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Учет КГ №3\"/>
    </mc:Choice>
  </mc:AlternateContent>
  <xr:revisionPtr revIDLastSave="0" documentId="13_ncr:1_{24129995-DD29-4024-ACD7-BDF63842F28A}" xr6:coauthVersionLast="47" xr6:coauthVersionMax="47" xr10:uidLastSave="{00000000-0000-0000-0000-000000000000}"/>
  <bookViews>
    <workbookView xWindow="-108" yWindow="-108" windowWidth="23256" windowHeight="12576" activeTab="5" xr2:uid="{3DCB3807-7842-4FEA-A860-9C904DB3A473}"/>
  </bookViews>
  <sheets>
    <sheet name="1 очередь" sheetId="4" r:id="rId1"/>
    <sheet name="2 очередь" sheetId="8" r:id="rId2"/>
    <sheet name="3 очередь" sheetId="9" r:id="rId3"/>
    <sheet name="4 очередь" sheetId="10" r:id="rId4"/>
    <sheet name="Ведомость метизов" sheetId="18" r:id="rId5"/>
    <sheet name="замена" sheetId="21" r:id="rId6"/>
    <sheet name="Отгрузки" sheetId="2" state="hidden" r:id="rId7"/>
    <sheet name="ВОМ-1" sheetId="3" state="hidden" r:id="rId8"/>
  </sheets>
  <externalReferences>
    <externalReference r:id="rId9"/>
    <externalReference r:id="rId10"/>
    <externalReference r:id="rId11"/>
    <externalReference r:id="rId12"/>
  </externalReferences>
  <definedNames>
    <definedName name="_FilterDatabase" localSheetId="0">'1 очередь'!$A$1:$W$573</definedName>
    <definedName name="_FilterDatabase" localSheetId="1" hidden="1">'2 очередь'!$A$2:$AH$446</definedName>
    <definedName name="_FilterDatabase" localSheetId="2" hidden="1">'3 очередь'!$A$2:$I$446</definedName>
    <definedName name="_FilterDatabase" localSheetId="3" hidden="1">'4 очередь'!$A$2:$I$446</definedName>
    <definedName name="_FilterDatabase" localSheetId="7" hidden="1">'ВОМ-1'!$A$2:$J$558</definedName>
    <definedName name="_FilterDatabase" localSheetId="6" hidden="1">Отгрузки!$J$1:$J$156</definedName>
    <definedName name="_xlnm._FilterDatabase" localSheetId="0" hidden="1">'1 очередь'!$A$1:$AA$579</definedName>
    <definedName name="_xlnm._FilterDatabase" localSheetId="1" hidden="1">'2 очередь'!$A$2:$AJ$446</definedName>
    <definedName name="_xlnm._FilterDatabase" localSheetId="2" hidden="1">'3 очередь'!$A$2:$W$529</definedName>
    <definedName name="_xlnm._FilterDatabase" localSheetId="3" hidden="1">'4 очередь'!$A$2:$W$524</definedName>
    <definedName name="Print_Area" localSheetId="0">'1 очередь'!$A$1:$W$19753</definedName>
    <definedName name="_xlnm.Print_Area" localSheetId="0">'1 очередь'!$A$1:$Y$582</definedName>
    <definedName name="_xlnm.Print_Area" localSheetId="1">'2 очередь'!$A$1:$AJ$446</definedName>
    <definedName name="_xlnm.Print_Area" localSheetId="2">'3 очередь'!$A$1:$W$762</definedName>
    <definedName name="_xlnm.Print_Area" localSheetId="3">'4 очередь'!$A$1:$W$762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24" i="10" l="1"/>
  <c r="J524" i="10"/>
  <c r="F524" i="10"/>
  <c r="J4" i="10"/>
  <c r="K4" i="10" s="1"/>
  <c r="J5" i="10"/>
  <c r="K5" i="10" s="1"/>
  <c r="J6" i="10"/>
  <c r="K6" i="10" s="1"/>
  <c r="J7" i="10"/>
  <c r="K7" i="10" s="1"/>
  <c r="J8" i="10"/>
  <c r="K8" i="10"/>
  <c r="J9" i="10"/>
  <c r="K9" i="10"/>
  <c r="J10" i="10"/>
  <c r="K10" i="10"/>
  <c r="J11" i="10"/>
  <c r="K11" i="10"/>
  <c r="J12" i="10"/>
  <c r="K12" i="10" s="1"/>
  <c r="J13" i="10"/>
  <c r="K13" i="10" s="1"/>
  <c r="J14" i="10"/>
  <c r="K14" i="10" s="1"/>
  <c r="J15" i="10"/>
  <c r="K15" i="10" s="1"/>
  <c r="J16" i="10"/>
  <c r="K16" i="10"/>
  <c r="J17" i="10"/>
  <c r="K17" i="10"/>
  <c r="J18" i="10"/>
  <c r="K18" i="10"/>
  <c r="J19" i="10"/>
  <c r="K19" i="10"/>
  <c r="J20" i="10"/>
  <c r="K20" i="10" s="1"/>
  <c r="J21" i="10"/>
  <c r="K21" i="10" s="1"/>
  <c r="J22" i="10"/>
  <c r="K22" i="10" s="1"/>
  <c r="J23" i="10"/>
  <c r="K23" i="10" s="1"/>
  <c r="J24" i="10"/>
  <c r="K24" i="10"/>
  <c r="J25" i="10"/>
  <c r="K25" i="10"/>
  <c r="J26" i="10"/>
  <c r="K26" i="10"/>
  <c r="J27" i="10"/>
  <c r="K27" i="10"/>
  <c r="J28" i="10"/>
  <c r="K28" i="10" s="1"/>
  <c r="J29" i="10"/>
  <c r="K29" i="10" s="1"/>
  <c r="J30" i="10"/>
  <c r="K30" i="10" s="1"/>
  <c r="J31" i="10"/>
  <c r="K31" i="10" s="1"/>
  <c r="J32" i="10"/>
  <c r="K32" i="10"/>
  <c r="J33" i="10"/>
  <c r="K33" i="10"/>
  <c r="J34" i="10"/>
  <c r="K34" i="10"/>
  <c r="J35" i="10"/>
  <c r="K35" i="10"/>
  <c r="J36" i="10"/>
  <c r="K36" i="10" s="1"/>
  <c r="J37" i="10"/>
  <c r="K37" i="10" s="1"/>
  <c r="J38" i="10"/>
  <c r="K38" i="10" s="1"/>
  <c r="J39" i="10"/>
  <c r="K39" i="10" s="1"/>
  <c r="J40" i="10"/>
  <c r="K40" i="10"/>
  <c r="J41" i="10"/>
  <c r="K41" i="10"/>
  <c r="J42" i="10"/>
  <c r="K42" i="10"/>
  <c r="J43" i="10"/>
  <c r="K43" i="10"/>
  <c r="J44" i="10"/>
  <c r="K44" i="10" s="1"/>
  <c r="J45" i="10"/>
  <c r="K45" i="10" s="1"/>
  <c r="J46" i="10"/>
  <c r="K46" i="10" s="1"/>
  <c r="J47" i="10"/>
  <c r="K47" i="10" s="1"/>
  <c r="J48" i="10"/>
  <c r="K48" i="10"/>
  <c r="J49" i="10"/>
  <c r="K49" i="10"/>
  <c r="J50" i="10"/>
  <c r="K50" i="10"/>
  <c r="J51" i="10"/>
  <c r="K51" i="10"/>
  <c r="J52" i="10"/>
  <c r="K52" i="10" s="1"/>
  <c r="J53" i="10"/>
  <c r="K53" i="10" s="1"/>
  <c r="J54" i="10"/>
  <c r="K54" i="10" s="1"/>
  <c r="J55" i="10"/>
  <c r="K55" i="10" s="1"/>
  <c r="J56" i="10"/>
  <c r="K56" i="10"/>
  <c r="J57" i="10"/>
  <c r="K57" i="10"/>
  <c r="J58" i="10"/>
  <c r="K58" i="10"/>
  <c r="J59" i="10"/>
  <c r="K59" i="10"/>
  <c r="J60" i="10"/>
  <c r="K60" i="10" s="1"/>
  <c r="J61" i="10"/>
  <c r="K61" i="10" s="1"/>
  <c r="J62" i="10"/>
  <c r="K62" i="10" s="1"/>
  <c r="J63" i="10"/>
  <c r="K63" i="10" s="1"/>
  <c r="J64" i="10"/>
  <c r="K64" i="10"/>
  <c r="J65" i="10"/>
  <c r="K65" i="10"/>
  <c r="J66" i="10"/>
  <c r="K66" i="10"/>
  <c r="J67" i="10"/>
  <c r="K67" i="10"/>
  <c r="J68" i="10"/>
  <c r="K68" i="10" s="1"/>
  <c r="J69" i="10"/>
  <c r="K69" i="10" s="1"/>
  <c r="J70" i="10"/>
  <c r="K70" i="10" s="1"/>
  <c r="J71" i="10"/>
  <c r="K71" i="10" s="1"/>
  <c r="J72" i="10"/>
  <c r="K72" i="10"/>
  <c r="J73" i="10"/>
  <c r="K73" i="10"/>
  <c r="J74" i="10"/>
  <c r="K74" i="10"/>
  <c r="J75" i="10"/>
  <c r="K75" i="10"/>
  <c r="J76" i="10"/>
  <c r="K76" i="10" s="1"/>
  <c r="J77" i="10"/>
  <c r="K77" i="10" s="1"/>
  <c r="J78" i="10"/>
  <c r="K78" i="10" s="1"/>
  <c r="J79" i="10"/>
  <c r="K79" i="10" s="1"/>
  <c r="J80" i="10"/>
  <c r="K80" i="10"/>
  <c r="J81" i="10"/>
  <c r="K81" i="10"/>
  <c r="J82" i="10"/>
  <c r="K82" i="10"/>
  <c r="J83" i="10"/>
  <c r="K83" i="10"/>
  <c r="J84" i="10"/>
  <c r="K84" i="10" s="1"/>
  <c r="J85" i="10"/>
  <c r="K85" i="10" s="1"/>
  <c r="J86" i="10"/>
  <c r="K86" i="10" s="1"/>
  <c r="J87" i="10"/>
  <c r="K87" i="10" s="1"/>
  <c r="J88" i="10"/>
  <c r="K88" i="10"/>
  <c r="J89" i="10"/>
  <c r="K89" i="10"/>
  <c r="J90" i="10"/>
  <c r="K90" i="10"/>
  <c r="J91" i="10"/>
  <c r="K91" i="10"/>
  <c r="J92" i="10"/>
  <c r="K92" i="10" s="1"/>
  <c r="J93" i="10"/>
  <c r="K93" i="10" s="1"/>
  <c r="J94" i="10"/>
  <c r="K94" i="10" s="1"/>
  <c r="J95" i="10"/>
  <c r="K95" i="10" s="1"/>
  <c r="J96" i="10"/>
  <c r="K96" i="10"/>
  <c r="J97" i="10"/>
  <c r="K97" i="10"/>
  <c r="J98" i="10"/>
  <c r="K98" i="10"/>
  <c r="J99" i="10"/>
  <c r="K99" i="10"/>
  <c r="J100" i="10"/>
  <c r="K100" i="10" s="1"/>
  <c r="J101" i="10"/>
  <c r="K101" i="10" s="1"/>
  <c r="J102" i="10"/>
  <c r="K102" i="10" s="1"/>
  <c r="J103" i="10"/>
  <c r="K103" i="10" s="1"/>
  <c r="J104" i="10"/>
  <c r="K104" i="10"/>
  <c r="J105" i="10"/>
  <c r="K105" i="10"/>
  <c r="J106" i="10"/>
  <c r="K106" i="10"/>
  <c r="J107" i="10"/>
  <c r="K107" i="10"/>
  <c r="J108" i="10"/>
  <c r="K108" i="10" s="1"/>
  <c r="J109" i="10"/>
  <c r="K109" i="10" s="1"/>
  <c r="J110" i="10"/>
  <c r="K110" i="10" s="1"/>
  <c r="J111" i="10"/>
  <c r="K111" i="10" s="1"/>
  <c r="J112" i="10"/>
  <c r="K112" i="10"/>
  <c r="J113" i="10"/>
  <c r="K113" i="10"/>
  <c r="J114" i="10"/>
  <c r="K114" i="10"/>
  <c r="J115" i="10"/>
  <c r="K115" i="10"/>
  <c r="J116" i="10"/>
  <c r="K116" i="10" s="1"/>
  <c r="J117" i="10"/>
  <c r="K117" i="10" s="1"/>
  <c r="J118" i="10"/>
  <c r="K118" i="10" s="1"/>
  <c r="J119" i="10"/>
  <c r="K119" i="10" s="1"/>
  <c r="J120" i="10"/>
  <c r="K120" i="10"/>
  <c r="J121" i="10"/>
  <c r="K121" i="10"/>
  <c r="J122" i="10"/>
  <c r="K122" i="10"/>
  <c r="J123" i="10"/>
  <c r="K123" i="10"/>
  <c r="J124" i="10"/>
  <c r="K124" i="10" s="1"/>
  <c r="J125" i="10"/>
  <c r="K125" i="10" s="1"/>
  <c r="J126" i="10"/>
  <c r="K126" i="10" s="1"/>
  <c r="J127" i="10"/>
  <c r="K127" i="10" s="1"/>
  <c r="J128" i="10"/>
  <c r="K128" i="10"/>
  <c r="J129" i="10"/>
  <c r="K129" i="10"/>
  <c r="J130" i="10"/>
  <c r="K130" i="10"/>
  <c r="J131" i="10"/>
  <c r="K131" i="10"/>
  <c r="J132" i="10"/>
  <c r="K132" i="10" s="1"/>
  <c r="J133" i="10"/>
  <c r="K133" i="10" s="1"/>
  <c r="J134" i="10"/>
  <c r="K134" i="10" s="1"/>
  <c r="J135" i="10"/>
  <c r="K135" i="10" s="1"/>
  <c r="J136" i="10"/>
  <c r="K136" i="10"/>
  <c r="J137" i="10"/>
  <c r="K137" i="10"/>
  <c r="J138" i="10"/>
  <c r="K138" i="10"/>
  <c r="J139" i="10"/>
  <c r="K139" i="10"/>
  <c r="J140" i="10"/>
  <c r="K140" i="10" s="1"/>
  <c r="J141" i="10"/>
  <c r="K141" i="10" s="1"/>
  <c r="J142" i="10"/>
  <c r="K142" i="10" s="1"/>
  <c r="J143" i="10"/>
  <c r="K143" i="10" s="1"/>
  <c r="J144" i="10"/>
  <c r="K144" i="10"/>
  <c r="J145" i="10"/>
  <c r="K145" i="10"/>
  <c r="J146" i="10"/>
  <c r="K146" i="10"/>
  <c r="J147" i="10"/>
  <c r="K147" i="10"/>
  <c r="J148" i="10"/>
  <c r="K148" i="10" s="1"/>
  <c r="J149" i="10"/>
  <c r="K149" i="10" s="1"/>
  <c r="J150" i="10"/>
  <c r="K150" i="10" s="1"/>
  <c r="J151" i="10"/>
  <c r="K151" i="10" s="1"/>
  <c r="J152" i="10"/>
  <c r="K152" i="10"/>
  <c r="J153" i="10"/>
  <c r="K153" i="10"/>
  <c r="J154" i="10"/>
  <c r="K154" i="10"/>
  <c r="J155" i="10"/>
  <c r="K155" i="10"/>
  <c r="J156" i="10"/>
  <c r="K156" i="10" s="1"/>
  <c r="J157" i="10"/>
  <c r="K157" i="10" s="1"/>
  <c r="J158" i="10"/>
  <c r="K158" i="10" s="1"/>
  <c r="J159" i="10"/>
  <c r="K159" i="10" s="1"/>
  <c r="J160" i="10"/>
  <c r="K160" i="10"/>
  <c r="J161" i="10"/>
  <c r="K161" i="10"/>
  <c r="J162" i="10"/>
  <c r="K162" i="10"/>
  <c r="J163" i="10"/>
  <c r="K163" i="10"/>
  <c r="J164" i="10"/>
  <c r="K164" i="10" s="1"/>
  <c r="J165" i="10"/>
  <c r="K165" i="10" s="1"/>
  <c r="J166" i="10"/>
  <c r="K166" i="10" s="1"/>
  <c r="J167" i="10"/>
  <c r="K167" i="10" s="1"/>
  <c r="J168" i="10"/>
  <c r="K168" i="10"/>
  <c r="J169" i="10"/>
  <c r="K169" i="10"/>
  <c r="J170" i="10"/>
  <c r="K170" i="10"/>
  <c r="J171" i="10"/>
  <c r="K171" i="10"/>
  <c r="J172" i="10"/>
  <c r="K172" i="10" s="1"/>
  <c r="J173" i="10"/>
  <c r="K173" i="10" s="1"/>
  <c r="J174" i="10"/>
  <c r="K174" i="10" s="1"/>
  <c r="J175" i="10"/>
  <c r="K175" i="10" s="1"/>
  <c r="J176" i="10"/>
  <c r="K176" i="10"/>
  <c r="J177" i="10"/>
  <c r="K177" i="10"/>
  <c r="J178" i="10"/>
  <c r="K178" i="10"/>
  <c r="J179" i="10"/>
  <c r="K179" i="10"/>
  <c r="J180" i="10"/>
  <c r="K180" i="10" s="1"/>
  <c r="J181" i="10"/>
  <c r="K181" i="10" s="1"/>
  <c r="J182" i="10"/>
  <c r="K182" i="10" s="1"/>
  <c r="J183" i="10"/>
  <c r="K183" i="10" s="1"/>
  <c r="J184" i="10"/>
  <c r="K184" i="10"/>
  <c r="J185" i="10"/>
  <c r="K185" i="10"/>
  <c r="J186" i="10"/>
  <c r="K186" i="10"/>
  <c r="J187" i="10"/>
  <c r="K187" i="10"/>
  <c r="J188" i="10"/>
  <c r="K188" i="10" s="1"/>
  <c r="J189" i="10"/>
  <c r="K189" i="10" s="1"/>
  <c r="J190" i="10"/>
  <c r="K190" i="10" s="1"/>
  <c r="J191" i="10"/>
  <c r="K191" i="10" s="1"/>
  <c r="J192" i="10"/>
  <c r="K192" i="10"/>
  <c r="J193" i="10"/>
  <c r="K193" i="10"/>
  <c r="J194" i="10"/>
  <c r="K194" i="10"/>
  <c r="J195" i="10"/>
  <c r="K195" i="10"/>
  <c r="J196" i="10"/>
  <c r="K196" i="10" s="1"/>
  <c r="J197" i="10"/>
  <c r="K197" i="10" s="1"/>
  <c r="J198" i="10"/>
  <c r="K198" i="10" s="1"/>
  <c r="J199" i="10"/>
  <c r="K199" i="10" s="1"/>
  <c r="J200" i="10"/>
  <c r="K200" i="10"/>
  <c r="J201" i="10"/>
  <c r="K201" i="10"/>
  <c r="J202" i="10"/>
  <c r="K202" i="10"/>
  <c r="J203" i="10"/>
  <c r="K203" i="10"/>
  <c r="J204" i="10"/>
  <c r="K204" i="10" s="1"/>
  <c r="J205" i="10"/>
  <c r="K205" i="10" s="1"/>
  <c r="J206" i="10"/>
  <c r="K206" i="10" s="1"/>
  <c r="J207" i="10"/>
  <c r="K207" i="10" s="1"/>
  <c r="J208" i="10"/>
  <c r="K208" i="10"/>
  <c r="J209" i="10"/>
  <c r="K209" i="10"/>
  <c r="J210" i="10"/>
  <c r="K210" i="10"/>
  <c r="J211" i="10"/>
  <c r="K211" i="10"/>
  <c r="J212" i="10"/>
  <c r="K212" i="10" s="1"/>
  <c r="J213" i="10"/>
  <c r="K213" i="10" s="1"/>
  <c r="J214" i="10"/>
  <c r="K214" i="10" s="1"/>
  <c r="J215" i="10"/>
  <c r="K215" i="10" s="1"/>
  <c r="J216" i="10"/>
  <c r="K216" i="10"/>
  <c r="J217" i="10"/>
  <c r="K217" i="10"/>
  <c r="J218" i="10"/>
  <c r="K218" i="10"/>
  <c r="J219" i="10"/>
  <c r="K219" i="10"/>
  <c r="J220" i="10"/>
  <c r="K220" i="10" s="1"/>
  <c r="J221" i="10"/>
  <c r="K221" i="10" s="1"/>
  <c r="J222" i="10"/>
  <c r="K222" i="10" s="1"/>
  <c r="J223" i="10"/>
  <c r="K223" i="10" s="1"/>
  <c r="J224" i="10"/>
  <c r="K224" i="10"/>
  <c r="J225" i="10"/>
  <c r="K225" i="10"/>
  <c r="J226" i="10"/>
  <c r="K226" i="10"/>
  <c r="J227" i="10"/>
  <c r="K227" i="10"/>
  <c r="J228" i="10"/>
  <c r="K228" i="10" s="1"/>
  <c r="J229" i="10"/>
  <c r="K229" i="10" s="1"/>
  <c r="J230" i="10"/>
  <c r="K230" i="10" s="1"/>
  <c r="J231" i="10"/>
  <c r="K231" i="10" s="1"/>
  <c r="J232" i="10"/>
  <c r="K232" i="10"/>
  <c r="J233" i="10"/>
  <c r="K233" i="10"/>
  <c r="J234" i="10"/>
  <c r="K234" i="10"/>
  <c r="J235" i="10"/>
  <c r="K235" i="10"/>
  <c r="J236" i="10"/>
  <c r="K236" i="10" s="1"/>
  <c r="J237" i="10"/>
  <c r="K237" i="10" s="1"/>
  <c r="J238" i="10"/>
  <c r="K238" i="10" s="1"/>
  <c r="J239" i="10"/>
  <c r="K239" i="10" s="1"/>
  <c r="J240" i="10"/>
  <c r="K240" i="10"/>
  <c r="J241" i="10"/>
  <c r="K241" i="10"/>
  <c r="J242" i="10"/>
  <c r="K242" i="10"/>
  <c r="J243" i="10"/>
  <c r="K243" i="10"/>
  <c r="J244" i="10"/>
  <c r="K244" i="10" s="1"/>
  <c r="J245" i="10"/>
  <c r="K245" i="10" s="1"/>
  <c r="J246" i="10"/>
  <c r="K246" i="10" s="1"/>
  <c r="J247" i="10"/>
  <c r="K247" i="10" s="1"/>
  <c r="J248" i="10"/>
  <c r="K248" i="10"/>
  <c r="J249" i="10"/>
  <c r="K249" i="10"/>
  <c r="J250" i="10"/>
  <c r="K250" i="10"/>
  <c r="J251" i="10"/>
  <c r="K251" i="10"/>
  <c r="J252" i="10"/>
  <c r="K252" i="10" s="1"/>
  <c r="J253" i="10"/>
  <c r="K253" i="10" s="1"/>
  <c r="J254" i="10"/>
  <c r="K254" i="10" s="1"/>
  <c r="J255" i="10"/>
  <c r="K255" i="10" s="1"/>
  <c r="J256" i="10"/>
  <c r="K256" i="10"/>
  <c r="J257" i="10"/>
  <c r="K257" i="10"/>
  <c r="J258" i="10"/>
  <c r="K258" i="10"/>
  <c r="J259" i="10"/>
  <c r="K259" i="10"/>
  <c r="J260" i="10"/>
  <c r="K260" i="10" s="1"/>
  <c r="J261" i="10"/>
  <c r="K261" i="10" s="1"/>
  <c r="J262" i="10"/>
  <c r="K262" i="10" s="1"/>
  <c r="J263" i="10"/>
  <c r="K263" i="10" s="1"/>
  <c r="J264" i="10"/>
  <c r="K264" i="10"/>
  <c r="J265" i="10"/>
  <c r="K265" i="10"/>
  <c r="J266" i="10"/>
  <c r="K266" i="10"/>
  <c r="J267" i="10"/>
  <c r="K267" i="10"/>
  <c r="J268" i="10"/>
  <c r="K268" i="10" s="1"/>
  <c r="J269" i="10"/>
  <c r="K269" i="10" s="1"/>
  <c r="J270" i="10"/>
  <c r="K270" i="10" s="1"/>
  <c r="J271" i="10"/>
  <c r="K271" i="10" s="1"/>
  <c r="J272" i="10"/>
  <c r="K272" i="10"/>
  <c r="J273" i="10"/>
  <c r="K273" i="10"/>
  <c r="J274" i="10"/>
  <c r="K274" i="10"/>
  <c r="J275" i="10"/>
  <c r="K275" i="10"/>
  <c r="J276" i="10"/>
  <c r="K276" i="10" s="1"/>
  <c r="J277" i="10"/>
  <c r="K277" i="10" s="1"/>
  <c r="J278" i="10"/>
  <c r="K278" i="10" s="1"/>
  <c r="J279" i="10"/>
  <c r="K279" i="10" s="1"/>
  <c r="J280" i="10"/>
  <c r="K280" i="10"/>
  <c r="J281" i="10"/>
  <c r="K281" i="10"/>
  <c r="J282" i="10"/>
  <c r="K282" i="10"/>
  <c r="J283" i="10"/>
  <c r="K283" i="10"/>
  <c r="J284" i="10"/>
  <c r="K284" i="10" s="1"/>
  <c r="J285" i="10"/>
  <c r="K285" i="10" s="1"/>
  <c r="J286" i="10"/>
  <c r="K286" i="10" s="1"/>
  <c r="J287" i="10"/>
  <c r="K287" i="10" s="1"/>
  <c r="J288" i="10"/>
  <c r="K288" i="10"/>
  <c r="J289" i="10"/>
  <c r="K289" i="10"/>
  <c r="J290" i="10"/>
  <c r="K290" i="10"/>
  <c r="J291" i="10"/>
  <c r="K291" i="10"/>
  <c r="J292" i="10"/>
  <c r="K292" i="10" s="1"/>
  <c r="J293" i="10"/>
  <c r="K293" i="10" s="1"/>
  <c r="J294" i="10"/>
  <c r="K294" i="10" s="1"/>
  <c r="J295" i="10"/>
  <c r="K295" i="10" s="1"/>
  <c r="J296" i="10"/>
  <c r="K296" i="10"/>
  <c r="J297" i="10"/>
  <c r="K297" i="10"/>
  <c r="J298" i="10"/>
  <c r="K298" i="10"/>
  <c r="J299" i="10"/>
  <c r="K299" i="10"/>
  <c r="J300" i="10"/>
  <c r="K300" i="10" s="1"/>
  <c r="J301" i="10"/>
  <c r="K301" i="10" s="1"/>
  <c r="J302" i="10"/>
  <c r="K302" i="10" s="1"/>
  <c r="J303" i="10"/>
  <c r="K303" i="10" s="1"/>
  <c r="J304" i="10"/>
  <c r="K304" i="10"/>
  <c r="J305" i="10"/>
  <c r="K305" i="10"/>
  <c r="J306" i="10"/>
  <c r="K306" i="10"/>
  <c r="J307" i="10"/>
  <c r="K307" i="10"/>
  <c r="J308" i="10"/>
  <c r="K308" i="10" s="1"/>
  <c r="J309" i="10"/>
  <c r="K309" i="10" s="1"/>
  <c r="J310" i="10"/>
  <c r="K310" i="10" s="1"/>
  <c r="J311" i="10"/>
  <c r="K311" i="10" s="1"/>
  <c r="J312" i="10"/>
  <c r="K312" i="10"/>
  <c r="J313" i="10"/>
  <c r="K313" i="10"/>
  <c r="J314" i="10"/>
  <c r="K314" i="10"/>
  <c r="J315" i="10"/>
  <c r="K315" i="10"/>
  <c r="J316" i="10"/>
  <c r="K316" i="10" s="1"/>
  <c r="J317" i="10"/>
  <c r="K317" i="10" s="1"/>
  <c r="J318" i="10"/>
  <c r="K318" i="10" s="1"/>
  <c r="J319" i="10"/>
  <c r="K319" i="10" s="1"/>
  <c r="J320" i="10"/>
  <c r="K320" i="10"/>
  <c r="J321" i="10"/>
  <c r="K321" i="10"/>
  <c r="J322" i="10"/>
  <c r="K322" i="10"/>
  <c r="J323" i="10"/>
  <c r="K323" i="10"/>
  <c r="J324" i="10"/>
  <c r="K324" i="10" s="1"/>
  <c r="J325" i="10"/>
  <c r="K325" i="10" s="1"/>
  <c r="J326" i="10"/>
  <c r="K326" i="10" s="1"/>
  <c r="J327" i="10"/>
  <c r="K327" i="10" s="1"/>
  <c r="J328" i="10"/>
  <c r="K328" i="10"/>
  <c r="J329" i="10"/>
  <c r="K329" i="10"/>
  <c r="J330" i="10"/>
  <c r="K330" i="10"/>
  <c r="J331" i="10"/>
  <c r="K331" i="10"/>
  <c r="J332" i="10"/>
  <c r="K332" i="10" s="1"/>
  <c r="J333" i="10"/>
  <c r="K333" i="10" s="1"/>
  <c r="J334" i="10"/>
  <c r="K334" i="10" s="1"/>
  <c r="J335" i="10"/>
  <c r="K335" i="10" s="1"/>
  <c r="J336" i="10"/>
  <c r="K336" i="10"/>
  <c r="J337" i="10"/>
  <c r="K337" i="10"/>
  <c r="J338" i="10"/>
  <c r="K338" i="10"/>
  <c r="J339" i="10"/>
  <c r="K339" i="10"/>
  <c r="J340" i="10"/>
  <c r="K340" i="10" s="1"/>
  <c r="J341" i="10"/>
  <c r="K341" i="10" s="1"/>
  <c r="J342" i="10"/>
  <c r="K342" i="10" s="1"/>
  <c r="J343" i="10"/>
  <c r="K343" i="10" s="1"/>
  <c r="J344" i="10"/>
  <c r="K344" i="10"/>
  <c r="J345" i="10"/>
  <c r="K345" i="10"/>
  <c r="J346" i="10"/>
  <c r="K346" i="10"/>
  <c r="J347" i="10"/>
  <c r="K347" i="10"/>
  <c r="J348" i="10"/>
  <c r="K348" i="10" s="1"/>
  <c r="J349" i="10"/>
  <c r="K349" i="10" s="1"/>
  <c r="J350" i="10"/>
  <c r="K350" i="10" s="1"/>
  <c r="J351" i="10"/>
  <c r="K351" i="10" s="1"/>
  <c r="J352" i="10"/>
  <c r="K352" i="10"/>
  <c r="J353" i="10"/>
  <c r="K353" i="10"/>
  <c r="J354" i="10"/>
  <c r="K354" i="10"/>
  <c r="J355" i="10"/>
  <c r="K355" i="10"/>
  <c r="J356" i="10"/>
  <c r="K356" i="10" s="1"/>
  <c r="J357" i="10"/>
  <c r="K357" i="10" s="1"/>
  <c r="J358" i="10"/>
  <c r="K358" i="10" s="1"/>
  <c r="J359" i="10"/>
  <c r="K359" i="10" s="1"/>
  <c r="J360" i="10"/>
  <c r="K360" i="10"/>
  <c r="J361" i="10"/>
  <c r="K361" i="10"/>
  <c r="J362" i="10"/>
  <c r="K362" i="10"/>
  <c r="J363" i="10"/>
  <c r="K363" i="10"/>
  <c r="J364" i="10"/>
  <c r="K364" i="10" s="1"/>
  <c r="J365" i="10"/>
  <c r="K365" i="10" s="1"/>
  <c r="J366" i="10"/>
  <c r="K366" i="10" s="1"/>
  <c r="J367" i="10"/>
  <c r="K367" i="10" s="1"/>
  <c r="J368" i="10"/>
  <c r="K368" i="10"/>
  <c r="J369" i="10"/>
  <c r="K369" i="10"/>
  <c r="J370" i="10"/>
  <c r="K370" i="10"/>
  <c r="J371" i="10"/>
  <c r="K371" i="10"/>
  <c r="J372" i="10"/>
  <c r="K372" i="10" s="1"/>
  <c r="J373" i="10"/>
  <c r="K373" i="10" s="1"/>
  <c r="J374" i="10"/>
  <c r="K374" i="10" s="1"/>
  <c r="J375" i="10"/>
  <c r="K375" i="10" s="1"/>
  <c r="J376" i="10"/>
  <c r="K376" i="10"/>
  <c r="J377" i="10"/>
  <c r="K377" i="10"/>
  <c r="J378" i="10"/>
  <c r="K378" i="10"/>
  <c r="J379" i="10"/>
  <c r="K379" i="10"/>
  <c r="J380" i="10"/>
  <c r="K380" i="10" s="1"/>
  <c r="J381" i="10"/>
  <c r="K381" i="10" s="1"/>
  <c r="J382" i="10"/>
  <c r="K382" i="10" s="1"/>
  <c r="J383" i="10"/>
  <c r="K383" i="10" s="1"/>
  <c r="J384" i="10"/>
  <c r="K384" i="10"/>
  <c r="J385" i="10"/>
  <c r="K385" i="10"/>
  <c r="J386" i="10"/>
  <c r="K386" i="10"/>
  <c r="J387" i="10"/>
  <c r="K387" i="10"/>
  <c r="J388" i="10"/>
  <c r="K388" i="10" s="1"/>
  <c r="J389" i="10"/>
  <c r="K389" i="10" s="1"/>
  <c r="J390" i="10"/>
  <c r="K390" i="10" s="1"/>
  <c r="J391" i="10"/>
  <c r="K391" i="10" s="1"/>
  <c r="J392" i="10"/>
  <c r="K392" i="10"/>
  <c r="J393" i="10"/>
  <c r="K393" i="10"/>
  <c r="J394" i="10"/>
  <c r="K394" i="10"/>
  <c r="J395" i="10"/>
  <c r="K395" i="10"/>
  <c r="J396" i="10"/>
  <c r="K396" i="10" s="1"/>
  <c r="J397" i="10"/>
  <c r="K397" i="10" s="1"/>
  <c r="J398" i="10"/>
  <c r="K398" i="10" s="1"/>
  <c r="J399" i="10"/>
  <c r="K399" i="10" s="1"/>
  <c r="J400" i="10"/>
  <c r="K400" i="10"/>
  <c r="J401" i="10"/>
  <c r="K401" i="10"/>
  <c r="J402" i="10"/>
  <c r="K402" i="10"/>
  <c r="J403" i="10"/>
  <c r="K403" i="10"/>
  <c r="J404" i="10"/>
  <c r="K404" i="10" s="1"/>
  <c r="J405" i="10"/>
  <c r="K405" i="10" s="1"/>
  <c r="J406" i="10"/>
  <c r="K406" i="10" s="1"/>
  <c r="J407" i="10"/>
  <c r="K407" i="10" s="1"/>
  <c r="J408" i="10"/>
  <c r="K408" i="10"/>
  <c r="J409" i="10"/>
  <c r="K409" i="10"/>
  <c r="J410" i="10"/>
  <c r="K410" i="10"/>
  <c r="J411" i="10"/>
  <c r="K411" i="10"/>
  <c r="J412" i="10"/>
  <c r="K412" i="10" s="1"/>
  <c r="J413" i="10"/>
  <c r="K413" i="10" s="1"/>
  <c r="J414" i="10"/>
  <c r="K414" i="10" s="1"/>
  <c r="J415" i="10"/>
  <c r="K415" i="10" s="1"/>
  <c r="J416" i="10"/>
  <c r="K416" i="10"/>
  <c r="J417" i="10"/>
  <c r="K417" i="10"/>
  <c r="J418" i="10"/>
  <c r="K418" i="10"/>
  <c r="J419" i="10"/>
  <c r="K419" i="10"/>
  <c r="J420" i="10"/>
  <c r="K420" i="10" s="1"/>
  <c r="J421" i="10"/>
  <c r="K421" i="10" s="1"/>
  <c r="J422" i="10"/>
  <c r="K422" i="10" s="1"/>
  <c r="J423" i="10"/>
  <c r="K423" i="10" s="1"/>
  <c r="J424" i="10"/>
  <c r="K424" i="10"/>
  <c r="J425" i="10"/>
  <c r="K425" i="10"/>
  <c r="J426" i="10"/>
  <c r="K426" i="10"/>
  <c r="J427" i="10"/>
  <c r="K427" i="10"/>
  <c r="J428" i="10"/>
  <c r="K428" i="10" s="1"/>
  <c r="J429" i="10"/>
  <c r="K429" i="10" s="1"/>
  <c r="J430" i="10"/>
  <c r="K430" i="10" s="1"/>
  <c r="J431" i="10"/>
  <c r="K431" i="10" s="1"/>
  <c r="J432" i="10"/>
  <c r="K432" i="10"/>
  <c r="J433" i="10"/>
  <c r="K433" i="10"/>
  <c r="J434" i="10"/>
  <c r="K434" i="10"/>
  <c r="J435" i="10"/>
  <c r="K435" i="10"/>
  <c r="J436" i="10"/>
  <c r="K436" i="10" s="1"/>
  <c r="J437" i="10"/>
  <c r="K437" i="10" s="1"/>
  <c r="J438" i="10"/>
  <c r="K438" i="10" s="1"/>
  <c r="J439" i="10"/>
  <c r="K439" i="10" s="1"/>
  <c r="J440" i="10"/>
  <c r="K440" i="10"/>
  <c r="J441" i="10"/>
  <c r="K441" i="10"/>
  <c r="J442" i="10"/>
  <c r="K442" i="10"/>
  <c r="J443" i="10"/>
  <c r="K443" i="10"/>
  <c r="J444" i="10"/>
  <c r="K444" i="10" s="1"/>
  <c r="J445" i="10"/>
  <c r="K445" i="10" s="1"/>
  <c r="J446" i="10"/>
  <c r="K446" i="10" s="1"/>
  <c r="J447" i="10"/>
  <c r="K447" i="10" s="1"/>
  <c r="J448" i="10"/>
  <c r="K448" i="10"/>
  <c r="J449" i="10"/>
  <c r="K449" i="10"/>
  <c r="J450" i="10"/>
  <c r="K450" i="10"/>
  <c r="J451" i="10"/>
  <c r="K451" i="10"/>
  <c r="J452" i="10"/>
  <c r="K452" i="10" s="1"/>
  <c r="J453" i="10"/>
  <c r="K453" i="10" s="1"/>
  <c r="J454" i="10"/>
  <c r="K454" i="10" s="1"/>
  <c r="J455" i="10"/>
  <c r="K455" i="10" s="1"/>
  <c r="J456" i="10"/>
  <c r="K456" i="10"/>
  <c r="J457" i="10"/>
  <c r="K457" i="10"/>
  <c r="J458" i="10"/>
  <c r="K458" i="10"/>
  <c r="J459" i="10"/>
  <c r="K459" i="10"/>
  <c r="J460" i="10"/>
  <c r="K460" i="10" s="1"/>
  <c r="J461" i="10"/>
  <c r="K461" i="10" s="1"/>
  <c r="J462" i="10"/>
  <c r="K462" i="10" s="1"/>
  <c r="J463" i="10"/>
  <c r="K463" i="10" s="1"/>
  <c r="J464" i="10"/>
  <c r="K464" i="10"/>
  <c r="J465" i="10"/>
  <c r="K465" i="10"/>
  <c r="J466" i="10"/>
  <c r="K466" i="10"/>
  <c r="J467" i="10"/>
  <c r="K467" i="10"/>
  <c r="J468" i="10"/>
  <c r="K468" i="10" s="1"/>
  <c r="J469" i="10"/>
  <c r="K469" i="10" s="1"/>
  <c r="J470" i="10"/>
  <c r="K470" i="10" s="1"/>
  <c r="J471" i="10"/>
  <c r="K471" i="10" s="1"/>
  <c r="J472" i="10"/>
  <c r="K472" i="10"/>
  <c r="J473" i="10"/>
  <c r="K473" i="10"/>
  <c r="J474" i="10"/>
  <c r="K474" i="10"/>
  <c r="J475" i="10"/>
  <c r="K475" i="10"/>
  <c r="J476" i="10"/>
  <c r="K476" i="10" s="1"/>
  <c r="J477" i="10"/>
  <c r="K477" i="10" s="1"/>
  <c r="J478" i="10"/>
  <c r="K478" i="10" s="1"/>
  <c r="J479" i="10"/>
  <c r="K479" i="10" s="1"/>
  <c r="J480" i="10"/>
  <c r="K480" i="10"/>
  <c r="J481" i="10"/>
  <c r="K481" i="10"/>
  <c r="J482" i="10"/>
  <c r="K482" i="10"/>
  <c r="J483" i="10"/>
  <c r="K483" i="10"/>
  <c r="J484" i="10"/>
  <c r="K484" i="10" s="1"/>
  <c r="J485" i="10"/>
  <c r="K485" i="10" s="1"/>
  <c r="J486" i="10"/>
  <c r="K486" i="10" s="1"/>
  <c r="J487" i="10"/>
  <c r="K487" i="10" s="1"/>
  <c r="J488" i="10"/>
  <c r="K488" i="10"/>
  <c r="J489" i="10"/>
  <c r="K489" i="10"/>
  <c r="J490" i="10"/>
  <c r="K490" i="10"/>
  <c r="J491" i="10"/>
  <c r="K491" i="10"/>
  <c r="J492" i="10"/>
  <c r="K492" i="10" s="1"/>
  <c r="J493" i="10"/>
  <c r="K493" i="10" s="1"/>
  <c r="J494" i="10"/>
  <c r="K494" i="10" s="1"/>
  <c r="J495" i="10"/>
  <c r="K495" i="10" s="1"/>
  <c r="J496" i="10"/>
  <c r="K496" i="10"/>
  <c r="J497" i="10"/>
  <c r="K497" i="10"/>
  <c r="J498" i="10"/>
  <c r="K498" i="10"/>
  <c r="J499" i="10"/>
  <c r="K499" i="10"/>
  <c r="J500" i="10"/>
  <c r="K500" i="10" s="1"/>
  <c r="J501" i="10"/>
  <c r="K501" i="10" s="1"/>
  <c r="J502" i="10"/>
  <c r="K502" i="10" s="1"/>
  <c r="J503" i="10"/>
  <c r="K503" i="10" s="1"/>
  <c r="J504" i="10"/>
  <c r="K504" i="10"/>
  <c r="J505" i="10"/>
  <c r="K505" i="10"/>
  <c r="J506" i="10"/>
  <c r="K506" i="10"/>
  <c r="J507" i="10"/>
  <c r="K507" i="10" s="1"/>
  <c r="J508" i="10"/>
  <c r="K508" i="10" s="1"/>
  <c r="J509" i="10"/>
  <c r="K509" i="10" s="1"/>
  <c r="J510" i="10"/>
  <c r="K510" i="10" s="1"/>
  <c r="J511" i="10"/>
  <c r="K511" i="10" s="1"/>
  <c r="J512" i="10"/>
  <c r="K512" i="10"/>
  <c r="J513" i="10"/>
  <c r="K513" i="10" s="1"/>
  <c r="J514" i="10"/>
  <c r="K514" i="10"/>
  <c r="J515" i="10"/>
  <c r="K515" i="10"/>
  <c r="J516" i="10"/>
  <c r="K516" i="10" s="1"/>
  <c r="J517" i="10"/>
  <c r="K517" i="10" s="1"/>
  <c r="J518" i="10"/>
  <c r="K518" i="10" s="1"/>
  <c r="J519" i="10"/>
  <c r="K519" i="10" s="1"/>
  <c r="J520" i="10"/>
  <c r="K520" i="10" s="1"/>
  <c r="J521" i="10"/>
  <c r="K521" i="10"/>
  <c r="J522" i="10"/>
  <c r="K522" i="10"/>
  <c r="J523" i="10"/>
  <c r="K523" i="10"/>
  <c r="K3" i="10"/>
  <c r="J3" i="10"/>
  <c r="K529" i="9"/>
  <c r="J529" i="9"/>
  <c r="J528" i="9"/>
  <c r="K528" i="9" s="1"/>
  <c r="K527" i="9"/>
  <c r="J527" i="9"/>
  <c r="J526" i="9"/>
  <c r="K526" i="9" s="1"/>
  <c r="K525" i="9"/>
  <c r="J525" i="9"/>
  <c r="J524" i="9"/>
  <c r="K524" i="9" s="1"/>
  <c r="J523" i="9"/>
  <c r="K523" i="9" s="1"/>
  <c r="J522" i="9"/>
  <c r="K522" i="9" s="1"/>
  <c r="J521" i="9"/>
  <c r="K521" i="9" s="1"/>
  <c r="J520" i="9"/>
  <c r="K520" i="9" s="1"/>
  <c r="J519" i="9"/>
  <c r="K519" i="9" s="1"/>
  <c r="J518" i="9"/>
  <c r="K518" i="9" s="1"/>
  <c r="J517" i="9"/>
  <c r="K517" i="9" s="1"/>
  <c r="J516" i="9"/>
  <c r="K516" i="9" s="1"/>
  <c r="J515" i="9"/>
  <c r="K515" i="9" s="1"/>
  <c r="J514" i="9"/>
  <c r="K514" i="9" s="1"/>
  <c r="J513" i="9"/>
  <c r="K513" i="9" s="1"/>
  <c r="J512" i="9"/>
  <c r="K512" i="9" s="1"/>
  <c r="J511" i="9"/>
  <c r="K511" i="9" s="1"/>
  <c r="J510" i="9"/>
  <c r="K510" i="9" s="1"/>
  <c r="J509" i="9"/>
  <c r="K509" i="9" s="1"/>
  <c r="J508" i="9"/>
  <c r="K508" i="9" s="1"/>
  <c r="J507" i="9"/>
  <c r="K507" i="9" s="1"/>
  <c r="J506" i="9"/>
  <c r="K506" i="9" s="1"/>
  <c r="J505" i="9"/>
  <c r="K505" i="9" s="1"/>
  <c r="J504" i="9"/>
  <c r="K504" i="9" s="1"/>
  <c r="J503" i="9"/>
  <c r="K503" i="9" s="1"/>
  <c r="J502" i="9"/>
  <c r="K502" i="9" s="1"/>
  <c r="J501" i="9"/>
  <c r="K501" i="9" s="1"/>
  <c r="J500" i="9"/>
  <c r="K500" i="9" s="1"/>
  <c r="J499" i="9"/>
  <c r="K499" i="9" s="1"/>
  <c r="J498" i="9"/>
  <c r="K498" i="9" s="1"/>
  <c r="J497" i="9"/>
  <c r="K497" i="9" s="1"/>
  <c r="J496" i="9"/>
  <c r="K496" i="9" s="1"/>
  <c r="J495" i="9"/>
  <c r="K495" i="9" s="1"/>
  <c r="J494" i="9"/>
  <c r="K494" i="9" s="1"/>
  <c r="J493" i="9"/>
  <c r="K493" i="9" s="1"/>
  <c r="J492" i="9"/>
  <c r="K492" i="9" s="1"/>
  <c r="J491" i="9"/>
  <c r="K491" i="9" s="1"/>
  <c r="J490" i="9"/>
  <c r="K490" i="9" s="1"/>
  <c r="J489" i="9"/>
  <c r="K489" i="9" s="1"/>
  <c r="J488" i="9"/>
  <c r="K488" i="9" s="1"/>
  <c r="J487" i="9"/>
  <c r="K487" i="9" s="1"/>
  <c r="J486" i="9"/>
  <c r="K486" i="9" s="1"/>
  <c r="J485" i="9"/>
  <c r="K485" i="9" s="1"/>
  <c r="J484" i="9"/>
  <c r="K484" i="9" s="1"/>
  <c r="J483" i="9"/>
  <c r="K483" i="9" s="1"/>
  <c r="J482" i="9"/>
  <c r="K482" i="9" s="1"/>
  <c r="J481" i="9"/>
  <c r="K481" i="9" s="1"/>
  <c r="J480" i="9"/>
  <c r="K480" i="9" s="1"/>
  <c r="J479" i="9"/>
  <c r="K479" i="9" s="1"/>
  <c r="J478" i="9"/>
  <c r="K478" i="9" s="1"/>
  <c r="J477" i="9"/>
  <c r="K477" i="9" s="1"/>
  <c r="J476" i="9"/>
  <c r="K476" i="9" s="1"/>
  <c r="J475" i="9"/>
  <c r="K475" i="9" s="1"/>
  <c r="J474" i="9"/>
  <c r="K474" i="9" s="1"/>
  <c r="J473" i="9"/>
  <c r="K473" i="9" s="1"/>
  <c r="J472" i="9"/>
  <c r="K472" i="9" s="1"/>
  <c r="J471" i="9"/>
  <c r="K471" i="9" s="1"/>
  <c r="J470" i="9"/>
  <c r="K470" i="9" s="1"/>
  <c r="J469" i="9"/>
  <c r="K469" i="9" s="1"/>
  <c r="J468" i="9"/>
  <c r="K468" i="9" s="1"/>
  <c r="J467" i="9"/>
  <c r="K467" i="9" s="1"/>
  <c r="J466" i="9"/>
  <c r="K466" i="9" s="1"/>
  <c r="J465" i="9"/>
  <c r="K465" i="9" s="1"/>
  <c r="J464" i="9"/>
  <c r="K464" i="9" s="1"/>
  <c r="J463" i="9"/>
  <c r="K463" i="9" s="1"/>
  <c r="J462" i="9"/>
  <c r="K462" i="9" s="1"/>
  <c r="J461" i="9"/>
  <c r="K461" i="9" s="1"/>
  <c r="J460" i="9"/>
  <c r="K460" i="9" s="1"/>
  <c r="J459" i="9"/>
  <c r="K459" i="9" s="1"/>
  <c r="J458" i="9"/>
  <c r="K458" i="9" s="1"/>
  <c r="J457" i="9"/>
  <c r="K457" i="9" s="1"/>
  <c r="J456" i="9"/>
  <c r="K456" i="9" s="1"/>
  <c r="J455" i="9"/>
  <c r="K455" i="9" s="1"/>
  <c r="J454" i="9"/>
  <c r="K454" i="9" s="1"/>
  <c r="J453" i="9"/>
  <c r="K453" i="9" s="1"/>
  <c r="J452" i="9"/>
  <c r="K452" i="9" s="1"/>
  <c r="J451" i="9"/>
  <c r="K451" i="9" s="1"/>
  <c r="J450" i="9"/>
  <c r="K450" i="9" s="1"/>
  <c r="J449" i="9"/>
  <c r="K449" i="9" s="1"/>
  <c r="J448" i="9"/>
  <c r="K448" i="9" s="1"/>
  <c r="J447" i="9"/>
  <c r="K447" i="9" s="1"/>
  <c r="J446" i="9"/>
  <c r="K446" i="9" s="1"/>
  <c r="J445" i="9"/>
  <c r="K445" i="9" s="1"/>
  <c r="J444" i="9"/>
  <c r="K444" i="9" s="1"/>
  <c r="J443" i="9"/>
  <c r="K443" i="9" s="1"/>
  <c r="K442" i="9"/>
  <c r="J442" i="9"/>
  <c r="J441" i="9"/>
  <c r="K441" i="9" s="1"/>
  <c r="J440" i="9"/>
  <c r="K440" i="9" s="1"/>
  <c r="J439" i="9"/>
  <c r="K439" i="9" s="1"/>
  <c r="J438" i="9"/>
  <c r="K438" i="9" s="1"/>
  <c r="J437" i="9"/>
  <c r="K437" i="9" s="1"/>
  <c r="J436" i="9"/>
  <c r="K436" i="9" s="1"/>
  <c r="J435" i="9"/>
  <c r="K435" i="9" s="1"/>
  <c r="J434" i="9"/>
  <c r="K434" i="9" s="1"/>
  <c r="J433" i="9"/>
  <c r="K433" i="9" s="1"/>
  <c r="J432" i="9"/>
  <c r="K432" i="9" s="1"/>
  <c r="J431" i="9"/>
  <c r="K431" i="9" s="1"/>
  <c r="J430" i="9"/>
  <c r="K430" i="9" s="1"/>
  <c r="J429" i="9"/>
  <c r="K429" i="9" s="1"/>
  <c r="J428" i="9"/>
  <c r="K428" i="9" s="1"/>
  <c r="J427" i="9"/>
  <c r="K427" i="9" s="1"/>
  <c r="J426" i="9"/>
  <c r="K426" i="9" s="1"/>
  <c r="J425" i="9"/>
  <c r="K425" i="9" s="1"/>
  <c r="J424" i="9"/>
  <c r="K424" i="9" s="1"/>
  <c r="J423" i="9"/>
  <c r="K423" i="9" s="1"/>
  <c r="J422" i="9"/>
  <c r="K422" i="9" s="1"/>
  <c r="J421" i="9"/>
  <c r="K421" i="9" s="1"/>
  <c r="J420" i="9"/>
  <c r="K420" i="9" s="1"/>
  <c r="J419" i="9"/>
  <c r="K419" i="9" s="1"/>
  <c r="J418" i="9"/>
  <c r="K418" i="9" s="1"/>
  <c r="J417" i="9"/>
  <c r="K417" i="9" s="1"/>
  <c r="J416" i="9"/>
  <c r="K416" i="9" s="1"/>
  <c r="J415" i="9"/>
  <c r="K415" i="9" s="1"/>
  <c r="J414" i="9"/>
  <c r="K414" i="9" s="1"/>
  <c r="J413" i="9"/>
  <c r="K413" i="9" s="1"/>
  <c r="J412" i="9"/>
  <c r="K412" i="9" s="1"/>
  <c r="J411" i="9"/>
  <c r="K411" i="9" s="1"/>
  <c r="J410" i="9"/>
  <c r="K410" i="9" s="1"/>
  <c r="J409" i="9"/>
  <c r="K409" i="9" s="1"/>
  <c r="J408" i="9"/>
  <c r="K408" i="9" s="1"/>
  <c r="J407" i="9"/>
  <c r="K407" i="9" s="1"/>
  <c r="J406" i="9"/>
  <c r="K406" i="9" s="1"/>
  <c r="J405" i="9"/>
  <c r="K405" i="9" s="1"/>
  <c r="J404" i="9"/>
  <c r="K404" i="9" s="1"/>
  <c r="J403" i="9"/>
  <c r="K403" i="9" s="1"/>
  <c r="J402" i="9"/>
  <c r="K402" i="9" s="1"/>
  <c r="J401" i="9"/>
  <c r="K401" i="9" s="1"/>
  <c r="J400" i="9"/>
  <c r="K400" i="9" s="1"/>
  <c r="J399" i="9"/>
  <c r="K399" i="9" s="1"/>
  <c r="J398" i="9"/>
  <c r="K398" i="9" s="1"/>
  <c r="J397" i="9"/>
  <c r="K397" i="9" s="1"/>
  <c r="J396" i="9"/>
  <c r="K396" i="9" s="1"/>
  <c r="J395" i="9"/>
  <c r="K395" i="9" s="1"/>
  <c r="J394" i="9"/>
  <c r="K394" i="9" s="1"/>
  <c r="J393" i="9"/>
  <c r="K393" i="9" s="1"/>
  <c r="J392" i="9"/>
  <c r="K392" i="9" s="1"/>
  <c r="J391" i="9"/>
  <c r="K391" i="9" s="1"/>
  <c r="J390" i="9"/>
  <c r="K390" i="9" s="1"/>
  <c r="J389" i="9"/>
  <c r="K389" i="9" s="1"/>
  <c r="J388" i="9"/>
  <c r="K388" i="9" s="1"/>
  <c r="J387" i="9"/>
  <c r="K387" i="9" s="1"/>
  <c r="J386" i="9"/>
  <c r="K386" i="9" s="1"/>
  <c r="J385" i="9"/>
  <c r="K385" i="9" s="1"/>
  <c r="J384" i="9"/>
  <c r="K384" i="9" s="1"/>
  <c r="J383" i="9"/>
  <c r="K383" i="9" s="1"/>
  <c r="J382" i="9"/>
  <c r="K382" i="9" s="1"/>
  <c r="J381" i="9"/>
  <c r="K381" i="9" s="1"/>
  <c r="J380" i="9"/>
  <c r="K380" i="9" s="1"/>
  <c r="J379" i="9"/>
  <c r="K379" i="9" s="1"/>
  <c r="J378" i="9"/>
  <c r="K378" i="9" s="1"/>
  <c r="J377" i="9"/>
  <c r="K377" i="9" s="1"/>
  <c r="J376" i="9"/>
  <c r="K376" i="9" s="1"/>
  <c r="J375" i="9"/>
  <c r="K375" i="9" s="1"/>
  <c r="J374" i="9"/>
  <c r="K374" i="9" s="1"/>
  <c r="J373" i="9"/>
  <c r="K373" i="9" s="1"/>
  <c r="J372" i="9"/>
  <c r="K372" i="9" s="1"/>
  <c r="J371" i="9"/>
  <c r="K371" i="9" s="1"/>
  <c r="J370" i="9"/>
  <c r="K370" i="9" s="1"/>
  <c r="J369" i="9"/>
  <c r="K369" i="9" s="1"/>
  <c r="J368" i="9"/>
  <c r="K368" i="9" s="1"/>
  <c r="J367" i="9"/>
  <c r="K367" i="9" s="1"/>
  <c r="J366" i="9"/>
  <c r="K366" i="9" s="1"/>
  <c r="J365" i="9"/>
  <c r="K365" i="9" s="1"/>
  <c r="J364" i="9"/>
  <c r="K364" i="9" s="1"/>
  <c r="J363" i="9"/>
  <c r="K363" i="9" s="1"/>
  <c r="J362" i="9"/>
  <c r="K362" i="9" s="1"/>
  <c r="J361" i="9"/>
  <c r="K361" i="9" s="1"/>
  <c r="J360" i="9"/>
  <c r="K360" i="9" s="1"/>
  <c r="J359" i="9"/>
  <c r="K359" i="9" s="1"/>
  <c r="J358" i="9"/>
  <c r="K358" i="9" s="1"/>
  <c r="J357" i="9"/>
  <c r="K357" i="9" s="1"/>
  <c r="J356" i="9"/>
  <c r="K356" i="9" s="1"/>
  <c r="J355" i="9"/>
  <c r="K355" i="9" s="1"/>
  <c r="J354" i="9"/>
  <c r="K354" i="9" s="1"/>
  <c r="J353" i="9"/>
  <c r="K353" i="9" s="1"/>
  <c r="J352" i="9"/>
  <c r="K352" i="9" s="1"/>
  <c r="J351" i="9"/>
  <c r="K351" i="9" s="1"/>
  <c r="J350" i="9"/>
  <c r="K350" i="9" s="1"/>
  <c r="J349" i="9"/>
  <c r="K349" i="9" s="1"/>
  <c r="J348" i="9"/>
  <c r="K348" i="9" s="1"/>
  <c r="J347" i="9"/>
  <c r="K347" i="9" s="1"/>
  <c r="J346" i="9"/>
  <c r="K346" i="9" s="1"/>
  <c r="J345" i="9"/>
  <c r="K345" i="9" s="1"/>
  <c r="J344" i="9"/>
  <c r="K344" i="9" s="1"/>
  <c r="J343" i="9"/>
  <c r="K343" i="9" s="1"/>
  <c r="J342" i="9"/>
  <c r="K342" i="9" s="1"/>
  <c r="J341" i="9"/>
  <c r="K341" i="9" s="1"/>
  <c r="J340" i="9"/>
  <c r="K340" i="9" s="1"/>
  <c r="K339" i="9"/>
  <c r="J339" i="9"/>
  <c r="K338" i="9"/>
  <c r="J338" i="9"/>
  <c r="K337" i="9"/>
  <c r="J337" i="9"/>
  <c r="J336" i="9"/>
  <c r="K336" i="9" s="1"/>
  <c r="J335" i="9"/>
  <c r="K335" i="9" s="1"/>
  <c r="J334" i="9"/>
  <c r="K334" i="9" s="1"/>
  <c r="J333" i="9"/>
  <c r="K333" i="9" s="1"/>
  <c r="J332" i="9"/>
  <c r="K332" i="9" s="1"/>
  <c r="J331" i="9"/>
  <c r="K331" i="9" s="1"/>
  <c r="J330" i="9"/>
  <c r="K330" i="9" s="1"/>
  <c r="J329" i="9"/>
  <c r="K329" i="9" s="1"/>
  <c r="J328" i="9"/>
  <c r="K328" i="9" s="1"/>
  <c r="J327" i="9"/>
  <c r="K327" i="9" s="1"/>
  <c r="J326" i="9"/>
  <c r="K326" i="9" s="1"/>
  <c r="J325" i="9"/>
  <c r="K325" i="9" s="1"/>
  <c r="J324" i="9"/>
  <c r="K324" i="9" s="1"/>
  <c r="K323" i="9"/>
  <c r="J323" i="9"/>
  <c r="K322" i="9"/>
  <c r="J322" i="9"/>
  <c r="J321" i="9"/>
  <c r="K321" i="9" s="1"/>
  <c r="J320" i="9"/>
  <c r="K320" i="9" s="1"/>
  <c r="J319" i="9"/>
  <c r="K319" i="9" s="1"/>
  <c r="J318" i="9"/>
  <c r="K318" i="9" s="1"/>
  <c r="J317" i="9"/>
  <c r="K317" i="9" s="1"/>
  <c r="J316" i="9"/>
  <c r="K316" i="9" s="1"/>
  <c r="J315" i="9"/>
  <c r="K315" i="9" s="1"/>
  <c r="J314" i="9"/>
  <c r="K314" i="9" s="1"/>
  <c r="J313" i="9"/>
  <c r="K313" i="9" s="1"/>
  <c r="J312" i="9"/>
  <c r="K312" i="9" s="1"/>
  <c r="J311" i="9"/>
  <c r="K311" i="9" s="1"/>
  <c r="J310" i="9"/>
  <c r="K310" i="9" s="1"/>
  <c r="J309" i="9"/>
  <c r="K309" i="9" s="1"/>
  <c r="J308" i="9"/>
  <c r="K308" i="9" s="1"/>
  <c r="J307" i="9"/>
  <c r="K307" i="9" s="1"/>
  <c r="J306" i="9"/>
  <c r="K306" i="9" s="1"/>
  <c r="K305" i="9"/>
  <c r="J305" i="9"/>
  <c r="J304" i="9"/>
  <c r="K304" i="9" s="1"/>
  <c r="J303" i="9"/>
  <c r="K303" i="9" s="1"/>
  <c r="J302" i="9"/>
  <c r="K302" i="9" s="1"/>
  <c r="J301" i="9"/>
  <c r="K301" i="9" s="1"/>
  <c r="J300" i="9"/>
  <c r="K300" i="9" s="1"/>
  <c r="J299" i="9"/>
  <c r="K299" i="9" s="1"/>
  <c r="J298" i="9"/>
  <c r="K298" i="9" s="1"/>
  <c r="J297" i="9"/>
  <c r="K297" i="9" s="1"/>
  <c r="J296" i="9"/>
  <c r="K296" i="9" s="1"/>
  <c r="J295" i="9"/>
  <c r="K295" i="9" s="1"/>
  <c r="J294" i="9"/>
  <c r="K294" i="9" s="1"/>
  <c r="J293" i="9"/>
  <c r="K293" i="9" s="1"/>
  <c r="J292" i="9"/>
  <c r="K292" i="9" s="1"/>
  <c r="K291" i="9"/>
  <c r="J291" i="9"/>
  <c r="K290" i="9"/>
  <c r="J290" i="9"/>
  <c r="K289" i="9"/>
  <c r="J289" i="9"/>
  <c r="J288" i="9"/>
  <c r="K288" i="9" s="1"/>
  <c r="J287" i="9"/>
  <c r="K287" i="9" s="1"/>
  <c r="J286" i="9"/>
  <c r="K286" i="9" s="1"/>
  <c r="J285" i="9"/>
  <c r="K285" i="9" s="1"/>
  <c r="J284" i="9"/>
  <c r="K284" i="9" s="1"/>
  <c r="J283" i="9"/>
  <c r="K283" i="9" s="1"/>
  <c r="J282" i="9"/>
  <c r="K282" i="9" s="1"/>
  <c r="J281" i="9"/>
  <c r="K281" i="9" s="1"/>
  <c r="J280" i="9"/>
  <c r="K280" i="9" s="1"/>
  <c r="J279" i="9"/>
  <c r="K279" i="9" s="1"/>
  <c r="J278" i="9"/>
  <c r="K278" i="9" s="1"/>
  <c r="J277" i="9"/>
  <c r="K277" i="9" s="1"/>
  <c r="J276" i="9"/>
  <c r="K276" i="9" s="1"/>
  <c r="J275" i="9"/>
  <c r="K275" i="9" s="1"/>
  <c r="J274" i="9"/>
  <c r="K274" i="9" s="1"/>
  <c r="J273" i="9"/>
  <c r="K273" i="9" s="1"/>
  <c r="J272" i="9"/>
  <c r="K272" i="9" s="1"/>
  <c r="J271" i="9"/>
  <c r="K271" i="9" s="1"/>
  <c r="J270" i="9"/>
  <c r="K270" i="9" s="1"/>
  <c r="J269" i="9"/>
  <c r="K269" i="9" s="1"/>
  <c r="J268" i="9"/>
  <c r="K268" i="9" s="1"/>
  <c r="J267" i="9"/>
  <c r="K267" i="9" s="1"/>
  <c r="J266" i="9"/>
  <c r="K266" i="9" s="1"/>
  <c r="J265" i="9"/>
  <c r="K265" i="9" s="1"/>
  <c r="J264" i="9"/>
  <c r="K264" i="9" s="1"/>
  <c r="J263" i="9"/>
  <c r="K263" i="9" s="1"/>
  <c r="J262" i="9"/>
  <c r="K262" i="9" s="1"/>
  <c r="J261" i="9"/>
  <c r="K261" i="9" s="1"/>
  <c r="J260" i="9"/>
  <c r="K260" i="9" s="1"/>
  <c r="J259" i="9"/>
  <c r="K259" i="9" s="1"/>
  <c r="K258" i="9"/>
  <c r="J258" i="9"/>
  <c r="K257" i="9"/>
  <c r="J257" i="9"/>
  <c r="J256" i="9"/>
  <c r="K256" i="9" s="1"/>
  <c r="J255" i="9"/>
  <c r="K255" i="9" s="1"/>
  <c r="J254" i="9"/>
  <c r="K254" i="9" s="1"/>
  <c r="J253" i="9"/>
  <c r="K253" i="9" s="1"/>
  <c r="J252" i="9"/>
  <c r="K252" i="9" s="1"/>
  <c r="J251" i="9"/>
  <c r="K251" i="9" s="1"/>
  <c r="J250" i="9"/>
  <c r="K250" i="9" s="1"/>
  <c r="J249" i="9"/>
  <c r="K249" i="9" s="1"/>
  <c r="J248" i="9"/>
  <c r="K248" i="9" s="1"/>
  <c r="J247" i="9"/>
  <c r="K247" i="9" s="1"/>
  <c r="J246" i="9"/>
  <c r="K246" i="9" s="1"/>
  <c r="J245" i="9"/>
  <c r="K245" i="9" s="1"/>
  <c r="J244" i="9"/>
  <c r="K244" i="9" s="1"/>
  <c r="K243" i="9"/>
  <c r="J243" i="9"/>
  <c r="K242" i="9"/>
  <c r="J242" i="9"/>
  <c r="J241" i="9"/>
  <c r="K241" i="9" s="1"/>
  <c r="J240" i="9"/>
  <c r="K240" i="9" s="1"/>
  <c r="J239" i="9"/>
  <c r="K239" i="9" s="1"/>
  <c r="J238" i="9"/>
  <c r="K238" i="9" s="1"/>
  <c r="J237" i="9"/>
  <c r="K237" i="9" s="1"/>
  <c r="J236" i="9"/>
  <c r="K236" i="9" s="1"/>
  <c r="J235" i="9"/>
  <c r="K235" i="9" s="1"/>
  <c r="J234" i="9"/>
  <c r="K234" i="9" s="1"/>
  <c r="J233" i="9"/>
  <c r="K233" i="9" s="1"/>
  <c r="J232" i="9"/>
  <c r="K232" i="9" s="1"/>
  <c r="J231" i="9"/>
  <c r="K231" i="9" s="1"/>
  <c r="J230" i="9"/>
  <c r="K230" i="9" s="1"/>
  <c r="J229" i="9"/>
  <c r="K229" i="9" s="1"/>
  <c r="J228" i="9"/>
  <c r="K228" i="9" s="1"/>
  <c r="J227" i="9"/>
  <c r="K227" i="9" s="1"/>
  <c r="J226" i="9"/>
  <c r="K226" i="9" s="1"/>
  <c r="J225" i="9"/>
  <c r="K225" i="9" s="1"/>
  <c r="J224" i="9"/>
  <c r="K224" i="9" s="1"/>
  <c r="J223" i="9"/>
  <c r="K223" i="9" s="1"/>
  <c r="J222" i="9"/>
  <c r="K222" i="9" s="1"/>
  <c r="J221" i="9"/>
  <c r="K221" i="9" s="1"/>
  <c r="J220" i="9"/>
  <c r="K220" i="9" s="1"/>
  <c r="J219" i="9"/>
  <c r="K219" i="9" s="1"/>
  <c r="J218" i="9"/>
  <c r="K218" i="9" s="1"/>
  <c r="J217" i="9"/>
  <c r="K217" i="9" s="1"/>
  <c r="J216" i="9"/>
  <c r="K216" i="9" s="1"/>
  <c r="J215" i="9"/>
  <c r="K215" i="9" s="1"/>
  <c r="J214" i="9"/>
  <c r="K214" i="9" s="1"/>
  <c r="J213" i="9"/>
  <c r="K213" i="9" s="1"/>
  <c r="J212" i="9"/>
  <c r="K212" i="9" s="1"/>
  <c r="K211" i="9"/>
  <c r="J211" i="9"/>
  <c r="K210" i="9"/>
  <c r="J210" i="9"/>
  <c r="K209" i="9"/>
  <c r="J209" i="9"/>
  <c r="J208" i="9"/>
  <c r="K208" i="9" s="1"/>
  <c r="J207" i="9"/>
  <c r="K207" i="9" s="1"/>
  <c r="J206" i="9"/>
  <c r="K206" i="9" s="1"/>
  <c r="J205" i="9"/>
  <c r="K205" i="9" s="1"/>
  <c r="J204" i="9"/>
  <c r="K204" i="9" s="1"/>
  <c r="J203" i="9"/>
  <c r="K203" i="9" s="1"/>
  <c r="J202" i="9"/>
  <c r="K202" i="9" s="1"/>
  <c r="J201" i="9"/>
  <c r="K201" i="9" s="1"/>
  <c r="J200" i="9"/>
  <c r="K200" i="9" s="1"/>
  <c r="J199" i="9"/>
  <c r="K199" i="9" s="1"/>
  <c r="J198" i="9"/>
  <c r="K198" i="9" s="1"/>
  <c r="J197" i="9"/>
  <c r="K197" i="9" s="1"/>
  <c r="J196" i="9"/>
  <c r="K196" i="9" s="1"/>
  <c r="K195" i="9"/>
  <c r="J195" i="9"/>
  <c r="J194" i="9"/>
  <c r="K194" i="9" s="1"/>
  <c r="J193" i="9"/>
  <c r="K193" i="9" s="1"/>
  <c r="J192" i="9"/>
  <c r="K192" i="9" s="1"/>
  <c r="J191" i="9"/>
  <c r="K191" i="9" s="1"/>
  <c r="J190" i="9"/>
  <c r="K190" i="9" s="1"/>
  <c r="J189" i="9"/>
  <c r="K189" i="9" s="1"/>
  <c r="J188" i="9"/>
  <c r="K188" i="9" s="1"/>
  <c r="J187" i="9"/>
  <c r="K187" i="9" s="1"/>
  <c r="J186" i="9"/>
  <c r="K186" i="9" s="1"/>
  <c r="J185" i="9"/>
  <c r="K185" i="9" s="1"/>
  <c r="J184" i="9"/>
  <c r="K184" i="9" s="1"/>
  <c r="J183" i="9"/>
  <c r="K183" i="9" s="1"/>
  <c r="J182" i="9"/>
  <c r="K182" i="9" s="1"/>
  <c r="J181" i="9"/>
  <c r="K181" i="9" s="1"/>
  <c r="J180" i="9"/>
  <c r="K180" i="9" s="1"/>
  <c r="J179" i="9"/>
  <c r="K179" i="9" s="1"/>
  <c r="J178" i="9"/>
  <c r="K178" i="9" s="1"/>
  <c r="K177" i="9"/>
  <c r="J177" i="9"/>
  <c r="J176" i="9"/>
  <c r="K176" i="9" s="1"/>
  <c r="J175" i="9"/>
  <c r="K175" i="9" s="1"/>
  <c r="J174" i="9"/>
  <c r="K174" i="9" s="1"/>
  <c r="J173" i="9"/>
  <c r="K173" i="9" s="1"/>
  <c r="J172" i="9"/>
  <c r="K172" i="9" s="1"/>
  <c r="J171" i="9"/>
  <c r="K171" i="9" s="1"/>
  <c r="J170" i="9"/>
  <c r="K170" i="9" s="1"/>
  <c r="J169" i="9"/>
  <c r="K169" i="9" s="1"/>
  <c r="J168" i="9"/>
  <c r="K168" i="9" s="1"/>
  <c r="J167" i="9"/>
  <c r="K167" i="9" s="1"/>
  <c r="J166" i="9"/>
  <c r="K166" i="9" s="1"/>
  <c r="J165" i="9"/>
  <c r="K165" i="9" s="1"/>
  <c r="J164" i="9"/>
  <c r="K164" i="9" s="1"/>
  <c r="K163" i="9"/>
  <c r="J163" i="9"/>
  <c r="K162" i="9"/>
  <c r="J162" i="9"/>
  <c r="K161" i="9"/>
  <c r="J161" i="9"/>
  <c r="J160" i="9"/>
  <c r="K160" i="9" s="1"/>
  <c r="J159" i="9"/>
  <c r="K159" i="9" s="1"/>
  <c r="J158" i="9"/>
  <c r="K158" i="9" s="1"/>
  <c r="J157" i="9"/>
  <c r="K157" i="9" s="1"/>
  <c r="J156" i="9"/>
  <c r="K156" i="9" s="1"/>
  <c r="J155" i="9"/>
  <c r="K155" i="9" s="1"/>
  <c r="J154" i="9"/>
  <c r="K154" i="9" s="1"/>
  <c r="J153" i="9"/>
  <c r="K153" i="9" s="1"/>
  <c r="J152" i="9"/>
  <c r="K152" i="9" s="1"/>
  <c r="J151" i="9"/>
  <c r="K151" i="9" s="1"/>
  <c r="J150" i="9"/>
  <c r="K150" i="9" s="1"/>
  <c r="J149" i="9"/>
  <c r="K149" i="9" s="1"/>
  <c r="J148" i="9"/>
  <c r="K148" i="9" s="1"/>
  <c r="J141" i="9"/>
  <c r="K141" i="9" s="1"/>
  <c r="J140" i="9"/>
  <c r="K140" i="9" s="1"/>
  <c r="J139" i="9"/>
  <c r="K139" i="9" s="1"/>
  <c r="J138" i="9"/>
  <c r="K138" i="9" s="1"/>
  <c r="J137" i="9"/>
  <c r="K137" i="9" s="1"/>
  <c r="J136" i="9"/>
  <c r="K136" i="9" s="1"/>
  <c r="J135" i="9"/>
  <c r="K135" i="9" s="1"/>
  <c r="J134" i="9"/>
  <c r="K134" i="9" s="1"/>
  <c r="J133" i="9"/>
  <c r="K133" i="9" s="1"/>
  <c r="J132" i="9"/>
  <c r="K132" i="9" s="1"/>
  <c r="J131" i="9"/>
  <c r="K131" i="9" s="1"/>
  <c r="J130" i="9"/>
  <c r="K130" i="9" s="1"/>
  <c r="J129" i="9"/>
  <c r="K129" i="9" s="1"/>
  <c r="J128" i="9"/>
  <c r="K128" i="9" s="1"/>
  <c r="J127" i="9"/>
  <c r="K127" i="9" s="1"/>
  <c r="J126" i="9"/>
  <c r="K126" i="9" s="1"/>
  <c r="J125" i="9"/>
  <c r="K125" i="9" s="1"/>
  <c r="K124" i="9"/>
  <c r="J124" i="9"/>
  <c r="K123" i="9"/>
  <c r="J123" i="9"/>
  <c r="J122" i="9"/>
  <c r="K122" i="9" s="1"/>
  <c r="J121" i="9"/>
  <c r="K121" i="9" s="1"/>
  <c r="J120" i="9"/>
  <c r="K120" i="9" s="1"/>
  <c r="J119" i="9"/>
  <c r="K119" i="9" s="1"/>
  <c r="J118" i="9"/>
  <c r="K118" i="9" s="1"/>
  <c r="J117" i="9"/>
  <c r="K117" i="9" s="1"/>
  <c r="J116" i="9"/>
  <c r="K116" i="9" s="1"/>
  <c r="J115" i="9"/>
  <c r="K115" i="9" s="1"/>
  <c r="J114" i="9"/>
  <c r="K114" i="9" s="1"/>
  <c r="J113" i="9"/>
  <c r="K113" i="9" s="1"/>
  <c r="J112" i="9"/>
  <c r="K112" i="9" s="1"/>
  <c r="J111" i="9"/>
  <c r="K111" i="9" s="1"/>
  <c r="J110" i="9"/>
  <c r="K110" i="9" s="1"/>
  <c r="K109" i="9"/>
  <c r="J109" i="9"/>
  <c r="K108" i="9"/>
  <c r="J108" i="9"/>
  <c r="J107" i="9"/>
  <c r="K107" i="9" s="1"/>
  <c r="J106" i="9"/>
  <c r="K106" i="9" s="1"/>
  <c r="J105" i="9"/>
  <c r="K105" i="9" s="1"/>
  <c r="J104" i="9"/>
  <c r="K104" i="9" s="1"/>
  <c r="J103" i="9"/>
  <c r="K103" i="9" s="1"/>
  <c r="J102" i="9"/>
  <c r="K102" i="9" s="1"/>
  <c r="J101" i="9"/>
  <c r="K101" i="9" s="1"/>
  <c r="J100" i="9"/>
  <c r="K100" i="9" s="1"/>
  <c r="J99" i="9"/>
  <c r="K99" i="9" s="1"/>
  <c r="J98" i="9"/>
  <c r="K98" i="9" s="1"/>
  <c r="J97" i="9"/>
  <c r="K97" i="9" s="1"/>
  <c r="J96" i="9"/>
  <c r="K96" i="9" s="1"/>
  <c r="J95" i="9"/>
  <c r="K95" i="9" s="1"/>
  <c r="J94" i="9"/>
  <c r="K94" i="9" s="1"/>
  <c r="J93" i="9"/>
  <c r="K93" i="9" s="1"/>
  <c r="J92" i="9"/>
  <c r="K92" i="9" s="1"/>
  <c r="J91" i="9"/>
  <c r="K91" i="9" s="1"/>
  <c r="J90" i="9"/>
  <c r="K90" i="9" s="1"/>
  <c r="J89" i="9"/>
  <c r="K89" i="9" s="1"/>
  <c r="J88" i="9"/>
  <c r="K88" i="9" s="1"/>
  <c r="J87" i="9"/>
  <c r="K87" i="9" s="1"/>
  <c r="J86" i="9"/>
  <c r="K86" i="9" s="1"/>
  <c r="J85" i="9"/>
  <c r="K85" i="9" s="1"/>
  <c r="J84" i="9"/>
  <c r="K84" i="9" s="1"/>
  <c r="J83" i="9"/>
  <c r="K83" i="9" s="1"/>
  <c r="J82" i="9"/>
  <c r="K82" i="9" s="1"/>
  <c r="J81" i="9"/>
  <c r="K81" i="9" s="1"/>
  <c r="J80" i="9"/>
  <c r="K80" i="9" s="1"/>
  <c r="J79" i="9"/>
  <c r="K79" i="9" s="1"/>
  <c r="J78" i="9"/>
  <c r="K78" i="9" s="1"/>
  <c r="K77" i="9"/>
  <c r="J77" i="9"/>
  <c r="K76" i="9"/>
  <c r="J76" i="9"/>
  <c r="J75" i="9"/>
  <c r="K75" i="9" s="1"/>
  <c r="J74" i="9"/>
  <c r="K74" i="9" s="1"/>
  <c r="J73" i="9"/>
  <c r="K73" i="9" s="1"/>
  <c r="J72" i="9"/>
  <c r="K72" i="9" s="1"/>
  <c r="J71" i="9"/>
  <c r="K71" i="9" s="1"/>
  <c r="J70" i="9"/>
  <c r="K70" i="9" s="1"/>
  <c r="J69" i="9"/>
  <c r="K69" i="9" s="1"/>
  <c r="J68" i="9"/>
  <c r="K68" i="9" s="1"/>
  <c r="J67" i="9"/>
  <c r="K67" i="9" s="1"/>
  <c r="J66" i="9"/>
  <c r="K66" i="9" s="1"/>
  <c r="J65" i="9"/>
  <c r="K65" i="9" s="1"/>
  <c r="J64" i="9"/>
  <c r="K64" i="9" s="1"/>
  <c r="J63" i="9"/>
  <c r="K63" i="9" s="1"/>
  <c r="J62" i="9"/>
  <c r="K62" i="9" s="1"/>
  <c r="K61" i="9"/>
  <c r="J61" i="9"/>
  <c r="J60" i="9"/>
  <c r="K60" i="9" s="1"/>
  <c r="J59" i="9"/>
  <c r="K59" i="9" s="1"/>
  <c r="J58" i="9"/>
  <c r="K58" i="9" s="1"/>
  <c r="J57" i="9"/>
  <c r="K57" i="9" s="1"/>
  <c r="J56" i="9"/>
  <c r="K56" i="9" s="1"/>
  <c r="J55" i="9"/>
  <c r="K55" i="9" s="1"/>
  <c r="J54" i="9"/>
  <c r="K54" i="9" s="1"/>
  <c r="J53" i="9"/>
  <c r="K53" i="9" s="1"/>
  <c r="J52" i="9"/>
  <c r="K52" i="9" s="1"/>
  <c r="J51" i="9"/>
  <c r="K51" i="9" s="1"/>
  <c r="J50" i="9"/>
  <c r="K50" i="9" s="1"/>
  <c r="J49" i="9"/>
  <c r="K49" i="9" s="1"/>
  <c r="J48" i="9"/>
  <c r="K48" i="9" s="1"/>
  <c r="J47" i="9"/>
  <c r="K47" i="9" s="1"/>
  <c r="J46" i="9"/>
  <c r="K46" i="9" s="1"/>
  <c r="J45" i="9"/>
  <c r="K45" i="9" s="1"/>
  <c r="J44" i="9"/>
  <c r="K44" i="9" s="1"/>
  <c r="K43" i="9"/>
  <c r="J43" i="9"/>
  <c r="J42" i="9"/>
  <c r="K42" i="9" s="1"/>
  <c r="J41" i="9"/>
  <c r="K41" i="9" s="1"/>
  <c r="J40" i="9"/>
  <c r="K40" i="9" s="1"/>
  <c r="J39" i="9"/>
  <c r="K39" i="9" s="1"/>
  <c r="J38" i="9"/>
  <c r="K38" i="9" s="1"/>
  <c r="J37" i="9"/>
  <c r="K37" i="9" s="1"/>
  <c r="J36" i="9"/>
  <c r="K36" i="9" s="1"/>
  <c r="J35" i="9"/>
  <c r="K35" i="9" s="1"/>
  <c r="J34" i="9"/>
  <c r="K34" i="9" s="1"/>
  <c r="J33" i="9"/>
  <c r="K33" i="9" s="1"/>
  <c r="J32" i="9"/>
  <c r="K32" i="9" s="1"/>
  <c r="J31" i="9"/>
  <c r="K31" i="9" s="1"/>
  <c r="J30" i="9"/>
  <c r="K30" i="9" s="1"/>
  <c r="K29" i="9"/>
  <c r="J29" i="9"/>
  <c r="J28" i="9"/>
  <c r="K28" i="9" s="1"/>
  <c r="K27" i="9"/>
  <c r="J27" i="9"/>
  <c r="J26" i="9"/>
  <c r="K26" i="9" s="1"/>
  <c r="J25" i="9"/>
  <c r="K25" i="9" s="1"/>
  <c r="J24" i="9"/>
  <c r="K24" i="9" s="1"/>
  <c r="J23" i="9"/>
  <c r="K23" i="9" s="1"/>
  <c r="J22" i="9"/>
  <c r="K22" i="9" s="1"/>
  <c r="J21" i="9"/>
  <c r="K21" i="9" s="1"/>
  <c r="J20" i="9"/>
  <c r="K20" i="9" s="1"/>
  <c r="J19" i="9"/>
  <c r="K19" i="9" s="1"/>
  <c r="J18" i="9"/>
  <c r="K18" i="9" s="1"/>
  <c r="J17" i="9"/>
  <c r="K17" i="9" s="1"/>
  <c r="J14" i="9"/>
  <c r="K14" i="9" s="1"/>
  <c r="J11" i="9"/>
  <c r="K11" i="9" s="1"/>
  <c r="J6" i="9"/>
  <c r="K6" i="9" s="1"/>
  <c r="J5" i="9"/>
  <c r="K5" i="9" s="1"/>
  <c r="J4" i="9"/>
  <c r="K4" i="9" s="1"/>
  <c r="K3" i="9"/>
  <c r="J3" i="9"/>
  <c r="M166" i="8" l="1"/>
  <c r="M389" i="8"/>
  <c r="M403" i="8"/>
  <c r="M443" i="8"/>
  <c r="P4" i="8"/>
  <c r="P5" i="8"/>
  <c r="P6" i="8"/>
  <c r="P7" i="8"/>
  <c r="P8" i="8"/>
  <c r="P9" i="8"/>
  <c r="P10" i="8"/>
  <c r="P11" i="8"/>
  <c r="P12" i="8"/>
  <c r="P13" i="8"/>
  <c r="P14" i="8"/>
  <c r="P15" i="8"/>
  <c r="P16" i="8"/>
  <c r="P17" i="8"/>
  <c r="P18" i="8"/>
  <c r="P19" i="8"/>
  <c r="P20" i="8"/>
  <c r="P21" i="8"/>
  <c r="P22" i="8"/>
  <c r="P23" i="8"/>
  <c r="P24" i="8"/>
  <c r="P25" i="8"/>
  <c r="P26" i="8"/>
  <c r="P27" i="8"/>
  <c r="P28" i="8"/>
  <c r="P29" i="8"/>
  <c r="P30" i="8"/>
  <c r="P31" i="8"/>
  <c r="P32" i="8"/>
  <c r="P33" i="8"/>
  <c r="P34" i="8"/>
  <c r="P35" i="8"/>
  <c r="P36" i="8"/>
  <c r="P37" i="8"/>
  <c r="P38" i="8"/>
  <c r="P39" i="8"/>
  <c r="P40" i="8"/>
  <c r="P41" i="8"/>
  <c r="P42" i="8"/>
  <c r="P43" i="8"/>
  <c r="P44" i="8"/>
  <c r="P45" i="8"/>
  <c r="P46" i="8"/>
  <c r="P47" i="8"/>
  <c r="P48" i="8"/>
  <c r="P49" i="8"/>
  <c r="P50" i="8"/>
  <c r="P51" i="8"/>
  <c r="P52" i="8"/>
  <c r="P53" i="8"/>
  <c r="P54" i="8"/>
  <c r="P55" i="8"/>
  <c r="P56" i="8"/>
  <c r="P57" i="8"/>
  <c r="P58" i="8"/>
  <c r="P59" i="8"/>
  <c r="P60" i="8"/>
  <c r="P61" i="8"/>
  <c r="P62" i="8"/>
  <c r="P63" i="8"/>
  <c r="P64" i="8"/>
  <c r="P65" i="8"/>
  <c r="P66" i="8"/>
  <c r="P67" i="8"/>
  <c r="P68" i="8"/>
  <c r="P69" i="8"/>
  <c r="P70" i="8"/>
  <c r="P71" i="8"/>
  <c r="P72" i="8"/>
  <c r="P73" i="8"/>
  <c r="P74" i="8"/>
  <c r="P75" i="8"/>
  <c r="P76" i="8"/>
  <c r="P77" i="8"/>
  <c r="P78" i="8"/>
  <c r="P79" i="8"/>
  <c r="P80" i="8"/>
  <c r="P81" i="8"/>
  <c r="P82" i="8"/>
  <c r="P83" i="8"/>
  <c r="P84" i="8"/>
  <c r="P85" i="8"/>
  <c r="P86" i="8"/>
  <c r="P87" i="8"/>
  <c r="P88" i="8"/>
  <c r="P89" i="8"/>
  <c r="P90" i="8"/>
  <c r="P91" i="8"/>
  <c r="P92" i="8"/>
  <c r="P93" i="8"/>
  <c r="P94" i="8"/>
  <c r="P95" i="8"/>
  <c r="P96" i="8"/>
  <c r="P97" i="8"/>
  <c r="P98" i="8"/>
  <c r="P99" i="8"/>
  <c r="P100" i="8"/>
  <c r="P101" i="8"/>
  <c r="P102" i="8"/>
  <c r="P103" i="8"/>
  <c r="P104" i="8"/>
  <c r="P105" i="8"/>
  <c r="P106" i="8"/>
  <c r="P107" i="8"/>
  <c r="P108" i="8"/>
  <c r="P109" i="8"/>
  <c r="P110" i="8"/>
  <c r="P111" i="8"/>
  <c r="P112" i="8"/>
  <c r="P113" i="8"/>
  <c r="P114" i="8"/>
  <c r="P115" i="8"/>
  <c r="P116" i="8"/>
  <c r="P117" i="8"/>
  <c r="P118" i="8"/>
  <c r="P119" i="8"/>
  <c r="P120" i="8"/>
  <c r="P121" i="8"/>
  <c r="P122" i="8"/>
  <c r="P123" i="8"/>
  <c r="P124" i="8"/>
  <c r="P125" i="8"/>
  <c r="P126" i="8"/>
  <c r="P127" i="8"/>
  <c r="P128" i="8"/>
  <c r="P129" i="8"/>
  <c r="P130" i="8"/>
  <c r="P131" i="8"/>
  <c r="P132" i="8"/>
  <c r="P133" i="8"/>
  <c r="P134" i="8"/>
  <c r="P135" i="8"/>
  <c r="P136" i="8"/>
  <c r="P137" i="8"/>
  <c r="P138" i="8"/>
  <c r="P139" i="8"/>
  <c r="P140" i="8"/>
  <c r="P141" i="8"/>
  <c r="P142" i="8"/>
  <c r="P143" i="8"/>
  <c r="P144" i="8"/>
  <c r="P145" i="8"/>
  <c r="P146" i="8"/>
  <c r="P147" i="8"/>
  <c r="P148" i="8"/>
  <c r="P149" i="8"/>
  <c r="P150" i="8"/>
  <c r="P151" i="8"/>
  <c r="P152" i="8"/>
  <c r="P153" i="8"/>
  <c r="P154" i="8"/>
  <c r="P155" i="8"/>
  <c r="P156" i="8"/>
  <c r="P157" i="8"/>
  <c r="P158" i="8"/>
  <c r="P159" i="8"/>
  <c r="P160" i="8"/>
  <c r="P161" i="8"/>
  <c r="P162" i="8"/>
  <c r="P163" i="8"/>
  <c r="P164" i="8"/>
  <c r="P165" i="8"/>
  <c r="P166" i="8"/>
  <c r="P167" i="8"/>
  <c r="P168" i="8"/>
  <c r="P169" i="8"/>
  <c r="P170" i="8"/>
  <c r="P171" i="8"/>
  <c r="P172" i="8"/>
  <c r="P173" i="8"/>
  <c r="P174" i="8"/>
  <c r="P175" i="8"/>
  <c r="P176" i="8"/>
  <c r="P177" i="8"/>
  <c r="P178" i="8"/>
  <c r="P179" i="8"/>
  <c r="P180" i="8"/>
  <c r="P181" i="8"/>
  <c r="P182" i="8"/>
  <c r="P183" i="8"/>
  <c r="P184" i="8"/>
  <c r="P185" i="8"/>
  <c r="P186" i="8"/>
  <c r="P187" i="8"/>
  <c r="P188" i="8"/>
  <c r="P189" i="8"/>
  <c r="P190" i="8"/>
  <c r="P191" i="8"/>
  <c r="P192" i="8"/>
  <c r="P193" i="8"/>
  <c r="P194" i="8"/>
  <c r="P195" i="8"/>
  <c r="P196" i="8"/>
  <c r="P197" i="8"/>
  <c r="P198" i="8"/>
  <c r="P199" i="8"/>
  <c r="P200" i="8"/>
  <c r="P201" i="8"/>
  <c r="P202" i="8"/>
  <c r="P203" i="8"/>
  <c r="P204" i="8"/>
  <c r="P205" i="8"/>
  <c r="P206" i="8"/>
  <c r="P207" i="8"/>
  <c r="P208" i="8"/>
  <c r="P209" i="8"/>
  <c r="P210" i="8"/>
  <c r="P211" i="8"/>
  <c r="P212" i="8"/>
  <c r="P213" i="8"/>
  <c r="P214" i="8"/>
  <c r="P215" i="8"/>
  <c r="P216" i="8"/>
  <c r="P217" i="8"/>
  <c r="P218" i="8"/>
  <c r="P219" i="8"/>
  <c r="P220" i="8"/>
  <c r="P221" i="8"/>
  <c r="P222" i="8"/>
  <c r="P223" i="8"/>
  <c r="P224" i="8"/>
  <c r="P225" i="8"/>
  <c r="P226" i="8"/>
  <c r="P227" i="8"/>
  <c r="P228" i="8"/>
  <c r="P229" i="8"/>
  <c r="P230" i="8"/>
  <c r="P231" i="8"/>
  <c r="P232" i="8"/>
  <c r="P233" i="8"/>
  <c r="P234" i="8"/>
  <c r="P235" i="8"/>
  <c r="P236" i="8"/>
  <c r="P237" i="8"/>
  <c r="P238" i="8"/>
  <c r="P239" i="8"/>
  <c r="P240" i="8"/>
  <c r="P241" i="8"/>
  <c r="P242" i="8"/>
  <c r="P243" i="8"/>
  <c r="P244" i="8"/>
  <c r="P245" i="8"/>
  <c r="P246" i="8"/>
  <c r="P247" i="8"/>
  <c r="P248" i="8"/>
  <c r="P249" i="8"/>
  <c r="P250" i="8"/>
  <c r="P251" i="8"/>
  <c r="P252" i="8"/>
  <c r="P253" i="8"/>
  <c r="P254" i="8"/>
  <c r="P255" i="8"/>
  <c r="P256" i="8"/>
  <c r="P257" i="8"/>
  <c r="P258" i="8"/>
  <c r="P259" i="8"/>
  <c r="P260" i="8"/>
  <c r="P261" i="8"/>
  <c r="P262" i="8"/>
  <c r="P263" i="8"/>
  <c r="P264" i="8"/>
  <c r="P265" i="8"/>
  <c r="P266" i="8"/>
  <c r="P267" i="8"/>
  <c r="P268" i="8"/>
  <c r="P269" i="8"/>
  <c r="P270" i="8"/>
  <c r="P271" i="8"/>
  <c r="P272" i="8"/>
  <c r="P273" i="8"/>
  <c r="P274" i="8"/>
  <c r="P275" i="8"/>
  <c r="P276" i="8"/>
  <c r="P277" i="8"/>
  <c r="P278" i="8"/>
  <c r="P279" i="8"/>
  <c r="P280" i="8"/>
  <c r="P281" i="8"/>
  <c r="P282" i="8"/>
  <c r="P283" i="8"/>
  <c r="P284" i="8"/>
  <c r="P285" i="8"/>
  <c r="P286" i="8"/>
  <c r="P287" i="8"/>
  <c r="P288" i="8"/>
  <c r="P289" i="8"/>
  <c r="P290" i="8"/>
  <c r="P291" i="8"/>
  <c r="P292" i="8"/>
  <c r="P293" i="8"/>
  <c r="P294" i="8"/>
  <c r="P295" i="8"/>
  <c r="P296" i="8"/>
  <c r="P297" i="8"/>
  <c r="P298" i="8"/>
  <c r="P299" i="8"/>
  <c r="P300" i="8"/>
  <c r="P301" i="8"/>
  <c r="P302" i="8"/>
  <c r="P303" i="8"/>
  <c r="P304" i="8"/>
  <c r="P305" i="8"/>
  <c r="P306" i="8"/>
  <c r="P307" i="8"/>
  <c r="P308" i="8"/>
  <c r="P309" i="8"/>
  <c r="P310" i="8"/>
  <c r="P311" i="8"/>
  <c r="P312" i="8"/>
  <c r="P313" i="8"/>
  <c r="P314" i="8"/>
  <c r="P315" i="8"/>
  <c r="P316" i="8"/>
  <c r="P317" i="8"/>
  <c r="P318" i="8"/>
  <c r="P319" i="8"/>
  <c r="P320" i="8"/>
  <c r="P321" i="8"/>
  <c r="P322" i="8"/>
  <c r="P323" i="8"/>
  <c r="P324" i="8"/>
  <c r="P325" i="8"/>
  <c r="P326" i="8"/>
  <c r="P327" i="8"/>
  <c r="P328" i="8"/>
  <c r="P329" i="8"/>
  <c r="P330" i="8"/>
  <c r="P331" i="8"/>
  <c r="P332" i="8"/>
  <c r="P333" i="8"/>
  <c r="P334" i="8"/>
  <c r="P335" i="8"/>
  <c r="P336" i="8"/>
  <c r="P337" i="8"/>
  <c r="P338" i="8"/>
  <c r="P339" i="8"/>
  <c r="P340" i="8"/>
  <c r="P341" i="8"/>
  <c r="P342" i="8"/>
  <c r="P343" i="8"/>
  <c r="P344" i="8"/>
  <c r="P345" i="8"/>
  <c r="P346" i="8"/>
  <c r="P347" i="8"/>
  <c r="P348" i="8"/>
  <c r="P349" i="8"/>
  <c r="P350" i="8"/>
  <c r="P351" i="8"/>
  <c r="P352" i="8"/>
  <c r="P353" i="8"/>
  <c r="P354" i="8"/>
  <c r="P355" i="8"/>
  <c r="P356" i="8"/>
  <c r="P357" i="8"/>
  <c r="P358" i="8"/>
  <c r="P359" i="8"/>
  <c r="P360" i="8"/>
  <c r="P361" i="8"/>
  <c r="P362" i="8"/>
  <c r="P363" i="8"/>
  <c r="P364" i="8"/>
  <c r="P365" i="8"/>
  <c r="P366" i="8"/>
  <c r="P367" i="8"/>
  <c r="P368" i="8"/>
  <c r="P369" i="8"/>
  <c r="P370" i="8"/>
  <c r="P371" i="8"/>
  <c r="P372" i="8"/>
  <c r="P373" i="8"/>
  <c r="P374" i="8"/>
  <c r="P375" i="8"/>
  <c r="P376" i="8"/>
  <c r="P377" i="8"/>
  <c r="P378" i="8"/>
  <c r="P379" i="8"/>
  <c r="P380" i="8"/>
  <c r="P381" i="8"/>
  <c r="P382" i="8"/>
  <c r="P383" i="8"/>
  <c r="P384" i="8"/>
  <c r="P385" i="8"/>
  <c r="P386" i="8"/>
  <c r="P387" i="8"/>
  <c r="P388" i="8"/>
  <c r="P389" i="8"/>
  <c r="P390" i="8"/>
  <c r="P391" i="8"/>
  <c r="P392" i="8"/>
  <c r="P393" i="8"/>
  <c r="P394" i="8"/>
  <c r="P395" i="8"/>
  <c r="P396" i="8"/>
  <c r="P397" i="8"/>
  <c r="P398" i="8"/>
  <c r="P399" i="8"/>
  <c r="P400" i="8"/>
  <c r="P401" i="8"/>
  <c r="P402" i="8"/>
  <c r="P403" i="8"/>
  <c r="P404" i="8"/>
  <c r="P405" i="8"/>
  <c r="P406" i="8"/>
  <c r="P407" i="8"/>
  <c r="P408" i="8"/>
  <c r="P409" i="8"/>
  <c r="P410" i="8"/>
  <c r="P411" i="8"/>
  <c r="P412" i="8"/>
  <c r="P413" i="8"/>
  <c r="P414" i="8"/>
  <c r="P415" i="8"/>
  <c r="P416" i="8"/>
  <c r="P417" i="8"/>
  <c r="P418" i="8"/>
  <c r="P419" i="8"/>
  <c r="P420" i="8"/>
  <c r="P421" i="8"/>
  <c r="P422" i="8"/>
  <c r="P423" i="8"/>
  <c r="P424" i="8"/>
  <c r="P425" i="8"/>
  <c r="P426" i="8"/>
  <c r="P427" i="8"/>
  <c r="P428" i="8"/>
  <c r="P429" i="8"/>
  <c r="P430" i="8"/>
  <c r="P431" i="8"/>
  <c r="P432" i="8"/>
  <c r="P433" i="8"/>
  <c r="P434" i="8"/>
  <c r="P435" i="8"/>
  <c r="P436" i="8"/>
  <c r="P437" i="8"/>
  <c r="P438" i="8"/>
  <c r="P439" i="8"/>
  <c r="P440" i="8"/>
  <c r="P441" i="8"/>
  <c r="P442" i="8"/>
  <c r="P443" i="8"/>
  <c r="P444" i="8"/>
  <c r="P445" i="8"/>
  <c r="P3" i="8"/>
  <c r="M433" i="8"/>
  <c r="M402" i="8"/>
  <c r="M398" i="8"/>
  <c r="N396" i="8"/>
  <c r="M396" i="8"/>
  <c r="M395" i="8"/>
  <c r="M394" i="8"/>
  <c r="M342" i="8"/>
  <c r="N118" i="8"/>
  <c r="M118" i="8"/>
  <c r="N112" i="8"/>
  <c r="M112" i="8"/>
  <c r="M44" i="8"/>
  <c r="N28" i="8"/>
  <c r="M28" i="8"/>
  <c r="N25" i="8"/>
  <c r="M25" i="8"/>
  <c r="N22" i="8"/>
  <c r="J19" i="8"/>
  <c r="M8" i="8"/>
  <c r="F573" i="4"/>
  <c r="J3" i="8"/>
  <c r="K3" i="8"/>
  <c r="O446" i="8"/>
  <c r="J3" i="4"/>
  <c r="K3" i="4" s="1"/>
  <c r="J4" i="4"/>
  <c r="K4" i="4" s="1"/>
  <c r="J5" i="4"/>
  <c r="K5" i="4" s="1"/>
  <c r="J6" i="4"/>
  <c r="K6" i="4" s="1"/>
  <c r="J7" i="4"/>
  <c r="K7" i="4"/>
  <c r="J8" i="4"/>
  <c r="K8" i="4"/>
  <c r="J9" i="4"/>
  <c r="K9" i="4"/>
  <c r="J10" i="4"/>
  <c r="K10" i="4"/>
  <c r="J11" i="4"/>
  <c r="K11" i="4" s="1"/>
  <c r="J12" i="4"/>
  <c r="K12" i="4" s="1"/>
  <c r="J13" i="4"/>
  <c r="K13" i="4" s="1"/>
  <c r="J14" i="4"/>
  <c r="K14" i="4" s="1"/>
  <c r="J15" i="4"/>
  <c r="K15" i="4" s="1"/>
  <c r="J16" i="4"/>
  <c r="K16" i="4" s="1"/>
  <c r="J17" i="4"/>
  <c r="K17" i="4" s="1"/>
  <c r="J18" i="4"/>
  <c r="K18" i="4"/>
  <c r="J19" i="4"/>
  <c r="K19" i="4" s="1"/>
  <c r="J20" i="4"/>
  <c r="K20" i="4" s="1"/>
  <c r="J21" i="4"/>
  <c r="K21" i="4" s="1"/>
  <c r="J22" i="4"/>
  <c r="K22" i="4"/>
  <c r="J23" i="4"/>
  <c r="K23" i="4" s="1"/>
  <c r="J24" i="4"/>
  <c r="K24" i="4" s="1"/>
  <c r="J25" i="4"/>
  <c r="K25" i="4" s="1"/>
  <c r="J26" i="4"/>
  <c r="K26" i="4" s="1"/>
  <c r="J27" i="4"/>
  <c r="K27" i="4" s="1"/>
  <c r="J28" i="4"/>
  <c r="K28" i="4"/>
  <c r="J29" i="4"/>
  <c r="K29" i="4" s="1"/>
  <c r="J30" i="4"/>
  <c r="K30" i="4" s="1"/>
  <c r="J31" i="4"/>
  <c r="K31" i="4"/>
  <c r="J32" i="4"/>
  <c r="K32" i="4" s="1"/>
  <c r="J33" i="4"/>
  <c r="K33" i="4" s="1"/>
  <c r="J34" i="4"/>
  <c r="K34" i="4" s="1"/>
  <c r="J35" i="4"/>
  <c r="K35" i="4" s="1"/>
  <c r="J36" i="4"/>
  <c r="K36" i="4" s="1"/>
  <c r="J37" i="4"/>
  <c r="K37" i="4" s="1"/>
  <c r="J38" i="4"/>
  <c r="K38" i="4" s="1"/>
  <c r="J39" i="4"/>
  <c r="K39" i="4" s="1"/>
  <c r="J40" i="4"/>
  <c r="K40" i="4" s="1"/>
  <c r="J41" i="4"/>
  <c r="K41" i="4" s="1"/>
  <c r="J42" i="4"/>
  <c r="K42" i="4" s="1"/>
  <c r="J43" i="4"/>
  <c r="K43" i="4" s="1"/>
  <c r="J44" i="4"/>
  <c r="K44" i="4" s="1"/>
  <c r="J45" i="4"/>
  <c r="K45" i="4" s="1"/>
  <c r="J46" i="4"/>
  <c r="K46" i="4" s="1"/>
  <c r="J47" i="4"/>
  <c r="K47" i="4"/>
  <c r="J48" i="4"/>
  <c r="K48" i="4" s="1"/>
  <c r="J49" i="4"/>
  <c r="K49" i="4" s="1"/>
  <c r="J50" i="4"/>
  <c r="K50" i="4" s="1"/>
  <c r="J51" i="4"/>
  <c r="K51" i="4" s="1"/>
  <c r="J52" i="4"/>
  <c r="K52" i="4" s="1"/>
  <c r="J53" i="4"/>
  <c r="K53" i="4" s="1"/>
  <c r="J54" i="4"/>
  <c r="K54" i="4" s="1"/>
  <c r="J55" i="4"/>
  <c r="K55" i="4" s="1"/>
  <c r="J56" i="4"/>
  <c r="K56" i="4" s="1"/>
  <c r="J57" i="4"/>
  <c r="K57" i="4" s="1"/>
  <c r="J58" i="4"/>
  <c r="K58" i="4"/>
  <c r="J59" i="4"/>
  <c r="K59" i="4" s="1"/>
  <c r="J60" i="4"/>
  <c r="K60" i="4" s="1"/>
  <c r="J61" i="4"/>
  <c r="K61" i="4" s="1"/>
  <c r="J62" i="4"/>
  <c r="K62" i="4" s="1"/>
  <c r="J63" i="4"/>
  <c r="K63" i="4" s="1"/>
  <c r="J64" i="4"/>
  <c r="K64" i="4" s="1"/>
  <c r="J65" i="4"/>
  <c r="K65" i="4" s="1"/>
  <c r="J66" i="4"/>
  <c r="K66" i="4" s="1"/>
  <c r="J67" i="4"/>
  <c r="K67" i="4" s="1"/>
  <c r="J68" i="4"/>
  <c r="K68" i="4" s="1"/>
  <c r="J69" i="4"/>
  <c r="K69" i="4" s="1"/>
  <c r="J70" i="4"/>
  <c r="K70" i="4" s="1"/>
  <c r="J71" i="4"/>
  <c r="K71" i="4" s="1"/>
  <c r="J72" i="4"/>
  <c r="K72" i="4"/>
  <c r="J73" i="4"/>
  <c r="K73" i="4" s="1"/>
  <c r="J74" i="4"/>
  <c r="K74" i="4" s="1"/>
  <c r="J75" i="4"/>
  <c r="K75" i="4" s="1"/>
  <c r="J76" i="4"/>
  <c r="K76" i="4" s="1"/>
  <c r="J77" i="4"/>
  <c r="K77" i="4" s="1"/>
  <c r="J78" i="4"/>
  <c r="K78" i="4" s="1"/>
  <c r="J79" i="4"/>
  <c r="K79" i="4" s="1"/>
  <c r="J80" i="4"/>
  <c r="K80" i="4"/>
  <c r="J81" i="4"/>
  <c r="K81" i="4" s="1"/>
  <c r="J82" i="4"/>
  <c r="K82" i="4" s="1"/>
  <c r="J83" i="4"/>
  <c r="K83" i="4" s="1"/>
  <c r="J84" i="4"/>
  <c r="K84" i="4" s="1"/>
  <c r="J85" i="4"/>
  <c r="K85" i="4" s="1"/>
  <c r="J86" i="4"/>
  <c r="K86" i="4" s="1"/>
  <c r="J87" i="4"/>
  <c r="K87" i="4" s="1"/>
  <c r="J88" i="4"/>
  <c r="K88" i="4" s="1"/>
  <c r="J89" i="4"/>
  <c r="K89" i="4"/>
  <c r="J90" i="4"/>
  <c r="K90" i="4" s="1"/>
  <c r="J91" i="4"/>
  <c r="K91" i="4" s="1"/>
  <c r="J92" i="4"/>
  <c r="K92" i="4" s="1"/>
  <c r="J93" i="4"/>
  <c r="K93" i="4" s="1"/>
  <c r="J94" i="4"/>
  <c r="K94" i="4" s="1"/>
  <c r="J95" i="4"/>
  <c r="K95" i="4" s="1"/>
  <c r="J96" i="4"/>
  <c r="K96" i="4" s="1"/>
  <c r="J97" i="4"/>
  <c r="K97" i="4" s="1"/>
  <c r="J98" i="4"/>
  <c r="K98" i="4" s="1"/>
  <c r="J99" i="4"/>
  <c r="K99" i="4" s="1"/>
  <c r="J100" i="4"/>
  <c r="K100" i="4"/>
  <c r="J101" i="4"/>
  <c r="K101" i="4" s="1"/>
  <c r="J102" i="4"/>
  <c r="K102" i="4"/>
  <c r="J103" i="4"/>
  <c r="K103" i="4" s="1"/>
  <c r="J104" i="4"/>
  <c r="K104" i="4" s="1"/>
  <c r="J105" i="4"/>
  <c r="K105" i="4" s="1"/>
  <c r="J106" i="4"/>
  <c r="K106" i="4" s="1"/>
  <c r="J107" i="4"/>
  <c r="K107" i="4" s="1"/>
  <c r="J108" i="4"/>
  <c r="K108" i="4" s="1"/>
  <c r="J109" i="4"/>
  <c r="K109" i="4" s="1"/>
  <c r="J110" i="4"/>
  <c r="K110" i="4" s="1"/>
  <c r="J111" i="4"/>
  <c r="K111" i="4" s="1"/>
  <c r="J112" i="4"/>
  <c r="K112" i="4" s="1"/>
  <c r="J113" i="4"/>
  <c r="K113" i="4" s="1"/>
  <c r="J114" i="4"/>
  <c r="K114" i="4" s="1"/>
  <c r="J115" i="4"/>
  <c r="K115" i="4" s="1"/>
  <c r="J116" i="4"/>
  <c r="K116" i="4" s="1"/>
  <c r="J117" i="4"/>
  <c r="K117" i="4" s="1"/>
  <c r="J118" i="4"/>
  <c r="K118" i="4" s="1"/>
  <c r="J119" i="4"/>
  <c r="K119" i="4" s="1"/>
  <c r="J120" i="4"/>
  <c r="K120" i="4" s="1"/>
  <c r="J121" i="4"/>
  <c r="K121" i="4" s="1"/>
  <c r="J122" i="4"/>
  <c r="K122" i="4" s="1"/>
  <c r="J123" i="4"/>
  <c r="K123" i="4" s="1"/>
  <c r="J124" i="4"/>
  <c r="K124" i="4" s="1"/>
  <c r="J125" i="4"/>
  <c r="K125" i="4" s="1"/>
  <c r="J126" i="4"/>
  <c r="K126" i="4" s="1"/>
  <c r="J127" i="4"/>
  <c r="K127" i="4" s="1"/>
  <c r="J128" i="4"/>
  <c r="K128" i="4" s="1"/>
  <c r="J129" i="4"/>
  <c r="K129" i="4" s="1"/>
  <c r="J130" i="4"/>
  <c r="K130" i="4" s="1"/>
  <c r="J131" i="4"/>
  <c r="K131" i="4" s="1"/>
  <c r="J132" i="4"/>
  <c r="K132" i="4" s="1"/>
  <c r="J133" i="4"/>
  <c r="K133" i="4" s="1"/>
  <c r="J134" i="4"/>
  <c r="K134" i="4"/>
  <c r="J135" i="4"/>
  <c r="K135" i="4" s="1"/>
  <c r="J136" i="4"/>
  <c r="K136" i="4"/>
  <c r="J137" i="4"/>
  <c r="K137" i="4" s="1"/>
  <c r="J138" i="4"/>
  <c r="K138" i="4" s="1"/>
  <c r="J139" i="4"/>
  <c r="K139" i="4" s="1"/>
  <c r="J140" i="4"/>
  <c r="K140" i="4" s="1"/>
  <c r="J141" i="4"/>
  <c r="K141" i="4" s="1"/>
  <c r="J142" i="4"/>
  <c r="K142" i="4" s="1"/>
  <c r="J143" i="4"/>
  <c r="K143" i="4" s="1"/>
  <c r="J144" i="4"/>
  <c r="K144" i="4" s="1"/>
  <c r="J145" i="4"/>
  <c r="K145" i="4" s="1"/>
  <c r="J146" i="4"/>
  <c r="K146" i="4" s="1"/>
  <c r="J147" i="4"/>
  <c r="K147" i="4" s="1"/>
  <c r="J148" i="4"/>
  <c r="K148" i="4" s="1"/>
  <c r="J149" i="4"/>
  <c r="K149" i="4" s="1"/>
  <c r="J150" i="4"/>
  <c r="K150" i="4" s="1"/>
  <c r="J151" i="4"/>
  <c r="K151" i="4" s="1"/>
  <c r="J152" i="4"/>
  <c r="K152" i="4" s="1"/>
  <c r="J153" i="4"/>
  <c r="K153" i="4" s="1"/>
  <c r="J154" i="4"/>
  <c r="K154" i="4" s="1"/>
  <c r="J155" i="4"/>
  <c r="K155" i="4" s="1"/>
  <c r="J156" i="4"/>
  <c r="K156" i="4" s="1"/>
  <c r="J157" i="4"/>
  <c r="K157" i="4" s="1"/>
  <c r="J158" i="4"/>
  <c r="K158" i="4"/>
  <c r="J159" i="4"/>
  <c r="K159" i="4" s="1"/>
  <c r="J160" i="4"/>
  <c r="K160" i="4" s="1"/>
  <c r="J161" i="4"/>
  <c r="K161" i="4" s="1"/>
  <c r="J162" i="4"/>
  <c r="K162" i="4" s="1"/>
  <c r="J163" i="4"/>
  <c r="K163" i="4" s="1"/>
  <c r="J164" i="4"/>
  <c r="K164" i="4" s="1"/>
  <c r="J165" i="4"/>
  <c r="K165" i="4" s="1"/>
  <c r="J166" i="4"/>
  <c r="K166" i="4" s="1"/>
  <c r="J167" i="4"/>
  <c r="K167" i="4" s="1"/>
  <c r="J168" i="4"/>
  <c r="K168" i="4"/>
  <c r="J169" i="4"/>
  <c r="K169" i="4"/>
  <c r="J170" i="4"/>
  <c r="K170" i="4" s="1"/>
  <c r="J171" i="4"/>
  <c r="K171" i="4" s="1"/>
  <c r="J172" i="4"/>
  <c r="K172" i="4" s="1"/>
  <c r="J173" i="4"/>
  <c r="K173" i="4" s="1"/>
  <c r="J174" i="4"/>
  <c r="K174" i="4" s="1"/>
  <c r="J175" i="4"/>
  <c r="K175" i="4" s="1"/>
  <c r="J176" i="4"/>
  <c r="K176" i="4" s="1"/>
  <c r="J177" i="4"/>
  <c r="K177" i="4" s="1"/>
  <c r="J178" i="4"/>
  <c r="K178" i="4" s="1"/>
  <c r="J179" i="4"/>
  <c r="K179" i="4" s="1"/>
  <c r="J180" i="4"/>
  <c r="K180" i="4" s="1"/>
  <c r="J181" i="4"/>
  <c r="K181" i="4" s="1"/>
  <c r="J182" i="4"/>
  <c r="K182" i="4"/>
  <c r="J183" i="4"/>
  <c r="K183" i="4" s="1"/>
  <c r="J184" i="4"/>
  <c r="K184" i="4" s="1"/>
  <c r="J185" i="4"/>
  <c r="K185" i="4" s="1"/>
  <c r="J186" i="4"/>
  <c r="K186" i="4" s="1"/>
  <c r="J187" i="4"/>
  <c r="K187" i="4" s="1"/>
  <c r="J188" i="4"/>
  <c r="K188" i="4" s="1"/>
  <c r="J189" i="4"/>
  <c r="K189" i="4" s="1"/>
  <c r="J190" i="4"/>
  <c r="K190" i="4" s="1"/>
  <c r="J191" i="4"/>
  <c r="K191" i="4" s="1"/>
  <c r="J192" i="4"/>
  <c r="K192" i="4" s="1"/>
  <c r="J193" i="4"/>
  <c r="K193" i="4" s="1"/>
  <c r="J194" i="4"/>
  <c r="K194" i="4" s="1"/>
  <c r="J195" i="4"/>
  <c r="K195" i="4" s="1"/>
  <c r="J196" i="4"/>
  <c r="K196" i="4" s="1"/>
  <c r="J197" i="4"/>
  <c r="K197" i="4" s="1"/>
  <c r="J198" i="4"/>
  <c r="K198" i="4"/>
  <c r="J199" i="4"/>
  <c r="K199" i="4" s="1"/>
  <c r="J200" i="4"/>
  <c r="K200" i="4" s="1"/>
  <c r="J201" i="4"/>
  <c r="K201" i="4" s="1"/>
  <c r="J202" i="4"/>
  <c r="K202" i="4" s="1"/>
  <c r="J203" i="4"/>
  <c r="K203" i="4" s="1"/>
  <c r="J204" i="4"/>
  <c r="K204" i="4" s="1"/>
  <c r="J205" i="4"/>
  <c r="K205" i="4" s="1"/>
  <c r="J206" i="4"/>
  <c r="K206" i="4" s="1"/>
  <c r="J207" i="4"/>
  <c r="K207" i="4" s="1"/>
  <c r="J208" i="4"/>
  <c r="K208" i="4" s="1"/>
  <c r="J209" i="4"/>
  <c r="K209" i="4" s="1"/>
  <c r="J210" i="4"/>
  <c r="K210" i="4" s="1"/>
  <c r="J211" i="4"/>
  <c r="K211" i="4" s="1"/>
  <c r="J212" i="4"/>
  <c r="K212" i="4" s="1"/>
  <c r="J213" i="4"/>
  <c r="K213" i="4" s="1"/>
  <c r="J214" i="4"/>
  <c r="K214" i="4" s="1"/>
  <c r="J215" i="4"/>
  <c r="K215" i="4"/>
  <c r="J216" i="4"/>
  <c r="K216" i="4" s="1"/>
  <c r="J217" i="4"/>
  <c r="K217" i="4" s="1"/>
  <c r="J218" i="4"/>
  <c r="K218" i="4" s="1"/>
  <c r="J219" i="4"/>
  <c r="K219" i="4" s="1"/>
  <c r="J220" i="4"/>
  <c r="K220" i="4" s="1"/>
  <c r="J221" i="4"/>
  <c r="K221" i="4" s="1"/>
  <c r="J222" i="4"/>
  <c r="K222" i="4" s="1"/>
  <c r="J223" i="4"/>
  <c r="K223" i="4"/>
  <c r="J224" i="4"/>
  <c r="K224" i="4"/>
  <c r="J225" i="4"/>
  <c r="K225" i="4"/>
  <c r="J226" i="4"/>
  <c r="K226" i="4" s="1"/>
  <c r="J227" i="4"/>
  <c r="K227" i="4" s="1"/>
  <c r="J228" i="4"/>
  <c r="K228" i="4" s="1"/>
  <c r="J229" i="4"/>
  <c r="K229" i="4" s="1"/>
  <c r="J230" i="4"/>
  <c r="K230" i="4" s="1"/>
  <c r="J231" i="4"/>
  <c r="K231" i="4" s="1"/>
  <c r="J232" i="4"/>
  <c r="K232" i="4" s="1"/>
  <c r="J233" i="4"/>
  <c r="K233" i="4" s="1"/>
  <c r="J234" i="4"/>
  <c r="K234" i="4"/>
  <c r="J235" i="4"/>
  <c r="K235" i="4" s="1"/>
  <c r="J236" i="4"/>
  <c r="K236" i="4" s="1"/>
  <c r="J237" i="4"/>
  <c r="K237" i="4" s="1"/>
  <c r="J238" i="4"/>
  <c r="K238" i="4"/>
  <c r="J239" i="4"/>
  <c r="K239" i="4" s="1"/>
  <c r="J240" i="4"/>
  <c r="K240" i="4" s="1"/>
  <c r="J241" i="4"/>
  <c r="K241" i="4" s="1"/>
  <c r="J242" i="4"/>
  <c r="K242" i="4" s="1"/>
  <c r="J243" i="4"/>
  <c r="K243" i="4" s="1"/>
  <c r="J244" i="4"/>
  <c r="K244" i="4" s="1"/>
  <c r="J245" i="4"/>
  <c r="K245" i="4" s="1"/>
  <c r="J246" i="4"/>
  <c r="K246" i="4"/>
  <c r="J247" i="4"/>
  <c r="K247" i="4"/>
  <c r="J248" i="4"/>
  <c r="K248" i="4" s="1"/>
  <c r="J249" i="4"/>
  <c r="K249" i="4"/>
  <c r="J250" i="4"/>
  <c r="K250" i="4"/>
  <c r="J251" i="4"/>
  <c r="K251" i="4" s="1"/>
  <c r="J252" i="4"/>
  <c r="K252" i="4" s="1"/>
  <c r="J253" i="4"/>
  <c r="K253" i="4" s="1"/>
  <c r="J254" i="4"/>
  <c r="K254" i="4" s="1"/>
  <c r="J255" i="4"/>
  <c r="K255" i="4" s="1"/>
  <c r="J256" i="4"/>
  <c r="K256" i="4" s="1"/>
  <c r="J257" i="4"/>
  <c r="K257" i="4"/>
  <c r="J258" i="4"/>
  <c r="K258" i="4" s="1"/>
  <c r="J259" i="4"/>
  <c r="K259" i="4" s="1"/>
  <c r="J260" i="4"/>
  <c r="K260" i="4" s="1"/>
  <c r="J261" i="4"/>
  <c r="K261" i="4" s="1"/>
  <c r="J262" i="4"/>
  <c r="K262" i="4" s="1"/>
  <c r="J263" i="4"/>
  <c r="K263" i="4" s="1"/>
  <c r="J264" i="4"/>
  <c r="K264" i="4" s="1"/>
  <c r="J265" i="4"/>
  <c r="K265" i="4" s="1"/>
  <c r="J266" i="4"/>
  <c r="K266" i="4" s="1"/>
  <c r="J267" i="4"/>
  <c r="K267" i="4" s="1"/>
  <c r="J268" i="4"/>
  <c r="K268" i="4" s="1"/>
  <c r="J269" i="4"/>
  <c r="K269" i="4" s="1"/>
  <c r="J270" i="4"/>
  <c r="K270" i="4" s="1"/>
  <c r="J271" i="4"/>
  <c r="K271" i="4"/>
  <c r="J272" i="4"/>
  <c r="K272" i="4" s="1"/>
  <c r="J273" i="4"/>
  <c r="K273" i="4" s="1"/>
  <c r="J274" i="4"/>
  <c r="K274" i="4" s="1"/>
  <c r="J275" i="4"/>
  <c r="K275" i="4" s="1"/>
  <c r="J276" i="4"/>
  <c r="K276" i="4" s="1"/>
  <c r="J277" i="4"/>
  <c r="K277" i="4" s="1"/>
  <c r="J278" i="4"/>
  <c r="K278" i="4" s="1"/>
  <c r="J279" i="4"/>
  <c r="K279" i="4" s="1"/>
  <c r="J280" i="4"/>
  <c r="K280" i="4" s="1"/>
  <c r="J281" i="4"/>
  <c r="K281" i="4" s="1"/>
  <c r="J282" i="4"/>
  <c r="K282" i="4" s="1"/>
  <c r="J283" i="4"/>
  <c r="K283" i="4" s="1"/>
  <c r="J284" i="4"/>
  <c r="K284" i="4" s="1"/>
  <c r="J285" i="4"/>
  <c r="K285" i="4" s="1"/>
  <c r="J286" i="4"/>
  <c r="K286" i="4" s="1"/>
  <c r="J287" i="4"/>
  <c r="K287" i="4"/>
  <c r="J288" i="4"/>
  <c r="K288" i="4" s="1"/>
  <c r="J289" i="4"/>
  <c r="K289" i="4" s="1"/>
  <c r="J290" i="4"/>
  <c r="K290" i="4"/>
  <c r="J291" i="4"/>
  <c r="K291" i="4" s="1"/>
  <c r="J292" i="4"/>
  <c r="K292" i="4" s="1"/>
  <c r="J293" i="4"/>
  <c r="K293" i="4" s="1"/>
  <c r="J294" i="4"/>
  <c r="K294" i="4" s="1"/>
  <c r="J295" i="4"/>
  <c r="K295" i="4" s="1"/>
  <c r="J296" i="4"/>
  <c r="K296" i="4" s="1"/>
  <c r="J297" i="4"/>
  <c r="K297" i="4" s="1"/>
  <c r="J298" i="4"/>
  <c r="K298" i="4"/>
  <c r="J299" i="4"/>
  <c r="K299" i="4" s="1"/>
  <c r="J300" i="4"/>
  <c r="K300" i="4" s="1"/>
  <c r="J301" i="4"/>
  <c r="K301" i="4" s="1"/>
  <c r="J302" i="4"/>
  <c r="K302" i="4" s="1"/>
  <c r="J303" i="4"/>
  <c r="K303" i="4" s="1"/>
  <c r="J304" i="4"/>
  <c r="K304" i="4" s="1"/>
  <c r="J305" i="4"/>
  <c r="K305" i="4" s="1"/>
  <c r="J306" i="4"/>
  <c r="K306" i="4" s="1"/>
  <c r="J307" i="4"/>
  <c r="K307" i="4" s="1"/>
  <c r="J308" i="4"/>
  <c r="K308" i="4" s="1"/>
  <c r="J309" i="4"/>
  <c r="K309" i="4" s="1"/>
  <c r="J310" i="4"/>
  <c r="K310" i="4" s="1"/>
  <c r="J311" i="4"/>
  <c r="K311" i="4" s="1"/>
  <c r="J312" i="4"/>
  <c r="K312" i="4" s="1"/>
  <c r="J313" i="4"/>
  <c r="K313" i="4" s="1"/>
  <c r="J314" i="4"/>
  <c r="K314" i="4"/>
  <c r="J315" i="4"/>
  <c r="K315" i="4" s="1"/>
  <c r="J316" i="4"/>
  <c r="K316" i="4" s="1"/>
  <c r="J317" i="4"/>
  <c r="K317" i="4" s="1"/>
  <c r="J318" i="4"/>
  <c r="K318" i="4" s="1"/>
  <c r="J319" i="4"/>
  <c r="K319" i="4" s="1"/>
  <c r="J320" i="4"/>
  <c r="K320" i="4" s="1"/>
  <c r="J321" i="4"/>
  <c r="K321" i="4" s="1"/>
  <c r="J322" i="4"/>
  <c r="K322" i="4" s="1"/>
  <c r="J323" i="4"/>
  <c r="K323" i="4" s="1"/>
  <c r="J324" i="4"/>
  <c r="K324" i="4" s="1"/>
  <c r="J325" i="4"/>
  <c r="K325" i="4" s="1"/>
  <c r="J326" i="4"/>
  <c r="K326" i="4" s="1"/>
  <c r="J327" i="4"/>
  <c r="K327" i="4" s="1"/>
  <c r="J328" i="4"/>
  <c r="K328" i="4" s="1"/>
  <c r="J329" i="4"/>
  <c r="K329" i="4" s="1"/>
  <c r="J330" i="4"/>
  <c r="K330" i="4" s="1"/>
  <c r="J331" i="4"/>
  <c r="K331" i="4" s="1"/>
  <c r="J332" i="4"/>
  <c r="K332" i="4" s="1"/>
  <c r="J333" i="4"/>
  <c r="K333" i="4" s="1"/>
  <c r="J334" i="4"/>
  <c r="K334" i="4" s="1"/>
  <c r="J335" i="4"/>
  <c r="K335" i="4"/>
  <c r="J336" i="4"/>
  <c r="K336" i="4"/>
  <c r="J337" i="4"/>
  <c r="K337" i="4" s="1"/>
  <c r="J338" i="4"/>
  <c r="K338" i="4" s="1"/>
  <c r="J339" i="4"/>
  <c r="K339" i="4" s="1"/>
  <c r="J340" i="4"/>
  <c r="K340" i="4" s="1"/>
  <c r="J341" i="4"/>
  <c r="K341" i="4" s="1"/>
  <c r="J342" i="4"/>
  <c r="K342" i="4" s="1"/>
  <c r="J343" i="4"/>
  <c r="K343" i="4" s="1"/>
  <c r="J344" i="4"/>
  <c r="K344" i="4"/>
  <c r="J345" i="4"/>
  <c r="K345" i="4" s="1"/>
  <c r="J346" i="4"/>
  <c r="K346" i="4" s="1"/>
  <c r="J347" i="4"/>
  <c r="K347" i="4" s="1"/>
  <c r="J348" i="4"/>
  <c r="K348" i="4" s="1"/>
  <c r="J349" i="4"/>
  <c r="K349" i="4" s="1"/>
  <c r="J350" i="4"/>
  <c r="K350" i="4" s="1"/>
  <c r="J351" i="4"/>
  <c r="K351" i="4" s="1"/>
  <c r="J352" i="4"/>
  <c r="K352" i="4" s="1"/>
  <c r="J353" i="4"/>
  <c r="K353" i="4"/>
  <c r="J354" i="4"/>
  <c r="K354" i="4"/>
  <c r="J355" i="4"/>
  <c r="K355" i="4" s="1"/>
  <c r="J356" i="4"/>
  <c r="K356" i="4" s="1"/>
  <c r="J357" i="4"/>
  <c r="K357" i="4" s="1"/>
  <c r="J358" i="4"/>
  <c r="K358" i="4" s="1"/>
  <c r="J359" i="4"/>
  <c r="K359" i="4" s="1"/>
  <c r="J360" i="4"/>
  <c r="K360" i="4" s="1"/>
  <c r="J361" i="4"/>
  <c r="K361" i="4" s="1"/>
  <c r="J362" i="4"/>
  <c r="K362" i="4" s="1"/>
  <c r="J363" i="4"/>
  <c r="K363" i="4" s="1"/>
  <c r="J364" i="4"/>
  <c r="K364" i="4" s="1"/>
  <c r="J365" i="4"/>
  <c r="K365" i="4" s="1"/>
  <c r="J366" i="4"/>
  <c r="K366" i="4"/>
  <c r="J367" i="4"/>
  <c r="K367" i="4" s="1"/>
  <c r="J368" i="4"/>
  <c r="K368" i="4" s="1"/>
  <c r="J369" i="4"/>
  <c r="K369" i="4"/>
  <c r="J370" i="4"/>
  <c r="K370" i="4" s="1"/>
  <c r="J371" i="4"/>
  <c r="K371" i="4" s="1"/>
  <c r="J372" i="4"/>
  <c r="K372" i="4" s="1"/>
  <c r="J373" i="4"/>
  <c r="K373" i="4" s="1"/>
  <c r="J374" i="4"/>
  <c r="K374" i="4" s="1"/>
  <c r="J375" i="4"/>
  <c r="K375" i="4" s="1"/>
  <c r="J376" i="4"/>
  <c r="K376" i="4" s="1"/>
  <c r="J377" i="4"/>
  <c r="K377" i="4" s="1"/>
  <c r="J378" i="4"/>
  <c r="K378" i="4"/>
  <c r="J379" i="4"/>
  <c r="K379" i="4" s="1"/>
  <c r="J380" i="4"/>
  <c r="K380" i="4" s="1"/>
  <c r="J381" i="4"/>
  <c r="K381" i="4" s="1"/>
  <c r="J382" i="4"/>
  <c r="K382" i="4"/>
  <c r="J383" i="4"/>
  <c r="K383" i="4" s="1"/>
  <c r="J384" i="4"/>
  <c r="K384" i="4" s="1"/>
  <c r="J385" i="4"/>
  <c r="K385" i="4" s="1"/>
  <c r="J386" i="4"/>
  <c r="K386" i="4" s="1"/>
  <c r="J387" i="4"/>
  <c r="K387" i="4" s="1"/>
  <c r="J388" i="4"/>
  <c r="K388" i="4" s="1"/>
  <c r="J389" i="4"/>
  <c r="K389" i="4" s="1"/>
  <c r="J390" i="4"/>
  <c r="K390" i="4" s="1"/>
  <c r="J391" i="4"/>
  <c r="K391" i="4" s="1"/>
  <c r="J392" i="4"/>
  <c r="K392" i="4" s="1"/>
  <c r="J393" i="4"/>
  <c r="K393" i="4" s="1"/>
  <c r="J394" i="4"/>
  <c r="K394" i="4" s="1"/>
  <c r="J395" i="4"/>
  <c r="K395" i="4" s="1"/>
  <c r="J396" i="4"/>
  <c r="K396" i="4" s="1"/>
  <c r="J397" i="4"/>
  <c r="K397" i="4" s="1"/>
  <c r="J398" i="4"/>
  <c r="K398" i="4" s="1"/>
  <c r="J399" i="4"/>
  <c r="K399" i="4" s="1"/>
  <c r="J400" i="4"/>
  <c r="K400" i="4" s="1"/>
  <c r="J401" i="4"/>
  <c r="K401" i="4" s="1"/>
  <c r="J402" i="4"/>
  <c r="K402" i="4" s="1"/>
  <c r="J403" i="4"/>
  <c r="K403" i="4" s="1"/>
  <c r="J404" i="4"/>
  <c r="K404" i="4" s="1"/>
  <c r="J405" i="4"/>
  <c r="K405" i="4" s="1"/>
  <c r="J406" i="4"/>
  <c r="K406" i="4" s="1"/>
  <c r="J407" i="4"/>
  <c r="K407" i="4" s="1"/>
  <c r="J408" i="4"/>
  <c r="K408" i="4" s="1"/>
  <c r="J409" i="4"/>
  <c r="K409" i="4" s="1"/>
  <c r="J410" i="4"/>
  <c r="K410" i="4" s="1"/>
  <c r="J411" i="4"/>
  <c r="K411" i="4" s="1"/>
  <c r="J412" i="4"/>
  <c r="K412" i="4" s="1"/>
  <c r="J413" i="4"/>
  <c r="K413" i="4" s="1"/>
  <c r="J414" i="4"/>
  <c r="K414" i="4" s="1"/>
  <c r="J415" i="4"/>
  <c r="K415" i="4" s="1"/>
  <c r="J416" i="4"/>
  <c r="K416" i="4" s="1"/>
  <c r="J417" i="4"/>
  <c r="K417" i="4" s="1"/>
  <c r="J418" i="4"/>
  <c r="K418" i="4" s="1"/>
  <c r="J419" i="4"/>
  <c r="K419" i="4" s="1"/>
  <c r="J420" i="4"/>
  <c r="K420" i="4" s="1"/>
  <c r="J421" i="4"/>
  <c r="K421" i="4" s="1"/>
  <c r="J422" i="4"/>
  <c r="K422" i="4" s="1"/>
  <c r="J423" i="4"/>
  <c r="K423" i="4"/>
  <c r="J424" i="4"/>
  <c r="K424" i="4"/>
  <c r="J425" i="4"/>
  <c r="K425" i="4" s="1"/>
  <c r="J426" i="4"/>
  <c r="K426" i="4" s="1"/>
  <c r="J427" i="4"/>
  <c r="K427" i="4" s="1"/>
  <c r="J428" i="4"/>
  <c r="K428" i="4" s="1"/>
  <c r="J429" i="4"/>
  <c r="K429" i="4" s="1"/>
  <c r="J430" i="4"/>
  <c r="K430" i="4" s="1"/>
  <c r="J431" i="4"/>
  <c r="K431" i="4" s="1"/>
  <c r="J432" i="4"/>
  <c r="K432" i="4" s="1"/>
  <c r="J433" i="4"/>
  <c r="K433" i="4" s="1"/>
  <c r="J434" i="4"/>
  <c r="K434" i="4"/>
  <c r="J435" i="4"/>
  <c r="K435" i="4" s="1"/>
  <c r="J436" i="4"/>
  <c r="K436" i="4" s="1"/>
  <c r="J437" i="4"/>
  <c r="K437" i="4" s="1"/>
  <c r="J438" i="4"/>
  <c r="K438" i="4"/>
  <c r="J439" i="4"/>
  <c r="K439" i="4" s="1"/>
  <c r="J440" i="4"/>
  <c r="K440" i="4" s="1"/>
  <c r="J441" i="4"/>
  <c r="K441" i="4" s="1"/>
  <c r="J442" i="4"/>
  <c r="K442" i="4" s="1"/>
  <c r="J443" i="4"/>
  <c r="K443" i="4" s="1"/>
  <c r="J444" i="4"/>
  <c r="K444" i="4" s="1"/>
  <c r="J445" i="4"/>
  <c r="K445" i="4" s="1"/>
  <c r="J446" i="4"/>
  <c r="K446" i="4" s="1"/>
  <c r="J447" i="4"/>
  <c r="K447" i="4" s="1"/>
  <c r="J448" i="4"/>
  <c r="K448" i="4"/>
  <c r="J449" i="4"/>
  <c r="K449" i="4" s="1"/>
  <c r="J450" i="4"/>
  <c r="K450" i="4"/>
  <c r="J451" i="4"/>
  <c r="K451" i="4" s="1"/>
  <c r="J452" i="4"/>
  <c r="K452" i="4" s="1"/>
  <c r="J453" i="4"/>
  <c r="K453" i="4" s="1"/>
  <c r="J454" i="4"/>
  <c r="K454" i="4" s="1"/>
  <c r="J455" i="4"/>
  <c r="K455" i="4" s="1"/>
  <c r="J456" i="4"/>
  <c r="K456" i="4" s="1"/>
  <c r="J457" i="4"/>
  <c r="K457" i="4" s="1"/>
  <c r="J458" i="4"/>
  <c r="K458" i="4" s="1"/>
  <c r="J459" i="4"/>
  <c r="K459" i="4" s="1"/>
  <c r="J460" i="4"/>
  <c r="K460" i="4" s="1"/>
  <c r="J461" i="4"/>
  <c r="K461" i="4" s="1"/>
  <c r="J462" i="4"/>
  <c r="K462" i="4"/>
  <c r="J463" i="4"/>
  <c r="K463" i="4" s="1"/>
  <c r="J464" i="4"/>
  <c r="K464" i="4" s="1"/>
  <c r="J465" i="4"/>
  <c r="K465" i="4" s="1"/>
  <c r="J466" i="4"/>
  <c r="K466" i="4" s="1"/>
  <c r="J467" i="4"/>
  <c r="K467" i="4" s="1"/>
  <c r="J468" i="4"/>
  <c r="K468" i="4" s="1"/>
  <c r="J469" i="4"/>
  <c r="K469" i="4" s="1"/>
  <c r="J470" i="4"/>
  <c r="K470" i="4" s="1"/>
  <c r="J471" i="4"/>
  <c r="K471" i="4" s="1"/>
  <c r="J472" i="4"/>
  <c r="K472" i="4" s="1"/>
  <c r="J473" i="4"/>
  <c r="K473" i="4"/>
  <c r="J474" i="4"/>
  <c r="K474" i="4" s="1"/>
  <c r="J475" i="4"/>
  <c r="K475" i="4" s="1"/>
  <c r="J476" i="4"/>
  <c r="K476" i="4" s="1"/>
  <c r="J477" i="4"/>
  <c r="K477" i="4" s="1"/>
  <c r="J478" i="4"/>
  <c r="K478" i="4"/>
  <c r="J479" i="4"/>
  <c r="K479" i="4" s="1"/>
  <c r="J480" i="4"/>
  <c r="K480" i="4" s="1"/>
  <c r="J481" i="4"/>
  <c r="K481" i="4" s="1"/>
  <c r="J482" i="4"/>
  <c r="K482" i="4" s="1"/>
  <c r="J483" i="4"/>
  <c r="K483" i="4" s="1"/>
  <c r="J484" i="4"/>
  <c r="K484" i="4" s="1"/>
  <c r="J485" i="4"/>
  <c r="K485" i="4" s="1"/>
  <c r="J486" i="4"/>
  <c r="K486" i="4" s="1"/>
  <c r="J487" i="4"/>
  <c r="K487" i="4" s="1"/>
  <c r="J488" i="4"/>
  <c r="K488" i="4" s="1"/>
  <c r="J489" i="4"/>
  <c r="K489" i="4" s="1"/>
  <c r="J490" i="4"/>
  <c r="K490" i="4" s="1"/>
  <c r="J491" i="4"/>
  <c r="K491" i="4" s="1"/>
  <c r="J492" i="4"/>
  <c r="K492" i="4" s="1"/>
  <c r="J493" i="4"/>
  <c r="K493" i="4" s="1"/>
  <c r="J494" i="4"/>
  <c r="K494" i="4" s="1"/>
  <c r="J495" i="4"/>
  <c r="K495" i="4" s="1"/>
  <c r="J496" i="4"/>
  <c r="K496" i="4" s="1"/>
  <c r="J497" i="4"/>
  <c r="K497" i="4" s="1"/>
  <c r="J498" i="4"/>
  <c r="K498" i="4" s="1"/>
  <c r="J499" i="4"/>
  <c r="K499" i="4" s="1"/>
  <c r="J500" i="4"/>
  <c r="K500" i="4" s="1"/>
  <c r="J501" i="4"/>
  <c r="K501" i="4" s="1"/>
  <c r="J502" i="4"/>
  <c r="K502" i="4" s="1"/>
  <c r="J503" i="4"/>
  <c r="K503" i="4" s="1"/>
  <c r="J504" i="4"/>
  <c r="K504" i="4" s="1"/>
  <c r="J505" i="4"/>
  <c r="K505" i="4" s="1"/>
  <c r="J506" i="4"/>
  <c r="K506" i="4"/>
  <c r="J507" i="4"/>
  <c r="K507" i="4" s="1"/>
  <c r="J508" i="4"/>
  <c r="K508" i="4" s="1"/>
  <c r="J509" i="4"/>
  <c r="K509" i="4" s="1"/>
  <c r="J510" i="4"/>
  <c r="K510" i="4" s="1"/>
  <c r="J511" i="4"/>
  <c r="K511" i="4"/>
  <c r="J512" i="4"/>
  <c r="K512" i="4" s="1"/>
  <c r="J513" i="4"/>
  <c r="K513" i="4" s="1"/>
  <c r="J514" i="4"/>
  <c r="K514" i="4" s="1"/>
  <c r="J515" i="4"/>
  <c r="K515" i="4" s="1"/>
  <c r="J516" i="4"/>
  <c r="K516" i="4" s="1"/>
  <c r="J517" i="4"/>
  <c r="K517" i="4" s="1"/>
  <c r="J518" i="4"/>
  <c r="K518" i="4" s="1"/>
  <c r="J519" i="4"/>
  <c r="K519" i="4" s="1"/>
  <c r="J520" i="4"/>
  <c r="K520" i="4" s="1"/>
  <c r="J521" i="4"/>
  <c r="K521" i="4" s="1"/>
  <c r="J522" i="4"/>
  <c r="K522" i="4" s="1"/>
  <c r="J523" i="4"/>
  <c r="K523" i="4" s="1"/>
  <c r="J524" i="4"/>
  <c r="K524" i="4" s="1"/>
  <c r="J525" i="4"/>
  <c r="K525" i="4" s="1"/>
  <c r="J526" i="4"/>
  <c r="K526" i="4" s="1"/>
  <c r="J527" i="4"/>
  <c r="K527" i="4" s="1"/>
  <c r="J528" i="4"/>
  <c r="K528" i="4" s="1"/>
  <c r="J529" i="4"/>
  <c r="K529" i="4" s="1"/>
  <c r="J530" i="4"/>
  <c r="K530" i="4" s="1"/>
  <c r="J531" i="4"/>
  <c r="K531" i="4" s="1"/>
  <c r="J532" i="4"/>
  <c r="K532" i="4" s="1"/>
  <c r="J533" i="4"/>
  <c r="K533" i="4" s="1"/>
  <c r="J534" i="4"/>
  <c r="K534" i="4" s="1"/>
  <c r="J535" i="4"/>
  <c r="K535" i="4" s="1"/>
  <c r="J536" i="4"/>
  <c r="K536" i="4"/>
  <c r="J537" i="4"/>
  <c r="K537" i="4"/>
  <c r="J538" i="4"/>
  <c r="K538" i="4" s="1"/>
  <c r="J539" i="4"/>
  <c r="K539" i="4" s="1"/>
  <c r="J540" i="4"/>
  <c r="K540" i="4" s="1"/>
  <c r="J541" i="4"/>
  <c r="K541" i="4" s="1"/>
  <c r="J542" i="4"/>
  <c r="K542" i="4" s="1"/>
  <c r="J543" i="4"/>
  <c r="K543" i="4" s="1"/>
  <c r="J544" i="4"/>
  <c r="K544" i="4" s="1"/>
  <c r="J545" i="4"/>
  <c r="K545" i="4" s="1"/>
  <c r="J546" i="4"/>
  <c r="K546" i="4" s="1"/>
  <c r="J547" i="4"/>
  <c r="K547" i="4" s="1"/>
  <c r="J548" i="4"/>
  <c r="K548" i="4" s="1"/>
  <c r="J549" i="4"/>
  <c r="K549" i="4" s="1"/>
  <c r="J550" i="4"/>
  <c r="K550" i="4" s="1"/>
  <c r="J551" i="4"/>
  <c r="K551" i="4"/>
  <c r="J552" i="4"/>
  <c r="K552" i="4" s="1"/>
  <c r="J553" i="4"/>
  <c r="K553" i="4" s="1"/>
  <c r="J554" i="4"/>
  <c r="K554" i="4" s="1"/>
  <c r="J555" i="4"/>
  <c r="K555" i="4" s="1"/>
  <c r="J556" i="4"/>
  <c r="K556" i="4" s="1"/>
  <c r="J557" i="4"/>
  <c r="K557" i="4" s="1"/>
  <c r="J558" i="4"/>
  <c r="K558" i="4" s="1"/>
  <c r="J559" i="4"/>
  <c r="K559" i="4"/>
  <c r="J560" i="4"/>
  <c r="K560" i="4"/>
  <c r="J561" i="4"/>
  <c r="K561" i="4"/>
  <c r="J562" i="4"/>
  <c r="K562" i="4"/>
  <c r="J563" i="4"/>
  <c r="K563" i="4" s="1"/>
  <c r="J564" i="4"/>
  <c r="K564" i="4" s="1"/>
  <c r="J565" i="4"/>
  <c r="K565" i="4" s="1"/>
  <c r="J566" i="4"/>
  <c r="K566" i="4" s="1"/>
  <c r="J567" i="4"/>
  <c r="K567" i="4"/>
  <c r="J568" i="4"/>
  <c r="K568" i="4" s="1"/>
  <c r="J569" i="4"/>
  <c r="K569" i="4" s="1"/>
  <c r="J570" i="4"/>
  <c r="K570" i="4" s="1"/>
  <c r="J571" i="4"/>
  <c r="K571" i="4" s="1"/>
  <c r="J572" i="4"/>
  <c r="K572" i="4" s="1"/>
  <c r="J2" i="4"/>
  <c r="J573" i="4" l="1"/>
  <c r="P446" i="8"/>
  <c r="M446" i="8"/>
  <c r="N446" i="8"/>
  <c r="K2" i="4"/>
  <c r="K573" i="4" s="1"/>
  <c r="J16" i="8" l="1"/>
  <c r="J277" i="8"/>
  <c r="K277" i="8"/>
  <c r="J278" i="8"/>
  <c r="K278" i="8"/>
  <c r="J279" i="8"/>
  <c r="K279" i="8"/>
  <c r="J280" i="8"/>
  <c r="K280" i="8"/>
  <c r="J281" i="8"/>
  <c r="K281" i="8"/>
  <c r="J282" i="8"/>
  <c r="K282" i="8"/>
  <c r="J283" i="8"/>
  <c r="K283" i="8"/>
  <c r="J284" i="8"/>
  <c r="K284" i="8"/>
  <c r="J285" i="8"/>
  <c r="K285" i="8"/>
  <c r="J286" i="8"/>
  <c r="K286" i="8"/>
  <c r="J287" i="8"/>
  <c r="K287" i="8"/>
  <c r="J288" i="8"/>
  <c r="K288" i="8"/>
  <c r="J289" i="8"/>
  <c r="K289" i="8"/>
  <c r="J290" i="8"/>
  <c r="K290" i="8"/>
  <c r="J291" i="8"/>
  <c r="K291" i="8"/>
  <c r="J292" i="8"/>
  <c r="K292" i="8"/>
  <c r="J293" i="8"/>
  <c r="K293" i="8"/>
  <c r="J294" i="8"/>
  <c r="K294" i="8"/>
  <c r="J295" i="8"/>
  <c r="K295" i="8"/>
  <c r="J296" i="8"/>
  <c r="K296" i="8"/>
  <c r="J297" i="8"/>
  <c r="K297" i="8"/>
  <c r="J298" i="8"/>
  <c r="K298" i="8"/>
  <c r="J299" i="8"/>
  <c r="K299" i="8"/>
  <c r="J300" i="8"/>
  <c r="K300" i="8"/>
  <c r="J301" i="8"/>
  <c r="K301" i="8"/>
  <c r="J302" i="8"/>
  <c r="K302" i="8"/>
  <c r="J303" i="8"/>
  <c r="K303" i="8"/>
  <c r="J304" i="8"/>
  <c r="K304" i="8"/>
  <c r="J305" i="8"/>
  <c r="K305" i="8"/>
  <c r="J306" i="8"/>
  <c r="K306" i="8"/>
  <c r="J307" i="8"/>
  <c r="K307" i="8"/>
  <c r="J308" i="8"/>
  <c r="K308" i="8"/>
  <c r="J309" i="8"/>
  <c r="K309" i="8"/>
  <c r="J310" i="8"/>
  <c r="K310" i="8"/>
  <c r="J311" i="8"/>
  <c r="K311" i="8"/>
  <c r="J312" i="8"/>
  <c r="K312" i="8"/>
  <c r="J313" i="8"/>
  <c r="K313" i="8"/>
  <c r="J314" i="8"/>
  <c r="K314" i="8"/>
  <c r="J315" i="8"/>
  <c r="K315" i="8"/>
  <c r="J316" i="8"/>
  <c r="K316" i="8"/>
  <c r="J317" i="8"/>
  <c r="K317" i="8"/>
  <c r="J318" i="8"/>
  <c r="K318" i="8"/>
  <c r="J319" i="8"/>
  <c r="K319" i="8"/>
  <c r="J320" i="8"/>
  <c r="K320" i="8"/>
  <c r="J321" i="8"/>
  <c r="K321" i="8"/>
  <c r="J322" i="8"/>
  <c r="K322" i="8"/>
  <c r="J323" i="8"/>
  <c r="K323" i="8"/>
  <c r="J324" i="8"/>
  <c r="K324" i="8"/>
  <c r="J325" i="8"/>
  <c r="K325" i="8"/>
  <c r="J326" i="8"/>
  <c r="K326" i="8"/>
  <c r="J327" i="8"/>
  <c r="K327" i="8"/>
  <c r="J328" i="8"/>
  <c r="K328" i="8"/>
  <c r="J329" i="8"/>
  <c r="K329" i="8"/>
  <c r="J330" i="8"/>
  <c r="K330" i="8"/>
  <c r="J331" i="8"/>
  <c r="K331" i="8"/>
  <c r="J332" i="8"/>
  <c r="K332" i="8"/>
  <c r="J333" i="8"/>
  <c r="K333" i="8"/>
  <c r="J334" i="8"/>
  <c r="K334" i="8"/>
  <c r="J335" i="8"/>
  <c r="K335" i="8"/>
  <c r="J336" i="8"/>
  <c r="K336" i="8"/>
  <c r="J337" i="8"/>
  <c r="K337" i="8"/>
  <c r="J338" i="8"/>
  <c r="K338" i="8"/>
  <c r="J339" i="8"/>
  <c r="K339" i="8"/>
  <c r="J340" i="8"/>
  <c r="K340" i="8"/>
  <c r="J341" i="8"/>
  <c r="K341" i="8"/>
  <c r="J342" i="8"/>
  <c r="K342" i="8"/>
  <c r="J343" i="8"/>
  <c r="K343" i="8"/>
  <c r="J344" i="8"/>
  <c r="K344" i="8"/>
  <c r="J345" i="8"/>
  <c r="K345" i="8"/>
  <c r="J346" i="8"/>
  <c r="K346" i="8"/>
  <c r="J347" i="8"/>
  <c r="K347" i="8"/>
  <c r="J348" i="8"/>
  <c r="K348" i="8"/>
  <c r="J349" i="8"/>
  <c r="K349" i="8"/>
  <c r="J350" i="8"/>
  <c r="K350" i="8"/>
  <c r="J351" i="8"/>
  <c r="K351" i="8"/>
  <c r="J352" i="8"/>
  <c r="K352" i="8"/>
  <c r="J353" i="8"/>
  <c r="K353" i="8"/>
  <c r="J354" i="8"/>
  <c r="K354" i="8"/>
  <c r="J355" i="8"/>
  <c r="K355" i="8"/>
  <c r="J356" i="8"/>
  <c r="K356" i="8"/>
  <c r="J357" i="8"/>
  <c r="K357" i="8"/>
  <c r="J358" i="8"/>
  <c r="K358" i="8"/>
  <c r="J359" i="8"/>
  <c r="K359" i="8"/>
  <c r="J360" i="8"/>
  <c r="K360" i="8"/>
  <c r="J361" i="8"/>
  <c r="K361" i="8"/>
  <c r="J362" i="8"/>
  <c r="K362" i="8"/>
  <c r="J363" i="8"/>
  <c r="K363" i="8"/>
  <c r="J364" i="8"/>
  <c r="K364" i="8"/>
  <c r="J365" i="8"/>
  <c r="K365" i="8"/>
  <c r="J366" i="8"/>
  <c r="K366" i="8"/>
  <c r="J367" i="8"/>
  <c r="K367" i="8"/>
  <c r="J368" i="8"/>
  <c r="K368" i="8"/>
  <c r="J369" i="8"/>
  <c r="K369" i="8"/>
  <c r="J370" i="8"/>
  <c r="K370" i="8"/>
  <c r="J371" i="8"/>
  <c r="K371" i="8"/>
  <c r="J372" i="8"/>
  <c r="K372" i="8"/>
  <c r="J373" i="8"/>
  <c r="K373" i="8"/>
  <c r="J374" i="8"/>
  <c r="K374" i="8"/>
  <c r="J375" i="8"/>
  <c r="K375" i="8"/>
  <c r="J376" i="8"/>
  <c r="K376" i="8"/>
  <c r="J377" i="8"/>
  <c r="K377" i="8"/>
  <c r="J378" i="8"/>
  <c r="K378" i="8"/>
  <c r="J379" i="8"/>
  <c r="K379" i="8"/>
  <c r="J380" i="8"/>
  <c r="K380" i="8"/>
  <c r="J381" i="8"/>
  <c r="K381" i="8"/>
  <c r="J382" i="8"/>
  <c r="K382" i="8"/>
  <c r="J383" i="8"/>
  <c r="K383" i="8"/>
  <c r="J384" i="8"/>
  <c r="K384" i="8"/>
  <c r="J385" i="8"/>
  <c r="K385" i="8"/>
  <c r="J386" i="8"/>
  <c r="K386" i="8"/>
  <c r="J387" i="8"/>
  <c r="K387" i="8"/>
  <c r="J388" i="8"/>
  <c r="K388" i="8"/>
  <c r="J389" i="8"/>
  <c r="K389" i="8"/>
  <c r="J390" i="8"/>
  <c r="K390" i="8"/>
  <c r="J391" i="8"/>
  <c r="K391" i="8"/>
  <c r="J392" i="8"/>
  <c r="K392" i="8"/>
  <c r="J393" i="8"/>
  <c r="K393" i="8"/>
  <c r="J394" i="8"/>
  <c r="K394" i="8"/>
  <c r="J395" i="8"/>
  <c r="K395" i="8"/>
  <c r="J396" i="8"/>
  <c r="K396" i="8"/>
  <c r="J397" i="8"/>
  <c r="K397" i="8"/>
  <c r="J398" i="8"/>
  <c r="K398" i="8"/>
  <c r="J399" i="8"/>
  <c r="K399" i="8"/>
  <c r="J400" i="8"/>
  <c r="K400" i="8"/>
  <c r="J401" i="8"/>
  <c r="K401" i="8"/>
  <c r="J402" i="8"/>
  <c r="K402" i="8"/>
  <c r="J403" i="8"/>
  <c r="K403" i="8"/>
  <c r="J404" i="8"/>
  <c r="K404" i="8"/>
  <c r="J405" i="8"/>
  <c r="K405" i="8"/>
  <c r="J406" i="8"/>
  <c r="K406" i="8"/>
  <c r="J407" i="8"/>
  <c r="K407" i="8"/>
  <c r="J408" i="8"/>
  <c r="K408" i="8"/>
  <c r="J409" i="8"/>
  <c r="K409" i="8"/>
  <c r="J410" i="8"/>
  <c r="K410" i="8"/>
  <c r="J411" i="8"/>
  <c r="K411" i="8"/>
  <c r="J412" i="8"/>
  <c r="K412" i="8"/>
  <c r="J413" i="8"/>
  <c r="K413" i="8"/>
  <c r="J414" i="8"/>
  <c r="K414" i="8"/>
  <c r="J415" i="8"/>
  <c r="K415" i="8"/>
  <c r="J416" i="8"/>
  <c r="K416" i="8"/>
  <c r="J417" i="8"/>
  <c r="K417" i="8"/>
  <c r="J418" i="8"/>
  <c r="K418" i="8"/>
  <c r="J419" i="8"/>
  <c r="K419" i="8"/>
  <c r="J420" i="8"/>
  <c r="K420" i="8"/>
  <c r="J421" i="8"/>
  <c r="K421" i="8"/>
  <c r="J422" i="8"/>
  <c r="K422" i="8"/>
  <c r="J423" i="8"/>
  <c r="K423" i="8"/>
  <c r="J424" i="8"/>
  <c r="K424" i="8"/>
  <c r="J425" i="8"/>
  <c r="K425" i="8"/>
  <c r="J426" i="8"/>
  <c r="K426" i="8"/>
  <c r="J427" i="8"/>
  <c r="K427" i="8"/>
  <c r="J428" i="8"/>
  <c r="K428" i="8"/>
  <c r="J429" i="8"/>
  <c r="K429" i="8"/>
  <c r="J430" i="8"/>
  <c r="K430" i="8"/>
  <c r="J431" i="8"/>
  <c r="K431" i="8"/>
  <c r="J432" i="8"/>
  <c r="K432" i="8"/>
  <c r="J433" i="8"/>
  <c r="K433" i="8"/>
  <c r="J434" i="8"/>
  <c r="K434" i="8"/>
  <c r="J435" i="8"/>
  <c r="K435" i="8"/>
  <c r="J436" i="8"/>
  <c r="K436" i="8"/>
  <c r="J437" i="8"/>
  <c r="K437" i="8"/>
  <c r="J438" i="8"/>
  <c r="K438" i="8"/>
  <c r="J439" i="8"/>
  <c r="K439" i="8"/>
  <c r="J440" i="8"/>
  <c r="K440" i="8"/>
  <c r="J441" i="8"/>
  <c r="K441" i="8"/>
  <c r="J442" i="8"/>
  <c r="K442" i="8"/>
  <c r="J443" i="8"/>
  <c r="K443" i="8"/>
  <c r="J444" i="8"/>
  <c r="K444" i="8"/>
  <c r="J445" i="8"/>
  <c r="K445" i="8"/>
  <c r="F446" i="8"/>
  <c r="J4" i="8"/>
  <c r="K4" i="8"/>
  <c r="J5" i="8"/>
  <c r="K5" i="8"/>
  <c r="J6" i="8"/>
  <c r="K6" i="8"/>
  <c r="J7" i="8"/>
  <c r="K7" i="8"/>
  <c r="J8" i="8"/>
  <c r="K8" i="8"/>
  <c r="J9" i="8"/>
  <c r="K9" i="8"/>
  <c r="J10" i="8"/>
  <c r="K10" i="8"/>
  <c r="J11" i="8"/>
  <c r="K11" i="8"/>
  <c r="J12" i="8"/>
  <c r="K12" i="8"/>
  <c r="J13" i="8"/>
  <c r="K13" i="8"/>
  <c r="J14" i="8"/>
  <c r="K14" i="8"/>
  <c r="J15" i="8"/>
  <c r="K15" i="8"/>
  <c r="K16" i="8"/>
  <c r="J17" i="8"/>
  <c r="K17" i="8"/>
  <c r="J18" i="8"/>
  <c r="K18" i="8"/>
  <c r="K19" i="8"/>
  <c r="J20" i="8"/>
  <c r="K20" i="8"/>
  <c r="J21" i="8"/>
  <c r="K21" i="8"/>
  <c r="J22" i="8"/>
  <c r="K22" i="8"/>
  <c r="J23" i="8"/>
  <c r="K23" i="8"/>
  <c r="J24" i="8"/>
  <c r="K24" i="8"/>
  <c r="J25" i="8"/>
  <c r="K25" i="8"/>
  <c r="J26" i="8"/>
  <c r="K26" i="8"/>
  <c r="J27" i="8"/>
  <c r="K27" i="8"/>
  <c r="J28" i="8"/>
  <c r="K28" i="8"/>
  <c r="J29" i="8"/>
  <c r="K29" i="8"/>
  <c r="J30" i="8"/>
  <c r="K30" i="8"/>
  <c r="J31" i="8"/>
  <c r="K31" i="8"/>
  <c r="J32" i="8"/>
  <c r="K32" i="8"/>
  <c r="J33" i="8"/>
  <c r="K33" i="8"/>
  <c r="J34" i="8"/>
  <c r="K34" i="8"/>
  <c r="J35" i="8"/>
  <c r="K35" i="8"/>
  <c r="J36" i="8"/>
  <c r="K36" i="8"/>
  <c r="J37" i="8"/>
  <c r="K37" i="8"/>
  <c r="J38" i="8"/>
  <c r="K38" i="8"/>
  <c r="J39" i="8"/>
  <c r="K39" i="8"/>
  <c r="J40" i="8"/>
  <c r="K40" i="8"/>
  <c r="J41" i="8"/>
  <c r="K41" i="8"/>
  <c r="J42" i="8"/>
  <c r="K42" i="8"/>
  <c r="J43" i="8"/>
  <c r="K43" i="8"/>
  <c r="J44" i="8"/>
  <c r="K44" i="8"/>
  <c r="J45" i="8"/>
  <c r="K45" i="8"/>
  <c r="J46" i="8"/>
  <c r="K46" i="8"/>
  <c r="J47" i="8"/>
  <c r="K47" i="8"/>
  <c r="J48" i="8"/>
  <c r="K48" i="8"/>
  <c r="J49" i="8"/>
  <c r="K49" i="8"/>
  <c r="J50" i="8"/>
  <c r="K50" i="8"/>
  <c r="J51" i="8"/>
  <c r="K51" i="8"/>
  <c r="J52" i="8"/>
  <c r="K52" i="8"/>
  <c r="J53" i="8"/>
  <c r="K53" i="8"/>
  <c r="J54" i="8"/>
  <c r="K54" i="8"/>
  <c r="J55" i="8"/>
  <c r="K55" i="8"/>
  <c r="J56" i="8"/>
  <c r="K56" i="8"/>
  <c r="J57" i="8"/>
  <c r="K57" i="8"/>
  <c r="J58" i="8"/>
  <c r="K58" i="8"/>
  <c r="J59" i="8"/>
  <c r="K59" i="8"/>
  <c r="J60" i="8"/>
  <c r="K60" i="8"/>
  <c r="J61" i="8"/>
  <c r="K61" i="8"/>
  <c r="J62" i="8"/>
  <c r="K62" i="8"/>
  <c r="J63" i="8"/>
  <c r="K63" i="8"/>
  <c r="J64" i="8"/>
  <c r="K64" i="8"/>
  <c r="J65" i="8"/>
  <c r="K65" i="8"/>
  <c r="J66" i="8"/>
  <c r="K66" i="8"/>
  <c r="J67" i="8"/>
  <c r="K67" i="8"/>
  <c r="J68" i="8"/>
  <c r="K68" i="8"/>
  <c r="J69" i="8"/>
  <c r="K69" i="8"/>
  <c r="J70" i="8"/>
  <c r="K70" i="8"/>
  <c r="J71" i="8"/>
  <c r="K71" i="8"/>
  <c r="J72" i="8"/>
  <c r="K72" i="8"/>
  <c r="J73" i="8"/>
  <c r="K73" i="8"/>
  <c r="J74" i="8"/>
  <c r="K74" i="8"/>
  <c r="J75" i="8"/>
  <c r="K75" i="8"/>
  <c r="J76" i="8"/>
  <c r="K76" i="8"/>
  <c r="J77" i="8"/>
  <c r="K77" i="8"/>
  <c r="J78" i="8"/>
  <c r="K78" i="8"/>
  <c r="J79" i="8"/>
  <c r="K79" i="8"/>
  <c r="J80" i="8"/>
  <c r="K80" i="8"/>
  <c r="J81" i="8"/>
  <c r="K81" i="8"/>
  <c r="J82" i="8"/>
  <c r="K82" i="8"/>
  <c r="J83" i="8"/>
  <c r="K83" i="8"/>
  <c r="J84" i="8"/>
  <c r="K84" i="8"/>
  <c r="J85" i="8"/>
  <c r="K85" i="8"/>
  <c r="J86" i="8"/>
  <c r="K86" i="8"/>
  <c r="J87" i="8"/>
  <c r="K87" i="8"/>
  <c r="J88" i="8"/>
  <c r="K88" i="8"/>
  <c r="J89" i="8"/>
  <c r="K89" i="8"/>
  <c r="J90" i="8"/>
  <c r="K90" i="8"/>
  <c r="J91" i="8"/>
  <c r="K91" i="8"/>
  <c r="J92" i="8"/>
  <c r="K92" i="8"/>
  <c r="J93" i="8"/>
  <c r="K93" i="8"/>
  <c r="J94" i="8"/>
  <c r="K94" i="8"/>
  <c r="J95" i="8"/>
  <c r="K95" i="8"/>
  <c r="J96" i="8"/>
  <c r="K96" i="8"/>
  <c r="J97" i="8"/>
  <c r="K97" i="8"/>
  <c r="J98" i="8"/>
  <c r="K98" i="8"/>
  <c r="J99" i="8"/>
  <c r="K99" i="8"/>
  <c r="J100" i="8"/>
  <c r="K100" i="8"/>
  <c r="J101" i="8"/>
  <c r="K101" i="8"/>
  <c r="J102" i="8"/>
  <c r="K102" i="8"/>
  <c r="J103" i="8"/>
  <c r="K103" i="8"/>
  <c r="J104" i="8"/>
  <c r="K104" i="8"/>
  <c r="J105" i="8"/>
  <c r="K105" i="8"/>
  <c r="J106" i="8"/>
  <c r="K106" i="8"/>
  <c r="J107" i="8"/>
  <c r="K107" i="8"/>
  <c r="J108" i="8"/>
  <c r="K108" i="8"/>
  <c r="J109" i="8"/>
  <c r="K109" i="8"/>
  <c r="J110" i="8"/>
  <c r="K110" i="8"/>
  <c r="J111" i="8"/>
  <c r="K111" i="8"/>
  <c r="J112" i="8"/>
  <c r="K112" i="8"/>
  <c r="J113" i="8"/>
  <c r="K113" i="8"/>
  <c r="J114" i="8"/>
  <c r="K114" i="8"/>
  <c r="J115" i="8"/>
  <c r="K115" i="8"/>
  <c r="J116" i="8"/>
  <c r="K116" i="8"/>
  <c r="J117" i="8"/>
  <c r="K117" i="8"/>
  <c r="J118" i="8"/>
  <c r="K118" i="8"/>
  <c r="J119" i="8"/>
  <c r="K119" i="8"/>
  <c r="J120" i="8"/>
  <c r="K120" i="8"/>
  <c r="J121" i="8"/>
  <c r="K121" i="8"/>
  <c r="J122" i="8"/>
  <c r="K122" i="8"/>
  <c r="J123" i="8"/>
  <c r="K123" i="8"/>
  <c r="J124" i="8"/>
  <c r="K124" i="8"/>
  <c r="J125" i="8"/>
  <c r="K125" i="8"/>
  <c r="J126" i="8"/>
  <c r="K126" i="8"/>
  <c r="J127" i="8"/>
  <c r="K127" i="8"/>
  <c r="J128" i="8"/>
  <c r="K128" i="8"/>
  <c r="J129" i="8"/>
  <c r="K129" i="8"/>
  <c r="J130" i="8"/>
  <c r="K130" i="8"/>
  <c r="J131" i="8"/>
  <c r="K131" i="8"/>
  <c r="J132" i="8"/>
  <c r="K132" i="8"/>
  <c r="J133" i="8"/>
  <c r="K133" i="8"/>
  <c r="J134" i="8"/>
  <c r="K134" i="8"/>
  <c r="J135" i="8"/>
  <c r="K135" i="8"/>
  <c r="J136" i="8"/>
  <c r="K136" i="8"/>
  <c r="J137" i="8"/>
  <c r="K137" i="8"/>
  <c r="J138" i="8"/>
  <c r="K138" i="8"/>
  <c r="J139" i="8"/>
  <c r="K139" i="8"/>
  <c r="J140" i="8"/>
  <c r="K140" i="8"/>
  <c r="J141" i="8"/>
  <c r="K141" i="8"/>
  <c r="J142" i="8"/>
  <c r="K142" i="8"/>
  <c r="J143" i="8"/>
  <c r="K143" i="8"/>
  <c r="J144" i="8"/>
  <c r="K144" i="8"/>
  <c r="J145" i="8"/>
  <c r="K145" i="8"/>
  <c r="J146" i="8"/>
  <c r="K146" i="8"/>
  <c r="J147" i="8"/>
  <c r="K147" i="8"/>
  <c r="J148" i="8"/>
  <c r="K148" i="8"/>
  <c r="J149" i="8"/>
  <c r="K149" i="8"/>
  <c r="J150" i="8"/>
  <c r="K150" i="8"/>
  <c r="J151" i="8"/>
  <c r="K151" i="8"/>
  <c r="J152" i="8"/>
  <c r="K152" i="8"/>
  <c r="J153" i="8"/>
  <c r="K153" i="8"/>
  <c r="J154" i="8"/>
  <c r="K154" i="8"/>
  <c r="J155" i="8"/>
  <c r="K155" i="8"/>
  <c r="J156" i="8"/>
  <c r="K156" i="8"/>
  <c r="J157" i="8"/>
  <c r="K157" i="8"/>
  <c r="J158" i="8"/>
  <c r="K158" i="8"/>
  <c r="J159" i="8"/>
  <c r="K159" i="8"/>
  <c r="J160" i="8"/>
  <c r="K160" i="8"/>
  <c r="J161" i="8"/>
  <c r="K161" i="8"/>
  <c r="J162" i="8"/>
  <c r="K162" i="8"/>
  <c r="J163" i="8"/>
  <c r="K163" i="8"/>
  <c r="J164" i="8"/>
  <c r="K164" i="8"/>
  <c r="J165" i="8"/>
  <c r="K165" i="8"/>
  <c r="J166" i="8"/>
  <c r="K166" i="8"/>
  <c r="J167" i="8"/>
  <c r="K167" i="8"/>
  <c r="J168" i="8"/>
  <c r="K168" i="8"/>
  <c r="J245" i="8"/>
  <c r="K245" i="8"/>
  <c r="J246" i="8"/>
  <c r="K246" i="8"/>
  <c r="J247" i="8"/>
  <c r="K247" i="8"/>
  <c r="J248" i="8"/>
  <c r="K248" i="8"/>
  <c r="J249" i="8"/>
  <c r="K249" i="8"/>
  <c r="J250" i="8"/>
  <c r="K250" i="8"/>
  <c r="J251" i="8"/>
  <c r="K251" i="8"/>
  <c r="J252" i="8"/>
  <c r="K252" i="8"/>
  <c r="J253" i="8"/>
  <c r="K253" i="8"/>
  <c r="K244" i="8"/>
  <c r="J244" i="8"/>
  <c r="K276" i="8"/>
  <c r="K275" i="8"/>
  <c r="K274" i="8"/>
  <c r="K273" i="8"/>
  <c r="K272" i="8"/>
  <c r="K271" i="8"/>
  <c r="K270" i="8"/>
  <c r="K269" i="8"/>
  <c r="K268" i="8"/>
  <c r="K267" i="8"/>
  <c r="K266" i="8"/>
  <c r="K265" i="8"/>
  <c r="K264" i="8"/>
  <c r="K263" i="8"/>
  <c r="K262" i="8"/>
  <c r="K261" i="8"/>
  <c r="K260" i="8"/>
  <c r="K259" i="8"/>
  <c r="K258" i="8"/>
  <c r="K257" i="8"/>
  <c r="K256" i="8"/>
  <c r="K255" i="8"/>
  <c r="K254" i="8"/>
  <c r="K243" i="8"/>
  <c r="K242" i="8"/>
  <c r="K241" i="8"/>
  <c r="K240" i="8"/>
  <c r="K239" i="8"/>
  <c r="K238" i="8"/>
  <c r="K237" i="8"/>
  <c r="K236" i="8"/>
  <c r="K235" i="8"/>
  <c r="K234" i="8"/>
  <c r="K233" i="8"/>
  <c r="K232" i="8"/>
  <c r="K231" i="8"/>
  <c r="K230" i="8"/>
  <c r="K229" i="8"/>
  <c r="K228" i="8"/>
  <c r="K227" i="8"/>
  <c r="K226" i="8"/>
  <c r="K225" i="8"/>
  <c r="K224" i="8"/>
  <c r="K223" i="8"/>
  <c r="K222" i="8"/>
  <c r="K221" i="8"/>
  <c r="K220" i="8"/>
  <c r="K219" i="8"/>
  <c r="K218" i="8"/>
  <c r="K217" i="8"/>
  <c r="K216" i="8"/>
  <c r="K215" i="8"/>
  <c r="K214" i="8"/>
  <c r="K213" i="8"/>
  <c r="K212" i="8"/>
  <c r="K211" i="8"/>
  <c r="K210" i="8"/>
  <c r="K209" i="8"/>
  <c r="K208" i="8"/>
  <c r="K207" i="8"/>
  <c r="K206" i="8"/>
  <c r="K205" i="8"/>
  <c r="K204" i="8"/>
  <c r="K203" i="8"/>
  <c r="K202" i="8"/>
  <c r="K201" i="8"/>
  <c r="K200" i="8"/>
  <c r="K199" i="8"/>
  <c r="K198" i="8"/>
  <c r="K197" i="8"/>
  <c r="K196" i="8"/>
  <c r="K195" i="8"/>
  <c r="K194" i="8"/>
  <c r="K193" i="8"/>
  <c r="K192" i="8"/>
  <c r="K191" i="8"/>
  <c r="K190" i="8"/>
  <c r="K189" i="8"/>
  <c r="K188" i="8"/>
  <c r="K187" i="8"/>
  <c r="K186" i="8"/>
  <c r="K185" i="8"/>
  <c r="K184" i="8"/>
  <c r="K183" i="8"/>
  <c r="K182" i="8"/>
  <c r="K181" i="8"/>
  <c r="K180" i="8"/>
  <c r="K179" i="8"/>
  <c r="K178" i="8"/>
  <c r="K177" i="8"/>
  <c r="K176" i="8"/>
  <c r="K175" i="8"/>
  <c r="K174" i="8"/>
  <c r="K173" i="8"/>
  <c r="K172" i="8"/>
  <c r="K171" i="8"/>
  <c r="K170" i="8"/>
  <c r="K169" i="8"/>
  <c r="J276" i="8"/>
  <c r="J275" i="8"/>
  <c r="J274" i="8"/>
  <c r="J273" i="8"/>
  <c r="J272" i="8"/>
  <c r="J271" i="8"/>
  <c r="J270" i="8"/>
  <c r="J269" i="8"/>
  <c r="J268" i="8"/>
  <c r="J267" i="8"/>
  <c r="J266" i="8"/>
  <c r="J265" i="8"/>
  <c r="J264" i="8"/>
  <c r="J263" i="8"/>
  <c r="J262" i="8"/>
  <c r="J261" i="8"/>
  <c r="J260" i="8"/>
  <c r="J259" i="8"/>
  <c r="J258" i="8"/>
  <c r="J257" i="8"/>
  <c r="J256" i="8"/>
  <c r="J255" i="8"/>
  <c r="J254" i="8"/>
  <c r="J243" i="8"/>
  <c r="J242" i="8"/>
  <c r="J241" i="8"/>
  <c r="J240" i="8"/>
  <c r="J239" i="8"/>
  <c r="J238" i="8"/>
  <c r="J237" i="8"/>
  <c r="J236" i="8"/>
  <c r="J235" i="8"/>
  <c r="J234" i="8"/>
  <c r="J233" i="8"/>
  <c r="J232" i="8"/>
  <c r="J231" i="8"/>
  <c r="J230" i="8"/>
  <c r="J229" i="8"/>
  <c r="J228" i="8"/>
  <c r="J227" i="8"/>
  <c r="J226" i="8"/>
  <c r="J225" i="8"/>
  <c r="J224" i="8"/>
  <c r="J223" i="8"/>
  <c r="J222" i="8"/>
  <c r="J221" i="8"/>
  <c r="J220" i="8"/>
  <c r="J219" i="8"/>
  <c r="J218" i="8"/>
  <c r="J217" i="8"/>
  <c r="J216" i="8"/>
  <c r="J215" i="8"/>
  <c r="J214" i="8"/>
  <c r="J213" i="8"/>
  <c r="J212" i="8"/>
  <c r="J211" i="8"/>
  <c r="J210" i="8"/>
  <c r="J209" i="8"/>
  <c r="J208" i="8"/>
  <c r="J207" i="8"/>
  <c r="J206" i="8"/>
  <c r="J205" i="8"/>
  <c r="J204" i="8"/>
  <c r="J203" i="8"/>
  <c r="J202" i="8"/>
  <c r="J201" i="8"/>
  <c r="J200" i="8"/>
  <c r="J199" i="8"/>
  <c r="J198" i="8"/>
  <c r="J197" i="8"/>
  <c r="J196" i="8"/>
  <c r="J195" i="8"/>
  <c r="J194" i="8"/>
  <c r="J193" i="8"/>
  <c r="J192" i="8"/>
  <c r="J191" i="8"/>
  <c r="J190" i="8"/>
  <c r="J189" i="8"/>
  <c r="J188" i="8"/>
  <c r="J187" i="8"/>
  <c r="J186" i="8"/>
  <c r="J185" i="8"/>
  <c r="J184" i="8"/>
  <c r="J183" i="8"/>
  <c r="J182" i="8"/>
  <c r="J181" i="8"/>
  <c r="J180" i="8"/>
  <c r="J179" i="8"/>
  <c r="J178" i="8"/>
  <c r="J177" i="8"/>
  <c r="J176" i="8"/>
  <c r="J175" i="8"/>
  <c r="J174" i="8"/>
  <c r="J173" i="8"/>
  <c r="J172" i="8"/>
  <c r="J171" i="8"/>
  <c r="R450" i="8"/>
  <c r="R449" i="8"/>
  <c r="D577" i="4"/>
  <c r="O581" i="4"/>
  <c r="N581" i="4"/>
  <c r="T3" i="4"/>
  <c r="U3" i="4" s="1"/>
  <c r="T4" i="4"/>
  <c r="U4" i="4" s="1"/>
  <c r="T5" i="4"/>
  <c r="U5" i="4" s="1"/>
  <c r="T6" i="4"/>
  <c r="U6" i="4" s="1"/>
  <c r="T7" i="4"/>
  <c r="U7" i="4" s="1"/>
  <c r="T8" i="4"/>
  <c r="U8" i="4" s="1"/>
  <c r="T9" i="4"/>
  <c r="U9" i="4" s="1"/>
  <c r="T10" i="4"/>
  <c r="U10" i="4" s="1"/>
  <c r="T11" i="4"/>
  <c r="U11" i="4" s="1"/>
  <c r="T12" i="4"/>
  <c r="U12" i="4" s="1"/>
  <c r="T13" i="4"/>
  <c r="U13" i="4" s="1"/>
  <c r="T14" i="4"/>
  <c r="U14" i="4" s="1"/>
  <c r="T15" i="4"/>
  <c r="U15" i="4" s="1"/>
  <c r="T16" i="4"/>
  <c r="U16" i="4" s="1"/>
  <c r="T17" i="4"/>
  <c r="U17" i="4" s="1"/>
  <c r="T18" i="4"/>
  <c r="U18" i="4" s="1"/>
  <c r="T19" i="4"/>
  <c r="U19" i="4" s="1"/>
  <c r="T20" i="4"/>
  <c r="U20" i="4" s="1"/>
  <c r="T21" i="4"/>
  <c r="U21" i="4" s="1"/>
  <c r="T22" i="4"/>
  <c r="U22" i="4" s="1"/>
  <c r="T23" i="4"/>
  <c r="U23" i="4" s="1"/>
  <c r="T24" i="4"/>
  <c r="U24" i="4" s="1"/>
  <c r="T25" i="4"/>
  <c r="U25" i="4" s="1"/>
  <c r="T26" i="4"/>
  <c r="U26" i="4" s="1"/>
  <c r="T27" i="4"/>
  <c r="U27" i="4" s="1"/>
  <c r="T28" i="4"/>
  <c r="U28" i="4" s="1"/>
  <c r="T29" i="4"/>
  <c r="U29" i="4" s="1"/>
  <c r="T30" i="4"/>
  <c r="U30" i="4" s="1"/>
  <c r="T31" i="4"/>
  <c r="U31" i="4" s="1"/>
  <c r="T32" i="4"/>
  <c r="U32" i="4" s="1"/>
  <c r="T33" i="4"/>
  <c r="U33" i="4" s="1"/>
  <c r="T34" i="4"/>
  <c r="U34" i="4" s="1"/>
  <c r="T35" i="4"/>
  <c r="U35" i="4" s="1"/>
  <c r="T36" i="4"/>
  <c r="U36" i="4" s="1"/>
  <c r="T37" i="4"/>
  <c r="U37" i="4" s="1"/>
  <c r="T38" i="4"/>
  <c r="U38" i="4" s="1"/>
  <c r="T39" i="4"/>
  <c r="U39" i="4" s="1"/>
  <c r="T40" i="4"/>
  <c r="U40" i="4" s="1"/>
  <c r="T41" i="4"/>
  <c r="U41" i="4" s="1"/>
  <c r="T42" i="4"/>
  <c r="U42" i="4" s="1"/>
  <c r="T43" i="4"/>
  <c r="U43" i="4" s="1"/>
  <c r="T44" i="4"/>
  <c r="U44" i="4" s="1"/>
  <c r="T45" i="4"/>
  <c r="U45" i="4" s="1"/>
  <c r="T46" i="4"/>
  <c r="U46" i="4" s="1"/>
  <c r="T47" i="4"/>
  <c r="U47" i="4" s="1"/>
  <c r="T48" i="4"/>
  <c r="U48" i="4" s="1"/>
  <c r="T49" i="4"/>
  <c r="U49" i="4" s="1"/>
  <c r="T50" i="4"/>
  <c r="U50" i="4" s="1"/>
  <c r="T51" i="4"/>
  <c r="U51" i="4" s="1"/>
  <c r="T52" i="4"/>
  <c r="U52" i="4" s="1"/>
  <c r="T53" i="4"/>
  <c r="U53" i="4" s="1"/>
  <c r="T54" i="4"/>
  <c r="U54" i="4" s="1"/>
  <c r="T55" i="4"/>
  <c r="U55" i="4" s="1"/>
  <c r="T56" i="4"/>
  <c r="U56" i="4" s="1"/>
  <c r="T57" i="4"/>
  <c r="U57" i="4" s="1"/>
  <c r="T58" i="4"/>
  <c r="U58" i="4" s="1"/>
  <c r="T59" i="4"/>
  <c r="U59" i="4" s="1"/>
  <c r="T60" i="4"/>
  <c r="U60" i="4" s="1"/>
  <c r="T61" i="4"/>
  <c r="U61" i="4" s="1"/>
  <c r="T62" i="4"/>
  <c r="U62" i="4" s="1"/>
  <c r="T63" i="4"/>
  <c r="U63" i="4" s="1"/>
  <c r="T64" i="4"/>
  <c r="U64" i="4" s="1"/>
  <c r="T65" i="4"/>
  <c r="U65" i="4" s="1"/>
  <c r="T66" i="4"/>
  <c r="U66" i="4" s="1"/>
  <c r="T67" i="4"/>
  <c r="U67" i="4" s="1"/>
  <c r="T68" i="4"/>
  <c r="U68" i="4" s="1"/>
  <c r="T69" i="4"/>
  <c r="U69" i="4" s="1"/>
  <c r="T70" i="4"/>
  <c r="U70" i="4" s="1"/>
  <c r="T71" i="4"/>
  <c r="U71" i="4" s="1"/>
  <c r="T72" i="4"/>
  <c r="U72" i="4" s="1"/>
  <c r="T73" i="4"/>
  <c r="U73" i="4" s="1"/>
  <c r="T74" i="4"/>
  <c r="U74" i="4" s="1"/>
  <c r="T75" i="4"/>
  <c r="U75" i="4" s="1"/>
  <c r="T76" i="4"/>
  <c r="U76" i="4" s="1"/>
  <c r="T77" i="4"/>
  <c r="U77" i="4" s="1"/>
  <c r="T78" i="4"/>
  <c r="U78" i="4" s="1"/>
  <c r="T79" i="4"/>
  <c r="U79" i="4" s="1"/>
  <c r="T80" i="4"/>
  <c r="U80" i="4" s="1"/>
  <c r="T81" i="4"/>
  <c r="U81" i="4" s="1"/>
  <c r="T82" i="4"/>
  <c r="U82" i="4" s="1"/>
  <c r="T83" i="4"/>
  <c r="U83" i="4" s="1"/>
  <c r="T84" i="4"/>
  <c r="U84" i="4" s="1"/>
  <c r="T85" i="4"/>
  <c r="U85" i="4" s="1"/>
  <c r="T86" i="4"/>
  <c r="U86" i="4" s="1"/>
  <c r="T87" i="4"/>
  <c r="U87" i="4" s="1"/>
  <c r="T88" i="4"/>
  <c r="U88" i="4" s="1"/>
  <c r="T89" i="4"/>
  <c r="U89" i="4" s="1"/>
  <c r="T90" i="4"/>
  <c r="U90" i="4" s="1"/>
  <c r="T91" i="4"/>
  <c r="U91" i="4" s="1"/>
  <c r="T92" i="4"/>
  <c r="U92" i="4" s="1"/>
  <c r="T93" i="4"/>
  <c r="U93" i="4" s="1"/>
  <c r="T94" i="4"/>
  <c r="U94" i="4" s="1"/>
  <c r="T95" i="4"/>
  <c r="U95" i="4" s="1"/>
  <c r="T96" i="4"/>
  <c r="U96" i="4" s="1"/>
  <c r="T97" i="4"/>
  <c r="U97" i="4" s="1"/>
  <c r="T98" i="4"/>
  <c r="U98" i="4" s="1"/>
  <c r="T99" i="4"/>
  <c r="U99" i="4" s="1"/>
  <c r="T100" i="4"/>
  <c r="U100" i="4" s="1"/>
  <c r="T101" i="4"/>
  <c r="U101" i="4" s="1"/>
  <c r="T102" i="4"/>
  <c r="U102" i="4" s="1"/>
  <c r="T103" i="4"/>
  <c r="U103" i="4" s="1"/>
  <c r="T104" i="4"/>
  <c r="U104" i="4" s="1"/>
  <c r="T105" i="4"/>
  <c r="U105" i="4" s="1"/>
  <c r="T106" i="4"/>
  <c r="U106" i="4" s="1"/>
  <c r="T107" i="4"/>
  <c r="U107" i="4" s="1"/>
  <c r="T108" i="4"/>
  <c r="U108" i="4" s="1"/>
  <c r="T109" i="4"/>
  <c r="U109" i="4" s="1"/>
  <c r="T110" i="4"/>
  <c r="U110" i="4" s="1"/>
  <c r="T111" i="4"/>
  <c r="U111" i="4" s="1"/>
  <c r="T112" i="4"/>
  <c r="U112" i="4" s="1"/>
  <c r="T113" i="4"/>
  <c r="U113" i="4" s="1"/>
  <c r="T114" i="4"/>
  <c r="U114" i="4" s="1"/>
  <c r="T115" i="4"/>
  <c r="U115" i="4" s="1"/>
  <c r="T116" i="4"/>
  <c r="U116" i="4" s="1"/>
  <c r="T117" i="4"/>
  <c r="U117" i="4" s="1"/>
  <c r="T118" i="4"/>
  <c r="U118" i="4" s="1"/>
  <c r="T119" i="4"/>
  <c r="U119" i="4" s="1"/>
  <c r="T120" i="4"/>
  <c r="U120" i="4" s="1"/>
  <c r="T121" i="4"/>
  <c r="U121" i="4" s="1"/>
  <c r="T122" i="4"/>
  <c r="U122" i="4" s="1"/>
  <c r="T123" i="4"/>
  <c r="U123" i="4" s="1"/>
  <c r="T124" i="4"/>
  <c r="U124" i="4" s="1"/>
  <c r="T125" i="4"/>
  <c r="U125" i="4" s="1"/>
  <c r="T126" i="4"/>
  <c r="U126" i="4" s="1"/>
  <c r="T127" i="4"/>
  <c r="U127" i="4" s="1"/>
  <c r="T128" i="4"/>
  <c r="U128" i="4" s="1"/>
  <c r="T129" i="4"/>
  <c r="U129" i="4" s="1"/>
  <c r="T130" i="4"/>
  <c r="U130" i="4" s="1"/>
  <c r="T131" i="4"/>
  <c r="U131" i="4" s="1"/>
  <c r="T132" i="4"/>
  <c r="U132" i="4" s="1"/>
  <c r="T133" i="4"/>
  <c r="U133" i="4" s="1"/>
  <c r="T134" i="4"/>
  <c r="U134" i="4" s="1"/>
  <c r="T135" i="4"/>
  <c r="U135" i="4" s="1"/>
  <c r="T136" i="4"/>
  <c r="U136" i="4" s="1"/>
  <c r="T137" i="4"/>
  <c r="U137" i="4" s="1"/>
  <c r="T138" i="4"/>
  <c r="U138" i="4" s="1"/>
  <c r="T139" i="4"/>
  <c r="U139" i="4" s="1"/>
  <c r="T140" i="4"/>
  <c r="U140" i="4" s="1"/>
  <c r="T141" i="4"/>
  <c r="U141" i="4" s="1"/>
  <c r="T142" i="4"/>
  <c r="U142" i="4" s="1"/>
  <c r="T143" i="4"/>
  <c r="U143" i="4" s="1"/>
  <c r="T144" i="4"/>
  <c r="U144" i="4" s="1"/>
  <c r="T145" i="4"/>
  <c r="U145" i="4" s="1"/>
  <c r="T146" i="4"/>
  <c r="U146" i="4" s="1"/>
  <c r="T147" i="4"/>
  <c r="U147" i="4" s="1"/>
  <c r="T148" i="4"/>
  <c r="U148" i="4" s="1"/>
  <c r="T149" i="4"/>
  <c r="U149" i="4" s="1"/>
  <c r="T150" i="4"/>
  <c r="U150" i="4" s="1"/>
  <c r="T151" i="4"/>
  <c r="U151" i="4" s="1"/>
  <c r="T152" i="4"/>
  <c r="U152" i="4" s="1"/>
  <c r="T153" i="4"/>
  <c r="U153" i="4" s="1"/>
  <c r="T154" i="4"/>
  <c r="U154" i="4" s="1"/>
  <c r="T155" i="4"/>
  <c r="U155" i="4" s="1"/>
  <c r="T156" i="4"/>
  <c r="U156" i="4" s="1"/>
  <c r="T157" i="4"/>
  <c r="U157" i="4" s="1"/>
  <c r="T158" i="4"/>
  <c r="U158" i="4" s="1"/>
  <c r="T159" i="4"/>
  <c r="U159" i="4" s="1"/>
  <c r="T160" i="4"/>
  <c r="U160" i="4" s="1"/>
  <c r="T161" i="4"/>
  <c r="U161" i="4" s="1"/>
  <c r="T162" i="4"/>
  <c r="U162" i="4" s="1"/>
  <c r="T163" i="4"/>
  <c r="U163" i="4" s="1"/>
  <c r="T164" i="4"/>
  <c r="U164" i="4" s="1"/>
  <c r="T165" i="4"/>
  <c r="U165" i="4" s="1"/>
  <c r="T166" i="4"/>
  <c r="U166" i="4" s="1"/>
  <c r="T167" i="4"/>
  <c r="U167" i="4" s="1"/>
  <c r="T168" i="4"/>
  <c r="U168" i="4" s="1"/>
  <c r="T169" i="4"/>
  <c r="U169" i="4" s="1"/>
  <c r="T170" i="4"/>
  <c r="U170" i="4" s="1"/>
  <c r="T171" i="4"/>
  <c r="U171" i="4" s="1"/>
  <c r="T172" i="4"/>
  <c r="U172" i="4" s="1"/>
  <c r="T173" i="4"/>
  <c r="U173" i="4" s="1"/>
  <c r="T174" i="4"/>
  <c r="U174" i="4" s="1"/>
  <c r="T175" i="4"/>
  <c r="U175" i="4" s="1"/>
  <c r="T176" i="4"/>
  <c r="U176" i="4" s="1"/>
  <c r="T177" i="4"/>
  <c r="U177" i="4" s="1"/>
  <c r="T178" i="4"/>
  <c r="U178" i="4" s="1"/>
  <c r="T179" i="4"/>
  <c r="U179" i="4" s="1"/>
  <c r="T180" i="4"/>
  <c r="U180" i="4" s="1"/>
  <c r="T181" i="4"/>
  <c r="U181" i="4" s="1"/>
  <c r="T182" i="4"/>
  <c r="U182" i="4" s="1"/>
  <c r="T183" i="4"/>
  <c r="U183" i="4" s="1"/>
  <c r="T184" i="4"/>
  <c r="U184" i="4" s="1"/>
  <c r="T185" i="4"/>
  <c r="U185" i="4" s="1"/>
  <c r="T186" i="4"/>
  <c r="U186" i="4" s="1"/>
  <c r="T187" i="4"/>
  <c r="U187" i="4" s="1"/>
  <c r="T188" i="4"/>
  <c r="U188" i="4" s="1"/>
  <c r="T189" i="4"/>
  <c r="U189" i="4" s="1"/>
  <c r="T190" i="4"/>
  <c r="U190" i="4" s="1"/>
  <c r="T191" i="4"/>
  <c r="U191" i="4" s="1"/>
  <c r="T192" i="4"/>
  <c r="U192" i="4" s="1"/>
  <c r="T193" i="4"/>
  <c r="U193" i="4" s="1"/>
  <c r="T194" i="4"/>
  <c r="U194" i="4" s="1"/>
  <c r="T195" i="4"/>
  <c r="U195" i="4" s="1"/>
  <c r="T196" i="4"/>
  <c r="U196" i="4" s="1"/>
  <c r="T197" i="4"/>
  <c r="U197" i="4" s="1"/>
  <c r="T198" i="4"/>
  <c r="U198" i="4" s="1"/>
  <c r="T199" i="4"/>
  <c r="U199" i="4" s="1"/>
  <c r="T200" i="4"/>
  <c r="U200" i="4" s="1"/>
  <c r="T201" i="4"/>
  <c r="U201" i="4" s="1"/>
  <c r="T202" i="4"/>
  <c r="U202" i="4" s="1"/>
  <c r="T203" i="4"/>
  <c r="U203" i="4" s="1"/>
  <c r="T204" i="4"/>
  <c r="U204" i="4" s="1"/>
  <c r="T205" i="4"/>
  <c r="U205" i="4" s="1"/>
  <c r="T206" i="4"/>
  <c r="U206" i="4" s="1"/>
  <c r="T207" i="4"/>
  <c r="U207" i="4" s="1"/>
  <c r="T208" i="4"/>
  <c r="U208" i="4" s="1"/>
  <c r="T209" i="4"/>
  <c r="U209" i="4" s="1"/>
  <c r="T210" i="4"/>
  <c r="U210" i="4" s="1"/>
  <c r="T211" i="4"/>
  <c r="U211" i="4" s="1"/>
  <c r="T212" i="4"/>
  <c r="U212" i="4" s="1"/>
  <c r="T213" i="4"/>
  <c r="U213" i="4" s="1"/>
  <c r="T214" i="4"/>
  <c r="U214" i="4" s="1"/>
  <c r="T215" i="4"/>
  <c r="U215" i="4" s="1"/>
  <c r="T216" i="4"/>
  <c r="U216" i="4" s="1"/>
  <c r="T217" i="4"/>
  <c r="U217" i="4" s="1"/>
  <c r="T218" i="4"/>
  <c r="U218" i="4" s="1"/>
  <c r="T219" i="4"/>
  <c r="U219" i="4" s="1"/>
  <c r="T220" i="4"/>
  <c r="U220" i="4" s="1"/>
  <c r="T221" i="4"/>
  <c r="U221" i="4" s="1"/>
  <c r="T222" i="4"/>
  <c r="U222" i="4" s="1"/>
  <c r="T223" i="4"/>
  <c r="U223" i="4" s="1"/>
  <c r="T224" i="4"/>
  <c r="U224" i="4" s="1"/>
  <c r="T225" i="4"/>
  <c r="U225" i="4" s="1"/>
  <c r="T226" i="4"/>
  <c r="U226" i="4" s="1"/>
  <c r="T227" i="4"/>
  <c r="U227" i="4" s="1"/>
  <c r="T228" i="4"/>
  <c r="U228" i="4" s="1"/>
  <c r="T229" i="4"/>
  <c r="U229" i="4" s="1"/>
  <c r="T230" i="4"/>
  <c r="U230" i="4" s="1"/>
  <c r="T231" i="4"/>
  <c r="U231" i="4" s="1"/>
  <c r="T232" i="4"/>
  <c r="U232" i="4" s="1"/>
  <c r="T233" i="4"/>
  <c r="U233" i="4" s="1"/>
  <c r="T234" i="4"/>
  <c r="U234" i="4" s="1"/>
  <c r="T235" i="4"/>
  <c r="U235" i="4" s="1"/>
  <c r="T236" i="4"/>
  <c r="U236" i="4" s="1"/>
  <c r="T237" i="4"/>
  <c r="U237" i="4" s="1"/>
  <c r="T238" i="4"/>
  <c r="U238" i="4" s="1"/>
  <c r="T239" i="4"/>
  <c r="U239" i="4" s="1"/>
  <c r="T240" i="4"/>
  <c r="U240" i="4" s="1"/>
  <c r="T241" i="4"/>
  <c r="U241" i="4" s="1"/>
  <c r="T242" i="4"/>
  <c r="U242" i="4" s="1"/>
  <c r="T243" i="4"/>
  <c r="U243" i="4" s="1"/>
  <c r="T244" i="4"/>
  <c r="U244" i="4" s="1"/>
  <c r="T245" i="4"/>
  <c r="U245" i="4" s="1"/>
  <c r="T246" i="4"/>
  <c r="U246" i="4" s="1"/>
  <c r="T247" i="4"/>
  <c r="U247" i="4" s="1"/>
  <c r="T248" i="4"/>
  <c r="U248" i="4" s="1"/>
  <c r="T249" i="4"/>
  <c r="U249" i="4" s="1"/>
  <c r="T250" i="4"/>
  <c r="U250" i="4" s="1"/>
  <c r="T251" i="4"/>
  <c r="U251" i="4" s="1"/>
  <c r="T252" i="4"/>
  <c r="U252" i="4" s="1"/>
  <c r="T253" i="4"/>
  <c r="U253" i="4" s="1"/>
  <c r="T254" i="4"/>
  <c r="U254" i="4" s="1"/>
  <c r="T255" i="4"/>
  <c r="U255" i="4" s="1"/>
  <c r="T256" i="4"/>
  <c r="U256" i="4" s="1"/>
  <c r="T257" i="4"/>
  <c r="U257" i="4" s="1"/>
  <c r="T258" i="4"/>
  <c r="U258" i="4" s="1"/>
  <c r="T259" i="4"/>
  <c r="U259" i="4" s="1"/>
  <c r="T260" i="4"/>
  <c r="U260" i="4" s="1"/>
  <c r="T261" i="4"/>
  <c r="U261" i="4" s="1"/>
  <c r="T262" i="4"/>
  <c r="U262" i="4" s="1"/>
  <c r="T263" i="4"/>
  <c r="U263" i="4" s="1"/>
  <c r="T264" i="4"/>
  <c r="U264" i="4" s="1"/>
  <c r="T265" i="4"/>
  <c r="U265" i="4" s="1"/>
  <c r="T266" i="4"/>
  <c r="U266" i="4" s="1"/>
  <c r="T267" i="4"/>
  <c r="U267" i="4" s="1"/>
  <c r="T268" i="4"/>
  <c r="U268" i="4" s="1"/>
  <c r="T269" i="4"/>
  <c r="U269" i="4" s="1"/>
  <c r="T270" i="4"/>
  <c r="U270" i="4" s="1"/>
  <c r="T271" i="4"/>
  <c r="U271" i="4" s="1"/>
  <c r="T272" i="4"/>
  <c r="U272" i="4" s="1"/>
  <c r="T273" i="4"/>
  <c r="U273" i="4" s="1"/>
  <c r="T274" i="4"/>
  <c r="U274" i="4" s="1"/>
  <c r="T275" i="4"/>
  <c r="U275" i="4" s="1"/>
  <c r="T276" i="4"/>
  <c r="U276" i="4" s="1"/>
  <c r="T277" i="4"/>
  <c r="U277" i="4" s="1"/>
  <c r="T278" i="4"/>
  <c r="U278" i="4" s="1"/>
  <c r="T279" i="4"/>
  <c r="U279" i="4" s="1"/>
  <c r="T280" i="4"/>
  <c r="U280" i="4" s="1"/>
  <c r="T281" i="4"/>
  <c r="U281" i="4" s="1"/>
  <c r="T282" i="4"/>
  <c r="U282" i="4" s="1"/>
  <c r="T283" i="4"/>
  <c r="U283" i="4" s="1"/>
  <c r="T284" i="4"/>
  <c r="U284" i="4" s="1"/>
  <c r="T285" i="4"/>
  <c r="U285" i="4" s="1"/>
  <c r="T286" i="4"/>
  <c r="U286" i="4" s="1"/>
  <c r="T287" i="4"/>
  <c r="U287" i="4" s="1"/>
  <c r="T288" i="4"/>
  <c r="U288" i="4" s="1"/>
  <c r="T289" i="4"/>
  <c r="U289" i="4" s="1"/>
  <c r="T290" i="4"/>
  <c r="U290" i="4" s="1"/>
  <c r="T291" i="4"/>
  <c r="U291" i="4" s="1"/>
  <c r="T292" i="4"/>
  <c r="U292" i="4" s="1"/>
  <c r="T293" i="4"/>
  <c r="U293" i="4" s="1"/>
  <c r="T294" i="4"/>
  <c r="U294" i="4" s="1"/>
  <c r="T295" i="4"/>
  <c r="U295" i="4" s="1"/>
  <c r="T296" i="4"/>
  <c r="U296" i="4" s="1"/>
  <c r="T297" i="4"/>
  <c r="U297" i="4" s="1"/>
  <c r="T298" i="4"/>
  <c r="U298" i="4" s="1"/>
  <c r="T299" i="4"/>
  <c r="U299" i="4" s="1"/>
  <c r="T300" i="4"/>
  <c r="U300" i="4" s="1"/>
  <c r="T301" i="4"/>
  <c r="U301" i="4" s="1"/>
  <c r="T302" i="4"/>
  <c r="U302" i="4" s="1"/>
  <c r="T303" i="4"/>
  <c r="U303" i="4" s="1"/>
  <c r="T304" i="4"/>
  <c r="U304" i="4" s="1"/>
  <c r="T305" i="4"/>
  <c r="U305" i="4" s="1"/>
  <c r="T306" i="4"/>
  <c r="U306" i="4" s="1"/>
  <c r="T307" i="4"/>
  <c r="U307" i="4" s="1"/>
  <c r="T308" i="4"/>
  <c r="U308" i="4" s="1"/>
  <c r="T309" i="4"/>
  <c r="U309" i="4" s="1"/>
  <c r="T310" i="4"/>
  <c r="U310" i="4" s="1"/>
  <c r="T311" i="4"/>
  <c r="U311" i="4" s="1"/>
  <c r="T312" i="4"/>
  <c r="U312" i="4" s="1"/>
  <c r="T313" i="4"/>
  <c r="U313" i="4" s="1"/>
  <c r="T314" i="4"/>
  <c r="U314" i="4" s="1"/>
  <c r="T315" i="4"/>
  <c r="U315" i="4" s="1"/>
  <c r="T316" i="4"/>
  <c r="U316" i="4" s="1"/>
  <c r="T317" i="4"/>
  <c r="U317" i="4" s="1"/>
  <c r="T318" i="4"/>
  <c r="U318" i="4" s="1"/>
  <c r="T319" i="4"/>
  <c r="U319" i="4" s="1"/>
  <c r="T320" i="4"/>
  <c r="U320" i="4" s="1"/>
  <c r="T321" i="4"/>
  <c r="U321" i="4" s="1"/>
  <c r="T322" i="4"/>
  <c r="U322" i="4" s="1"/>
  <c r="T323" i="4"/>
  <c r="U323" i="4" s="1"/>
  <c r="T324" i="4"/>
  <c r="U324" i="4" s="1"/>
  <c r="T325" i="4"/>
  <c r="U325" i="4" s="1"/>
  <c r="T326" i="4"/>
  <c r="U326" i="4" s="1"/>
  <c r="T327" i="4"/>
  <c r="U327" i="4" s="1"/>
  <c r="T328" i="4"/>
  <c r="U328" i="4" s="1"/>
  <c r="T329" i="4"/>
  <c r="U329" i="4" s="1"/>
  <c r="T330" i="4"/>
  <c r="U330" i="4" s="1"/>
  <c r="T331" i="4"/>
  <c r="U331" i="4" s="1"/>
  <c r="T332" i="4"/>
  <c r="U332" i="4" s="1"/>
  <c r="T333" i="4"/>
  <c r="U333" i="4" s="1"/>
  <c r="T334" i="4"/>
  <c r="U334" i="4" s="1"/>
  <c r="T335" i="4"/>
  <c r="U335" i="4" s="1"/>
  <c r="T336" i="4"/>
  <c r="U336" i="4" s="1"/>
  <c r="T337" i="4"/>
  <c r="U337" i="4" s="1"/>
  <c r="T338" i="4"/>
  <c r="U338" i="4" s="1"/>
  <c r="T339" i="4"/>
  <c r="U339" i="4" s="1"/>
  <c r="T340" i="4"/>
  <c r="U340" i="4" s="1"/>
  <c r="T341" i="4"/>
  <c r="U341" i="4" s="1"/>
  <c r="T342" i="4"/>
  <c r="U342" i="4" s="1"/>
  <c r="T343" i="4"/>
  <c r="U343" i="4" s="1"/>
  <c r="T344" i="4"/>
  <c r="U344" i="4" s="1"/>
  <c r="T345" i="4"/>
  <c r="U345" i="4" s="1"/>
  <c r="T346" i="4"/>
  <c r="U346" i="4" s="1"/>
  <c r="T347" i="4"/>
  <c r="U347" i="4" s="1"/>
  <c r="T348" i="4"/>
  <c r="U348" i="4" s="1"/>
  <c r="T349" i="4"/>
  <c r="U349" i="4" s="1"/>
  <c r="T350" i="4"/>
  <c r="U350" i="4" s="1"/>
  <c r="T351" i="4"/>
  <c r="U351" i="4" s="1"/>
  <c r="T352" i="4"/>
  <c r="U352" i="4" s="1"/>
  <c r="T353" i="4"/>
  <c r="U353" i="4" s="1"/>
  <c r="T354" i="4"/>
  <c r="U354" i="4" s="1"/>
  <c r="T355" i="4"/>
  <c r="U355" i="4" s="1"/>
  <c r="T356" i="4"/>
  <c r="U356" i="4" s="1"/>
  <c r="T357" i="4"/>
  <c r="U357" i="4" s="1"/>
  <c r="T358" i="4"/>
  <c r="U358" i="4" s="1"/>
  <c r="T359" i="4"/>
  <c r="U359" i="4" s="1"/>
  <c r="T360" i="4"/>
  <c r="U360" i="4" s="1"/>
  <c r="T361" i="4"/>
  <c r="U361" i="4" s="1"/>
  <c r="T362" i="4"/>
  <c r="U362" i="4" s="1"/>
  <c r="T363" i="4"/>
  <c r="U363" i="4" s="1"/>
  <c r="T364" i="4"/>
  <c r="U364" i="4" s="1"/>
  <c r="T365" i="4"/>
  <c r="U365" i="4" s="1"/>
  <c r="T366" i="4"/>
  <c r="U366" i="4" s="1"/>
  <c r="T367" i="4"/>
  <c r="U367" i="4" s="1"/>
  <c r="T368" i="4"/>
  <c r="U368" i="4" s="1"/>
  <c r="T369" i="4"/>
  <c r="U369" i="4" s="1"/>
  <c r="T370" i="4"/>
  <c r="U370" i="4" s="1"/>
  <c r="T371" i="4"/>
  <c r="U371" i="4" s="1"/>
  <c r="T372" i="4"/>
  <c r="U372" i="4" s="1"/>
  <c r="T373" i="4"/>
  <c r="U373" i="4" s="1"/>
  <c r="T374" i="4"/>
  <c r="U374" i="4" s="1"/>
  <c r="T375" i="4"/>
  <c r="U375" i="4" s="1"/>
  <c r="T376" i="4"/>
  <c r="U376" i="4" s="1"/>
  <c r="T377" i="4"/>
  <c r="U377" i="4" s="1"/>
  <c r="T378" i="4"/>
  <c r="U378" i="4" s="1"/>
  <c r="T379" i="4"/>
  <c r="U379" i="4" s="1"/>
  <c r="T380" i="4"/>
  <c r="U380" i="4" s="1"/>
  <c r="T381" i="4"/>
  <c r="U381" i="4" s="1"/>
  <c r="T382" i="4"/>
  <c r="U382" i="4" s="1"/>
  <c r="T383" i="4"/>
  <c r="U383" i="4" s="1"/>
  <c r="T384" i="4"/>
  <c r="U384" i="4" s="1"/>
  <c r="T385" i="4"/>
  <c r="U385" i="4" s="1"/>
  <c r="T386" i="4"/>
  <c r="U386" i="4" s="1"/>
  <c r="T387" i="4"/>
  <c r="U387" i="4" s="1"/>
  <c r="T388" i="4"/>
  <c r="U388" i="4" s="1"/>
  <c r="T389" i="4"/>
  <c r="U389" i="4" s="1"/>
  <c r="T390" i="4"/>
  <c r="U390" i="4" s="1"/>
  <c r="T391" i="4"/>
  <c r="U391" i="4" s="1"/>
  <c r="T392" i="4"/>
  <c r="U392" i="4" s="1"/>
  <c r="T393" i="4"/>
  <c r="U393" i="4" s="1"/>
  <c r="T394" i="4"/>
  <c r="U394" i="4" s="1"/>
  <c r="T395" i="4"/>
  <c r="U395" i="4" s="1"/>
  <c r="T396" i="4"/>
  <c r="U396" i="4" s="1"/>
  <c r="T397" i="4"/>
  <c r="U397" i="4" s="1"/>
  <c r="T398" i="4"/>
  <c r="U398" i="4" s="1"/>
  <c r="T399" i="4"/>
  <c r="U399" i="4" s="1"/>
  <c r="T400" i="4"/>
  <c r="U400" i="4" s="1"/>
  <c r="T401" i="4"/>
  <c r="U401" i="4" s="1"/>
  <c r="T402" i="4"/>
  <c r="U402" i="4" s="1"/>
  <c r="T403" i="4"/>
  <c r="U403" i="4" s="1"/>
  <c r="T404" i="4"/>
  <c r="U404" i="4" s="1"/>
  <c r="T405" i="4"/>
  <c r="U405" i="4" s="1"/>
  <c r="T406" i="4"/>
  <c r="U406" i="4" s="1"/>
  <c r="T407" i="4"/>
  <c r="U407" i="4" s="1"/>
  <c r="T408" i="4"/>
  <c r="U408" i="4" s="1"/>
  <c r="T409" i="4"/>
  <c r="U409" i="4" s="1"/>
  <c r="T410" i="4"/>
  <c r="U410" i="4" s="1"/>
  <c r="T411" i="4"/>
  <c r="U411" i="4" s="1"/>
  <c r="T412" i="4"/>
  <c r="U412" i="4" s="1"/>
  <c r="T413" i="4"/>
  <c r="U413" i="4" s="1"/>
  <c r="T414" i="4"/>
  <c r="U414" i="4" s="1"/>
  <c r="T415" i="4"/>
  <c r="U415" i="4" s="1"/>
  <c r="T416" i="4"/>
  <c r="U416" i="4" s="1"/>
  <c r="T417" i="4"/>
  <c r="U417" i="4" s="1"/>
  <c r="T418" i="4"/>
  <c r="U418" i="4" s="1"/>
  <c r="T419" i="4"/>
  <c r="U419" i="4" s="1"/>
  <c r="T420" i="4"/>
  <c r="U420" i="4" s="1"/>
  <c r="T421" i="4"/>
  <c r="U421" i="4" s="1"/>
  <c r="T422" i="4"/>
  <c r="U422" i="4" s="1"/>
  <c r="T423" i="4"/>
  <c r="U423" i="4" s="1"/>
  <c r="T424" i="4"/>
  <c r="U424" i="4" s="1"/>
  <c r="T425" i="4"/>
  <c r="U425" i="4" s="1"/>
  <c r="T426" i="4"/>
  <c r="U426" i="4" s="1"/>
  <c r="T427" i="4"/>
  <c r="U427" i="4" s="1"/>
  <c r="T428" i="4"/>
  <c r="U428" i="4" s="1"/>
  <c r="T429" i="4"/>
  <c r="U429" i="4" s="1"/>
  <c r="T430" i="4"/>
  <c r="U430" i="4" s="1"/>
  <c r="T431" i="4"/>
  <c r="U431" i="4" s="1"/>
  <c r="T432" i="4"/>
  <c r="U432" i="4" s="1"/>
  <c r="T433" i="4"/>
  <c r="U433" i="4" s="1"/>
  <c r="T434" i="4"/>
  <c r="U434" i="4" s="1"/>
  <c r="T435" i="4"/>
  <c r="U435" i="4" s="1"/>
  <c r="T436" i="4"/>
  <c r="U436" i="4" s="1"/>
  <c r="T437" i="4"/>
  <c r="U437" i="4" s="1"/>
  <c r="T438" i="4"/>
  <c r="U438" i="4" s="1"/>
  <c r="T439" i="4"/>
  <c r="U439" i="4" s="1"/>
  <c r="T440" i="4"/>
  <c r="U440" i="4" s="1"/>
  <c r="T441" i="4"/>
  <c r="U441" i="4" s="1"/>
  <c r="T442" i="4"/>
  <c r="U442" i="4" s="1"/>
  <c r="T443" i="4"/>
  <c r="U443" i="4" s="1"/>
  <c r="T444" i="4"/>
  <c r="U444" i="4" s="1"/>
  <c r="T445" i="4"/>
  <c r="U445" i="4" s="1"/>
  <c r="T446" i="4"/>
  <c r="U446" i="4" s="1"/>
  <c r="T447" i="4"/>
  <c r="U447" i="4" s="1"/>
  <c r="T448" i="4"/>
  <c r="U448" i="4" s="1"/>
  <c r="T449" i="4"/>
  <c r="U449" i="4" s="1"/>
  <c r="T450" i="4"/>
  <c r="U450" i="4" s="1"/>
  <c r="T451" i="4"/>
  <c r="U451" i="4" s="1"/>
  <c r="T452" i="4"/>
  <c r="U452" i="4" s="1"/>
  <c r="T453" i="4"/>
  <c r="U453" i="4" s="1"/>
  <c r="T454" i="4"/>
  <c r="U454" i="4" s="1"/>
  <c r="T455" i="4"/>
  <c r="U455" i="4" s="1"/>
  <c r="T456" i="4"/>
  <c r="U456" i="4" s="1"/>
  <c r="T457" i="4"/>
  <c r="U457" i="4" s="1"/>
  <c r="T458" i="4"/>
  <c r="U458" i="4" s="1"/>
  <c r="T459" i="4"/>
  <c r="U459" i="4" s="1"/>
  <c r="T460" i="4"/>
  <c r="U460" i="4" s="1"/>
  <c r="T461" i="4"/>
  <c r="U461" i="4" s="1"/>
  <c r="T462" i="4"/>
  <c r="U462" i="4" s="1"/>
  <c r="T463" i="4"/>
  <c r="U463" i="4" s="1"/>
  <c r="T464" i="4"/>
  <c r="U464" i="4" s="1"/>
  <c r="T465" i="4"/>
  <c r="U465" i="4" s="1"/>
  <c r="T466" i="4"/>
  <c r="U466" i="4" s="1"/>
  <c r="T467" i="4"/>
  <c r="U467" i="4" s="1"/>
  <c r="T468" i="4"/>
  <c r="U468" i="4" s="1"/>
  <c r="T469" i="4"/>
  <c r="U469" i="4" s="1"/>
  <c r="T470" i="4"/>
  <c r="U470" i="4" s="1"/>
  <c r="T471" i="4"/>
  <c r="U471" i="4" s="1"/>
  <c r="T472" i="4"/>
  <c r="U472" i="4" s="1"/>
  <c r="T473" i="4"/>
  <c r="U473" i="4" s="1"/>
  <c r="T474" i="4"/>
  <c r="U474" i="4" s="1"/>
  <c r="T475" i="4"/>
  <c r="U475" i="4" s="1"/>
  <c r="T476" i="4"/>
  <c r="U476" i="4" s="1"/>
  <c r="T477" i="4"/>
  <c r="U477" i="4" s="1"/>
  <c r="T478" i="4"/>
  <c r="U478" i="4" s="1"/>
  <c r="T479" i="4"/>
  <c r="U479" i="4" s="1"/>
  <c r="T480" i="4"/>
  <c r="U480" i="4" s="1"/>
  <c r="T481" i="4"/>
  <c r="U481" i="4" s="1"/>
  <c r="T482" i="4"/>
  <c r="U482" i="4" s="1"/>
  <c r="T483" i="4"/>
  <c r="U483" i="4" s="1"/>
  <c r="T484" i="4"/>
  <c r="U484" i="4" s="1"/>
  <c r="T485" i="4"/>
  <c r="U485" i="4" s="1"/>
  <c r="T486" i="4"/>
  <c r="U486" i="4" s="1"/>
  <c r="T487" i="4"/>
  <c r="U487" i="4" s="1"/>
  <c r="T488" i="4"/>
  <c r="U488" i="4" s="1"/>
  <c r="T489" i="4"/>
  <c r="U489" i="4" s="1"/>
  <c r="T490" i="4"/>
  <c r="U490" i="4" s="1"/>
  <c r="T491" i="4"/>
  <c r="U491" i="4" s="1"/>
  <c r="T492" i="4"/>
  <c r="U492" i="4" s="1"/>
  <c r="T493" i="4"/>
  <c r="U493" i="4" s="1"/>
  <c r="T494" i="4"/>
  <c r="U494" i="4" s="1"/>
  <c r="T495" i="4"/>
  <c r="U495" i="4" s="1"/>
  <c r="T496" i="4"/>
  <c r="U496" i="4" s="1"/>
  <c r="T497" i="4"/>
  <c r="U497" i="4" s="1"/>
  <c r="T498" i="4"/>
  <c r="U498" i="4" s="1"/>
  <c r="T499" i="4"/>
  <c r="U499" i="4" s="1"/>
  <c r="T500" i="4"/>
  <c r="U500" i="4" s="1"/>
  <c r="T501" i="4"/>
  <c r="U501" i="4" s="1"/>
  <c r="T502" i="4"/>
  <c r="U502" i="4" s="1"/>
  <c r="T503" i="4"/>
  <c r="U503" i="4" s="1"/>
  <c r="T504" i="4"/>
  <c r="U504" i="4" s="1"/>
  <c r="T505" i="4"/>
  <c r="U505" i="4" s="1"/>
  <c r="T506" i="4"/>
  <c r="U506" i="4" s="1"/>
  <c r="T507" i="4"/>
  <c r="U507" i="4" s="1"/>
  <c r="T508" i="4"/>
  <c r="U508" i="4" s="1"/>
  <c r="T509" i="4"/>
  <c r="U509" i="4" s="1"/>
  <c r="T510" i="4"/>
  <c r="U510" i="4" s="1"/>
  <c r="T511" i="4"/>
  <c r="U511" i="4" s="1"/>
  <c r="T512" i="4"/>
  <c r="U512" i="4" s="1"/>
  <c r="T513" i="4"/>
  <c r="U513" i="4" s="1"/>
  <c r="T514" i="4"/>
  <c r="U514" i="4" s="1"/>
  <c r="T515" i="4"/>
  <c r="U515" i="4" s="1"/>
  <c r="T516" i="4"/>
  <c r="U516" i="4" s="1"/>
  <c r="T517" i="4"/>
  <c r="U517" i="4" s="1"/>
  <c r="T518" i="4"/>
  <c r="U518" i="4" s="1"/>
  <c r="T519" i="4"/>
  <c r="U519" i="4" s="1"/>
  <c r="T520" i="4"/>
  <c r="U520" i="4" s="1"/>
  <c r="T521" i="4"/>
  <c r="U521" i="4" s="1"/>
  <c r="T522" i="4"/>
  <c r="U522" i="4" s="1"/>
  <c r="T523" i="4"/>
  <c r="U523" i="4" s="1"/>
  <c r="T524" i="4"/>
  <c r="U524" i="4" s="1"/>
  <c r="T525" i="4"/>
  <c r="U525" i="4" s="1"/>
  <c r="T526" i="4"/>
  <c r="U526" i="4" s="1"/>
  <c r="T527" i="4"/>
  <c r="U527" i="4" s="1"/>
  <c r="T528" i="4"/>
  <c r="U528" i="4" s="1"/>
  <c r="T529" i="4"/>
  <c r="U529" i="4" s="1"/>
  <c r="T530" i="4"/>
  <c r="U530" i="4" s="1"/>
  <c r="T531" i="4"/>
  <c r="U531" i="4" s="1"/>
  <c r="T532" i="4"/>
  <c r="U532" i="4" s="1"/>
  <c r="T533" i="4"/>
  <c r="U533" i="4" s="1"/>
  <c r="T534" i="4"/>
  <c r="U534" i="4" s="1"/>
  <c r="T535" i="4"/>
  <c r="U535" i="4" s="1"/>
  <c r="T536" i="4"/>
  <c r="U536" i="4" s="1"/>
  <c r="T537" i="4"/>
  <c r="U537" i="4" s="1"/>
  <c r="T538" i="4"/>
  <c r="U538" i="4" s="1"/>
  <c r="T539" i="4"/>
  <c r="U539" i="4" s="1"/>
  <c r="T540" i="4"/>
  <c r="U540" i="4" s="1"/>
  <c r="T541" i="4"/>
  <c r="U541" i="4" s="1"/>
  <c r="T542" i="4"/>
  <c r="U542" i="4" s="1"/>
  <c r="T543" i="4"/>
  <c r="U543" i="4" s="1"/>
  <c r="T544" i="4"/>
  <c r="U544" i="4" s="1"/>
  <c r="T545" i="4"/>
  <c r="U545" i="4" s="1"/>
  <c r="T546" i="4"/>
  <c r="U546" i="4" s="1"/>
  <c r="T547" i="4"/>
  <c r="U547" i="4" s="1"/>
  <c r="T548" i="4"/>
  <c r="U548" i="4" s="1"/>
  <c r="T549" i="4"/>
  <c r="U549" i="4" s="1"/>
  <c r="T550" i="4"/>
  <c r="U550" i="4" s="1"/>
  <c r="T551" i="4"/>
  <c r="U551" i="4" s="1"/>
  <c r="T552" i="4"/>
  <c r="U552" i="4" s="1"/>
  <c r="T553" i="4"/>
  <c r="U553" i="4" s="1"/>
  <c r="T554" i="4"/>
  <c r="U554" i="4" s="1"/>
  <c r="T555" i="4"/>
  <c r="U555" i="4" s="1"/>
  <c r="T556" i="4"/>
  <c r="U556" i="4" s="1"/>
  <c r="T557" i="4"/>
  <c r="U557" i="4" s="1"/>
  <c r="T558" i="4"/>
  <c r="U558" i="4" s="1"/>
  <c r="T559" i="4"/>
  <c r="U559" i="4" s="1"/>
  <c r="T560" i="4"/>
  <c r="U560" i="4" s="1"/>
  <c r="T561" i="4"/>
  <c r="U561" i="4" s="1"/>
  <c r="T562" i="4"/>
  <c r="U562" i="4" s="1"/>
  <c r="T563" i="4"/>
  <c r="U563" i="4" s="1"/>
  <c r="T564" i="4"/>
  <c r="U564" i="4" s="1"/>
  <c r="T565" i="4"/>
  <c r="U565" i="4" s="1"/>
  <c r="T566" i="4"/>
  <c r="U566" i="4" s="1"/>
  <c r="T567" i="4"/>
  <c r="U567" i="4" s="1"/>
  <c r="T568" i="4"/>
  <c r="U568" i="4" s="1"/>
  <c r="T569" i="4"/>
  <c r="U569" i="4" s="1"/>
  <c r="T570" i="4"/>
  <c r="U570" i="4" s="1"/>
  <c r="T571" i="4"/>
  <c r="U571" i="4" s="1"/>
  <c r="T572" i="4"/>
  <c r="U572" i="4" s="1"/>
  <c r="T2" i="4"/>
  <c r="U2" i="4" s="1"/>
  <c r="K446" i="8" l="1"/>
  <c r="U573" i="4"/>
  <c r="T573" i="4"/>
  <c r="AJ127" i="8" l="1"/>
  <c r="AJ119" i="8"/>
  <c r="AH119" i="8" s="1"/>
  <c r="AJ115" i="8"/>
  <c r="AJ113" i="8"/>
  <c r="AJ403" i="8"/>
  <c r="AJ401" i="8"/>
  <c r="AJ391" i="8"/>
  <c r="AJ389" i="8"/>
  <c r="AJ388" i="8"/>
  <c r="Y483" i="4"/>
  <c r="Y437" i="4"/>
  <c r="Y435" i="4"/>
  <c r="AJ137" i="8"/>
  <c r="AJ395" i="8"/>
  <c r="AJ394" i="8"/>
  <c r="AJ8" i="8"/>
  <c r="Y274" i="4"/>
  <c r="Y169" i="4"/>
  <c r="Y461" i="4"/>
  <c r="Y309" i="4"/>
  <c r="W169" i="10"/>
  <c r="W143" i="9"/>
  <c r="AJ132" i="8"/>
  <c r="AJ133" i="8"/>
  <c r="W12" i="9"/>
  <c r="D536" i="10" l="1"/>
  <c r="D538" i="10" s="1"/>
  <c r="E535" i="10"/>
  <c r="E534" i="10"/>
  <c r="E533" i="10"/>
  <c r="E540" i="9"/>
  <c r="E539" i="9"/>
  <c r="E538" i="9"/>
  <c r="D541" i="9"/>
  <c r="D543" i="9" s="1"/>
  <c r="E456" i="8"/>
  <c r="E455" i="8"/>
  <c r="E454" i="8"/>
  <c r="D457" i="8"/>
  <c r="D459" i="8" s="1"/>
  <c r="E578" i="4"/>
  <c r="E577" i="4"/>
  <c r="E576" i="4"/>
  <c r="E575" i="4"/>
  <c r="F528" i="10"/>
  <c r="D528" i="10"/>
  <c r="F527" i="10"/>
  <c r="D527" i="10"/>
  <c r="F533" i="9"/>
  <c r="D533" i="9"/>
  <c r="F532" i="9"/>
  <c r="D532" i="9"/>
  <c r="F450" i="8"/>
  <c r="D450" i="8"/>
  <c r="F449" i="8"/>
  <c r="D449" i="8"/>
  <c r="D578" i="4"/>
  <c r="E536" i="10" l="1"/>
  <c r="E538" i="10" s="1"/>
  <c r="E541" i="9"/>
  <c r="E543" i="9" s="1"/>
  <c r="E457" i="8"/>
  <c r="E459" i="8" s="1"/>
  <c r="E579" i="4"/>
  <c r="E581" i="4" s="1"/>
  <c r="R581" i="4" s="1"/>
  <c r="D579" i="4"/>
  <c r="D581" i="4" s="1"/>
  <c r="Q581" i="4" s="1"/>
  <c r="F529" i="9" l="1"/>
  <c r="D446" i="8"/>
  <c r="D573" i="4"/>
  <c r="AF446" i="8"/>
  <c r="N5" i="18" l="1"/>
  <c r="AJ7" i="8"/>
  <c r="Y124" i="4"/>
  <c r="Y143" i="4"/>
  <c r="Y7" i="4"/>
  <c r="Y237" i="4"/>
  <c r="Y325" i="4"/>
  <c r="Y316" i="4"/>
  <c r="Y304" i="4"/>
  <c r="AJ20" i="8"/>
  <c r="Y159" i="4"/>
  <c r="Y158" i="4"/>
  <c r="AJ67" i="8"/>
  <c r="Y146" i="4"/>
  <c r="Y84" i="4"/>
  <c r="AJ66" i="8"/>
  <c r="Y273" i="4"/>
  <c r="Y314" i="4"/>
  <c r="Y63" i="4"/>
  <c r="AJ27" i="8"/>
  <c r="Y100" i="4"/>
  <c r="Y153" i="4"/>
  <c r="Y88" i="4"/>
  <c r="AJ23" i="8"/>
  <c r="AJ22" i="8"/>
  <c r="AJ18" i="8"/>
  <c r="AJ40" i="8"/>
  <c r="AJ37" i="8"/>
  <c r="AJ36" i="8"/>
  <c r="AJ34" i="8"/>
  <c r="AJ26" i="8"/>
  <c r="AJ129" i="8"/>
  <c r="AJ28" i="8"/>
  <c r="AJ25" i="8"/>
  <c r="AJ24" i="8"/>
  <c r="Y20" i="4"/>
  <c r="Y19" i="4"/>
  <c r="Y18" i="4"/>
  <c r="Y35" i="4"/>
  <c r="Y34" i="4"/>
  <c r="Y32" i="4"/>
  <c r="Y30" i="4"/>
  <c r="Y29" i="4"/>
  <c r="Y417" i="4"/>
  <c r="Y79" i="4"/>
  <c r="Y76" i="4"/>
  <c r="Y68" i="4"/>
  <c r="M24" i="18"/>
  <c r="M35" i="18"/>
  <c r="M36" i="18"/>
  <c r="M37" i="18"/>
  <c r="M34" i="18"/>
  <c r="N33" i="18"/>
  <c r="N3" i="18"/>
  <c r="N4" i="18"/>
  <c r="N6" i="18"/>
  <c r="N7" i="18"/>
  <c r="N8" i="18"/>
  <c r="N9" i="18"/>
  <c r="N10" i="18"/>
  <c r="N11" i="18"/>
  <c r="N12" i="18"/>
  <c r="N13" i="18"/>
  <c r="N14" i="18"/>
  <c r="N15" i="18"/>
  <c r="N16" i="18"/>
  <c r="N17" i="18"/>
  <c r="N18" i="18"/>
  <c r="N20" i="18"/>
  <c r="N21" i="18"/>
  <c r="N22" i="18"/>
  <c r="N25" i="18"/>
  <c r="N26" i="18"/>
  <c r="N27" i="18"/>
  <c r="N28" i="18"/>
  <c r="N29" i="18"/>
  <c r="N30" i="18"/>
  <c r="N31" i="18"/>
  <c r="N32" i="18"/>
  <c r="N2" i="18"/>
  <c r="F24" i="18"/>
  <c r="F23" i="18"/>
  <c r="N23" i="18" s="1"/>
  <c r="F19" i="18"/>
  <c r="N19" i="18" s="1"/>
  <c r="Y573" i="4" l="1"/>
  <c r="X4" i="10" l="1"/>
  <c r="Y4" i="10" s="1"/>
  <c r="X5" i="10"/>
  <c r="Y5" i="10" s="1"/>
  <c r="X6" i="10"/>
  <c r="Y6" i="10" s="1"/>
  <c r="X7" i="10"/>
  <c r="Y7" i="10" s="1"/>
  <c r="X8" i="10"/>
  <c r="Y8" i="10" s="1"/>
  <c r="X9" i="10"/>
  <c r="Y9" i="10" s="1"/>
  <c r="X10" i="10"/>
  <c r="Y10" i="10" s="1"/>
  <c r="X11" i="10"/>
  <c r="Y11" i="10" s="1"/>
  <c r="X12" i="10"/>
  <c r="Y12" i="10" s="1"/>
  <c r="X13" i="10"/>
  <c r="Y13" i="10" s="1"/>
  <c r="X14" i="10"/>
  <c r="Y14" i="10" s="1"/>
  <c r="X15" i="10"/>
  <c r="Y15" i="10" s="1"/>
  <c r="X16" i="10"/>
  <c r="Y16" i="10" s="1"/>
  <c r="X17" i="10"/>
  <c r="Y17" i="10" s="1"/>
  <c r="X18" i="10"/>
  <c r="Y18" i="10" s="1"/>
  <c r="X19" i="10"/>
  <c r="Y19" i="10" s="1"/>
  <c r="X20" i="10"/>
  <c r="Y20" i="10" s="1"/>
  <c r="X21" i="10"/>
  <c r="Y21" i="10" s="1"/>
  <c r="X22" i="10"/>
  <c r="Y22" i="10" s="1"/>
  <c r="X23" i="10"/>
  <c r="Y23" i="10" s="1"/>
  <c r="X24" i="10"/>
  <c r="Y24" i="10" s="1"/>
  <c r="X25" i="10"/>
  <c r="Y25" i="10" s="1"/>
  <c r="X26" i="10"/>
  <c r="Y26" i="10" s="1"/>
  <c r="X27" i="10"/>
  <c r="Y27" i="10" s="1"/>
  <c r="X28" i="10"/>
  <c r="Y28" i="10" s="1"/>
  <c r="X29" i="10"/>
  <c r="Y29" i="10" s="1"/>
  <c r="X30" i="10"/>
  <c r="Y30" i="10" s="1"/>
  <c r="X31" i="10"/>
  <c r="Y31" i="10" s="1"/>
  <c r="X32" i="10"/>
  <c r="Y32" i="10" s="1"/>
  <c r="X33" i="10"/>
  <c r="Y33" i="10" s="1"/>
  <c r="X34" i="10"/>
  <c r="Y34" i="10" s="1"/>
  <c r="X35" i="10"/>
  <c r="Y35" i="10" s="1"/>
  <c r="X36" i="10"/>
  <c r="Y36" i="10" s="1"/>
  <c r="X37" i="10"/>
  <c r="Y37" i="10" s="1"/>
  <c r="X38" i="10"/>
  <c r="Y38" i="10" s="1"/>
  <c r="X39" i="10"/>
  <c r="Y39" i="10" s="1"/>
  <c r="X40" i="10"/>
  <c r="Y40" i="10" s="1"/>
  <c r="X41" i="10"/>
  <c r="Y41" i="10" s="1"/>
  <c r="X42" i="10"/>
  <c r="Y42" i="10" s="1"/>
  <c r="X43" i="10"/>
  <c r="Y43" i="10" s="1"/>
  <c r="X44" i="10"/>
  <c r="Y44" i="10" s="1"/>
  <c r="X45" i="10"/>
  <c r="Y45" i="10" s="1"/>
  <c r="X46" i="10"/>
  <c r="Y46" i="10" s="1"/>
  <c r="X47" i="10"/>
  <c r="Y47" i="10" s="1"/>
  <c r="X48" i="10"/>
  <c r="Y48" i="10" s="1"/>
  <c r="X49" i="10"/>
  <c r="Y49" i="10" s="1"/>
  <c r="X50" i="10"/>
  <c r="Y50" i="10" s="1"/>
  <c r="X51" i="10"/>
  <c r="Y51" i="10" s="1"/>
  <c r="X52" i="10"/>
  <c r="Y52" i="10" s="1"/>
  <c r="X53" i="10"/>
  <c r="Y53" i="10" s="1"/>
  <c r="X54" i="10"/>
  <c r="Y54" i="10" s="1"/>
  <c r="X55" i="10"/>
  <c r="Y55" i="10" s="1"/>
  <c r="X56" i="10"/>
  <c r="Y56" i="10" s="1"/>
  <c r="X57" i="10"/>
  <c r="Y57" i="10" s="1"/>
  <c r="X58" i="10"/>
  <c r="Y58" i="10" s="1"/>
  <c r="X59" i="10"/>
  <c r="Y59" i="10" s="1"/>
  <c r="X60" i="10"/>
  <c r="Y60" i="10" s="1"/>
  <c r="X61" i="10"/>
  <c r="Y61" i="10" s="1"/>
  <c r="X62" i="10"/>
  <c r="Y62" i="10" s="1"/>
  <c r="X63" i="10"/>
  <c r="Y63" i="10" s="1"/>
  <c r="X64" i="10"/>
  <c r="Y64" i="10" s="1"/>
  <c r="X65" i="10"/>
  <c r="Y65" i="10" s="1"/>
  <c r="X66" i="10"/>
  <c r="Y66" i="10" s="1"/>
  <c r="X67" i="10"/>
  <c r="Y67" i="10" s="1"/>
  <c r="X68" i="10"/>
  <c r="Y68" i="10" s="1"/>
  <c r="X69" i="10"/>
  <c r="Y69" i="10" s="1"/>
  <c r="X70" i="10"/>
  <c r="Y70" i="10" s="1"/>
  <c r="X71" i="10"/>
  <c r="Y71" i="10" s="1"/>
  <c r="X72" i="10"/>
  <c r="Y72" i="10" s="1"/>
  <c r="X73" i="10"/>
  <c r="Y73" i="10" s="1"/>
  <c r="X74" i="10"/>
  <c r="Y74" i="10" s="1"/>
  <c r="X75" i="10"/>
  <c r="Y75" i="10" s="1"/>
  <c r="X76" i="10"/>
  <c r="Y76" i="10" s="1"/>
  <c r="X77" i="10"/>
  <c r="Y77" i="10" s="1"/>
  <c r="X78" i="10"/>
  <c r="Y78" i="10" s="1"/>
  <c r="X79" i="10"/>
  <c r="Y79" i="10" s="1"/>
  <c r="X80" i="10"/>
  <c r="Y80" i="10" s="1"/>
  <c r="X81" i="10"/>
  <c r="Y81" i="10" s="1"/>
  <c r="X82" i="10"/>
  <c r="Y82" i="10" s="1"/>
  <c r="X83" i="10"/>
  <c r="Y83" i="10" s="1"/>
  <c r="X84" i="10"/>
  <c r="Y84" i="10" s="1"/>
  <c r="X85" i="10"/>
  <c r="Y85" i="10" s="1"/>
  <c r="X86" i="10"/>
  <c r="Y86" i="10" s="1"/>
  <c r="X87" i="10"/>
  <c r="Y87" i="10" s="1"/>
  <c r="X88" i="10"/>
  <c r="Y88" i="10" s="1"/>
  <c r="X89" i="10"/>
  <c r="Y89" i="10" s="1"/>
  <c r="X90" i="10"/>
  <c r="Y90" i="10" s="1"/>
  <c r="X91" i="10"/>
  <c r="Y91" i="10" s="1"/>
  <c r="X92" i="10"/>
  <c r="Y92" i="10" s="1"/>
  <c r="X93" i="10"/>
  <c r="Y93" i="10" s="1"/>
  <c r="X94" i="10"/>
  <c r="Y94" i="10" s="1"/>
  <c r="X95" i="10"/>
  <c r="Y95" i="10" s="1"/>
  <c r="X96" i="10"/>
  <c r="Y96" i="10" s="1"/>
  <c r="X97" i="10"/>
  <c r="Y97" i="10" s="1"/>
  <c r="X98" i="10"/>
  <c r="Y98" i="10" s="1"/>
  <c r="X99" i="10"/>
  <c r="Y99" i="10" s="1"/>
  <c r="X100" i="10"/>
  <c r="Y100" i="10" s="1"/>
  <c r="X101" i="10"/>
  <c r="Y101" i="10" s="1"/>
  <c r="X102" i="10"/>
  <c r="Y102" i="10" s="1"/>
  <c r="X103" i="10"/>
  <c r="Y103" i="10" s="1"/>
  <c r="X104" i="10"/>
  <c r="Y104" i="10" s="1"/>
  <c r="X105" i="10"/>
  <c r="Y105" i="10" s="1"/>
  <c r="X106" i="10"/>
  <c r="Y106" i="10" s="1"/>
  <c r="X107" i="10"/>
  <c r="Y107" i="10" s="1"/>
  <c r="X108" i="10"/>
  <c r="Y108" i="10" s="1"/>
  <c r="X109" i="10"/>
  <c r="Y109" i="10" s="1"/>
  <c r="X110" i="10"/>
  <c r="Y110" i="10" s="1"/>
  <c r="X111" i="10"/>
  <c r="Y111" i="10" s="1"/>
  <c r="X112" i="10"/>
  <c r="Y112" i="10" s="1"/>
  <c r="X113" i="10"/>
  <c r="Y113" i="10" s="1"/>
  <c r="X114" i="10"/>
  <c r="Y114" i="10" s="1"/>
  <c r="X115" i="10"/>
  <c r="Y115" i="10" s="1"/>
  <c r="X116" i="10"/>
  <c r="Y116" i="10" s="1"/>
  <c r="X117" i="10"/>
  <c r="Y117" i="10" s="1"/>
  <c r="X118" i="10"/>
  <c r="Y118" i="10" s="1"/>
  <c r="X119" i="10"/>
  <c r="Y119" i="10" s="1"/>
  <c r="X120" i="10"/>
  <c r="Y120" i="10" s="1"/>
  <c r="X121" i="10"/>
  <c r="Y121" i="10" s="1"/>
  <c r="X122" i="10"/>
  <c r="Y122" i="10" s="1"/>
  <c r="X123" i="10"/>
  <c r="Y123" i="10" s="1"/>
  <c r="X124" i="10"/>
  <c r="Y124" i="10" s="1"/>
  <c r="X125" i="10"/>
  <c r="Y125" i="10" s="1"/>
  <c r="X126" i="10"/>
  <c r="Y126" i="10" s="1"/>
  <c r="X127" i="10"/>
  <c r="Y127" i="10" s="1"/>
  <c r="X128" i="10"/>
  <c r="Y128" i="10" s="1"/>
  <c r="X129" i="10"/>
  <c r="Y129" i="10" s="1"/>
  <c r="X130" i="10"/>
  <c r="Y130" i="10" s="1"/>
  <c r="X131" i="10"/>
  <c r="Y131" i="10" s="1"/>
  <c r="X132" i="10"/>
  <c r="Y132" i="10" s="1"/>
  <c r="X133" i="10"/>
  <c r="Y133" i="10" s="1"/>
  <c r="X134" i="10"/>
  <c r="Y134" i="10" s="1"/>
  <c r="X135" i="10"/>
  <c r="Y135" i="10" s="1"/>
  <c r="X136" i="10"/>
  <c r="Y136" i="10" s="1"/>
  <c r="X137" i="10"/>
  <c r="Y137" i="10" s="1"/>
  <c r="X138" i="10"/>
  <c r="Y138" i="10" s="1"/>
  <c r="X139" i="10"/>
  <c r="Y139" i="10" s="1"/>
  <c r="X140" i="10"/>
  <c r="Y140" i="10" s="1"/>
  <c r="X141" i="10"/>
  <c r="Y141" i="10" s="1"/>
  <c r="X142" i="10"/>
  <c r="Y142" i="10" s="1"/>
  <c r="X143" i="10"/>
  <c r="Y143" i="10" s="1"/>
  <c r="X144" i="10"/>
  <c r="Y144" i="10" s="1"/>
  <c r="X145" i="10"/>
  <c r="Y145" i="10" s="1"/>
  <c r="X146" i="10"/>
  <c r="Y146" i="10" s="1"/>
  <c r="X147" i="10"/>
  <c r="Y147" i="10" s="1"/>
  <c r="X148" i="10"/>
  <c r="Y148" i="10" s="1"/>
  <c r="X149" i="10"/>
  <c r="Y149" i="10" s="1"/>
  <c r="X150" i="10"/>
  <c r="Y150" i="10" s="1"/>
  <c r="X151" i="10"/>
  <c r="Y151" i="10" s="1"/>
  <c r="X152" i="10"/>
  <c r="Y152" i="10" s="1"/>
  <c r="X153" i="10"/>
  <c r="Y153" i="10" s="1"/>
  <c r="X154" i="10"/>
  <c r="Y154" i="10" s="1"/>
  <c r="X155" i="10"/>
  <c r="Y155" i="10" s="1"/>
  <c r="X156" i="10"/>
  <c r="Y156" i="10" s="1"/>
  <c r="X157" i="10"/>
  <c r="Y157" i="10" s="1"/>
  <c r="X158" i="10"/>
  <c r="Y158" i="10" s="1"/>
  <c r="X159" i="10"/>
  <c r="Y159" i="10" s="1"/>
  <c r="X160" i="10"/>
  <c r="Y160" i="10" s="1"/>
  <c r="X161" i="10"/>
  <c r="Y161" i="10" s="1"/>
  <c r="X162" i="10"/>
  <c r="Y162" i="10" s="1"/>
  <c r="X163" i="10"/>
  <c r="Y163" i="10" s="1"/>
  <c r="X164" i="10"/>
  <c r="Y164" i="10" s="1"/>
  <c r="X165" i="10"/>
  <c r="Y165" i="10" s="1"/>
  <c r="X166" i="10"/>
  <c r="Y166" i="10" s="1"/>
  <c r="X167" i="10"/>
  <c r="Y167" i="10" s="1"/>
  <c r="X168" i="10"/>
  <c r="Y168" i="10" s="1"/>
  <c r="X169" i="10"/>
  <c r="Y169" i="10" s="1"/>
  <c r="X170" i="10"/>
  <c r="Y170" i="10" s="1"/>
  <c r="X171" i="10"/>
  <c r="Y171" i="10" s="1"/>
  <c r="X172" i="10"/>
  <c r="Y172" i="10" s="1"/>
  <c r="X173" i="10"/>
  <c r="Y173" i="10" s="1"/>
  <c r="X174" i="10"/>
  <c r="Y174" i="10" s="1"/>
  <c r="X175" i="10"/>
  <c r="Y175" i="10" s="1"/>
  <c r="X176" i="10"/>
  <c r="Y176" i="10" s="1"/>
  <c r="X177" i="10"/>
  <c r="Y177" i="10" s="1"/>
  <c r="X178" i="10"/>
  <c r="Y178" i="10" s="1"/>
  <c r="X179" i="10"/>
  <c r="Y179" i="10" s="1"/>
  <c r="X180" i="10"/>
  <c r="Y180" i="10" s="1"/>
  <c r="X181" i="10"/>
  <c r="Y181" i="10" s="1"/>
  <c r="X182" i="10"/>
  <c r="Y182" i="10" s="1"/>
  <c r="X183" i="10"/>
  <c r="Y183" i="10" s="1"/>
  <c r="X184" i="10"/>
  <c r="Y184" i="10" s="1"/>
  <c r="X185" i="10"/>
  <c r="Y185" i="10" s="1"/>
  <c r="X186" i="10"/>
  <c r="Y186" i="10" s="1"/>
  <c r="X187" i="10"/>
  <c r="Y187" i="10" s="1"/>
  <c r="X188" i="10"/>
  <c r="Y188" i="10" s="1"/>
  <c r="X189" i="10"/>
  <c r="Y189" i="10" s="1"/>
  <c r="X190" i="10"/>
  <c r="Y190" i="10" s="1"/>
  <c r="X191" i="10"/>
  <c r="Y191" i="10" s="1"/>
  <c r="X192" i="10"/>
  <c r="Y192" i="10" s="1"/>
  <c r="X193" i="10"/>
  <c r="Y193" i="10" s="1"/>
  <c r="X194" i="10"/>
  <c r="Y194" i="10" s="1"/>
  <c r="X195" i="10"/>
  <c r="Y195" i="10" s="1"/>
  <c r="X196" i="10"/>
  <c r="Y196" i="10" s="1"/>
  <c r="X197" i="10"/>
  <c r="Y197" i="10" s="1"/>
  <c r="X198" i="10"/>
  <c r="Y198" i="10" s="1"/>
  <c r="X199" i="10"/>
  <c r="Y199" i="10" s="1"/>
  <c r="X200" i="10"/>
  <c r="Y200" i="10" s="1"/>
  <c r="X201" i="10"/>
  <c r="Y201" i="10" s="1"/>
  <c r="X202" i="10"/>
  <c r="Y202" i="10" s="1"/>
  <c r="X203" i="10"/>
  <c r="Y203" i="10" s="1"/>
  <c r="X204" i="10"/>
  <c r="Y204" i="10" s="1"/>
  <c r="X205" i="10"/>
  <c r="Y205" i="10" s="1"/>
  <c r="X206" i="10"/>
  <c r="Y206" i="10" s="1"/>
  <c r="X207" i="10"/>
  <c r="Y207" i="10" s="1"/>
  <c r="X208" i="10"/>
  <c r="Y208" i="10" s="1"/>
  <c r="X209" i="10"/>
  <c r="Y209" i="10" s="1"/>
  <c r="X210" i="10"/>
  <c r="Y210" i="10" s="1"/>
  <c r="X211" i="10"/>
  <c r="Y211" i="10" s="1"/>
  <c r="X212" i="10"/>
  <c r="Y212" i="10" s="1"/>
  <c r="X213" i="10"/>
  <c r="Y213" i="10" s="1"/>
  <c r="X214" i="10"/>
  <c r="Y214" i="10" s="1"/>
  <c r="X215" i="10"/>
  <c r="Y215" i="10" s="1"/>
  <c r="X216" i="10"/>
  <c r="Y216" i="10" s="1"/>
  <c r="X217" i="10"/>
  <c r="Y217" i="10" s="1"/>
  <c r="X218" i="10"/>
  <c r="Y218" i="10" s="1"/>
  <c r="X219" i="10"/>
  <c r="Y219" i="10" s="1"/>
  <c r="X220" i="10"/>
  <c r="Y220" i="10" s="1"/>
  <c r="X221" i="10"/>
  <c r="Y221" i="10" s="1"/>
  <c r="X222" i="10"/>
  <c r="Y222" i="10" s="1"/>
  <c r="X223" i="10"/>
  <c r="Y223" i="10" s="1"/>
  <c r="X224" i="10"/>
  <c r="Y224" i="10" s="1"/>
  <c r="X225" i="10"/>
  <c r="Y225" i="10" s="1"/>
  <c r="X226" i="10"/>
  <c r="Y226" i="10" s="1"/>
  <c r="X227" i="10"/>
  <c r="Y227" i="10" s="1"/>
  <c r="X228" i="10"/>
  <c r="Y228" i="10" s="1"/>
  <c r="X229" i="10"/>
  <c r="Y229" i="10" s="1"/>
  <c r="X230" i="10"/>
  <c r="Y230" i="10" s="1"/>
  <c r="X231" i="10"/>
  <c r="Y231" i="10" s="1"/>
  <c r="X232" i="10"/>
  <c r="Y232" i="10" s="1"/>
  <c r="X233" i="10"/>
  <c r="Y233" i="10" s="1"/>
  <c r="X234" i="10"/>
  <c r="Y234" i="10" s="1"/>
  <c r="X235" i="10"/>
  <c r="Y235" i="10" s="1"/>
  <c r="X236" i="10"/>
  <c r="Y236" i="10" s="1"/>
  <c r="X237" i="10"/>
  <c r="Y237" i="10" s="1"/>
  <c r="X238" i="10"/>
  <c r="Y238" i="10" s="1"/>
  <c r="X239" i="10"/>
  <c r="Y239" i="10" s="1"/>
  <c r="X240" i="10"/>
  <c r="Y240" i="10" s="1"/>
  <c r="X241" i="10"/>
  <c r="Y241" i="10" s="1"/>
  <c r="X242" i="10"/>
  <c r="Y242" i="10" s="1"/>
  <c r="X243" i="10"/>
  <c r="Y243" i="10" s="1"/>
  <c r="X244" i="10"/>
  <c r="Y244" i="10" s="1"/>
  <c r="X245" i="10"/>
  <c r="Y245" i="10" s="1"/>
  <c r="X246" i="10"/>
  <c r="Y246" i="10" s="1"/>
  <c r="X247" i="10"/>
  <c r="Y247" i="10" s="1"/>
  <c r="X248" i="10"/>
  <c r="Y248" i="10" s="1"/>
  <c r="X249" i="10"/>
  <c r="Y249" i="10" s="1"/>
  <c r="X250" i="10"/>
  <c r="Y250" i="10" s="1"/>
  <c r="X251" i="10"/>
  <c r="Y251" i="10" s="1"/>
  <c r="X252" i="10"/>
  <c r="Y252" i="10" s="1"/>
  <c r="X253" i="10"/>
  <c r="Y253" i="10" s="1"/>
  <c r="X254" i="10"/>
  <c r="Y254" i="10" s="1"/>
  <c r="X255" i="10"/>
  <c r="Y255" i="10" s="1"/>
  <c r="X256" i="10"/>
  <c r="Y256" i="10" s="1"/>
  <c r="X257" i="10"/>
  <c r="Y257" i="10" s="1"/>
  <c r="X258" i="10"/>
  <c r="Y258" i="10" s="1"/>
  <c r="X259" i="10"/>
  <c r="Y259" i="10" s="1"/>
  <c r="X260" i="10"/>
  <c r="Y260" i="10" s="1"/>
  <c r="X261" i="10"/>
  <c r="Y261" i="10" s="1"/>
  <c r="X262" i="10"/>
  <c r="Y262" i="10" s="1"/>
  <c r="X263" i="10"/>
  <c r="Y263" i="10" s="1"/>
  <c r="X264" i="10"/>
  <c r="Y264" i="10" s="1"/>
  <c r="X265" i="10"/>
  <c r="Y265" i="10" s="1"/>
  <c r="X266" i="10"/>
  <c r="Y266" i="10" s="1"/>
  <c r="X267" i="10"/>
  <c r="Y267" i="10" s="1"/>
  <c r="X268" i="10"/>
  <c r="Y268" i="10" s="1"/>
  <c r="X269" i="10"/>
  <c r="Y269" i="10" s="1"/>
  <c r="X270" i="10"/>
  <c r="Y270" i="10" s="1"/>
  <c r="X271" i="10"/>
  <c r="Y271" i="10" s="1"/>
  <c r="X272" i="10"/>
  <c r="Y272" i="10" s="1"/>
  <c r="X273" i="10"/>
  <c r="Y273" i="10" s="1"/>
  <c r="X274" i="10"/>
  <c r="Y274" i="10" s="1"/>
  <c r="X275" i="10"/>
  <c r="Y275" i="10" s="1"/>
  <c r="X276" i="10"/>
  <c r="Y276" i="10" s="1"/>
  <c r="X277" i="10"/>
  <c r="Y277" i="10" s="1"/>
  <c r="X278" i="10"/>
  <c r="Y278" i="10" s="1"/>
  <c r="X279" i="10"/>
  <c r="Y279" i="10" s="1"/>
  <c r="X280" i="10"/>
  <c r="Y280" i="10" s="1"/>
  <c r="X281" i="10"/>
  <c r="Y281" i="10" s="1"/>
  <c r="X282" i="10"/>
  <c r="Y282" i="10" s="1"/>
  <c r="X283" i="10"/>
  <c r="Y283" i="10" s="1"/>
  <c r="X284" i="10"/>
  <c r="Y284" i="10" s="1"/>
  <c r="X285" i="10"/>
  <c r="Y285" i="10" s="1"/>
  <c r="X286" i="10"/>
  <c r="Y286" i="10" s="1"/>
  <c r="X287" i="10"/>
  <c r="Y287" i="10" s="1"/>
  <c r="X288" i="10"/>
  <c r="Y288" i="10" s="1"/>
  <c r="X289" i="10"/>
  <c r="Y289" i="10" s="1"/>
  <c r="X290" i="10"/>
  <c r="Y290" i="10" s="1"/>
  <c r="X291" i="10"/>
  <c r="Y291" i="10" s="1"/>
  <c r="X292" i="10"/>
  <c r="Y292" i="10" s="1"/>
  <c r="X293" i="10"/>
  <c r="Y293" i="10" s="1"/>
  <c r="X294" i="10"/>
  <c r="Y294" i="10" s="1"/>
  <c r="X295" i="10"/>
  <c r="Y295" i="10" s="1"/>
  <c r="X296" i="10"/>
  <c r="Y296" i="10" s="1"/>
  <c r="X297" i="10"/>
  <c r="Y297" i="10" s="1"/>
  <c r="X298" i="10"/>
  <c r="Y298" i="10" s="1"/>
  <c r="X299" i="10"/>
  <c r="Y299" i="10" s="1"/>
  <c r="X300" i="10"/>
  <c r="Y300" i="10" s="1"/>
  <c r="X301" i="10"/>
  <c r="Y301" i="10" s="1"/>
  <c r="X302" i="10"/>
  <c r="Y302" i="10" s="1"/>
  <c r="X303" i="10"/>
  <c r="Y303" i="10" s="1"/>
  <c r="X304" i="10"/>
  <c r="Y304" i="10" s="1"/>
  <c r="X305" i="10"/>
  <c r="Y305" i="10" s="1"/>
  <c r="X306" i="10"/>
  <c r="Y306" i="10" s="1"/>
  <c r="X307" i="10"/>
  <c r="Y307" i="10" s="1"/>
  <c r="X308" i="10"/>
  <c r="Y308" i="10" s="1"/>
  <c r="X309" i="10"/>
  <c r="Y309" i="10" s="1"/>
  <c r="X310" i="10"/>
  <c r="Y310" i="10" s="1"/>
  <c r="X311" i="10"/>
  <c r="Y311" i="10" s="1"/>
  <c r="X312" i="10"/>
  <c r="Y312" i="10" s="1"/>
  <c r="X313" i="10"/>
  <c r="Y313" i="10" s="1"/>
  <c r="X314" i="10"/>
  <c r="Y314" i="10" s="1"/>
  <c r="X315" i="10"/>
  <c r="Y315" i="10" s="1"/>
  <c r="X316" i="10"/>
  <c r="Y316" i="10" s="1"/>
  <c r="X317" i="10"/>
  <c r="Y317" i="10" s="1"/>
  <c r="X318" i="10"/>
  <c r="Y318" i="10" s="1"/>
  <c r="X319" i="10"/>
  <c r="Y319" i="10" s="1"/>
  <c r="X320" i="10"/>
  <c r="Y320" i="10" s="1"/>
  <c r="X321" i="10"/>
  <c r="Y321" i="10" s="1"/>
  <c r="X322" i="10"/>
  <c r="Y322" i="10" s="1"/>
  <c r="X323" i="10"/>
  <c r="Y323" i="10" s="1"/>
  <c r="X324" i="10"/>
  <c r="Y324" i="10" s="1"/>
  <c r="X325" i="10"/>
  <c r="Y325" i="10" s="1"/>
  <c r="X326" i="10"/>
  <c r="Y326" i="10" s="1"/>
  <c r="X327" i="10"/>
  <c r="Y327" i="10" s="1"/>
  <c r="X328" i="10"/>
  <c r="Y328" i="10" s="1"/>
  <c r="X329" i="10"/>
  <c r="Y329" i="10" s="1"/>
  <c r="X330" i="10"/>
  <c r="Y330" i="10" s="1"/>
  <c r="X331" i="10"/>
  <c r="Y331" i="10" s="1"/>
  <c r="X332" i="10"/>
  <c r="Y332" i="10" s="1"/>
  <c r="X333" i="10"/>
  <c r="Y333" i="10" s="1"/>
  <c r="X334" i="10"/>
  <c r="Y334" i="10" s="1"/>
  <c r="X335" i="10"/>
  <c r="Y335" i="10" s="1"/>
  <c r="X336" i="10"/>
  <c r="Y336" i="10" s="1"/>
  <c r="X337" i="10"/>
  <c r="Y337" i="10" s="1"/>
  <c r="X338" i="10"/>
  <c r="Y338" i="10" s="1"/>
  <c r="X339" i="10"/>
  <c r="Y339" i="10" s="1"/>
  <c r="X340" i="10"/>
  <c r="Y340" i="10" s="1"/>
  <c r="X341" i="10"/>
  <c r="Y341" i="10" s="1"/>
  <c r="X342" i="10"/>
  <c r="Y342" i="10" s="1"/>
  <c r="X343" i="10"/>
  <c r="Y343" i="10" s="1"/>
  <c r="X344" i="10"/>
  <c r="Y344" i="10" s="1"/>
  <c r="X345" i="10"/>
  <c r="Y345" i="10" s="1"/>
  <c r="X346" i="10"/>
  <c r="Y346" i="10" s="1"/>
  <c r="X347" i="10"/>
  <c r="Y347" i="10" s="1"/>
  <c r="X348" i="10"/>
  <c r="Y348" i="10" s="1"/>
  <c r="X349" i="10"/>
  <c r="Y349" i="10" s="1"/>
  <c r="X350" i="10"/>
  <c r="Y350" i="10" s="1"/>
  <c r="X351" i="10"/>
  <c r="Y351" i="10" s="1"/>
  <c r="X352" i="10"/>
  <c r="Y352" i="10" s="1"/>
  <c r="X353" i="10"/>
  <c r="Y353" i="10" s="1"/>
  <c r="X354" i="10"/>
  <c r="Y354" i="10" s="1"/>
  <c r="X355" i="10"/>
  <c r="Y355" i="10" s="1"/>
  <c r="X356" i="10"/>
  <c r="Y356" i="10" s="1"/>
  <c r="X357" i="10"/>
  <c r="Y357" i="10" s="1"/>
  <c r="X358" i="10"/>
  <c r="Y358" i="10" s="1"/>
  <c r="X359" i="10"/>
  <c r="Y359" i="10" s="1"/>
  <c r="X360" i="10"/>
  <c r="Y360" i="10" s="1"/>
  <c r="X361" i="10"/>
  <c r="Y361" i="10" s="1"/>
  <c r="X362" i="10"/>
  <c r="Y362" i="10" s="1"/>
  <c r="X363" i="10"/>
  <c r="Y363" i="10" s="1"/>
  <c r="X364" i="10"/>
  <c r="Y364" i="10" s="1"/>
  <c r="X365" i="10"/>
  <c r="Y365" i="10" s="1"/>
  <c r="X366" i="10"/>
  <c r="Y366" i="10" s="1"/>
  <c r="X367" i="10"/>
  <c r="Y367" i="10" s="1"/>
  <c r="X368" i="10"/>
  <c r="Y368" i="10" s="1"/>
  <c r="X369" i="10"/>
  <c r="Y369" i="10" s="1"/>
  <c r="X370" i="10"/>
  <c r="Y370" i="10" s="1"/>
  <c r="X371" i="10"/>
  <c r="Y371" i="10" s="1"/>
  <c r="X372" i="10"/>
  <c r="Y372" i="10" s="1"/>
  <c r="X373" i="10"/>
  <c r="Y373" i="10" s="1"/>
  <c r="X374" i="10"/>
  <c r="Y374" i="10" s="1"/>
  <c r="X375" i="10"/>
  <c r="Y375" i="10" s="1"/>
  <c r="X376" i="10"/>
  <c r="Y376" i="10" s="1"/>
  <c r="X377" i="10"/>
  <c r="Y377" i="10" s="1"/>
  <c r="X378" i="10"/>
  <c r="Y378" i="10" s="1"/>
  <c r="X379" i="10"/>
  <c r="Y379" i="10" s="1"/>
  <c r="X380" i="10"/>
  <c r="Y380" i="10" s="1"/>
  <c r="X381" i="10"/>
  <c r="Y381" i="10" s="1"/>
  <c r="X382" i="10"/>
  <c r="Y382" i="10" s="1"/>
  <c r="X383" i="10"/>
  <c r="Y383" i="10" s="1"/>
  <c r="X384" i="10"/>
  <c r="Y384" i="10" s="1"/>
  <c r="X385" i="10"/>
  <c r="Y385" i="10" s="1"/>
  <c r="X386" i="10"/>
  <c r="Y386" i="10" s="1"/>
  <c r="X387" i="10"/>
  <c r="Y387" i="10" s="1"/>
  <c r="X388" i="10"/>
  <c r="Y388" i="10" s="1"/>
  <c r="X389" i="10"/>
  <c r="Y389" i="10" s="1"/>
  <c r="X390" i="10"/>
  <c r="Y390" i="10" s="1"/>
  <c r="X391" i="10"/>
  <c r="Y391" i="10" s="1"/>
  <c r="X392" i="10"/>
  <c r="Y392" i="10" s="1"/>
  <c r="X393" i="10"/>
  <c r="Y393" i="10" s="1"/>
  <c r="X394" i="10"/>
  <c r="Y394" i="10" s="1"/>
  <c r="X395" i="10"/>
  <c r="Y395" i="10" s="1"/>
  <c r="X396" i="10"/>
  <c r="Y396" i="10" s="1"/>
  <c r="X397" i="10"/>
  <c r="Y397" i="10" s="1"/>
  <c r="X398" i="10"/>
  <c r="Y398" i="10" s="1"/>
  <c r="X399" i="10"/>
  <c r="Y399" i="10" s="1"/>
  <c r="X400" i="10"/>
  <c r="Y400" i="10" s="1"/>
  <c r="X401" i="10"/>
  <c r="Y401" i="10" s="1"/>
  <c r="X402" i="10"/>
  <c r="Y402" i="10" s="1"/>
  <c r="X403" i="10"/>
  <c r="Y403" i="10" s="1"/>
  <c r="X404" i="10"/>
  <c r="Y404" i="10" s="1"/>
  <c r="X405" i="10"/>
  <c r="Y405" i="10" s="1"/>
  <c r="X406" i="10"/>
  <c r="Y406" i="10" s="1"/>
  <c r="X407" i="10"/>
  <c r="Y407" i="10" s="1"/>
  <c r="X408" i="10"/>
  <c r="Y408" i="10" s="1"/>
  <c r="X409" i="10"/>
  <c r="Y409" i="10" s="1"/>
  <c r="X410" i="10"/>
  <c r="Y410" i="10" s="1"/>
  <c r="X411" i="10"/>
  <c r="Y411" i="10" s="1"/>
  <c r="X412" i="10"/>
  <c r="Y412" i="10" s="1"/>
  <c r="X413" i="10"/>
  <c r="Y413" i="10" s="1"/>
  <c r="X414" i="10"/>
  <c r="Y414" i="10" s="1"/>
  <c r="X415" i="10"/>
  <c r="Y415" i="10" s="1"/>
  <c r="X416" i="10"/>
  <c r="Y416" i="10" s="1"/>
  <c r="X417" i="10"/>
  <c r="Y417" i="10" s="1"/>
  <c r="X418" i="10"/>
  <c r="Y418" i="10" s="1"/>
  <c r="X419" i="10"/>
  <c r="Y419" i="10" s="1"/>
  <c r="X420" i="10"/>
  <c r="Y420" i="10" s="1"/>
  <c r="X421" i="10"/>
  <c r="Y421" i="10" s="1"/>
  <c r="X422" i="10"/>
  <c r="Y422" i="10" s="1"/>
  <c r="X423" i="10"/>
  <c r="Y423" i="10" s="1"/>
  <c r="X424" i="10"/>
  <c r="Y424" i="10" s="1"/>
  <c r="X425" i="10"/>
  <c r="Y425" i="10" s="1"/>
  <c r="X426" i="10"/>
  <c r="Y426" i="10" s="1"/>
  <c r="X427" i="10"/>
  <c r="Y427" i="10" s="1"/>
  <c r="X428" i="10"/>
  <c r="Y428" i="10" s="1"/>
  <c r="X429" i="10"/>
  <c r="Y429" i="10" s="1"/>
  <c r="X430" i="10"/>
  <c r="Y430" i="10" s="1"/>
  <c r="X431" i="10"/>
  <c r="Y431" i="10" s="1"/>
  <c r="X432" i="10"/>
  <c r="Y432" i="10" s="1"/>
  <c r="X433" i="10"/>
  <c r="Y433" i="10" s="1"/>
  <c r="X434" i="10"/>
  <c r="Y434" i="10" s="1"/>
  <c r="X435" i="10"/>
  <c r="Y435" i="10" s="1"/>
  <c r="X436" i="10"/>
  <c r="Y436" i="10" s="1"/>
  <c r="X437" i="10"/>
  <c r="Y437" i="10" s="1"/>
  <c r="X438" i="10"/>
  <c r="Y438" i="10" s="1"/>
  <c r="X439" i="10"/>
  <c r="Y439" i="10" s="1"/>
  <c r="X440" i="10"/>
  <c r="Y440" i="10" s="1"/>
  <c r="X441" i="10"/>
  <c r="Y441" i="10" s="1"/>
  <c r="X442" i="10"/>
  <c r="Y442" i="10" s="1"/>
  <c r="X443" i="10"/>
  <c r="Y443" i="10" s="1"/>
  <c r="X444" i="10"/>
  <c r="Y444" i="10" s="1"/>
  <c r="X445" i="10"/>
  <c r="Y445" i="10" s="1"/>
  <c r="X446" i="10"/>
  <c r="Y446" i="10" s="1"/>
  <c r="X447" i="10"/>
  <c r="Y447" i="10" s="1"/>
  <c r="X448" i="10"/>
  <c r="Y448" i="10" s="1"/>
  <c r="X449" i="10"/>
  <c r="Y449" i="10" s="1"/>
  <c r="X450" i="10"/>
  <c r="Y450" i="10" s="1"/>
  <c r="X451" i="10"/>
  <c r="Y451" i="10" s="1"/>
  <c r="X452" i="10"/>
  <c r="Y452" i="10" s="1"/>
  <c r="X453" i="10"/>
  <c r="Y453" i="10" s="1"/>
  <c r="X454" i="10"/>
  <c r="Y454" i="10" s="1"/>
  <c r="X455" i="10"/>
  <c r="Y455" i="10" s="1"/>
  <c r="X456" i="10"/>
  <c r="Y456" i="10" s="1"/>
  <c r="X457" i="10"/>
  <c r="Y457" i="10" s="1"/>
  <c r="X458" i="10"/>
  <c r="Y458" i="10" s="1"/>
  <c r="X459" i="10"/>
  <c r="Y459" i="10" s="1"/>
  <c r="X460" i="10"/>
  <c r="Y460" i="10" s="1"/>
  <c r="X461" i="10"/>
  <c r="Y461" i="10" s="1"/>
  <c r="X462" i="10"/>
  <c r="Y462" i="10" s="1"/>
  <c r="X463" i="10"/>
  <c r="Y463" i="10" s="1"/>
  <c r="X464" i="10"/>
  <c r="Y464" i="10" s="1"/>
  <c r="X465" i="10"/>
  <c r="Y465" i="10" s="1"/>
  <c r="X466" i="10"/>
  <c r="Y466" i="10" s="1"/>
  <c r="X467" i="10"/>
  <c r="Y467" i="10" s="1"/>
  <c r="X468" i="10"/>
  <c r="Y468" i="10" s="1"/>
  <c r="X469" i="10"/>
  <c r="Y469" i="10" s="1"/>
  <c r="X470" i="10"/>
  <c r="Y470" i="10" s="1"/>
  <c r="X471" i="10"/>
  <c r="Y471" i="10" s="1"/>
  <c r="X472" i="10"/>
  <c r="Y472" i="10" s="1"/>
  <c r="X473" i="10"/>
  <c r="Y473" i="10" s="1"/>
  <c r="X474" i="10"/>
  <c r="Y474" i="10" s="1"/>
  <c r="X475" i="10"/>
  <c r="Y475" i="10" s="1"/>
  <c r="X476" i="10"/>
  <c r="Y476" i="10" s="1"/>
  <c r="X477" i="10"/>
  <c r="Y477" i="10" s="1"/>
  <c r="X478" i="10"/>
  <c r="Y478" i="10" s="1"/>
  <c r="X479" i="10"/>
  <c r="Y479" i="10" s="1"/>
  <c r="X480" i="10"/>
  <c r="Y480" i="10" s="1"/>
  <c r="X481" i="10"/>
  <c r="Y481" i="10" s="1"/>
  <c r="X482" i="10"/>
  <c r="Y482" i="10" s="1"/>
  <c r="X483" i="10"/>
  <c r="Y483" i="10" s="1"/>
  <c r="X484" i="10"/>
  <c r="Y484" i="10" s="1"/>
  <c r="X485" i="10"/>
  <c r="Y485" i="10" s="1"/>
  <c r="X486" i="10"/>
  <c r="Y486" i="10" s="1"/>
  <c r="X487" i="10"/>
  <c r="Y487" i="10" s="1"/>
  <c r="X488" i="10"/>
  <c r="Y488" i="10" s="1"/>
  <c r="X489" i="10"/>
  <c r="Y489" i="10" s="1"/>
  <c r="X490" i="10"/>
  <c r="Y490" i="10" s="1"/>
  <c r="X491" i="10"/>
  <c r="Y491" i="10" s="1"/>
  <c r="X492" i="10"/>
  <c r="Y492" i="10" s="1"/>
  <c r="X493" i="10"/>
  <c r="Y493" i="10" s="1"/>
  <c r="X494" i="10"/>
  <c r="Y494" i="10" s="1"/>
  <c r="X495" i="10"/>
  <c r="Y495" i="10" s="1"/>
  <c r="X496" i="10"/>
  <c r="Y496" i="10" s="1"/>
  <c r="X497" i="10"/>
  <c r="Y497" i="10" s="1"/>
  <c r="X498" i="10"/>
  <c r="Y498" i="10" s="1"/>
  <c r="X499" i="10"/>
  <c r="Y499" i="10" s="1"/>
  <c r="X500" i="10"/>
  <c r="Y500" i="10" s="1"/>
  <c r="X501" i="10"/>
  <c r="Y501" i="10" s="1"/>
  <c r="X502" i="10"/>
  <c r="Y502" i="10" s="1"/>
  <c r="X503" i="10"/>
  <c r="Y503" i="10" s="1"/>
  <c r="X504" i="10"/>
  <c r="Y504" i="10" s="1"/>
  <c r="X505" i="10"/>
  <c r="Y505" i="10" s="1"/>
  <c r="X506" i="10"/>
  <c r="Y506" i="10" s="1"/>
  <c r="X507" i="10"/>
  <c r="Y507" i="10" s="1"/>
  <c r="X508" i="10"/>
  <c r="Y508" i="10" s="1"/>
  <c r="X509" i="10"/>
  <c r="Y509" i="10" s="1"/>
  <c r="X510" i="10"/>
  <c r="Y510" i="10" s="1"/>
  <c r="X511" i="10"/>
  <c r="Y511" i="10" s="1"/>
  <c r="X512" i="10"/>
  <c r="Y512" i="10" s="1"/>
  <c r="X513" i="10"/>
  <c r="Y513" i="10" s="1"/>
  <c r="X514" i="10"/>
  <c r="Y514" i="10" s="1"/>
  <c r="X515" i="10"/>
  <c r="Y515" i="10" s="1"/>
  <c r="X516" i="10"/>
  <c r="Y516" i="10" s="1"/>
  <c r="X517" i="10"/>
  <c r="Y517" i="10" s="1"/>
  <c r="X518" i="10"/>
  <c r="Y518" i="10" s="1"/>
  <c r="X519" i="10"/>
  <c r="Y519" i="10" s="1"/>
  <c r="X520" i="10"/>
  <c r="Y520" i="10" s="1"/>
  <c r="X521" i="10"/>
  <c r="Y521" i="10" s="1"/>
  <c r="X522" i="10"/>
  <c r="Y522" i="10" s="1"/>
  <c r="X523" i="10"/>
  <c r="Y523" i="10" s="1"/>
  <c r="X3" i="10"/>
  <c r="Y3" i="10" s="1"/>
  <c r="X4" i="9"/>
  <c r="Y4" i="9" s="1"/>
  <c r="X5" i="9"/>
  <c r="Y5" i="9" s="1"/>
  <c r="X6" i="9"/>
  <c r="Y6" i="9" s="1"/>
  <c r="X7" i="9"/>
  <c r="Y7" i="9" s="1"/>
  <c r="X8" i="9"/>
  <c r="Y8" i="9" s="1"/>
  <c r="X9" i="9"/>
  <c r="Y9" i="9" s="1"/>
  <c r="X10" i="9"/>
  <c r="Y10" i="9" s="1"/>
  <c r="X11" i="9"/>
  <c r="Y11" i="9" s="1"/>
  <c r="X12" i="9"/>
  <c r="Y12" i="9" s="1"/>
  <c r="X13" i="9"/>
  <c r="Y13" i="9" s="1"/>
  <c r="X14" i="9"/>
  <c r="Y14" i="9" s="1"/>
  <c r="X15" i="9"/>
  <c r="Y15" i="9" s="1"/>
  <c r="X16" i="9"/>
  <c r="Y16" i="9" s="1"/>
  <c r="X17" i="9"/>
  <c r="Y17" i="9" s="1"/>
  <c r="X18" i="9"/>
  <c r="Y18" i="9" s="1"/>
  <c r="X19" i="9"/>
  <c r="Y19" i="9" s="1"/>
  <c r="X20" i="9"/>
  <c r="Y20" i="9" s="1"/>
  <c r="X21" i="9"/>
  <c r="Y21" i="9" s="1"/>
  <c r="X22" i="9"/>
  <c r="Y22" i="9" s="1"/>
  <c r="X23" i="9"/>
  <c r="Y23" i="9" s="1"/>
  <c r="X24" i="9"/>
  <c r="Y24" i="9" s="1"/>
  <c r="X25" i="9"/>
  <c r="Y25" i="9" s="1"/>
  <c r="X26" i="9"/>
  <c r="Y26" i="9" s="1"/>
  <c r="X27" i="9"/>
  <c r="Y27" i="9" s="1"/>
  <c r="X28" i="9"/>
  <c r="Y28" i="9" s="1"/>
  <c r="X29" i="9"/>
  <c r="Y29" i="9" s="1"/>
  <c r="X30" i="9"/>
  <c r="Y30" i="9" s="1"/>
  <c r="X31" i="9"/>
  <c r="Y31" i="9" s="1"/>
  <c r="X32" i="9"/>
  <c r="Y32" i="9" s="1"/>
  <c r="X33" i="9"/>
  <c r="Y33" i="9" s="1"/>
  <c r="X34" i="9"/>
  <c r="Y34" i="9" s="1"/>
  <c r="X35" i="9"/>
  <c r="Y35" i="9" s="1"/>
  <c r="X36" i="9"/>
  <c r="Y36" i="9" s="1"/>
  <c r="X37" i="9"/>
  <c r="Y37" i="9" s="1"/>
  <c r="X38" i="9"/>
  <c r="Y38" i="9" s="1"/>
  <c r="X39" i="9"/>
  <c r="Y39" i="9" s="1"/>
  <c r="X40" i="9"/>
  <c r="Y40" i="9" s="1"/>
  <c r="X41" i="9"/>
  <c r="Y41" i="9" s="1"/>
  <c r="X42" i="9"/>
  <c r="Y42" i="9" s="1"/>
  <c r="X43" i="9"/>
  <c r="Y43" i="9" s="1"/>
  <c r="X44" i="9"/>
  <c r="Y44" i="9" s="1"/>
  <c r="X45" i="9"/>
  <c r="Y45" i="9" s="1"/>
  <c r="X46" i="9"/>
  <c r="Y46" i="9" s="1"/>
  <c r="X47" i="9"/>
  <c r="Y47" i="9" s="1"/>
  <c r="X48" i="9"/>
  <c r="Y48" i="9" s="1"/>
  <c r="X49" i="9"/>
  <c r="Y49" i="9" s="1"/>
  <c r="X50" i="9"/>
  <c r="Y50" i="9" s="1"/>
  <c r="X51" i="9"/>
  <c r="Y51" i="9" s="1"/>
  <c r="X52" i="9"/>
  <c r="Y52" i="9" s="1"/>
  <c r="X53" i="9"/>
  <c r="Y53" i="9" s="1"/>
  <c r="X54" i="9"/>
  <c r="Y54" i="9" s="1"/>
  <c r="X55" i="9"/>
  <c r="Y55" i="9" s="1"/>
  <c r="X56" i="9"/>
  <c r="Y56" i="9" s="1"/>
  <c r="X57" i="9"/>
  <c r="Y57" i="9" s="1"/>
  <c r="X58" i="9"/>
  <c r="Y58" i="9" s="1"/>
  <c r="X59" i="9"/>
  <c r="Y59" i="9" s="1"/>
  <c r="X60" i="9"/>
  <c r="Y60" i="9" s="1"/>
  <c r="X61" i="9"/>
  <c r="Y61" i="9" s="1"/>
  <c r="X62" i="9"/>
  <c r="Y62" i="9" s="1"/>
  <c r="X63" i="9"/>
  <c r="Y63" i="9" s="1"/>
  <c r="X64" i="9"/>
  <c r="Y64" i="9" s="1"/>
  <c r="X65" i="9"/>
  <c r="Y65" i="9" s="1"/>
  <c r="X66" i="9"/>
  <c r="Y66" i="9" s="1"/>
  <c r="X67" i="9"/>
  <c r="Y67" i="9" s="1"/>
  <c r="X68" i="9"/>
  <c r="Y68" i="9" s="1"/>
  <c r="X69" i="9"/>
  <c r="Y69" i="9" s="1"/>
  <c r="X70" i="9"/>
  <c r="Y70" i="9" s="1"/>
  <c r="X71" i="9"/>
  <c r="Y71" i="9" s="1"/>
  <c r="X72" i="9"/>
  <c r="Y72" i="9" s="1"/>
  <c r="X73" i="9"/>
  <c r="Y73" i="9" s="1"/>
  <c r="X74" i="9"/>
  <c r="Y74" i="9" s="1"/>
  <c r="X75" i="9"/>
  <c r="Y75" i="9" s="1"/>
  <c r="X76" i="9"/>
  <c r="Y76" i="9" s="1"/>
  <c r="X77" i="9"/>
  <c r="Y77" i="9" s="1"/>
  <c r="X78" i="9"/>
  <c r="Y78" i="9" s="1"/>
  <c r="X79" i="9"/>
  <c r="Y79" i="9" s="1"/>
  <c r="X80" i="9"/>
  <c r="Y80" i="9" s="1"/>
  <c r="X81" i="9"/>
  <c r="Y81" i="9" s="1"/>
  <c r="X82" i="9"/>
  <c r="Y82" i="9" s="1"/>
  <c r="X83" i="9"/>
  <c r="Y83" i="9" s="1"/>
  <c r="X84" i="9"/>
  <c r="Y84" i="9" s="1"/>
  <c r="X85" i="9"/>
  <c r="Y85" i="9" s="1"/>
  <c r="X86" i="9"/>
  <c r="Y86" i="9" s="1"/>
  <c r="X87" i="9"/>
  <c r="Y87" i="9" s="1"/>
  <c r="X88" i="9"/>
  <c r="Y88" i="9" s="1"/>
  <c r="X89" i="9"/>
  <c r="Y89" i="9" s="1"/>
  <c r="X90" i="9"/>
  <c r="Y90" i="9" s="1"/>
  <c r="X91" i="9"/>
  <c r="Y91" i="9" s="1"/>
  <c r="X92" i="9"/>
  <c r="Y92" i="9" s="1"/>
  <c r="X93" i="9"/>
  <c r="Y93" i="9" s="1"/>
  <c r="X94" i="9"/>
  <c r="Y94" i="9" s="1"/>
  <c r="X95" i="9"/>
  <c r="Y95" i="9" s="1"/>
  <c r="X96" i="9"/>
  <c r="Y96" i="9" s="1"/>
  <c r="X97" i="9"/>
  <c r="Y97" i="9" s="1"/>
  <c r="X98" i="9"/>
  <c r="Y98" i="9" s="1"/>
  <c r="X99" i="9"/>
  <c r="Y99" i="9" s="1"/>
  <c r="X100" i="9"/>
  <c r="Y100" i="9" s="1"/>
  <c r="X101" i="9"/>
  <c r="Y101" i="9" s="1"/>
  <c r="X102" i="9"/>
  <c r="Y102" i="9" s="1"/>
  <c r="X103" i="9"/>
  <c r="Y103" i="9" s="1"/>
  <c r="X104" i="9"/>
  <c r="Y104" i="9" s="1"/>
  <c r="X105" i="9"/>
  <c r="Y105" i="9" s="1"/>
  <c r="X106" i="9"/>
  <c r="Y106" i="9" s="1"/>
  <c r="X107" i="9"/>
  <c r="Y107" i="9" s="1"/>
  <c r="X108" i="9"/>
  <c r="Y108" i="9" s="1"/>
  <c r="X109" i="9"/>
  <c r="Y109" i="9" s="1"/>
  <c r="X110" i="9"/>
  <c r="Y110" i="9" s="1"/>
  <c r="X111" i="9"/>
  <c r="Y111" i="9" s="1"/>
  <c r="X112" i="9"/>
  <c r="Y112" i="9" s="1"/>
  <c r="X113" i="9"/>
  <c r="Y113" i="9" s="1"/>
  <c r="X114" i="9"/>
  <c r="Y114" i="9" s="1"/>
  <c r="X115" i="9"/>
  <c r="Y115" i="9" s="1"/>
  <c r="X116" i="9"/>
  <c r="Y116" i="9" s="1"/>
  <c r="X117" i="9"/>
  <c r="Y117" i="9" s="1"/>
  <c r="X118" i="9"/>
  <c r="Y118" i="9" s="1"/>
  <c r="X119" i="9"/>
  <c r="Y119" i="9" s="1"/>
  <c r="X120" i="9"/>
  <c r="Y120" i="9" s="1"/>
  <c r="X121" i="9"/>
  <c r="Y121" i="9" s="1"/>
  <c r="X122" i="9"/>
  <c r="Y122" i="9" s="1"/>
  <c r="X123" i="9"/>
  <c r="Y123" i="9" s="1"/>
  <c r="X124" i="9"/>
  <c r="Y124" i="9" s="1"/>
  <c r="X125" i="9"/>
  <c r="Y125" i="9" s="1"/>
  <c r="X126" i="9"/>
  <c r="Y126" i="9" s="1"/>
  <c r="X127" i="9"/>
  <c r="Y127" i="9" s="1"/>
  <c r="X128" i="9"/>
  <c r="Y128" i="9" s="1"/>
  <c r="X129" i="9"/>
  <c r="Y129" i="9" s="1"/>
  <c r="X130" i="9"/>
  <c r="Y130" i="9" s="1"/>
  <c r="X131" i="9"/>
  <c r="Y131" i="9" s="1"/>
  <c r="X132" i="9"/>
  <c r="Y132" i="9" s="1"/>
  <c r="X133" i="9"/>
  <c r="Y133" i="9" s="1"/>
  <c r="X134" i="9"/>
  <c r="Y134" i="9" s="1"/>
  <c r="X135" i="9"/>
  <c r="Y135" i="9" s="1"/>
  <c r="X136" i="9"/>
  <c r="Y136" i="9" s="1"/>
  <c r="X137" i="9"/>
  <c r="Y137" i="9" s="1"/>
  <c r="X138" i="9"/>
  <c r="Y138" i="9" s="1"/>
  <c r="X139" i="9"/>
  <c r="Y139" i="9" s="1"/>
  <c r="X140" i="9"/>
  <c r="Y140" i="9" s="1"/>
  <c r="X141" i="9"/>
  <c r="Y141" i="9" s="1"/>
  <c r="X142" i="9"/>
  <c r="Y142" i="9" s="1"/>
  <c r="X143" i="9"/>
  <c r="Y143" i="9" s="1"/>
  <c r="X144" i="9"/>
  <c r="Y144" i="9" s="1"/>
  <c r="X145" i="9"/>
  <c r="Y145" i="9" s="1"/>
  <c r="X146" i="9"/>
  <c r="Y146" i="9" s="1"/>
  <c r="X147" i="9"/>
  <c r="Y147" i="9" s="1"/>
  <c r="X148" i="9"/>
  <c r="Y148" i="9" s="1"/>
  <c r="X149" i="9"/>
  <c r="Y149" i="9" s="1"/>
  <c r="X150" i="9"/>
  <c r="Y150" i="9" s="1"/>
  <c r="X151" i="9"/>
  <c r="Y151" i="9" s="1"/>
  <c r="X152" i="9"/>
  <c r="Y152" i="9" s="1"/>
  <c r="X153" i="9"/>
  <c r="Y153" i="9" s="1"/>
  <c r="X154" i="9"/>
  <c r="Y154" i="9" s="1"/>
  <c r="X155" i="9"/>
  <c r="Y155" i="9" s="1"/>
  <c r="X156" i="9"/>
  <c r="Y156" i="9" s="1"/>
  <c r="X157" i="9"/>
  <c r="Y157" i="9" s="1"/>
  <c r="X158" i="9"/>
  <c r="Y158" i="9" s="1"/>
  <c r="X159" i="9"/>
  <c r="Y159" i="9" s="1"/>
  <c r="X160" i="9"/>
  <c r="Y160" i="9" s="1"/>
  <c r="X161" i="9"/>
  <c r="Y161" i="9" s="1"/>
  <c r="X162" i="9"/>
  <c r="Y162" i="9" s="1"/>
  <c r="X163" i="9"/>
  <c r="Y163" i="9" s="1"/>
  <c r="X164" i="9"/>
  <c r="Y164" i="9" s="1"/>
  <c r="X165" i="9"/>
  <c r="Y165" i="9" s="1"/>
  <c r="X166" i="9"/>
  <c r="Y166" i="9" s="1"/>
  <c r="X167" i="9"/>
  <c r="Y167" i="9" s="1"/>
  <c r="X168" i="9"/>
  <c r="Y168" i="9" s="1"/>
  <c r="X169" i="9"/>
  <c r="Y169" i="9" s="1"/>
  <c r="X170" i="9"/>
  <c r="Y170" i="9" s="1"/>
  <c r="X171" i="9"/>
  <c r="Y171" i="9" s="1"/>
  <c r="X172" i="9"/>
  <c r="Y172" i="9" s="1"/>
  <c r="X173" i="9"/>
  <c r="Y173" i="9" s="1"/>
  <c r="X174" i="9"/>
  <c r="Y174" i="9" s="1"/>
  <c r="X175" i="9"/>
  <c r="Y175" i="9" s="1"/>
  <c r="X176" i="9"/>
  <c r="Y176" i="9" s="1"/>
  <c r="X177" i="9"/>
  <c r="Y177" i="9" s="1"/>
  <c r="X178" i="9"/>
  <c r="Y178" i="9" s="1"/>
  <c r="X179" i="9"/>
  <c r="Y179" i="9" s="1"/>
  <c r="X180" i="9"/>
  <c r="Y180" i="9" s="1"/>
  <c r="X181" i="9"/>
  <c r="Y181" i="9" s="1"/>
  <c r="X182" i="9"/>
  <c r="Y182" i="9" s="1"/>
  <c r="X183" i="9"/>
  <c r="Y183" i="9" s="1"/>
  <c r="X184" i="9"/>
  <c r="Y184" i="9" s="1"/>
  <c r="X185" i="9"/>
  <c r="Y185" i="9" s="1"/>
  <c r="X186" i="9"/>
  <c r="Y186" i="9" s="1"/>
  <c r="X187" i="9"/>
  <c r="Y187" i="9" s="1"/>
  <c r="X188" i="9"/>
  <c r="Y188" i="9" s="1"/>
  <c r="X189" i="9"/>
  <c r="Y189" i="9" s="1"/>
  <c r="X190" i="9"/>
  <c r="Y190" i="9" s="1"/>
  <c r="X191" i="9"/>
  <c r="Y191" i="9" s="1"/>
  <c r="X192" i="9"/>
  <c r="Y192" i="9" s="1"/>
  <c r="X193" i="9"/>
  <c r="Y193" i="9" s="1"/>
  <c r="X194" i="9"/>
  <c r="Y194" i="9" s="1"/>
  <c r="X195" i="9"/>
  <c r="Y195" i="9" s="1"/>
  <c r="X196" i="9"/>
  <c r="Y196" i="9" s="1"/>
  <c r="X197" i="9"/>
  <c r="Y197" i="9" s="1"/>
  <c r="X198" i="9"/>
  <c r="Y198" i="9" s="1"/>
  <c r="X199" i="9"/>
  <c r="Y199" i="9" s="1"/>
  <c r="X200" i="9"/>
  <c r="Y200" i="9" s="1"/>
  <c r="X201" i="9"/>
  <c r="Y201" i="9" s="1"/>
  <c r="X202" i="9"/>
  <c r="Y202" i="9" s="1"/>
  <c r="X203" i="9"/>
  <c r="Y203" i="9" s="1"/>
  <c r="X204" i="9"/>
  <c r="Y204" i="9" s="1"/>
  <c r="X205" i="9"/>
  <c r="Y205" i="9" s="1"/>
  <c r="X206" i="9"/>
  <c r="Y206" i="9" s="1"/>
  <c r="X207" i="9"/>
  <c r="Y207" i="9" s="1"/>
  <c r="X208" i="9"/>
  <c r="Y208" i="9" s="1"/>
  <c r="X209" i="9"/>
  <c r="Y209" i="9" s="1"/>
  <c r="X210" i="9"/>
  <c r="Y210" i="9" s="1"/>
  <c r="X211" i="9"/>
  <c r="Y211" i="9" s="1"/>
  <c r="X212" i="9"/>
  <c r="Y212" i="9" s="1"/>
  <c r="X213" i="9"/>
  <c r="Y213" i="9" s="1"/>
  <c r="X214" i="9"/>
  <c r="Y214" i="9" s="1"/>
  <c r="X215" i="9"/>
  <c r="Y215" i="9" s="1"/>
  <c r="X216" i="9"/>
  <c r="Y216" i="9" s="1"/>
  <c r="X217" i="9"/>
  <c r="Y217" i="9" s="1"/>
  <c r="X218" i="9"/>
  <c r="Y218" i="9" s="1"/>
  <c r="X219" i="9"/>
  <c r="Y219" i="9" s="1"/>
  <c r="X220" i="9"/>
  <c r="Y220" i="9" s="1"/>
  <c r="X221" i="9"/>
  <c r="Y221" i="9" s="1"/>
  <c r="X222" i="9"/>
  <c r="Y222" i="9" s="1"/>
  <c r="X223" i="9"/>
  <c r="Y223" i="9" s="1"/>
  <c r="X224" i="9"/>
  <c r="Y224" i="9" s="1"/>
  <c r="X225" i="9"/>
  <c r="Y225" i="9" s="1"/>
  <c r="X226" i="9"/>
  <c r="Y226" i="9" s="1"/>
  <c r="X227" i="9"/>
  <c r="Y227" i="9" s="1"/>
  <c r="X228" i="9"/>
  <c r="Y228" i="9" s="1"/>
  <c r="X229" i="9"/>
  <c r="Y229" i="9" s="1"/>
  <c r="X230" i="9"/>
  <c r="Y230" i="9" s="1"/>
  <c r="X231" i="9"/>
  <c r="Y231" i="9" s="1"/>
  <c r="X232" i="9"/>
  <c r="Y232" i="9" s="1"/>
  <c r="X233" i="9"/>
  <c r="Y233" i="9" s="1"/>
  <c r="X234" i="9"/>
  <c r="Y234" i="9" s="1"/>
  <c r="X235" i="9"/>
  <c r="Y235" i="9" s="1"/>
  <c r="X236" i="9"/>
  <c r="Y236" i="9" s="1"/>
  <c r="X237" i="9"/>
  <c r="Y237" i="9" s="1"/>
  <c r="X238" i="9"/>
  <c r="Y238" i="9" s="1"/>
  <c r="X239" i="9"/>
  <c r="Y239" i="9" s="1"/>
  <c r="X240" i="9"/>
  <c r="Y240" i="9" s="1"/>
  <c r="X241" i="9"/>
  <c r="Y241" i="9" s="1"/>
  <c r="X242" i="9"/>
  <c r="Y242" i="9" s="1"/>
  <c r="X243" i="9"/>
  <c r="Y243" i="9" s="1"/>
  <c r="X244" i="9"/>
  <c r="Y244" i="9" s="1"/>
  <c r="X245" i="9"/>
  <c r="Y245" i="9" s="1"/>
  <c r="X246" i="9"/>
  <c r="Y246" i="9" s="1"/>
  <c r="X247" i="9"/>
  <c r="Y247" i="9" s="1"/>
  <c r="X248" i="9"/>
  <c r="Y248" i="9" s="1"/>
  <c r="X249" i="9"/>
  <c r="Y249" i="9" s="1"/>
  <c r="X250" i="9"/>
  <c r="Y250" i="9" s="1"/>
  <c r="X251" i="9"/>
  <c r="Y251" i="9" s="1"/>
  <c r="X252" i="9"/>
  <c r="Y252" i="9" s="1"/>
  <c r="X253" i="9"/>
  <c r="Y253" i="9" s="1"/>
  <c r="X254" i="9"/>
  <c r="Y254" i="9" s="1"/>
  <c r="X255" i="9"/>
  <c r="Y255" i="9" s="1"/>
  <c r="X256" i="9"/>
  <c r="Y256" i="9" s="1"/>
  <c r="X257" i="9"/>
  <c r="Y257" i="9" s="1"/>
  <c r="X258" i="9"/>
  <c r="Y258" i="9" s="1"/>
  <c r="X259" i="9"/>
  <c r="Y259" i="9" s="1"/>
  <c r="X260" i="9"/>
  <c r="Y260" i="9" s="1"/>
  <c r="X261" i="9"/>
  <c r="Y261" i="9" s="1"/>
  <c r="X262" i="9"/>
  <c r="Y262" i="9" s="1"/>
  <c r="X263" i="9"/>
  <c r="Y263" i="9" s="1"/>
  <c r="X264" i="9"/>
  <c r="Y264" i="9" s="1"/>
  <c r="X265" i="9"/>
  <c r="Y265" i="9" s="1"/>
  <c r="X266" i="9"/>
  <c r="Y266" i="9" s="1"/>
  <c r="X267" i="9"/>
  <c r="Y267" i="9" s="1"/>
  <c r="X268" i="9"/>
  <c r="Y268" i="9" s="1"/>
  <c r="X269" i="9"/>
  <c r="Y269" i="9" s="1"/>
  <c r="X270" i="9"/>
  <c r="Y270" i="9" s="1"/>
  <c r="X271" i="9"/>
  <c r="Y271" i="9" s="1"/>
  <c r="X272" i="9"/>
  <c r="Y272" i="9" s="1"/>
  <c r="X273" i="9"/>
  <c r="Y273" i="9" s="1"/>
  <c r="X274" i="9"/>
  <c r="Y274" i="9" s="1"/>
  <c r="X275" i="9"/>
  <c r="Y275" i="9" s="1"/>
  <c r="X276" i="9"/>
  <c r="Y276" i="9" s="1"/>
  <c r="X277" i="9"/>
  <c r="Y277" i="9" s="1"/>
  <c r="X278" i="9"/>
  <c r="Y278" i="9" s="1"/>
  <c r="X279" i="9"/>
  <c r="Y279" i="9" s="1"/>
  <c r="X280" i="9"/>
  <c r="Y280" i="9" s="1"/>
  <c r="X281" i="9"/>
  <c r="Y281" i="9" s="1"/>
  <c r="X282" i="9"/>
  <c r="Y282" i="9" s="1"/>
  <c r="X283" i="9"/>
  <c r="Y283" i="9" s="1"/>
  <c r="X284" i="9"/>
  <c r="Y284" i="9" s="1"/>
  <c r="X285" i="9"/>
  <c r="Y285" i="9" s="1"/>
  <c r="X286" i="9"/>
  <c r="Y286" i="9" s="1"/>
  <c r="X287" i="9"/>
  <c r="Y287" i="9" s="1"/>
  <c r="X288" i="9"/>
  <c r="Y288" i="9" s="1"/>
  <c r="X289" i="9"/>
  <c r="Y289" i="9" s="1"/>
  <c r="X290" i="9"/>
  <c r="Y290" i="9" s="1"/>
  <c r="X291" i="9"/>
  <c r="Y291" i="9" s="1"/>
  <c r="X292" i="9"/>
  <c r="Y292" i="9" s="1"/>
  <c r="X293" i="9"/>
  <c r="Y293" i="9" s="1"/>
  <c r="X294" i="9"/>
  <c r="Y294" i="9" s="1"/>
  <c r="X295" i="9"/>
  <c r="Y295" i="9" s="1"/>
  <c r="X296" i="9"/>
  <c r="Y296" i="9" s="1"/>
  <c r="X297" i="9"/>
  <c r="Y297" i="9" s="1"/>
  <c r="X298" i="9"/>
  <c r="Y298" i="9" s="1"/>
  <c r="X299" i="9"/>
  <c r="Y299" i="9" s="1"/>
  <c r="X300" i="9"/>
  <c r="Y300" i="9" s="1"/>
  <c r="X301" i="9"/>
  <c r="Y301" i="9" s="1"/>
  <c r="X302" i="9"/>
  <c r="Y302" i="9" s="1"/>
  <c r="X303" i="9"/>
  <c r="Y303" i="9" s="1"/>
  <c r="X304" i="9"/>
  <c r="Y304" i="9" s="1"/>
  <c r="X305" i="9"/>
  <c r="Y305" i="9" s="1"/>
  <c r="X306" i="9"/>
  <c r="Y306" i="9" s="1"/>
  <c r="X307" i="9"/>
  <c r="Y307" i="9" s="1"/>
  <c r="X308" i="9"/>
  <c r="Y308" i="9" s="1"/>
  <c r="X309" i="9"/>
  <c r="Y309" i="9" s="1"/>
  <c r="X310" i="9"/>
  <c r="Y310" i="9" s="1"/>
  <c r="X311" i="9"/>
  <c r="Y311" i="9" s="1"/>
  <c r="X312" i="9"/>
  <c r="Y312" i="9" s="1"/>
  <c r="X313" i="9"/>
  <c r="Y313" i="9" s="1"/>
  <c r="X314" i="9"/>
  <c r="Y314" i="9" s="1"/>
  <c r="X315" i="9"/>
  <c r="Y315" i="9" s="1"/>
  <c r="X316" i="9"/>
  <c r="Y316" i="9" s="1"/>
  <c r="X317" i="9"/>
  <c r="Y317" i="9" s="1"/>
  <c r="X318" i="9"/>
  <c r="Y318" i="9" s="1"/>
  <c r="X319" i="9"/>
  <c r="Y319" i="9" s="1"/>
  <c r="X320" i="9"/>
  <c r="Y320" i="9" s="1"/>
  <c r="X321" i="9"/>
  <c r="Y321" i="9" s="1"/>
  <c r="X322" i="9"/>
  <c r="Y322" i="9" s="1"/>
  <c r="X323" i="9"/>
  <c r="Y323" i="9"/>
  <c r="X324" i="9"/>
  <c r="Y324" i="9" s="1"/>
  <c r="X325" i="9"/>
  <c r="Y325" i="9" s="1"/>
  <c r="X326" i="9"/>
  <c r="Y326" i="9" s="1"/>
  <c r="X327" i="9"/>
  <c r="Y327" i="9" s="1"/>
  <c r="X328" i="9"/>
  <c r="Y328" i="9" s="1"/>
  <c r="X329" i="9"/>
  <c r="Y329" i="9" s="1"/>
  <c r="X330" i="9"/>
  <c r="Y330" i="9" s="1"/>
  <c r="X331" i="9"/>
  <c r="Y331" i="9" s="1"/>
  <c r="X332" i="9"/>
  <c r="Y332" i="9" s="1"/>
  <c r="X333" i="9"/>
  <c r="Y333" i="9" s="1"/>
  <c r="X334" i="9"/>
  <c r="Y334" i="9" s="1"/>
  <c r="X335" i="9"/>
  <c r="Y335" i="9" s="1"/>
  <c r="X336" i="9"/>
  <c r="Y336" i="9" s="1"/>
  <c r="X337" i="9"/>
  <c r="Y337" i="9" s="1"/>
  <c r="X338" i="9"/>
  <c r="Y338" i="9" s="1"/>
  <c r="X339" i="9"/>
  <c r="Y339" i="9" s="1"/>
  <c r="X340" i="9"/>
  <c r="Y340" i="9" s="1"/>
  <c r="X341" i="9"/>
  <c r="Y341" i="9" s="1"/>
  <c r="X342" i="9"/>
  <c r="Y342" i="9" s="1"/>
  <c r="X343" i="9"/>
  <c r="Y343" i="9" s="1"/>
  <c r="X344" i="9"/>
  <c r="Y344" i="9" s="1"/>
  <c r="X345" i="9"/>
  <c r="Y345" i="9" s="1"/>
  <c r="X346" i="9"/>
  <c r="Y346" i="9" s="1"/>
  <c r="X347" i="9"/>
  <c r="Y347" i="9" s="1"/>
  <c r="X348" i="9"/>
  <c r="Y348" i="9" s="1"/>
  <c r="X349" i="9"/>
  <c r="Y349" i="9" s="1"/>
  <c r="X350" i="9"/>
  <c r="Y350" i="9" s="1"/>
  <c r="X351" i="9"/>
  <c r="Y351" i="9" s="1"/>
  <c r="X352" i="9"/>
  <c r="Y352" i="9" s="1"/>
  <c r="X353" i="9"/>
  <c r="Y353" i="9" s="1"/>
  <c r="X354" i="9"/>
  <c r="Y354" i="9" s="1"/>
  <c r="X355" i="9"/>
  <c r="Y355" i="9" s="1"/>
  <c r="X356" i="9"/>
  <c r="Y356" i="9" s="1"/>
  <c r="X357" i="9"/>
  <c r="Y357" i="9" s="1"/>
  <c r="X358" i="9"/>
  <c r="Y358" i="9" s="1"/>
  <c r="X359" i="9"/>
  <c r="Y359" i="9" s="1"/>
  <c r="X360" i="9"/>
  <c r="Y360" i="9" s="1"/>
  <c r="X361" i="9"/>
  <c r="Y361" i="9" s="1"/>
  <c r="X362" i="9"/>
  <c r="Y362" i="9" s="1"/>
  <c r="X363" i="9"/>
  <c r="Y363" i="9" s="1"/>
  <c r="X364" i="9"/>
  <c r="Y364" i="9" s="1"/>
  <c r="X365" i="9"/>
  <c r="Y365" i="9" s="1"/>
  <c r="X366" i="9"/>
  <c r="Y366" i="9" s="1"/>
  <c r="X367" i="9"/>
  <c r="Y367" i="9" s="1"/>
  <c r="X368" i="9"/>
  <c r="Y368" i="9" s="1"/>
  <c r="X369" i="9"/>
  <c r="Y369" i="9" s="1"/>
  <c r="X370" i="9"/>
  <c r="Y370" i="9" s="1"/>
  <c r="X371" i="9"/>
  <c r="Y371" i="9" s="1"/>
  <c r="X372" i="9"/>
  <c r="Y372" i="9" s="1"/>
  <c r="X373" i="9"/>
  <c r="Y373" i="9" s="1"/>
  <c r="X374" i="9"/>
  <c r="Y374" i="9" s="1"/>
  <c r="X375" i="9"/>
  <c r="Y375" i="9" s="1"/>
  <c r="X376" i="9"/>
  <c r="Y376" i="9" s="1"/>
  <c r="X377" i="9"/>
  <c r="Y377" i="9" s="1"/>
  <c r="X378" i="9"/>
  <c r="Y378" i="9" s="1"/>
  <c r="X379" i="9"/>
  <c r="Y379" i="9" s="1"/>
  <c r="X380" i="9"/>
  <c r="Y380" i="9" s="1"/>
  <c r="X381" i="9"/>
  <c r="Y381" i="9" s="1"/>
  <c r="X382" i="9"/>
  <c r="Y382" i="9" s="1"/>
  <c r="X383" i="9"/>
  <c r="Y383" i="9" s="1"/>
  <c r="X384" i="9"/>
  <c r="Y384" i="9" s="1"/>
  <c r="X385" i="9"/>
  <c r="Y385" i="9" s="1"/>
  <c r="X386" i="9"/>
  <c r="Y386" i="9" s="1"/>
  <c r="X387" i="9"/>
  <c r="Y387" i="9" s="1"/>
  <c r="X388" i="9"/>
  <c r="Y388" i="9" s="1"/>
  <c r="X389" i="9"/>
  <c r="Y389" i="9" s="1"/>
  <c r="X390" i="9"/>
  <c r="Y390" i="9" s="1"/>
  <c r="X391" i="9"/>
  <c r="Y391" i="9" s="1"/>
  <c r="X392" i="9"/>
  <c r="Y392" i="9" s="1"/>
  <c r="X393" i="9"/>
  <c r="Y393" i="9" s="1"/>
  <c r="X394" i="9"/>
  <c r="Y394" i="9" s="1"/>
  <c r="X395" i="9"/>
  <c r="Y395" i="9" s="1"/>
  <c r="X396" i="9"/>
  <c r="Y396" i="9" s="1"/>
  <c r="X397" i="9"/>
  <c r="Y397" i="9" s="1"/>
  <c r="X398" i="9"/>
  <c r="Y398" i="9" s="1"/>
  <c r="X399" i="9"/>
  <c r="Y399" i="9" s="1"/>
  <c r="X400" i="9"/>
  <c r="Y400" i="9" s="1"/>
  <c r="X401" i="9"/>
  <c r="Y401" i="9" s="1"/>
  <c r="X402" i="9"/>
  <c r="Y402" i="9" s="1"/>
  <c r="X403" i="9"/>
  <c r="Y403" i="9" s="1"/>
  <c r="X404" i="9"/>
  <c r="Y404" i="9" s="1"/>
  <c r="X405" i="9"/>
  <c r="Y405" i="9" s="1"/>
  <c r="X406" i="9"/>
  <c r="Y406" i="9" s="1"/>
  <c r="X407" i="9"/>
  <c r="Y407" i="9" s="1"/>
  <c r="X408" i="9"/>
  <c r="Y408" i="9" s="1"/>
  <c r="X409" i="9"/>
  <c r="Y409" i="9" s="1"/>
  <c r="X410" i="9"/>
  <c r="Y410" i="9" s="1"/>
  <c r="X411" i="9"/>
  <c r="Y411" i="9" s="1"/>
  <c r="X412" i="9"/>
  <c r="Y412" i="9" s="1"/>
  <c r="X413" i="9"/>
  <c r="Y413" i="9" s="1"/>
  <c r="X414" i="9"/>
  <c r="Y414" i="9" s="1"/>
  <c r="X415" i="9"/>
  <c r="Y415" i="9" s="1"/>
  <c r="X416" i="9"/>
  <c r="Y416" i="9" s="1"/>
  <c r="X417" i="9"/>
  <c r="Y417" i="9" s="1"/>
  <c r="X418" i="9"/>
  <c r="Y418" i="9" s="1"/>
  <c r="X419" i="9"/>
  <c r="Y419" i="9" s="1"/>
  <c r="X420" i="9"/>
  <c r="Y420" i="9" s="1"/>
  <c r="X421" i="9"/>
  <c r="Y421" i="9" s="1"/>
  <c r="X422" i="9"/>
  <c r="Y422" i="9" s="1"/>
  <c r="X423" i="9"/>
  <c r="Y423" i="9" s="1"/>
  <c r="X424" i="9"/>
  <c r="Y424" i="9" s="1"/>
  <c r="X425" i="9"/>
  <c r="Y425" i="9" s="1"/>
  <c r="X426" i="9"/>
  <c r="Y426" i="9" s="1"/>
  <c r="X427" i="9"/>
  <c r="Y427" i="9" s="1"/>
  <c r="X428" i="9"/>
  <c r="Y428" i="9" s="1"/>
  <c r="X429" i="9"/>
  <c r="Y429" i="9" s="1"/>
  <c r="X430" i="9"/>
  <c r="Y430" i="9" s="1"/>
  <c r="X431" i="9"/>
  <c r="Y431" i="9" s="1"/>
  <c r="X432" i="9"/>
  <c r="Y432" i="9" s="1"/>
  <c r="X433" i="9"/>
  <c r="Y433" i="9" s="1"/>
  <c r="X434" i="9"/>
  <c r="Y434" i="9" s="1"/>
  <c r="X435" i="9"/>
  <c r="Y435" i="9" s="1"/>
  <c r="X436" i="9"/>
  <c r="Y436" i="9" s="1"/>
  <c r="X437" i="9"/>
  <c r="Y437" i="9" s="1"/>
  <c r="X438" i="9"/>
  <c r="Y438" i="9" s="1"/>
  <c r="X439" i="9"/>
  <c r="Y439" i="9" s="1"/>
  <c r="X440" i="9"/>
  <c r="Y440" i="9" s="1"/>
  <c r="X441" i="9"/>
  <c r="Y441" i="9" s="1"/>
  <c r="X442" i="9"/>
  <c r="Y442" i="9" s="1"/>
  <c r="X443" i="9"/>
  <c r="Y443" i="9" s="1"/>
  <c r="X444" i="9"/>
  <c r="Y444" i="9" s="1"/>
  <c r="X445" i="9"/>
  <c r="Y445" i="9" s="1"/>
  <c r="X446" i="9"/>
  <c r="Y446" i="9" s="1"/>
  <c r="X447" i="9"/>
  <c r="Y447" i="9" s="1"/>
  <c r="X448" i="9"/>
  <c r="Y448" i="9" s="1"/>
  <c r="X449" i="9"/>
  <c r="Y449" i="9" s="1"/>
  <c r="X450" i="9"/>
  <c r="Y450" i="9" s="1"/>
  <c r="X451" i="9"/>
  <c r="Y451" i="9" s="1"/>
  <c r="X452" i="9"/>
  <c r="Y452" i="9" s="1"/>
  <c r="X453" i="9"/>
  <c r="Y453" i="9" s="1"/>
  <c r="X454" i="9"/>
  <c r="Y454" i="9" s="1"/>
  <c r="X455" i="9"/>
  <c r="Y455" i="9" s="1"/>
  <c r="X456" i="9"/>
  <c r="Y456" i="9" s="1"/>
  <c r="X457" i="9"/>
  <c r="Y457" i="9" s="1"/>
  <c r="X458" i="9"/>
  <c r="Y458" i="9" s="1"/>
  <c r="X459" i="9"/>
  <c r="Y459" i="9" s="1"/>
  <c r="X460" i="9"/>
  <c r="Y460" i="9" s="1"/>
  <c r="X461" i="9"/>
  <c r="Y461" i="9" s="1"/>
  <c r="X462" i="9"/>
  <c r="Y462" i="9" s="1"/>
  <c r="X463" i="9"/>
  <c r="Y463" i="9" s="1"/>
  <c r="X464" i="9"/>
  <c r="Y464" i="9" s="1"/>
  <c r="X465" i="9"/>
  <c r="Y465" i="9" s="1"/>
  <c r="X466" i="9"/>
  <c r="Y466" i="9" s="1"/>
  <c r="X467" i="9"/>
  <c r="Y467" i="9" s="1"/>
  <c r="X468" i="9"/>
  <c r="Y468" i="9" s="1"/>
  <c r="X469" i="9"/>
  <c r="Y469" i="9" s="1"/>
  <c r="X470" i="9"/>
  <c r="Y470" i="9" s="1"/>
  <c r="X471" i="9"/>
  <c r="Y471" i="9" s="1"/>
  <c r="X472" i="9"/>
  <c r="Y472" i="9" s="1"/>
  <c r="X473" i="9"/>
  <c r="Y473" i="9" s="1"/>
  <c r="X474" i="9"/>
  <c r="Y474" i="9" s="1"/>
  <c r="X475" i="9"/>
  <c r="Y475" i="9" s="1"/>
  <c r="X476" i="9"/>
  <c r="Y476" i="9" s="1"/>
  <c r="X477" i="9"/>
  <c r="Y477" i="9" s="1"/>
  <c r="X478" i="9"/>
  <c r="Y478" i="9" s="1"/>
  <c r="X479" i="9"/>
  <c r="Y479" i="9" s="1"/>
  <c r="X480" i="9"/>
  <c r="Y480" i="9" s="1"/>
  <c r="X481" i="9"/>
  <c r="Y481" i="9" s="1"/>
  <c r="X482" i="9"/>
  <c r="Y482" i="9" s="1"/>
  <c r="X483" i="9"/>
  <c r="Y483" i="9" s="1"/>
  <c r="X484" i="9"/>
  <c r="Y484" i="9" s="1"/>
  <c r="X485" i="9"/>
  <c r="Y485" i="9" s="1"/>
  <c r="X486" i="9"/>
  <c r="Y486" i="9" s="1"/>
  <c r="X487" i="9"/>
  <c r="Y487" i="9" s="1"/>
  <c r="X488" i="9"/>
  <c r="Y488" i="9" s="1"/>
  <c r="X489" i="9"/>
  <c r="Y489" i="9" s="1"/>
  <c r="X490" i="9"/>
  <c r="Y490" i="9" s="1"/>
  <c r="X491" i="9"/>
  <c r="Y491" i="9" s="1"/>
  <c r="X492" i="9"/>
  <c r="Y492" i="9" s="1"/>
  <c r="X493" i="9"/>
  <c r="Y493" i="9" s="1"/>
  <c r="X494" i="9"/>
  <c r="Y494" i="9" s="1"/>
  <c r="X495" i="9"/>
  <c r="Y495" i="9" s="1"/>
  <c r="X496" i="9"/>
  <c r="Y496" i="9" s="1"/>
  <c r="X497" i="9"/>
  <c r="Y497" i="9" s="1"/>
  <c r="X498" i="9"/>
  <c r="Y498" i="9" s="1"/>
  <c r="X499" i="9"/>
  <c r="Y499" i="9" s="1"/>
  <c r="X500" i="9"/>
  <c r="Y500" i="9" s="1"/>
  <c r="X501" i="9"/>
  <c r="Y501" i="9" s="1"/>
  <c r="X502" i="9"/>
  <c r="Y502" i="9" s="1"/>
  <c r="X503" i="9"/>
  <c r="Y503" i="9" s="1"/>
  <c r="X504" i="9"/>
  <c r="Y504" i="9" s="1"/>
  <c r="X505" i="9"/>
  <c r="Y505" i="9" s="1"/>
  <c r="X506" i="9"/>
  <c r="Y506" i="9" s="1"/>
  <c r="X507" i="9"/>
  <c r="Y507" i="9" s="1"/>
  <c r="X508" i="9"/>
  <c r="Y508" i="9" s="1"/>
  <c r="X509" i="9"/>
  <c r="Y509" i="9" s="1"/>
  <c r="X510" i="9"/>
  <c r="Y510" i="9" s="1"/>
  <c r="X511" i="9"/>
  <c r="Y511" i="9" s="1"/>
  <c r="X512" i="9"/>
  <c r="Y512" i="9" s="1"/>
  <c r="X513" i="9"/>
  <c r="Y513" i="9" s="1"/>
  <c r="X514" i="9"/>
  <c r="Y514" i="9" s="1"/>
  <c r="X515" i="9"/>
  <c r="Y515" i="9" s="1"/>
  <c r="X516" i="9"/>
  <c r="Y516" i="9" s="1"/>
  <c r="X517" i="9"/>
  <c r="Y517" i="9" s="1"/>
  <c r="X518" i="9"/>
  <c r="Y518" i="9" s="1"/>
  <c r="X519" i="9"/>
  <c r="Y519" i="9" s="1"/>
  <c r="X520" i="9"/>
  <c r="Y520" i="9" s="1"/>
  <c r="X521" i="9"/>
  <c r="Y521" i="9" s="1"/>
  <c r="X522" i="9"/>
  <c r="Y522" i="9" s="1"/>
  <c r="X523" i="9"/>
  <c r="Y523" i="9" s="1"/>
  <c r="X524" i="9"/>
  <c r="Y524" i="9" s="1"/>
  <c r="X525" i="9"/>
  <c r="Y525" i="9" s="1"/>
  <c r="X526" i="9"/>
  <c r="Y526" i="9" s="1"/>
  <c r="X527" i="9"/>
  <c r="Y527" i="9" s="1"/>
  <c r="X528" i="9"/>
  <c r="Y528" i="9" s="1"/>
  <c r="X3" i="9"/>
  <c r="Y3" i="9" s="1"/>
  <c r="V2" i="4"/>
  <c r="Y529" i="9" l="1"/>
  <c r="Y524" i="10"/>
  <c r="D524" i="10" l="1"/>
  <c r="T523" i="10"/>
  <c r="T522" i="10"/>
  <c r="T521" i="10"/>
  <c r="T520" i="10"/>
  <c r="T519" i="10"/>
  <c r="T518" i="10"/>
  <c r="T517" i="10"/>
  <c r="T516" i="10"/>
  <c r="T515" i="10"/>
  <c r="T514" i="10"/>
  <c r="T513" i="10"/>
  <c r="T512" i="10"/>
  <c r="T511" i="10"/>
  <c r="T510" i="10"/>
  <c r="T509" i="10"/>
  <c r="T508" i="10"/>
  <c r="T507" i="10"/>
  <c r="T506" i="10"/>
  <c r="T505" i="10"/>
  <c r="T504" i="10"/>
  <c r="T503" i="10"/>
  <c r="T502" i="10"/>
  <c r="T501" i="10"/>
  <c r="T500" i="10"/>
  <c r="T499" i="10"/>
  <c r="T498" i="10"/>
  <c r="T497" i="10"/>
  <c r="T496" i="10"/>
  <c r="T495" i="10"/>
  <c r="T494" i="10"/>
  <c r="T493" i="10"/>
  <c r="T492" i="10"/>
  <c r="T491" i="10"/>
  <c r="T490" i="10"/>
  <c r="T489" i="10"/>
  <c r="T488" i="10"/>
  <c r="T487" i="10"/>
  <c r="T486" i="10"/>
  <c r="T485" i="10"/>
  <c r="T484" i="10"/>
  <c r="T483" i="10"/>
  <c r="T482" i="10"/>
  <c r="T481" i="10"/>
  <c r="T480" i="10"/>
  <c r="T479" i="10"/>
  <c r="T478" i="10"/>
  <c r="T477" i="10"/>
  <c r="T476" i="10"/>
  <c r="T475" i="10"/>
  <c r="T474" i="10"/>
  <c r="T473" i="10"/>
  <c r="T472" i="10"/>
  <c r="T471" i="10"/>
  <c r="T470" i="10"/>
  <c r="T469" i="10"/>
  <c r="T468" i="10"/>
  <c r="T467" i="10"/>
  <c r="T466" i="10"/>
  <c r="T465" i="10"/>
  <c r="T464" i="10"/>
  <c r="T463" i="10"/>
  <c r="T462" i="10"/>
  <c r="T461" i="10"/>
  <c r="T460" i="10"/>
  <c r="T459" i="10"/>
  <c r="T458" i="10"/>
  <c r="T457" i="10"/>
  <c r="T456" i="10"/>
  <c r="T455" i="10"/>
  <c r="T454" i="10"/>
  <c r="T453" i="10"/>
  <c r="T452" i="10"/>
  <c r="T451" i="10"/>
  <c r="T450" i="10"/>
  <c r="T449" i="10"/>
  <c r="T448" i="10"/>
  <c r="T447" i="10"/>
  <c r="T446" i="10"/>
  <c r="T445" i="10"/>
  <c r="T444" i="10"/>
  <c r="T443" i="10"/>
  <c r="T442" i="10"/>
  <c r="T441" i="10"/>
  <c r="T440" i="10"/>
  <c r="T439" i="10"/>
  <c r="T438" i="10"/>
  <c r="T437" i="10"/>
  <c r="T436" i="10"/>
  <c r="T435" i="10"/>
  <c r="T434" i="10"/>
  <c r="T433" i="10"/>
  <c r="T432" i="10"/>
  <c r="T431" i="10"/>
  <c r="T430" i="10"/>
  <c r="T429" i="10"/>
  <c r="T428" i="10"/>
  <c r="T427" i="10"/>
  <c r="T426" i="10"/>
  <c r="T425" i="10"/>
  <c r="T424" i="10"/>
  <c r="T423" i="10"/>
  <c r="T422" i="10"/>
  <c r="T421" i="10"/>
  <c r="T420" i="10"/>
  <c r="T419" i="10"/>
  <c r="T418" i="10"/>
  <c r="T417" i="10"/>
  <c r="T416" i="10"/>
  <c r="T415" i="10"/>
  <c r="T414" i="10"/>
  <c r="T413" i="10"/>
  <c r="T412" i="10"/>
  <c r="T411" i="10"/>
  <c r="T410" i="10"/>
  <c r="T409" i="10"/>
  <c r="T408" i="10"/>
  <c r="T407" i="10"/>
  <c r="T406" i="10"/>
  <c r="T405" i="10"/>
  <c r="T404" i="10"/>
  <c r="T403" i="10"/>
  <c r="T402" i="10"/>
  <c r="T401" i="10"/>
  <c r="T400" i="10"/>
  <c r="T399" i="10"/>
  <c r="T398" i="10"/>
  <c r="T397" i="10"/>
  <c r="T396" i="10"/>
  <c r="T395" i="10"/>
  <c r="T394" i="10"/>
  <c r="T393" i="10"/>
  <c r="T392" i="10"/>
  <c r="T391" i="10"/>
  <c r="T390" i="10"/>
  <c r="T389" i="10"/>
  <c r="T388" i="10"/>
  <c r="T387" i="10"/>
  <c r="T386" i="10"/>
  <c r="T385" i="10"/>
  <c r="T384" i="10"/>
  <c r="T383" i="10"/>
  <c r="T382" i="10"/>
  <c r="T381" i="10"/>
  <c r="T380" i="10"/>
  <c r="T379" i="10"/>
  <c r="T378" i="10"/>
  <c r="T377" i="10"/>
  <c r="T376" i="10"/>
  <c r="T375" i="10"/>
  <c r="T374" i="10"/>
  <c r="T373" i="10"/>
  <c r="T372" i="10"/>
  <c r="T371" i="10"/>
  <c r="T370" i="10"/>
  <c r="T369" i="10"/>
  <c r="T368" i="10"/>
  <c r="T367" i="10"/>
  <c r="T366" i="10"/>
  <c r="T365" i="10"/>
  <c r="T364" i="10"/>
  <c r="T363" i="10"/>
  <c r="T362" i="10"/>
  <c r="T361" i="10"/>
  <c r="T360" i="10"/>
  <c r="T359" i="10"/>
  <c r="T358" i="10"/>
  <c r="T357" i="10"/>
  <c r="T356" i="10"/>
  <c r="T355" i="10"/>
  <c r="T354" i="10"/>
  <c r="T353" i="10"/>
  <c r="T352" i="10"/>
  <c r="T351" i="10"/>
  <c r="T350" i="10"/>
  <c r="T349" i="10"/>
  <c r="T348" i="10"/>
  <c r="T347" i="10"/>
  <c r="T346" i="10"/>
  <c r="T345" i="10"/>
  <c r="T344" i="10"/>
  <c r="T343" i="10"/>
  <c r="T342" i="10"/>
  <c r="T341" i="10"/>
  <c r="T340" i="10"/>
  <c r="T339" i="10"/>
  <c r="T338" i="10"/>
  <c r="T337" i="10"/>
  <c r="T336" i="10"/>
  <c r="T335" i="10"/>
  <c r="T334" i="10"/>
  <c r="T333" i="10"/>
  <c r="T332" i="10"/>
  <c r="T331" i="10"/>
  <c r="T330" i="10"/>
  <c r="T329" i="10"/>
  <c r="T328" i="10"/>
  <c r="T327" i="10"/>
  <c r="T326" i="10"/>
  <c r="T325" i="10"/>
  <c r="T324" i="10"/>
  <c r="T323" i="10"/>
  <c r="T322" i="10"/>
  <c r="T321" i="10"/>
  <c r="T320" i="10"/>
  <c r="T319" i="10"/>
  <c r="T318" i="10"/>
  <c r="T317" i="10"/>
  <c r="T316" i="10"/>
  <c r="T315" i="10"/>
  <c r="T314" i="10"/>
  <c r="T313" i="10"/>
  <c r="T312" i="10"/>
  <c r="T311" i="10"/>
  <c r="T310" i="10"/>
  <c r="T309" i="10"/>
  <c r="T308" i="10"/>
  <c r="T307" i="10"/>
  <c r="T306" i="10"/>
  <c r="T305" i="10"/>
  <c r="T304" i="10"/>
  <c r="T303" i="10"/>
  <c r="T302" i="10"/>
  <c r="T301" i="10"/>
  <c r="T300" i="10"/>
  <c r="T299" i="10"/>
  <c r="T298" i="10"/>
  <c r="T297" i="10"/>
  <c r="T296" i="10"/>
  <c r="T295" i="10"/>
  <c r="T294" i="10"/>
  <c r="T293" i="10"/>
  <c r="T292" i="10"/>
  <c r="T291" i="10"/>
  <c r="T290" i="10"/>
  <c r="T289" i="10"/>
  <c r="T288" i="10"/>
  <c r="T287" i="10"/>
  <c r="T286" i="10"/>
  <c r="T285" i="10"/>
  <c r="T284" i="10"/>
  <c r="T283" i="10"/>
  <c r="T282" i="10"/>
  <c r="T281" i="10"/>
  <c r="T280" i="10"/>
  <c r="T279" i="10"/>
  <c r="T278" i="10"/>
  <c r="T277" i="10"/>
  <c r="T276" i="10"/>
  <c r="T275" i="10"/>
  <c r="T274" i="10"/>
  <c r="T273" i="10"/>
  <c r="T272" i="10"/>
  <c r="T271" i="10"/>
  <c r="T270" i="10"/>
  <c r="T269" i="10"/>
  <c r="T268" i="10"/>
  <c r="T267" i="10"/>
  <c r="T266" i="10"/>
  <c r="T265" i="10"/>
  <c r="T264" i="10"/>
  <c r="T263" i="10"/>
  <c r="T262" i="10"/>
  <c r="T261" i="10"/>
  <c r="T260" i="10"/>
  <c r="T259" i="10"/>
  <c r="T258" i="10"/>
  <c r="T257" i="10"/>
  <c r="T256" i="10"/>
  <c r="T255" i="10"/>
  <c r="T254" i="10"/>
  <c r="T253" i="10"/>
  <c r="T252" i="10"/>
  <c r="T251" i="10"/>
  <c r="T250" i="10"/>
  <c r="T249" i="10"/>
  <c r="T248" i="10"/>
  <c r="T247" i="10"/>
  <c r="T246" i="10"/>
  <c r="T245" i="10"/>
  <c r="T244" i="10"/>
  <c r="T243" i="10"/>
  <c r="T242" i="10"/>
  <c r="T241" i="10"/>
  <c r="T240" i="10"/>
  <c r="T239" i="10"/>
  <c r="T238" i="10"/>
  <c r="T237" i="10"/>
  <c r="T236" i="10"/>
  <c r="T235" i="10"/>
  <c r="T234" i="10"/>
  <c r="T233" i="10"/>
  <c r="T232" i="10"/>
  <c r="T231" i="10"/>
  <c r="T230" i="10"/>
  <c r="T229" i="10"/>
  <c r="T228" i="10"/>
  <c r="T227" i="10"/>
  <c r="T226" i="10"/>
  <c r="T225" i="10"/>
  <c r="T224" i="10"/>
  <c r="T223" i="10"/>
  <c r="T222" i="10"/>
  <c r="T221" i="10"/>
  <c r="T220" i="10"/>
  <c r="T219" i="10"/>
  <c r="T218" i="10"/>
  <c r="T217" i="10"/>
  <c r="T216" i="10"/>
  <c r="T215" i="10"/>
  <c r="T214" i="10"/>
  <c r="T213" i="10"/>
  <c r="T212" i="10"/>
  <c r="T211" i="10"/>
  <c r="T210" i="10"/>
  <c r="T209" i="10"/>
  <c r="T208" i="10"/>
  <c r="T207" i="10"/>
  <c r="T206" i="10"/>
  <c r="T205" i="10"/>
  <c r="T204" i="10"/>
  <c r="T203" i="10"/>
  <c r="T202" i="10"/>
  <c r="T201" i="10"/>
  <c r="T200" i="10"/>
  <c r="T199" i="10"/>
  <c r="T198" i="10"/>
  <c r="T197" i="10"/>
  <c r="T196" i="10"/>
  <c r="T195" i="10"/>
  <c r="T194" i="10"/>
  <c r="T193" i="10"/>
  <c r="T192" i="10"/>
  <c r="T191" i="10"/>
  <c r="T190" i="10"/>
  <c r="T189" i="10"/>
  <c r="T188" i="10"/>
  <c r="T187" i="10"/>
  <c r="T186" i="10"/>
  <c r="T185" i="10"/>
  <c r="T184" i="10"/>
  <c r="T183" i="10"/>
  <c r="T182" i="10"/>
  <c r="T181" i="10"/>
  <c r="T180" i="10"/>
  <c r="T179" i="10"/>
  <c r="T178" i="10"/>
  <c r="T177" i="10"/>
  <c r="T176" i="10"/>
  <c r="T175" i="10"/>
  <c r="T174" i="10"/>
  <c r="T173" i="10"/>
  <c r="T172" i="10"/>
  <c r="T171" i="10"/>
  <c r="T170" i="10"/>
  <c r="T169" i="10"/>
  <c r="T168" i="10"/>
  <c r="T167" i="10"/>
  <c r="T166" i="10"/>
  <c r="T165" i="10"/>
  <c r="T164" i="10"/>
  <c r="T163" i="10"/>
  <c r="T162" i="10"/>
  <c r="T161" i="10"/>
  <c r="T160" i="10"/>
  <c r="T159" i="10"/>
  <c r="T158" i="10"/>
  <c r="T157" i="10"/>
  <c r="T156" i="10"/>
  <c r="T155" i="10"/>
  <c r="T154" i="10"/>
  <c r="T153" i="10"/>
  <c r="T152" i="10"/>
  <c r="T151" i="10"/>
  <c r="T150" i="10"/>
  <c r="T149" i="10"/>
  <c r="T148" i="10"/>
  <c r="T147" i="10"/>
  <c r="T146" i="10"/>
  <c r="T145" i="10"/>
  <c r="T144" i="10"/>
  <c r="T143" i="10"/>
  <c r="T142" i="10"/>
  <c r="T141" i="10"/>
  <c r="T140" i="10"/>
  <c r="T139" i="10"/>
  <c r="T138" i="10"/>
  <c r="T137" i="10"/>
  <c r="T136" i="10"/>
  <c r="T135" i="10"/>
  <c r="T134" i="10"/>
  <c r="T133" i="10"/>
  <c r="T132" i="10"/>
  <c r="T131" i="10"/>
  <c r="T130" i="10"/>
  <c r="T129" i="10"/>
  <c r="T128" i="10"/>
  <c r="T127" i="10"/>
  <c r="T126" i="10"/>
  <c r="T125" i="10"/>
  <c r="T124" i="10"/>
  <c r="T123" i="10"/>
  <c r="T122" i="10"/>
  <c r="T121" i="10"/>
  <c r="T120" i="10"/>
  <c r="T119" i="10"/>
  <c r="T118" i="10"/>
  <c r="T117" i="10"/>
  <c r="T116" i="10"/>
  <c r="T115" i="10"/>
  <c r="T114" i="10"/>
  <c r="T113" i="10"/>
  <c r="T112" i="10"/>
  <c r="T111" i="10"/>
  <c r="T110" i="10"/>
  <c r="T109" i="10"/>
  <c r="T108" i="10"/>
  <c r="T107" i="10"/>
  <c r="T106" i="10"/>
  <c r="T105" i="10"/>
  <c r="T104" i="10"/>
  <c r="T103" i="10"/>
  <c r="T102" i="10"/>
  <c r="T101" i="10"/>
  <c r="T100" i="10"/>
  <c r="T99" i="10"/>
  <c r="T98" i="10"/>
  <c r="T97" i="10"/>
  <c r="T96" i="10"/>
  <c r="T95" i="10"/>
  <c r="T94" i="10"/>
  <c r="T93" i="10"/>
  <c r="T92" i="10"/>
  <c r="T91" i="10"/>
  <c r="T90" i="10"/>
  <c r="T89" i="10"/>
  <c r="T88" i="10"/>
  <c r="T87" i="10"/>
  <c r="T86" i="10"/>
  <c r="T85" i="10"/>
  <c r="T84" i="10"/>
  <c r="T83" i="10"/>
  <c r="T82" i="10"/>
  <c r="T81" i="10"/>
  <c r="T80" i="10"/>
  <c r="T79" i="10"/>
  <c r="T78" i="10"/>
  <c r="T77" i="10"/>
  <c r="T76" i="10"/>
  <c r="T75" i="10"/>
  <c r="T74" i="10"/>
  <c r="T73" i="10"/>
  <c r="T72" i="10"/>
  <c r="T71" i="10"/>
  <c r="T70" i="10"/>
  <c r="T69" i="10"/>
  <c r="T68" i="10"/>
  <c r="T67" i="10"/>
  <c r="T66" i="10"/>
  <c r="T65" i="10"/>
  <c r="T64" i="10"/>
  <c r="T63" i="10"/>
  <c r="T62" i="10"/>
  <c r="T61" i="10"/>
  <c r="T60" i="10"/>
  <c r="T59" i="10"/>
  <c r="T58" i="10"/>
  <c r="T57" i="10"/>
  <c r="T56" i="10"/>
  <c r="T55" i="10"/>
  <c r="T54" i="10"/>
  <c r="T53" i="10"/>
  <c r="T52" i="10"/>
  <c r="T51" i="10"/>
  <c r="T50" i="10"/>
  <c r="T49" i="10"/>
  <c r="T48" i="10"/>
  <c r="T47" i="10"/>
  <c r="T46" i="10"/>
  <c r="T45" i="10"/>
  <c r="T44" i="10"/>
  <c r="T43" i="10"/>
  <c r="T42" i="10"/>
  <c r="T41" i="10"/>
  <c r="T40" i="10"/>
  <c r="T39" i="10"/>
  <c r="T38" i="10"/>
  <c r="T37" i="10"/>
  <c r="T36" i="10"/>
  <c r="T35" i="10"/>
  <c r="T34" i="10"/>
  <c r="T33" i="10"/>
  <c r="T32" i="10"/>
  <c r="T31" i="10"/>
  <c r="T30" i="10"/>
  <c r="T29" i="10"/>
  <c r="T28" i="10"/>
  <c r="T27" i="10"/>
  <c r="T26" i="10"/>
  <c r="T25" i="10"/>
  <c r="T24" i="10"/>
  <c r="T23" i="10"/>
  <c r="T22" i="10"/>
  <c r="T21" i="10"/>
  <c r="T20" i="10"/>
  <c r="T19" i="10"/>
  <c r="T18" i="10"/>
  <c r="T17" i="10"/>
  <c r="T16" i="10"/>
  <c r="T15" i="10"/>
  <c r="T14" i="10"/>
  <c r="T13" i="10"/>
  <c r="T12" i="10"/>
  <c r="T11" i="10"/>
  <c r="T10" i="10"/>
  <c r="T9" i="10"/>
  <c r="T8" i="10"/>
  <c r="T7" i="10"/>
  <c r="T6" i="10"/>
  <c r="T5" i="10"/>
  <c r="T4" i="10"/>
  <c r="T3" i="10"/>
  <c r="T524" i="10" l="1"/>
  <c r="D529" i="9"/>
  <c r="T528" i="9"/>
  <c r="T527" i="9"/>
  <c r="T526" i="9"/>
  <c r="T525" i="9"/>
  <c r="T524" i="9"/>
  <c r="T523" i="9"/>
  <c r="T522" i="9"/>
  <c r="T521" i="9"/>
  <c r="T520" i="9"/>
  <c r="T519" i="9"/>
  <c r="T518" i="9"/>
  <c r="T517" i="9"/>
  <c r="T516" i="9"/>
  <c r="T515" i="9"/>
  <c r="T514" i="9"/>
  <c r="T513" i="9"/>
  <c r="T512" i="9"/>
  <c r="T511" i="9"/>
  <c r="T510" i="9"/>
  <c r="T509" i="9"/>
  <c r="T508" i="9"/>
  <c r="T507" i="9"/>
  <c r="T506" i="9"/>
  <c r="T505" i="9"/>
  <c r="T504" i="9"/>
  <c r="T503" i="9"/>
  <c r="T502" i="9"/>
  <c r="T501" i="9"/>
  <c r="T500" i="9"/>
  <c r="T499" i="9"/>
  <c r="T498" i="9"/>
  <c r="T497" i="9"/>
  <c r="T496" i="9"/>
  <c r="T495" i="9"/>
  <c r="T494" i="9"/>
  <c r="T493" i="9"/>
  <c r="T492" i="9"/>
  <c r="T491" i="9"/>
  <c r="T490" i="9"/>
  <c r="T489" i="9"/>
  <c r="T488" i="9"/>
  <c r="T487" i="9"/>
  <c r="T486" i="9"/>
  <c r="T485" i="9"/>
  <c r="T484" i="9"/>
  <c r="T483" i="9"/>
  <c r="T482" i="9"/>
  <c r="T481" i="9"/>
  <c r="T480" i="9"/>
  <c r="T479" i="9"/>
  <c r="T478" i="9"/>
  <c r="T477" i="9"/>
  <c r="T476" i="9"/>
  <c r="T475" i="9"/>
  <c r="T474" i="9"/>
  <c r="T473" i="9"/>
  <c r="T472" i="9"/>
  <c r="T471" i="9"/>
  <c r="T470" i="9"/>
  <c r="T469" i="9"/>
  <c r="T468" i="9"/>
  <c r="T467" i="9"/>
  <c r="T466" i="9"/>
  <c r="T465" i="9"/>
  <c r="T464" i="9"/>
  <c r="T463" i="9"/>
  <c r="T462" i="9"/>
  <c r="T461" i="9"/>
  <c r="T460" i="9"/>
  <c r="T459" i="9"/>
  <c r="T458" i="9"/>
  <c r="T457" i="9"/>
  <c r="T456" i="9"/>
  <c r="T455" i="9"/>
  <c r="T454" i="9"/>
  <c r="T453" i="9"/>
  <c r="T452" i="9"/>
  <c r="T451" i="9"/>
  <c r="T450" i="9"/>
  <c r="T449" i="9"/>
  <c r="T448" i="9"/>
  <c r="T447" i="9"/>
  <c r="T446" i="9"/>
  <c r="T445" i="9"/>
  <c r="T444" i="9"/>
  <c r="T443" i="9"/>
  <c r="T442" i="9"/>
  <c r="T441" i="9"/>
  <c r="T440" i="9"/>
  <c r="T439" i="9"/>
  <c r="T438" i="9"/>
  <c r="T437" i="9"/>
  <c r="T436" i="9"/>
  <c r="T435" i="9"/>
  <c r="T434" i="9"/>
  <c r="T433" i="9"/>
  <c r="T432" i="9"/>
  <c r="T431" i="9"/>
  <c r="T430" i="9"/>
  <c r="T429" i="9"/>
  <c r="T428" i="9"/>
  <c r="T427" i="9"/>
  <c r="T426" i="9"/>
  <c r="T425" i="9"/>
  <c r="T424" i="9"/>
  <c r="T423" i="9"/>
  <c r="T422" i="9"/>
  <c r="T421" i="9"/>
  <c r="T420" i="9"/>
  <c r="T419" i="9"/>
  <c r="T418" i="9"/>
  <c r="T417" i="9"/>
  <c r="T416" i="9"/>
  <c r="T415" i="9"/>
  <c r="T414" i="9"/>
  <c r="T413" i="9"/>
  <c r="T412" i="9"/>
  <c r="T411" i="9"/>
  <c r="T410" i="9"/>
  <c r="T409" i="9"/>
  <c r="T408" i="9"/>
  <c r="T407" i="9"/>
  <c r="T406" i="9"/>
  <c r="T405" i="9"/>
  <c r="T404" i="9"/>
  <c r="T403" i="9"/>
  <c r="T402" i="9"/>
  <c r="T401" i="9"/>
  <c r="T400" i="9"/>
  <c r="T399" i="9"/>
  <c r="T398" i="9"/>
  <c r="T397" i="9"/>
  <c r="T396" i="9"/>
  <c r="T395" i="9"/>
  <c r="T394" i="9"/>
  <c r="T393" i="9"/>
  <c r="T392" i="9"/>
  <c r="T391" i="9"/>
  <c r="T390" i="9"/>
  <c r="T389" i="9"/>
  <c r="T388" i="9"/>
  <c r="T387" i="9"/>
  <c r="T386" i="9"/>
  <c r="T385" i="9"/>
  <c r="T384" i="9"/>
  <c r="T383" i="9"/>
  <c r="T382" i="9"/>
  <c r="T381" i="9"/>
  <c r="T380" i="9"/>
  <c r="T379" i="9"/>
  <c r="T378" i="9"/>
  <c r="T377" i="9"/>
  <c r="T376" i="9"/>
  <c r="T375" i="9"/>
  <c r="T374" i="9"/>
  <c r="T373" i="9"/>
  <c r="T372" i="9"/>
  <c r="T371" i="9"/>
  <c r="T370" i="9"/>
  <c r="T369" i="9"/>
  <c r="T368" i="9"/>
  <c r="T367" i="9"/>
  <c r="T366" i="9"/>
  <c r="T365" i="9"/>
  <c r="T364" i="9"/>
  <c r="T363" i="9"/>
  <c r="T362" i="9"/>
  <c r="T361" i="9"/>
  <c r="T360" i="9"/>
  <c r="T359" i="9"/>
  <c r="T358" i="9"/>
  <c r="T357" i="9"/>
  <c r="T356" i="9"/>
  <c r="T355" i="9"/>
  <c r="T354" i="9"/>
  <c r="T353" i="9"/>
  <c r="T352" i="9"/>
  <c r="T351" i="9"/>
  <c r="T350" i="9"/>
  <c r="T349" i="9"/>
  <c r="T348" i="9"/>
  <c r="T347" i="9"/>
  <c r="T346" i="9"/>
  <c r="T345" i="9"/>
  <c r="T344" i="9"/>
  <c r="T343" i="9"/>
  <c r="T342" i="9"/>
  <c r="T341" i="9"/>
  <c r="T340" i="9"/>
  <c r="T339" i="9"/>
  <c r="T338" i="9"/>
  <c r="T337" i="9"/>
  <c r="T336" i="9"/>
  <c r="T335" i="9"/>
  <c r="T334" i="9"/>
  <c r="T333" i="9"/>
  <c r="T332" i="9"/>
  <c r="T331" i="9"/>
  <c r="T330" i="9"/>
  <c r="T329" i="9"/>
  <c r="T328" i="9"/>
  <c r="T327" i="9"/>
  <c r="T326" i="9"/>
  <c r="T325" i="9"/>
  <c r="T324" i="9"/>
  <c r="T323" i="9"/>
  <c r="T322" i="9"/>
  <c r="T321" i="9"/>
  <c r="T320" i="9"/>
  <c r="T319" i="9"/>
  <c r="T318" i="9"/>
  <c r="T317" i="9"/>
  <c r="T316" i="9"/>
  <c r="T315" i="9"/>
  <c r="T314" i="9"/>
  <c r="T313" i="9"/>
  <c r="T312" i="9"/>
  <c r="T311" i="9"/>
  <c r="T310" i="9"/>
  <c r="T309" i="9"/>
  <c r="T308" i="9"/>
  <c r="T307" i="9"/>
  <c r="T306" i="9"/>
  <c r="T305" i="9"/>
  <c r="T304" i="9"/>
  <c r="T303" i="9"/>
  <c r="T302" i="9"/>
  <c r="T301" i="9"/>
  <c r="T300" i="9"/>
  <c r="T299" i="9"/>
  <c r="T298" i="9"/>
  <c r="T297" i="9"/>
  <c r="T296" i="9"/>
  <c r="T295" i="9"/>
  <c r="T294" i="9"/>
  <c r="T293" i="9"/>
  <c r="T292" i="9"/>
  <c r="T291" i="9"/>
  <c r="T290" i="9"/>
  <c r="T289" i="9"/>
  <c r="T288" i="9"/>
  <c r="T287" i="9"/>
  <c r="T286" i="9"/>
  <c r="T285" i="9"/>
  <c r="T284" i="9"/>
  <c r="T283" i="9"/>
  <c r="T282" i="9"/>
  <c r="T281" i="9"/>
  <c r="T280" i="9"/>
  <c r="T279" i="9"/>
  <c r="T278" i="9"/>
  <c r="T277" i="9"/>
  <c r="T276" i="9"/>
  <c r="T275" i="9"/>
  <c r="T274" i="9"/>
  <c r="T273" i="9"/>
  <c r="T272" i="9"/>
  <c r="T271" i="9"/>
  <c r="T270" i="9"/>
  <c r="T269" i="9"/>
  <c r="T268" i="9"/>
  <c r="T267" i="9"/>
  <c r="T266" i="9"/>
  <c r="T265" i="9"/>
  <c r="T264" i="9"/>
  <c r="T263" i="9"/>
  <c r="T262" i="9"/>
  <c r="T261" i="9"/>
  <c r="T260" i="9"/>
  <c r="T259" i="9"/>
  <c r="T258" i="9"/>
  <c r="T257" i="9"/>
  <c r="T256" i="9"/>
  <c r="T255" i="9"/>
  <c r="T254" i="9"/>
  <c r="T253" i="9"/>
  <c r="T252" i="9"/>
  <c r="T251" i="9"/>
  <c r="T250" i="9"/>
  <c r="T249" i="9"/>
  <c r="T248" i="9"/>
  <c r="T247" i="9"/>
  <c r="T246" i="9"/>
  <c r="T245" i="9"/>
  <c r="T244" i="9"/>
  <c r="T243" i="9"/>
  <c r="T242" i="9"/>
  <c r="T241" i="9"/>
  <c r="T240" i="9"/>
  <c r="T239" i="9"/>
  <c r="T238" i="9"/>
  <c r="T237" i="9"/>
  <c r="T236" i="9"/>
  <c r="T235" i="9"/>
  <c r="T234" i="9"/>
  <c r="T233" i="9"/>
  <c r="T232" i="9"/>
  <c r="T231" i="9"/>
  <c r="T230" i="9"/>
  <c r="T229" i="9"/>
  <c r="T228" i="9"/>
  <c r="T227" i="9"/>
  <c r="T226" i="9"/>
  <c r="T225" i="9"/>
  <c r="T224" i="9"/>
  <c r="T223" i="9"/>
  <c r="T222" i="9"/>
  <c r="T221" i="9"/>
  <c r="T220" i="9"/>
  <c r="T219" i="9"/>
  <c r="T218" i="9"/>
  <c r="T217" i="9"/>
  <c r="T216" i="9"/>
  <c r="T215" i="9"/>
  <c r="T214" i="9"/>
  <c r="T213" i="9"/>
  <c r="T212" i="9"/>
  <c r="T211" i="9"/>
  <c r="T210" i="9"/>
  <c r="T209" i="9"/>
  <c r="T208" i="9"/>
  <c r="T207" i="9"/>
  <c r="T206" i="9"/>
  <c r="T205" i="9"/>
  <c r="T204" i="9"/>
  <c r="T203" i="9"/>
  <c r="T202" i="9"/>
  <c r="T201" i="9"/>
  <c r="T200" i="9"/>
  <c r="T199" i="9"/>
  <c r="T198" i="9"/>
  <c r="T197" i="9"/>
  <c r="T196" i="9"/>
  <c r="T195" i="9"/>
  <c r="T194" i="9"/>
  <c r="T193" i="9"/>
  <c r="T192" i="9"/>
  <c r="T191" i="9"/>
  <c r="T190" i="9"/>
  <c r="T189" i="9"/>
  <c r="T188" i="9"/>
  <c r="T187" i="9"/>
  <c r="T186" i="9"/>
  <c r="T185" i="9"/>
  <c r="T184" i="9"/>
  <c r="T183" i="9"/>
  <c r="T182" i="9"/>
  <c r="T181" i="9"/>
  <c r="T180" i="9"/>
  <c r="T179" i="9"/>
  <c r="T178" i="9"/>
  <c r="T177" i="9"/>
  <c r="T176" i="9"/>
  <c r="T175" i="9"/>
  <c r="T174" i="9"/>
  <c r="T173" i="9"/>
  <c r="T172" i="9"/>
  <c r="T171" i="9"/>
  <c r="T170" i="9"/>
  <c r="T169" i="9"/>
  <c r="T168" i="9"/>
  <c r="T167" i="9"/>
  <c r="T166" i="9"/>
  <c r="T165" i="9"/>
  <c r="T164" i="9"/>
  <c r="T163" i="9"/>
  <c r="T162" i="9"/>
  <c r="T161" i="9"/>
  <c r="T160" i="9"/>
  <c r="T159" i="9"/>
  <c r="T158" i="9"/>
  <c r="T157" i="9"/>
  <c r="T156" i="9"/>
  <c r="T155" i="9"/>
  <c r="T154" i="9"/>
  <c r="T153" i="9"/>
  <c r="T152" i="9"/>
  <c r="T151" i="9"/>
  <c r="T150" i="9"/>
  <c r="T149" i="9"/>
  <c r="T148" i="9"/>
  <c r="T147" i="9"/>
  <c r="T146" i="9"/>
  <c r="T145" i="9"/>
  <c r="T144" i="9"/>
  <c r="T143" i="9"/>
  <c r="T142" i="9"/>
  <c r="T141" i="9"/>
  <c r="T140" i="9"/>
  <c r="T139" i="9"/>
  <c r="T138" i="9"/>
  <c r="T137" i="9"/>
  <c r="T136" i="9"/>
  <c r="T135" i="9"/>
  <c r="T134" i="9"/>
  <c r="T133" i="9"/>
  <c r="T132" i="9"/>
  <c r="T131" i="9"/>
  <c r="T130" i="9"/>
  <c r="T129" i="9"/>
  <c r="T128" i="9"/>
  <c r="T127" i="9"/>
  <c r="T126" i="9"/>
  <c r="T125" i="9"/>
  <c r="T124" i="9"/>
  <c r="T123" i="9"/>
  <c r="T122" i="9"/>
  <c r="T121" i="9"/>
  <c r="T120" i="9"/>
  <c r="T119" i="9"/>
  <c r="T118" i="9"/>
  <c r="T117" i="9"/>
  <c r="T116" i="9"/>
  <c r="T115" i="9"/>
  <c r="T114" i="9"/>
  <c r="T113" i="9"/>
  <c r="T112" i="9"/>
  <c r="T111" i="9"/>
  <c r="T110" i="9"/>
  <c r="T109" i="9"/>
  <c r="T108" i="9"/>
  <c r="T107" i="9"/>
  <c r="T106" i="9"/>
  <c r="T105" i="9"/>
  <c r="T104" i="9"/>
  <c r="T103" i="9"/>
  <c r="T102" i="9"/>
  <c r="T101" i="9"/>
  <c r="T100" i="9"/>
  <c r="T99" i="9"/>
  <c r="T98" i="9"/>
  <c r="T97" i="9"/>
  <c r="T96" i="9"/>
  <c r="T95" i="9"/>
  <c r="T94" i="9"/>
  <c r="T93" i="9"/>
  <c r="T92" i="9"/>
  <c r="T91" i="9"/>
  <c r="T90" i="9"/>
  <c r="T89" i="9"/>
  <c r="T88" i="9"/>
  <c r="T87" i="9"/>
  <c r="T86" i="9"/>
  <c r="T85" i="9"/>
  <c r="T84" i="9"/>
  <c r="T83" i="9"/>
  <c r="T82" i="9"/>
  <c r="T81" i="9"/>
  <c r="T80" i="9"/>
  <c r="T79" i="9"/>
  <c r="T78" i="9"/>
  <c r="T77" i="9"/>
  <c r="T76" i="9"/>
  <c r="T75" i="9"/>
  <c r="T74" i="9"/>
  <c r="T73" i="9"/>
  <c r="T72" i="9"/>
  <c r="T71" i="9"/>
  <c r="T70" i="9"/>
  <c r="T69" i="9"/>
  <c r="T68" i="9"/>
  <c r="T67" i="9"/>
  <c r="T66" i="9"/>
  <c r="T65" i="9"/>
  <c r="T64" i="9"/>
  <c r="T63" i="9"/>
  <c r="T62" i="9"/>
  <c r="T61" i="9"/>
  <c r="T60" i="9"/>
  <c r="T59" i="9"/>
  <c r="T58" i="9"/>
  <c r="T57" i="9"/>
  <c r="T56" i="9"/>
  <c r="T55" i="9"/>
  <c r="T54" i="9"/>
  <c r="T53" i="9"/>
  <c r="T52" i="9"/>
  <c r="T51" i="9"/>
  <c r="T50" i="9"/>
  <c r="T49" i="9"/>
  <c r="T48" i="9"/>
  <c r="T47" i="9"/>
  <c r="T46" i="9"/>
  <c r="T45" i="9"/>
  <c r="T44" i="9"/>
  <c r="T43" i="9"/>
  <c r="T42" i="9"/>
  <c r="T41" i="9"/>
  <c r="T40" i="9"/>
  <c r="T39" i="9"/>
  <c r="T38" i="9"/>
  <c r="T37" i="9"/>
  <c r="T36" i="9"/>
  <c r="T35" i="9"/>
  <c r="T34" i="9"/>
  <c r="T33" i="9"/>
  <c r="T32" i="9"/>
  <c r="T31" i="9"/>
  <c r="T30" i="9"/>
  <c r="T29" i="9"/>
  <c r="T28" i="9"/>
  <c r="T27" i="9"/>
  <c r="T26" i="9"/>
  <c r="T25" i="9"/>
  <c r="T24" i="9"/>
  <c r="T23" i="9"/>
  <c r="T22" i="9"/>
  <c r="T21" i="9"/>
  <c r="T20" i="9"/>
  <c r="T19" i="9"/>
  <c r="T18" i="9"/>
  <c r="T17" i="9"/>
  <c r="T16" i="9"/>
  <c r="T15" i="9"/>
  <c r="T14" i="9"/>
  <c r="T13" i="9"/>
  <c r="T12" i="9"/>
  <c r="T11" i="9"/>
  <c r="T10" i="9"/>
  <c r="T9" i="9"/>
  <c r="T8" i="9"/>
  <c r="T7" i="9"/>
  <c r="T6" i="9"/>
  <c r="T5" i="9"/>
  <c r="T4" i="9"/>
  <c r="T3" i="9"/>
  <c r="AG445" i="8"/>
  <c r="L445" i="8" s="1"/>
  <c r="AG444" i="8"/>
  <c r="L444" i="8" s="1"/>
  <c r="AG443" i="8"/>
  <c r="L443" i="8" s="1"/>
  <c r="AG442" i="8"/>
  <c r="L442" i="8" s="1"/>
  <c r="AG441" i="8"/>
  <c r="L441" i="8" s="1"/>
  <c r="AG440" i="8"/>
  <c r="L440" i="8" s="1"/>
  <c r="AG439" i="8"/>
  <c r="L439" i="8" s="1"/>
  <c r="AG438" i="8"/>
  <c r="L438" i="8" s="1"/>
  <c r="AG437" i="8"/>
  <c r="L437" i="8" s="1"/>
  <c r="AG436" i="8"/>
  <c r="L436" i="8" s="1"/>
  <c r="AG435" i="8"/>
  <c r="L435" i="8" s="1"/>
  <c r="AG434" i="8"/>
  <c r="L434" i="8" s="1"/>
  <c r="AG433" i="8"/>
  <c r="L433" i="8" s="1"/>
  <c r="AG432" i="8"/>
  <c r="L432" i="8" s="1"/>
  <c r="AG431" i="8"/>
  <c r="L431" i="8" s="1"/>
  <c r="AG430" i="8"/>
  <c r="L430" i="8" s="1"/>
  <c r="AG429" i="8"/>
  <c r="L429" i="8" s="1"/>
  <c r="AG428" i="8"/>
  <c r="L428" i="8" s="1"/>
  <c r="AG427" i="8"/>
  <c r="L427" i="8" s="1"/>
  <c r="AG426" i="8"/>
  <c r="L426" i="8" s="1"/>
  <c r="AG425" i="8"/>
  <c r="L425" i="8" s="1"/>
  <c r="AG424" i="8"/>
  <c r="L424" i="8" s="1"/>
  <c r="AG423" i="8"/>
  <c r="L423" i="8" s="1"/>
  <c r="AG422" i="8"/>
  <c r="L422" i="8" s="1"/>
  <c r="AG421" i="8"/>
  <c r="L421" i="8" s="1"/>
  <c r="AG420" i="8"/>
  <c r="L420" i="8" s="1"/>
  <c r="AG419" i="8"/>
  <c r="L419" i="8" s="1"/>
  <c r="AG418" i="8"/>
  <c r="L418" i="8" s="1"/>
  <c r="AG417" i="8"/>
  <c r="L417" i="8" s="1"/>
  <c r="AG416" i="8"/>
  <c r="L416" i="8" s="1"/>
  <c r="AG415" i="8"/>
  <c r="L415" i="8" s="1"/>
  <c r="AG414" i="8"/>
  <c r="L414" i="8" s="1"/>
  <c r="AG413" i="8"/>
  <c r="L413" i="8" s="1"/>
  <c r="AG412" i="8"/>
  <c r="L412" i="8" s="1"/>
  <c r="AG411" i="8"/>
  <c r="L411" i="8" s="1"/>
  <c r="AG410" i="8"/>
  <c r="L410" i="8" s="1"/>
  <c r="AG409" i="8"/>
  <c r="L409" i="8" s="1"/>
  <c r="AG408" i="8"/>
  <c r="L408" i="8" s="1"/>
  <c r="AG407" i="8"/>
  <c r="L407" i="8" s="1"/>
  <c r="AG406" i="8"/>
  <c r="L406" i="8" s="1"/>
  <c r="AG405" i="8"/>
  <c r="L405" i="8" s="1"/>
  <c r="AG404" i="8"/>
  <c r="L404" i="8" s="1"/>
  <c r="AG403" i="8"/>
  <c r="L403" i="8" s="1"/>
  <c r="AG402" i="8"/>
  <c r="L402" i="8" s="1"/>
  <c r="AG401" i="8"/>
  <c r="L401" i="8" s="1"/>
  <c r="AG400" i="8"/>
  <c r="L400" i="8" s="1"/>
  <c r="AG399" i="8"/>
  <c r="L399" i="8" s="1"/>
  <c r="AG398" i="8"/>
  <c r="L398" i="8" s="1"/>
  <c r="AG397" i="8"/>
  <c r="L397" i="8" s="1"/>
  <c r="AG396" i="8"/>
  <c r="L396" i="8" s="1"/>
  <c r="AG395" i="8"/>
  <c r="L395" i="8" s="1"/>
  <c r="AG394" i="8"/>
  <c r="L394" i="8" s="1"/>
  <c r="AG393" i="8"/>
  <c r="L393" i="8" s="1"/>
  <c r="AG392" i="8"/>
  <c r="L392" i="8" s="1"/>
  <c r="AG391" i="8"/>
  <c r="L391" i="8" s="1"/>
  <c r="AG390" i="8"/>
  <c r="L390" i="8" s="1"/>
  <c r="AG389" i="8"/>
  <c r="L389" i="8" s="1"/>
  <c r="AG388" i="8"/>
  <c r="L388" i="8" s="1"/>
  <c r="AG387" i="8"/>
  <c r="L387" i="8" s="1"/>
  <c r="AG386" i="8"/>
  <c r="L386" i="8" s="1"/>
  <c r="AG385" i="8"/>
  <c r="L385" i="8" s="1"/>
  <c r="AG384" i="8"/>
  <c r="L384" i="8" s="1"/>
  <c r="AG383" i="8"/>
  <c r="L383" i="8" s="1"/>
  <c r="AG382" i="8"/>
  <c r="L382" i="8" s="1"/>
  <c r="AG381" i="8"/>
  <c r="L381" i="8" s="1"/>
  <c r="AG380" i="8"/>
  <c r="L380" i="8" s="1"/>
  <c r="AG379" i="8"/>
  <c r="L379" i="8" s="1"/>
  <c r="AG378" i="8"/>
  <c r="L378" i="8" s="1"/>
  <c r="AG377" i="8"/>
  <c r="L377" i="8" s="1"/>
  <c r="AG376" i="8"/>
  <c r="L376" i="8" s="1"/>
  <c r="AG375" i="8"/>
  <c r="L375" i="8" s="1"/>
  <c r="AG374" i="8"/>
  <c r="L374" i="8" s="1"/>
  <c r="AG373" i="8"/>
  <c r="L373" i="8" s="1"/>
  <c r="AG372" i="8"/>
  <c r="L372" i="8" s="1"/>
  <c r="AG371" i="8"/>
  <c r="L371" i="8" s="1"/>
  <c r="AG370" i="8"/>
  <c r="L370" i="8" s="1"/>
  <c r="AG369" i="8"/>
  <c r="L369" i="8" s="1"/>
  <c r="AG368" i="8"/>
  <c r="L368" i="8" s="1"/>
  <c r="AG367" i="8"/>
  <c r="L367" i="8" s="1"/>
  <c r="AG366" i="8"/>
  <c r="L366" i="8" s="1"/>
  <c r="AG365" i="8"/>
  <c r="L365" i="8" s="1"/>
  <c r="AG364" i="8"/>
  <c r="L364" i="8" s="1"/>
  <c r="AG363" i="8"/>
  <c r="L363" i="8" s="1"/>
  <c r="AG362" i="8"/>
  <c r="L362" i="8" s="1"/>
  <c r="AG361" i="8"/>
  <c r="L361" i="8" s="1"/>
  <c r="AG360" i="8"/>
  <c r="L360" i="8" s="1"/>
  <c r="AG359" i="8"/>
  <c r="L359" i="8" s="1"/>
  <c r="AG358" i="8"/>
  <c r="L358" i="8" s="1"/>
  <c r="AG357" i="8"/>
  <c r="L357" i="8" s="1"/>
  <c r="AG356" i="8"/>
  <c r="L356" i="8" s="1"/>
  <c r="AG355" i="8"/>
  <c r="L355" i="8" s="1"/>
  <c r="AG354" i="8"/>
  <c r="L354" i="8" s="1"/>
  <c r="AG353" i="8"/>
  <c r="L353" i="8" s="1"/>
  <c r="AG352" i="8"/>
  <c r="L352" i="8" s="1"/>
  <c r="AG351" i="8"/>
  <c r="L351" i="8" s="1"/>
  <c r="AG350" i="8"/>
  <c r="L350" i="8" s="1"/>
  <c r="AG349" i="8"/>
  <c r="L349" i="8" s="1"/>
  <c r="AG348" i="8"/>
  <c r="L348" i="8" s="1"/>
  <c r="AG347" i="8"/>
  <c r="L347" i="8" s="1"/>
  <c r="AG346" i="8"/>
  <c r="L346" i="8" s="1"/>
  <c r="AG345" i="8"/>
  <c r="L345" i="8" s="1"/>
  <c r="AG344" i="8"/>
  <c r="L344" i="8" s="1"/>
  <c r="AG343" i="8"/>
  <c r="L343" i="8" s="1"/>
  <c r="AG342" i="8"/>
  <c r="L342" i="8" s="1"/>
  <c r="AG341" i="8"/>
  <c r="L341" i="8" s="1"/>
  <c r="AG340" i="8"/>
  <c r="L340" i="8" s="1"/>
  <c r="AG339" i="8"/>
  <c r="L339" i="8" s="1"/>
  <c r="AG338" i="8"/>
  <c r="L338" i="8" s="1"/>
  <c r="AG337" i="8"/>
  <c r="L337" i="8" s="1"/>
  <c r="AG336" i="8"/>
  <c r="L336" i="8" s="1"/>
  <c r="AG335" i="8"/>
  <c r="L335" i="8" s="1"/>
  <c r="AG334" i="8"/>
  <c r="L334" i="8" s="1"/>
  <c r="AG333" i="8"/>
  <c r="L333" i="8" s="1"/>
  <c r="AG332" i="8"/>
  <c r="L332" i="8" s="1"/>
  <c r="AG331" i="8"/>
  <c r="L331" i="8" s="1"/>
  <c r="AG330" i="8"/>
  <c r="L330" i="8" s="1"/>
  <c r="AG329" i="8"/>
  <c r="L329" i="8" s="1"/>
  <c r="AG328" i="8"/>
  <c r="L328" i="8" s="1"/>
  <c r="AG327" i="8"/>
  <c r="L327" i="8" s="1"/>
  <c r="AG326" i="8"/>
  <c r="L326" i="8" s="1"/>
  <c r="AG325" i="8"/>
  <c r="L325" i="8" s="1"/>
  <c r="AG324" i="8"/>
  <c r="L324" i="8" s="1"/>
  <c r="AG323" i="8"/>
  <c r="L323" i="8" s="1"/>
  <c r="AG322" i="8"/>
  <c r="L322" i="8" s="1"/>
  <c r="AG321" i="8"/>
  <c r="L321" i="8" s="1"/>
  <c r="AG320" i="8"/>
  <c r="L320" i="8" s="1"/>
  <c r="AG319" i="8"/>
  <c r="L319" i="8" s="1"/>
  <c r="AG318" i="8"/>
  <c r="L318" i="8" s="1"/>
  <c r="AG317" i="8"/>
  <c r="L317" i="8" s="1"/>
  <c r="AG316" i="8"/>
  <c r="L316" i="8" s="1"/>
  <c r="AG315" i="8"/>
  <c r="L315" i="8" s="1"/>
  <c r="AG314" i="8"/>
  <c r="L314" i="8" s="1"/>
  <c r="AG313" i="8"/>
  <c r="L313" i="8" s="1"/>
  <c r="AG312" i="8"/>
  <c r="L312" i="8" s="1"/>
  <c r="AG311" i="8"/>
  <c r="L311" i="8" s="1"/>
  <c r="AG310" i="8"/>
  <c r="L310" i="8" s="1"/>
  <c r="AG309" i="8"/>
  <c r="L309" i="8" s="1"/>
  <c r="AG308" i="8"/>
  <c r="L308" i="8" s="1"/>
  <c r="AG307" i="8"/>
  <c r="L307" i="8" s="1"/>
  <c r="AG306" i="8"/>
  <c r="L306" i="8" s="1"/>
  <c r="AG305" i="8"/>
  <c r="L305" i="8" s="1"/>
  <c r="AG304" i="8"/>
  <c r="L304" i="8" s="1"/>
  <c r="AG303" i="8"/>
  <c r="L303" i="8" s="1"/>
  <c r="AG302" i="8"/>
  <c r="L302" i="8" s="1"/>
  <c r="AG301" i="8"/>
  <c r="L301" i="8" s="1"/>
  <c r="AG300" i="8"/>
  <c r="L300" i="8" s="1"/>
  <c r="AG299" i="8"/>
  <c r="L299" i="8" s="1"/>
  <c r="AG298" i="8"/>
  <c r="L298" i="8" s="1"/>
  <c r="AG297" i="8"/>
  <c r="L297" i="8" s="1"/>
  <c r="AG296" i="8"/>
  <c r="L296" i="8" s="1"/>
  <c r="AG295" i="8"/>
  <c r="L295" i="8" s="1"/>
  <c r="AG294" i="8"/>
  <c r="L294" i="8" s="1"/>
  <c r="AG293" i="8"/>
  <c r="L293" i="8" s="1"/>
  <c r="AG292" i="8"/>
  <c r="L292" i="8" s="1"/>
  <c r="AG291" i="8"/>
  <c r="L291" i="8" s="1"/>
  <c r="AG290" i="8"/>
  <c r="L290" i="8" s="1"/>
  <c r="AG289" i="8"/>
  <c r="L289" i="8" s="1"/>
  <c r="AG288" i="8"/>
  <c r="L288" i="8" s="1"/>
  <c r="AG287" i="8"/>
  <c r="L287" i="8" s="1"/>
  <c r="AG286" i="8"/>
  <c r="L286" i="8" s="1"/>
  <c r="AG285" i="8"/>
  <c r="L285" i="8" s="1"/>
  <c r="AG284" i="8"/>
  <c r="L284" i="8" s="1"/>
  <c r="AG283" i="8"/>
  <c r="L283" i="8" s="1"/>
  <c r="AG282" i="8"/>
  <c r="L282" i="8" s="1"/>
  <c r="AG281" i="8"/>
  <c r="L281" i="8" s="1"/>
  <c r="AG280" i="8"/>
  <c r="L280" i="8" s="1"/>
  <c r="AG279" i="8"/>
  <c r="L279" i="8" s="1"/>
  <c r="AG278" i="8"/>
  <c r="L278" i="8" s="1"/>
  <c r="AG277" i="8"/>
  <c r="L277" i="8" s="1"/>
  <c r="AG276" i="8"/>
  <c r="L276" i="8" s="1"/>
  <c r="AG275" i="8"/>
  <c r="L275" i="8" s="1"/>
  <c r="AG274" i="8"/>
  <c r="L274" i="8" s="1"/>
  <c r="AG273" i="8"/>
  <c r="L273" i="8" s="1"/>
  <c r="AG272" i="8"/>
  <c r="L272" i="8" s="1"/>
  <c r="AG271" i="8"/>
  <c r="L271" i="8" s="1"/>
  <c r="AG270" i="8"/>
  <c r="L270" i="8" s="1"/>
  <c r="AG269" i="8"/>
  <c r="L269" i="8" s="1"/>
  <c r="AG268" i="8"/>
  <c r="L268" i="8" s="1"/>
  <c r="AG267" i="8"/>
  <c r="L267" i="8" s="1"/>
  <c r="AG266" i="8"/>
  <c r="L266" i="8" s="1"/>
  <c r="AG265" i="8"/>
  <c r="L265" i="8" s="1"/>
  <c r="AG264" i="8"/>
  <c r="L264" i="8" s="1"/>
  <c r="AG263" i="8"/>
  <c r="L263" i="8" s="1"/>
  <c r="AG262" i="8"/>
  <c r="L262" i="8" s="1"/>
  <c r="AG261" i="8"/>
  <c r="L261" i="8" s="1"/>
  <c r="AG260" i="8"/>
  <c r="L260" i="8" s="1"/>
  <c r="AG259" i="8"/>
  <c r="L259" i="8" s="1"/>
  <c r="AG258" i="8"/>
  <c r="L258" i="8" s="1"/>
  <c r="AG257" i="8"/>
  <c r="L257" i="8" s="1"/>
  <c r="AG256" i="8"/>
  <c r="L256" i="8" s="1"/>
  <c r="AG255" i="8"/>
  <c r="L255" i="8" s="1"/>
  <c r="AG254" i="8"/>
  <c r="L254" i="8" s="1"/>
  <c r="AG253" i="8"/>
  <c r="L253" i="8" s="1"/>
  <c r="AG252" i="8"/>
  <c r="L252" i="8" s="1"/>
  <c r="AG251" i="8"/>
  <c r="L251" i="8" s="1"/>
  <c r="AG250" i="8"/>
  <c r="L250" i="8" s="1"/>
  <c r="AG249" i="8"/>
  <c r="L249" i="8" s="1"/>
  <c r="AG248" i="8"/>
  <c r="L248" i="8" s="1"/>
  <c r="AG247" i="8"/>
  <c r="L247" i="8" s="1"/>
  <c r="AG246" i="8"/>
  <c r="L246" i="8" s="1"/>
  <c r="AG245" i="8"/>
  <c r="L245" i="8" s="1"/>
  <c r="AG244" i="8"/>
  <c r="L244" i="8" s="1"/>
  <c r="AG243" i="8"/>
  <c r="L243" i="8" s="1"/>
  <c r="AG242" i="8"/>
  <c r="L242" i="8" s="1"/>
  <c r="AG241" i="8"/>
  <c r="L241" i="8" s="1"/>
  <c r="AG240" i="8"/>
  <c r="L240" i="8" s="1"/>
  <c r="AG239" i="8"/>
  <c r="L239" i="8" s="1"/>
  <c r="AG238" i="8"/>
  <c r="L238" i="8" s="1"/>
  <c r="AG237" i="8"/>
  <c r="L237" i="8" s="1"/>
  <c r="AG236" i="8"/>
  <c r="L236" i="8" s="1"/>
  <c r="AG235" i="8"/>
  <c r="L235" i="8" s="1"/>
  <c r="AG234" i="8"/>
  <c r="L234" i="8" s="1"/>
  <c r="AG233" i="8"/>
  <c r="L233" i="8" s="1"/>
  <c r="AG232" i="8"/>
  <c r="L232" i="8" s="1"/>
  <c r="AG231" i="8"/>
  <c r="L231" i="8" s="1"/>
  <c r="AG230" i="8"/>
  <c r="L230" i="8" s="1"/>
  <c r="AG229" i="8"/>
  <c r="L229" i="8" s="1"/>
  <c r="AG228" i="8"/>
  <c r="L228" i="8" s="1"/>
  <c r="AG227" i="8"/>
  <c r="L227" i="8" s="1"/>
  <c r="AG226" i="8"/>
  <c r="L226" i="8" s="1"/>
  <c r="AG225" i="8"/>
  <c r="L225" i="8" s="1"/>
  <c r="AG224" i="8"/>
  <c r="L224" i="8" s="1"/>
  <c r="AG223" i="8"/>
  <c r="L223" i="8" s="1"/>
  <c r="AG222" i="8"/>
  <c r="L222" i="8" s="1"/>
  <c r="AG221" i="8"/>
  <c r="L221" i="8" s="1"/>
  <c r="AG220" i="8"/>
  <c r="L220" i="8" s="1"/>
  <c r="AG219" i="8"/>
  <c r="L219" i="8" s="1"/>
  <c r="AG218" i="8"/>
  <c r="L218" i="8" s="1"/>
  <c r="AG217" i="8"/>
  <c r="L217" i="8" s="1"/>
  <c r="AG216" i="8"/>
  <c r="L216" i="8" s="1"/>
  <c r="AG215" i="8"/>
  <c r="L215" i="8" s="1"/>
  <c r="AG214" i="8"/>
  <c r="L214" i="8" s="1"/>
  <c r="AG213" i="8"/>
  <c r="L213" i="8" s="1"/>
  <c r="AG212" i="8"/>
  <c r="L212" i="8" s="1"/>
  <c r="AG211" i="8"/>
  <c r="L211" i="8" s="1"/>
  <c r="AG210" i="8"/>
  <c r="L210" i="8" s="1"/>
  <c r="AG209" i="8"/>
  <c r="L209" i="8" s="1"/>
  <c r="AG208" i="8"/>
  <c r="L208" i="8" s="1"/>
  <c r="AG207" i="8"/>
  <c r="L207" i="8" s="1"/>
  <c r="AG206" i="8"/>
  <c r="L206" i="8" s="1"/>
  <c r="AG205" i="8"/>
  <c r="L205" i="8" s="1"/>
  <c r="AG204" i="8"/>
  <c r="L204" i="8" s="1"/>
  <c r="AG203" i="8"/>
  <c r="L203" i="8" s="1"/>
  <c r="AG202" i="8"/>
  <c r="L202" i="8" s="1"/>
  <c r="AG201" i="8"/>
  <c r="L201" i="8" s="1"/>
  <c r="AG200" i="8"/>
  <c r="L200" i="8" s="1"/>
  <c r="AG199" i="8"/>
  <c r="L199" i="8" s="1"/>
  <c r="AG198" i="8"/>
  <c r="L198" i="8" s="1"/>
  <c r="AG197" i="8"/>
  <c r="L197" i="8" s="1"/>
  <c r="AG196" i="8"/>
  <c r="L196" i="8" s="1"/>
  <c r="AG195" i="8"/>
  <c r="L195" i="8" s="1"/>
  <c r="AG194" i="8"/>
  <c r="L194" i="8" s="1"/>
  <c r="AG193" i="8"/>
  <c r="L193" i="8" s="1"/>
  <c r="AG192" i="8"/>
  <c r="L192" i="8" s="1"/>
  <c r="AG191" i="8"/>
  <c r="L191" i="8" s="1"/>
  <c r="AG190" i="8"/>
  <c r="L190" i="8" s="1"/>
  <c r="AG189" i="8"/>
  <c r="L189" i="8" s="1"/>
  <c r="AG188" i="8"/>
  <c r="L188" i="8" s="1"/>
  <c r="AG187" i="8"/>
  <c r="L187" i="8" s="1"/>
  <c r="AG186" i="8"/>
  <c r="L186" i="8" s="1"/>
  <c r="AG185" i="8"/>
  <c r="L185" i="8" s="1"/>
  <c r="AG184" i="8"/>
  <c r="L184" i="8" s="1"/>
  <c r="AG183" i="8"/>
  <c r="L183" i="8" s="1"/>
  <c r="AG182" i="8"/>
  <c r="L182" i="8" s="1"/>
  <c r="AG181" i="8"/>
  <c r="L181" i="8" s="1"/>
  <c r="AG180" i="8"/>
  <c r="L180" i="8" s="1"/>
  <c r="AG179" i="8"/>
  <c r="L179" i="8" s="1"/>
  <c r="AG178" i="8"/>
  <c r="L178" i="8" s="1"/>
  <c r="AG177" i="8"/>
  <c r="L177" i="8" s="1"/>
  <c r="AG176" i="8"/>
  <c r="L176" i="8" s="1"/>
  <c r="AG175" i="8"/>
  <c r="L175" i="8" s="1"/>
  <c r="AG174" i="8"/>
  <c r="L174" i="8" s="1"/>
  <c r="AG173" i="8"/>
  <c r="L173" i="8" s="1"/>
  <c r="AG172" i="8"/>
  <c r="L172" i="8" s="1"/>
  <c r="AG171" i="8"/>
  <c r="L171" i="8" s="1"/>
  <c r="AG168" i="8"/>
  <c r="L168" i="8" s="1"/>
  <c r="AG167" i="8"/>
  <c r="L167" i="8" s="1"/>
  <c r="AG166" i="8"/>
  <c r="L166" i="8" s="1"/>
  <c r="AG165" i="8"/>
  <c r="L165" i="8" s="1"/>
  <c r="AG164" i="8"/>
  <c r="L164" i="8" s="1"/>
  <c r="AG163" i="8"/>
  <c r="L163" i="8" s="1"/>
  <c r="AG162" i="8"/>
  <c r="L162" i="8" s="1"/>
  <c r="AG161" i="8"/>
  <c r="L161" i="8" s="1"/>
  <c r="AG160" i="8"/>
  <c r="L160" i="8" s="1"/>
  <c r="AG159" i="8"/>
  <c r="L159" i="8" s="1"/>
  <c r="AG158" i="8"/>
  <c r="L158" i="8" s="1"/>
  <c r="AG157" i="8"/>
  <c r="L157" i="8" s="1"/>
  <c r="AG156" i="8"/>
  <c r="L156" i="8" s="1"/>
  <c r="AG155" i="8"/>
  <c r="L155" i="8" s="1"/>
  <c r="AG154" i="8"/>
  <c r="L154" i="8" s="1"/>
  <c r="AG153" i="8"/>
  <c r="L153" i="8" s="1"/>
  <c r="AG152" i="8"/>
  <c r="L152" i="8" s="1"/>
  <c r="AG151" i="8"/>
  <c r="L151" i="8" s="1"/>
  <c r="AG150" i="8"/>
  <c r="L150" i="8" s="1"/>
  <c r="AG149" i="8"/>
  <c r="L149" i="8" s="1"/>
  <c r="AG148" i="8"/>
  <c r="L148" i="8" s="1"/>
  <c r="AG147" i="8"/>
  <c r="L147" i="8" s="1"/>
  <c r="AG146" i="8"/>
  <c r="L146" i="8" s="1"/>
  <c r="AG145" i="8"/>
  <c r="L145" i="8" s="1"/>
  <c r="AG144" i="8"/>
  <c r="L144" i="8" s="1"/>
  <c r="AG143" i="8"/>
  <c r="L143" i="8" s="1"/>
  <c r="AG142" i="8"/>
  <c r="L142" i="8" s="1"/>
  <c r="AG141" i="8"/>
  <c r="L141" i="8" s="1"/>
  <c r="AG140" i="8"/>
  <c r="L140" i="8" s="1"/>
  <c r="AG139" i="8"/>
  <c r="L139" i="8" s="1"/>
  <c r="AG138" i="8"/>
  <c r="L138" i="8" s="1"/>
  <c r="AG137" i="8"/>
  <c r="L137" i="8" s="1"/>
  <c r="AG136" i="8"/>
  <c r="L136" i="8" s="1"/>
  <c r="AG135" i="8"/>
  <c r="L135" i="8" s="1"/>
  <c r="AG134" i="8"/>
  <c r="L134" i="8" s="1"/>
  <c r="AG133" i="8"/>
  <c r="L133" i="8" s="1"/>
  <c r="AG132" i="8"/>
  <c r="L132" i="8" s="1"/>
  <c r="AG131" i="8"/>
  <c r="L131" i="8" s="1"/>
  <c r="AG130" i="8"/>
  <c r="L130" i="8" s="1"/>
  <c r="AG129" i="8"/>
  <c r="L129" i="8" s="1"/>
  <c r="AG128" i="8"/>
  <c r="L128" i="8" s="1"/>
  <c r="AG127" i="8"/>
  <c r="L127" i="8" s="1"/>
  <c r="AG126" i="8"/>
  <c r="L126" i="8" s="1"/>
  <c r="AG125" i="8"/>
  <c r="L125" i="8" s="1"/>
  <c r="AG124" i="8"/>
  <c r="L124" i="8" s="1"/>
  <c r="AG123" i="8"/>
  <c r="L123" i="8" s="1"/>
  <c r="AG122" i="8"/>
  <c r="L122" i="8" s="1"/>
  <c r="AG121" i="8"/>
  <c r="L121" i="8" s="1"/>
  <c r="AG120" i="8"/>
  <c r="L120" i="8" s="1"/>
  <c r="AG119" i="8"/>
  <c r="L119" i="8" s="1"/>
  <c r="AG118" i="8"/>
  <c r="L118" i="8" s="1"/>
  <c r="AG117" i="8"/>
  <c r="L117" i="8" s="1"/>
  <c r="AG116" i="8"/>
  <c r="L116" i="8" s="1"/>
  <c r="AG115" i="8"/>
  <c r="L115" i="8" s="1"/>
  <c r="AG114" i="8"/>
  <c r="L114" i="8" s="1"/>
  <c r="AG113" i="8"/>
  <c r="L113" i="8" s="1"/>
  <c r="AG112" i="8"/>
  <c r="L112" i="8" s="1"/>
  <c r="AG111" i="8"/>
  <c r="L111" i="8" s="1"/>
  <c r="AG110" i="8"/>
  <c r="L110" i="8" s="1"/>
  <c r="AG109" i="8"/>
  <c r="L109" i="8" s="1"/>
  <c r="AG108" i="8"/>
  <c r="L108" i="8" s="1"/>
  <c r="AG107" i="8"/>
  <c r="L107" i="8" s="1"/>
  <c r="AG106" i="8"/>
  <c r="L106" i="8" s="1"/>
  <c r="AG105" i="8"/>
  <c r="L105" i="8" s="1"/>
  <c r="AG104" i="8"/>
  <c r="L104" i="8" s="1"/>
  <c r="AG103" i="8"/>
  <c r="L103" i="8" s="1"/>
  <c r="AG102" i="8"/>
  <c r="L102" i="8" s="1"/>
  <c r="AG101" i="8"/>
  <c r="L101" i="8" s="1"/>
  <c r="AG100" i="8"/>
  <c r="L100" i="8" s="1"/>
  <c r="AG99" i="8"/>
  <c r="L99" i="8" s="1"/>
  <c r="AG98" i="8"/>
  <c r="L98" i="8" s="1"/>
  <c r="AG97" i="8"/>
  <c r="L97" i="8" s="1"/>
  <c r="AG96" i="8"/>
  <c r="L96" i="8" s="1"/>
  <c r="AG95" i="8"/>
  <c r="L95" i="8" s="1"/>
  <c r="AG94" i="8"/>
  <c r="L94" i="8" s="1"/>
  <c r="AG93" i="8"/>
  <c r="L93" i="8" s="1"/>
  <c r="AG92" i="8"/>
  <c r="L92" i="8" s="1"/>
  <c r="AG91" i="8"/>
  <c r="L91" i="8" s="1"/>
  <c r="AG90" i="8"/>
  <c r="L90" i="8" s="1"/>
  <c r="AG89" i="8"/>
  <c r="L89" i="8" s="1"/>
  <c r="AG88" i="8"/>
  <c r="L88" i="8" s="1"/>
  <c r="AG87" i="8"/>
  <c r="L87" i="8" s="1"/>
  <c r="AG86" i="8"/>
  <c r="L86" i="8" s="1"/>
  <c r="AG85" i="8"/>
  <c r="L85" i="8" s="1"/>
  <c r="AG84" i="8"/>
  <c r="L84" i="8" s="1"/>
  <c r="AG83" i="8"/>
  <c r="L83" i="8" s="1"/>
  <c r="AG82" i="8"/>
  <c r="L82" i="8" s="1"/>
  <c r="AG81" i="8"/>
  <c r="L81" i="8" s="1"/>
  <c r="AG80" i="8"/>
  <c r="L80" i="8" s="1"/>
  <c r="AG79" i="8"/>
  <c r="L79" i="8" s="1"/>
  <c r="AG78" i="8"/>
  <c r="L78" i="8" s="1"/>
  <c r="AG77" i="8"/>
  <c r="L77" i="8" s="1"/>
  <c r="AG76" i="8"/>
  <c r="L76" i="8" s="1"/>
  <c r="AG75" i="8"/>
  <c r="L75" i="8" s="1"/>
  <c r="AG74" i="8"/>
  <c r="L74" i="8" s="1"/>
  <c r="AG73" i="8"/>
  <c r="L73" i="8" s="1"/>
  <c r="AG72" i="8"/>
  <c r="L72" i="8" s="1"/>
  <c r="AG71" i="8"/>
  <c r="L71" i="8" s="1"/>
  <c r="AG70" i="8"/>
  <c r="L70" i="8" s="1"/>
  <c r="AG69" i="8"/>
  <c r="L69" i="8" s="1"/>
  <c r="AG68" i="8"/>
  <c r="L68" i="8" s="1"/>
  <c r="AG67" i="8"/>
  <c r="L67" i="8" s="1"/>
  <c r="AG66" i="8"/>
  <c r="L66" i="8" s="1"/>
  <c r="AG65" i="8"/>
  <c r="L65" i="8" s="1"/>
  <c r="AG64" i="8"/>
  <c r="L64" i="8" s="1"/>
  <c r="AG63" i="8"/>
  <c r="L63" i="8" s="1"/>
  <c r="AG62" i="8"/>
  <c r="L62" i="8" s="1"/>
  <c r="AG61" i="8"/>
  <c r="L61" i="8" s="1"/>
  <c r="AG60" i="8"/>
  <c r="L60" i="8" s="1"/>
  <c r="AG59" i="8"/>
  <c r="L59" i="8" s="1"/>
  <c r="AG58" i="8"/>
  <c r="L58" i="8" s="1"/>
  <c r="AG57" i="8"/>
  <c r="L57" i="8" s="1"/>
  <c r="AG56" i="8"/>
  <c r="L56" i="8" s="1"/>
  <c r="AG55" i="8"/>
  <c r="L55" i="8" s="1"/>
  <c r="AG54" i="8"/>
  <c r="L54" i="8" s="1"/>
  <c r="AG53" i="8"/>
  <c r="L53" i="8" s="1"/>
  <c r="AG52" i="8"/>
  <c r="L52" i="8" s="1"/>
  <c r="AG51" i="8"/>
  <c r="L51" i="8" s="1"/>
  <c r="AG50" i="8"/>
  <c r="L50" i="8" s="1"/>
  <c r="AG49" i="8"/>
  <c r="L49" i="8" s="1"/>
  <c r="AG48" i="8"/>
  <c r="L48" i="8" s="1"/>
  <c r="AG47" i="8"/>
  <c r="L47" i="8" s="1"/>
  <c r="AG46" i="8"/>
  <c r="L46" i="8" s="1"/>
  <c r="AG45" i="8"/>
  <c r="L45" i="8" s="1"/>
  <c r="AG44" i="8"/>
  <c r="L44" i="8" s="1"/>
  <c r="AG43" i="8"/>
  <c r="L43" i="8" s="1"/>
  <c r="AG42" i="8"/>
  <c r="L42" i="8" s="1"/>
  <c r="AG41" i="8"/>
  <c r="L41" i="8" s="1"/>
  <c r="AG40" i="8"/>
  <c r="L40" i="8" s="1"/>
  <c r="AG39" i="8"/>
  <c r="L39" i="8" s="1"/>
  <c r="AG38" i="8"/>
  <c r="L38" i="8" s="1"/>
  <c r="AG37" i="8"/>
  <c r="L37" i="8" s="1"/>
  <c r="AG36" i="8"/>
  <c r="L36" i="8" s="1"/>
  <c r="AG35" i="8"/>
  <c r="L35" i="8" s="1"/>
  <c r="AG34" i="8"/>
  <c r="L34" i="8" s="1"/>
  <c r="AG33" i="8"/>
  <c r="L33" i="8" s="1"/>
  <c r="AG32" i="8"/>
  <c r="L32" i="8" s="1"/>
  <c r="AG31" i="8"/>
  <c r="L31" i="8" s="1"/>
  <c r="AG30" i="8"/>
  <c r="L30" i="8" s="1"/>
  <c r="AG29" i="8"/>
  <c r="L29" i="8" s="1"/>
  <c r="AG28" i="8"/>
  <c r="L28" i="8" s="1"/>
  <c r="AG27" i="8"/>
  <c r="L27" i="8" s="1"/>
  <c r="AG26" i="8"/>
  <c r="L26" i="8" s="1"/>
  <c r="AG25" i="8"/>
  <c r="L25" i="8" s="1"/>
  <c r="AG24" i="8"/>
  <c r="L24" i="8" s="1"/>
  <c r="AG23" i="8"/>
  <c r="L23" i="8" s="1"/>
  <c r="AG22" i="8"/>
  <c r="L22" i="8" s="1"/>
  <c r="AG21" i="8"/>
  <c r="L21" i="8" s="1"/>
  <c r="AG20" i="8"/>
  <c r="L20" i="8" s="1"/>
  <c r="AG19" i="8"/>
  <c r="L19" i="8" s="1"/>
  <c r="AG18" i="8"/>
  <c r="L18" i="8" s="1"/>
  <c r="AG17" i="8"/>
  <c r="L17" i="8" s="1"/>
  <c r="AG16" i="8"/>
  <c r="L16" i="8" s="1"/>
  <c r="AG15" i="8"/>
  <c r="L15" i="8" s="1"/>
  <c r="AG14" i="8"/>
  <c r="L14" i="8" s="1"/>
  <c r="AG13" i="8"/>
  <c r="L13" i="8" s="1"/>
  <c r="AG12" i="8"/>
  <c r="L12" i="8" s="1"/>
  <c r="AG11" i="8"/>
  <c r="L11" i="8" s="1"/>
  <c r="AG10" i="8"/>
  <c r="L10" i="8" s="1"/>
  <c r="AG9" i="8"/>
  <c r="L9" i="8" s="1"/>
  <c r="AG8" i="8"/>
  <c r="L8" i="8" s="1"/>
  <c r="AG7" i="8"/>
  <c r="L7" i="8" s="1"/>
  <c r="AG6" i="8"/>
  <c r="L6" i="8" s="1"/>
  <c r="AG5" i="8"/>
  <c r="L5" i="8" s="1"/>
  <c r="AG4" i="8"/>
  <c r="L4" i="8" s="1"/>
  <c r="AG3" i="8"/>
  <c r="L3" i="8" s="1"/>
  <c r="T529" i="9" l="1"/>
  <c r="V67" i="4"/>
  <c r="V3" i="4"/>
  <c r="V4" i="4"/>
  <c r="V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2" i="4"/>
  <c r="V53" i="4"/>
  <c r="V54" i="4"/>
  <c r="V55" i="4"/>
  <c r="V56" i="4"/>
  <c r="V57" i="4"/>
  <c r="V58" i="4"/>
  <c r="V59" i="4"/>
  <c r="V60" i="4"/>
  <c r="V61" i="4"/>
  <c r="V62" i="4"/>
  <c r="V63" i="4"/>
  <c r="V64" i="4"/>
  <c r="V65" i="4" l="1"/>
  <c r="V66" i="4"/>
  <c r="V68" i="4"/>
  <c r="V69" i="4"/>
  <c r="V70" i="4"/>
  <c r="V71" i="4"/>
  <c r="V72" i="4"/>
  <c r="V73" i="4"/>
  <c r="V74" i="4"/>
  <c r="V75" i="4"/>
  <c r="V76" i="4"/>
  <c r="V77" i="4"/>
  <c r="V78" i="4"/>
  <c r="V79" i="4"/>
  <c r="V80" i="4"/>
  <c r="V81" i="4"/>
  <c r="V82" i="4"/>
  <c r="V83" i="4"/>
  <c r="V84" i="4"/>
  <c r="V85" i="4"/>
  <c r="V86" i="4"/>
  <c r="V87" i="4"/>
  <c r="V88" i="4"/>
  <c r="V89" i="4"/>
  <c r="V90" i="4"/>
  <c r="V91" i="4"/>
  <c r="V92" i="4"/>
  <c r="V93" i="4"/>
  <c r="V94" i="4"/>
  <c r="V95" i="4"/>
  <c r="V96" i="4"/>
  <c r="V97" i="4"/>
  <c r="V98" i="4"/>
  <c r="V99" i="4"/>
  <c r="V100" i="4"/>
  <c r="V101" i="4"/>
  <c r="V102" i="4"/>
  <c r="V103" i="4"/>
  <c r="V104" i="4"/>
  <c r="V105" i="4"/>
  <c r="V106" i="4"/>
  <c r="V107" i="4"/>
  <c r="V108" i="4"/>
  <c r="V109" i="4"/>
  <c r="V110" i="4"/>
  <c r="V111" i="4"/>
  <c r="V112" i="4"/>
  <c r="V113" i="4"/>
  <c r="V114" i="4"/>
  <c r="V115" i="4"/>
  <c r="V116" i="4"/>
  <c r="V117" i="4"/>
  <c r="V118" i="4"/>
  <c r="V119" i="4"/>
  <c r="V120" i="4"/>
  <c r="V121" i="4"/>
  <c r="V122" i="4"/>
  <c r="V123" i="4"/>
  <c r="V124" i="4"/>
  <c r="V125" i="4"/>
  <c r="V126" i="4"/>
  <c r="V127" i="4"/>
  <c r="V128" i="4"/>
  <c r="V129" i="4"/>
  <c r="V130" i="4"/>
  <c r="V131" i="4"/>
  <c r="V132" i="4"/>
  <c r="V133" i="4"/>
  <c r="V134" i="4"/>
  <c r="V135" i="4"/>
  <c r="V136" i="4"/>
  <c r="V137" i="4"/>
  <c r="V138" i="4"/>
  <c r="V139" i="4"/>
  <c r="V140" i="4"/>
  <c r="V141" i="4"/>
  <c r="V142" i="4"/>
  <c r="V143" i="4"/>
  <c r="V144" i="4"/>
  <c r="V145" i="4"/>
  <c r="V146" i="4"/>
  <c r="V147" i="4"/>
  <c r="V148" i="4"/>
  <c r="V149" i="4"/>
  <c r="V150" i="4"/>
  <c r="V151" i="4"/>
  <c r="V152" i="4"/>
  <c r="V153" i="4"/>
  <c r="V154" i="4"/>
  <c r="V155" i="4"/>
  <c r="V156" i="4"/>
  <c r="V157" i="4"/>
  <c r="V158" i="4"/>
  <c r="V159" i="4"/>
  <c r="V160" i="4"/>
  <c r="V161" i="4"/>
  <c r="V162" i="4"/>
  <c r="V163" i="4"/>
  <c r="V164" i="4"/>
  <c r="V165" i="4"/>
  <c r="V166" i="4"/>
  <c r="V167" i="4"/>
  <c r="V168" i="4"/>
  <c r="V169" i="4"/>
  <c r="V170" i="4"/>
  <c r="V171" i="4"/>
  <c r="V172" i="4"/>
  <c r="V173" i="4"/>
  <c r="V174" i="4"/>
  <c r="V175" i="4"/>
  <c r="V176" i="4"/>
  <c r="V177" i="4"/>
  <c r="V178" i="4"/>
  <c r="V179" i="4"/>
  <c r="V180" i="4"/>
  <c r="V181" i="4"/>
  <c r="V182" i="4"/>
  <c r="V183" i="4"/>
  <c r="V184" i="4"/>
  <c r="V185" i="4"/>
  <c r="V186" i="4"/>
  <c r="V187" i="4"/>
  <c r="V188" i="4"/>
  <c r="V189" i="4"/>
  <c r="V190" i="4"/>
  <c r="V191" i="4"/>
  <c r="V192" i="4"/>
  <c r="V193" i="4"/>
  <c r="V194" i="4"/>
  <c r="V195" i="4"/>
  <c r="V196" i="4"/>
  <c r="V197" i="4"/>
  <c r="V198" i="4"/>
  <c r="V199" i="4"/>
  <c r="V200" i="4"/>
  <c r="V201" i="4"/>
  <c r="V202" i="4"/>
  <c r="V203" i="4"/>
  <c r="V204" i="4"/>
  <c r="V205" i="4"/>
  <c r="V206" i="4"/>
  <c r="V207" i="4"/>
  <c r="V208" i="4"/>
  <c r="V209" i="4"/>
  <c r="V210" i="4"/>
  <c r="V211" i="4"/>
  <c r="V212" i="4"/>
  <c r="V213" i="4"/>
  <c r="V214" i="4"/>
  <c r="V215" i="4"/>
  <c r="V216" i="4"/>
  <c r="V217" i="4"/>
  <c r="V218" i="4"/>
  <c r="V219" i="4"/>
  <c r="V220" i="4"/>
  <c r="V221" i="4"/>
  <c r="V222" i="4"/>
  <c r="V223" i="4"/>
  <c r="V224" i="4"/>
  <c r="V225" i="4"/>
  <c r="V226" i="4"/>
  <c r="V227" i="4"/>
  <c r="V228" i="4"/>
  <c r="V229" i="4"/>
  <c r="V230" i="4"/>
  <c r="V231" i="4"/>
  <c r="V232" i="4"/>
  <c r="V233" i="4"/>
  <c r="V234" i="4"/>
  <c r="V235" i="4"/>
  <c r="V236" i="4"/>
  <c r="V237" i="4"/>
  <c r="V238" i="4"/>
  <c r="V239" i="4"/>
  <c r="V240" i="4"/>
  <c r="V241" i="4"/>
  <c r="V242" i="4"/>
  <c r="V243" i="4"/>
  <c r="V244" i="4"/>
  <c r="V245" i="4"/>
  <c r="V246" i="4"/>
  <c r="V247" i="4"/>
  <c r="V248" i="4"/>
  <c r="V249" i="4"/>
  <c r="V250" i="4"/>
  <c r="V251" i="4"/>
  <c r="V252" i="4"/>
  <c r="V253" i="4"/>
  <c r="V254" i="4"/>
  <c r="V255" i="4"/>
  <c r="V256" i="4"/>
  <c r="V257" i="4"/>
  <c r="V258" i="4"/>
  <c r="V259" i="4"/>
  <c r="V260" i="4"/>
  <c r="V261" i="4"/>
  <c r="V262" i="4"/>
  <c r="V263" i="4"/>
  <c r="V264" i="4"/>
  <c r="V265" i="4"/>
  <c r="V266" i="4"/>
  <c r="V267" i="4"/>
  <c r="V268" i="4"/>
  <c r="V269" i="4"/>
  <c r="V270" i="4"/>
  <c r="V271" i="4"/>
  <c r="V272" i="4"/>
  <c r="V273" i="4"/>
  <c r="V274" i="4"/>
  <c r="V275" i="4"/>
  <c r="V276" i="4"/>
  <c r="V277" i="4"/>
  <c r="V278" i="4"/>
  <c r="V279" i="4"/>
  <c r="V280" i="4"/>
  <c r="V281" i="4"/>
  <c r="V282" i="4"/>
  <c r="V283" i="4"/>
  <c r="V284" i="4"/>
  <c r="V285" i="4"/>
  <c r="V286" i="4"/>
  <c r="V287" i="4"/>
  <c r="V288" i="4"/>
  <c r="V289" i="4"/>
  <c r="V290" i="4"/>
  <c r="V291" i="4"/>
  <c r="V292" i="4"/>
  <c r="V293" i="4"/>
  <c r="V294" i="4"/>
  <c r="V295" i="4"/>
  <c r="V296" i="4"/>
  <c r="V297" i="4"/>
  <c r="V298" i="4"/>
  <c r="V299" i="4"/>
  <c r="V300" i="4"/>
  <c r="V301" i="4"/>
  <c r="V302" i="4"/>
  <c r="V303" i="4"/>
  <c r="V304" i="4"/>
  <c r="V305" i="4"/>
  <c r="V306" i="4"/>
  <c r="V307" i="4"/>
  <c r="V308" i="4"/>
  <c r="V309" i="4"/>
  <c r="V310" i="4"/>
  <c r="V311" i="4"/>
  <c r="V312" i="4"/>
  <c r="V313" i="4"/>
  <c r="V314" i="4"/>
  <c r="V315" i="4"/>
  <c r="V316" i="4"/>
  <c r="V317" i="4"/>
  <c r="V318" i="4"/>
  <c r="V319" i="4"/>
  <c r="V320" i="4"/>
  <c r="V321" i="4"/>
  <c r="V322" i="4"/>
  <c r="V323" i="4"/>
  <c r="V324" i="4"/>
  <c r="V325" i="4"/>
  <c r="V326" i="4"/>
  <c r="V327" i="4"/>
  <c r="V328" i="4"/>
  <c r="V329" i="4"/>
  <c r="V330" i="4"/>
  <c r="V331" i="4"/>
  <c r="V332" i="4"/>
  <c r="V333" i="4"/>
  <c r="V334" i="4"/>
  <c r="V335" i="4"/>
  <c r="V336" i="4"/>
  <c r="V337" i="4"/>
  <c r="V338" i="4"/>
  <c r="V339" i="4"/>
  <c r="V340" i="4"/>
  <c r="V341" i="4"/>
  <c r="V342" i="4"/>
  <c r="V343" i="4"/>
  <c r="V344" i="4"/>
  <c r="V345" i="4"/>
  <c r="V346" i="4"/>
  <c r="V347" i="4"/>
  <c r="V348" i="4"/>
  <c r="V349" i="4"/>
  <c r="V350" i="4"/>
  <c r="V351" i="4"/>
  <c r="V352" i="4"/>
  <c r="V353" i="4"/>
  <c r="V354" i="4"/>
  <c r="V355" i="4"/>
  <c r="V356" i="4"/>
  <c r="V357" i="4"/>
  <c r="V358" i="4"/>
  <c r="V359" i="4"/>
  <c r="V360" i="4"/>
  <c r="V361" i="4"/>
  <c r="V362" i="4"/>
  <c r="V363" i="4"/>
  <c r="V364" i="4"/>
  <c r="V365" i="4"/>
  <c r="V366" i="4"/>
  <c r="V367" i="4"/>
  <c r="V368" i="4"/>
  <c r="V369" i="4"/>
  <c r="V370" i="4"/>
  <c r="V371" i="4"/>
  <c r="V372" i="4"/>
  <c r="V373" i="4"/>
  <c r="V374" i="4"/>
  <c r="V375" i="4"/>
  <c r="V376" i="4"/>
  <c r="V377" i="4"/>
  <c r="V378" i="4"/>
  <c r="V379" i="4"/>
  <c r="V380" i="4"/>
  <c r="V381" i="4"/>
  <c r="V382" i="4"/>
  <c r="V383" i="4"/>
  <c r="V384" i="4"/>
  <c r="V385" i="4"/>
  <c r="V386" i="4"/>
  <c r="V387" i="4"/>
  <c r="V388" i="4"/>
  <c r="V389" i="4"/>
  <c r="V390" i="4"/>
  <c r="V391" i="4"/>
  <c r="V392" i="4"/>
  <c r="V393" i="4"/>
  <c r="V394" i="4"/>
  <c r="V395" i="4"/>
  <c r="V396" i="4"/>
  <c r="V397" i="4"/>
  <c r="V398" i="4"/>
  <c r="V399" i="4"/>
  <c r="V400" i="4"/>
  <c r="V401" i="4"/>
  <c r="V402" i="4"/>
  <c r="V403" i="4"/>
  <c r="V404" i="4"/>
  <c r="V405" i="4"/>
  <c r="V406" i="4"/>
  <c r="V407" i="4"/>
  <c r="V408" i="4"/>
  <c r="V409" i="4"/>
  <c r="V410" i="4"/>
  <c r="V411" i="4"/>
  <c r="V412" i="4"/>
  <c r="V413" i="4"/>
  <c r="V414" i="4"/>
  <c r="V415" i="4"/>
  <c r="V416" i="4"/>
  <c r="V417" i="4"/>
  <c r="V418" i="4"/>
  <c r="V419" i="4"/>
  <c r="V420" i="4"/>
  <c r="V421" i="4"/>
  <c r="V422" i="4"/>
  <c r="V423" i="4"/>
  <c r="V424" i="4"/>
  <c r="V425" i="4"/>
  <c r="V426" i="4"/>
  <c r="V427" i="4"/>
  <c r="V428" i="4"/>
  <c r="V429" i="4"/>
  <c r="V430" i="4"/>
  <c r="V431" i="4"/>
  <c r="V432" i="4"/>
  <c r="V433" i="4"/>
  <c r="V434" i="4"/>
  <c r="V435" i="4"/>
  <c r="V436" i="4"/>
  <c r="V437" i="4"/>
  <c r="V438" i="4"/>
  <c r="V439" i="4"/>
  <c r="V440" i="4"/>
  <c r="V441" i="4"/>
  <c r="V442" i="4"/>
  <c r="V443" i="4"/>
  <c r="V444" i="4"/>
  <c r="V445" i="4"/>
  <c r="V446" i="4"/>
  <c r="V447" i="4"/>
  <c r="V448" i="4"/>
  <c r="V449" i="4"/>
  <c r="V450" i="4"/>
  <c r="V451" i="4"/>
  <c r="V452" i="4"/>
  <c r="V453" i="4"/>
  <c r="V454" i="4"/>
  <c r="V455" i="4"/>
  <c r="V456" i="4"/>
  <c r="V457" i="4"/>
  <c r="V458" i="4"/>
  <c r="V459" i="4"/>
  <c r="V460" i="4"/>
  <c r="V461" i="4"/>
  <c r="V462" i="4"/>
  <c r="V463" i="4"/>
  <c r="V464" i="4"/>
  <c r="V465" i="4"/>
  <c r="V466" i="4"/>
  <c r="V467" i="4"/>
  <c r="V468" i="4"/>
  <c r="V469" i="4"/>
  <c r="V470" i="4"/>
  <c r="V471" i="4"/>
  <c r="V472" i="4"/>
  <c r="V473" i="4"/>
  <c r="V474" i="4"/>
  <c r="V475" i="4"/>
  <c r="V476" i="4"/>
  <c r="V477" i="4"/>
  <c r="V478" i="4"/>
  <c r="V479" i="4"/>
  <c r="V480" i="4"/>
  <c r="V481" i="4"/>
  <c r="V482" i="4"/>
  <c r="V483" i="4"/>
  <c r="V484" i="4"/>
  <c r="V485" i="4"/>
  <c r="V486" i="4"/>
  <c r="V487" i="4"/>
  <c r="V488" i="4"/>
  <c r="V489" i="4"/>
  <c r="V490" i="4"/>
  <c r="V491" i="4"/>
  <c r="V492" i="4"/>
  <c r="V493" i="4"/>
  <c r="V494" i="4"/>
  <c r="V495" i="4"/>
  <c r="V496" i="4"/>
  <c r="V497" i="4"/>
  <c r="V498" i="4"/>
  <c r="V499" i="4"/>
  <c r="V500" i="4"/>
  <c r="V501" i="4"/>
  <c r="V502" i="4"/>
  <c r="V503" i="4"/>
  <c r="V504" i="4"/>
  <c r="V505" i="4"/>
  <c r="V506" i="4"/>
  <c r="V507" i="4"/>
  <c r="V508" i="4"/>
  <c r="V509" i="4"/>
  <c r="V510" i="4"/>
  <c r="V511" i="4"/>
  <c r="V512" i="4"/>
  <c r="V513" i="4"/>
  <c r="V514" i="4"/>
  <c r="V515" i="4"/>
  <c r="V516" i="4"/>
  <c r="V517" i="4"/>
  <c r="V518" i="4"/>
  <c r="V519" i="4"/>
  <c r="V520" i="4"/>
  <c r="V521" i="4"/>
  <c r="V522" i="4"/>
  <c r="V523" i="4"/>
  <c r="V524" i="4"/>
  <c r="V525" i="4"/>
  <c r="V526" i="4"/>
  <c r="V527" i="4"/>
  <c r="V528" i="4"/>
  <c r="V529" i="4"/>
  <c r="V530" i="4"/>
  <c r="V531" i="4"/>
  <c r="V532" i="4"/>
  <c r="V533" i="4"/>
  <c r="V534" i="4"/>
  <c r="V535" i="4"/>
  <c r="V536" i="4"/>
  <c r="V537" i="4"/>
  <c r="V538" i="4"/>
  <c r="V539" i="4"/>
  <c r="V540" i="4"/>
  <c r="V541" i="4"/>
  <c r="V542" i="4"/>
  <c r="V543" i="4"/>
  <c r="V544" i="4"/>
  <c r="V545" i="4"/>
  <c r="V546" i="4"/>
  <c r="V547" i="4"/>
  <c r="V548" i="4"/>
  <c r="V549" i="4"/>
  <c r="V550" i="4"/>
  <c r="V551" i="4"/>
  <c r="V552" i="4"/>
  <c r="V553" i="4"/>
  <c r="V554" i="4"/>
  <c r="V555" i="4"/>
  <c r="V556" i="4"/>
  <c r="V557" i="4"/>
  <c r="V558" i="4"/>
  <c r="V559" i="4"/>
  <c r="V560" i="4"/>
  <c r="V561" i="4"/>
  <c r="V562" i="4"/>
  <c r="V563" i="4"/>
  <c r="V564" i="4"/>
  <c r="V565" i="4"/>
  <c r="V566" i="4"/>
  <c r="V567" i="4"/>
  <c r="V568" i="4"/>
  <c r="V569" i="4"/>
  <c r="V570" i="4"/>
  <c r="V571" i="4"/>
  <c r="V572" i="4"/>
  <c r="F166" i="2"/>
  <c r="F167" i="2"/>
  <c r="F165" i="2"/>
  <c r="V573" i="4" l="1"/>
  <c r="J3" i="2"/>
  <c r="K3" i="2" s="1"/>
  <c r="J4" i="2"/>
  <c r="K4" i="2" s="1"/>
  <c r="J5" i="2"/>
  <c r="K5" i="2" s="1"/>
  <c r="J6" i="2"/>
  <c r="K6" i="2" s="1"/>
  <c r="J7" i="2"/>
  <c r="K7" i="2" s="1"/>
  <c r="J8" i="2"/>
  <c r="K8" i="2" s="1"/>
  <c r="J9" i="2"/>
  <c r="K9" i="2" s="1"/>
  <c r="J10" i="2"/>
  <c r="K10" i="2" s="1"/>
  <c r="J11" i="2"/>
  <c r="K11" i="2" s="1"/>
  <c r="J12" i="2"/>
  <c r="K12" i="2" s="1"/>
  <c r="J13" i="2"/>
  <c r="K13" i="2" s="1"/>
  <c r="J14" i="2"/>
  <c r="K14" i="2" s="1"/>
  <c r="J15" i="2"/>
  <c r="K15" i="2" s="1"/>
  <c r="J16" i="2"/>
  <c r="K16" i="2" s="1"/>
  <c r="J17" i="2"/>
  <c r="K17" i="2" s="1"/>
  <c r="J18" i="2"/>
  <c r="K18" i="2" s="1"/>
  <c r="J19" i="2"/>
  <c r="K19" i="2" s="1"/>
  <c r="J20" i="2"/>
  <c r="K20" i="2" s="1"/>
  <c r="J21" i="2"/>
  <c r="K21" i="2" s="1"/>
  <c r="J22" i="2"/>
  <c r="K22" i="2" s="1"/>
  <c r="J23" i="2"/>
  <c r="K23" i="2" s="1"/>
  <c r="J24" i="2"/>
  <c r="K24" i="2" s="1"/>
  <c r="J25" i="2"/>
  <c r="K25" i="2" s="1"/>
  <c r="J26" i="2"/>
  <c r="K26" i="2" s="1"/>
  <c r="J27" i="2"/>
  <c r="K27" i="2" s="1"/>
  <c r="J28" i="2"/>
  <c r="K28" i="2" s="1"/>
  <c r="J29" i="2"/>
  <c r="K29" i="2" s="1"/>
  <c r="J30" i="2"/>
  <c r="K30" i="2" s="1"/>
  <c r="J31" i="2"/>
  <c r="K31" i="2" s="1"/>
  <c r="J32" i="2"/>
  <c r="K32" i="2" s="1"/>
  <c r="J33" i="2"/>
  <c r="K33" i="2" s="1"/>
  <c r="J34" i="2"/>
  <c r="K34" i="2" s="1"/>
  <c r="J35" i="2"/>
  <c r="K35" i="2" s="1"/>
  <c r="J36" i="2"/>
  <c r="K36" i="2" s="1"/>
  <c r="J37" i="2"/>
  <c r="K37" i="2" s="1"/>
  <c r="J38" i="2"/>
  <c r="K38" i="2" s="1"/>
  <c r="J39" i="2"/>
  <c r="K39" i="2" s="1"/>
  <c r="J40" i="2"/>
  <c r="K40" i="2" s="1"/>
  <c r="J41" i="2"/>
  <c r="K41" i="2" s="1"/>
  <c r="J42" i="2"/>
  <c r="K42" i="2" s="1"/>
  <c r="J43" i="2"/>
  <c r="K43" i="2" s="1"/>
  <c r="J44" i="2"/>
  <c r="K44" i="2" s="1"/>
  <c r="J45" i="2"/>
  <c r="K45" i="2" s="1"/>
  <c r="J46" i="2"/>
  <c r="K46" i="2" s="1"/>
  <c r="J47" i="2"/>
  <c r="K47" i="2" s="1"/>
  <c r="J48" i="2"/>
  <c r="K48" i="2" s="1"/>
  <c r="J49" i="2"/>
  <c r="K49" i="2" s="1"/>
  <c r="J50" i="2"/>
  <c r="K50" i="2" s="1"/>
  <c r="J51" i="2"/>
  <c r="K51" i="2" s="1"/>
  <c r="J52" i="2"/>
  <c r="K52" i="2" s="1"/>
  <c r="J53" i="2"/>
  <c r="K53" i="2" s="1"/>
  <c r="J54" i="2"/>
  <c r="K54" i="2" s="1"/>
  <c r="J55" i="2"/>
  <c r="K55" i="2" s="1"/>
  <c r="J56" i="2"/>
  <c r="K56" i="2" s="1"/>
  <c r="J57" i="2"/>
  <c r="K57" i="2" s="1"/>
  <c r="J58" i="2"/>
  <c r="K58" i="2" s="1"/>
  <c r="J59" i="2"/>
  <c r="K59" i="2" s="1"/>
  <c r="J60" i="2"/>
  <c r="K60" i="2" s="1"/>
  <c r="J61" i="2"/>
  <c r="K61" i="2" s="1"/>
  <c r="J62" i="2"/>
  <c r="K62" i="2" s="1"/>
  <c r="J63" i="2"/>
  <c r="K63" i="2" s="1"/>
  <c r="J64" i="2"/>
  <c r="K64" i="2" s="1"/>
  <c r="J65" i="2"/>
  <c r="K65" i="2" s="1"/>
  <c r="J66" i="2"/>
  <c r="K66" i="2" s="1"/>
  <c r="J67" i="2"/>
  <c r="K67" i="2" s="1"/>
  <c r="J68" i="2"/>
  <c r="K68" i="2" s="1"/>
  <c r="J69" i="2"/>
  <c r="K69" i="2" s="1"/>
  <c r="J70" i="2"/>
  <c r="K70" i="2" s="1"/>
  <c r="J71" i="2"/>
  <c r="K71" i="2" s="1"/>
  <c r="J72" i="2"/>
  <c r="K72" i="2" s="1"/>
  <c r="J73" i="2"/>
  <c r="K73" i="2" s="1"/>
  <c r="J74" i="2"/>
  <c r="K74" i="2" s="1"/>
  <c r="J75" i="2"/>
  <c r="K75" i="2" s="1"/>
  <c r="J76" i="2"/>
  <c r="K76" i="2" s="1"/>
  <c r="J77" i="2"/>
  <c r="K77" i="2" s="1"/>
  <c r="J78" i="2"/>
  <c r="K78" i="2" s="1"/>
  <c r="J79" i="2"/>
  <c r="K79" i="2" s="1"/>
  <c r="J80" i="2"/>
  <c r="K80" i="2" s="1"/>
  <c r="J81" i="2"/>
  <c r="K81" i="2" s="1"/>
  <c r="J82" i="2"/>
  <c r="K82" i="2" s="1"/>
  <c r="J83" i="2"/>
  <c r="K83" i="2" s="1"/>
  <c r="J84" i="2"/>
  <c r="K84" i="2" s="1"/>
  <c r="J85" i="2"/>
  <c r="K85" i="2" s="1"/>
  <c r="J86" i="2"/>
  <c r="K86" i="2" s="1"/>
  <c r="J87" i="2"/>
  <c r="K87" i="2" s="1"/>
  <c r="J88" i="2"/>
  <c r="K88" i="2" s="1"/>
  <c r="J89" i="2"/>
  <c r="K89" i="2" s="1"/>
  <c r="J90" i="2"/>
  <c r="K90" i="2" s="1"/>
  <c r="J91" i="2"/>
  <c r="K91" i="2" s="1"/>
  <c r="J92" i="2"/>
  <c r="K92" i="2" s="1"/>
  <c r="J93" i="2"/>
  <c r="K93" i="2" s="1"/>
  <c r="J94" i="2"/>
  <c r="K94" i="2" s="1"/>
  <c r="J95" i="2"/>
  <c r="K95" i="2" s="1"/>
  <c r="J96" i="2"/>
  <c r="K96" i="2" s="1"/>
  <c r="J97" i="2"/>
  <c r="K97" i="2" s="1"/>
  <c r="J98" i="2"/>
  <c r="K98" i="2" s="1"/>
  <c r="J99" i="2"/>
  <c r="K99" i="2" s="1"/>
  <c r="J100" i="2"/>
  <c r="K100" i="2" s="1"/>
  <c r="J101" i="2"/>
  <c r="K101" i="2" s="1"/>
  <c r="J102" i="2"/>
  <c r="K102" i="2" s="1"/>
  <c r="J103" i="2"/>
  <c r="K103" i="2" s="1"/>
  <c r="J104" i="2"/>
  <c r="K104" i="2" s="1"/>
  <c r="J105" i="2"/>
  <c r="K105" i="2" s="1"/>
  <c r="J106" i="2"/>
  <c r="K106" i="2" s="1"/>
  <c r="J107" i="2"/>
  <c r="K107" i="2" s="1"/>
  <c r="J108" i="2"/>
  <c r="K108" i="2" s="1"/>
  <c r="J109" i="2"/>
  <c r="K109" i="2" s="1"/>
  <c r="J110" i="2"/>
  <c r="K110" i="2" s="1"/>
  <c r="J111" i="2"/>
  <c r="K111" i="2" s="1"/>
  <c r="J112" i="2"/>
  <c r="K112" i="2" s="1"/>
  <c r="J113" i="2"/>
  <c r="K113" i="2" s="1"/>
  <c r="J114" i="2"/>
  <c r="K114" i="2" s="1"/>
  <c r="J115" i="2"/>
  <c r="K115" i="2" s="1"/>
  <c r="J116" i="2"/>
  <c r="K116" i="2" s="1"/>
  <c r="J117" i="2"/>
  <c r="K117" i="2" s="1"/>
  <c r="J118" i="2"/>
  <c r="K118" i="2" s="1"/>
  <c r="J119" i="2"/>
  <c r="K119" i="2" s="1"/>
  <c r="J120" i="2"/>
  <c r="K120" i="2" s="1"/>
  <c r="J121" i="2"/>
  <c r="K121" i="2" s="1"/>
  <c r="J122" i="2"/>
  <c r="K122" i="2" s="1"/>
  <c r="J123" i="2"/>
  <c r="K123" i="2" s="1"/>
  <c r="J124" i="2"/>
  <c r="K124" i="2" s="1"/>
  <c r="J125" i="2"/>
  <c r="K125" i="2" s="1"/>
  <c r="J126" i="2"/>
  <c r="K126" i="2" s="1"/>
  <c r="J127" i="2"/>
  <c r="K127" i="2" s="1"/>
  <c r="J128" i="2"/>
  <c r="K128" i="2" s="1"/>
  <c r="J129" i="2"/>
  <c r="K129" i="2" s="1"/>
  <c r="J130" i="2"/>
  <c r="K130" i="2" s="1"/>
  <c r="J131" i="2"/>
  <c r="K131" i="2" s="1"/>
  <c r="J132" i="2"/>
  <c r="K132" i="2" s="1"/>
  <c r="J133" i="2"/>
  <c r="K133" i="2" s="1"/>
  <c r="J134" i="2"/>
  <c r="K134" i="2" s="1"/>
  <c r="J135" i="2"/>
  <c r="K135" i="2" s="1"/>
  <c r="J136" i="2"/>
  <c r="K136" i="2" s="1"/>
  <c r="J137" i="2"/>
  <c r="K137" i="2" s="1"/>
  <c r="J138" i="2"/>
  <c r="K138" i="2" s="1"/>
  <c r="J139" i="2"/>
  <c r="K139" i="2" s="1"/>
  <c r="J140" i="2"/>
  <c r="K140" i="2" s="1"/>
  <c r="J141" i="2"/>
  <c r="K141" i="2" s="1"/>
  <c r="J142" i="2"/>
  <c r="K142" i="2" s="1"/>
  <c r="J143" i="2"/>
  <c r="K143" i="2" s="1"/>
  <c r="J144" i="2"/>
  <c r="K144" i="2" s="1"/>
  <c r="J145" i="2"/>
  <c r="K145" i="2" s="1"/>
  <c r="J146" i="2"/>
  <c r="K146" i="2" s="1"/>
  <c r="J147" i="2"/>
  <c r="K147" i="2" s="1"/>
  <c r="J148" i="2"/>
  <c r="K148" i="2" s="1"/>
  <c r="J149" i="2"/>
  <c r="K149" i="2" s="1"/>
  <c r="J150" i="2"/>
  <c r="K150" i="2" s="1"/>
  <c r="J151" i="2"/>
  <c r="K151" i="2" s="1"/>
  <c r="J152" i="2"/>
  <c r="K152" i="2" s="1"/>
  <c r="J153" i="2"/>
  <c r="K153" i="2" s="1"/>
  <c r="J2" i="2"/>
  <c r="K2" i="2" s="1"/>
  <c r="G156" i="2"/>
  <c r="G161" i="2" s="1"/>
  <c r="AG169" i="8"/>
  <c r="AG170" i="8"/>
  <c r="L170" i="8" s="1"/>
  <c r="J170" i="8"/>
  <c r="J169" i="8"/>
  <c r="J446" i="8"/>
  <c r="AG446" i="8" l="1"/>
  <c r="L169" i="8"/>
  <c r="L446" i="8" s="1"/>
</calcChain>
</file>

<file path=xl/sharedStrings.xml><?xml version="1.0" encoding="utf-8"?>
<sst xmlns="http://schemas.openxmlformats.org/spreadsheetml/2006/main" count="33734" uniqueCount="5047">
  <si>
    <t>№</t>
  </si>
  <si>
    <t>Марка</t>
  </si>
  <si>
    <t>Наименование</t>
  </si>
  <si>
    <t>Кол-во</t>
  </si>
  <si>
    <r>
      <t xml:space="preserve">Масса по ОВ
</t>
    </r>
    <r>
      <rPr>
        <sz val="10"/>
        <color theme="1"/>
        <rFont val="Calibri"/>
        <family val="2"/>
        <charset val="204"/>
        <scheme val="minor"/>
      </rPr>
      <t>(общая)</t>
    </r>
  </si>
  <si>
    <t>1Б1-1</t>
  </si>
  <si>
    <t>Балка</t>
  </si>
  <si>
    <t>1Б3-4</t>
  </si>
  <si>
    <t>1Б8-1</t>
  </si>
  <si>
    <t>1Б8-3</t>
  </si>
  <si>
    <t>1Б8-4</t>
  </si>
  <si>
    <t>1Б8-5</t>
  </si>
  <si>
    <t>1Б8-6</t>
  </si>
  <si>
    <t>1Б11-1</t>
  </si>
  <si>
    <t>Колонна</t>
  </si>
  <si>
    <t>1К1-2</t>
  </si>
  <si>
    <t>1К1-3</t>
  </si>
  <si>
    <t>1К1-5</t>
  </si>
  <si>
    <t>1К1-11</t>
  </si>
  <si>
    <t>1К1-14</t>
  </si>
  <si>
    <t>1К1-18</t>
  </si>
  <si>
    <t>1К1-22</t>
  </si>
  <si>
    <t>1К2-1</t>
  </si>
  <si>
    <t>1К2-2</t>
  </si>
  <si>
    <t>1К2-4</t>
  </si>
  <si>
    <t>Щит</t>
  </si>
  <si>
    <t>2Б1-2</t>
  </si>
  <si>
    <t>2Б2-1</t>
  </si>
  <si>
    <t>2Б2-3</t>
  </si>
  <si>
    <t>2Б8-1</t>
  </si>
  <si>
    <t>2Б8-2</t>
  </si>
  <si>
    <t>2Б8-3</t>
  </si>
  <si>
    <t>2К2-2</t>
  </si>
  <si>
    <t>3Б2-1</t>
  </si>
  <si>
    <t>4Б2-1</t>
  </si>
  <si>
    <t>Проект</t>
  </si>
  <si>
    <t>КГ3</t>
  </si>
  <si>
    <t>Б5-5</t>
  </si>
  <si>
    <t>Б5-10</t>
  </si>
  <si>
    <t>Б5-13</t>
  </si>
  <si>
    <t>Б5-14</t>
  </si>
  <si>
    <t>Б5-15</t>
  </si>
  <si>
    <t>Б5-16</t>
  </si>
  <si>
    <t>Б5-23</t>
  </si>
  <si>
    <t>Б5-24</t>
  </si>
  <si>
    <t>Б5а-7</t>
  </si>
  <si>
    <t>Б6-1</t>
  </si>
  <si>
    <t>Б6-3</t>
  </si>
  <si>
    <t>Б6-6</t>
  </si>
  <si>
    <t>КГ2,7</t>
  </si>
  <si>
    <t>Итого:</t>
  </si>
  <si>
    <t>1Б3-5</t>
  </si>
  <si>
    <t>1Б3-1</t>
  </si>
  <si>
    <t>1Б9-3</t>
  </si>
  <si>
    <t>1Б9-2</t>
  </si>
  <si>
    <t>1К3-4</t>
  </si>
  <si>
    <t>1Б3-2</t>
  </si>
  <si>
    <t>1К3-6</t>
  </si>
  <si>
    <t>1К3-7</t>
  </si>
  <si>
    <t>1Б3-3</t>
  </si>
  <si>
    <t>1Б9-4</t>
  </si>
  <si>
    <t>1Б9-1</t>
  </si>
  <si>
    <t>1К3-9</t>
  </si>
  <si>
    <t>1Б12-1</t>
  </si>
  <si>
    <t>1К3-8</t>
  </si>
  <si>
    <t>1К3-1</t>
  </si>
  <si>
    <t>1К3-5</t>
  </si>
  <si>
    <t>1К1-9</t>
  </si>
  <si>
    <t>1К3-3</t>
  </si>
  <si>
    <t>1К2-3</t>
  </si>
  <si>
    <t>2К2-1</t>
  </si>
  <si>
    <t>Примечания</t>
  </si>
  <si>
    <t>1Б4-1</t>
  </si>
  <si>
    <t>1Б4-2</t>
  </si>
  <si>
    <t>1Б4-3</t>
  </si>
  <si>
    <t>1Б4-4</t>
  </si>
  <si>
    <t>1Б4-5</t>
  </si>
  <si>
    <t>1Б4-6</t>
  </si>
  <si>
    <t>1Б4-7</t>
  </si>
  <si>
    <t>1Б4-8</t>
  </si>
  <si>
    <t>1Б4-9</t>
  </si>
  <si>
    <t>1Б4-10</t>
  </si>
  <si>
    <t>1Б4-11</t>
  </si>
  <si>
    <t>1Б4-12</t>
  </si>
  <si>
    <t>1Б4-13</t>
  </si>
  <si>
    <t>1Б4-14</t>
  </si>
  <si>
    <t>1Б4-15</t>
  </si>
  <si>
    <t>1Б4-16</t>
  </si>
  <si>
    <t>1Б4-17</t>
  </si>
  <si>
    <t>1Б4-18</t>
  </si>
  <si>
    <t>1Б4-19</t>
  </si>
  <si>
    <t>1Б4-20</t>
  </si>
  <si>
    <t>1Б5-1</t>
  </si>
  <si>
    <t>1Б5-2</t>
  </si>
  <si>
    <t>1Б5-3</t>
  </si>
  <si>
    <t>1Б5-4</t>
  </si>
  <si>
    <t>1Б5-5</t>
  </si>
  <si>
    <t>1Б5-6</t>
  </si>
  <si>
    <t>1Б5-7</t>
  </si>
  <si>
    <t>1Б5-8</t>
  </si>
  <si>
    <t>1Б5-9</t>
  </si>
  <si>
    <t>1Б5-10</t>
  </si>
  <si>
    <t>1Б5-11</t>
  </si>
  <si>
    <t>1Б5-12</t>
  </si>
  <si>
    <t>1Б5-13</t>
  </si>
  <si>
    <t>1Б5-14</t>
  </si>
  <si>
    <t>1Б6-1</t>
  </si>
  <si>
    <t>1Б6-2</t>
  </si>
  <si>
    <t>1Б6-3</t>
  </si>
  <si>
    <t>1Б14-1</t>
  </si>
  <si>
    <t>1Б14-2</t>
  </si>
  <si>
    <t>1Б14-3</t>
  </si>
  <si>
    <t>1Б14-4</t>
  </si>
  <si>
    <t>1К1-1</t>
  </si>
  <si>
    <t>1К1-4</t>
  </si>
  <si>
    <t>1К1-6</t>
  </si>
  <si>
    <t>1К1-7</t>
  </si>
  <si>
    <t>1К1-8</t>
  </si>
  <si>
    <t>1К1-10</t>
  </si>
  <si>
    <t>1К1-12</t>
  </si>
  <si>
    <t>1К1-13</t>
  </si>
  <si>
    <t>1К1-15</t>
  </si>
  <si>
    <t>1К1-16</t>
  </si>
  <si>
    <t>1К1-17</t>
  </si>
  <si>
    <t>1К1-19</t>
  </si>
  <si>
    <t>1К1-20</t>
  </si>
  <si>
    <t>1К1-21</t>
  </si>
  <si>
    <t>1К1-23</t>
  </si>
  <si>
    <t>1К3-2</t>
  </si>
  <si>
    <t>1К4-1</t>
  </si>
  <si>
    <t>1К4-2</t>
  </si>
  <si>
    <t>1К4-3</t>
  </si>
  <si>
    <t>1К4-4</t>
  </si>
  <si>
    <t>1К4-5</t>
  </si>
  <si>
    <t>1К4-6</t>
  </si>
  <si>
    <t>1К4-7</t>
  </si>
  <si>
    <t>1К4-8</t>
  </si>
  <si>
    <t>1К4-9</t>
  </si>
  <si>
    <t>1К4-10</t>
  </si>
  <si>
    <t>1КР1-1</t>
  </si>
  <si>
    <t>1ФП1-1</t>
  </si>
  <si>
    <t>1ФП1-2</t>
  </si>
  <si>
    <t>1ФП4-1</t>
  </si>
  <si>
    <t>Монтажный элемент</t>
  </si>
  <si>
    <t>1Б1-3</t>
  </si>
  <si>
    <t>1Б1-4</t>
  </si>
  <si>
    <t>1Б2-1</t>
  </si>
  <si>
    <t>1Б8-2</t>
  </si>
  <si>
    <t>2Б2-2</t>
  </si>
  <si>
    <t>3Б2-2</t>
  </si>
  <si>
    <t>Приоритет</t>
  </si>
  <si>
    <t>1(1)</t>
  </si>
  <si>
    <t>Ведомость отправочных марок</t>
  </si>
  <si>
    <t>Лист</t>
  </si>
  <si>
    <t>Наименование марки</t>
  </si>
  <si>
    <t>Кол-во,
шт.</t>
  </si>
  <si>
    <t>Вес
1-ой, кг</t>
  </si>
  <si>
    <t>Общий
вес, кг</t>
  </si>
  <si>
    <t>S одной, м2</t>
  </si>
  <si>
    <t xml:space="preserve">S всех, м2 </t>
  </si>
  <si>
    <t>Примечание</t>
  </si>
  <si>
    <t>Лист без индексации</t>
  </si>
  <si>
    <t>2</t>
  </si>
  <si>
    <t>1А-1</t>
  </si>
  <si>
    <t>Связь 1А-1</t>
  </si>
  <si>
    <t>ОГЗ до R45</t>
  </si>
  <si>
    <t/>
  </si>
  <si>
    <t>3</t>
  </si>
  <si>
    <t>1Б-1</t>
  </si>
  <si>
    <t>Распорка 1Б-1</t>
  </si>
  <si>
    <t>RAL  7005</t>
  </si>
  <si>
    <t>4</t>
  </si>
  <si>
    <t>Балка 1Б1-1</t>
  </si>
  <si>
    <t>5</t>
  </si>
  <si>
    <t>1Б1-2</t>
  </si>
  <si>
    <t>Балка 1Б1-2</t>
  </si>
  <si>
    <t>6</t>
  </si>
  <si>
    <t>Балка 1Б1-3</t>
  </si>
  <si>
    <t>7</t>
  </si>
  <si>
    <t>Балка 1Б1-4</t>
  </si>
  <si>
    <t>8</t>
  </si>
  <si>
    <t>1Б1-5</t>
  </si>
  <si>
    <t>Балка 1Б1-5</t>
  </si>
  <si>
    <t>9</t>
  </si>
  <si>
    <t>1Б1-6</t>
  </si>
  <si>
    <t>Балка 1Б1-6</t>
  </si>
  <si>
    <t>10</t>
  </si>
  <si>
    <t>Балка 1Б2-1</t>
  </si>
  <si>
    <t>11</t>
  </si>
  <si>
    <t>Балка 1Б3-1</t>
  </si>
  <si>
    <t>12</t>
  </si>
  <si>
    <t>Балка 1Б3-2</t>
  </si>
  <si>
    <t>13</t>
  </si>
  <si>
    <t>Балка 1Б3-3</t>
  </si>
  <si>
    <t>14</t>
  </si>
  <si>
    <t>Балка 1Б3-4</t>
  </si>
  <si>
    <t>15</t>
  </si>
  <si>
    <t>Балка 1Б3-5</t>
  </si>
  <si>
    <t>16</t>
  </si>
  <si>
    <t>Балка 1Б4-1</t>
  </si>
  <si>
    <t>17</t>
  </si>
  <si>
    <t>Балка 1Б4-2</t>
  </si>
  <si>
    <t>18</t>
  </si>
  <si>
    <t>Балка 1Б4-3</t>
  </si>
  <si>
    <t>19</t>
  </si>
  <si>
    <t>Балка 1Б4-4</t>
  </si>
  <si>
    <t>20</t>
  </si>
  <si>
    <t>Балка 1Б4-5</t>
  </si>
  <si>
    <t>21</t>
  </si>
  <si>
    <t>Балка 1Б4-6</t>
  </si>
  <si>
    <t>22</t>
  </si>
  <si>
    <t>Балка 1Б4-7</t>
  </si>
  <si>
    <t>23</t>
  </si>
  <si>
    <t>Балка 1Б4-8</t>
  </si>
  <si>
    <t>24</t>
  </si>
  <si>
    <t>Балка 1Б4-9</t>
  </si>
  <si>
    <t>25</t>
  </si>
  <si>
    <t>Балка 1Б4-10</t>
  </si>
  <si>
    <t>26</t>
  </si>
  <si>
    <t>Балка 1Б4-11</t>
  </si>
  <si>
    <t>27</t>
  </si>
  <si>
    <t>Балка 1Б4-12</t>
  </si>
  <si>
    <t>28</t>
  </si>
  <si>
    <t>Балка 1Б4-13</t>
  </si>
  <si>
    <t>29</t>
  </si>
  <si>
    <t>Балка 1Б4-14</t>
  </si>
  <si>
    <t>30</t>
  </si>
  <si>
    <t>Балка 1Б4-15</t>
  </si>
  <si>
    <t>31</t>
  </si>
  <si>
    <t>Балка 1Б4-16</t>
  </si>
  <si>
    <t>32</t>
  </si>
  <si>
    <t>Балка 1Б4-17</t>
  </si>
  <si>
    <t>33</t>
  </si>
  <si>
    <t>Балка 1Б4-18</t>
  </si>
  <si>
    <t>34</t>
  </si>
  <si>
    <t>Балка 1Б4-19</t>
  </si>
  <si>
    <t>35</t>
  </si>
  <si>
    <t>Балка 1Б4-20</t>
  </si>
  <si>
    <t>36</t>
  </si>
  <si>
    <t>Балка 1Б5-1</t>
  </si>
  <si>
    <t>37</t>
  </si>
  <si>
    <t>Балка 1Б5-2</t>
  </si>
  <si>
    <t>38</t>
  </si>
  <si>
    <t>Балка 1Б5-3</t>
  </si>
  <si>
    <t>39</t>
  </si>
  <si>
    <t>Балка 1Б5-4</t>
  </si>
  <si>
    <t>40</t>
  </si>
  <si>
    <t>Балка 1Б5-5</t>
  </si>
  <si>
    <t>41</t>
  </si>
  <si>
    <t>Балка 1Б5-6</t>
  </si>
  <si>
    <t>42</t>
  </si>
  <si>
    <t>Балка 1Б5-7</t>
  </si>
  <si>
    <t>43</t>
  </si>
  <si>
    <t>Балка 1Б5-8</t>
  </si>
  <si>
    <t>44</t>
  </si>
  <si>
    <t>Балка 1Б5-9</t>
  </si>
  <si>
    <t>45</t>
  </si>
  <si>
    <t>Балка 1Б5-10</t>
  </si>
  <si>
    <t>46</t>
  </si>
  <si>
    <t>Балка 1Б5-11</t>
  </si>
  <si>
    <t>47</t>
  </si>
  <si>
    <t>Балка 1Б5-12</t>
  </si>
  <si>
    <t>48</t>
  </si>
  <si>
    <t>Балка 1Б5-13</t>
  </si>
  <si>
    <t>49</t>
  </si>
  <si>
    <t>Балка 1Б5-14</t>
  </si>
  <si>
    <t>50</t>
  </si>
  <si>
    <t>Балка 1Б6-1</t>
  </si>
  <si>
    <t>51</t>
  </si>
  <si>
    <t>Балка 1Б6-2</t>
  </si>
  <si>
    <t>52</t>
  </si>
  <si>
    <t>Балка 1Б6-3</t>
  </si>
  <si>
    <t>53</t>
  </si>
  <si>
    <t>1Б7-1</t>
  </si>
  <si>
    <t>Балка 1Б7-1</t>
  </si>
  <si>
    <t>54</t>
  </si>
  <si>
    <t>1Б7-2</t>
  </si>
  <si>
    <t>Балка 1Б7-2</t>
  </si>
  <si>
    <t>55</t>
  </si>
  <si>
    <t>1Б7-3</t>
  </si>
  <si>
    <t>Балка 1Б7-3</t>
  </si>
  <si>
    <t>56</t>
  </si>
  <si>
    <t>1Б7-4</t>
  </si>
  <si>
    <t>Балка 1Б7-4</t>
  </si>
  <si>
    <t>57</t>
  </si>
  <si>
    <t>1Б7-5</t>
  </si>
  <si>
    <t>Балка 1Б7-5</t>
  </si>
  <si>
    <t>58</t>
  </si>
  <si>
    <t>1Б7-6</t>
  </si>
  <si>
    <t>Балка 1Б7-6</t>
  </si>
  <si>
    <t>59</t>
  </si>
  <si>
    <t>1Б7-7</t>
  </si>
  <si>
    <t>Балка 1Б7-7</t>
  </si>
  <si>
    <t>60</t>
  </si>
  <si>
    <t>1Б7-8</t>
  </si>
  <si>
    <t>Балка 1Б7-8</t>
  </si>
  <si>
    <t>61</t>
  </si>
  <si>
    <t>1Б7-9</t>
  </si>
  <si>
    <t>Балка 1Б7-9</t>
  </si>
  <si>
    <t>62</t>
  </si>
  <si>
    <t>1Б7-10</t>
  </si>
  <si>
    <t>Балка 1Б7-10</t>
  </si>
  <si>
    <t>63</t>
  </si>
  <si>
    <t>1Б7-11</t>
  </si>
  <si>
    <t>Балка 1Б7-11</t>
  </si>
  <si>
    <t>64</t>
  </si>
  <si>
    <t>1Б7-12</t>
  </si>
  <si>
    <t>Балка 1Б7-12</t>
  </si>
  <si>
    <t>65</t>
  </si>
  <si>
    <t>1Б7-13</t>
  </si>
  <si>
    <t>Балка 1Б7-13</t>
  </si>
  <si>
    <t>66</t>
  </si>
  <si>
    <t>1Б7-14</t>
  </si>
  <si>
    <t>Балка 1Б7-14</t>
  </si>
  <si>
    <t>67</t>
  </si>
  <si>
    <t>1Б7-15</t>
  </si>
  <si>
    <t>Балка 1Б7-15</t>
  </si>
  <si>
    <t>68</t>
  </si>
  <si>
    <t>1Б7-16</t>
  </si>
  <si>
    <t>Балка 1Б7-16</t>
  </si>
  <si>
    <t>69</t>
  </si>
  <si>
    <t>1Б7-17</t>
  </si>
  <si>
    <t>Балка 1Б7-17</t>
  </si>
  <si>
    <t>70</t>
  </si>
  <si>
    <t>1Б7-18</t>
  </si>
  <si>
    <t>Балка 1Б7-18</t>
  </si>
  <si>
    <t>71</t>
  </si>
  <si>
    <t>1Б7-19</t>
  </si>
  <si>
    <t>Балка 1Б7-19</t>
  </si>
  <si>
    <t>72</t>
  </si>
  <si>
    <t>1Б7-20</t>
  </si>
  <si>
    <t>Балка 1Б7-20</t>
  </si>
  <si>
    <t>73</t>
  </si>
  <si>
    <t>1Б7-21</t>
  </si>
  <si>
    <t>Балка 1Б7-21</t>
  </si>
  <si>
    <t>74</t>
  </si>
  <si>
    <t>1Б7-22</t>
  </si>
  <si>
    <t>Балка 1Б7-22</t>
  </si>
  <si>
    <t>75</t>
  </si>
  <si>
    <t>1Б7-23</t>
  </si>
  <si>
    <t>Балка 1Б7-23</t>
  </si>
  <si>
    <t>76</t>
  </si>
  <si>
    <t>1Б7-24</t>
  </si>
  <si>
    <t>Балка 1Б7-24</t>
  </si>
  <si>
    <t>77</t>
  </si>
  <si>
    <t>1Б7-25</t>
  </si>
  <si>
    <t>Балка 1Б7-25</t>
  </si>
  <si>
    <t>78</t>
  </si>
  <si>
    <t>1Б7-26</t>
  </si>
  <si>
    <t>Балка 1Б7-26</t>
  </si>
  <si>
    <t>79</t>
  </si>
  <si>
    <t>1Б7-27</t>
  </si>
  <si>
    <t>Балка 1Б7-27</t>
  </si>
  <si>
    <t>80</t>
  </si>
  <si>
    <t>Балка 1Б8-1</t>
  </si>
  <si>
    <t>81</t>
  </si>
  <si>
    <t>Балка 1Б8-2</t>
  </si>
  <si>
    <t>82</t>
  </si>
  <si>
    <t>Балка 1Б8-3</t>
  </si>
  <si>
    <t>83</t>
  </si>
  <si>
    <t>Балка 1Б8-4</t>
  </si>
  <si>
    <t>84</t>
  </si>
  <si>
    <t>Балка 1Б8-5</t>
  </si>
  <si>
    <t>85</t>
  </si>
  <si>
    <t>Балка 1Б8-6</t>
  </si>
  <si>
    <t>86</t>
  </si>
  <si>
    <t>Балка 1Б9-1</t>
  </si>
  <si>
    <t>87</t>
  </si>
  <si>
    <t>Балка 1Б9-2</t>
  </si>
  <si>
    <t>88</t>
  </si>
  <si>
    <t>Балка 1Б9-3</t>
  </si>
  <si>
    <t>89</t>
  </si>
  <si>
    <t>Балка 1Б9-4</t>
  </si>
  <si>
    <t>90</t>
  </si>
  <si>
    <t>Балка 1Б11-1</t>
  </si>
  <si>
    <t>91</t>
  </si>
  <si>
    <t>Балка 1Б12-1</t>
  </si>
  <si>
    <t>92</t>
  </si>
  <si>
    <t>1Б13-1</t>
  </si>
  <si>
    <t>Балка 1Б13-1</t>
  </si>
  <si>
    <t>93</t>
  </si>
  <si>
    <t>1Б13-2</t>
  </si>
  <si>
    <t>Балка 1Б13-2</t>
  </si>
  <si>
    <t>94</t>
  </si>
  <si>
    <t>1Б13-3</t>
  </si>
  <si>
    <t>Балка 1Б13-3</t>
  </si>
  <si>
    <t>95</t>
  </si>
  <si>
    <t>1Б13-4</t>
  </si>
  <si>
    <t>Балка 1Б13-4</t>
  </si>
  <si>
    <t>96</t>
  </si>
  <si>
    <t>1Б13-5</t>
  </si>
  <si>
    <t>Балка 1Б13-5</t>
  </si>
  <si>
    <t>97</t>
  </si>
  <si>
    <t>1Б13-6</t>
  </si>
  <si>
    <t>Балка 1Б13-6</t>
  </si>
  <si>
    <t>98</t>
  </si>
  <si>
    <t>1Б13-7</t>
  </si>
  <si>
    <t>Балка 1Б13-7</t>
  </si>
  <si>
    <t>99</t>
  </si>
  <si>
    <t>1Б13-8</t>
  </si>
  <si>
    <t>Балка 1Б13-8</t>
  </si>
  <si>
    <t>100</t>
  </si>
  <si>
    <t>1Б13-9</t>
  </si>
  <si>
    <t>Балка 1Б13-9</t>
  </si>
  <si>
    <t>101</t>
  </si>
  <si>
    <t>1Б13-10</t>
  </si>
  <si>
    <t>Балка 1Б13-10</t>
  </si>
  <si>
    <t>102</t>
  </si>
  <si>
    <t>1Б13-11</t>
  </si>
  <si>
    <t>Балка 1Б13-11</t>
  </si>
  <si>
    <t>103</t>
  </si>
  <si>
    <t>Балка 1Б14-1</t>
  </si>
  <si>
    <t>104</t>
  </si>
  <si>
    <t>Балка 1Б14-2</t>
  </si>
  <si>
    <t>105</t>
  </si>
  <si>
    <t>Балка 1Б14-3</t>
  </si>
  <si>
    <t>106</t>
  </si>
  <si>
    <t>Балка 1Б14-4</t>
  </si>
  <si>
    <t>107</t>
  </si>
  <si>
    <t>1В-1</t>
  </si>
  <si>
    <t>Ригель фахверка 1В-1</t>
  </si>
  <si>
    <t>108</t>
  </si>
  <si>
    <t>1В-2</t>
  </si>
  <si>
    <t>Ригель фахверка 1В-2</t>
  </si>
  <si>
    <t>109</t>
  </si>
  <si>
    <t>1В-3</t>
  </si>
  <si>
    <t>Ригель фахверка 1В-3</t>
  </si>
  <si>
    <t>110</t>
  </si>
  <si>
    <t>1В-4</t>
  </si>
  <si>
    <t>Ригель фахверка 1В-4</t>
  </si>
  <si>
    <t>111</t>
  </si>
  <si>
    <t>1В-5</t>
  </si>
  <si>
    <t>Ригель фахверка 1В-5</t>
  </si>
  <si>
    <t>112</t>
  </si>
  <si>
    <t>1В-6</t>
  </si>
  <si>
    <t>Ригель фахверка 1В-6</t>
  </si>
  <si>
    <t>113</t>
  </si>
  <si>
    <t>1В-7</t>
  </si>
  <si>
    <t>Ригель фахверка 1В-7</t>
  </si>
  <si>
    <t>114</t>
  </si>
  <si>
    <t>1В-8</t>
  </si>
  <si>
    <t>Ригель фахверка 1В-8</t>
  </si>
  <si>
    <t>115</t>
  </si>
  <si>
    <t>1В-9</t>
  </si>
  <si>
    <t>Ригель фахверка 1В-9</t>
  </si>
  <si>
    <t>116</t>
  </si>
  <si>
    <t>1В-10</t>
  </si>
  <si>
    <t>Ригель фахверка 1В-10</t>
  </si>
  <si>
    <t>117</t>
  </si>
  <si>
    <t>1В-11</t>
  </si>
  <si>
    <t>Ригель фахверка 1В-11</t>
  </si>
  <si>
    <t>118</t>
  </si>
  <si>
    <t>1ЗД1-1</t>
  </si>
  <si>
    <t>Закладная деталь 1ЗД1-1</t>
  </si>
  <si>
    <t>119</t>
  </si>
  <si>
    <t>1ЗД1-2</t>
  </si>
  <si>
    <t>Закладная деталь 1ЗД1-2</t>
  </si>
  <si>
    <t>120</t>
  </si>
  <si>
    <t>1ЗД2-1</t>
  </si>
  <si>
    <t>Закладная деталь 1ЗД2-1</t>
  </si>
  <si>
    <t>121</t>
  </si>
  <si>
    <t>1ЗД2-2</t>
  </si>
  <si>
    <t>Закладная деталь 1ЗД2-2</t>
  </si>
  <si>
    <t>122</t>
  </si>
  <si>
    <t>Колонна 1К1-1</t>
  </si>
  <si>
    <t>123</t>
  </si>
  <si>
    <t>Колонна 1К1-2</t>
  </si>
  <si>
    <t>124</t>
  </si>
  <si>
    <t>Колонна 1К1-3</t>
  </si>
  <si>
    <t>125</t>
  </si>
  <si>
    <t>Колонна 1К1-4</t>
  </si>
  <si>
    <t>126</t>
  </si>
  <si>
    <t>Колонна 1К1-5</t>
  </si>
  <si>
    <t>127</t>
  </si>
  <si>
    <t>Колонна 1К1-6</t>
  </si>
  <si>
    <t>128</t>
  </si>
  <si>
    <t>Колонна 1К1-7</t>
  </si>
  <si>
    <t>129</t>
  </si>
  <si>
    <t>Колонна 1К1-8</t>
  </si>
  <si>
    <t>130</t>
  </si>
  <si>
    <t>Колонна 1К1-9</t>
  </si>
  <si>
    <t>131</t>
  </si>
  <si>
    <t>Колонна 1К1-10</t>
  </si>
  <si>
    <t>132</t>
  </si>
  <si>
    <t>Колонна 1К1-11</t>
  </si>
  <si>
    <t>133</t>
  </si>
  <si>
    <t>Колонна 1К1-12</t>
  </si>
  <si>
    <t>134</t>
  </si>
  <si>
    <t>Колонна 1К1-13</t>
  </si>
  <si>
    <t>135</t>
  </si>
  <si>
    <t>Колонна 1К1-14</t>
  </si>
  <si>
    <t>136</t>
  </si>
  <si>
    <t>Колонна 1К1-15</t>
  </si>
  <si>
    <t>137</t>
  </si>
  <si>
    <t>Колонна 1К1-16</t>
  </si>
  <si>
    <t>138</t>
  </si>
  <si>
    <t>Колонна 1К1-17</t>
  </si>
  <si>
    <t>139</t>
  </si>
  <si>
    <t>Колонна 1К1-18</t>
  </si>
  <si>
    <t>140</t>
  </si>
  <si>
    <t>Колонна 1К1-19</t>
  </si>
  <si>
    <t>141</t>
  </si>
  <si>
    <t>Колонна 1К1-20</t>
  </si>
  <si>
    <t>142</t>
  </si>
  <si>
    <t>Колонна 1К1-21</t>
  </si>
  <si>
    <t>143</t>
  </si>
  <si>
    <t>Колонна 1К1-22</t>
  </si>
  <si>
    <t>144</t>
  </si>
  <si>
    <t>Колонна 1К1-23</t>
  </si>
  <si>
    <t>145</t>
  </si>
  <si>
    <t>Колонна 1К2-1</t>
  </si>
  <si>
    <t>146</t>
  </si>
  <si>
    <t>Колонна 1К2-2</t>
  </si>
  <si>
    <t>147</t>
  </si>
  <si>
    <t>Колонна 1К2-3</t>
  </si>
  <si>
    <t>148</t>
  </si>
  <si>
    <t>Колонна 1К2-4</t>
  </si>
  <si>
    <t>149</t>
  </si>
  <si>
    <t>Колонна 1К3-1</t>
  </si>
  <si>
    <t>150</t>
  </si>
  <si>
    <t>Колонна 1К3-2</t>
  </si>
  <si>
    <t>151</t>
  </si>
  <si>
    <t>Колонна 1К3-3</t>
  </si>
  <si>
    <t>152</t>
  </si>
  <si>
    <t>Колонна 1К3-4</t>
  </si>
  <si>
    <t>153</t>
  </si>
  <si>
    <t>Колонна 1К3-5</t>
  </si>
  <si>
    <t>154</t>
  </si>
  <si>
    <t>Колонна 1К3-6</t>
  </si>
  <si>
    <t>155</t>
  </si>
  <si>
    <t>Колонна 1К3-7</t>
  </si>
  <si>
    <t>156</t>
  </si>
  <si>
    <t>Колонна 1К3-8</t>
  </si>
  <si>
    <t>157</t>
  </si>
  <si>
    <t>Колонна 1К3-9</t>
  </si>
  <si>
    <t>158</t>
  </si>
  <si>
    <t>Колонна 1К4-1</t>
  </si>
  <si>
    <t>159</t>
  </si>
  <si>
    <t>Колонна 1К4-2</t>
  </si>
  <si>
    <t>160</t>
  </si>
  <si>
    <t>Колонна 1К4-3</t>
  </si>
  <si>
    <t>161</t>
  </si>
  <si>
    <t>Колонна 1К4-4</t>
  </si>
  <si>
    <t>162</t>
  </si>
  <si>
    <t>Колонна 1К4-5</t>
  </si>
  <si>
    <t>163</t>
  </si>
  <si>
    <t>Колонна 1К4-6</t>
  </si>
  <si>
    <t>164</t>
  </si>
  <si>
    <t>Колонна 1К4-7</t>
  </si>
  <si>
    <t>165</t>
  </si>
  <si>
    <t>Колонна 1К4-8</t>
  </si>
  <si>
    <t>166</t>
  </si>
  <si>
    <t>Колонна 1К4-9</t>
  </si>
  <si>
    <t>167</t>
  </si>
  <si>
    <t>Колонна 1К4-10</t>
  </si>
  <si>
    <t>168</t>
  </si>
  <si>
    <t>Кронштейн 1КР1-1</t>
  </si>
  <si>
    <t>169</t>
  </si>
  <si>
    <t>1КР1-2</t>
  </si>
  <si>
    <t>Кронштейн 1КР1-2</t>
  </si>
  <si>
    <t>170</t>
  </si>
  <si>
    <t>1Л1-1</t>
  </si>
  <si>
    <t>Лестница 1Л1-1</t>
  </si>
  <si>
    <t>171</t>
  </si>
  <si>
    <t>1Л1-2</t>
  </si>
  <si>
    <t>Лестница 1Л1-2</t>
  </si>
  <si>
    <t>172</t>
  </si>
  <si>
    <t>1Л1-3</t>
  </si>
  <si>
    <t>Лестница 1Л1-3</t>
  </si>
  <si>
    <t>173</t>
  </si>
  <si>
    <t>1Л1-4</t>
  </si>
  <si>
    <t>Лестница 1Л1-4</t>
  </si>
  <si>
    <t>174</t>
  </si>
  <si>
    <t>1Л2-1</t>
  </si>
  <si>
    <t>Лестница 1Л2-1</t>
  </si>
  <si>
    <t>175</t>
  </si>
  <si>
    <t>1Л2-2</t>
  </si>
  <si>
    <t>Лестница 1Л2-2</t>
  </si>
  <si>
    <t>176</t>
  </si>
  <si>
    <t>1Л2-3</t>
  </si>
  <si>
    <t>Лестница 1Л2-3</t>
  </si>
  <si>
    <t>177</t>
  </si>
  <si>
    <t>1Л4-1</t>
  </si>
  <si>
    <t>Лестница 1Л4-1</t>
  </si>
  <si>
    <t>178</t>
  </si>
  <si>
    <t>1Л6-1</t>
  </si>
  <si>
    <t>Лестница 1Л6-1</t>
  </si>
  <si>
    <t>179</t>
  </si>
  <si>
    <t>1М-1</t>
  </si>
  <si>
    <t>Монтажный элемент 1М-1</t>
  </si>
  <si>
    <t>180</t>
  </si>
  <si>
    <t>1М-2</t>
  </si>
  <si>
    <t>Монтажный элемент 1М-2</t>
  </si>
  <si>
    <t>181</t>
  </si>
  <si>
    <t>1М-3</t>
  </si>
  <si>
    <t>Монтажный элемент 1М-3</t>
  </si>
  <si>
    <t>182</t>
  </si>
  <si>
    <t>1М-4</t>
  </si>
  <si>
    <t>Монтажный элемент 1М-4</t>
  </si>
  <si>
    <t>183</t>
  </si>
  <si>
    <t>1Н1-1</t>
  </si>
  <si>
    <t>Настил 1Н1-1</t>
  </si>
  <si>
    <t>184</t>
  </si>
  <si>
    <t>1Н1-2</t>
  </si>
  <si>
    <t>Настил 1Н1-2</t>
  </si>
  <si>
    <t>185</t>
  </si>
  <si>
    <t>1Н1-3</t>
  </si>
  <si>
    <t>Настил 1Н1-3</t>
  </si>
  <si>
    <t>186</t>
  </si>
  <si>
    <t>1Н1-4</t>
  </si>
  <si>
    <t>Настил 1Н1-4</t>
  </si>
  <si>
    <t>187</t>
  </si>
  <si>
    <t>1Н1-5</t>
  </si>
  <si>
    <t>Настил 1Н1-5</t>
  </si>
  <si>
    <t>188</t>
  </si>
  <si>
    <t>1Н1-6</t>
  </si>
  <si>
    <t>Настил 1Н1-6</t>
  </si>
  <si>
    <t>189</t>
  </si>
  <si>
    <t>1Н1-7</t>
  </si>
  <si>
    <t>Настил 1Н1-7</t>
  </si>
  <si>
    <t>190</t>
  </si>
  <si>
    <t>1Н1-8</t>
  </si>
  <si>
    <t>Настил 1Н1-8</t>
  </si>
  <si>
    <t>191</t>
  </si>
  <si>
    <t>1Н1-9</t>
  </si>
  <si>
    <t>Настил 1Н1-9</t>
  </si>
  <si>
    <t>192</t>
  </si>
  <si>
    <t>1Н1-10</t>
  </si>
  <si>
    <t>Настил 1Н1-10</t>
  </si>
  <si>
    <t>193</t>
  </si>
  <si>
    <t>1Н1-11</t>
  </si>
  <si>
    <t>Настил 1Н1-11</t>
  </si>
  <si>
    <t>194</t>
  </si>
  <si>
    <t>1Н1-12</t>
  </si>
  <si>
    <t>Настил 1Н1-12</t>
  </si>
  <si>
    <t>195</t>
  </si>
  <si>
    <t>1Н1-13</t>
  </si>
  <si>
    <t>Настил 1Н1-13</t>
  </si>
  <si>
    <t>196</t>
  </si>
  <si>
    <t>1Н1-14</t>
  </si>
  <si>
    <t>Настил 1Н1-14</t>
  </si>
  <si>
    <t>197</t>
  </si>
  <si>
    <t>1Н1-15</t>
  </si>
  <si>
    <t>Настил 1Н1-15</t>
  </si>
  <si>
    <t>198</t>
  </si>
  <si>
    <t>1Н1-16</t>
  </si>
  <si>
    <t>Настил 1Н1-16</t>
  </si>
  <si>
    <t>199</t>
  </si>
  <si>
    <t>1Н1-17</t>
  </si>
  <si>
    <t>Настил 1Н1-17</t>
  </si>
  <si>
    <t>200</t>
  </si>
  <si>
    <t>1Н1-18</t>
  </si>
  <si>
    <t>Настил 1Н1-18</t>
  </si>
  <si>
    <t>201</t>
  </si>
  <si>
    <t>1Н1-19</t>
  </si>
  <si>
    <t>Настил 1Н1-19</t>
  </si>
  <si>
    <t>202</t>
  </si>
  <si>
    <t>1Н1-20</t>
  </si>
  <si>
    <t>Настил 1Н1-20</t>
  </si>
  <si>
    <t>203</t>
  </si>
  <si>
    <t>1Н1-21</t>
  </si>
  <si>
    <t>Настил 1Н1-21</t>
  </si>
  <si>
    <t>204</t>
  </si>
  <si>
    <t>1Н1-22</t>
  </si>
  <si>
    <t>Настил 1Н1-22</t>
  </si>
  <si>
    <t>205</t>
  </si>
  <si>
    <t>1Н1-23</t>
  </si>
  <si>
    <t>Настил 1Н1-23</t>
  </si>
  <si>
    <t>206</t>
  </si>
  <si>
    <t>1Н1-24</t>
  </si>
  <si>
    <t>Настил 1Н1-24</t>
  </si>
  <si>
    <t>207</t>
  </si>
  <si>
    <t>1Н1-25</t>
  </si>
  <si>
    <t>Настил 1Н1-25</t>
  </si>
  <si>
    <t>208</t>
  </si>
  <si>
    <t>1Н1-26</t>
  </si>
  <si>
    <t>Настил 1Н1-26</t>
  </si>
  <si>
    <t>209</t>
  </si>
  <si>
    <t>1Н1-27</t>
  </si>
  <si>
    <t>Настил 1Н1-27</t>
  </si>
  <si>
    <t>210</t>
  </si>
  <si>
    <t>1Н1-28</t>
  </si>
  <si>
    <t>Настил 1Н1-28</t>
  </si>
  <si>
    <t>211</t>
  </si>
  <si>
    <t>1Н1-29</t>
  </si>
  <si>
    <t>Настил 1Н1-29</t>
  </si>
  <si>
    <t>212</t>
  </si>
  <si>
    <t>1Н1-30</t>
  </si>
  <si>
    <t>Настил 1Н1-30</t>
  </si>
  <si>
    <t>213</t>
  </si>
  <si>
    <t>1Н1-31</t>
  </si>
  <si>
    <t>Настил 1Н1-31</t>
  </si>
  <si>
    <t>214</t>
  </si>
  <si>
    <t>1Н1-32</t>
  </si>
  <si>
    <t>Настил 1Н1-32</t>
  </si>
  <si>
    <t>215</t>
  </si>
  <si>
    <t>1Н1-33</t>
  </si>
  <si>
    <t>Настил 1Н1-33</t>
  </si>
  <si>
    <t>216</t>
  </si>
  <si>
    <t>1Н1-34</t>
  </si>
  <si>
    <t>Настил 1Н1-34</t>
  </si>
  <si>
    <t>217</t>
  </si>
  <si>
    <t>1Н1-35</t>
  </si>
  <si>
    <t>Настил 1Н1-35</t>
  </si>
  <si>
    <t>218</t>
  </si>
  <si>
    <t>1Н1-36</t>
  </si>
  <si>
    <t>Настил 1Н1-36</t>
  </si>
  <si>
    <t>219</t>
  </si>
  <si>
    <t>1Н1-37</t>
  </si>
  <si>
    <t>Настил 1Н1-37</t>
  </si>
  <si>
    <t>220</t>
  </si>
  <si>
    <t>1Н1-38</t>
  </si>
  <si>
    <t>Настил 1Н1-38</t>
  </si>
  <si>
    <t>221</t>
  </si>
  <si>
    <t>1Н1-39</t>
  </si>
  <si>
    <t>Настил 1Н1-39</t>
  </si>
  <si>
    <t>222</t>
  </si>
  <si>
    <t>1Н1-40</t>
  </si>
  <si>
    <t>Настил 1Н1-40</t>
  </si>
  <si>
    <t>223</t>
  </si>
  <si>
    <t>1Н1-41</t>
  </si>
  <si>
    <t>Настил 1Н1-41</t>
  </si>
  <si>
    <t>224</t>
  </si>
  <si>
    <t>1Н1-42</t>
  </si>
  <si>
    <t>Настил 1Н1-42</t>
  </si>
  <si>
    <t>225</t>
  </si>
  <si>
    <t>1Н1-43</t>
  </si>
  <si>
    <t>Настил 1Н1-43</t>
  </si>
  <si>
    <t>226</t>
  </si>
  <si>
    <t>1Н1-44</t>
  </si>
  <si>
    <t>Настил 1Н1-44</t>
  </si>
  <si>
    <t>227</t>
  </si>
  <si>
    <t>1Н1-45</t>
  </si>
  <si>
    <t>Настил 1Н1-45</t>
  </si>
  <si>
    <t>228</t>
  </si>
  <si>
    <t>1Н1-46</t>
  </si>
  <si>
    <t>Настил 1Н1-46</t>
  </si>
  <si>
    <t>229</t>
  </si>
  <si>
    <t>1Н1-47</t>
  </si>
  <si>
    <t>Настил 1Н1-47</t>
  </si>
  <si>
    <t>230</t>
  </si>
  <si>
    <t>1Н1-48</t>
  </si>
  <si>
    <t>Настил 1Н1-48</t>
  </si>
  <si>
    <t>231</t>
  </si>
  <si>
    <t>1Н1-49</t>
  </si>
  <si>
    <t>Настил 1Н1-49</t>
  </si>
  <si>
    <t>232</t>
  </si>
  <si>
    <t>1Н1-50</t>
  </si>
  <si>
    <t>Настил 1Н1-50</t>
  </si>
  <si>
    <t>233</t>
  </si>
  <si>
    <t>1Н1-51</t>
  </si>
  <si>
    <t>Настил 1Н1-51</t>
  </si>
  <si>
    <t>234</t>
  </si>
  <si>
    <t>1Н1-52</t>
  </si>
  <si>
    <t>Настил 1Н1-52</t>
  </si>
  <si>
    <t>235</t>
  </si>
  <si>
    <t>1Н1-53</t>
  </si>
  <si>
    <t>Настил 1Н1-53</t>
  </si>
  <si>
    <t>236</t>
  </si>
  <si>
    <t>1Н1-54</t>
  </si>
  <si>
    <t>Настил 1Н1-54</t>
  </si>
  <si>
    <t>237</t>
  </si>
  <si>
    <t>1Н1-55</t>
  </si>
  <si>
    <t>Настил 1Н1-55</t>
  </si>
  <si>
    <t>238</t>
  </si>
  <si>
    <t>1Н1-56</t>
  </si>
  <si>
    <t>Настил 1Н1-56</t>
  </si>
  <si>
    <t>239</t>
  </si>
  <si>
    <t>1Н1-57</t>
  </si>
  <si>
    <t>Настил 1Н1-57</t>
  </si>
  <si>
    <t>240</t>
  </si>
  <si>
    <t>1Н1-58</t>
  </si>
  <si>
    <t>Настил 1Н1-58</t>
  </si>
  <si>
    <t>241</t>
  </si>
  <si>
    <t>1Н1-59</t>
  </si>
  <si>
    <t>Настил 1Н1-59</t>
  </si>
  <si>
    <t>242</t>
  </si>
  <si>
    <t>1Н1-60</t>
  </si>
  <si>
    <t>Настил 1Н1-60</t>
  </si>
  <si>
    <t>243</t>
  </si>
  <si>
    <t>1Н1-61</t>
  </si>
  <si>
    <t>Настил 1Н1-61</t>
  </si>
  <si>
    <t>244</t>
  </si>
  <si>
    <t>1Н1-62</t>
  </si>
  <si>
    <t>Настил 1Н1-62</t>
  </si>
  <si>
    <t>245</t>
  </si>
  <si>
    <t>1Н1-63</t>
  </si>
  <si>
    <t>Настил 1Н1-63</t>
  </si>
  <si>
    <t>246</t>
  </si>
  <si>
    <t>1Н1-64</t>
  </si>
  <si>
    <t>Настил 1Н1-64</t>
  </si>
  <si>
    <t>247</t>
  </si>
  <si>
    <t>1Н1-65</t>
  </si>
  <si>
    <t>Настил 1Н1-65</t>
  </si>
  <si>
    <t>248</t>
  </si>
  <si>
    <t>1Н1-66</t>
  </si>
  <si>
    <t>Настил 1Н1-66</t>
  </si>
  <si>
    <t>249</t>
  </si>
  <si>
    <t>1Н1-67</t>
  </si>
  <si>
    <t>Настил 1Н1-67</t>
  </si>
  <si>
    <t>250</t>
  </si>
  <si>
    <t>1Н1-68</t>
  </si>
  <si>
    <t>Настил 1Н1-68</t>
  </si>
  <si>
    <t>251</t>
  </si>
  <si>
    <t>1Н1-69</t>
  </si>
  <si>
    <t>Настил 1Н1-69</t>
  </si>
  <si>
    <t>252</t>
  </si>
  <si>
    <t>1Н1-70</t>
  </si>
  <si>
    <t>Настил 1Н1-70</t>
  </si>
  <si>
    <t>253</t>
  </si>
  <si>
    <t>1Н1-71</t>
  </si>
  <si>
    <t>Настил 1Н1-71</t>
  </si>
  <si>
    <t>254</t>
  </si>
  <si>
    <t>1Н1-72</t>
  </si>
  <si>
    <t>Настил 1Н1-72</t>
  </si>
  <si>
    <t>255</t>
  </si>
  <si>
    <t>1Н1-73</t>
  </si>
  <si>
    <t>Настил 1Н1-73</t>
  </si>
  <si>
    <t>256</t>
  </si>
  <si>
    <t>1Н1-74</t>
  </si>
  <si>
    <t>Настил 1Н1-74</t>
  </si>
  <si>
    <t>257</t>
  </si>
  <si>
    <t>1Н1-75</t>
  </si>
  <si>
    <t>Настил 1Н1-75</t>
  </si>
  <si>
    <t>258</t>
  </si>
  <si>
    <t>1Н1-76</t>
  </si>
  <si>
    <t>Настил 1Н1-76</t>
  </si>
  <si>
    <t>259</t>
  </si>
  <si>
    <t>1Н1-77</t>
  </si>
  <si>
    <t>Настил 1Н1-77</t>
  </si>
  <si>
    <t>260</t>
  </si>
  <si>
    <t>1Н1-78</t>
  </si>
  <si>
    <t>Настил 1Н1-78</t>
  </si>
  <si>
    <t>261</t>
  </si>
  <si>
    <t>1Н1-79</t>
  </si>
  <si>
    <t>Настил 1Н1-79</t>
  </si>
  <si>
    <t>262</t>
  </si>
  <si>
    <t>1Н1-80</t>
  </si>
  <si>
    <t>Настил 1Н1-80</t>
  </si>
  <si>
    <t>263</t>
  </si>
  <si>
    <t>1Н1-81</t>
  </si>
  <si>
    <t>Настил 1Н1-81</t>
  </si>
  <si>
    <t>264</t>
  </si>
  <si>
    <t>1Н1-82</t>
  </si>
  <si>
    <t>Настил 1Н1-82</t>
  </si>
  <si>
    <t>265</t>
  </si>
  <si>
    <t>1Н1-83</t>
  </si>
  <si>
    <t>Настил 1Н1-83</t>
  </si>
  <si>
    <t>266</t>
  </si>
  <si>
    <t>1Н1-84</t>
  </si>
  <si>
    <t>Настил 1Н1-84</t>
  </si>
  <si>
    <t>267</t>
  </si>
  <si>
    <t>1Н1-85</t>
  </si>
  <si>
    <t>Настил 1Н1-85</t>
  </si>
  <si>
    <t>268</t>
  </si>
  <si>
    <t>1Н1-86</t>
  </si>
  <si>
    <t>Настил 1Н1-86</t>
  </si>
  <si>
    <t>269</t>
  </si>
  <si>
    <t>1Н1-87</t>
  </si>
  <si>
    <t>Настил 1Н1-87</t>
  </si>
  <si>
    <t>270</t>
  </si>
  <si>
    <t>1Н1-88</t>
  </si>
  <si>
    <t>Настил 1Н1-88</t>
  </si>
  <si>
    <t>271</t>
  </si>
  <si>
    <t>1Н1-89</t>
  </si>
  <si>
    <t>Настил 1Н1-89</t>
  </si>
  <si>
    <t>272</t>
  </si>
  <si>
    <t>1Н1-90</t>
  </si>
  <si>
    <t>Настил 1Н1-90</t>
  </si>
  <si>
    <t>273</t>
  </si>
  <si>
    <t>1Н1-91</t>
  </si>
  <si>
    <t>Настил 1Н1-91</t>
  </si>
  <si>
    <t>274</t>
  </si>
  <si>
    <t>1Н1-92</t>
  </si>
  <si>
    <t>Настил 1Н1-92</t>
  </si>
  <si>
    <t>275</t>
  </si>
  <si>
    <t>1Н1-93</t>
  </si>
  <si>
    <t>Настил 1Н1-93</t>
  </si>
  <si>
    <t>276</t>
  </si>
  <si>
    <t>1Н1-94</t>
  </si>
  <si>
    <t>Настил 1Н1-94</t>
  </si>
  <si>
    <t>277</t>
  </si>
  <si>
    <t>1Н1-95</t>
  </si>
  <si>
    <t>Настил 1Н1-95</t>
  </si>
  <si>
    <t>278</t>
  </si>
  <si>
    <t>1Н1-96</t>
  </si>
  <si>
    <t>Настил 1Н1-96</t>
  </si>
  <si>
    <t>279</t>
  </si>
  <si>
    <t>1Н1-97</t>
  </si>
  <si>
    <t>Настил 1Н1-97</t>
  </si>
  <si>
    <t>280</t>
  </si>
  <si>
    <t>1Н1-98</t>
  </si>
  <si>
    <t>Настил 1Н1-98</t>
  </si>
  <si>
    <t>281</t>
  </si>
  <si>
    <t>1Н1-99</t>
  </si>
  <si>
    <t>Настил 1Н1-99</t>
  </si>
  <si>
    <t>282</t>
  </si>
  <si>
    <t>1Н1-100</t>
  </si>
  <si>
    <t>Настил 1Н1-100</t>
  </si>
  <si>
    <t>283</t>
  </si>
  <si>
    <t>1Н1-101</t>
  </si>
  <si>
    <t>Настил 1Н1-101</t>
  </si>
  <si>
    <t>284</t>
  </si>
  <si>
    <t>1Н1-102</t>
  </si>
  <si>
    <t>Настил 1Н1-102</t>
  </si>
  <si>
    <t>285</t>
  </si>
  <si>
    <t>1Н1-103</t>
  </si>
  <si>
    <t>Настил 1Н1-103</t>
  </si>
  <si>
    <t>286</t>
  </si>
  <si>
    <t>1Н1-104</t>
  </si>
  <si>
    <t>Настил 1Н1-104</t>
  </si>
  <si>
    <t>287</t>
  </si>
  <si>
    <t>1Н1-105</t>
  </si>
  <si>
    <t>Настил 1Н1-105</t>
  </si>
  <si>
    <t>288</t>
  </si>
  <si>
    <t>1Н1-106</t>
  </si>
  <si>
    <t>Настил 1Н1-106</t>
  </si>
  <si>
    <t>289</t>
  </si>
  <si>
    <t>1Н1-107</t>
  </si>
  <si>
    <t>Настил 1Н1-107</t>
  </si>
  <si>
    <t>290</t>
  </si>
  <si>
    <t>1Н1-108</t>
  </si>
  <si>
    <t>Настил 1Н1-108</t>
  </si>
  <si>
    <t>291</t>
  </si>
  <si>
    <t>1Н1-109</t>
  </si>
  <si>
    <t>Настил 1Н1-109</t>
  </si>
  <si>
    <t>292</t>
  </si>
  <si>
    <t>1Н1-110</t>
  </si>
  <si>
    <t>Настил 1Н1-110</t>
  </si>
  <si>
    <t>293</t>
  </si>
  <si>
    <t>1Н1-111</t>
  </si>
  <si>
    <t>Настил 1Н1-111</t>
  </si>
  <si>
    <t>294</t>
  </si>
  <si>
    <t>1Н1-112</t>
  </si>
  <si>
    <t>Настил 1Н1-112</t>
  </si>
  <si>
    <t>295</t>
  </si>
  <si>
    <t>1Н1-113</t>
  </si>
  <si>
    <t>Настил 1Н1-113</t>
  </si>
  <si>
    <t>296</t>
  </si>
  <si>
    <t>1Н1-114</t>
  </si>
  <si>
    <t>Настил 1Н1-114</t>
  </si>
  <si>
    <t>297</t>
  </si>
  <si>
    <t>1Н1-115</t>
  </si>
  <si>
    <t>Настил 1Н1-115</t>
  </si>
  <si>
    <t>298</t>
  </si>
  <si>
    <t>1Н1-116</t>
  </si>
  <si>
    <t>Настил 1Н1-116</t>
  </si>
  <si>
    <t>299</t>
  </si>
  <si>
    <t>1Н1-117</t>
  </si>
  <si>
    <t>Настил 1Н1-117</t>
  </si>
  <si>
    <t>300</t>
  </si>
  <si>
    <t>1Н1-118</t>
  </si>
  <si>
    <t>Настил 1Н1-118</t>
  </si>
  <si>
    <t>301</t>
  </si>
  <si>
    <t>1Н1-119</t>
  </si>
  <si>
    <t>Настил 1Н1-119</t>
  </si>
  <si>
    <t>302</t>
  </si>
  <si>
    <t>1Н1-120</t>
  </si>
  <si>
    <t>Настил 1Н1-120</t>
  </si>
  <si>
    <t>303</t>
  </si>
  <si>
    <t>1Н1-121</t>
  </si>
  <si>
    <t>Настил 1Н1-121</t>
  </si>
  <si>
    <t>304</t>
  </si>
  <si>
    <t>1Н1-122</t>
  </si>
  <si>
    <t>Настил 1Н1-122</t>
  </si>
  <si>
    <t>305</t>
  </si>
  <si>
    <t>1Н1-123</t>
  </si>
  <si>
    <t>Настил 1Н1-123</t>
  </si>
  <si>
    <t>306</t>
  </si>
  <si>
    <t>1Н1-124</t>
  </si>
  <si>
    <t>Настил 1Н1-124</t>
  </si>
  <si>
    <t>307</t>
  </si>
  <si>
    <t>1Н1-125</t>
  </si>
  <si>
    <t>Настил 1Н1-125</t>
  </si>
  <si>
    <t>308</t>
  </si>
  <si>
    <t>1Н1-126</t>
  </si>
  <si>
    <t>Настил 1Н1-126</t>
  </si>
  <si>
    <t>309</t>
  </si>
  <si>
    <t>1Н1-127</t>
  </si>
  <si>
    <t>Настил 1Н1-127</t>
  </si>
  <si>
    <t>310</t>
  </si>
  <si>
    <t>1Н1-128</t>
  </si>
  <si>
    <t>Настил 1Н1-128</t>
  </si>
  <si>
    <t>311</t>
  </si>
  <si>
    <t>1Н1-129</t>
  </si>
  <si>
    <t>Настил 1Н1-129</t>
  </si>
  <si>
    <t>312</t>
  </si>
  <si>
    <t>1Н1-130</t>
  </si>
  <si>
    <t>Настил 1Н1-130</t>
  </si>
  <si>
    <t>313</t>
  </si>
  <si>
    <t>1Н1-131</t>
  </si>
  <si>
    <t>Настил 1Н1-131</t>
  </si>
  <si>
    <t>314</t>
  </si>
  <si>
    <t>1Н1-132</t>
  </si>
  <si>
    <t>Настил 1Н1-132</t>
  </si>
  <si>
    <t>315</t>
  </si>
  <si>
    <t>1Н1-133</t>
  </si>
  <si>
    <t>Настил 1Н1-133</t>
  </si>
  <si>
    <t>316</t>
  </si>
  <si>
    <t>1Н1-134</t>
  </si>
  <si>
    <t>Настил 1Н1-134</t>
  </si>
  <si>
    <t>317</t>
  </si>
  <si>
    <t>1Н1-135</t>
  </si>
  <si>
    <t>Настил 1Н1-135</t>
  </si>
  <si>
    <t>318</t>
  </si>
  <si>
    <t>1Н1-136</t>
  </si>
  <si>
    <t>Настил 1Н1-136</t>
  </si>
  <si>
    <t>319</t>
  </si>
  <si>
    <t>1Н1-137</t>
  </si>
  <si>
    <t>Настил 1Н1-137</t>
  </si>
  <si>
    <t>320</t>
  </si>
  <si>
    <t>1Н1-138</t>
  </si>
  <si>
    <t>Настил 1Н1-138</t>
  </si>
  <si>
    <t>321</t>
  </si>
  <si>
    <t>1Н1-139</t>
  </si>
  <si>
    <t>Настил 1Н1-139</t>
  </si>
  <si>
    <t>322</t>
  </si>
  <si>
    <t>1Н1-140</t>
  </si>
  <si>
    <t>Настил 1Н1-140</t>
  </si>
  <si>
    <t>323</t>
  </si>
  <si>
    <t>1Н1-141</t>
  </si>
  <si>
    <t>Настил 1Н1-141</t>
  </si>
  <si>
    <t>324</t>
  </si>
  <si>
    <t>1Н1-142</t>
  </si>
  <si>
    <t>Настил 1Н1-142</t>
  </si>
  <si>
    <t>325</t>
  </si>
  <si>
    <t>1Н1-143</t>
  </si>
  <si>
    <t>Настил 1Н1-143</t>
  </si>
  <si>
    <t>326</t>
  </si>
  <si>
    <t>1Н1-144</t>
  </si>
  <si>
    <t>Настил 1Н1-144</t>
  </si>
  <si>
    <t>327</t>
  </si>
  <si>
    <t>1Н2-1</t>
  </si>
  <si>
    <t>Профлист 1Н2-1</t>
  </si>
  <si>
    <t>328</t>
  </si>
  <si>
    <t>1Н2-2</t>
  </si>
  <si>
    <t>Профлист 1Н2-2</t>
  </si>
  <si>
    <t>329</t>
  </si>
  <si>
    <t>1Н3-1</t>
  </si>
  <si>
    <t>Профлист 1Н3-1</t>
  </si>
  <si>
    <t>RAL Design 110 60 65</t>
  </si>
  <si>
    <t>330</t>
  </si>
  <si>
    <t>1Н3-2</t>
  </si>
  <si>
    <t>Профлист 1Н3-2</t>
  </si>
  <si>
    <t>331</t>
  </si>
  <si>
    <t>1Н3-3</t>
  </si>
  <si>
    <t>Профлист 1Н3-3</t>
  </si>
  <si>
    <t>332</t>
  </si>
  <si>
    <t>1Н3-4</t>
  </si>
  <si>
    <t>Профлист 1Н3-4</t>
  </si>
  <si>
    <t>333</t>
  </si>
  <si>
    <t>1Н3-5</t>
  </si>
  <si>
    <t>Профлист 1Н3-5</t>
  </si>
  <si>
    <t>334</t>
  </si>
  <si>
    <t>1Н3-6</t>
  </si>
  <si>
    <t>Профлист 1Н3-6</t>
  </si>
  <si>
    <t>335</t>
  </si>
  <si>
    <t>1Н3-7</t>
  </si>
  <si>
    <t>Профлист 1Н3-7</t>
  </si>
  <si>
    <t>336</t>
  </si>
  <si>
    <t>1Н3-8</t>
  </si>
  <si>
    <t>Профлист 1Н3-8</t>
  </si>
  <si>
    <t>337</t>
  </si>
  <si>
    <t>1Н3-9</t>
  </si>
  <si>
    <t>Профлист 1Н3-9</t>
  </si>
  <si>
    <t>338</t>
  </si>
  <si>
    <t>1Н3-10</t>
  </si>
  <si>
    <t>Профлист 1Н3-10</t>
  </si>
  <si>
    <t>339</t>
  </si>
  <si>
    <t>1Н3-11</t>
  </si>
  <si>
    <t>Профлист 1Н3-11</t>
  </si>
  <si>
    <t>340</t>
  </si>
  <si>
    <t>1Н3-12</t>
  </si>
  <si>
    <t>Профлист 1Н3-12</t>
  </si>
  <si>
    <t>341</t>
  </si>
  <si>
    <t>1Н3-13</t>
  </si>
  <si>
    <t>Профлист 1Н3-13</t>
  </si>
  <si>
    <t>342</t>
  </si>
  <si>
    <t>1Н3-14</t>
  </si>
  <si>
    <t>Профлист 1Н3-14</t>
  </si>
  <si>
    <t>343</t>
  </si>
  <si>
    <t>1Н3-15</t>
  </si>
  <si>
    <t>Профлист 1Н3-15</t>
  </si>
  <si>
    <t>344</t>
  </si>
  <si>
    <t>1Н3-16</t>
  </si>
  <si>
    <t>Профлист 1Н3-16</t>
  </si>
  <si>
    <t>345</t>
  </si>
  <si>
    <t>1Н3-17</t>
  </si>
  <si>
    <t>Профлист 1Н3-17</t>
  </si>
  <si>
    <t>346</t>
  </si>
  <si>
    <t>1Н3-18</t>
  </si>
  <si>
    <t>Профлист 1Н3-18</t>
  </si>
  <si>
    <t>347</t>
  </si>
  <si>
    <t>1Н3-19</t>
  </si>
  <si>
    <t>Профлист 1Н3-19</t>
  </si>
  <si>
    <t>348</t>
  </si>
  <si>
    <t>1Н3-20</t>
  </si>
  <si>
    <t>Профлист 1Н3-20</t>
  </si>
  <si>
    <t>349</t>
  </si>
  <si>
    <t>1Н3-21</t>
  </si>
  <si>
    <t>Профлист 1Н3-21</t>
  </si>
  <si>
    <t>350</t>
  </si>
  <si>
    <t>1Н3-22</t>
  </si>
  <si>
    <t>Профлист 1Н3-22</t>
  </si>
  <si>
    <t>351</t>
  </si>
  <si>
    <t>1Н3-23</t>
  </si>
  <si>
    <t>Профлист 1Н3-23</t>
  </si>
  <si>
    <t>352</t>
  </si>
  <si>
    <t>1Н3-24</t>
  </si>
  <si>
    <t>Профлист 1Н3-24</t>
  </si>
  <si>
    <t>353</t>
  </si>
  <si>
    <t>1Н3-25</t>
  </si>
  <si>
    <t>Профлист 1Н3-25</t>
  </si>
  <si>
    <t>354</t>
  </si>
  <si>
    <t>1Н3-26</t>
  </si>
  <si>
    <t>Профлист 1Н3-26</t>
  </si>
  <si>
    <t>355</t>
  </si>
  <si>
    <t>1Н4-1</t>
  </si>
  <si>
    <t>Настил 1Н4-1</t>
  </si>
  <si>
    <t>356</t>
  </si>
  <si>
    <t>1Н4-2</t>
  </si>
  <si>
    <t>Настил 1Н4-2</t>
  </si>
  <si>
    <t>357</t>
  </si>
  <si>
    <t>1Н4-3</t>
  </si>
  <si>
    <t>Настил 1Н4-3</t>
  </si>
  <si>
    <t>358</t>
  </si>
  <si>
    <t>1Н4-4</t>
  </si>
  <si>
    <t>Настил 1Н4-4</t>
  </si>
  <si>
    <t>359</t>
  </si>
  <si>
    <t>1Н4-5</t>
  </si>
  <si>
    <t>Настил 1Н4-5</t>
  </si>
  <si>
    <t>360</t>
  </si>
  <si>
    <t>1Н4-6</t>
  </si>
  <si>
    <t>Настил 1Н4-6</t>
  </si>
  <si>
    <t>361</t>
  </si>
  <si>
    <t>1Н4-7</t>
  </si>
  <si>
    <t>Настил 1Н4-7</t>
  </si>
  <si>
    <t>362</t>
  </si>
  <si>
    <t>1Н4-8</t>
  </si>
  <si>
    <t>Настил 1Н4-8</t>
  </si>
  <si>
    <t>363</t>
  </si>
  <si>
    <t>1Н4-9</t>
  </si>
  <si>
    <t>Настил 1Н4-9</t>
  </si>
  <si>
    <t>364</t>
  </si>
  <si>
    <t>1Н4-10</t>
  </si>
  <si>
    <t>Настил 1Н4-10</t>
  </si>
  <si>
    <t>365</t>
  </si>
  <si>
    <t>1Н4-11</t>
  </si>
  <si>
    <t>Настил 1Н4-11</t>
  </si>
  <si>
    <t>366</t>
  </si>
  <si>
    <t>1Н4-12</t>
  </si>
  <si>
    <t>Настил 1Н4-12</t>
  </si>
  <si>
    <t>367</t>
  </si>
  <si>
    <t>1Н4-13</t>
  </si>
  <si>
    <t>Настил 1Н4-13</t>
  </si>
  <si>
    <t>368</t>
  </si>
  <si>
    <t>1Н4-14</t>
  </si>
  <si>
    <t>Настил 1Н4-14</t>
  </si>
  <si>
    <t>369</t>
  </si>
  <si>
    <t>1Н4-15</t>
  </si>
  <si>
    <t>Настил 1Н4-15</t>
  </si>
  <si>
    <t>370</t>
  </si>
  <si>
    <t>1Н4-16</t>
  </si>
  <si>
    <t>Настил 1Н4-16</t>
  </si>
  <si>
    <t>371</t>
  </si>
  <si>
    <t>1Н4-17</t>
  </si>
  <si>
    <t>Настил 1Н4-17</t>
  </si>
  <si>
    <t>372</t>
  </si>
  <si>
    <t>1Н4-18</t>
  </si>
  <si>
    <t>Настил 1Н4-18</t>
  </si>
  <si>
    <t>373</t>
  </si>
  <si>
    <t>1Н4-19</t>
  </si>
  <si>
    <t>Настил 1Н4-19</t>
  </si>
  <si>
    <t>374</t>
  </si>
  <si>
    <t>1Н4-20</t>
  </si>
  <si>
    <t>Настил 1Н4-20</t>
  </si>
  <si>
    <t>375</t>
  </si>
  <si>
    <t>1Н4-21</t>
  </si>
  <si>
    <t>Настил 1Н4-21</t>
  </si>
  <si>
    <t>376</t>
  </si>
  <si>
    <t>1Н4-22</t>
  </si>
  <si>
    <t>Настил 1Н4-22</t>
  </si>
  <si>
    <t>377</t>
  </si>
  <si>
    <t>1ОГ1-1</t>
  </si>
  <si>
    <t>Ограждение 1ОГ1-1</t>
  </si>
  <si>
    <t>378</t>
  </si>
  <si>
    <t>1ОГ1-2</t>
  </si>
  <si>
    <t>Ограждение 1ОГ1-2</t>
  </si>
  <si>
    <t>379</t>
  </si>
  <si>
    <t>1ОГ1-3</t>
  </si>
  <si>
    <t>Ограждение 1ОГ1-3</t>
  </si>
  <si>
    <t>380</t>
  </si>
  <si>
    <t>1ОГ1-4</t>
  </si>
  <si>
    <t>Ограждение 1ОГ1-4</t>
  </si>
  <si>
    <t>381</t>
  </si>
  <si>
    <t>1ОГ1-5</t>
  </si>
  <si>
    <t>Ограждение 1ОГ1-5</t>
  </si>
  <si>
    <t>382</t>
  </si>
  <si>
    <t>1ОГ1-6</t>
  </si>
  <si>
    <t>Ограждение 1ОГ1-6</t>
  </si>
  <si>
    <t>383</t>
  </si>
  <si>
    <t>1ОГ1-7</t>
  </si>
  <si>
    <t>Ограждение 1ОГ1-7</t>
  </si>
  <si>
    <t>384</t>
  </si>
  <si>
    <t>1ОГ1-8</t>
  </si>
  <si>
    <t>Ограждение 1ОГ1-8</t>
  </si>
  <si>
    <t>385</t>
  </si>
  <si>
    <t>1ОГ1-9</t>
  </si>
  <si>
    <t>Ограждение 1ОГ1-9</t>
  </si>
  <si>
    <t>386</t>
  </si>
  <si>
    <t>1ОГ1-10</t>
  </si>
  <si>
    <t>Ограждение 1ОГ1-10</t>
  </si>
  <si>
    <t>387</t>
  </si>
  <si>
    <t>1ОГ1-11</t>
  </si>
  <si>
    <t>Ограждение 1ОГ1-11</t>
  </si>
  <si>
    <t>388</t>
  </si>
  <si>
    <t>1ОГ1-12</t>
  </si>
  <si>
    <t>Ограждение 1ОГ1-12</t>
  </si>
  <si>
    <t>389</t>
  </si>
  <si>
    <t>1ОГ1-13</t>
  </si>
  <si>
    <t>Ограждение 1ОГ1-13</t>
  </si>
  <si>
    <t>390</t>
  </si>
  <si>
    <t>1ОГ1-14</t>
  </si>
  <si>
    <t>Ограждение 1ОГ1-14</t>
  </si>
  <si>
    <t>391</t>
  </si>
  <si>
    <t>1ОГ1-15</t>
  </si>
  <si>
    <t>Ограждение 1ОГ1-15</t>
  </si>
  <si>
    <t>392</t>
  </si>
  <si>
    <t>1ОГ1-16</t>
  </si>
  <si>
    <t>Ограждение 1ОГ1-16</t>
  </si>
  <si>
    <t>393</t>
  </si>
  <si>
    <t>1ОГ1-17</t>
  </si>
  <si>
    <t>Ограждение 1ОГ1-17</t>
  </si>
  <si>
    <t>394</t>
  </si>
  <si>
    <t>1ОГ1-18</t>
  </si>
  <si>
    <t>Ограждение 1ОГ1-18</t>
  </si>
  <si>
    <t>395</t>
  </si>
  <si>
    <t>1ОГ1-19</t>
  </si>
  <si>
    <t>Ограждение 1ОГ1-19</t>
  </si>
  <si>
    <t>396</t>
  </si>
  <si>
    <t>1ОГ1-20</t>
  </si>
  <si>
    <t>Ограждение 1ОГ1-20</t>
  </si>
  <si>
    <t>397</t>
  </si>
  <si>
    <t>1ОГ1-21</t>
  </si>
  <si>
    <t>Ограждение 1ОГ1-21</t>
  </si>
  <si>
    <t>398</t>
  </si>
  <si>
    <t>1ОГ2-1</t>
  </si>
  <si>
    <t>Ограждение 1ОГ2-1</t>
  </si>
  <si>
    <t>399</t>
  </si>
  <si>
    <t>1ОГ2-2</t>
  </si>
  <si>
    <t>Ограждение 1ОГ2-2</t>
  </si>
  <si>
    <t>400</t>
  </si>
  <si>
    <t>1ОГ2-3</t>
  </si>
  <si>
    <t>Ограждение 1ОГ2-3</t>
  </si>
  <si>
    <t>401</t>
  </si>
  <si>
    <t>1ОГ2-4</t>
  </si>
  <si>
    <t>Ограждение 1ОГ2-4</t>
  </si>
  <si>
    <t>402</t>
  </si>
  <si>
    <t>1ОГ2-5</t>
  </si>
  <si>
    <t>Ограждение 1ОГ2-5</t>
  </si>
  <si>
    <t>403</t>
  </si>
  <si>
    <t>1ОГ2-6</t>
  </si>
  <si>
    <t>Ограждение 1ОГ2-6</t>
  </si>
  <si>
    <t>404</t>
  </si>
  <si>
    <t>1ОГ2-7</t>
  </si>
  <si>
    <t>Ограждение 1ОГ2-7</t>
  </si>
  <si>
    <t>405</t>
  </si>
  <si>
    <t>1ОГ2-8</t>
  </si>
  <si>
    <t>Ограждение 1ОГ2-8</t>
  </si>
  <si>
    <t>406</t>
  </si>
  <si>
    <t>1ОГ5-1</t>
  </si>
  <si>
    <t>Ограждение 1ОГ5-1</t>
  </si>
  <si>
    <t>407</t>
  </si>
  <si>
    <t>1П1-1</t>
  </si>
  <si>
    <t>Прогон 1П1-1</t>
  </si>
  <si>
    <t>408</t>
  </si>
  <si>
    <t>1П1-2</t>
  </si>
  <si>
    <t>Прогон 1П1-2</t>
  </si>
  <si>
    <t>409</t>
  </si>
  <si>
    <t>1П1-3</t>
  </si>
  <si>
    <t>Прогон 1П1-3</t>
  </si>
  <si>
    <t>410</t>
  </si>
  <si>
    <t>1П1-4</t>
  </si>
  <si>
    <t>Прогон 1П1-4</t>
  </si>
  <si>
    <t>411</t>
  </si>
  <si>
    <t>1П2-1</t>
  </si>
  <si>
    <t>Прогон 1П2-1</t>
  </si>
  <si>
    <t>412</t>
  </si>
  <si>
    <t>1П2-2</t>
  </si>
  <si>
    <t>Прогон 1П2-2</t>
  </si>
  <si>
    <t>413</t>
  </si>
  <si>
    <t>1П2-3</t>
  </si>
  <si>
    <t>Прогон 1П2-3</t>
  </si>
  <si>
    <t>414</t>
  </si>
  <si>
    <t>1П2-4</t>
  </si>
  <si>
    <t>Прогон 1П2-4</t>
  </si>
  <si>
    <t>415</t>
  </si>
  <si>
    <t>1П2-5</t>
  </si>
  <si>
    <t>Прогон 1П2-5</t>
  </si>
  <si>
    <t>416</t>
  </si>
  <si>
    <t>1П2-6</t>
  </si>
  <si>
    <t>Прогон 1П2-6</t>
  </si>
  <si>
    <t>417</t>
  </si>
  <si>
    <t>1П2-7</t>
  </si>
  <si>
    <t>Прогон 1П2-7</t>
  </si>
  <si>
    <t>418</t>
  </si>
  <si>
    <t>1П2-8</t>
  </si>
  <si>
    <t>Прогон 1П2-8</t>
  </si>
  <si>
    <t>419</t>
  </si>
  <si>
    <t>1П2-9</t>
  </si>
  <si>
    <t>Прогон 1П2-9</t>
  </si>
  <si>
    <t>420</t>
  </si>
  <si>
    <t>1П2-10</t>
  </si>
  <si>
    <t>Прогон 1П2-10</t>
  </si>
  <si>
    <t>421</t>
  </si>
  <si>
    <t>1П2-11</t>
  </si>
  <si>
    <t>Прогон 1П2-11</t>
  </si>
  <si>
    <t>422</t>
  </si>
  <si>
    <t>1П2-12</t>
  </si>
  <si>
    <t>Прогон 1П2-12</t>
  </si>
  <si>
    <t>423</t>
  </si>
  <si>
    <t>1П2-13</t>
  </si>
  <si>
    <t>Прогон 1П2-13</t>
  </si>
  <si>
    <t>424</t>
  </si>
  <si>
    <t>1П2-14</t>
  </si>
  <si>
    <t>Прогон 1П2-14</t>
  </si>
  <si>
    <t>425</t>
  </si>
  <si>
    <t>1П2-15</t>
  </si>
  <si>
    <t>Прогон 1П2-15</t>
  </si>
  <si>
    <t>426</t>
  </si>
  <si>
    <t>1ПД-1</t>
  </si>
  <si>
    <t>Площадка 1ПД-1</t>
  </si>
  <si>
    <t>427</t>
  </si>
  <si>
    <t>1ПД-2</t>
  </si>
  <si>
    <t>Площадка 1ПД-2</t>
  </si>
  <si>
    <t>428</t>
  </si>
  <si>
    <t>1ПД-3</t>
  </si>
  <si>
    <t>Площадка 1ПД-3</t>
  </si>
  <si>
    <t>429</t>
  </si>
  <si>
    <t>1ПП-1</t>
  </si>
  <si>
    <t>Прокладка 1ПП-1</t>
  </si>
  <si>
    <t>430</t>
  </si>
  <si>
    <t>1ПП-2</t>
  </si>
  <si>
    <t>Прокладка 1ПП-2</t>
  </si>
  <si>
    <t>431</t>
  </si>
  <si>
    <t>1ПП-3</t>
  </si>
  <si>
    <t>Прокладка 1ПП-3</t>
  </si>
  <si>
    <t>432</t>
  </si>
  <si>
    <t>1ПТ-1</t>
  </si>
  <si>
    <t>Петля 1ПТ-1</t>
  </si>
  <si>
    <t>433</t>
  </si>
  <si>
    <t>1РС1-1</t>
  </si>
  <si>
    <t>Распорка 1РС1-1</t>
  </si>
  <si>
    <t>434</t>
  </si>
  <si>
    <t>1РС1-2</t>
  </si>
  <si>
    <t>Распорка 1РС1-2</t>
  </si>
  <si>
    <t>435</t>
  </si>
  <si>
    <t>1РС1-3</t>
  </si>
  <si>
    <t>Распорка 1РС1-3</t>
  </si>
  <si>
    <t>436</t>
  </si>
  <si>
    <t>1РС1-4</t>
  </si>
  <si>
    <t>Распорка 1РС1-4</t>
  </si>
  <si>
    <t>437</t>
  </si>
  <si>
    <t>1РС1-5</t>
  </si>
  <si>
    <t>Распорка 1РС1-5</t>
  </si>
  <si>
    <t>438</t>
  </si>
  <si>
    <t>1РС2-1</t>
  </si>
  <si>
    <t>Распорка 1РС2-1</t>
  </si>
  <si>
    <t>439</t>
  </si>
  <si>
    <t>1РС2-2</t>
  </si>
  <si>
    <t>Распорка 1РС2-2</t>
  </si>
  <si>
    <t>440</t>
  </si>
  <si>
    <t>1РС3-1</t>
  </si>
  <si>
    <t>Распорка 1РС3-1</t>
  </si>
  <si>
    <t>441</t>
  </si>
  <si>
    <t>1РС3-2</t>
  </si>
  <si>
    <t>Распорка 1РС3-2</t>
  </si>
  <si>
    <t>442</t>
  </si>
  <si>
    <t>1РС3-3</t>
  </si>
  <si>
    <t>Распорка 1РС3-3</t>
  </si>
  <si>
    <t>443</t>
  </si>
  <si>
    <t>1РС3-4</t>
  </si>
  <si>
    <t>Распорка 1РС3-4</t>
  </si>
  <si>
    <t>444</t>
  </si>
  <si>
    <t>1РС3-5</t>
  </si>
  <si>
    <t>Распорка 1РС3-5</t>
  </si>
  <si>
    <t>445</t>
  </si>
  <si>
    <t>1РС3-6</t>
  </si>
  <si>
    <t>Распорка 1РС3-6</t>
  </si>
  <si>
    <t>446</t>
  </si>
  <si>
    <t>1РС5-1</t>
  </si>
  <si>
    <t>Распорка 1РС5-1</t>
  </si>
  <si>
    <t>447</t>
  </si>
  <si>
    <t>1РС6-1</t>
  </si>
  <si>
    <t>Распорка 1РС6-1</t>
  </si>
  <si>
    <t>448</t>
  </si>
  <si>
    <t>1РС6-2</t>
  </si>
  <si>
    <t>Распорка 1РС6-2</t>
  </si>
  <si>
    <t>449</t>
  </si>
  <si>
    <t>1РС6-3</t>
  </si>
  <si>
    <t>Распорка 1РС6-3</t>
  </si>
  <si>
    <t>450</t>
  </si>
  <si>
    <t>1РС6-4</t>
  </si>
  <si>
    <t>Распорка 1РС6-4</t>
  </si>
  <si>
    <t>451</t>
  </si>
  <si>
    <t>1РС6-5</t>
  </si>
  <si>
    <t>Распорка 1РС6-5</t>
  </si>
  <si>
    <t>452</t>
  </si>
  <si>
    <t>1РС6-6</t>
  </si>
  <si>
    <t>Распорка 1РС6-6</t>
  </si>
  <si>
    <t>453</t>
  </si>
  <si>
    <t>1РС7-1</t>
  </si>
  <si>
    <t>Распорка 1РС7-1</t>
  </si>
  <si>
    <t>454</t>
  </si>
  <si>
    <t>1РС7-2</t>
  </si>
  <si>
    <t>Распорка 1РС7-2</t>
  </si>
  <si>
    <t>455</t>
  </si>
  <si>
    <t>1РС7-3</t>
  </si>
  <si>
    <t>Распорка 1РС7-3</t>
  </si>
  <si>
    <t>456</t>
  </si>
  <si>
    <t>1РС8-1</t>
  </si>
  <si>
    <t>Распорка 1РС8-1</t>
  </si>
  <si>
    <t>457</t>
  </si>
  <si>
    <t>1РС8-2</t>
  </si>
  <si>
    <t>Распорка 1РС8-2</t>
  </si>
  <si>
    <t>458</t>
  </si>
  <si>
    <t>1РС8-3</t>
  </si>
  <si>
    <t>Распорка 1РС8-3</t>
  </si>
  <si>
    <t>459</t>
  </si>
  <si>
    <t>1РС8-4</t>
  </si>
  <si>
    <t>Распорка 1РС8-4</t>
  </si>
  <si>
    <t>460</t>
  </si>
  <si>
    <t>1РС8-5</t>
  </si>
  <si>
    <t>Распорка 1РС8-5</t>
  </si>
  <si>
    <t>461</t>
  </si>
  <si>
    <t>1РС8-6</t>
  </si>
  <si>
    <t>Распорка 1РС8-6</t>
  </si>
  <si>
    <t>462</t>
  </si>
  <si>
    <t>1РС8-7</t>
  </si>
  <si>
    <t>Распорка 1РС8-7</t>
  </si>
  <si>
    <t>463</t>
  </si>
  <si>
    <t>1РС9-1</t>
  </si>
  <si>
    <t>Распорка 1РС9-1</t>
  </si>
  <si>
    <t>464</t>
  </si>
  <si>
    <t>1РС10-1</t>
  </si>
  <si>
    <t>Распорка 1РС10-1</t>
  </si>
  <si>
    <t>465</t>
  </si>
  <si>
    <t>1РС10-2</t>
  </si>
  <si>
    <t>Распорка 1РС10-2</t>
  </si>
  <si>
    <t>466</t>
  </si>
  <si>
    <t>1РС10-3</t>
  </si>
  <si>
    <t>Распорка 1РС10-3</t>
  </si>
  <si>
    <t>467</t>
  </si>
  <si>
    <t>1РС10-4</t>
  </si>
  <si>
    <t>Распорка 1РС10-4</t>
  </si>
  <si>
    <t>468</t>
  </si>
  <si>
    <t>1РС10-5</t>
  </si>
  <si>
    <t>Распорка 1РС10-5</t>
  </si>
  <si>
    <t>469</t>
  </si>
  <si>
    <t>1РС10-6</t>
  </si>
  <si>
    <t>Распорка 1РС10-6</t>
  </si>
  <si>
    <t>470</t>
  </si>
  <si>
    <t>1РС10-7</t>
  </si>
  <si>
    <t>Распорка 1РС10-7</t>
  </si>
  <si>
    <t>471</t>
  </si>
  <si>
    <t>1РС10-8</t>
  </si>
  <si>
    <t>Распорка 1РС10-8</t>
  </si>
  <si>
    <t>472</t>
  </si>
  <si>
    <t>1РС10-9</t>
  </si>
  <si>
    <t>Распорка 1РС10-9</t>
  </si>
  <si>
    <t>473</t>
  </si>
  <si>
    <t>1РС10-10</t>
  </si>
  <si>
    <t>Распорка 1РС10-10</t>
  </si>
  <si>
    <t>474</t>
  </si>
  <si>
    <t>1РС11-1</t>
  </si>
  <si>
    <t>Распорка 1РС11-1</t>
  </si>
  <si>
    <t>475</t>
  </si>
  <si>
    <t>1РС11-2</t>
  </si>
  <si>
    <t>Распорка 1РС11-2</t>
  </si>
  <si>
    <t>476</t>
  </si>
  <si>
    <t>1РС11-3</t>
  </si>
  <si>
    <t>Распорка 1РС11-3</t>
  </si>
  <si>
    <t>477</t>
  </si>
  <si>
    <t>1РС11-4</t>
  </si>
  <si>
    <t>Распорка 1РС11-4</t>
  </si>
  <si>
    <t>478</t>
  </si>
  <si>
    <t>1РС12-1</t>
  </si>
  <si>
    <t>Распорка 1РС12-1</t>
  </si>
  <si>
    <t>479</t>
  </si>
  <si>
    <t>1РС12-2</t>
  </si>
  <si>
    <t>Распорка 1РС12-2</t>
  </si>
  <si>
    <t>480</t>
  </si>
  <si>
    <t>1РС12-3</t>
  </si>
  <si>
    <t>Распорка 1РС12-3</t>
  </si>
  <si>
    <t>481</t>
  </si>
  <si>
    <t>1РФ1-1</t>
  </si>
  <si>
    <t>Ригель фахверка 1РФ1-1</t>
  </si>
  <si>
    <t>482</t>
  </si>
  <si>
    <t>1РФ1-2</t>
  </si>
  <si>
    <t>Ригель фахверка 1РФ1-2</t>
  </si>
  <si>
    <t>483</t>
  </si>
  <si>
    <t>1РФ1-3</t>
  </si>
  <si>
    <t>Ригель фахверка 1РФ1-3</t>
  </si>
  <si>
    <t>484</t>
  </si>
  <si>
    <t>1РФ1-4</t>
  </si>
  <si>
    <t>Ригель фахверка 1РФ1-4</t>
  </si>
  <si>
    <t>485</t>
  </si>
  <si>
    <t>1РФ1-5</t>
  </si>
  <si>
    <t>Ригель фахверка 1РФ1-5</t>
  </si>
  <si>
    <t>486</t>
  </si>
  <si>
    <t>1РФ1-6</t>
  </si>
  <si>
    <t>Ригель фахверка 1РФ1-6</t>
  </si>
  <si>
    <t>487</t>
  </si>
  <si>
    <t>1РФ1-7</t>
  </si>
  <si>
    <t>Ригель фахверка 1РФ1-7</t>
  </si>
  <si>
    <t>488</t>
  </si>
  <si>
    <t>1РФ1-8</t>
  </si>
  <si>
    <t>Ригель фахверка 1РФ1-8</t>
  </si>
  <si>
    <t>489</t>
  </si>
  <si>
    <t>1РФ1-9</t>
  </si>
  <si>
    <t>Ригель фахверка 1РФ1-9</t>
  </si>
  <si>
    <t>490</t>
  </si>
  <si>
    <t>1РФ1-10</t>
  </si>
  <si>
    <t>Ригель фахверка 1РФ1-10</t>
  </si>
  <si>
    <t>491</t>
  </si>
  <si>
    <t>1РФ1-11</t>
  </si>
  <si>
    <t>Ригель фахверка 1РФ1-11</t>
  </si>
  <si>
    <t>492</t>
  </si>
  <si>
    <t>1РФ1-12</t>
  </si>
  <si>
    <t>Ригель фахверка 1РФ1-12</t>
  </si>
  <si>
    <t>493</t>
  </si>
  <si>
    <t>1РФ1-13</t>
  </si>
  <si>
    <t>Ригель фахверка 1РФ1-13</t>
  </si>
  <si>
    <t>494</t>
  </si>
  <si>
    <t>1РФ1-14</t>
  </si>
  <si>
    <t>Ригель фахверка 1РФ1-14</t>
  </si>
  <si>
    <t>495</t>
  </si>
  <si>
    <t>1РФ1-15</t>
  </si>
  <si>
    <t>Ригель фахверка 1РФ1-15</t>
  </si>
  <si>
    <t>496</t>
  </si>
  <si>
    <t>1РФ1-16</t>
  </si>
  <si>
    <t>Ригель фахверка 1РФ1-16</t>
  </si>
  <si>
    <t>497</t>
  </si>
  <si>
    <t>1РФ1-17</t>
  </si>
  <si>
    <t>Ригель фахверка 1РФ1-17</t>
  </si>
  <si>
    <t>498</t>
  </si>
  <si>
    <t>1РФ1-18</t>
  </si>
  <si>
    <t>Ригель фахверка 1РФ1-18</t>
  </si>
  <si>
    <t>499</t>
  </si>
  <si>
    <t>1РФ1-19</t>
  </si>
  <si>
    <t>Ригель фахверка 1РФ1-19</t>
  </si>
  <si>
    <t>500</t>
  </si>
  <si>
    <t>1РФ1-20</t>
  </si>
  <si>
    <t>Ригель фахверка 1РФ1-20</t>
  </si>
  <si>
    <t>501</t>
  </si>
  <si>
    <t>1РФ1-21</t>
  </si>
  <si>
    <t>Ригель фахверка 1РФ1-21</t>
  </si>
  <si>
    <t>502</t>
  </si>
  <si>
    <t>1РФ1-22</t>
  </si>
  <si>
    <t>Ригель фахверка 1РФ1-22</t>
  </si>
  <si>
    <t>503</t>
  </si>
  <si>
    <t>1РФ1-23</t>
  </si>
  <si>
    <t>Ригель фахверка 1РФ1-23</t>
  </si>
  <si>
    <t>504</t>
  </si>
  <si>
    <t>1РФ1-24</t>
  </si>
  <si>
    <t>Ригель фахверка 1РФ1-24</t>
  </si>
  <si>
    <t>505</t>
  </si>
  <si>
    <t>1РФ1-25</t>
  </si>
  <si>
    <t>Ригель фахверка 1РФ1-25</t>
  </si>
  <si>
    <t>506</t>
  </si>
  <si>
    <t>1РФ1-26</t>
  </si>
  <si>
    <t>Ригель фахверка 1РФ1-26</t>
  </si>
  <si>
    <t>507</t>
  </si>
  <si>
    <t>1РФ2-1</t>
  </si>
  <si>
    <t>Ригель фахверка 1РФ2-1</t>
  </si>
  <si>
    <t>508</t>
  </si>
  <si>
    <t>1РФ3-1</t>
  </si>
  <si>
    <t>Ригель фахверка 1РФ3-1</t>
  </si>
  <si>
    <t>509</t>
  </si>
  <si>
    <t>1СВ1-1</t>
  </si>
  <si>
    <t>Связь 1СВ1-1</t>
  </si>
  <si>
    <t>510</t>
  </si>
  <si>
    <t>1СВ1-2</t>
  </si>
  <si>
    <t>Связь 1СВ1-2</t>
  </si>
  <si>
    <t>511</t>
  </si>
  <si>
    <t>1СВ1-3</t>
  </si>
  <si>
    <t>Связь 1СВ1-3</t>
  </si>
  <si>
    <t>512</t>
  </si>
  <si>
    <t>1СВ1-4</t>
  </si>
  <si>
    <t>Связь 1СВ1-4</t>
  </si>
  <si>
    <t>513</t>
  </si>
  <si>
    <t>1СВ1-5</t>
  </si>
  <si>
    <t>Связь 1СВ1-5</t>
  </si>
  <si>
    <t>514</t>
  </si>
  <si>
    <t>1СВ1-6</t>
  </si>
  <si>
    <t>Связь 1СВ1-6</t>
  </si>
  <si>
    <t>515</t>
  </si>
  <si>
    <t>1СВ1-7</t>
  </si>
  <si>
    <t>Связь 1СВ1-7</t>
  </si>
  <si>
    <t>516</t>
  </si>
  <si>
    <t>1СВ1-8</t>
  </si>
  <si>
    <t>Связь 1СВ1-8</t>
  </si>
  <si>
    <t>517</t>
  </si>
  <si>
    <t>1СВ1-9</t>
  </si>
  <si>
    <t>Связь 1СВ1-9</t>
  </si>
  <si>
    <t>518</t>
  </si>
  <si>
    <t>1СВ2-1</t>
  </si>
  <si>
    <t>Связь 1СВ2-1</t>
  </si>
  <si>
    <t>519</t>
  </si>
  <si>
    <t>1СВ2-2</t>
  </si>
  <si>
    <t>Связь 1СВ2-2</t>
  </si>
  <si>
    <t>520</t>
  </si>
  <si>
    <t>1СВ3-1</t>
  </si>
  <si>
    <t>Связь 1СВ3-1</t>
  </si>
  <si>
    <t>521</t>
  </si>
  <si>
    <t>1СВ4-1</t>
  </si>
  <si>
    <t>Связь 1СВ4-1</t>
  </si>
  <si>
    <t>522</t>
  </si>
  <si>
    <t>1СВ4-2</t>
  </si>
  <si>
    <t>Связь 1СВ4-2</t>
  </si>
  <si>
    <t>523</t>
  </si>
  <si>
    <t>1СВ4-3</t>
  </si>
  <si>
    <t>Связь 1СВ4-3</t>
  </si>
  <si>
    <t>524</t>
  </si>
  <si>
    <t>1СВ4-4</t>
  </si>
  <si>
    <t>Связь 1СВ4-4</t>
  </si>
  <si>
    <t>525</t>
  </si>
  <si>
    <t>1СВ4-5</t>
  </si>
  <si>
    <t>Связь 1СВ4-5</t>
  </si>
  <si>
    <t>526</t>
  </si>
  <si>
    <t>1СВ4-6</t>
  </si>
  <si>
    <t>Связь 1СВ4-6</t>
  </si>
  <si>
    <t>527</t>
  </si>
  <si>
    <t>1СВ5-1</t>
  </si>
  <si>
    <t>Связь 1СВ5-1</t>
  </si>
  <si>
    <t>528</t>
  </si>
  <si>
    <t>1СВ5-2</t>
  </si>
  <si>
    <t>Связь 1СВ5-2</t>
  </si>
  <si>
    <t>529</t>
  </si>
  <si>
    <t>1СВ5-3</t>
  </si>
  <si>
    <t>Связь 1СВ5-3</t>
  </si>
  <si>
    <t>530</t>
  </si>
  <si>
    <t>1СГ1-1</t>
  </si>
  <si>
    <t>Связь 1СГ1-1</t>
  </si>
  <si>
    <t>531</t>
  </si>
  <si>
    <t>1СГ1-2</t>
  </si>
  <si>
    <t>Связь 1СГ1-2</t>
  </si>
  <si>
    <t>532</t>
  </si>
  <si>
    <t>1СГ1-3</t>
  </si>
  <si>
    <t>Связь 1СГ1-3</t>
  </si>
  <si>
    <t>533</t>
  </si>
  <si>
    <t>1СГ1-4</t>
  </si>
  <si>
    <t>Связь 1СГ1-4</t>
  </si>
  <si>
    <t>534</t>
  </si>
  <si>
    <t>1СГ1-5</t>
  </si>
  <si>
    <t>Связь 1СГ1-5</t>
  </si>
  <si>
    <t>535</t>
  </si>
  <si>
    <t>1СГ1-6</t>
  </si>
  <si>
    <t>Связь 1СГ1-6</t>
  </si>
  <si>
    <t>536</t>
  </si>
  <si>
    <t>1СГ1-7</t>
  </si>
  <si>
    <t>Связь 1СГ1-7</t>
  </si>
  <si>
    <t>537</t>
  </si>
  <si>
    <t>1СГ1-8</t>
  </si>
  <si>
    <t>Связь 1СГ1-8</t>
  </si>
  <si>
    <t>538</t>
  </si>
  <si>
    <t>1СГ1-9</t>
  </si>
  <si>
    <t>Связь 1СГ1-9</t>
  </si>
  <si>
    <t>539</t>
  </si>
  <si>
    <t>1СГ1-10</t>
  </si>
  <si>
    <t>Связь 1СГ1-10</t>
  </si>
  <si>
    <t>540</t>
  </si>
  <si>
    <t>1СГ1-11</t>
  </si>
  <si>
    <t>Связь 1СГ1-11</t>
  </si>
  <si>
    <t>541</t>
  </si>
  <si>
    <t>1СГ1-12</t>
  </si>
  <si>
    <t>Связь 1СГ1-12</t>
  </si>
  <si>
    <t>542</t>
  </si>
  <si>
    <t>1СГ1-13</t>
  </si>
  <si>
    <t>Связь 1СГ1-13</t>
  </si>
  <si>
    <t>543</t>
  </si>
  <si>
    <t>1СГ1-14</t>
  </si>
  <si>
    <t>Связь 1СГ1-14</t>
  </si>
  <si>
    <t>544</t>
  </si>
  <si>
    <t>1СГ1-15</t>
  </si>
  <si>
    <t>Связь 1СГ1-15</t>
  </si>
  <si>
    <t>545</t>
  </si>
  <si>
    <t>1СГ2-1</t>
  </si>
  <si>
    <t>Связь 1СГ2-1</t>
  </si>
  <si>
    <t>546</t>
  </si>
  <si>
    <t>1СГ2-2</t>
  </si>
  <si>
    <t>Связь 1СГ2-2</t>
  </si>
  <si>
    <t>547</t>
  </si>
  <si>
    <t>1СГ2-3</t>
  </si>
  <si>
    <t>Связь 1СГ2-3</t>
  </si>
  <si>
    <t>548</t>
  </si>
  <si>
    <t>1СТ1-1</t>
  </si>
  <si>
    <t>Стойка 1СТ1-1</t>
  </si>
  <si>
    <t>549</t>
  </si>
  <si>
    <t>1СТ1-2</t>
  </si>
  <si>
    <t>Стойка 1СТ1-2</t>
  </si>
  <si>
    <t>550</t>
  </si>
  <si>
    <t>1СФ1-1</t>
  </si>
  <si>
    <t>Стойка фахверка 1СФ1-1</t>
  </si>
  <si>
    <t>551</t>
  </si>
  <si>
    <t>1СФ2-1</t>
  </si>
  <si>
    <t>Стойка фахверка 1СФ2-1</t>
  </si>
  <si>
    <t>552</t>
  </si>
  <si>
    <t>1СФ2-2</t>
  </si>
  <si>
    <t>Стойка фахверка 1СФ2-2</t>
  </si>
  <si>
    <t>553</t>
  </si>
  <si>
    <t>1СФ2-3</t>
  </si>
  <si>
    <t>Стойка фахверка 1СФ2-3</t>
  </si>
  <si>
    <t>554</t>
  </si>
  <si>
    <t>1СФ3-1</t>
  </si>
  <si>
    <t>Стойка фахверка 1СФ3-1</t>
  </si>
  <si>
    <t>555</t>
  </si>
  <si>
    <t>1СФ3-2</t>
  </si>
  <si>
    <t>Стойка фахверка 1СФ3-2</t>
  </si>
  <si>
    <t>556</t>
  </si>
  <si>
    <t>1СФ3-3</t>
  </si>
  <si>
    <t>Стойка фахверка 1СФ3-3</t>
  </si>
  <si>
    <t>557</t>
  </si>
  <si>
    <t>1СФ3-4</t>
  </si>
  <si>
    <t>Стойка фахверка 1СФ3-4</t>
  </si>
  <si>
    <t>558</t>
  </si>
  <si>
    <t>1СФ3-5</t>
  </si>
  <si>
    <t>Стойка фахверка 1СФ3-5</t>
  </si>
  <si>
    <t>559</t>
  </si>
  <si>
    <t>1СФ3-6</t>
  </si>
  <si>
    <t>Стойка фахверка 1СФ3-6</t>
  </si>
  <si>
    <t>560</t>
  </si>
  <si>
    <t>1СФ3-7</t>
  </si>
  <si>
    <t>Стойка фахверка 1СФ3-7</t>
  </si>
  <si>
    <t>561</t>
  </si>
  <si>
    <t>1СФ3-8</t>
  </si>
  <si>
    <t>Стойка фахверка 1СФ3-8</t>
  </si>
  <si>
    <t>562</t>
  </si>
  <si>
    <t>1СФ3-9</t>
  </si>
  <si>
    <t>Стойка фахверка 1СФ3-9</t>
  </si>
  <si>
    <t>563</t>
  </si>
  <si>
    <t>1СФ3-10</t>
  </si>
  <si>
    <t>Стойка фахверка 1СФ3-10</t>
  </si>
  <si>
    <t>564</t>
  </si>
  <si>
    <t>1СФ3-11</t>
  </si>
  <si>
    <t>Стойка фахверка 1СФ3-11</t>
  </si>
  <si>
    <t>565</t>
  </si>
  <si>
    <t>Ферма 1ФП1-1</t>
  </si>
  <si>
    <t>566</t>
  </si>
  <si>
    <t>Ферма 1ФП1-2</t>
  </si>
  <si>
    <t>567</t>
  </si>
  <si>
    <t>Ферма 1ФП4-1</t>
  </si>
  <si>
    <t>568</t>
  </si>
  <si>
    <t>1Ш-1</t>
  </si>
  <si>
    <t>Шайба 1Ш-1</t>
  </si>
  <si>
    <t>569</t>
  </si>
  <si>
    <t>1Ш-2</t>
  </si>
  <si>
    <t>Шайба 1Ш-2</t>
  </si>
  <si>
    <t>570</t>
  </si>
  <si>
    <t>1Щ1-1</t>
  </si>
  <si>
    <t>Щит 1Щ1-1</t>
  </si>
  <si>
    <t>571</t>
  </si>
  <si>
    <t>1Щ1-2</t>
  </si>
  <si>
    <t>Щит 1Щ1-2</t>
  </si>
  <si>
    <t>572</t>
  </si>
  <si>
    <t>1Щ1-3</t>
  </si>
  <si>
    <t>Щит 1Щ1-3</t>
  </si>
  <si>
    <t xml:space="preserve"> </t>
  </si>
  <si>
    <t>кг2,7</t>
  </si>
  <si>
    <t>1эт</t>
  </si>
  <si>
    <t>др эт</t>
  </si>
  <si>
    <t>Пров ост</t>
  </si>
  <si>
    <t>не найден</t>
  </si>
  <si>
    <t>за 9 осью 1 шт</t>
  </si>
  <si>
    <t>за 9 осью 5шт</t>
  </si>
  <si>
    <t>остатки не найдены</t>
  </si>
  <si>
    <t>2А-1</t>
  </si>
  <si>
    <t>2Б-1</t>
  </si>
  <si>
    <t>2Б-2</t>
  </si>
  <si>
    <t>2Б1-1</t>
  </si>
  <si>
    <t>2Б1-3</t>
  </si>
  <si>
    <t>2Б1-4</t>
  </si>
  <si>
    <t>2Б1-5</t>
  </si>
  <si>
    <t>2Б1-6</t>
  </si>
  <si>
    <t>2Б4-1</t>
  </si>
  <si>
    <t>2Б4-2</t>
  </si>
  <si>
    <t>2Б4-3</t>
  </si>
  <si>
    <t>2Б4-4</t>
  </si>
  <si>
    <t>2Б4-5</t>
  </si>
  <si>
    <t>2Б4-6</t>
  </si>
  <si>
    <t>2Б4-7</t>
  </si>
  <si>
    <t>2Б4-8</t>
  </si>
  <si>
    <t>2Б4-9</t>
  </si>
  <si>
    <t>2Б4-10</t>
  </si>
  <si>
    <t>2Б4-11</t>
  </si>
  <si>
    <t>2Б4-12</t>
  </si>
  <si>
    <t>2Б4-13</t>
  </si>
  <si>
    <t>2Б4-14</t>
  </si>
  <si>
    <t>2Б4-15</t>
  </si>
  <si>
    <t>2Б4-16</t>
  </si>
  <si>
    <t>2Б4-17</t>
  </si>
  <si>
    <t>2Б4-18</t>
  </si>
  <si>
    <t>2Б4-19</t>
  </si>
  <si>
    <t>2Б4-20</t>
  </si>
  <si>
    <t>2Б4-21</t>
  </si>
  <si>
    <t>2Б4-22</t>
  </si>
  <si>
    <t>2Б4-23</t>
  </si>
  <si>
    <t>2Б4-24</t>
  </si>
  <si>
    <t>2Б4-25</t>
  </si>
  <si>
    <t>2Б4-26</t>
  </si>
  <si>
    <t>2Б5-1</t>
  </si>
  <si>
    <t>2Б7-1</t>
  </si>
  <si>
    <t>2Б7-2</t>
  </si>
  <si>
    <t>2Б7-3</t>
  </si>
  <si>
    <t>2Б7-4</t>
  </si>
  <si>
    <t>2Б7-5</t>
  </si>
  <si>
    <t>2Б7-6</t>
  </si>
  <si>
    <t>2Б7-7</t>
  </si>
  <si>
    <t>2Б7-8</t>
  </si>
  <si>
    <t>2Б7-9</t>
  </si>
  <si>
    <t>2Б7-10</t>
  </si>
  <si>
    <t>2Б7-11</t>
  </si>
  <si>
    <t>2Б7-12</t>
  </si>
  <si>
    <t>2Б7-13</t>
  </si>
  <si>
    <t>2Б7-14</t>
  </si>
  <si>
    <t>2Б7-15</t>
  </si>
  <si>
    <t>2Б7-16</t>
  </si>
  <si>
    <t>2Б7-17</t>
  </si>
  <si>
    <t>2Б7-18</t>
  </si>
  <si>
    <t>2Б7-19</t>
  </si>
  <si>
    <t>2Б7-20</t>
  </si>
  <si>
    <t>2Б7-21</t>
  </si>
  <si>
    <t>2Б7-22</t>
  </si>
  <si>
    <t>2Б7-23</t>
  </si>
  <si>
    <t>2Б7-24</t>
  </si>
  <si>
    <t>2Б8-4</t>
  </si>
  <si>
    <t>2Б8-5</t>
  </si>
  <si>
    <t>2Б8-6</t>
  </si>
  <si>
    <t>2Б8-7</t>
  </si>
  <si>
    <t>2Б11-1</t>
  </si>
  <si>
    <t>2Б11-2</t>
  </si>
  <si>
    <t>2Б13-1</t>
  </si>
  <si>
    <t>2Б13-2</t>
  </si>
  <si>
    <t>2Б13-3</t>
  </si>
  <si>
    <t>2Б13-4</t>
  </si>
  <si>
    <t>2Б13-5</t>
  </si>
  <si>
    <t>2Б13-6</t>
  </si>
  <si>
    <t>2Б13-7</t>
  </si>
  <si>
    <t>2Б13-8</t>
  </si>
  <si>
    <t>2Б13-9</t>
  </si>
  <si>
    <t>2Б13-10</t>
  </si>
  <si>
    <t>2Б13-11</t>
  </si>
  <si>
    <t>2Б13-12</t>
  </si>
  <si>
    <t>2Б13-13</t>
  </si>
  <si>
    <t>2Б13-14</t>
  </si>
  <si>
    <t>2Б13-15</t>
  </si>
  <si>
    <t>2Б13-16</t>
  </si>
  <si>
    <t>2Б14-1</t>
  </si>
  <si>
    <t>2Б14-2</t>
  </si>
  <si>
    <t>2Б14-3</t>
  </si>
  <si>
    <t>2Б14-4</t>
  </si>
  <si>
    <t>2Б14-5</t>
  </si>
  <si>
    <t>2Б14-6</t>
  </si>
  <si>
    <t>2Б14-7</t>
  </si>
  <si>
    <t>2В-1</t>
  </si>
  <si>
    <t>2В-2</t>
  </si>
  <si>
    <t>2В-3</t>
  </si>
  <si>
    <t>2В-4</t>
  </si>
  <si>
    <t>2В-5</t>
  </si>
  <si>
    <t>2В-6</t>
  </si>
  <si>
    <t>2В-7</t>
  </si>
  <si>
    <t>2В-8</t>
  </si>
  <si>
    <t>2В-9</t>
  </si>
  <si>
    <t>2В-10</t>
  </si>
  <si>
    <t>2В-11</t>
  </si>
  <si>
    <t>2В-12</t>
  </si>
  <si>
    <t>2В-13</t>
  </si>
  <si>
    <t>2ЗД1-1</t>
  </si>
  <si>
    <t>2ЗД1-2</t>
  </si>
  <si>
    <t>2К1-1</t>
  </si>
  <si>
    <t>2К1-2</t>
  </si>
  <si>
    <t>2К1-3</t>
  </si>
  <si>
    <t>2К1-4</t>
  </si>
  <si>
    <t>2К1-5</t>
  </si>
  <si>
    <t>2К1-6</t>
  </si>
  <si>
    <t>2К1-7</t>
  </si>
  <si>
    <t>2К1-8</t>
  </si>
  <si>
    <t>2К1-9</t>
  </si>
  <si>
    <t>2К1-10</t>
  </si>
  <si>
    <t>2К1-11</t>
  </si>
  <si>
    <t>2К1-12</t>
  </si>
  <si>
    <t>2К1-13</t>
  </si>
  <si>
    <t>2К1-14</t>
  </si>
  <si>
    <t>2К1-15</t>
  </si>
  <si>
    <t>2К2-3</t>
  </si>
  <si>
    <t>2К2-4</t>
  </si>
  <si>
    <t>2К2-5</t>
  </si>
  <si>
    <t>2К2-6</t>
  </si>
  <si>
    <t>2К2-7</t>
  </si>
  <si>
    <t>2К2-8</t>
  </si>
  <si>
    <t>2К4-1</t>
  </si>
  <si>
    <t>2К4-2</t>
  </si>
  <si>
    <t>2К4-3</t>
  </si>
  <si>
    <t>2К4-4</t>
  </si>
  <si>
    <t>2К4-5</t>
  </si>
  <si>
    <t>2К4-6</t>
  </si>
  <si>
    <t>2К4-7</t>
  </si>
  <si>
    <t>2К4-8</t>
  </si>
  <si>
    <t>2К4-9</t>
  </si>
  <si>
    <t>2К4-10</t>
  </si>
  <si>
    <t>2К4-11</t>
  </si>
  <si>
    <t>2КР1-1</t>
  </si>
  <si>
    <t>2КР1-2</t>
  </si>
  <si>
    <t>2КР1-3</t>
  </si>
  <si>
    <t>2КР1-4</t>
  </si>
  <si>
    <t>2Л1-1</t>
  </si>
  <si>
    <t>2Л1-2</t>
  </si>
  <si>
    <t>2Л1-3</t>
  </si>
  <si>
    <t>2Л1-4</t>
  </si>
  <si>
    <t>2Л1-5</t>
  </si>
  <si>
    <t>2Л1-6</t>
  </si>
  <si>
    <t>2Л2-1</t>
  </si>
  <si>
    <t>2Л2-2</t>
  </si>
  <si>
    <t>2Л2-3</t>
  </si>
  <si>
    <t>2Л2-4</t>
  </si>
  <si>
    <t>2Л3-1</t>
  </si>
  <si>
    <t>2Л3-2</t>
  </si>
  <si>
    <t>2Л3-3</t>
  </si>
  <si>
    <t>2Л3-4</t>
  </si>
  <si>
    <t>2Л6-1</t>
  </si>
  <si>
    <t>2М-1</t>
  </si>
  <si>
    <t>2М-2</t>
  </si>
  <si>
    <t>2М-3</t>
  </si>
  <si>
    <t>2Н1-1</t>
  </si>
  <si>
    <t>2Н1-2</t>
  </si>
  <si>
    <t>2Н1-3</t>
  </si>
  <si>
    <t>2Н1-4</t>
  </si>
  <si>
    <t>2Н1-5</t>
  </si>
  <si>
    <t>2Н1-6</t>
  </si>
  <si>
    <t>2Н1-7</t>
  </si>
  <si>
    <t>2Н1-8</t>
  </si>
  <si>
    <t>2Н1-9</t>
  </si>
  <si>
    <t>2Н1-10</t>
  </si>
  <si>
    <t>2Н1-11</t>
  </si>
  <si>
    <t>2Н1-12</t>
  </si>
  <si>
    <t>2Н1-13</t>
  </si>
  <si>
    <t>2Н1-14</t>
  </si>
  <si>
    <t>2Н1-15</t>
  </si>
  <si>
    <t>2Н1-16</t>
  </si>
  <si>
    <t>2Н1-17</t>
  </si>
  <si>
    <t>2Н1-18</t>
  </si>
  <si>
    <t>2Н1-19</t>
  </si>
  <si>
    <t>2Н1-20</t>
  </si>
  <si>
    <t>2Н1-21</t>
  </si>
  <si>
    <t>2Н1-22</t>
  </si>
  <si>
    <t>2Н1-23</t>
  </si>
  <si>
    <t>2Н1-24</t>
  </si>
  <si>
    <t>2Н1-25</t>
  </si>
  <si>
    <t>2Н1-26</t>
  </si>
  <si>
    <t>2Н1-27</t>
  </si>
  <si>
    <t>2Н1-28</t>
  </si>
  <si>
    <t>2Н1-29</t>
  </si>
  <si>
    <t>2Н1-30</t>
  </si>
  <si>
    <t>2Н1-31</t>
  </si>
  <si>
    <t>2Н1-32</t>
  </si>
  <si>
    <t>2Н1-33</t>
  </si>
  <si>
    <t>2Н1-34</t>
  </si>
  <si>
    <t>2Н1-35</t>
  </si>
  <si>
    <t>2Н1-36</t>
  </si>
  <si>
    <t>2Н1-37</t>
  </si>
  <si>
    <t>2Н1-38</t>
  </si>
  <si>
    <t>2Н1-39</t>
  </si>
  <si>
    <t>2Н1-40</t>
  </si>
  <si>
    <t>2Н1-41</t>
  </si>
  <si>
    <t>2Н1-42</t>
  </si>
  <si>
    <t>2Н1-43</t>
  </si>
  <si>
    <t>2Н1-44</t>
  </si>
  <si>
    <t>2Н1-45</t>
  </si>
  <si>
    <t>2Н1-46</t>
  </si>
  <si>
    <t>2Н1-47</t>
  </si>
  <si>
    <t>2Н1-48</t>
  </si>
  <si>
    <t>2Н1-49</t>
  </si>
  <si>
    <t>2Н1-50</t>
  </si>
  <si>
    <t>2Н1-51</t>
  </si>
  <si>
    <t>2Н1-52</t>
  </si>
  <si>
    <t>2Н1-53</t>
  </si>
  <si>
    <t>2Н1-54</t>
  </si>
  <si>
    <t>2Н1-55</t>
  </si>
  <si>
    <t>2Н1-56</t>
  </si>
  <si>
    <t>2Н1-57</t>
  </si>
  <si>
    <t>2Н1-58</t>
  </si>
  <si>
    <t>2Н1-59</t>
  </si>
  <si>
    <t>2Н1-60</t>
  </si>
  <si>
    <t>2Н1-61</t>
  </si>
  <si>
    <t>2Н1-62</t>
  </si>
  <si>
    <t>2Н1-63</t>
  </si>
  <si>
    <t>2Н1-64</t>
  </si>
  <si>
    <t>2Н1-65</t>
  </si>
  <si>
    <t>2Н1-66</t>
  </si>
  <si>
    <t>2Н1-67</t>
  </si>
  <si>
    <t>2Н1-68</t>
  </si>
  <si>
    <t>2Н1-69</t>
  </si>
  <si>
    <t>2Н1-70</t>
  </si>
  <si>
    <t>2Н1-71</t>
  </si>
  <si>
    <t>2Н1-72</t>
  </si>
  <si>
    <t>2Н1-73</t>
  </si>
  <si>
    <t>2Н1-74</t>
  </si>
  <si>
    <t>2Н1-75</t>
  </si>
  <si>
    <t>2Н4-1</t>
  </si>
  <si>
    <t>2Н4-2</t>
  </si>
  <si>
    <t>2Н4-3</t>
  </si>
  <si>
    <t>2Н4-4</t>
  </si>
  <si>
    <t>2Н4-5</t>
  </si>
  <si>
    <t>2Н4-6</t>
  </si>
  <si>
    <t>2Н4-7</t>
  </si>
  <si>
    <t>2Н4-8</t>
  </si>
  <si>
    <t>2Н4-9</t>
  </si>
  <si>
    <t>2Н4-10</t>
  </si>
  <si>
    <t>2Н4-11</t>
  </si>
  <si>
    <t>2Н4-12</t>
  </si>
  <si>
    <t>2Н4-13</t>
  </si>
  <si>
    <t>2Н4-14</t>
  </si>
  <si>
    <t>2Н4-15</t>
  </si>
  <si>
    <t>2Н4-16</t>
  </si>
  <si>
    <t>2Н4-17</t>
  </si>
  <si>
    <t>2Н4-18</t>
  </si>
  <si>
    <t>2Н4-19</t>
  </si>
  <si>
    <t>2Н4-20</t>
  </si>
  <si>
    <t>2Н4-21</t>
  </si>
  <si>
    <t>2Н4-22</t>
  </si>
  <si>
    <t>2Н4-23</t>
  </si>
  <si>
    <t>2Н4-24</t>
  </si>
  <si>
    <t>2Н4-25</t>
  </si>
  <si>
    <t>2Н4-26</t>
  </si>
  <si>
    <t>2Н4-27</t>
  </si>
  <si>
    <t>2ОГ1-1</t>
  </si>
  <si>
    <t>2ОГ1-2</t>
  </si>
  <si>
    <t>2ОГ1-3</t>
  </si>
  <si>
    <t>2ОГ1-4</t>
  </si>
  <si>
    <t>2ОГ1-5</t>
  </si>
  <si>
    <t>2ОГ1-6</t>
  </si>
  <si>
    <t>2ОГ1-7</t>
  </si>
  <si>
    <t>2ОГ1-8</t>
  </si>
  <si>
    <t>2ОГ1-9</t>
  </si>
  <si>
    <t>2ОГ1-10</t>
  </si>
  <si>
    <t>2ОГ1-11</t>
  </si>
  <si>
    <t>2ОГ1-12</t>
  </si>
  <si>
    <t>2ОГ1-13</t>
  </si>
  <si>
    <t>2ОГ1-14</t>
  </si>
  <si>
    <t>2ОГ1-15</t>
  </si>
  <si>
    <t>2ОГ1-16</t>
  </si>
  <si>
    <t>2ОГ1-17</t>
  </si>
  <si>
    <t>2ОГ1-18</t>
  </si>
  <si>
    <t>2ОГ1-19</t>
  </si>
  <si>
    <t>2ОГ1-20</t>
  </si>
  <si>
    <t>2ОГ1-21</t>
  </si>
  <si>
    <t>2ОГ1-22</t>
  </si>
  <si>
    <t>2ОГ1-23</t>
  </si>
  <si>
    <t>2ОГ1-24</t>
  </si>
  <si>
    <t>2ОГ1-25</t>
  </si>
  <si>
    <t>2ОГ1-26</t>
  </si>
  <si>
    <t>2ОГ1-27</t>
  </si>
  <si>
    <t>2ОГ1-28</t>
  </si>
  <si>
    <t>2ОГ1-29</t>
  </si>
  <si>
    <t>2ОГ1-30</t>
  </si>
  <si>
    <t>2ОГ1-31</t>
  </si>
  <si>
    <t>2ОГ2-1</t>
  </si>
  <si>
    <t>2ОГ2-2</t>
  </si>
  <si>
    <t>2ОГ2-3</t>
  </si>
  <si>
    <t>2ОГ2-4</t>
  </si>
  <si>
    <t>2ОГ2-5</t>
  </si>
  <si>
    <t>2ОГ2-6</t>
  </si>
  <si>
    <t>2ОГ2-7</t>
  </si>
  <si>
    <t>2ОГ2-8</t>
  </si>
  <si>
    <t>2ОГ2-9</t>
  </si>
  <si>
    <t>2ОГ2-10</t>
  </si>
  <si>
    <t>2ОГ2-11</t>
  </si>
  <si>
    <t>2ОГ2-12</t>
  </si>
  <si>
    <t>2ОГ2-13</t>
  </si>
  <si>
    <t>2ОГ2-14</t>
  </si>
  <si>
    <t>2ОГ2-15</t>
  </si>
  <si>
    <t>2ОГ2-16</t>
  </si>
  <si>
    <t>2ОГ2-17</t>
  </si>
  <si>
    <t>2ОГ2-18</t>
  </si>
  <si>
    <t>2ОГ3-1</t>
  </si>
  <si>
    <t>2ОГ3-2</t>
  </si>
  <si>
    <t>2ОГ3-3</t>
  </si>
  <si>
    <t>2ОГ3-4</t>
  </si>
  <si>
    <t>2ОГ5-1</t>
  </si>
  <si>
    <t>2ОГ5-2</t>
  </si>
  <si>
    <t>2П2-1</t>
  </si>
  <si>
    <t>2П2-2</t>
  </si>
  <si>
    <t>2П2-3</t>
  </si>
  <si>
    <t>2П2-4</t>
  </si>
  <si>
    <t>2П2-5</t>
  </si>
  <si>
    <t>2П2-6</t>
  </si>
  <si>
    <t>2П2-7</t>
  </si>
  <si>
    <t>2П2-8</t>
  </si>
  <si>
    <t>2ПД1-1</t>
  </si>
  <si>
    <t>2ПП-1</t>
  </si>
  <si>
    <t>2ПП-2</t>
  </si>
  <si>
    <t>2ПТ-1</t>
  </si>
  <si>
    <t>2РС2-1</t>
  </si>
  <si>
    <t>2РС2-2</t>
  </si>
  <si>
    <t>2РС3-1</t>
  </si>
  <si>
    <t>2РС5-1</t>
  </si>
  <si>
    <t>2РС6-1</t>
  </si>
  <si>
    <t>2РС6-2</t>
  </si>
  <si>
    <t>2РС7-1</t>
  </si>
  <si>
    <t>2РС7-2</t>
  </si>
  <si>
    <t>2РС7-3</t>
  </si>
  <si>
    <t>2РС10-1</t>
  </si>
  <si>
    <t>2РС10-2</t>
  </si>
  <si>
    <t>2РС10-3</t>
  </si>
  <si>
    <t>2РС10-4</t>
  </si>
  <si>
    <t>2РС10-5</t>
  </si>
  <si>
    <t>2РС10-6</t>
  </si>
  <si>
    <t>2РС10-7</t>
  </si>
  <si>
    <t>2РС10-8</t>
  </si>
  <si>
    <t>2РС10-9</t>
  </si>
  <si>
    <t>2РС10-10</t>
  </si>
  <si>
    <t>2РС10-11</t>
  </si>
  <si>
    <t>2РС10-12</t>
  </si>
  <si>
    <t>2РС10-13</t>
  </si>
  <si>
    <t>2РС10-14</t>
  </si>
  <si>
    <t>2РС10-15</t>
  </si>
  <si>
    <t>2РС10-16</t>
  </si>
  <si>
    <t>2РС10-17</t>
  </si>
  <si>
    <t>2РС10-18</t>
  </si>
  <si>
    <t>2РС10-19</t>
  </si>
  <si>
    <t>2РС10-20</t>
  </si>
  <si>
    <t>2РС10-21</t>
  </si>
  <si>
    <t>2РС10-22</t>
  </si>
  <si>
    <t>2РС10-23</t>
  </si>
  <si>
    <t>2РС10-24</t>
  </si>
  <si>
    <t>2РС10-25</t>
  </si>
  <si>
    <t>2РС10-26</t>
  </si>
  <si>
    <t>2РС10-27</t>
  </si>
  <si>
    <t>2РС10-28</t>
  </si>
  <si>
    <t>2РС11-1</t>
  </si>
  <si>
    <t>2РС11-2</t>
  </si>
  <si>
    <t>2РС11-3</t>
  </si>
  <si>
    <t>2РС12-1</t>
  </si>
  <si>
    <t>2РС12-2</t>
  </si>
  <si>
    <t>2РС12-3</t>
  </si>
  <si>
    <t>2РФ1-1</t>
  </si>
  <si>
    <t>2РФ1-2</t>
  </si>
  <si>
    <t>2РФ1-3</t>
  </si>
  <si>
    <t>2РФ1-4</t>
  </si>
  <si>
    <t>2РФ1-5</t>
  </si>
  <si>
    <t>2РФ1-6</t>
  </si>
  <si>
    <t>2РФ1-7</t>
  </si>
  <si>
    <t>2РФ1-8</t>
  </si>
  <si>
    <t>2РФ1-9</t>
  </si>
  <si>
    <t>2РФ1-10</t>
  </si>
  <si>
    <t>2РФ1-11</t>
  </si>
  <si>
    <t>2РФ1-12</t>
  </si>
  <si>
    <t>2РФ2-1</t>
  </si>
  <si>
    <t>2РФ3-1</t>
  </si>
  <si>
    <t>2СВ1-1</t>
  </si>
  <si>
    <t>2СВ1-2</t>
  </si>
  <si>
    <t>2СВ2-1</t>
  </si>
  <si>
    <t>2СВ2-2</t>
  </si>
  <si>
    <t>2СВ3-1</t>
  </si>
  <si>
    <t>2СВ4-1</t>
  </si>
  <si>
    <t>2СВ4-2</t>
  </si>
  <si>
    <t>2СВ4-3</t>
  </si>
  <si>
    <t>2СВ5-1</t>
  </si>
  <si>
    <t>2СВ5-2</t>
  </si>
  <si>
    <t>2СГ1-1</t>
  </si>
  <si>
    <t>2СГ1-2</t>
  </si>
  <si>
    <t>2СГ1-3</t>
  </si>
  <si>
    <t>2СГ1-4</t>
  </si>
  <si>
    <t>2СГ1-5</t>
  </si>
  <si>
    <t>2СГ1-6</t>
  </si>
  <si>
    <t>2СГ1-7</t>
  </si>
  <si>
    <t>2СГ1-8</t>
  </si>
  <si>
    <t>2СГ1-9</t>
  </si>
  <si>
    <t>2СГ2-1</t>
  </si>
  <si>
    <t>2СГ2-2</t>
  </si>
  <si>
    <t>2СГ2-3</t>
  </si>
  <si>
    <t>2СТ1-1</t>
  </si>
  <si>
    <t>2СТ1-2</t>
  </si>
  <si>
    <t>2СТ1-3</t>
  </si>
  <si>
    <t>2СТ1-4</t>
  </si>
  <si>
    <t>2СФ1-1</t>
  </si>
  <si>
    <t>2СФ1-2</t>
  </si>
  <si>
    <t>2СФ2-1</t>
  </si>
  <si>
    <t>2СФ2-2</t>
  </si>
  <si>
    <t>2СФ2-3</t>
  </si>
  <si>
    <t>2СФ3-1</t>
  </si>
  <si>
    <t>2СФ3-2</t>
  </si>
  <si>
    <t>2СФ3-3</t>
  </si>
  <si>
    <t>2СФ3-4</t>
  </si>
  <si>
    <t>2СФ3-5</t>
  </si>
  <si>
    <t>2СФ3-6</t>
  </si>
  <si>
    <t>2ФП1-1</t>
  </si>
  <si>
    <t>2Ш-1</t>
  </si>
  <si>
    <t>2Ш-2</t>
  </si>
  <si>
    <t>2Щ1-1</t>
  </si>
  <si>
    <t>3А-1</t>
  </si>
  <si>
    <t>3Б-1</t>
  </si>
  <si>
    <t>3Б-2</t>
  </si>
  <si>
    <t>3Б1-1</t>
  </si>
  <si>
    <t>3Б1-2</t>
  </si>
  <si>
    <t>3Б1-3</t>
  </si>
  <si>
    <t>3Б1-4</t>
  </si>
  <si>
    <t>3Б1-5</t>
  </si>
  <si>
    <t>3Б1-6</t>
  </si>
  <si>
    <t>3Б1-7</t>
  </si>
  <si>
    <t>3Б1-8</t>
  </si>
  <si>
    <t>3Б1-9</t>
  </si>
  <si>
    <t>3Б4-1</t>
  </si>
  <si>
    <t>3Б4-2</t>
  </si>
  <si>
    <t>3Б4-3</t>
  </si>
  <si>
    <t>3Б4-4</t>
  </si>
  <si>
    <t>3Б4-5</t>
  </si>
  <si>
    <t>3Б4-6</t>
  </si>
  <si>
    <t>3Б4-7</t>
  </si>
  <si>
    <t>3Б4-8</t>
  </si>
  <si>
    <t>3Б4-9</t>
  </si>
  <si>
    <t>3Б4-10</t>
  </si>
  <si>
    <t>3Б4-11</t>
  </si>
  <si>
    <t>3Б4-12</t>
  </si>
  <si>
    <t>3Б4-13</t>
  </si>
  <si>
    <t>3Б4-14</t>
  </si>
  <si>
    <t>3Б4-15</t>
  </si>
  <si>
    <t>3Б4-16</t>
  </si>
  <si>
    <t>3Б4-17</t>
  </si>
  <si>
    <t>3Б4-18</t>
  </si>
  <si>
    <t>3Б4-19</t>
  </si>
  <si>
    <t>3Б4-20</t>
  </si>
  <si>
    <t>3Б4-21</t>
  </si>
  <si>
    <t>3Б4-22</t>
  </si>
  <si>
    <t>3Б4-23</t>
  </si>
  <si>
    <t>3Б4-24</t>
  </si>
  <si>
    <t>3Б4-25</t>
  </si>
  <si>
    <t>3Б4-26</t>
  </si>
  <si>
    <t>3Б4-27</t>
  </si>
  <si>
    <t>3Б4-28</t>
  </si>
  <si>
    <t>3Б4-29</t>
  </si>
  <si>
    <t>3Б4-30</t>
  </si>
  <si>
    <t>3Б4-31</t>
  </si>
  <si>
    <t>3Б4-32</t>
  </si>
  <si>
    <t>3Б4-33</t>
  </si>
  <si>
    <t>3Б4-34</t>
  </si>
  <si>
    <t>3Б4-35</t>
  </si>
  <si>
    <t>3Б4-36</t>
  </si>
  <si>
    <t>3Б4-37</t>
  </si>
  <si>
    <t>3Б4-38</t>
  </si>
  <si>
    <t>3Б4-39</t>
  </si>
  <si>
    <t>3Б4-40</t>
  </si>
  <si>
    <t>3Б4-41</t>
  </si>
  <si>
    <t>3Б4-42</t>
  </si>
  <si>
    <t>3Б4-43</t>
  </si>
  <si>
    <t>3Б4-44</t>
  </si>
  <si>
    <t>3Б5-1</t>
  </si>
  <si>
    <t>3Б7-1</t>
  </si>
  <si>
    <t>3Б7-2</t>
  </si>
  <si>
    <t>3Б7-3</t>
  </si>
  <si>
    <t>3Б7-4</t>
  </si>
  <si>
    <t>3Б7-5</t>
  </si>
  <si>
    <t>3Б7-6</t>
  </si>
  <si>
    <t>3Б7-7</t>
  </si>
  <si>
    <t>3Б7-8</t>
  </si>
  <si>
    <t>3Б7-9</t>
  </si>
  <si>
    <t>3Б7-10</t>
  </si>
  <si>
    <t>3Б7-11</t>
  </si>
  <si>
    <t>3Б7-12</t>
  </si>
  <si>
    <t>3Б7-13</t>
  </si>
  <si>
    <t>3Б7-14</t>
  </si>
  <si>
    <t>3Б7-15</t>
  </si>
  <si>
    <t>3Б7-16</t>
  </si>
  <si>
    <t>3Б7-17</t>
  </si>
  <si>
    <t>3Б7-18</t>
  </si>
  <si>
    <t>3Б7-19</t>
  </si>
  <si>
    <t>3Б7-20</t>
  </si>
  <si>
    <t>3Б7-21</t>
  </si>
  <si>
    <t>3Б7-22</t>
  </si>
  <si>
    <t>3Б7-23</t>
  </si>
  <si>
    <t>3Б7-24</t>
  </si>
  <si>
    <t>3Б7-25</t>
  </si>
  <si>
    <t>3Б8-1</t>
  </si>
  <si>
    <t>3Б8-2</t>
  </si>
  <si>
    <t>3Б8-3</t>
  </si>
  <si>
    <t>3Б8-4</t>
  </si>
  <si>
    <t>3Б8-5</t>
  </si>
  <si>
    <t>3Б8-6</t>
  </si>
  <si>
    <t>3Б8-7</t>
  </si>
  <si>
    <t>3Б11-1</t>
  </si>
  <si>
    <t>3Б13-1</t>
  </si>
  <si>
    <t>3Б13-2</t>
  </si>
  <si>
    <t>3Б13-3</t>
  </si>
  <si>
    <t>3Б13-4</t>
  </si>
  <si>
    <t>3Б13-5</t>
  </si>
  <si>
    <t>3Б13-6</t>
  </si>
  <si>
    <t>3Б13-7</t>
  </si>
  <si>
    <t>3Б13-8</t>
  </si>
  <si>
    <t>3Б13-9</t>
  </si>
  <si>
    <t>3Б13-10</t>
  </si>
  <si>
    <t>3Б13-11</t>
  </si>
  <si>
    <t>3Б13-12</t>
  </si>
  <si>
    <t>3Б13-13</t>
  </si>
  <si>
    <t>3Б13-14</t>
  </si>
  <si>
    <t>3Б13-15</t>
  </si>
  <si>
    <t>3Б14-1</t>
  </si>
  <si>
    <t>3Б14-2</t>
  </si>
  <si>
    <t>3Б14-3</t>
  </si>
  <si>
    <t>3Б14-4</t>
  </si>
  <si>
    <t>3Б14-5</t>
  </si>
  <si>
    <t>3В-1</t>
  </si>
  <si>
    <t>3В-2</t>
  </si>
  <si>
    <t>3В-3</t>
  </si>
  <si>
    <t>3В-4</t>
  </si>
  <si>
    <t>3В-5</t>
  </si>
  <si>
    <t>3В-6</t>
  </si>
  <si>
    <t>3В-7</t>
  </si>
  <si>
    <t>3В-8</t>
  </si>
  <si>
    <t>3В-9</t>
  </si>
  <si>
    <t>3В-10</t>
  </si>
  <si>
    <t>3ЗД1-1</t>
  </si>
  <si>
    <t>3ЗД1-2</t>
  </si>
  <si>
    <t>3К1-1</t>
  </si>
  <si>
    <t>3К1-2</t>
  </si>
  <si>
    <t>3К1-3</t>
  </si>
  <si>
    <t>3К1-4</t>
  </si>
  <si>
    <t>3К1-5</t>
  </si>
  <si>
    <t>3К1-6</t>
  </si>
  <si>
    <t>3К1-7</t>
  </si>
  <si>
    <t>3К1-8</t>
  </si>
  <si>
    <t>3К1-9</t>
  </si>
  <si>
    <t>3К1-10</t>
  </si>
  <si>
    <t>3К1-11</t>
  </si>
  <si>
    <t>3К1-12</t>
  </si>
  <si>
    <t>3К1-13</t>
  </si>
  <si>
    <t>3К1-14</t>
  </si>
  <si>
    <t>3К1-15</t>
  </si>
  <si>
    <t>3К2-1</t>
  </si>
  <si>
    <t>3К2-2</t>
  </si>
  <si>
    <t>3К2-3</t>
  </si>
  <si>
    <t>3К2-4</t>
  </si>
  <si>
    <t>3К2-5</t>
  </si>
  <si>
    <t>3К2-6</t>
  </si>
  <si>
    <t>3К4-1</t>
  </si>
  <si>
    <t>3К4-2</t>
  </si>
  <si>
    <t>3К4-3</t>
  </si>
  <si>
    <t>3К4-4</t>
  </si>
  <si>
    <t>3К4-5</t>
  </si>
  <si>
    <t>3К4-6</t>
  </si>
  <si>
    <t>3К4-7</t>
  </si>
  <si>
    <t>3К4-8</t>
  </si>
  <si>
    <t>3К4-9</t>
  </si>
  <si>
    <t>3К4-10</t>
  </si>
  <si>
    <t>3К4-11</t>
  </si>
  <si>
    <t>3КР1-1</t>
  </si>
  <si>
    <t>3КР1-2</t>
  </si>
  <si>
    <t>3КР1-3</t>
  </si>
  <si>
    <t>3КР1-4</t>
  </si>
  <si>
    <t>3Л1-1</t>
  </si>
  <si>
    <t>3Л1-2</t>
  </si>
  <si>
    <t>3Л1-3</t>
  </si>
  <si>
    <t>3Л1-4</t>
  </si>
  <si>
    <t>3Л1-5</t>
  </si>
  <si>
    <t>3Л1-6</t>
  </si>
  <si>
    <t>3Л2-1</t>
  </si>
  <si>
    <t>3Л2-2</t>
  </si>
  <si>
    <t>3Л2-3</t>
  </si>
  <si>
    <t>3Л2-4</t>
  </si>
  <si>
    <t>3Л3-1</t>
  </si>
  <si>
    <t>3Л3-2</t>
  </si>
  <si>
    <t>3Л3-3</t>
  </si>
  <si>
    <t>3Л3-4</t>
  </si>
  <si>
    <t>3Л6-1</t>
  </si>
  <si>
    <t>3М-1</t>
  </si>
  <si>
    <t>3М-2</t>
  </si>
  <si>
    <t>3М-3</t>
  </si>
  <si>
    <t>3Н1-1</t>
  </si>
  <si>
    <t>3Н1-2</t>
  </si>
  <si>
    <t>3Н1-3</t>
  </si>
  <si>
    <t>3Н1-4</t>
  </si>
  <si>
    <t>3Н1-5</t>
  </si>
  <si>
    <t>3Н1-6</t>
  </si>
  <si>
    <t>3Н1-7</t>
  </si>
  <si>
    <t>3Н1-8</t>
  </si>
  <si>
    <t>3Н1-9</t>
  </si>
  <si>
    <t>3Н1-10</t>
  </si>
  <si>
    <t>3Н1-11</t>
  </si>
  <si>
    <t>3Н1-12</t>
  </si>
  <si>
    <t>3Н1-13</t>
  </si>
  <si>
    <t>3Н1-14</t>
  </si>
  <si>
    <t>3Н1-15</t>
  </si>
  <si>
    <t>3Н1-16</t>
  </si>
  <si>
    <t>3Н1-17</t>
  </si>
  <si>
    <t>3Н1-18</t>
  </si>
  <si>
    <t>3Н1-19</t>
  </si>
  <si>
    <t>3Н1-20</t>
  </si>
  <si>
    <t>3Н1-21</t>
  </si>
  <si>
    <t>3Н1-22</t>
  </si>
  <si>
    <t>3Н1-23</t>
  </si>
  <si>
    <t>3Н1-24</t>
  </si>
  <si>
    <t>3Н1-25</t>
  </si>
  <si>
    <t>3Н1-26</t>
  </si>
  <si>
    <t>3Н1-27</t>
  </si>
  <si>
    <t>3Н1-28</t>
  </si>
  <si>
    <t>3Н1-29</t>
  </si>
  <si>
    <t>3Н1-30</t>
  </si>
  <si>
    <t>3Н1-31</t>
  </si>
  <si>
    <t>3Н1-32</t>
  </si>
  <si>
    <t>3Н1-33</t>
  </si>
  <si>
    <t>3Н1-34</t>
  </si>
  <si>
    <t>3Н1-35</t>
  </si>
  <si>
    <t>3Н1-36</t>
  </si>
  <si>
    <t>3Н1-37</t>
  </si>
  <si>
    <t>3Н1-38</t>
  </si>
  <si>
    <t>3Н1-39</t>
  </si>
  <si>
    <t>3Н1-40</t>
  </si>
  <si>
    <t>3Н1-41</t>
  </si>
  <si>
    <t>3Н1-42</t>
  </si>
  <si>
    <t>3Н1-43</t>
  </si>
  <si>
    <t>3Н1-44</t>
  </si>
  <si>
    <t>3Н1-45</t>
  </si>
  <si>
    <t>3Н1-46</t>
  </si>
  <si>
    <t>3Н1-47</t>
  </si>
  <si>
    <t>3Н1-48</t>
  </si>
  <si>
    <t>3Н1-49</t>
  </si>
  <si>
    <t>3Н1-50</t>
  </si>
  <si>
    <t>3Н1-51</t>
  </si>
  <si>
    <t>3Н1-52</t>
  </si>
  <si>
    <t>3Н1-53</t>
  </si>
  <si>
    <t>3Н1-54</t>
  </si>
  <si>
    <t>3Н1-55</t>
  </si>
  <si>
    <t>3Н1-56</t>
  </si>
  <si>
    <t>3Н1-57</t>
  </si>
  <si>
    <t>3Н1-58</t>
  </si>
  <si>
    <t>3Н1-59</t>
  </si>
  <si>
    <t>3Н1-60</t>
  </si>
  <si>
    <t>3Н1-61</t>
  </si>
  <si>
    <t>3Н1-62</t>
  </si>
  <si>
    <t>3Н1-63</t>
  </si>
  <si>
    <t>3Н1-64</t>
  </si>
  <si>
    <t>3Н1-65</t>
  </si>
  <si>
    <t>3Н1-66</t>
  </si>
  <si>
    <t>3Н1-67</t>
  </si>
  <si>
    <t>3Н1-68</t>
  </si>
  <si>
    <t>3Н1-69</t>
  </si>
  <si>
    <t>3Н1-70</t>
  </si>
  <si>
    <t>3Н1-71</t>
  </si>
  <si>
    <t>3Н1-72</t>
  </si>
  <si>
    <t>3Н1-73</t>
  </si>
  <si>
    <t>3Н1-74</t>
  </si>
  <si>
    <t>3Н1-75</t>
  </si>
  <si>
    <t>3Н1-76</t>
  </si>
  <si>
    <t>3Н1-77</t>
  </si>
  <si>
    <t>3Н1-78</t>
  </si>
  <si>
    <t>3Н1-79</t>
  </si>
  <si>
    <t>3Н1-80</t>
  </si>
  <si>
    <t>3Н1-81</t>
  </si>
  <si>
    <t>3Н1-82</t>
  </si>
  <si>
    <t>3Н1-83</t>
  </si>
  <si>
    <t>3Н1-84</t>
  </si>
  <si>
    <t>3Н1-85</t>
  </si>
  <si>
    <t>3Н1-86</t>
  </si>
  <si>
    <t>3Н1-87</t>
  </si>
  <si>
    <t>3Н1-88</t>
  </si>
  <si>
    <t>3Н1-89</t>
  </si>
  <si>
    <t>3Н1-90</t>
  </si>
  <si>
    <t>3Н1-91</t>
  </si>
  <si>
    <t>3Н1-92</t>
  </si>
  <si>
    <t>3Н1-93</t>
  </si>
  <si>
    <t>3Н1-94</t>
  </si>
  <si>
    <t>3Н1-95</t>
  </si>
  <si>
    <t>3Н1-96</t>
  </si>
  <si>
    <t>3Н1-97</t>
  </si>
  <si>
    <t>3Н1-98</t>
  </si>
  <si>
    <t>3Н1-99</t>
  </si>
  <si>
    <t>3Н1-100</t>
  </si>
  <si>
    <t>3Н1-101</t>
  </si>
  <si>
    <t>3Н1-102</t>
  </si>
  <si>
    <t>3Н1-103</t>
  </si>
  <si>
    <t>3Н1-104</t>
  </si>
  <si>
    <t>3Н1-105</t>
  </si>
  <si>
    <t>3Н1-106</t>
  </si>
  <si>
    <t>3Н1-107</t>
  </si>
  <si>
    <t>3Н1-108</t>
  </si>
  <si>
    <t>3Н1-109</t>
  </si>
  <si>
    <t>3Н1-110</t>
  </si>
  <si>
    <t>3Н1-111</t>
  </si>
  <si>
    <t>3Н1-112</t>
  </si>
  <si>
    <t>3Н1-113</t>
  </si>
  <si>
    <t>3Н1-114</t>
  </si>
  <si>
    <t>3Н1-115</t>
  </si>
  <si>
    <t>3Н1-116</t>
  </si>
  <si>
    <t>3Н1-117</t>
  </si>
  <si>
    <t>3Н1-118</t>
  </si>
  <si>
    <t>3Н1-119</t>
  </si>
  <si>
    <t>3Н1-120</t>
  </si>
  <si>
    <t>3Н1-121</t>
  </si>
  <si>
    <t>3Н1-122</t>
  </si>
  <si>
    <t>3Н1-123</t>
  </si>
  <si>
    <t>3Н1-124</t>
  </si>
  <si>
    <t>3Н1-125</t>
  </si>
  <si>
    <t>3Н1-126</t>
  </si>
  <si>
    <t>3Н1-127</t>
  </si>
  <si>
    <t>3Н1-128</t>
  </si>
  <si>
    <t>3Н1-129</t>
  </si>
  <si>
    <t>3Н1-130</t>
  </si>
  <si>
    <t>3Н1-131</t>
  </si>
  <si>
    <t>3Н4-1</t>
  </si>
  <si>
    <t>3Н4-2</t>
  </si>
  <si>
    <t>3Н4-3</t>
  </si>
  <si>
    <t>3Н4-4</t>
  </si>
  <si>
    <t>3Н4-5</t>
  </si>
  <si>
    <t>3Н4-6</t>
  </si>
  <si>
    <t>3Н4-7</t>
  </si>
  <si>
    <t>3Н4-8</t>
  </si>
  <si>
    <t>3Н4-9</t>
  </si>
  <si>
    <t>3Н4-10</t>
  </si>
  <si>
    <t>3Н4-11</t>
  </si>
  <si>
    <t>3Н4-12</t>
  </si>
  <si>
    <t>3Н4-13</t>
  </si>
  <si>
    <t>3Н4-14</t>
  </si>
  <si>
    <t>3Н4-15</t>
  </si>
  <si>
    <t>3Н4-16</t>
  </si>
  <si>
    <t>3Н4-17</t>
  </si>
  <si>
    <t>3Н4-18</t>
  </si>
  <si>
    <t>3Н4-19</t>
  </si>
  <si>
    <t>3Н4-20</t>
  </si>
  <si>
    <t>3Н4-21</t>
  </si>
  <si>
    <t>3Н4-22</t>
  </si>
  <si>
    <t>3Н4-23</t>
  </si>
  <si>
    <t>3Н4-24</t>
  </si>
  <si>
    <t>3Н4-25</t>
  </si>
  <si>
    <t>3Н4-26</t>
  </si>
  <si>
    <t>3Н4-27</t>
  </si>
  <si>
    <t>3ОГ1-1</t>
  </si>
  <si>
    <t>3ОГ1-2</t>
  </si>
  <si>
    <t>3ОГ1-3</t>
  </si>
  <si>
    <t>3ОГ1-4</t>
  </si>
  <si>
    <t>3ОГ1-5</t>
  </si>
  <si>
    <t>3ОГ1-6</t>
  </si>
  <si>
    <t>3ОГ1-7</t>
  </si>
  <si>
    <t>3ОГ1-8</t>
  </si>
  <si>
    <t>3ОГ1-9</t>
  </si>
  <si>
    <t>3ОГ1-10</t>
  </si>
  <si>
    <t>3ОГ1-11</t>
  </si>
  <si>
    <t>3ОГ1-12</t>
  </si>
  <si>
    <t>3ОГ1-13</t>
  </si>
  <si>
    <t>3ОГ1-14</t>
  </si>
  <si>
    <t>3ОГ1-15</t>
  </si>
  <si>
    <t>3ОГ1-16</t>
  </si>
  <si>
    <t>3ОГ1-17</t>
  </si>
  <si>
    <t>3ОГ1-18</t>
  </si>
  <si>
    <t>3ОГ1-19</t>
  </si>
  <si>
    <t>3ОГ1-20</t>
  </si>
  <si>
    <t>3ОГ1-21</t>
  </si>
  <si>
    <t>3ОГ1-22</t>
  </si>
  <si>
    <t>3ОГ1-23</t>
  </si>
  <si>
    <t>3ОГ1-24</t>
  </si>
  <si>
    <t>3ОГ1-25</t>
  </si>
  <si>
    <t>3ОГ1-26</t>
  </si>
  <si>
    <t>3ОГ1-27</t>
  </si>
  <si>
    <t>3ОГ1-28</t>
  </si>
  <si>
    <t>3ОГ2-1</t>
  </si>
  <si>
    <t>3ОГ2-2</t>
  </si>
  <si>
    <t>3ОГ2-3</t>
  </si>
  <si>
    <t>3ОГ2-4</t>
  </si>
  <si>
    <t>3ОГ2-5</t>
  </si>
  <si>
    <t>3ОГ2-6</t>
  </si>
  <si>
    <t>3ОГ2-7</t>
  </si>
  <si>
    <t>3ОГ2-8</t>
  </si>
  <si>
    <t>3ОГ2-9</t>
  </si>
  <si>
    <t>3ОГ2-10</t>
  </si>
  <si>
    <t>3ОГ2-11</t>
  </si>
  <si>
    <t>3ОГ2-12</t>
  </si>
  <si>
    <t>3ОГ2-13</t>
  </si>
  <si>
    <t>3ОГ2-14</t>
  </si>
  <si>
    <t>3ОГ2-15</t>
  </si>
  <si>
    <t>3ОГ2-16</t>
  </si>
  <si>
    <t>3ОГ2-17</t>
  </si>
  <si>
    <t>3ОГ2-18</t>
  </si>
  <si>
    <t>3ОГ3-1</t>
  </si>
  <si>
    <t>3ОГ3-2</t>
  </si>
  <si>
    <t>3ОГ3-3</t>
  </si>
  <si>
    <t>3ОГ3-4</t>
  </si>
  <si>
    <t>3ОГ5-1</t>
  </si>
  <si>
    <t>3ОГ5-2</t>
  </si>
  <si>
    <t>3П2-1</t>
  </si>
  <si>
    <t>3П2-2</t>
  </si>
  <si>
    <t>3П2-3</t>
  </si>
  <si>
    <t>3П2-4</t>
  </si>
  <si>
    <t>3П2-5</t>
  </si>
  <si>
    <t>3П2-6</t>
  </si>
  <si>
    <t>3П2-7</t>
  </si>
  <si>
    <t>3П2-8</t>
  </si>
  <si>
    <t>3П2-9</t>
  </si>
  <si>
    <t>3П2-10</t>
  </si>
  <si>
    <t>3П2-11</t>
  </si>
  <si>
    <t>3П2-12</t>
  </si>
  <si>
    <t>3П2-13</t>
  </si>
  <si>
    <t>3П2-14</t>
  </si>
  <si>
    <t>3П2-15</t>
  </si>
  <si>
    <t>3П2-16</t>
  </si>
  <si>
    <t>3ПД1-1</t>
  </si>
  <si>
    <t>3ПП-1</t>
  </si>
  <si>
    <t>3ПП-2</t>
  </si>
  <si>
    <t>3ПТ-1</t>
  </si>
  <si>
    <t>3РС2-1</t>
  </si>
  <si>
    <t>3РС2-2</t>
  </si>
  <si>
    <t>3РС2-3</t>
  </si>
  <si>
    <t>3РС2-4</t>
  </si>
  <si>
    <t>3РС3-1</t>
  </si>
  <si>
    <t>3РС3-2</t>
  </si>
  <si>
    <t>3РС3-3</t>
  </si>
  <si>
    <t>3РС5-1</t>
  </si>
  <si>
    <t>3РС6-1</t>
  </si>
  <si>
    <t>3РС6-2</t>
  </si>
  <si>
    <t>3РС7-1</t>
  </si>
  <si>
    <t>3РС7-2</t>
  </si>
  <si>
    <t>3РС7-3</t>
  </si>
  <si>
    <t>3РС7-4</t>
  </si>
  <si>
    <t>3РС7-5</t>
  </si>
  <si>
    <t>3РС10-1</t>
  </si>
  <si>
    <t>3РС10-2</t>
  </si>
  <si>
    <t>3РС10-3</t>
  </si>
  <si>
    <t>3РС10-4</t>
  </si>
  <si>
    <t>3РС10-5</t>
  </si>
  <si>
    <t>3РС10-6</t>
  </si>
  <si>
    <t>3РС10-7</t>
  </si>
  <si>
    <t>3РС10-8</t>
  </si>
  <si>
    <t>3РС10-9</t>
  </si>
  <si>
    <t>3РС10-10</t>
  </si>
  <si>
    <t>3РС10-11</t>
  </si>
  <si>
    <t>3РС10-12</t>
  </si>
  <si>
    <t>3РС10-13</t>
  </si>
  <si>
    <t>3РС10-14</t>
  </si>
  <si>
    <t>3РС11-1</t>
  </si>
  <si>
    <t>3РС11-2</t>
  </si>
  <si>
    <t>3РС11-3</t>
  </si>
  <si>
    <t>3РС11-4</t>
  </si>
  <si>
    <t>3РС11-5</t>
  </si>
  <si>
    <t>3РС12-1</t>
  </si>
  <si>
    <t>3РС12-2</t>
  </si>
  <si>
    <t>3РС12-3</t>
  </si>
  <si>
    <t>3РС12-4</t>
  </si>
  <si>
    <t>3РС12-5</t>
  </si>
  <si>
    <t>3РФ1-1</t>
  </si>
  <si>
    <t>3РФ1-2</t>
  </si>
  <si>
    <t>3РФ1-3</t>
  </si>
  <si>
    <t>3РФ1-4</t>
  </si>
  <si>
    <t>3РФ1-5</t>
  </si>
  <si>
    <t>3РФ1-6</t>
  </si>
  <si>
    <t>3РФ1-7</t>
  </si>
  <si>
    <t>3РФ1-8</t>
  </si>
  <si>
    <t>3РФ1-9</t>
  </si>
  <si>
    <t>3РФ1-10</t>
  </si>
  <si>
    <t>3РФ1-11</t>
  </si>
  <si>
    <t>3РФ1-12</t>
  </si>
  <si>
    <t>3РФ1-13</t>
  </si>
  <si>
    <t>3РФ1-14</t>
  </si>
  <si>
    <t>3РФ1-15</t>
  </si>
  <si>
    <t>3РФ1-16</t>
  </si>
  <si>
    <t>3РФ1-17</t>
  </si>
  <si>
    <t>3РФ1-18</t>
  </si>
  <si>
    <t>3РФ1-19</t>
  </si>
  <si>
    <t>3РФ1-20</t>
  </si>
  <si>
    <t>3РФ1-21</t>
  </si>
  <si>
    <t>3РФ1-22</t>
  </si>
  <si>
    <t>3РФ1-23</t>
  </si>
  <si>
    <t>3РФ2-1</t>
  </si>
  <si>
    <t>3РФ3-1</t>
  </si>
  <si>
    <t>3СВ1-1</t>
  </si>
  <si>
    <t>3СВ1-2</t>
  </si>
  <si>
    <t>3СВ2-1</t>
  </si>
  <si>
    <t>3СВ2-2</t>
  </si>
  <si>
    <t>3СВ3-1</t>
  </si>
  <si>
    <t>3СВ4-1</t>
  </si>
  <si>
    <t>3СВ4-2</t>
  </si>
  <si>
    <t>3СВ4-3</t>
  </si>
  <si>
    <t>3СВ5-1</t>
  </si>
  <si>
    <t>3СВ5-2</t>
  </si>
  <si>
    <t>3СГ1-1</t>
  </si>
  <si>
    <t>3СГ1-2</t>
  </si>
  <si>
    <t>3СГ1-3</t>
  </si>
  <si>
    <t>3СГ1-4</t>
  </si>
  <si>
    <t>3СГ1-5</t>
  </si>
  <si>
    <t>3СГ1-6</t>
  </si>
  <si>
    <t>3СГ1-7</t>
  </si>
  <si>
    <t>3СГ1-8</t>
  </si>
  <si>
    <t>3СГ1-9</t>
  </si>
  <si>
    <t>3СГ1-10</t>
  </si>
  <si>
    <t>3СГ2-1</t>
  </si>
  <si>
    <t>3СГ2-2</t>
  </si>
  <si>
    <t>3СГ2-3</t>
  </si>
  <si>
    <t>3СТ1-1</t>
  </si>
  <si>
    <t>3СТ1-2</t>
  </si>
  <si>
    <t>3СТ1-3</t>
  </si>
  <si>
    <t>3СТ1-4</t>
  </si>
  <si>
    <t>3СФ1-1</t>
  </si>
  <si>
    <t>3СФ1-2</t>
  </si>
  <si>
    <t>3СФ2-1</t>
  </si>
  <si>
    <t>3СФ2-2</t>
  </si>
  <si>
    <t>3СФ2-3</t>
  </si>
  <si>
    <t>3СФ3-1</t>
  </si>
  <si>
    <t>3СФ3-2</t>
  </si>
  <si>
    <t>3СФ3-3</t>
  </si>
  <si>
    <t>3СФ3-4</t>
  </si>
  <si>
    <t>3СФ3-5</t>
  </si>
  <si>
    <t>3СФ3-6</t>
  </si>
  <si>
    <t>3ФП1-1</t>
  </si>
  <si>
    <t>3ФП2-1</t>
  </si>
  <si>
    <t>3ФП3-1</t>
  </si>
  <si>
    <t>3Ш-1</t>
  </si>
  <si>
    <t>3Ш-2</t>
  </si>
  <si>
    <t>3Щ1-1</t>
  </si>
  <si>
    <t>4А-1</t>
  </si>
  <si>
    <t>4Б-1</t>
  </si>
  <si>
    <t>4Б1-1</t>
  </si>
  <si>
    <t>4Б1-2</t>
  </si>
  <si>
    <t>4Б1-3</t>
  </si>
  <si>
    <t>4Б1-4</t>
  </si>
  <si>
    <t>4Б1-5</t>
  </si>
  <si>
    <t>4Б1-6</t>
  </si>
  <si>
    <t>4Б1-7</t>
  </si>
  <si>
    <t>4Б1-8</t>
  </si>
  <si>
    <t>4Б2-2</t>
  </si>
  <si>
    <t>4Б3-1</t>
  </si>
  <si>
    <t>4Б4-1</t>
  </si>
  <si>
    <t>4Б4-2</t>
  </si>
  <si>
    <t>4Б4-3</t>
  </si>
  <si>
    <t>4Б4-4</t>
  </si>
  <si>
    <t>4Б4-5</t>
  </si>
  <si>
    <t>4Б4-6</t>
  </si>
  <si>
    <t>4Б4-7</t>
  </si>
  <si>
    <t>4Б4-8</t>
  </si>
  <si>
    <t>4Б4-9</t>
  </si>
  <si>
    <t>4Б4-10</t>
  </si>
  <si>
    <t>4Б4-11</t>
  </si>
  <si>
    <t>4Б4-12</t>
  </si>
  <si>
    <t>4Б4-13</t>
  </si>
  <si>
    <t>4Б4-14</t>
  </si>
  <si>
    <t>4Б4-15</t>
  </si>
  <si>
    <t>4Б4-16</t>
  </si>
  <si>
    <t>4Б4-17</t>
  </si>
  <si>
    <t>4Б4-18</t>
  </si>
  <si>
    <t>4Б4-19</t>
  </si>
  <si>
    <t>4Б4-20</t>
  </si>
  <si>
    <t>4Б4-21</t>
  </si>
  <si>
    <t>4Б4-22</t>
  </si>
  <si>
    <t>4Б4-23</t>
  </si>
  <si>
    <t>4Б4-24</t>
  </si>
  <si>
    <t>4Б4-25</t>
  </si>
  <si>
    <t>4Б4-26</t>
  </si>
  <si>
    <t>4Б4-27</t>
  </si>
  <si>
    <t>4Б4-28</t>
  </si>
  <si>
    <t>4Б4-29</t>
  </si>
  <si>
    <t>4Б5-1</t>
  </si>
  <si>
    <t>4Б5-2</t>
  </si>
  <si>
    <t>4Б5-3</t>
  </si>
  <si>
    <t>4Б5-4</t>
  </si>
  <si>
    <t>4Б5-5</t>
  </si>
  <si>
    <t>4Б5-6</t>
  </si>
  <si>
    <t>4Б6-1</t>
  </si>
  <si>
    <t>4Б6-2</t>
  </si>
  <si>
    <t>4Б6-3</t>
  </si>
  <si>
    <t>4Б6-4</t>
  </si>
  <si>
    <t>4Б7-1</t>
  </si>
  <si>
    <t>4Б7-2</t>
  </si>
  <si>
    <t>4Б7-3</t>
  </si>
  <si>
    <t>4Б7-4</t>
  </si>
  <si>
    <t>4Б7-5</t>
  </si>
  <si>
    <t>4Б7-6</t>
  </si>
  <si>
    <t>4Б7-7</t>
  </si>
  <si>
    <t>4Б7-8</t>
  </si>
  <si>
    <t>4Б7-9</t>
  </si>
  <si>
    <t>4Б7-10</t>
  </si>
  <si>
    <t>4Б7-11</t>
  </si>
  <si>
    <t>4Б7-12</t>
  </si>
  <si>
    <t>4Б7-13</t>
  </si>
  <si>
    <t>4Б7-14</t>
  </si>
  <si>
    <t>4Б7-15</t>
  </si>
  <si>
    <t>4Б7-16</t>
  </si>
  <si>
    <t>4Б7-17</t>
  </si>
  <si>
    <t>4Б7-18</t>
  </si>
  <si>
    <t>4Б7-19</t>
  </si>
  <si>
    <t>4Б7-20</t>
  </si>
  <si>
    <t>4Б7-21</t>
  </si>
  <si>
    <t>4Б7-22</t>
  </si>
  <si>
    <t>4Б7-23</t>
  </si>
  <si>
    <t>4Б7-24</t>
  </si>
  <si>
    <t>4Б7-25</t>
  </si>
  <si>
    <t>4Б7-26</t>
  </si>
  <si>
    <t>4Б7-27</t>
  </si>
  <si>
    <t>4Б7-28</t>
  </si>
  <si>
    <t>4Б7-29</t>
  </si>
  <si>
    <t>4Б7-30</t>
  </si>
  <si>
    <t>4Б7-31</t>
  </si>
  <si>
    <t>4Б7-32</t>
  </si>
  <si>
    <t>4Б7-33</t>
  </si>
  <si>
    <t>4Б7-34</t>
  </si>
  <si>
    <t>4Б7-35</t>
  </si>
  <si>
    <t>4Б7-36</t>
  </si>
  <si>
    <t>4Б7-37</t>
  </si>
  <si>
    <t>4Б7-38</t>
  </si>
  <si>
    <t>4Б7-39</t>
  </si>
  <si>
    <t>4Б8-1</t>
  </si>
  <si>
    <t>4Б8-2</t>
  </si>
  <si>
    <t>4Б8-3</t>
  </si>
  <si>
    <t>4Б8-4</t>
  </si>
  <si>
    <t>4Б8-5</t>
  </si>
  <si>
    <t>4Б8-6</t>
  </si>
  <si>
    <t>4Б9-1</t>
  </si>
  <si>
    <t>4Б10-1</t>
  </si>
  <si>
    <t>4Б10-2</t>
  </si>
  <si>
    <t>4Б11-1</t>
  </si>
  <si>
    <t>4Б13-1</t>
  </si>
  <si>
    <t>4Б13-2</t>
  </si>
  <si>
    <t>4Б13-3</t>
  </si>
  <si>
    <t>4Б13-4</t>
  </si>
  <si>
    <t>4Б13-5</t>
  </si>
  <si>
    <t>4Б13-6</t>
  </si>
  <si>
    <t>4Б13-7</t>
  </si>
  <si>
    <t>4Б13-8</t>
  </si>
  <si>
    <t>4Б13-9</t>
  </si>
  <si>
    <t>4Б13-10</t>
  </si>
  <si>
    <t>4Б13-11</t>
  </si>
  <si>
    <t>4Б13-12</t>
  </si>
  <si>
    <t>4Б13-13</t>
  </si>
  <si>
    <t>4Б13-14</t>
  </si>
  <si>
    <t>4Б13-15</t>
  </si>
  <si>
    <t>4Б13-16</t>
  </si>
  <si>
    <t>4Б13-17</t>
  </si>
  <si>
    <t>4Б13-18</t>
  </si>
  <si>
    <t>4Б13-19</t>
  </si>
  <si>
    <t>4Б13-20</t>
  </si>
  <si>
    <t>4Б13-21</t>
  </si>
  <si>
    <t>4Б14-1</t>
  </si>
  <si>
    <t>4Б14-2</t>
  </si>
  <si>
    <t>4Б14-3</t>
  </si>
  <si>
    <t>4Б14-4</t>
  </si>
  <si>
    <t>4Б14-5</t>
  </si>
  <si>
    <t>4Б15-1</t>
  </si>
  <si>
    <t>4В-1</t>
  </si>
  <si>
    <t>4В-2</t>
  </si>
  <si>
    <t>4В-3</t>
  </si>
  <si>
    <t>4В-4</t>
  </si>
  <si>
    <t>4В-5</t>
  </si>
  <si>
    <t>4В-6</t>
  </si>
  <si>
    <t>4В-7</t>
  </si>
  <si>
    <t>4В-8</t>
  </si>
  <si>
    <t>4В-9</t>
  </si>
  <si>
    <t>4В-10</t>
  </si>
  <si>
    <t>4ЗД1-1</t>
  </si>
  <si>
    <t>4ЗД1-2</t>
  </si>
  <si>
    <t>4ЗД2-1</t>
  </si>
  <si>
    <t>4ЗД2-2</t>
  </si>
  <si>
    <t>4ЗД3-1</t>
  </si>
  <si>
    <t>4ЗД5-1</t>
  </si>
  <si>
    <t>4К1-1</t>
  </si>
  <si>
    <t>4К1-2</t>
  </si>
  <si>
    <t>4К1-3</t>
  </si>
  <si>
    <t>4К1-4</t>
  </si>
  <si>
    <t>4К1-5</t>
  </si>
  <si>
    <t>4К1-6</t>
  </si>
  <si>
    <t>4К1-7</t>
  </si>
  <si>
    <t>4К1-8</t>
  </si>
  <si>
    <t>4К1-9</t>
  </si>
  <si>
    <t>4К1-10</t>
  </si>
  <si>
    <t>4К1-11</t>
  </si>
  <si>
    <t>4К1-12</t>
  </si>
  <si>
    <t>4К1-13</t>
  </si>
  <si>
    <t>4К1-14</t>
  </si>
  <si>
    <t>4К1-15</t>
  </si>
  <si>
    <t>4К1-16</t>
  </si>
  <si>
    <t>4К1-17</t>
  </si>
  <si>
    <t>4К1-18</t>
  </si>
  <si>
    <t>4К1-19</t>
  </si>
  <si>
    <t>4К1-20</t>
  </si>
  <si>
    <t>4К1-21</t>
  </si>
  <si>
    <t>4К2-1</t>
  </si>
  <si>
    <t>4К2-2</t>
  </si>
  <si>
    <t>4К2-3</t>
  </si>
  <si>
    <t>4К2-4</t>
  </si>
  <si>
    <t>4К3-1</t>
  </si>
  <si>
    <t>4К3-2</t>
  </si>
  <si>
    <t>4К4-1</t>
  </si>
  <si>
    <t>4К4-2</t>
  </si>
  <si>
    <t>4К4-3</t>
  </si>
  <si>
    <t>4К4-4</t>
  </si>
  <si>
    <t>4К4-5</t>
  </si>
  <si>
    <t>4К4-6</t>
  </si>
  <si>
    <t>4К4-7</t>
  </si>
  <si>
    <t>4К4-8</t>
  </si>
  <si>
    <t>4К4-9</t>
  </si>
  <si>
    <t>4К4-10</t>
  </si>
  <si>
    <t>4КР1-1</t>
  </si>
  <si>
    <t>4КР1-2</t>
  </si>
  <si>
    <t>4Л1-1</t>
  </si>
  <si>
    <t>4Л1-2</t>
  </si>
  <si>
    <t>4Л1-3</t>
  </si>
  <si>
    <t>4Л2-1</t>
  </si>
  <si>
    <t>4Л2-2</t>
  </si>
  <si>
    <t>4Л2-3</t>
  </si>
  <si>
    <t>4Л2-4</t>
  </si>
  <si>
    <t>4Л5-1</t>
  </si>
  <si>
    <t>4Л5-2</t>
  </si>
  <si>
    <t>4Л6-1</t>
  </si>
  <si>
    <t>4М-1</t>
  </si>
  <si>
    <t>4М-2</t>
  </si>
  <si>
    <t>4М-3</t>
  </si>
  <si>
    <t>4М-4</t>
  </si>
  <si>
    <t>4Н1-1</t>
  </si>
  <si>
    <t>4Н1-2</t>
  </si>
  <si>
    <t>4Н1-3</t>
  </si>
  <si>
    <t>4Н1-4</t>
  </si>
  <si>
    <t>4Н1-5</t>
  </si>
  <si>
    <t>4Н1-6</t>
  </si>
  <si>
    <t>4Н1-7</t>
  </si>
  <si>
    <t>4Н1-8</t>
  </si>
  <si>
    <t>4Н1-9</t>
  </si>
  <si>
    <t>4Н1-10</t>
  </si>
  <si>
    <t>4Н1-11</t>
  </si>
  <si>
    <t>4Н1-12</t>
  </si>
  <si>
    <t>4Н1-13</t>
  </si>
  <si>
    <t>4Н1-14</t>
  </si>
  <si>
    <t>4Н1-15</t>
  </si>
  <si>
    <t>4Н1-16</t>
  </si>
  <si>
    <t>4Н1-17</t>
  </si>
  <si>
    <t>4Н1-18</t>
  </si>
  <si>
    <t>4Н1-19</t>
  </si>
  <si>
    <t>4Н1-20</t>
  </si>
  <si>
    <t>4Н1-21</t>
  </si>
  <si>
    <t>4Н1-22</t>
  </si>
  <si>
    <t>4Н1-23</t>
  </si>
  <si>
    <t>4Н1-24</t>
  </si>
  <si>
    <t>4Н1-25</t>
  </si>
  <si>
    <t>4Н1-26</t>
  </si>
  <si>
    <t>4Н1-27</t>
  </si>
  <si>
    <t>4Н1-28</t>
  </si>
  <si>
    <t>4Н1-29</t>
  </si>
  <si>
    <t>4Н1-30</t>
  </si>
  <si>
    <t>4Н1-31</t>
  </si>
  <si>
    <t>4Н1-32</t>
  </si>
  <si>
    <t>4Н1-33</t>
  </si>
  <si>
    <t>4Н1-34</t>
  </si>
  <si>
    <t>4Н1-35</t>
  </si>
  <si>
    <t>4Н1-36</t>
  </si>
  <si>
    <t>4Н1-37</t>
  </si>
  <si>
    <t>4Н1-38</t>
  </si>
  <si>
    <t>4Н1-39</t>
  </si>
  <si>
    <t>4Н1-40</t>
  </si>
  <si>
    <t>4Н1-41</t>
  </si>
  <si>
    <t>4Н1-42</t>
  </si>
  <si>
    <t>4Н1-43</t>
  </si>
  <si>
    <t>4Н1-44</t>
  </si>
  <si>
    <t>4Н1-45</t>
  </si>
  <si>
    <t>4Н1-46</t>
  </si>
  <si>
    <t>4Н1-47</t>
  </si>
  <si>
    <t>4Н1-48</t>
  </si>
  <si>
    <t>4Н1-49</t>
  </si>
  <si>
    <t>4Н1-50</t>
  </si>
  <si>
    <t>4Н1-51</t>
  </si>
  <si>
    <t>4Н1-52</t>
  </si>
  <si>
    <t>4Н1-53</t>
  </si>
  <si>
    <t>4Н1-54</t>
  </si>
  <si>
    <t>4Н1-55</t>
  </si>
  <si>
    <t>4Н1-56</t>
  </si>
  <si>
    <t>4Н1-57</t>
  </si>
  <si>
    <t>4Н1-58</t>
  </si>
  <si>
    <t>4Н1-59</t>
  </si>
  <si>
    <t>4Н1-60</t>
  </si>
  <si>
    <t>4Н1-61</t>
  </si>
  <si>
    <t>4Н1-62</t>
  </si>
  <si>
    <t>4Н1-63</t>
  </si>
  <si>
    <t>4Н1-64</t>
  </si>
  <si>
    <t>4Н1-65</t>
  </si>
  <si>
    <t>4Н1-66</t>
  </si>
  <si>
    <t>4Н1-67</t>
  </si>
  <si>
    <t>4Н1-68</t>
  </si>
  <si>
    <t>4Н1-69</t>
  </si>
  <si>
    <t>4Н1-70</t>
  </si>
  <si>
    <t>4Н1-71</t>
  </si>
  <si>
    <t>4Н1-72</t>
  </si>
  <si>
    <t>4Н1-73</t>
  </si>
  <si>
    <t>4Н1-74</t>
  </si>
  <si>
    <t>4Н1-75</t>
  </si>
  <si>
    <t>4Н1-76</t>
  </si>
  <si>
    <t>4Н1-77</t>
  </si>
  <si>
    <t>4Н1-78</t>
  </si>
  <si>
    <t>4Н1-79</t>
  </si>
  <si>
    <t>4Н1-80</t>
  </si>
  <si>
    <t>4Н1-81</t>
  </si>
  <si>
    <t>4Н1-82</t>
  </si>
  <si>
    <t>4Н1-83</t>
  </si>
  <si>
    <t>4Н1-84</t>
  </si>
  <si>
    <t>4Н1-85</t>
  </si>
  <si>
    <t>4Н1-86</t>
  </si>
  <si>
    <t>4Н1-87</t>
  </si>
  <si>
    <t>4Н1-88</t>
  </si>
  <si>
    <t>4Н1-89</t>
  </si>
  <si>
    <t>4Н1-90</t>
  </si>
  <si>
    <t>4Н1-91</t>
  </si>
  <si>
    <t>4Н1-92</t>
  </si>
  <si>
    <t>4Н1-93</t>
  </si>
  <si>
    <t>4Н1-94</t>
  </si>
  <si>
    <t>4Н1-95</t>
  </si>
  <si>
    <t>4Н1-96</t>
  </si>
  <si>
    <t>4Н1-97</t>
  </si>
  <si>
    <t>4Н1-98</t>
  </si>
  <si>
    <t>4Н1-99</t>
  </si>
  <si>
    <t>4Н1-100</t>
  </si>
  <si>
    <t>4Н1-101</t>
  </si>
  <si>
    <t>4Н1-102</t>
  </si>
  <si>
    <t>4Н1-103</t>
  </si>
  <si>
    <t>4Н1-104</t>
  </si>
  <si>
    <t>4Н1-105</t>
  </si>
  <si>
    <t>4Н1-106</t>
  </si>
  <si>
    <t>4Н1-107</t>
  </si>
  <si>
    <t>4Н1-108</t>
  </si>
  <si>
    <t>4Н1-109</t>
  </si>
  <si>
    <t>4Н1-110</t>
  </si>
  <si>
    <t>4Н1-111</t>
  </si>
  <si>
    <t>4Н1-112</t>
  </si>
  <si>
    <t>4Н1-113</t>
  </si>
  <si>
    <t>4Н1-114</t>
  </si>
  <si>
    <t>4Н1-115</t>
  </si>
  <si>
    <t>4Н1-116</t>
  </si>
  <si>
    <t>4Н1-117</t>
  </si>
  <si>
    <t>4Н1-118</t>
  </si>
  <si>
    <t>4Н1-119</t>
  </si>
  <si>
    <t>4Н1-120</t>
  </si>
  <si>
    <t>4Н1-121</t>
  </si>
  <si>
    <t>4Н1-122</t>
  </si>
  <si>
    <t>4Н1-123</t>
  </si>
  <si>
    <t>4Н1-124</t>
  </si>
  <si>
    <t>4Н1-125</t>
  </si>
  <si>
    <t>4Н1-126</t>
  </si>
  <si>
    <t>4Н1-127</t>
  </si>
  <si>
    <t>4Н1-128</t>
  </si>
  <si>
    <t>4Н1-129</t>
  </si>
  <si>
    <t>4Н1-130</t>
  </si>
  <si>
    <t>4Н1-131</t>
  </si>
  <si>
    <t>4Н1-132</t>
  </si>
  <si>
    <t>4Н1-133</t>
  </si>
  <si>
    <t>4Н4-1</t>
  </si>
  <si>
    <t>4Н4-2</t>
  </si>
  <si>
    <t>4Н4-3</t>
  </si>
  <si>
    <t>4Н4-4</t>
  </si>
  <si>
    <t>4Н4-5</t>
  </si>
  <si>
    <t>4Н4-6</t>
  </si>
  <si>
    <t>4Н4-7</t>
  </si>
  <si>
    <t>4Н4-8</t>
  </si>
  <si>
    <t>4Н4-9</t>
  </si>
  <si>
    <t>4Н4-10</t>
  </si>
  <si>
    <t>4Н4-11</t>
  </si>
  <si>
    <t>4Н4-12</t>
  </si>
  <si>
    <t>4Н4-13</t>
  </si>
  <si>
    <t>4Н4-14</t>
  </si>
  <si>
    <t>4Н4-15</t>
  </si>
  <si>
    <t>4Н4-16</t>
  </si>
  <si>
    <t>4Н4-17</t>
  </si>
  <si>
    <t>4Н4-18</t>
  </si>
  <si>
    <t>4Н4-19</t>
  </si>
  <si>
    <t>4ОГ1-1</t>
  </si>
  <si>
    <t>4ОГ1-2</t>
  </si>
  <si>
    <t>4ОГ1-3</t>
  </si>
  <si>
    <t>4ОГ1-4</t>
  </si>
  <si>
    <t>4ОГ1-5</t>
  </si>
  <si>
    <t>4ОГ1-6</t>
  </si>
  <si>
    <t>4ОГ1-7</t>
  </si>
  <si>
    <t>4ОГ1-8</t>
  </si>
  <si>
    <t>4ОГ1-9</t>
  </si>
  <si>
    <t>4ОГ1-10</t>
  </si>
  <si>
    <t>4ОГ1-11</t>
  </si>
  <si>
    <t>4ОГ1-12</t>
  </si>
  <si>
    <t>4ОГ1-13</t>
  </si>
  <si>
    <t>4ОГ1-14</t>
  </si>
  <si>
    <t>4ОГ1-15</t>
  </si>
  <si>
    <t>4ОГ1-16</t>
  </si>
  <si>
    <t>4ОГ1-17</t>
  </si>
  <si>
    <t>4ОГ1-18</t>
  </si>
  <si>
    <t>4ОГ1-19</t>
  </si>
  <si>
    <t>4ОГ1-20</t>
  </si>
  <si>
    <t>4ОГ1-21</t>
  </si>
  <si>
    <t>4ОГ1-22</t>
  </si>
  <si>
    <t>4ОГ1-23</t>
  </si>
  <si>
    <t>4ОГ1-24</t>
  </si>
  <si>
    <t>4ОГ1-25</t>
  </si>
  <si>
    <t>4ОГ1-26</t>
  </si>
  <si>
    <t>4ОГ1-27</t>
  </si>
  <si>
    <t>4ОГ1-28</t>
  </si>
  <si>
    <t>4ОГ2-1</t>
  </si>
  <si>
    <t>4ОГ2-2</t>
  </si>
  <si>
    <t>4ОГ2-3</t>
  </si>
  <si>
    <t>4ОГ2-4</t>
  </si>
  <si>
    <t>4ОГ2-5</t>
  </si>
  <si>
    <t>4ОГ2-6</t>
  </si>
  <si>
    <t>4ОГ2-7</t>
  </si>
  <si>
    <t>4ОГ2-8</t>
  </si>
  <si>
    <t>4ОГ2-9</t>
  </si>
  <si>
    <t>4ОГ2-10</t>
  </si>
  <si>
    <t>4ОГ2-11</t>
  </si>
  <si>
    <t>4ОГ2-12</t>
  </si>
  <si>
    <t>4ОГ2-13</t>
  </si>
  <si>
    <t>4ОГ2-14</t>
  </si>
  <si>
    <t>4ОГ5-1</t>
  </si>
  <si>
    <t>4ОГ5-2</t>
  </si>
  <si>
    <t>4П2-1</t>
  </si>
  <si>
    <t>4П2-2</t>
  </si>
  <si>
    <t>4П2-3</t>
  </si>
  <si>
    <t>4П2-4</t>
  </si>
  <si>
    <t>4П2-5</t>
  </si>
  <si>
    <t>4П2-6</t>
  </si>
  <si>
    <t>4П2-7</t>
  </si>
  <si>
    <t>4П2-8</t>
  </si>
  <si>
    <t>4П2-9</t>
  </si>
  <si>
    <t>4П2-10</t>
  </si>
  <si>
    <t>4ПД1-1</t>
  </si>
  <si>
    <t>4ПП-1</t>
  </si>
  <si>
    <t>4ПП-2</t>
  </si>
  <si>
    <t>4ПП-3</t>
  </si>
  <si>
    <t>4ПТ-1</t>
  </si>
  <si>
    <t>4РС2-1</t>
  </si>
  <si>
    <t>4РС2-2</t>
  </si>
  <si>
    <t>4РС3-1</t>
  </si>
  <si>
    <t>4РС3-2</t>
  </si>
  <si>
    <t>4РС3-3</t>
  </si>
  <si>
    <t>4РС5-1</t>
  </si>
  <si>
    <t>4РС6-1</t>
  </si>
  <si>
    <t>4РС6-2</t>
  </si>
  <si>
    <t>4РС6-3</t>
  </si>
  <si>
    <t>4РС6-4</t>
  </si>
  <si>
    <t>4РС7-1</t>
  </si>
  <si>
    <t>4РС7-2</t>
  </si>
  <si>
    <t>4РС8-1</t>
  </si>
  <si>
    <t>4РС9-1</t>
  </si>
  <si>
    <t>4РС10-1</t>
  </si>
  <si>
    <t>4РС10-2</t>
  </si>
  <si>
    <t>4РС10-3</t>
  </si>
  <si>
    <t>4РС10-4</t>
  </si>
  <si>
    <t>4РС10-5</t>
  </si>
  <si>
    <t>4РС10-6</t>
  </si>
  <si>
    <t>4РС10-7</t>
  </si>
  <si>
    <t>4РС10-8</t>
  </si>
  <si>
    <t>4РС10-9</t>
  </si>
  <si>
    <t>4РС10-10</t>
  </si>
  <si>
    <t>4РС10-11</t>
  </si>
  <si>
    <t>4РС10-12</t>
  </si>
  <si>
    <t>4РС10-13</t>
  </si>
  <si>
    <t>4РС11-1</t>
  </si>
  <si>
    <t>4РС11-2</t>
  </si>
  <si>
    <t>4РС11-3</t>
  </si>
  <si>
    <t>4РС12-1</t>
  </si>
  <si>
    <t>4РС12-2</t>
  </si>
  <si>
    <t>4РС12-3</t>
  </si>
  <si>
    <t>4РФ1-1</t>
  </si>
  <si>
    <t>4РФ1-2</t>
  </si>
  <si>
    <t>4РФ1-3</t>
  </si>
  <si>
    <t>4РФ1-4</t>
  </si>
  <si>
    <t>4РФ1-5</t>
  </si>
  <si>
    <t>4РФ1-6</t>
  </si>
  <si>
    <t>4РФ1-7</t>
  </si>
  <si>
    <t>4РФ1-8</t>
  </si>
  <si>
    <t>4РФ1-9</t>
  </si>
  <si>
    <t>4РФ1-10</t>
  </si>
  <si>
    <t>4РФ1-11</t>
  </si>
  <si>
    <t>4РФ1-12</t>
  </si>
  <si>
    <t>4РФ1-13</t>
  </si>
  <si>
    <t>4РФ1-14</t>
  </si>
  <si>
    <t>4РФ1-15</t>
  </si>
  <si>
    <t>4РФ1-16</t>
  </si>
  <si>
    <t>4РФ1-17</t>
  </si>
  <si>
    <t>4РФ1-18</t>
  </si>
  <si>
    <t>4РФ2-1</t>
  </si>
  <si>
    <t>4РФ3-1</t>
  </si>
  <si>
    <t>4СВ1-1</t>
  </si>
  <si>
    <t>4СВ1-2</t>
  </si>
  <si>
    <t>4СВ1-3</t>
  </si>
  <si>
    <t>4СВ2-1</t>
  </si>
  <si>
    <t>4СВ2-2</t>
  </si>
  <si>
    <t>4СВ3-1</t>
  </si>
  <si>
    <t>4СВ4-1</t>
  </si>
  <si>
    <t>4СВ4-2</t>
  </si>
  <si>
    <t>4СВ4-3</t>
  </si>
  <si>
    <t>4СВ5-1</t>
  </si>
  <si>
    <t>4СВ5-2</t>
  </si>
  <si>
    <t>4СВ5-3</t>
  </si>
  <si>
    <t>4СГ1-1</t>
  </si>
  <si>
    <t>4СГ1-2</t>
  </si>
  <si>
    <t>4СГ1-3</t>
  </si>
  <si>
    <t>4СГ1-4</t>
  </si>
  <si>
    <t>4СГ1-5</t>
  </si>
  <si>
    <t>4СГ1-6</t>
  </si>
  <si>
    <t>4СГ1-7</t>
  </si>
  <si>
    <t>4СГ1-8</t>
  </si>
  <si>
    <t>4СГ1-9</t>
  </si>
  <si>
    <t>4СГ1-10</t>
  </si>
  <si>
    <t>4СГ2-1</t>
  </si>
  <si>
    <t>4СГ2-2</t>
  </si>
  <si>
    <t>4СГ2-3</t>
  </si>
  <si>
    <t>4СТ1-1</t>
  </si>
  <si>
    <t>4СТ1-2</t>
  </si>
  <si>
    <t>4СФ1-1</t>
  </si>
  <si>
    <t>4СФ1-2</t>
  </si>
  <si>
    <t>4СФ2-1</t>
  </si>
  <si>
    <t>4СФ2-2</t>
  </si>
  <si>
    <t>4СФ2-3</t>
  </si>
  <si>
    <t>4СФ3-1</t>
  </si>
  <si>
    <t>4СФ3-2</t>
  </si>
  <si>
    <t>4СФ3-3</t>
  </si>
  <si>
    <t>4СФ3-4</t>
  </si>
  <si>
    <t>4СФ3-5</t>
  </si>
  <si>
    <t>4СФ3-6</t>
  </si>
  <si>
    <t>4СФ3-7</t>
  </si>
  <si>
    <t>4СФ3-8</t>
  </si>
  <si>
    <t>4СФ3-9</t>
  </si>
  <si>
    <t>4СФ3-10</t>
  </si>
  <si>
    <t>4СФ3-11</t>
  </si>
  <si>
    <t>4СФ3-12</t>
  </si>
  <si>
    <t>4ФП2-1</t>
  </si>
  <si>
    <t>4Ш-1</t>
  </si>
  <si>
    <t>4Ш-2</t>
  </si>
  <si>
    <t>4Щ1-1</t>
  </si>
  <si>
    <t>4Щ2-1</t>
  </si>
  <si>
    <t>Оси 9в-10в</t>
  </si>
  <si>
    <t>Оси 10-11в</t>
  </si>
  <si>
    <t>Оси 11-12в</t>
  </si>
  <si>
    <t>Оси 12-13в</t>
  </si>
  <si>
    <t>Оси 13-14в</t>
  </si>
  <si>
    <t>Оси 14-15в</t>
  </si>
  <si>
    <t>15-16в</t>
  </si>
  <si>
    <t>16-17в</t>
  </si>
  <si>
    <t>17-18в</t>
  </si>
  <si>
    <t>18-19в</t>
  </si>
  <si>
    <t>19-20в</t>
  </si>
  <si>
    <t>Оси 20-21в</t>
  </si>
  <si>
    <t>Оси 21-22в</t>
  </si>
  <si>
    <t>Оси 22-23в</t>
  </si>
  <si>
    <t>Оси 23-24в</t>
  </si>
  <si>
    <t>Оси 24-25в</t>
  </si>
  <si>
    <t>Связь 2А-1</t>
  </si>
  <si>
    <t>Распорка 2Б-1</t>
  </si>
  <si>
    <t>Распорка 2Б-2</t>
  </si>
  <si>
    <t>Балка 2Б1-1</t>
  </si>
  <si>
    <t>Балка 2Б1-2</t>
  </si>
  <si>
    <t>Балка 2Б1-3</t>
  </si>
  <si>
    <t>Балка 2Б1-4</t>
  </si>
  <si>
    <t>Балка 2Б1-5</t>
  </si>
  <si>
    <t>Балка 2Б1-6</t>
  </si>
  <si>
    <t>Балка 2Б2-1</t>
  </si>
  <si>
    <t>Балка 2Б2-2</t>
  </si>
  <si>
    <t>Балка 2Б2-3</t>
  </si>
  <si>
    <t>Балка 2Б4-1</t>
  </si>
  <si>
    <t>Балка 2Б4-2</t>
  </si>
  <si>
    <t>Балка 2Б4-3</t>
  </si>
  <si>
    <t>Балка 2Б4-4</t>
  </si>
  <si>
    <t>Балка 2Б4-5</t>
  </si>
  <si>
    <t>Балка 2Б4-6</t>
  </si>
  <si>
    <t>Балка 2Б4-7</t>
  </si>
  <si>
    <t>Балка 2Б4-8</t>
  </si>
  <si>
    <t>Балка 2Б4-9</t>
  </si>
  <si>
    <t>Балка 2Б4-10</t>
  </si>
  <si>
    <t>Балка 2Б4-11</t>
  </si>
  <si>
    <t>Балка 2Б4-12</t>
  </si>
  <si>
    <t>Балка 2Б4-13</t>
  </si>
  <si>
    <t>Балка 2Б4-14</t>
  </si>
  <si>
    <t>Балка 2Б4-15</t>
  </si>
  <si>
    <t>Балка 2Б4-16</t>
  </si>
  <si>
    <t>Балка 2Б4-17</t>
  </si>
  <si>
    <t>Балка 2Б4-18</t>
  </si>
  <si>
    <t>Балка 2Б4-19</t>
  </si>
  <si>
    <t>Балка 2Б4-20</t>
  </si>
  <si>
    <t>Балка 2Б4-21</t>
  </si>
  <si>
    <t>Балка 2Б4-22</t>
  </si>
  <si>
    <t>Балка 2Б4-23</t>
  </si>
  <si>
    <t>Балка 2Б4-24</t>
  </si>
  <si>
    <t>Балка 2Б4-25</t>
  </si>
  <si>
    <t>Балка 2Б4-26</t>
  </si>
  <si>
    <t>Балка 2Б5-1</t>
  </si>
  <si>
    <t>Балка 2Б7-1</t>
  </si>
  <si>
    <t>Балка 2Б7-2</t>
  </si>
  <si>
    <t>Балка 2Б7-3</t>
  </si>
  <si>
    <t>Балка 2Б7-4</t>
  </si>
  <si>
    <t>Балка 2Б7-5</t>
  </si>
  <si>
    <t>Балка 2Б7-6</t>
  </si>
  <si>
    <t>Балка 2Б7-7</t>
  </si>
  <si>
    <t>Балка 2Б7-8</t>
  </si>
  <si>
    <t>Балка 2Б7-9</t>
  </si>
  <si>
    <t>Балка 2Б7-10</t>
  </si>
  <si>
    <t>Балка 2Б7-11</t>
  </si>
  <si>
    <t>Балка 2Б7-12</t>
  </si>
  <si>
    <t>Балка 2Б7-13</t>
  </si>
  <si>
    <t>Балка 2Б7-14</t>
  </si>
  <si>
    <t>Балка 2Б7-15</t>
  </si>
  <si>
    <t>Балка 2Б7-16</t>
  </si>
  <si>
    <t>Балка 2Б7-17</t>
  </si>
  <si>
    <t>Балка 2Б7-18</t>
  </si>
  <si>
    <t>Балка 2Б7-19</t>
  </si>
  <si>
    <t>Балка 2Б7-20</t>
  </si>
  <si>
    <t>Балка 2Б7-21</t>
  </si>
  <si>
    <t>Балка 2Б7-22</t>
  </si>
  <si>
    <t>Балка 2Б7-23</t>
  </si>
  <si>
    <t>Балка 2Б7-24</t>
  </si>
  <si>
    <t>Балка 2Б8-1</t>
  </si>
  <si>
    <t>Балка 2Б8-2</t>
  </si>
  <si>
    <t>Балка 2Б8-3</t>
  </si>
  <si>
    <t>Балка 2Б8-4</t>
  </si>
  <si>
    <t>Балка 2Б8-5</t>
  </si>
  <si>
    <t>Балка 2Б8-6</t>
  </si>
  <si>
    <t>Балка 2Б8-7</t>
  </si>
  <si>
    <t>Балка 2Б11-1</t>
  </si>
  <si>
    <t>Балка 2Б11-2</t>
  </si>
  <si>
    <t>Балка 2Б13-1</t>
  </si>
  <si>
    <t>Балка 2Б13-2</t>
  </si>
  <si>
    <t>Балка 2Б13-3</t>
  </si>
  <si>
    <t>Балка 2Б13-4</t>
  </si>
  <si>
    <t>Балка 2Б13-5</t>
  </si>
  <si>
    <t>Балка 2Б13-6</t>
  </si>
  <si>
    <t>Балка 2Б13-7</t>
  </si>
  <si>
    <t>Балка 2Б13-8</t>
  </si>
  <si>
    <t>Балка 2Б13-9</t>
  </si>
  <si>
    <t>Балка 2Б13-10</t>
  </si>
  <si>
    <t>Балка 2Б13-11</t>
  </si>
  <si>
    <t>Балка 2Б13-12</t>
  </si>
  <si>
    <t>Балка 2Б13-13</t>
  </si>
  <si>
    <t>Балка 2Б13-14</t>
  </si>
  <si>
    <t>Балка 2Б13-15</t>
  </si>
  <si>
    <t>Балка 2Б13-16</t>
  </si>
  <si>
    <t>Балка 2Б14-1</t>
  </si>
  <si>
    <t>Балка 2Б14-2</t>
  </si>
  <si>
    <t>Балка 2Б14-3</t>
  </si>
  <si>
    <t>Балка 2Б14-4</t>
  </si>
  <si>
    <t>Балка 2Б14-5</t>
  </si>
  <si>
    <t>Балка 2Б14-6</t>
  </si>
  <si>
    <t>Балка 2Б14-7</t>
  </si>
  <si>
    <t>Ригель фахверка 2В-1</t>
  </si>
  <si>
    <t>Ригель фахверка 2В-2</t>
  </si>
  <si>
    <t>Ригель фахверка 2В-3</t>
  </si>
  <si>
    <t>Ригель фахверка 2В-4</t>
  </si>
  <si>
    <t>Ригель фахверка 2В-5</t>
  </si>
  <si>
    <t>Ригель фахверка 2В-6</t>
  </si>
  <si>
    <t>Ригель фахверка 2В-7</t>
  </si>
  <si>
    <t>Ригель фахверка 2В-8</t>
  </si>
  <si>
    <t>Ригель фахверка 2В-9</t>
  </si>
  <si>
    <t>Ригель фахверка 2В-10</t>
  </si>
  <si>
    <t>Ригель фахверка 2В-11</t>
  </si>
  <si>
    <t>Ригель фахверка 2В-12</t>
  </si>
  <si>
    <t>Ригель фахверка 2В-13</t>
  </si>
  <si>
    <t>Закладная деталь 2ЗД1-1</t>
  </si>
  <si>
    <t>Закладная деталь 2ЗД1-2</t>
  </si>
  <si>
    <t>Колонна 2К1-1</t>
  </si>
  <si>
    <t>Колонна 2К1-2</t>
  </si>
  <si>
    <t>Колонна 2К1-3</t>
  </si>
  <si>
    <t>Колонна 2К1-4</t>
  </si>
  <si>
    <t>Колонна 2К1-5</t>
  </si>
  <si>
    <t>Колонна 2К1-6</t>
  </si>
  <si>
    <t>Колонна 2К1-7</t>
  </si>
  <si>
    <t>Колонна 2К1-8</t>
  </si>
  <si>
    <t>Колонна 2К1-9</t>
  </si>
  <si>
    <t>Колонна 2К1-10</t>
  </si>
  <si>
    <t>Колонна 2К1-11</t>
  </si>
  <si>
    <t>Колонна 2К1-12</t>
  </si>
  <si>
    <t>Колонна 2К1-13</t>
  </si>
  <si>
    <t>Колонна 2К1-14</t>
  </si>
  <si>
    <t>Колонна 2К1-15</t>
  </si>
  <si>
    <t>Колонна 2К2-1</t>
  </si>
  <si>
    <t>Колонна 2К2-2</t>
  </si>
  <si>
    <t>Колонна 2К2-3</t>
  </si>
  <si>
    <t>Колонна 2К2-4</t>
  </si>
  <si>
    <t>Колонна 2К2-5</t>
  </si>
  <si>
    <t>Колонна 2К2-6</t>
  </si>
  <si>
    <t>Колонна 2К2-7</t>
  </si>
  <si>
    <t>Колонна 2К2-8</t>
  </si>
  <si>
    <t>Колонна 2К4-1</t>
  </si>
  <si>
    <t>Колонна 2К4-2</t>
  </si>
  <si>
    <t>Колонна 2К4-3</t>
  </si>
  <si>
    <t>Колонна 2К4-4</t>
  </si>
  <si>
    <t>Колонна 2К4-5</t>
  </si>
  <si>
    <t>Колонна 2К4-6</t>
  </si>
  <si>
    <t>Колонна 2К4-7</t>
  </si>
  <si>
    <t>Колонна 2К4-8</t>
  </si>
  <si>
    <t>Колонна 2К4-9</t>
  </si>
  <si>
    <t>Колонна 2К4-10</t>
  </si>
  <si>
    <t>Колонна 2К4-11</t>
  </si>
  <si>
    <t>Кронштейн 2КР1-1</t>
  </si>
  <si>
    <t>Кронштейн 2КР1-2</t>
  </si>
  <si>
    <t>Кронштейн 2КР1-3</t>
  </si>
  <si>
    <t>Кронштейн 2КР1-4</t>
  </si>
  <si>
    <t>Лестница 2Л1-1</t>
  </si>
  <si>
    <t>Лестница 2Л1-2</t>
  </si>
  <si>
    <t>Лестница 2Л1-3</t>
  </si>
  <si>
    <t>Лестница 2Л1-4</t>
  </si>
  <si>
    <t>Лестница 2Л1-5</t>
  </si>
  <si>
    <t>Лестница 2Л1-6</t>
  </si>
  <si>
    <t>Лестница 2Л2-1</t>
  </si>
  <si>
    <t>Лестница 2Л2-2</t>
  </si>
  <si>
    <t>Лестница 2Л2-3</t>
  </si>
  <si>
    <t>Лестница 2Л2-4</t>
  </si>
  <si>
    <t>Лестница 2Л3-1</t>
  </si>
  <si>
    <t>Лестница 2Л3-2</t>
  </si>
  <si>
    <t>Лестница 2Л3-3</t>
  </si>
  <si>
    <t>Лестница 2Л3-4</t>
  </si>
  <si>
    <t>Лестница 2Л6-1</t>
  </si>
  <si>
    <t>Монтажный элемент 2М-1</t>
  </si>
  <si>
    <t>Монтажный элемент 2М-2</t>
  </si>
  <si>
    <t>Монтажный элемент 2М-3</t>
  </si>
  <si>
    <t>Настил 2Н1-1</t>
  </si>
  <si>
    <t>Настил 2Н1-2</t>
  </si>
  <si>
    <t>Настил 2Н1-3</t>
  </si>
  <si>
    <t>Настил 2Н1-4</t>
  </si>
  <si>
    <t>Настил 2Н1-5</t>
  </si>
  <si>
    <t>Настил 2Н1-6</t>
  </si>
  <si>
    <t>Настил 2Н1-7</t>
  </si>
  <si>
    <t>Настил 2Н1-8</t>
  </si>
  <si>
    <t>Настил 2Н1-9</t>
  </si>
  <si>
    <t>Настил 2Н1-10</t>
  </si>
  <si>
    <t>Настил 2Н1-11</t>
  </si>
  <si>
    <t>Настил 2Н1-12</t>
  </si>
  <si>
    <t>Настил 2Н1-13</t>
  </si>
  <si>
    <t>Настил 2Н1-14</t>
  </si>
  <si>
    <t>Настил 2Н1-15</t>
  </si>
  <si>
    <t>Настил 2Н1-16</t>
  </si>
  <si>
    <t>Настил 2Н1-17</t>
  </si>
  <si>
    <t>Настил 2Н1-18</t>
  </si>
  <si>
    <t>Настил 2Н1-19</t>
  </si>
  <si>
    <t>Настил 2Н1-20</t>
  </si>
  <si>
    <t>Настил 2Н1-21</t>
  </si>
  <si>
    <t>Настил 2Н1-22</t>
  </si>
  <si>
    <t>Настил 2Н1-23</t>
  </si>
  <si>
    <t>Настил 2Н1-24</t>
  </si>
  <si>
    <t>Настил 2Н1-25</t>
  </si>
  <si>
    <t>Настил 2Н1-26</t>
  </si>
  <si>
    <t>Настил 2Н1-27</t>
  </si>
  <si>
    <t>Настил 2Н1-28</t>
  </si>
  <si>
    <t>Настил 2Н1-29</t>
  </si>
  <si>
    <t>Настил 2Н1-30</t>
  </si>
  <si>
    <t>Настил 2Н1-31</t>
  </si>
  <si>
    <t>Настил 2Н1-32</t>
  </si>
  <si>
    <t>Настил 2Н1-33</t>
  </si>
  <si>
    <t>Настил 2Н1-34</t>
  </si>
  <si>
    <t>Настил 2Н1-35</t>
  </si>
  <si>
    <t>Настил 2Н1-36</t>
  </si>
  <si>
    <t>Настил 2Н1-37</t>
  </si>
  <si>
    <t>Настил 2Н1-38</t>
  </si>
  <si>
    <t>Настил 2Н1-39</t>
  </si>
  <si>
    <t>Настил 2Н1-40</t>
  </si>
  <si>
    <t>Настил 2Н1-41</t>
  </si>
  <si>
    <t>Настил 2Н1-42</t>
  </si>
  <si>
    <t>Настил 2Н1-43</t>
  </si>
  <si>
    <t>Настил 2Н1-44</t>
  </si>
  <si>
    <t>Настил 2Н1-45</t>
  </si>
  <si>
    <t>Настил 2Н1-46</t>
  </si>
  <si>
    <t>Настил 2Н1-47</t>
  </si>
  <si>
    <t>Настил 2Н1-48</t>
  </si>
  <si>
    <t>Настил 2Н1-49</t>
  </si>
  <si>
    <t>Настил 2Н1-50</t>
  </si>
  <si>
    <t>Настил 2Н1-51</t>
  </si>
  <si>
    <t>Настил 2Н1-52</t>
  </si>
  <si>
    <t>Настил 2Н1-53</t>
  </si>
  <si>
    <t>Настил 2Н1-54</t>
  </si>
  <si>
    <t>Настил 2Н1-55</t>
  </si>
  <si>
    <t>Настил 2Н1-56</t>
  </si>
  <si>
    <t>Настил 2Н1-57</t>
  </si>
  <si>
    <t>Настил 2Н1-58</t>
  </si>
  <si>
    <t>Настил 2Н1-59</t>
  </si>
  <si>
    <t>Настил 2Н1-60</t>
  </si>
  <si>
    <t>Настил 2Н1-61</t>
  </si>
  <si>
    <t>Настил 2Н1-62</t>
  </si>
  <si>
    <t>Настил 2Н1-63</t>
  </si>
  <si>
    <t>Настил 2Н1-64</t>
  </si>
  <si>
    <t>Настил 2Н1-65</t>
  </si>
  <si>
    <t>Настил 2Н1-66</t>
  </si>
  <si>
    <t>Настил 2Н1-67</t>
  </si>
  <si>
    <t>Настил 2Н1-68</t>
  </si>
  <si>
    <t>Настил 2Н1-69</t>
  </si>
  <si>
    <t>Настил 2Н1-70</t>
  </si>
  <si>
    <t>Настил 2Н1-71</t>
  </si>
  <si>
    <t>Настил 2Н1-72</t>
  </si>
  <si>
    <t>Настил 2Н1-73</t>
  </si>
  <si>
    <t>Настил 2Н1-74</t>
  </si>
  <si>
    <t>Настил 2Н1-75</t>
  </si>
  <si>
    <t>2Н2-1</t>
  </si>
  <si>
    <t>Профлист 2Н2-1</t>
  </si>
  <si>
    <t>2Н2-2</t>
  </si>
  <si>
    <t>Профлист 2Н2-2</t>
  </si>
  <si>
    <t>2Н3-1</t>
  </si>
  <si>
    <t>Профлист 2Н3-1</t>
  </si>
  <si>
    <t>2Н3-2</t>
  </si>
  <si>
    <t>Профлист 2Н3-2</t>
  </si>
  <si>
    <t>2Н3-3</t>
  </si>
  <si>
    <t>Профлист 2Н3-3</t>
  </si>
  <si>
    <t>2Н3-4</t>
  </si>
  <si>
    <t>Профлист 2Н3-4</t>
  </si>
  <si>
    <t>2Н3-5</t>
  </si>
  <si>
    <t>Профлист 2Н3-5</t>
  </si>
  <si>
    <t>2Н3-6</t>
  </si>
  <si>
    <t>Профлист 2Н3-6</t>
  </si>
  <si>
    <t>2Н3-7</t>
  </si>
  <si>
    <t>Профлист 2Н3-7</t>
  </si>
  <si>
    <t>2Н3-8</t>
  </si>
  <si>
    <t>Профлист 2Н3-8</t>
  </si>
  <si>
    <t>Настил 2Н4-1</t>
  </si>
  <si>
    <t>Настил 2Н4-2</t>
  </si>
  <si>
    <t>Настил 2Н4-3</t>
  </si>
  <si>
    <t>Настил 2Н4-4</t>
  </si>
  <si>
    <t>Настил 2Н4-5</t>
  </si>
  <si>
    <t>Настил 2Н4-6</t>
  </si>
  <si>
    <t>Настил 2Н4-7</t>
  </si>
  <si>
    <t>Настил 2Н4-8</t>
  </si>
  <si>
    <t>Настил 2Н4-9</t>
  </si>
  <si>
    <t>Настил 2Н4-10</t>
  </si>
  <si>
    <t>Настил 2Н4-11</t>
  </si>
  <si>
    <t>Настил 2Н4-12</t>
  </si>
  <si>
    <t>Настил 2Н4-13</t>
  </si>
  <si>
    <t>Настил 2Н4-14</t>
  </si>
  <si>
    <t>Настил 2Н4-15</t>
  </si>
  <si>
    <t>Настил 2Н4-16</t>
  </si>
  <si>
    <t>Настил 2Н4-17</t>
  </si>
  <si>
    <t>Настил 2Н4-18</t>
  </si>
  <si>
    <t>Настил 2Н4-19</t>
  </si>
  <si>
    <t>Настил 2Н4-20</t>
  </si>
  <si>
    <t>Настил 2Н4-21</t>
  </si>
  <si>
    <t>Настил 2Н4-22</t>
  </si>
  <si>
    <t>Настил 2Н4-23</t>
  </si>
  <si>
    <t>Настил 2Н4-24</t>
  </si>
  <si>
    <t>Настил 2Н4-25</t>
  </si>
  <si>
    <t>Настил 2Н4-26</t>
  </si>
  <si>
    <t>Настил 2Н4-27</t>
  </si>
  <si>
    <t>Ограждение 2ОГ1-1</t>
  </si>
  <si>
    <t>Ограждение 2ОГ1-2</t>
  </si>
  <si>
    <t>Ограждение 2ОГ1-3</t>
  </si>
  <si>
    <t>Ограждение 2ОГ1-4</t>
  </si>
  <si>
    <t>Ограждение 2ОГ1-5</t>
  </si>
  <si>
    <t>Ограждение 2ОГ1-6</t>
  </si>
  <si>
    <t>Ограждение 2ОГ1-7</t>
  </si>
  <si>
    <t>Ограждение 2ОГ1-8</t>
  </si>
  <si>
    <t>Ограждение 2ОГ1-9</t>
  </si>
  <si>
    <t>Ограждение 2ОГ1-10</t>
  </si>
  <si>
    <t>Ограждение 2ОГ1-11</t>
  </si>
  <si>
    <t>Ограждение 2ОГ1-12</t>
  </si>
  <si>
    <t>Ограждение 2ОГ1-13</t>
  </si>
  <si>
    <t>Ограждение 2ОГ1-14</t>
  </si>
  <si>
    <t>Ограждение 2ОГ1-15</t>
  </si>
  <si>
    <t>Ограждение 2ОГ1-16</t>
  </si>
  <si>
    <t>Ограждение 2ОГ1-17</t>
  </si>
  <si>
    <t>Ограждение 2ОГ1-18</t>
  </si>
  <si>
    <t>Ограждение 2ОГ1-19</t>
  </si>
  <si>
    <t>Ограждение 2ОГ1-20</t>
  </si>
  <si>
    <t>Ограждение 2ОГ1-21</t>
  </si>
  <si>
    <t>Ограждение 2ОГ1-22</t>
  </si>
  <si>
    <t>Ограждение 2ОГ1-23</t>
  </si>
  <si>
    <t>Ограждение 2ОГ1-24</t>
  </si>
  <si>
    <t>Ограждение 2ОГ1-25</t>
  </si>
  <si>
    <t>Ограждение 2ОГ1-26</t>
  </si>
  <si>
    <t>Ограждение 2ОГ1-27</t>
  </si>
  <si>
    <t>Ограждение 2ОГ1-28</t>
  </si>
  <si>
    <t>Ограждение 2ОГ1-29</t>
  </si>
  <si>
    <t>Ограждение 2ОГ1-30</t>
  </si>
  <si>
    <t>Ограждение 2ОГ1-31</t>
  </si>
  <si>
    <t>Ограждение 2ОГ2-1</t>
  </si>
  <si>
    <t>Ограждение 2ОГ2-2</t>
  </si>
  <si>
    <t>Ограждение 2ОГ2-3</t>
  </si>
  <si>
    <t>Ограждение 2ОГ2-4</t>
  </si>
  <si>
    <t>Ограждение 2ОГ2-5</t>
  </si>
  <si>
    <t>Ограждение 2ОГ2-6</t>
  </si>
  <si>
    <t>Ограждение 2ОГ2-7</t>
  </si>
  <si>
    <t>Ограждение 2ОГ2-8</t>
  </si>
  <si>
    <t>Ограждение 2ОГ2-9</t>
  </si>
  <si>
    <t>Ограждение 2ОГ2-10</t>
  </si>
  <si>
    <t>Ограждение 2ОГ2-11</t>
  </si>
  <si>
    <t>Ограждение 2ОГ2-12</t>
  </si>
  <si>
    <t>Ограждение 2ОГ2-13</t>
  </si>
  <si>
    <t>Ограждение 2ОГ2-14</t>
  </si>
  <si>
    <t>Ограждение 2ОГ2-15</t>
  </si>
  <si>
    <t>Ограждение 2ОГ2-16</t>
  </si>
  <si>
    <t>Ограждение 2ОГ2-17</t>
  </si>
  <si>
    <t>Ограждение 2ОГ2-18</t>
  </si>
  <si>
    <t>Ограждение 2ОГ3-1</t>
  </si>
  <si>
    <t>Ограждение 2ОГ3-2</t>
  </si>
  <si>
    <t>Ограждение 2ОГ3-3</t>
  </si>
  <si>
    <t>Ограждение 2ОГ3-4</t>
  </si>
  <si>
    <t>Ограждение 2ОГ5-1</t>
  </si>
  <si>
    <t>на схеме больше на 2</t>
  </si>
  <si>
    <t>Ограждение 2ОГ5-2</t>
  </si>
  <si>
    <t>Прогон 2П2-1</t>
  </si>
  <si>
    <t>Прогон 2П2-2</t>
  </si>
  <si>
    <t>Прогон 2П2-3</t>
  </si>
  <si>
    <t>Прогон 2П2-4</t>
  </si>
  <si>
    <t>Прогон 2П2-5</t>
  </si>
  <si>
    <t>Прогон 2П2-6</t>
  </si>
  <si>
    <t>Прогон 2П2-7</t>
  </si>
  <si>
    <t>Прогон 2П2-8</t>
  </si>
  <si>
    <t>Подвес 2ПД1-1</t>
  </si>
  <si>
    <t>Прокладка 2ПП-1</t>
  </si>
  <si>
    <t>Прокладка 2ПП-2</t>
  </si>
  <si>
    <t>Петля 2ПТ-1</t>
  </si>
  <si>
    <t>Распорка 2РС2-1</t>
  </si>
  <si>
    <t>Распорка 2РС2-2</t>
  </si>
  <si>
    <t>Распорка 2РС3-1</t>
  </si>
  <si>
    <t>Распорка 2РС5-1</t>
  </si>
  <si>
    <t>Распорка 2РС6-1</t>
  </si>
  <si>
    <t>Распорка 2РС6-2</t>
  </si>
  <si>
    <t>Распорка 2РС7-1</t>
  </si>
  <si>
    <t>Распорка 2РС7-2</t>
  </si>
  <si>
    <t>Распорка 2РС7-3</t>
  </si>
  <si>
    <t>Распорка 2РС10-1</t>
  </si>
  <si>
    <t>Распорка 2РС10-2</t>
  </si>
  <si>
    <t>Распорка 2РС10-3</t>
  </si>
  <si>
    <t>Распорка 2РС10-4</t>
  </si>
  <si>
    <t>Распорка 2РС10-5</t>
  </si>
  <si>
    <t>Распорка 2РС10-6</t>
  </si>
  <si>
    <t>Распорка 2РС10-7</t>
  </si>
  <si>
    <t>Распорка 2РС10-8</t>
  </si>
  <si>
    <t>Распорка 2РС10-9</t>
  </si>
  <si>
    <t>Распорка 2РС10-10</t>
  </si>
  <si>
    <t>Распорка 2РС10-11</t>
  </si>
  <si>
    <t>Распорка 2РС10-12</t>
  </si>
  <si>
    <t>Распорка 2РС10-13</t>
  </si>
  <si>
    <t>Распорка 2РС10-14</t>
  </si>
  <si>
    <t>Распорка 2РС10-15</t>
  </si>
  <si>
    <t>Распорка 2РС10-16</t>
  </si>
  <si>
    <t>Распорка 2РС10-17</t>
  </si>
  <si>
    <t>Распорка 2РС10-18</t>
  </si>
  <si>
    <t>Распорка 2РС10-19</t>
  </si>
  <si>
    <t>Распорка 2РС10-20</t>
  </si>
  <si>
    <t>Распорка 2РС10-21</t>
  </si>
  <si>
    <t>Распорка 2РС10-22</t>
  </si>
  <si>
    <t>Распорка 2РС10-23</t>
  </si>
  <si>
    <t>Распорка 2РС10-24</t>
  </si>
  <si>
    <t>Распорка 2РС10-25</t>
  </si>
  <si>
    <t>Распорка 2РС10-26</t>
  </si>
  <si>
    <t>Распорка 2РС10-27</t>
  </si>
  <si>
    <t>Распорка 2РС10-28</t>
  </si>
  <si>
    <t>Распорка 2РС11-1</t>
  </si>
  <si>
    <t>Распорка 2РС11-2</t>
  </si>
  <si>
    <t>Распорка 2РС11-3</t>
  </si>
  <si>
    <t>Распорка 2РС12-1</t>
  </si>
  <si>
    <t>Распорка 2РС12-2</t>
  </si>
  <si>
    <t>Распорка 2РС12-3</t>
  </si>
  <si>
    <t>Ригель фахверка 2РФ1-1</t>
  </si>
  <si>
    <t>Ригель фахверка 2РФ1-2</t>
  </si>
  <si>
    <t>Ригель фахверка 2РФ1-3</t>
  </si>
  <si>
    <t>Ригель фахверка 2РФ1-4</t>
  </si>
  <si>
    <t>Ригель фахверка 2РФ1-5</t>
  </si>
  <si>
    <t>Ригель фахверка 2РФ1-6</t>
  </si>
  <si>
    <t>Ригель фахверка 2РФ1-7</t>
  </si>
  <si>
    <t>Ригель фахверка 2РФ1-8</t>
  </si>
  <si>
    <t>Ригель фахверка 2РФ1-9</t>
  </si>
  <si>
    <t>Ригель фахверка 2РФ1-10</t>
  </si>
  <si>
    <t>Ригель фахверка 2РФ1-11</t>
  </si>
  <si>
    <t>Ригель фахверка 2РФ1-12</t>
  </si>
  <si>
    <t>Ригель фахверка 2РФ2-1</t>
  </si>
  <si>
    <t>Ригель фахверка 2РФ3-1</t>
  </si>
  <si>
    <t>Связь 2СВ1-1</t>
  </si>
  <si>
    <t>Связь 2СВ1-2</t>
  </si>
  <si>
    <t>Связь 2СВ2-1</t>
  </si>
  <si>
    <t>Связь 2СВ2-2</t>
  </si>
  <si>
    <t>Связь 2СВ3-1</t>
  </si>
  <si>
    <t>Связь 2СВ4-1</t>
  </si>
  <si>
    <t>Связь 2СВ4-2</t>
  </si>
  <si>
    <t>Связь 2СВ4-3</t>
  </si>
  <si>
    <t>Связь 2СВ5-1</t>
  </si>
  <si>
    <t>Связь 2СВ5-2</t>
  </si>
  <si>
    <t>Связь 2СГ1-1</t>
  </si>
  <si>
    <t>Связь 2СГ1-2</t>
  </si>
  <si>
    <t>Связь 2СГ1-3</t>
  </si>
  <si>
    <t>Связь 2СГ1-4</t>
  </si>
  <si>
    <t>Связь 2СГ1-5</t>
  </si>
  <si>
    <t>Связь 2СГ1-6</t>
  </si>
  <si>
    <t>Связь 2СГ1-7</t>
  </si>
  <si>
    <t>Связь 2СГ1-8</t>
  </si>
  <si>
    <t>Связь 2СГ1-9</t>
  </si>
  <si>
    <t>Связь 2СГ2-1</t>
  </si>
  <si>
    <t>Связь 2СГ2-2</t>
  </si>
  <si>
    <t>Связь 2СГ2-3</t>
  </si>
  <si>
    <t>Стойка 2СТ1-1</t>
  </si>
  <si>
    <t>Стойка 2СТ1-2</t>
  </si>
  <si>
    <t>Стойка 2СТ1-3</t>
  </si>
  <si>
    <t>Стойка 2СТ1-4</t>
  </si>
  <si>
    <t>Стойка фахверка 2СФ1-1</t>
  </si>
  <si>
    <t>Стойка фахверка 2СФ1-2</t>
  </si>
  <si>
    <t>Стойка фахверка 2СФ2-1</t>
  </si>
  <si>
    <t>Стойка фахверка 2СФ2-2</t>
  </si>
  <si>
    <t>Стойка фахверка 2СФ2-3</t>
  </si>
  <si>
    <t>Стойка фахверка 2СФ3-1</t>
  </si>
  <si>
    <t>Стойка фахверка 2СФ3-2</t>
  </si>
  <si>
    <t>Стойка фахверка 2СФ3-3</t>
  </si>
  <si>
    <t>Стойка фахверка 2СФ3-4</t>
  </si>
  <si>
    <t>Стойка фахверка 2СФ3-5</t>
  </si>
  <si>
    <t>Стойка фахверка 2СФ3-6</t>
  </si>
  <si>
    <t>Ферма 2ФП1-1</t>
  </si>
  <si>
    <t>Шайба 2Ш-1</t>
  </si>
  <si>
    <t>Шайба 2Ш-2</t>
  </si>
  <si>
    <t>Щит 2Щ1-1</t>
  </si>
  <si>
    <t>оси 25-26в</t>
  </si>
  <si>
    <t>оси 26-27в</t>
  </si>
  <si>
    <t>ост 27-28в</t>
  </si>
  <si>
    <t>оси 28-29в</t>
  </si>
  <si>
    <t>оси 29-30в</t>
  </si>
  <si>
    <t>оси 30-31в</t>
  </si>
  <si>
    <t>оси 31-32в</t>
  </si>
  <si>
    <t>оси 32-33в</t>
  </si>
  <si>
    <t>Связь 3А-1</t>
  </si>
  <si>
    <t>Распорка 3Б-1</t>
  </si>
  <si>
    <t>Распорка 3Б-2</t>
  </si>
  <si>
    <t>Балка 3Б1-1</t>
  </si>
  <si>
    <t>Балка 3Б1-2</t>
  </si>
  <si>
    <t>Балка 3Б1-3</t>
  </si>
  <si>
    <t>Балка 3Б1-4</t>
  </si>
  <si>
    <t>Балка 3Б1-5</t>
  </si>
  <si>
    <t>Балка 3Б1-6</t>
  </si>
  <si>
    <t>Балка 3Б1-7</t>
  </si>
  <si>
    <t>Балка 3Б1-8</t>
  </si>
  <si>
    <t>Балка 3Б1-9</t>
  </si>
  <si>
    <t>Балка 3Б2-1</t>
  </si>
  <si>
    <t>Балка 3Б2-2</t>
  </si>
  <si>
    <t>Балка 3Б4-1</t>
  </si>
  <si>
    <t>Балка 3Б4-2</t>
  </si>
  <si>
    <t>Балка 3Б4-3</t>
  </si>
  <si>
    <t>Балка 3Б4-4</t>
  </si>
  <si>
    <t>Балка 3Б4-5</t>
  </si>
  <si>
    <t>Балка 3Б4-6</t>
  </si>
  <si>
    <t>Балка 3Б4-7</t>
  </si>
  <si>
    <t>Балка 3Б4-8</t>
  </si>
  <si>
    <t>Балка 3Б4-9</t>
  </si>
  <si>
    <t>Балка 3Б4-10</t>
  </si>
  <si>
    <t>Балка 3Б4-11</t>
  </si>
  <si>
    <t>Балка 3Б4-12</t>
  </si>
  <si>
    <t>Балка 3Б4-13</t>
  </si>
  <si>
    <t>Балка 3Б4-14</t>
  </si>
  <si>
    <t>Балка 3Б4-15</t>
  </si>
  <si>
    <t>Балка 3Б4-16</t>
  </si>
  <si>
    <t>Балка 3Б4-17</t>
  </si>
  <si>
    <t>Балка 3Б4-18</t>
  </si>
  <si>
    <t>Балка 3Б4-19</t>
  </si>
  <si>
    <t>Балка 3Б4-20</t>
  </si>
  <si>
    <t>Балка 3Б4-21</t>
  </si>
  <si>
    <t>Балка 3Б4-22</t>
  </si>
  <si>
    <t>Балка 3Б4-23</t>
  </si>
  <si>
    <t>Балка 3Б4-24</t>
  </si>
  <si>
    <t>Балка 3Б4-25</t>
  </si>
  <si>
    <t>Балка 3Б4-26</t>
  </si>
  <si>
    <t>Балка 3Б4-27</t>
  </si>
  <si>
    <t>Балка 3Б4-28</t>
  </si>
  <si>
    <t>Балка 3Б4-29</t>
  </si>
  <si>
    <t>Балка 3Б4-30</t>
  </si>
  <si>
    <t>Балка 3Б4-31</t>
  </si>
  <si>
    <t>Балка 3Б4-32</t>
  </si>
  <si>
    <t>Балка 3Б4-33</t>
  </si>
  <si>
    <t>Балка 3Б4-34</t>
  </si>
  <si>
    <t>Балка 3Б4-35</t>
  </si>
  <si>
    <t>Балка 3Б4-36</t>
  </si>
  <si>
    <t>Балка 3Б4-37</t>
  </si>
  <si>
    <t>Балка 3Б4-38</t>
  </si>
  <si>
    <t>Балка 3Б4-39</t>
  </si>
  <si>
    <t>Балка 3Б4-40</t>
  </si>
  <si>
    <t>Балка 3Б4-41</t>
  </si>
  <si>
    <t>Балка 3Б4-42</t>
  </si>
  <si>
    <t>Балка 3Б4-43</t>
  </si>
  <si>
    <t>Балка 3Б4-44</t>
  </si>
  <si>
    <t>Балка 3Б5-1</t>
  </si>
  <si>
    <t>Балка 3Б7-1</t>
  </si>
  <si>
    <t>Балка 3Б7-2</t>
  </si>
  <si>
    <t>Балка 3Б7-3</t>
  </si>
  <si>
    <t>Балка 3Б7-4</t>
  </si>
  <si>
    <t>Балка 3Б7-5</t>
  </si>
  <si>
    <t>Балка 3Б7-6</t>
  </si>
  <si>
    <t>Балка 3Б7-7</t>
  </si>
  <si>
    <t>Балка 3Б7-8</t>
  </si>
  <si>
    <t>Балка 3Б7-9</t>
  </si>
  <si>
    <t>Балка 3Б7-10</t>
  </si>
  <si>
    <t>Балка 3Б7-11</t>
  </si>
  <si>
    <t>Балка 3Б7-12</t>
  </si>
  <si>
    <t>Балка 3Б7-13</t>
  </si>
  <si>
    <t>Балка 3Б7-14</t>
  </si>
  <si>
    <t>Балка 3Б7-15</t>
  </si>
  <si>
    <t>Балка 3Б7-16</t>
  </si>
  <si>
    <t>Балка 3Б7-17</t>
  </si>
  <si>
    <t>Балка 3Б7-18</t>
  </si>
  <si>
    <t>Балка 3Б7-19</t>
  </si>
  <si>
    <t>Балка 3Б7-20</t>
  </si>
  <si>
    <t>Балка 3Б7-21</t>
  </si>
  <si>
    <t>Балка 3Б7-22</t>
  </si>
  <si>
    <t>Балка 3Б7-23</t>
  </si>
  <si>
    <t>Балка 3Б7-24</t>
  </si>
  <si>
    <t>Балка 3Б7-25</t>
  </si>
  <si>
    <t>Балка 3Б8-1</t>
  </si>
  <si>
    <t>Балка 3Б8-2</t>
  </si>
  <si>
    <t>Балка 3Б8-3</t>
  </si>
  <si>
    <t>Балка 3Б8-4</t>
  </si>
  <si>
    <t>Балка 3Б8-5</t>
  </si>
  <si>
    <t>Балка 3Б8-6</t>
  </si>
  <si>
    <t>Балка 3Б8-7</t>
  </si>
  <si>
    <t>Балка 3Б11-1</t>
  </si>
  <si>
    <t>Балка 3Б13-1</t>
  </si>
  <si>
    <t>Балка 3Б13-2</t>
  </si>
  <si>
    <t>Балка 3Б13-3</t>
  </si>
  <si>
    <t>Балка 3Б13-4</t>
  </si>
  <si>
    <t>Балка 3Б13-5</t>
  </si>
  <si>
    <t>Балка 3Б13-6</t>
  </si>
  <si>
    <t>Балка 3Б13-7</t>
  </si>
  <si>
    <t>Балка 3Б13-8</t>
  </si>
  <si>
    <t>Балка 3Б13-9</t>
  </si>
  <si>
    <t>Балка 3Б13-10</t>
  </si>
  <si>
    <t>Балка 3Б13-11</t>
  </si>
  <si>
    <t>Балка 3Б13-12</t>
  </si>
  <si>
    <t>Балка 3Б13-13</t>
  </si>
  <si>
    <t>Балка 3Б13-14</t>
  </si>
  <si>
    <t>Балка 3Б13-15</t>
  </si>
  <si>
    <t>Балка 3Б14-1</t>
  </si>
  <si>
    <t>Балка 3Б14-2</t>
  </si>
  <si>
    <t>Балка 3Б14-3</t>
  </si>
  <si>
    <t>Балка 3Б14-4</t>
  </si>
  <si>
    <t>Балка 3Б14-5</t>
  </si>
  <si>
    <t>Ригель фахверка 3В-1</t>
  </si>
  <si>
    <t>Ригель фахверка 3В-2</t>
  </si>
  <si>
    <t>Ригель фахверка 3В-3</t>
  </si>
  <si>
    <t>Ригель фахверка 3В-4</t>
  </si>
  <si>
    <t>Ригель фахверка 3В-5</t>
  </si>
  <si>
    <t>Ригель фахверка 3В-6</t>
  </si>
  <si>
    <t>Ригель фахверка 3В-7</t>
  </si>
  <si>
    <t>Ригель фахверка 3В-8</t>
  </si>
  <si>
    <t>Ригель фахверка 3В-9</t>
  </si>
  <si>
    <t>Ригель фахверка 3В-10</t>
  </si>
  <si>
    <t>Закладная деталь 3ЗД1-1</t>
  </si>
  <si>
    <t>Закладная деталь 3ЗД1-2</t>
  </si>
  <si>
    <t>Колонна 3К1-1</t>
  </si>
  <si>
    <t>Колонна 3К1-2</t>
  </si>
  <si>
    <t>Колонна 3К1-3</t>
  </si>
  <si>
    <t>Колонна 3К1-4</t>
  </si>
  <si>
    <t>Колонна 3К1-5</t>
  </si>
  <si>
    <t>Колонна 3К1-6</t>
  </si>
  <si>
    <t>Колонна 3К1-7</t>
  </si>
  <si>
    <t>Колонна 3К1-8</t>
  </si>
  <si>
    <t>Колонна 3К1-9</t>
  </si>
  <si>
    <t>Колонна 3К1-10</t>
  </si>
  <si>
    <t>Колонна 3К1-11</t>
  </si>
  <si>
    <t>Колонна 3К1-12</t>
  </si>
  <si>
    <t>Колонна 3К1-13</t>
  </si>
  <si>
    <t>Колонна 3К1-14</t>
  </si>
  <si>
    <t>Колонна 3К1-15</t>
  </si>
  <si>
    <t>Колонна 3К2-1</t>
  </si>
  <si>
    <t>Колонна 3К2-2</t>
  </si>
  <si>
    <t>Колонна 3К2-3</t>
  </si>
  <si>
    <t>Колонна 3К2-4</t>
  </si>
  <si>
    <t>Колонна 3К2-5</t>
  </si>
  <si>
    <t>Колонна 3К2-6</t>
  </si>
  <si>
    <t>Колонна 3К4-1</t>
  </si>
  <si>
    <t>Колонна 3К4-2</t>
  </si>
  <si>
    <t>Колонна 3К4-3</t>
  </si>
  <si>
    <t>Колонна 3К4-4</t>
  </si>
  <si>
    <t>Колонна 3К4-5</t>
  </si>
  <si>
    <t>Колонна 3К4-6</t>
  </si>
  <si>
    <t>Колонна 3К4-7</t>
  </si>
  <si>
    <t>Колонна 3К4-8</t>
  </si>
  <si>
    <t>Колонна 3К4-9</t>
  </si>
  <si>
    <t>Колонна 3К4-10</t>
  </si>
  <si>
    <t>Колонна 3К4-11</t>
  </si>
  <si>
    <t>Кронштейн 3КР1-1</t>
  </si>
  <si>
    <t>Кронштейн 3КР1-2</t>
  </si>
  <si>
    <t>Кронштейн 3КР1-3</t>
  </si>
  <si>
    <t>Кронштейн 3КР1-4</t>
  </si>
  <si>
    <t>Лестница 3Л1-1</t>
  </si>
  <si>
    <t>Лестница 3Л1-2</t>
  </si>
  <si>
    <t>Лестница 3Л1-3</t>
  </si>
  <si>
    <t>Лестница 3Л1-4</t>
  </si>
  <si>
    <t>Лестница 3Л1-5</t>
  </si>
  <si>
    <t>Лестница 3Л1-6</t>
  </si>
  <si>
    <t>Лестница 3Л2-1</t>
  </si>
  <si>
    <t>Лестница 3Л2-2</t>
  </si>
  <si>
    <t>Лестница 3Л2-3</t>
  </si>
  <si>
    <t>Лестница 3Л2-4</t>
  </si>
  <si>
    <t>Лестница 3Л3-1</t>
  </si>
  <si>
    <t>Лестница 3Л3-2</t>
  </si>
  <si>
    <t>Лестница 3Л3-3</t>
  </si>
  <si>
    <t>Лестница 3Л3-4</t>
  </si>
  <si>
    <t>Лестница 3Л6-1</t>
  </si>
  <si>
    <t>Монтажный элемент 3М-1</t>
  </si>
  <si>
    <t>Монтажный элемент 3М-2</t>
  </si>
  <si>
    <t>Монтажный элемент 3М-3</t>
  </si>
  <si>
    <t>Настил 3Н1-1</t>
  </si>
  <si>
    <t>Настил 3Н1-2</t>
  </si>
  <si>
    <t>Настил 3Н1-3</t>
  </si>
  <si>
    <t>Настил 3Н1-4</t>
  </si>
  <si>
    <t>Настил 3Н1-5</t>
  </si>
  <si>
    <t>Настил 3Н1-6</t>
  </si>
  <si>
    <t>Настил 3Н1-7</t>
  </si>
  <si>
    <t>Настил 3Н1-8</t>
  </si>
  <si>
    <t>Настил 3Н1-9</t>
  </si>
  <si>
    <t>Настил 3Н1-10</t>
  </si>
  <si>
    <t>Настил 3Н1-11</t>
  </si>
  <si>
    <t>Настил 3Н1-12</t>
  </si>
  <si>
    <t>Настил 3Н1-13</t>
  </si>
  <si>
    <t>Настил 3Н1-14</t>
  </si>
  <si>
    <t>Настил 3Н1-15</t>
  </si>
  <si>
    <t>Настил 3Н1-16</t>
  </si>
  <si>
    <t>Настил 3Н1-17</t>
  </si>
  <si>
    <t>Настил 3Н1-18</t>
  </si>
  <si>
    <t>Настил 3Н1-19</t>
  </si>
  <si>
    <t>Настил 3Н1-20</t>
  </si>
  <si>
    <t>Настил 3Н1-21</t>
  </si>
  <si>
    <t>Настил 3Н1-22</t>
  </si>
  <si>
    <t>Настил 3Н1-23</t>
  </si>
  <si>
    <t>Настил 3Н1-24</t>
  </si>
  <si>
    <t>Настил 3Н1-25</t>
  </si>
  <si>
    <t>Настил 3Н1-26</t>
  </si>
  <si>
    <t>Настил 3Н1-27</t>
  </si>
  <si>
    <t>Настил 3Н1-28</t>
  </si>
  <si>
    <t>Настил 3Н1-29</t>
  </si>
  <si>
    <t>Настил 3Н1-30</t>
  </si>
  <si>
    <t>Настил 3Н1-31</t>
  </si>
  <si>
    <t>Настил 3Н1-32</t>
  </si>
  <si>
    <t>Настил 3Н1-33</t>
  </si>
  <si>
    <t>Настил 3Н1-34</t>
  </si>
  <si>
    <t>Настил 3Н1-35</t>
  </si>
  <si>
    <t>Настил 3Н1-36</t>
  </si>
  <si>
    <t>Настил 3Н1-37</t>
  </si>
  <si>
    <t>Настил 3Н1-38</t>
  </si>
  <si>
    <t>Настил 3Н1-39</t>
  </si>
  <si>
    <t>Настил 3Н1-40</t>
  </si>
  <si>
    <t>Настил 3Н1-41</t>
  </si>
  <si>
    <t>Настил 3Н1-42</t>
  </si>
  <si>
    <t>Настил 3Н1-43</t>
  </si>
  <si>
    <t>Настил 3Н1-44</t>
  </si>
  <si>
    <t>Настил 3Н1-45</t>
  </si>
  <si>
    <t>Настил 3Н1-46</t>
  </si>
  <si>
    <t>Настил 3Н1-47</t>
  </si>
  <si>
    <t>Настил 3Н1-48</t>
  </si>
  <si>
    <t>Настил 3Н1-49</t>
  </si>
  <si>
    <t>Настил 3Н1-50</t>
  </si>
  <si>
    <t>Настил 3Н1-51</t>
  </si>
  <si>
    <t>Настил 3Н1-52</t>
  </si>
  <si>
    <t>Настил 3Н1-53</t>
  </si>
  <si>
    <t>Настил 3Н1-54</t>
  </si>
  <si>
    <t>Настил 3Н1-55</t>
  </si>
  <si>
    <t>Настил 3Н1-56</t>
  </si>
  <si>
    <t>Настил 3Н1-57</t>
  </si>
  <si>
    <t>Настил 3Н1-58</t>
  </si>
  <si>
    <t>Настил 3Н1-59</t>
  </si>
  <si>
    <t>Настил 3Н1-60</t>
  </si>
  <si>
    <t>Настил 3Н1-61</t>
  </si>
  <si>
    <t>Настил 3Н1-62</t>
  </si>
  <si>
    <t>Настил 3Н1-63</t>
  </si>
  <si>
    <t>Настил 3Н1-64</t>
  </si>
  <si>
    <t>Настил 3Н1-65</t>
  </si>
  <si>
    <t>Настил 3Н1-66</t>
  </si>
  <si>
    <t>Настил 3Н1-67</t>
  </si>
  <si>
    <t>Настил 3Н1-68</t>
  </si>
  <si>
    <t>Настил 3Н1-69</t>
  </si>
  <si>
    <t>Настил 3Н1-70</t>
  </si>
  <si>
    <t>Настил 3Н1-71</t>
  </si>
  <si>
    <t>Настил 3Н1-72</t>
  </si>
  <si>
    <t>Настил 3Н1-73</t>
  </si>
  <si>
    <t>Настил 3Н1-74</t>
  </si>
  <si>
    <t>Настил 3Н1-75</t>
  </si>
  <si>
    <t>Настил 3Н1-76</t>
  </si>
  <si>
    <t>Настил 3Н1-77</t>
  </si>
  <si>
    <t>Настил 3Н1-78</t>
  </si>
  <si>
    <t>Настил 3Н1-79</t>
  </si>
  <si>
    <t>Настил 3Н1-80</t>
  </si>
  <si>
    <t>Настил 3Н1-81</t>
  </si>
  <si>
    <t>Настил 3Н1-82</t>
  </si>
  <si>
    <t>Настил 3Н1-83</t>
  </si>
  <si>
    <t>Настил 3Н1-84</t>
  </si>
  <si>
    <t>Настил 3Н1-85</t>
  </si>
  <si>
    <t>Настил 3Н1-86</t>
  </si>
  <si>
    <t>Настил 3Н1-87</t>
  </si>
  <si>
    <t>Настил 3Н1-88</t>
  </si>
  <si>
    <t>Настил 3Н1-89</t>
  </si>
  <si>
    <t>Настил 3Н1-90</t>
  </si>
  <si>
    <t>Настил 3Н1-91</t>
  </si>
  <si>
    <t>Настил 3Н1-92</t>
  </si>
  <si>
    <t>Настил 3Н1-93</t>
  </si>
  <si>
    <t>Настил 3Н1-94</t>
  </si>
  <si>
    <t>Настил 3Н1-95</t>
  </si>
  <si>
    <t>Настил 3Н1-96</t>
  </si>
  <si>
    <t>Настил 3Н1-97</t>
  </si>
  <si>
    <t>Настил 3Н1-98</t>
  </si>
  <si>
    <t>Настил 3Н1-99</t>
  </si>
  <si>
    <t>Настил 3Н1-100</t>
  </si>
  <si>
    <t>Настил 3Н1-101</t>
  </si>
  <si>
    <t>Настил 3Н1-102</t>
  </si>
  <si>
    <t>Настил 3Н1-103</t>
  </si>
  <si>
    <t>Настил 3Н1-104</t>
  </si>
  <si>
    <t>Настил 3Н1-105</t>
  </si>
  <si>
    <t>Настил 3Н1-106</t>
  </si>
  <si>
    <t>Настил 3Н1-107</t>
  </si>
  <si>
    <t>Настил 3Н1-108</t>
  </si>
  <si>
    <t>Настил 3Н1-109</t>
  </si>
  <si>
    <t>Настил 3Н1-110</t>
  </si>
  <si>
    <t>Настил 3Н1-111</t>
  </si>
  <si>
    <t>Настил 3Н1-112</t>
  </si>
  <si>
    <t>Настил 3Н1-113</t>
  </si>
  <si>
    <t>Настил 3Н1-114</t>
  </si>
  <si>
    <t>Настил 3Н1-115</t>
  </si>
  <si>
    <t>Настил 3Н1-116</t>
  </si>
  <si>
    <t>Настил 3Н1-117</t>
  </si>
  <si>
    <t>Настил 3Н1-118</t>
  </si>
  <si>
    <t>Настил 3Н1-119</t>
  </si>
  <si>
    <t>Настил 3Н1-120</t>
  </si>
  <si>
    <t>Настил 3Н1-121</t>
  </si>
  <si>
    <t>Настил 3Н1-122</t>
  </si>
  <si>
    <t>Настил 3Н1-123</t>
  </si>
  <si>
    <t>Настил 3Н1-124</t>
  </si>
  <si>
    <t>Настил 3Н1-125</t>
  </si>
  <si>
    <t>Настил 3Н1-126</t>
  </si>
  <si>
    <t>Настил 3Н1-127</t>
  </si>
  <si>
    <t>Настил 3Н1-128</t>
  </si>
  <si>
    <t>Настил 3Н1-129</t>
  </si>
  <si>
    <t>Настил 3Н1-130</t>
  </si>
  <si>
    <t>Настил 3Н1-131</t>
  </si>
  <si>
    <t>3Н2-1</t>
  </si>
  <si>
    <t>Профлист 3Н2-1</t>
  </si>
  <si>
    <t>3Н2-2</t>
  </si>
  <si>
    <t>Профлист 3Н2-2</t>
  </si>
  <si>
    <t>3Н3-1</t>
  </si>
  <si>
    <t>Профлист 3Н3-1</t>
  </si>
  <si>
    <t>3Н3-2</t>
  </si>
  <si>
    <t>Профлист 3Н3-2</t>
  </si>
  <si>
    <t>3Н3-3</t>
  </si>
  <si>
    <t>Профлист 3Н3-3</t>
  </si>
  <si>
    <t>3Н3-4</t>
  </si>
  <si>
    <t>Профлист 3Н3-4</t>
  </si>
  <si>
    <t>3Н3-5</t>
  </si>
  <si>
    <t>Профлист 3Н3-5</t>
  </si>
  <si>
    <t>3Н3-6</t>
  </si>
  <si>
    <t>Профлист 3Н3-6</t>
  </si>
  <si>
    <t>3Н3-7</t>
  </si>
  <si>
    <t>Профлист 3Н3-7</t>
  </si>
  <si>
    <t>3Н3-8</t>
  </si>
  <si>
    <t>Профлист 3Н3-8</t>
  </si>
  <si>
    <t>Настил 3Н4-1</t>
  </si>
  <si>
    <t>Настил 3Н4-2</t>
  </si>
  <si>
    <t>Настил 3Н4-3</t>
  </si>
  <si>
    <t>Настил 3Н4-4</t>
  </si>
  <si>
    <t>Настил 3Н4-5</t>
  </si>
  <si>
    <t>Настил 3Н4-6</t>
  </si>
  <si>
    <t>Настил 3Н4-7</t>
  </si>
  <si>
    <t>Настил 3Н4-8</t>
  </si>
  <si>
    <t>Настил 3Н4-9</t>
  </si>
  <si>
    <t>Настил 3Н4-10</t>
  </si>
  <si>
    <t>Настил 3Н4-11</t>
  </si>
  <si>
    <t>Настил 3Н4-12</t>
  </si>
  <si>
    <t>Настил 3Н4-13</t>
  </si>
  <si>
    <t>Настил 3Н4-14</t>
  </si>
  <si>
    <t>Настил 3Н4-15</t>
  </si>
  <si>
    <t>Настил 3Н4-16</t>
  </si>
  <si>
    <t>Настил 3Н4-17</t>
  </si>
  <si>
    <t>Настил 3Н4-18</t>
  </si>
  <si>
    <t>Настил 3Н4-19</t>
  </si>
  <si>
    <t>Настил 3Н4-20</t>
  </si>
  <si>
    <t>Настил 3Н4-21</t>
  </si>
  <si>
    <t>Настил 3Н4-22</t>
  </si>
  <si>
    <t>Настил 3Н4-23</t>
  </si>
  <si>
    <t>Настил 3Н4-24</t>
  </si>
  <si>
    <t>Настил 3Н4-25</t>
  </si>
  <si>
    <t>Настил 3Н4-26</t>
  </si>
  <si>
    <t>Настил 3Н4-27</t>
  </si>
  <si>
    <t>Ограждение 3ОГ1-1</t>
  </si>
  <si>
    <t>Ограждение 3ОГ1-2</t>
  </si>
  <si>
    <t>Ограждение 3ОГ1-3</t>
  </si>
  <si>
    <t>Ограждение 3ОГ1-4</t>
  </si>
  <si>
    <t>Ограждение 3ОГ1-5</t>
  </si>
  <si>
    <t>Ограждение 3ОГ1-6</t>
  </si>
  <si>
    <t>Ограждение 3ОГ1-7</t>
  </si>
  <si>
    <t>Ограждение 3ОГ1-8</t>
  </si>
  <si>
    <t>Ограждение 3ОГ1-9</t>
  </si>
  <si>
    <t>Ограждение 3ОГ1-10</t>
  </si>
  <si>
    <t>Ограждение 3ОГ1-11</t>
  </si>
  <si>
    <t>Ограждение 3ОГ1-12</t>
  </si>
  <si>
    <t>Ограждение 3ОГ1-13</t>
  </si>
  <si>
    <t>Ограждение 3ОГ1-14</t>
  </si>
  <si>
    <t>Ограждение 3ОГ1-15</t>
  </si>
  <si>
    <t>Ограждение 3ОГ1-16</t>
  </si>
  <si>
    <t>Ограждение 3ОГ1-17</t>
  </si>
  <si>
    <t>Ограждение 3ОГ1-18</t>
  </si>
  <si>
    <t>Ограждение 3ОГ1-19</t>
  </si>
  <si>
    <t>Ограждение 3ОГ1-20</t>
  </si>
  <si>
    <t>Ограждение 3ОГ1-21</t>
  </si>
  <si>
    <t>Ограждение 3ОГ1-22</t>
  </si>
  <si>
    <t>Ограждение 3ОГ1-23</t>
  </si>
  <si>
    <t>Ограждение 3ОГ1-24</t>
  </si>
  <si>
    <t>Ограждение 3ОГ1-25</t>
  </si>
  <si>
    <t>Ограждение 3ОГ1-26</t>
  </si>
  <si>
    <t>Ограждение 3ОГ1-27</t>
  </si>
  <si>
    <t>Ограждение 3ОГ1-28</t>
  </si>
  <si>
    <t>Ограждение 3ОГ2-1</t>
  </si>
  <si>
    <t>Ограждение 3ОГ2-2</t>
  </si>
  <si>
    <t>Ограждение 3ОГ2-3</t>
  </si>
  <si>
    <t>Ограждение 3ОГ2-4</t>
  </si>
  <si>
    <t>Ограждение 3ОГ2-5</t>
  </si>
  <si>
    <t>Ограждение 3ОГ2-6</t>
  </si>
  <si>
    <t>Ограждение 3ОГ2-7</t>
  </si>
  <si>
    <t>Ограждение 3ОГ2-8</t>
  </si>
  <si>
    <t>Ограждение 3ОГ2-9</t>
  </si>
  <si>
    <t>Ограждение 3ОГ2-10</t>
  </si>
  <si>
    <t>Ограждение 3ОГ2-11</t>
  </si>
  <si>
    <t>Ограждение 3ОГ2-12</t>
  </si>
  <si>
    <t>Ограждение 3ОГ2-13</t>
  </si>
  <si>
    <t>Ограждение 3ОГ2-14</t>
  </si>
  <si>
    <t>Ограждение 3ОГ2-15</t>
  </si>
  <si>
    <t>Ограждение 3ОГ2-16</t>
  </si>
  <si>
    <t>Ограждение 3ОГ2-17</t>
  </si>
  <si>
    <t>Ограждение 3ОГ2-18</t>
  </si>
  <si>
    <t>Ограждение 3ОГ3-1</t>
  </si>
  <si>
    <t>Ограждение 3ОГ3-2</t>
  </si>
  <si>
    <t>Ограждение 3ОГ3-3</t>
  </si>
  <si>
    <t>Ограждение 3ОГ3-4</t>
  </si>
  <si>
    <t>Ограждение 3ОГ5-1</t>
  </si>
  <si>
    <t>Ограждение 3ОГ5-2</t>
  </si>
  <si>
    <t>Прогон 3П2-1</t>
  </si>
  <si>
    <t>Прогон 3П2-2</t>
  </si>
  <si>
    <t>Прогон 3П2-3</t>
  </si>
  <si>
    <t>Прогон 3П2-4</t>
  </si>
  <si>
    <t>Прогон 3П2-5</t>
  </si>
  <si>
    <t>Прогон 3П2-6</t>
  </si>
  <si>
    <t>Прогон 3П2-7</t>
  </si>
  <si>
    <t>Прогон 3П2-8</t>
  </si>
  <si>
    <t>Прогон 3П2-9</t>
  </si>
  <si>
    <t>Прогон 3П2-10</t>
  </si>
  <si>
    <t>Прогон 3П2-11</t>
  </si>
  <si>
    <t>Прогон 3П2-12</t>
  </si>
  <si>
    <t>Прогон 3П2-13</t>
  </si>
  <si>
    <t>Прогон 3П2-14</t>
  </si>
  <si>
    <t>Прогон 3П2-15</t>
  </si>
  <si>
    <t>Прогон 3П2-16</t>
  </si>
  <si>
    <t>Подвес 3ПД1-1</t>
  </si>
  <si>
    <t>Прокладка 3ПП-1</t>
  </si>
  <si>
    <t>Прокладка 3ПП-2</t>
  </si>
  <si>
    <t>Петля 3ПТ-1</t>
  </si>
  <si>
    <t>Распорка 3РС2-1</t>
  </si>
  <si>
    <t>Распорка 3РС2-2</t>
  </si>
  <si>
    <t>Распорка 3РС2-3</t>
  </si>
  <si>
    <t>Распорка 3РС2-4</t>
  </si>
  <si>
    <t>Распорка 3РС3-1</t>
  </si>
  <si>
    <t>Распорка 3РС3-2</t>
  </si>
  <si>
    <t>Распорка 3РС3-3</t>
  </si>
  <si>
    <t>Распорка 3РС5-1</t>
  </si>
  <si>
    <t>Распорка 3РС6-1</t>
  </si>
  <si>
    <t>Распорка 3РС6-2</t>
  </si>
  <si>
    <t>Распорка 3РС7-1</t>
  </si>
  <si>
    <t>Распорка 3РС7-2</t>
  </si>
  <si>
    <t>Распорка 3РС7-3</t>
  </si>
  <si>
    <t>Распорка 3РС7-4</t>
  </si>
  <si>
    <t>Распорка 3РС7-5</t>
  </si>
  <si>
    <t>Распорка 3РС10-1</t>
  </si>
  <si>
    <t>Распорка 3РС10-2</t>
  </si>
  <si>
    <t>Распорка 3РС10-3</t>
  </si>
  <si>
    <t>Распорка 3РС10-4</t>
  </si>
  <si>
    <t>Распорка 3РС10-5</t>
  </si>
  <si>
    <t>Распорка 3РС10-6</t>
  </si>
  <si>
    <t>Распорка 3РС10-7</t>
  </si>
  <si>
    <t>Распорка 3РС10-8</t>
  </si>
  <si>
    <t>Распорка 3РС10-9</t>
  </si>
  <si>
    <t>Распорка 3РС10-10</t>
  </si>
  <si>
    <t>Распорка 3РС10-11</t>
  </si>
  <si>
    <t>Распорка 3РС10-12</t>
  </si>
  <si>
    <t>Распорка 3РС10-13</t>
  </si>
  <si>
    <t>Распорка 3РС10-14</t>
  </si>
  <si>
    <t>Распорка 3РС11-1</t>
  </si>
  <si>
    <t>Распорка 3РС11-2</t>
  </si>
  <si>
    <t>Распорка 3РС11-3</t>
  </si>
  <si>
    <t>Распорка 3РС11-4</t>
  </si>
  <si>
    <t>Распорка 3РС11-5</t>
  </si>
  <si>
    <t>Распорка 3РС12-1</t>
  </si>
  <si>
    <t>Распорка 3РС12-2</t>
  </si>
  <si>
    <t>Распорка 3РС12-3</t>
  </si>
  <si>
    <t>Распорка 3РС12-4</t>
  </si>
  <si>
    <t>Распорка 3РС12-5</t>
  </si>
  <si>
    <t>Ригель фахверка 3РФ1-1</t>
  </si>
  <si>
    <t>Ригель фахверка 3РФ1-2</t>
  </si>
  <si>
    <t>Ригель фахверка 3РФ1-3</t>
  </si>
  <si>
    <t>Ригель фахверка 3РФ1-4</t>
  </si>
  <si>
    <t>Ригель фахверка 3РФ1-5</t>
  </si>
  <si>
    <t>Ригель фахверка 3РФ1-6</t>
  </si>
  <si>
    <t>Ригель фахверка 3РФ1-7</t>
  </si>
  <si>
    <t>Ригель фахверка 3РФ1-8</t>
  </si>
  <si>
    <t>Ригель фахверка 3РФ1-9</t>
  </si>
  <si>
    <t>Ригель фахверка 3РФ1-10</t>
  </si>
  <si>
    <t>Ригель фахверка 3РФ1-11</t>
  </si>
  <si>
    <t>Ригель фахверка 3РФ1-12</t>
  </si>
  <si>
    <t>Ригель фахверка 3РФ1-13</t>
  </si>
  <si>
    <t>Ригель фахверка 3РФ1-14</t>
  </si>
  <si>
    <t>Ригель фахверка 3РФ1-15</t>
  </si>
  <si>
    <t>Ригель фахверка 3РФ1-16</t>
  </si>
  <si>
    <t>Ригель фахверка 3РФ1-17</t>
  </si>
  <si>
    <t>Ригель фахверка 3РФ1-18</t>
  </si>
  <si>
    <t>Ригель фахверка 3РФ1-19</t>
  </si>
  <si>
    <t>Ригель фахверка 3РФ1-20</t>
  </si>
  <si>
    <t>Ригель фахверка 3РФ1-21</t>
  </si>
  <si>
    <t>Ригель фахверка 3РФ1-22</t>
  </si>
  <si>
    <t>Ригель фахверка 3РФ1-23</t>
  </si>
  <si>
    <t>Ригель фахверка 3РФ2-1</t>
  </si>
  <si>
    <t>Ригель фахверка 3РФ3-1</t>
  </si>
  <si>
    <t>Связь 3СВ1-1</t>
  </si>
  <si>
    <t>Связь 3СВ1-2</t>
  </si>
  <si>
    <t>Связь 3СВ2-1</t>
  </si>
  <si>
    <t>Связь 3СВ2-2</t>
  </si>
  <si>
    <t>Связь 3СВ3-1</t>
  </si>
  <si>
    <t>Связь 3СВ4-1</t>
  </si>
  <si>
    <t>Связь 3СВ4-2</t>
  </si>
  <si>
    <t>Связь 3СВ4-3</t>
  </si>
  <si>
    <t>Связь 3СВ5-1</t>
  </si>
  <si>
    <t>Связь 3СВ5-2</t>
  </si>
  <si>
    <t>Связь 3СГ1-1</t>
  </si>
  <si>
    <t>Связь 3СГ1-2</t>
  </si>
  <si>
    <t>Связь 3СГ1-3</t>
  </si>
  <si>
    <t>Связь 3СГ1-4</t>
  </si>
  <si>
    <t>Связь 3СГ1-5</t>
  </si>
  <si>
    <t>Связь 3СГ1-6</t>
  </si>
  <si>
    <t>Связь 3СГ1-7</t>
  </si>
  <si>
    <t>Связь 3СГ1-8</t>
  </si>
  <si>
    <t>Связь 3СГ1-9</t>
  </si>
  <si>
    <t>Связь 3СГ1-10</t>
  </si>
  <si>
    <t>Связь 3СГ2-1</t>
  </si>
  <si>
    <t>Связь 3СГ2-2</t>
  </si>
  <si>
    <t>Связь 3СГ2-3</t>
  </si>
  <si>
    <t>Стойка 3СТ1-1</t>
  </si>
  <si>
    <t>Стойка 3СТ1-2</t>
  </si>
  <si>
    <t>Стойка 3СТ1-3</t>
  </si>
  <si>
    <t>Стойка 3СТ1-4</t>
  </si>
  <si>
    <t>Стойка фахверка 3СФ1-1</t>
  </si>
  <si>
    <t>Стойка фахверка 3СФ1-2</t>
  </si>
  <si>
    <t>Стойка фахверка 3СФ2-1</t>
  </si>
  <si>
    <t>Стойка фахверка 3СФ2-2</t>
  </si>
  <si>
    <t>Стойка фахверка 3СФ2-3</t>
  </si>
  <si>
    <t>Стойка фахверка 3СФ3-1</t>
  </si>
  <si>
    <t>Стойка фахверка 3СФ3-2</t>
  </si>
  <si>
    <t>Стойка фахверка 3СФ3-3</t>
  </si>
  <si>
    <t>Стойка фахверка 3СФ3-4</t>
  </si>
  <si>
    <t>Стойка фахверка 3СФ3-5</t>
  </si>
  <si>
    <t>Стойка фахверка 3СФ3-6</t>
  </si>
  <si>
    <t>Ферма 3ФП1-1</t>
  </si>
  <si>
    <t>Ферма 3ФП2-1</t>
  </si>
  <si>
    <t>Ферма 3ФП3-1</t>
  </si>
  <si>
    <t>Шайба 3Ш-1</t>
  </si>
  <si>
    <t>Шайба 3Ш-2</t>
  </si>
  <si>
    <t>Щит 3Щ1-1</t>
  </si>
  <si>
    <t>оси 33-34в</t>
  </si>
  <si>
    <t>оси 34-35в</t>
  </si>
  <si>
    <t>ост 35-36в</t>
  </si>
  <si>
    <t>оси 36-37в</t>
  </si>
  <si>
    <t>оси 37-38в</t>
  </si>
  <si>
    <t>оси 38-39в</t>
  </si>
  <si>
    <t>оси 39-40в</t>
  </si>
  <si>
    <t>оси 40-41в</t>
  </si>
  <si>
    <t>Связь 4А-1</t>
  </si>
  <si>
    <t>Распорка 4Б-1</t>
  </si>
  <si>
    <t>Балка 4Б1-1</t>
  </si>
  <si>
    <t>Балка 4Б1-2</t>
  </si>
  <si>
    <t>Балка 4Б1-3</t>
  </si>
  <si>
    <t>Балка 4Б1-4</t>
  </si>
  <si>
    <t>Балка 4Б1-5</t>
  </si>
  <si>
    <t>Балка 4Б1-6</t>
  </si>
  <si>
    <t>Балка 4Б1-7</t>
  </si>
  <si>
    <t>Балка 4Б1-8</t>
  </si>
  <si>
    <t>Балка 4Б2-1</t>
  </si>
  <si>
    <t>Балка 4Б2-2</t>
  </si>
  <si>
    <t>Балка 4Б3-1</t>
  </si>
  <si>
    <t>Балка 4Б4-1</t>
  </si>
  <si>
    <t>Балка 4Б4-2</t>
  </si>
  <si>
    <t>Балка 4Б4-3</t>
  </si>
  <si>
    <t>Балка 4Б4-4</t>
  </si>
  <si>
    <t>Балка 4Б4-5</t>
  </si>
  <si>
    <t>Балка 4Б4-6</t>
  </si>
  <si>
    <t>Балка 4Б4-7</t>
  </si>
  <si>
    <t>Балка 4Б4-8</t>
  </si>
  <si>
    <t>Балка 4Б4-9</t>
  </si>
  <si>
    <t>Балка 4Б4-10</t>
  </si>
  <si>
    <t>Балка 4Б4-11</t>
  </si>
  <si>
    <t>Балка 4Б4-12</t>
  </si>
  <si>
    <t>Балка 4Б4-13</t>
  </si>
  <si>
    <t>Балка 4Б4-14</t>
  </si>
  <si>
    <t>Балка 4Б4-15</t>
  </si>
  <si>
    <t>Балка 4Б4-16</t>
  </si>
  <si>
    <t>Балка 4Б4-17</t>
  </si>
  <si>
    <t>Балка 4Б4-18</t>
  </si>
  <si>
    <t>Балка 4Б4-19</t>
  </si>
  <si>
    <t>Балка 4Б4-20</t>
  </si>
  <si>
    <t>Балка 4Б4-21</t>
  </si>
  <si>
    <t>Балка 4Б4-22</t>
  </si>
  <si>
    <t>Балка 4Б4-23</t>
  </si>
  <si>
    <t>Балка 4Б4-24</t>
  </si>
  <si>
    <t>Балка 4Б4-25</t>
  </si>
  <si>
    <t>Балка 4Б4-26</t>
  </si>
  <si>
    <t>Балка 4Б4-27</t>
  </si>
  <si>
    <t>Балка 4Б4-28</t>
  </si>
  <si>
    <t>Балка 4Б4-29</t>
  </si>
  <si>
    <t>Балка 4Б5-1</t>
  </si>
  <si>
    <t>Балка 4Б5-2</t>
  </si>
  <si>
    <t>Балка 4Б5-3</t>
  </si>
  <si>
    <t>Балка 4Б5-4</t>
  </si>
  <si>
    <t>Балка 4Б5-5</t>
  </si>
  <si>
    <t>Балка 4Б5-6</t>
  </si>
  <si>
    <t>Балка 4Б6-1</t>
  </si>
  <si>
    <t>Балка 4Б6-2</t>
  </si>
  <si>
    <t>Балка 4Б6-3</t>
  </si>
  <si>
    <t>Балка 4Б6-4</t>
  </si>
  <si>
    <t>Балка 4Б7-1</t>
  </si>
  <si>
    <t>Балка 4Б7-2</t>
  </si>
  <si>
    <t>Балка 4Б7-3</t>
  </si>
  <si>
    <t>Балка 4Б7-4</t>
  </si>
  <si>
    <t>Балка 4Б7-5</t>
  </si>
  <si>
    <t>Балка 4Б7-6</t>
  </si>
  <si>
    <t>Балка 4Б7-7</t>
  </si>
  <si>
    <t>Балка 4Б7-8</t>
  </si>
  <si>
    <t>Балка 4Б7-9</t>
  </si>
  <si>
    <t>Балка 4Б7-10</t>
  </si>
  <si>
    <t>Балка 4Б7-11</t>
  </si>
  <si>
    <t>Балка 4Б7-12</t>
  </si>
  <si>
    <t>Балка 4Б7-13</t>
  </si>
  <si>
    <t>Балка 4Б7-14</t>
  </si>
  <si>
    <t>Балка 4Б7-15</t>
  </si>
  <si>
    <t>Балка 4Б7-16</t>
  </si>
  <si>
    <t>Балка 4Б7-17</t>
  </si>
  <si>
    <t>Балка 4Б7-18</t>
  </si>
  <si>
    <t>Балка 4Б7-19</t>
  </si>
  <si>
    <t>Балка 4Б7-20</t>
  </si>
  <si>
    <t>Балка 4Б7-21</t>
  </si>
  <si>
    <t>Балка 4Б7-22</t>
  </si>
  <si>
    <t>Балка 4Б7-23</t>
  </si>
  <si>
    <t>Балка 4Б7-24</t>
  </si>
  <si>
    <t>Балка 4Б7-25</t>
  </si>
  <si>
    <t>Балка 4Б7-26</t>
  </si>
  <si>
    <t>Балка 4Б7-27</t>
  </si>
  <si>
    <t>Балка 4Б7-28</t>
  </si>
  <si>
    <t>Балка 4Б7-29</t>
  </si>
  <si>
    <t>Балка 4Б7-30</t>
  </si>
  <si>
    <t>Балка 4Б7-31</t>
  </si>
  <si>
    <t>Балка 4Б7-32</t>
  </si>
  <si>
    <t>Балка 4Б7-33</t>
  </si>
  <si>
    <t>Балка 4Б7-34</t>
  </si>
  <si>
    <t>Балка 4Б7-35</t>
  </si>
  <si>
    <t>Балка 4Б7-36</t>
  </si>
  <si>
    <t>Балка 4Б7-37</t>
  </si>
  <si>
    <t>Балка 4Б7-38</t>
  </si>
  <si>
    <t>Балка 4Б7-39</t>
  </si>
  <si>
    <t>Балка 4Б8-1</t>
  </si>
  <si>
    <t>Балка 4Б8-2</t>
  </si>
  <si>
    <t>Балка 4Б8-3</t>
  </si>
  <si>
    <t>Балка 4Б8-4</t>
  </si>
  <si>
    <t>Балка 4Б8-5</t>
  </si>
  <si>
    <t>Балка 4Б8-6</t>
  </si>
  <si>
    <t>Балка 4Б9-1</t>
  </si>
  <si>
    <t>Балка 4Б10-1</t>
  </si>
  <si>
    <t>Балка 4Б10-2</t>
  </si>
  <si>
    <t>Балка 4Б11-1</t>
  </si>
  <si>
    <t>Балка 4Б13-1</t>
  </si>
  <si>
    <t>Балка 4Б13-2</t>
  </si>
  <si>
    <t>Балка 4Б13-3</t>
  </si>
  <si>
    <t>Балка 4Б13-4</t>
  </si>
  <si>
    <t>Балка 4Б13-5</t>
  </si>
  <si>
    <t>Балка 4Б13-6</t>
  </si>
  <si>
    <t>Балка 4Б13-7</t>
  </si>
  <si>
    <t>Балка 4Б13-8</t>
  </si>
  <si>
    <t>Балка 4Б13-9</t>
  </si>
  <si>
    <t>Балка 4Б13-10</t>
  </si>
  <si>
    <t>Балка 4Б13-11</t>
  </si>
  <si>
    <t>Балка 4Б13-12</t>
  </si>
  <si>
    <t>Балка 4Б13-13</t>
  </si>
  <si>
    <t>Балка 4Б13-14</t>
  </si>
  <si>
    <t>Балка 4Б13-15</t>
  </si>
  <si>
    <t>Балка 4Б13-16</t>
  </si>
  <si>
    <t>Балка 4Б13-17</t>
  </si>
  <si>
    <t>Балка 4Б13-18</t>
  </si>
  <si>
    <t>Балка 4Б13-19</t>
  </si>
  <si>
    <t>Балка 4Б13-20</t>
  </si>
  <si>
    <t>Балка 4Б13-21</t>
  </si>
  <si>
    <t>Балка 4Б14-1</t>
  </si>
  <si>
    <t>Балка 4Б14-2</t>
  </si>
  <si>
    <t>Балка 4Б14-3</t>
  </si>
  <si>
    <t>Балка 4Б14-4</t>
  </si>
  <si>
    <t>Балка 4Б14-5</t>
  </si>
  <si>
    <t>Балка 4Б15-1</t>
  </si>
  <si>
    <t>Ригель фахверка 4В-1</t>
  </si>
  <si>
    <t>Ригель фахверка 4В-2</t>
  </si>
  <si>
    <t>Ригель фахверка 4В-3</t>
  </si>
  <si>
    <t>Ригель фахверка 4В-4</t>
  </si>
  <si>
    <t>Ригель фахверка 4В-5</t>
  </si>
  <si>
    <t>Ригель фахверка 4В-6</t>
  </si>
  <si>
    <t>Ригель фахверка 4В-7</t>
  </si>
  <si>
    <t>Ригель фахверка 4В-8</t>
  </si>
  <si>
    <t>Ригель фахверка 4В-9</t>
  </si>
  <si>
    <t>Ригель фахверка 4В-10</t>
  </si>
  <si>
    <t>Закладная деталь 4ЗД1-1</t>
  </si>
  <si>
    <t>Закладная деталь 4ЗД1-2</t>
  </si>
  <si>
    <t>Закладная деталь 4ЗД2-1</t>
  </si>
  <si>
    <t>Закладная деталь 4ЗД2-2</t>
  </si>
  <si>
    <t>Закладная деталь 4ЗД3-1</t>
  </si>
  <si>
    <t>Закладная деталь 4ЗД5-1</t>
  </si>
  <si>
    <t>Колонна 4К1-1</t>
  </si>
  <si>
    <t>Колонна 4К1-2</t>
  </si>
  <si>
    <t>Колонна 4К1-3</t>
  </si>
  <si>
    <t>Колонна 4К1-4</t>
  </si>
  <si>
    <t>Колонна 4К1-5</t>
  </si>
  <si>
    <t>Колонна 4К1-6</t>
  </si>
  <si>
    <t>Колонна 4К1-7</t>
  </si>
  <si>
    <t>Колонна 4К1-8</t>
  </si>
  <si>
    <t>Колонна 4К1-9</t>
  </si>
  <si>
    <t>Колонна 4К1-10</t>
  </si>
  <si>
    <t>Колонна 4К1-11</t>
  </si>
  <si>
    <t>Колонна 4К1-12</t>
  </si>
  <si>
    <t>Колонна 4К1-13</t>
  </si>
  <si>
    <t>Колонна 4К1-14</t>
  </si>
  <si>
    <t>Колонна 4К1-15</t>
  </si>
  <si>
    <t>Колонна 4К1-16</t>
  </si>
  <si>
    <t>Колонна 4К1-17</t>
  </si>
  <si>
    <t>Колонна 4К1-18</t>
  </si>
  <si>
    <t>Колонна 4К1-19</t>
  </si>
  <si>
    <t>Колонна 4К1-20</t>
  </si>
  <si>
    <t>Колонна 4К1-21</t>
  </si>
  <si>
    <t>Колонна 4К2-1</t>
  </si>
  <si>
    <t>Колонна 4К2-2</t>
  </si>
  <si>
    <t>Колонна 4К2-3</t>
  </si>
  <si>
    <t>Колонна 4К2-4</t>
  </si>
  <si>
    <t>Колонна 4К3-1</t>
  </si>
  <si>
    <t>Колонна 4К3-2</t>
  </si>
  <si>
    <t>Колонна 4К4-1</t>
  </si>
  <si>
    <t>Колонна 4К4-2</t>
  </si>
  <si>
    <t>Колонна 4К4-3</t>
  </si>
  <si>
    <t>Колонна 4К4-4</t>
  </si>
  <si>
    <t>Колонна 4К4-5</t>
  </si>
  <si>
    <t>Колонна 4К4-6</t>
  </si>
  <si>
    <t>Колонна 4К4-7</t>
  </si>
  <si>
    <t>Колонна 4К4-8</t>
  </si>
  <si>
    <t>Колонна 4К4-9</t>
  </si>
  <si>
    <t>Колонна 4К4-10</t>
  </si>
  <si>
    <t>Кронштейн 4КР1-1</t>
  </si>
  <si>
    <t>Кронштейн 4КР1-2</t>
  </si>
  <si>
    <t>Лестница 4Л1-1</t>
  </si>
  <si>
    <t>Лестница 4Л1-2</t>
  </si>
  <si>
    <t>Лестница 4Л1-3</t>
  </si>
  <si>
    <t>Лестница 4Л2-1</t>
  </si>
  <si>
    <t>Лестница 4Л2-2</t>
  </si>
  <si>
    <t>Лестница 4Л2-3</t>
  </si>
  <si>
    <t>Лестница 4Л2-4</t>
  </si>
  <si>
    <t>Стремянка 4Л5-1</t>
  </si>
  <si>
    <t>Стремянка 4Л5-2</t>
  </si>
  <si>
    <t>Лестница 4Л6-1</t>
  </si>
  <si>
    <t>Монтажный элемент 4М-1</t>
  </si>
  <si>
    <t>Монтажный элемент 4М-2</t>
  </si>
  <si>
    <t>Монтажный элемент 4М-3</t>
  </si>
  <si>
    <t>Монтажный элемент 4М-4</t>
  </si>
  <si>
    <t>Настил 4Н1-1</t>
  </si>
  <si>
    <t>Настил 4Н1-2</t>
  </si>
  <si>
    <t>Настил 4Н1-3</t>
  </si>
  <si>
    <t>Настил 4Н1-4</t>
  </si>
  <si>
    <t>Настил 4Н1-5</t>
  </si>
  <si>
    <t>Настил 4Н1-6</t>
  </si>
  <si>
    <t>Настил 4Н1-7</t>
  </si>
  <si>
    <t>Настил 4Н1-8</t>
  </si>
  <si>
    <t>Настил 4Н1-9</t>
  </si>
  <si>
    <t>Настил 4Н1-10</t>
  </si>
  <si>
    <t>Настил 4Н1-11</t>
  </si>
  <si>
    <t>Настил 4Н1-12</t>
  </si>
  <si>
    <t>Настил 4Н1-13</t>
  </si>
  <si>
    <t>Настил 4Н1-14</t>
  </si>
  <si>
    <t>Настил 4Н1-15</t>
  </si>
  <si>
    <t>Настил 4Н1-16</t>
  </si>
  <si>
    <t>Настил 4Н1-17</t>
  </si>
  <si>
    <t>Настил 4Н1-18</t>
  </si>
  <si>
    <t>Настил 4Н1-19</t>
  </si>
  <si>
    <t>Настил 4Н1-20</t>
  </si>
  <si>
    <t>Настил 4Н1-21</t>
  </si>
  <si>
    <t>Настил 4Н1-22</t>
  </si>
  <si>
    <t>Настил 4Н1-23</t>
  </si>
  <si>
    <t>Настил 4Н1-24</t>
  </si>
  <si>
    <t>Настил 4Н1-25</t>
  </si>
  <si>
    <t>Настил 4Н1-26</t>
  </si>
  <si>
    <t>Настил 4Н1-27</t>
  </si>
  <si>
    <t>Настил 4Н1-28</t>
  </si>
  <si>
    <t>Настил 4Н1-29</t>
  </si>
  <si>
    <t>Настил 4Н1-30</t>
  </si>
  <si>
    <t>Настил 4Н1-31</t>
  </si>
  <si>
    <t>Настил 4Н1-32</t>
  </si>
  <si>
    <t>Настил 4Н1-33</t>
  </si>
  <si>
    <t>Настил 4Н1-34</t>
  </si>
  <si>
    <t>Настил 4Н1-35</t>
  </si>
  <si>
    <t>Настил 4Н1-36</t>
  </si>
  <si>
    <t>Настил 4Н1-37</t>
  </si>
  <si>
    <t>Настил 4Н1-38</t>
  </si>
  <si>
    <t>Настил 4Н1-39</t>
  </si>
  <si>
    <t>Настил 4Н1-40</t>
  </si>
  <si>
    <t>Настил 4Н1-41</t>
  </si>
  <si>
    <t>Настил 4Н1-42</t>
  </si>
  <si>
    <t>Настил 4Н1-43</t>
  </si>
  <si>
    <t>Настил 4Н1-44</t>
  </si>
  <si>
    <t>Настил 4Н1-45</t>
  </si>
  <si>
    <t>Настил 4Н1-46</t>
  </si>
  <si>
    <t>Настил 4Н1-47</t>
  </si>
  <si>
    <t>Настил 4Н1-48</t>
  </si>
  <si>
    <t>Настил 4Н1-49</t>
  </si>
  <si>
    <t>Настил 4Н1-50</t>
  </si>
  <si>
    <t>Настил 4Н1-51</t>
  </si>
  <si>
    <t>Настил 4Н1-52</t>
  </si>
  <si>
    <t>Настил 4Н1-53</t>
  </si>
  <si>
    <t>Настил 4Н1-54</t>
  </si>
  <si>
    <t>Настил 4Н1-55</t>
  </si>
  <si>
    <t>Настил 4Н1-56</t>
  </si>
  <si>
    <t>Настил 4Н1-57</t>
  </si>
  <si>
    <t>Настил 4Н1-58</t>
  </si>
  <si>
    <t>Настил 4Н1-59</t>
  </si>
  <si>
    <t>Настил 4Н1-60</t>
  </si>
  <si>
    <t>Настил 4Н1-61</t>
  </si>
  <si>
    <t>Настил 4Н1-62</t>
  </si>
  <si>
    <t>Настил 4Н1-63</t>
  </si>
  <si>
    <t>Настил 4Н1-64</t>
  </si>
  <si>
    <t>Настил 4Н1-65</t>
  </si>
  <si>
    <t>Настил 4Н1-66</t>
  </si>
  <si>
    <t>Настил 4Н1-67</t>
  </si>
  <si>
    <t>Настил 4Н1-68</t>
  </si>
  <si>
    <t>Настил 4Н1-69</t>
  </si>
  <si>
    <t>Настил 4Н1-70</t>
  </si>
  <si>
    <t>Настил 4Н1-71</t>
  </si>
  <si>
    <t>Настил 4Н1-72</t>
  </si>
  <si>
    <t>Настил 4Н1-73</t>
  </si>
  <si>
    <t>Настил 4Н1-74</t>
  </si>
  <si>
    <t>Настил 4Н1-75</t>
  </si>
  <si>
    <t>Настил 4Н1-76</t>
  </si>
  <si>
    <t>Настил 4Н1-77</t>
  </si>
  <si>
    <t>Настил 4Н1-78</t>
  </si>
  <si>
    <t>Настил 4Н1-79</t>
  </si>
  <si>
    <t>Настил 4Н1-80</t>
  </si>
  <si>
    <t>Настил 4Н1-81</t>
  </si>
  <si>
    <t>Настил 4Н1-82</t>
  </si>
  <si>
    <t>Настил 4Н1-83</t>
  </si>
  <si>
    <t>Настил 4Н1-84</t>
  </si>
  <si>
    <t>Настил 4Н1-85</t>
  </si>
  <si>
    <t>Настил 4Н1-86</t>
  </si>
  <si>
    <t>Настил 4Н1-87</t>
  </si>
  <si>
    <t>Настил 4Н1-88</t>
  </si>
  <si>
    <t>Настил 4Н1-89</t>
  </si>
  <si>
    <t>Настил 4Н1-90</t>
  </si>
  <si>
    <t>Настил 4Н1-91</t>
  </si>
  <si>
    <t>Настил 4Н1-92</t>
  </si>
  <si>
    <t>Настил 4Н1-93</t>
  </si>
  <si>
    <t>Настил 4Н1-94</t>
  </si>
  <si>
    <t>Настил 4Н1-95</t>
  </si>
  <si>
    <t>Настил 4Н1-96</t>
  </si>
  <si>
    <t>Настил 4Н1-97</t>
  </si>
  <si>
    <t>Настил 4Н1-98</t>
  </si>
  <si>
    <t>Настил 4Н1-99</t>
  </si>
  <si>
    <t>Настил 4Н1-100</t>
  </si>
  <si>
    <t>Настил 4Н1-101</t>
  </si>
  <si>
    <t>Настил 4Н1-102</t>
  </si>
  <si>
    <t>Настил 4Н1-103</t>
  </si>
  <si>
    <t>Настил 4Н1-104</t>
  </si>
  <si>
    <t>Настил 4Н1-105</t>
  </si>
  <si>
    <t>Настил 4Н1-106</t>
  </si>
  <si>
    <t>Настил 4Н1-107</t>
  </si>
  <si>
    <t>Настил 4Н1-108</t>
  </si>
  <si>
    <t>Настил 4Н1-109</t>
  </si>
  <si>
    <t>Настил 4Н1-110</t>
  </si>
  <si>
    <t>Настил 4Н1-111</t>
  </si>
  <si>
    <t>Настил 4Н1-112</t>
  </si>
  <si>
    <t>Настил 4Н1-113</t>
  </si>
  <si>
    <t>Настил 4Н1-114</t>
  </si>
  <si>
    <t>Настил 4Н1-115</t>
  </si>
  <si>
    <t>Настил 4Н1-116</t>
  </si>
  <si>
    <t>Настил 4Н1-117</t>
  </si>
  <si>
    <t>Настил 4Н1-118</t>
  </si>
  <si>
    <t>Настил 4Н1-119</t>
  </si>
  <si>
    <t>Настил 4Н1-120</t>
  </si>
  <si>
    <t>Настил 4Н1-121</t>
  </si>
  <si>
    <t>Настил 4Н1-122</t>
  </si>
  <si>
    <t>Настил 4Н1-123</t>
  </si>
  <si>
    <t>Настил 4Н1-124</t>
  </si>
  <si>
    <t>Настил 4Н1-125</t>
  </si>
  <si>
    <t>Настил 4Н1-126</t>
  </si>
  <si>
    <t>Настил 4Н1-127</t>
  </si>
  <si>
    <t>Настил 4Н1-128</t>
  </si>
  <si>
    <t>Настил 4Н1-129</t>
  </si>
  <si>
    <t>Настил 4Н1-130</t>
  </si>
  <si>
    <t>Настил 4Н1-131</t>
  </si>
  <si>
    <t>Настил 4Н1-132</t>
  </si>
  <si>
    <t>Настил 4Н1-133</t>
  </si>
  <si>
    <t>4Н2-1</t>
  </si>
  <si>
    <t>Профлист 4Н2-1</t>
  </si>
  <si>
    <t>4Н2-2</t>
  </si>
  <si>
    <t>Профлист 4Н2-2</t>
  </si>
  <si>
    <t>4Н3-1</t>
  </si>
  <si>
    <t>Профлист 4Н3-1</t>
  </si>
  <si>
    <t>4Н3-2</t>
  </si>
  <si>
    <t>Профлист 4Н3-2</t>
  </si>
  <si>
    <t>4Н3-3</t>
  </si>
  <si>
    <t>Профлист 4Н3-3</t>
  </si>
  <si>
    <t>4Н3-4</t>
  </si>
  <si>
    <t>Профлист 4Н3-4</t>
  </si>
  <si>
    <t>4Н3-5</t>
  </si>
  <si>
    <t>Профлист 4Н3-5</t>
  </si>
  <si>
    <t>4Н3-6</t>
  </si>
  <si>
    <t>Профлист 4Н3-6</t>
  </si>
  <si>
    <t>4Н3-7</t>
  </si>
  <si>
    <t>Профлист 4Н3-7</t>
  </si>
  <si>
    <t>4Н3-8</t>
  </si>
  <si>
    <t>Профлист 4Н3-8</t>
  </si>
  <si>
    <t>4Н3-9</t>
  </si>
  <si>
    <t>Профлист 4Н3-9</t>
  </si>
  <si>
    <t>Настил 4Н4-1</t>
  </si>
  <si>
    <t>Настил 4Н4-2</t>
  </si>
  <si>
    <t>Настил 4Н4-3</t>
  </si>
  <si>
    <t>Настил 4Н4-4</t>
  </si>
  <si>
    <t>Настил 4Н4-5</t>
  </si>
  <si>
    <t>Настил 4Н4-6</t>
  </si>
  <si>
    <t>Настил 4Н4-7</t>
  </si>
  <si>
    <t>Настил 4Н4-8</t>
  </si>
  <si>
    <t>Настил 4Н4-9</t>
  </si>
  <si>
    <t>Настил 4Н4-10</t>
  </si>
  <si>
    <t>Настил 4Н4-11</t>
  </si>
  <si>
    <t>Настил 4Н4-12</t>
  </si>
  <si>
    <t>Настил 4Н4-13</t>
  </si>
  <si>
    <t>Настил 4Н4-14</t>
  </si>
  <si>
    <t>Настил 4Н4-15</t>
  </si>
  <si>
    <t>Настил 4Н4-16</t>
  </si>
  <si>
    <t>Настил 4Н4-17</t>
  </si>
  <si>
    <t>Настил 4Н4-18</t>
  </si>
  <si>
    <t>Настил 4Н4-19</t>
  </si>
  <si>
    <t>Ограждение 4ОГ1-1</t>
  </si>
  <si>
    <t>Ограждение 4ОГ1-2</t>
  </si>
  <si>
    <t>Ограждение 4ОГ1-3</t>
  </si>
  <si>
    <t>Ограждение 4ОГ1-4</t>
  </si>
  <si>
    <t>Ограждение 4ОГ1-5</t>
  </si>
  <si>
    <t>Ограждение 4ОГ1-6</t>
  </si>
  <si>
    <t>Ограждение 4ОГ1-7</t>
  </si>
  <si>
    <t>Ограждение 4ОГ1-8</t>
  </si>
  <si>
    <t>Ограждение 4ОГ1-9</t>
  </si>
  <si>
    <t>Ограждение 4ОГ1-10</t>
  </si>
  <si>
    <t>Ограждение 4ОГ1-11</t>
  </si>
  <si>
    <t>Ограждение 4ОГ1-12</t>
  </si>
  <si>
    <t>Ограждение 4ОГ1-13</t>
  </si>
  <si>
    <t>Ограждение 4ОГ1-14</t>
  </si>
  <si>
    <t>Ограждение 4ОГ1-15</t>
  </si>
  <si>
    <t>Ограждение 4ОГ1-16</t>
  </si>
  <si>
    <t>Ограждение 4ОГ1-17</t>
  </si>
  <si>
    <t>Ограждение 4ОГ1-18</t>
  </si>
  <si>
    <t>Ограждение 4ОГ1-19</t>
  </si>
  <si>
    <t>Ограждение 4ОГ1-20</t>
  </si>
  <si>
    <t>Ограждение 4ОГ1-21</t>
  </si>
  <si>
    <t>Ограждение 4ОГ1-22</t>
  </si>
  <si>
    <t>Ограждение 4ОГ1-23</t>
  </si>
  <si>
    <t>Ограждение 4ОГ1-24</t>
  </si>
  <si>
    <t>Ограждение 4ОГ1-25</t>
  </si>
  <si>
    <t>Ограждение 4ОГ1-26</t>
  </si>
  <si>
    <t>Ограждение 4ОГ1-27</t>
  </si>
  <si>
    <t>Ограждение 4ОГ1-28</t>
  </si>
  <si>
    <t>Ограждение 4ОГ2-1</t>
  </si>
  <si>
    <t>Ограждение 4ОГ2-2</t>
  </si>
  <si>
    <t>Ограждение 4ОГ2-3</t>
  </si>
  <si>
    <t>Ограждение 4ОГ2-4</t>
  </si>
  <si>
    <t>Ограждение 4ОГ2-5</t>
  </si>
  <si>
    <t>Ограждение 4ОГ2-6</t>
  </si>
  <si>
    <t>Ограждение 4ОГ2-7</t>
  </si>
  <si>
    <t>Ограждение 4ОГ2-8</t>
  </si>
  <si>
    <t>Ограждение 4ОГ2-9</t>
  </si>
  <si>
    <t>Ограждение 4ОГ2-10</t>
  </si>
  <si>
    <t>Ограждение 4ОГ2-11</t>
  </si>
  <si>
    <t>Ограждение 4ОГ2-12</t>
  </si>
  <si>
    <t>Ограждение 4ОГ2-13</t>
  </si>
  <si>
    <t>Ограждение 4ОГ2-14</t>
  </si>
  <si>
    <t>Ограждение 4ОГ5-1</t>
  </si>
  <si>
    <t>Ограждение 4ОГ5-2</t>
  </si>
  <si>
    <t>Прогон 4П2-1</t>
  </si>
  <si>
    <t>Прогон 4П2-2</t>
  </si>
  <si>
    <t>Прогон 4П2-3</t>
  </si>
  <si>
    <t>Прогон 4П2-4</t>
  </si>
  <si>
    <t>Прогон 4П2-5</t>
  </si>
  <si>
    <t>Прогон 4П2-6</t>
  </si>
  <si>
    <t>Прогон 4П2-7</t>
  </si>
  <si>
    <t>Прогон 4П2-8</t>
  </si>
  <si>
    <t>Прогон 4П2-9</t>
  </si>
  <si>
    <t>Прогон 4П2-10</t>
  </si>
  <si>
    <t>Подвес 4ПД1-1</t>
  </si>
  <si>
    <t>Прокладка 4ПП-1</t>
  </si>
  <si>
    <t>Прокладка 4ПП-2</t>
  </si>
  <si>
    <t>Прокладка 4ПП-3</t>
  </si>
  <si>
    <t>Петля 4ПТ-1</t>
  </si>
  <si>
    <t>Распорка 4РС2-1</t>
  </si>
  <si>
    <t>Распорка 4РС2-2</t>
  </si>
  <si>
    <t>Распорка 4РС3-1</t>
  </si>
  <si>
    <t>Распорка 4РС3-2</t>
  </si>
  <si>
    <t>Распорка 4РС3-3</t>
  </si>
  <si>
    <t>Распорка 4РС5-1</t>
  </si>
  <si>
    <t>Распорка 4РС6-1</t>
  </si>
  <si>
    <t>Распорка 4РС6-2</t>
  </si>
  <si>
    <t>Распорка 4РС6-3</t>
  </si>
  <si>
    <t>Распорка 4РС6-4</t>
  </si>
  <si>
    <t>Распорка 4РС7-1</t>
  </si>
  <si>
    <t>Распорка 4РС7-2</t>
  </si>
  <si>
    <t>Распорка 4РС8-1</t>
  </si>
  <si>
    <t>Распорка 4РС9-1</t>
  </si>
  <si>
    <t>Распорка 4РС10-1</t>
  </si>
  <si>
    <t>Распорка 4РС10-2</t>
  </si>
  <si>
    <t>Распорка 4РС10-3</t>
  </si>
  <si>
    <t>Распорка 4РС10-4</t>
  </si>
  <si>
    <t>Распорка 4РС10-5</t>
  </si>
  <si>
    <t>Распорка 4РС10-6</t>
  </si>
  <si>
    <t>Распорка 4РС10-7</t>
  </si>
  <si>
    <t>Распорка 4РС10-8</t>
  </si>
  <si>
    <t>Распорка 4РС10-9</t>
  </si>
  <si>
    <t>Распорка 4РС10-10</t>
  </si>
  <si>
    <t>Распорка 4РС10-11</t>
  </si>
  <si>
    <t>Распорка 4РС10-12</t>
  </si>
  <si>
    <t>Распорка 4РС10-13</t>
  </si>
  <si>
    <t>Распорка 4РС11-1</t>
  </si>
  <si>
    <t>Распорка 4РС11-2</t>
  </si>
  <si>
    <t>Распорка 4РС11-3</t>
  </si>
  <si>
    <t>Распорка 4РС12-1</t>
  </si>
  <si>
    <t>Распорка 4РС12-2</t>
  </si>
  <si>
    <t>должно быть 16, перепроверить</t>
  </si>
  <si>
    <t>Распорка 4РС12-3</t>
  </si>
  <si>
    <t>Ригель фахверка 4РФ1-1</t>
  </si>
  <si>
    <t>Ригель фахверка 4РФ1-2</t>
  </si>
  <si>
    <t>Ригель фахверка 4РФ1-3</t>
  </si>
  <si>
    <t>Ригель фахверка 4РФ1-4</t>
  </si>
  <si>
    <t>Ригель фахверка 4РФ1-5</t>
  </si>
  <si>
    <t>Ригель фахверка 4РФ1-6</t>
  </si>
  <si>
    <t>Ригель фахверка 4РФ1-7</t>
  </si>
  <si>
    <t>Ригель фахверка 4РФ1-8</t>
  </si>
  <si>
    <t>Ригель фахверка 4РФ1-9</t>
  </si>
  <si>
    <t>Ригель фахверка 4РФ1-10</t>
  </si>
  <si>
    <t>Ригель фахверка 4РФ1-11</t>
  </si>
  <si>
    <t>Ригель фахверка 4РФ1-12</t>
  </si>
  <si>
    <t>Ригель фахверка 4РФ1-13</t>
  </si>
  <si>
    <t>Ригель фахверка 4РФ1-14</t>
  </si>
  <si>
    <t>Ригель фахверка 4РФ1-15</t>
  </si>
  <si>
    <t>Ригель фахверка 4РФ1-16</t>
  </si>
  <si>
    <t>Ригель фахверка 4РФ1-17</t>
  </si>
  <si>
    <t>Ригель фахверка 4РФ1-18</t>
  </si>
  <si>
    <t>Ригель фахверка 4РФ2-1</t>
  </si>
  <si>
    <t>Ригель фахверка 4РФ3-1</t>
  </si>
  <si>
    <t>Связь 4СВ1-1</t>
  </si>
  <si>
    <t>Связь 4СВ1-2</t>
  </si>
  <si>
    <t>Связь 4СВ1-3</t>
  </si>
  <si>
    <t>Связь 4СВ2-1</t>
  </si>
  <si>
    <t>Связь 4СВ2-2</t>
  </si>
  <si>
    <t>Связь 4СВ3-1</t>
  </si>
  <si>
    <t>Связь 4СВ4-1</t>
  </si>
  <si>
    <t>Связь 4СВ4-2</t>
  </si>
  <si>
    <t>Связь 4СВ4-3</t>
  </si>
  <si>
    <t>Связь 4СВ5-1</t>
  </si>
  <si>
    <t>Связь 4СВ5-2</t>
  </si>
  <si>
    <t>Связь 4СВ5-3</t>
  </si>
  <si>
    <t>Связь 4СГ1-1</t>
  </si>
  <si>
    <t>Связь 4СГ1-2</t>
  </si>
  <si>
    <t>Связь 4СГ1-3</t>
  </si>
  <si>
    <t>Связь 4СГ1-4</t>
  </si>
  <si>
    <t>Связь 4СГ1-5</t>
  </si>
  <si>
    <t>Связь 4СГ1-6</t>
  </si>
  <si>
    <t>Связь 4СГ1-7</t>
  </si>
  <si>
    <t>Связь 4СГ1-8</t>
  </si>
  <si>
    <t>Связь 4СГ1-9</t>
  </si>
  <si>
    <t>Связь 4СГ1-10</t>
  </si>
  <si>
    <t>Связь 4СГ2-1</t>
  </si>
  <si>
    <t>Связь 4СГ2-2</t>
  </si>
  <si>
    <t>Связь 4СГ2-3</t>
  </si>
  <si>
    <t>Стойка 4СТ1-1</t>
  </si>
  <si>
    <t>Стойка 4СТ1-2</t>
  </si>
  <si>
    <t>Стойка фахверка 4СФ1-1</t>
  </si>
  <si>
    <t>Стойка фахверка 4СФ1-2</t>
  </si>
  <si>
    <t>Стойка фахверка 4СФ2-1</t>
  </si>
  <si>
    <t>Стойка фахверка 4СФ2-2</t>
  </si>
  <si>
    <t>Стойка фахверка 4СФ2-3</t>
  </si>
  <si>
    <t>Стойка фахверка 4СФ3-1</t>
  </si>
  <si>
    <t>Стойка фахверка 4СФ3-2</t>
  </si>
  <si>
    <t>Стойка фахверка 4СФ3-3</t>
  </si>
  <si>
    <t>Стойка фахверка 4СФ3-4</t>
  </si>
  <si>
    <t>Стойка фахверка 4СФ3-5</t>
  </si>
  <si>
    <t>Стойка фахверка 4СФ3-6</t>
  </si>
  <si>
    <t>Стойка фахверка 4СФ3-7</t>
  </si>
  <si>
    <t>Стойка фахверка 4СФ3-8</t>
  </si>
  <si>
    <t>Стойка фахверка 4СФ3-9</t>
  </si>
  <si>
    <t>Стойка фахверка 4СФ3-10</t>
  </si>
  <si>
    <t>Стойка фахверка 4СФ3-11</t>
  </si>
  <si>
    <t>Стойка фахверка 4СФ3-12</t>
  </si>
  <si>
    <t>Ферма 4ФП2-1</t>
  </si>
  <si>
    <t>Шайба 4Ш-1</t>
  </si>
  <si>
    <t>Шайба 4Ш-2</t>
  </si>
  <si>
    <t>Щит 4Щ1-1</t>
  </si>
  <si>
    <t>Щит 4Щ2-1</t>
  </si>
  <si>
    <t>ИТОГО:</t>
  </si>
  <si>
    <t>Примечание найден/не найден на схеме</t>
  </si>
  <si>
    <t>Надено на объекте, шт</t>
  </si>
  <si>
    <t>Надено на объекте, тн</t>
  </si>
  <si>
    <t>оси 1-2в</t>
  </si>
  <si>
    <t>оси 2-3в</t>
  </si>
  <si>
    <t>оси 3-4в</t>
  </si>
  <si>
    <t>оси 4-5в</t>
  </si>
  <si>
    <t>оси 5-6в</t>
  </si>
  <si>
    <t>оси 6-7в</t>
  </si>
  <si>
    <t>оси 7-8в</t>
  </si>
  <si>
    <t>оси 8-9в</t>
  </si>
  <si>
    <t>2 ОЧЕРЕДЬ</t>
  </si>
  <si>
    <t>3 ОЧЕРЕДЬ</t>
  </si>
  <si>
    <t>настил</t>
  </si>
  <si>
    <t>К получению, шт</t>
  </si>
  <si>
    <t>К получению, тн</t>
  </si>
  <si>
    <t>Ведомость постоянных метизов</t>
  </si>
  <si>
    <t>Маркировка метизов по ГОСТ</t>
  </si>
  <si>
    <t>ГОСТ</t>
  </si>
  <si>
    <t>Кол-во, шт (с учётом на отбраковку 3%)</t>
  </si>
  <si>
    <t>Вес ед. кг</t>
  </si>
  <si>
    <t xml:space="preserve">Общая масса, кг </t>
  </si>
  <si>
    <t>Толщина пакета</t>
  </si>
  <si>
    <t>7798-70</t>
  </si>
  <si>
    <t>8, 15, 13, 10</t>
  </si>
  <si>
    <t>18, 17, 19</t>
  </si>
  <si>
    <t>22, 17</t>
  </si>
  <si>
    <t>8, 17, 16, 13</t>
  </si>
  <si>
    <t>21, 22, 18, 20</t>
  </si>
  <si>
    <t>24, 12</t>
  </si>
  <si>
    <t>31, 32, 28</t>
  </si>
  <si>
    <t>36, 34</t>
  </si>
  <si>
    <t>42, 38</t>
  </si>
  <si>
    <t>47, 46</t>
  </si>
  <si>
    <t>5915-70 (ИСО 4032)</t>
  </si>
  <si>
    <t>для закладных</t>
  </si>
  <si>
    <t>Шaйба А.12</t>
  </si>
  <si>
    <t>11371-78</t>
  </si>
  <si>
    <t>Шaйба А.16</t>
  </si>
  <si>
    <t>Шaйба А.20</t>
  </si>
  <si>
    <t>Шпилька М16-6g x 75.109</t>
  </si>
  <si>
    <t xml:space="preserve">22042-76 </t>
  </si>
  <si>
    <t>Ведомость временных метизов</t>
  </si>
  <si>
    <t>Болт М20-6g x 150.58</t>
  </si>
  <si>
    <t>7798-70 (ИСО 4014)</t>
  </si>
  <si>
    <t>Гайка М20-6H.5</t>
  </si>
  <si>
    <t>Ведомость высокопрочных метизов</t>
  </si>
  <si>
    <t>Болт M24 x 65.109</t>
  </si>
  <si>
    <t>32484.3</t>
  </si>
  <si>
    <t>Болт M24 x 80.109</t>
  </si>
  <si>
    <t>Болт M24 x 85.109</t>
  </si>
  <si>
    <t>Болт M24 x 90.109</t>
  </si>
  <si>
    <t>Гайкa M24.10</t>
  </si>
  <si>
    <t>Шaйбa 24</t>
  </si>
  <si>
    <t>Анкер-шпилька Hilti HSТ М20х200/30</t>
  </si>
  <si>
    <t>Самонарезающий винт В5.5х30</t>
  </si>
  <si>
    <t>Самонарезающий винт В4.8х16 или комбинированная заклепка</t>
  </si>
  <si>
    <t>Самонарезающий винт В5.5х50</t>
  </si>
  <si>
    <t>для крепления ограждения по кровле</t>
  </si>
  <si>
    <t>Полученно от ЕТУ по заявке от 14.08.25 , шт</t>
  </si>
  <si>
    <t>Полученно от ЕТУ по заявке от 14.08.25 , кг</t>
  </si>
  <si>
    <t>ДК</t>
  </si>
  <si>
    <t>Кол-во в ДК</t>
  </si>
  <si>
    <t>№ 122 от 01.08.25</t>
  </si>
  <si>
    <t>№ 11-04 от 04.06.25</t>
  </si>
  <si>
    <t>№ 11.1-03 от 06.08.25</t>
  </si>
  <si>
    <t>№ 11-09 от 09.08.25</t>
  </si>
  <si>
    <t>№ 11.1-03 от 06.08.25     № 11-09 от 09.08.25</t>
  </si>
  <si>
    <t>№ 11.1-03 от 06.08.25 № 11-09 от 09.08.25</t>
  </si>
  <si>
    <t>№ 11-04 от 04.06.25  № 11-09 от 09.08.25</t>
  </si>
  <si>
    <t>№ 03 от 13.01.25</t>
  </si>
  <si>
    <t>№ 11-06 от 14.07.25</t>
  </si>
  <si>
    <t>№ 11-05 от 13.07.25</t>
  </si>
  <si>
    <t>№ 11-05 от 13.07.25 № 11-06 от 14.07.25</t>
  </si>
  <si>
    <t>№ 11.2-01 от 23.07.25</t>
  </si>
  <si>
    <t>№ 11.2-01 от 23.07.25; № 11.2-02 от 25.07.25</t>
  </si>
  <si>
    <t>№ 75 от 28.05.25</t>
  </si>
  <si>
    <t>№ 11-08 от 29.07.25</t>
  </si>
  <si>
    <t>№ 11.2-03 от 29.07.25</t>
  </si>
  <si>
    <t>№ 11.2-02 от 25.07.25;  № 11.2-03 от 29.07.25;    № 11.2-04 от 30.07.25</t>
  </si>
  <si>
    <t>№ 11.2-04 от 30.07.25</t>
  </si>
  <si>
    <t>№ 11.2-03 от 29.07.25; № 11.2-04 от 30.07.25</t>
  </si>
  <si>
    <t>№ 11.2-02 от 25.07.25; № 11.2-04 от 30.07.25</t>
  </si>
  <si>
    <t>№ 11.2-01 от 23.07.25; № 11.2-02 от 25.07.25; № 11.2-04 от 30.07.25</t>
  </si>
  <si>
    <t>№ 120 от 31.07.25</t>
  </si>
  <si>
    <t>№ 11-03 от 10.05.25</t>
  </si>
  <si>
    <t>№ 11-09 от 09.08.25; № 11.1-04 от 13.08.25</t>
  </si>
  <si>
    <t>№ 11.1-03 от 06.08.25; № 11.1-04 от 13.08.25</t>
  </si>
  <si>
    <t>№ 11.1-04 от 13.08.25</t>
  </si>
  <si>
    <t>№ 11-04 от 04.06.25;    № 11.1-04 от 13.08.25</t>
  </si>
  <si>
    <t xml:space="preserve"> № 73 от 26.05.25</t>
  </si>
  <si>
    <t>№ 49 от 29.04.25</t>
  </si>
  <si>
    <t>№ 11-08 от 31.07.25</t>
  </si>
  <si>
    <t>№ 11-04 от 04.06.25;   № 11-06 от 14.07.25;    № 11-08 от 31.07.25</t>
  </si>
  <si>
    <t>№ 11-04 от 04.06.25;   № 11-06 от 14.07.25;   № 11-08 от 31.07.25</t>
  </si>
  <si>
    <t>№ 11.2-05 от 31.07.25</t>
  </si>
  <si>
    <t>№ 11.2-04 от 30.07.25;  № 11.2-05 от 31.07.25</t>
  </si>
  <si>
    <t>№ 11.1-02 от 31.07.25</t>
  </si>
  <si>
    <t>№ 11-08 от 29.07.25;   № 11.1-02 от 31.07.25</t>
  </si>
  <si>
    <t>№ 11-04 от 04.06.25;   № 11.1-02 от 31.07.25</t>
  </si>
  <si>
    <t>№ 11-01 от 23.04.25</t>
  </si>
  <si>
    <t>№ 11-04 от 04.06.25;   № 11-01 от 23.04.25</t>
  </si>
  <si>
    <t>№ 02 от 09.01.25</t>
  </si>
  <si>
    <t>ДК (номер и дата)</t>
  </si>
  <si>
    <t>Болт M12x45 кл.пр.8.8</t>
  </si>
  <si>
    <t>Болт M16x55 кл.пр.8.8</t>
  </si>
  <si>
    <t>Болт M16x60 кл.пр.8.8</t>
  </si>
  <si>
    <t>Болт M16x65 кл.пр.8.8</t>
  </si>
  <si>
    <t>Болт M20x65 кл.пр.8.8</t>
  </si>
  <si>
    <t>Болт M20x70 кл.пр.8.8</t>
  </si>
  <si>
    <t>Болт M20x75 кл.пр.8.8</t>
  </si>
  <si>
    <t>Болт M20x80 кл.пр.8.8</t>
  </si>
  <si>
    <t>Болт M20x85 кл.пр.8.8</t>
  </si>
  <si>
    <t>Болт M20x90 кл.пр.8.8</t>
  </si>
  <si>
    <t>Болт M20x95 кл.пр.8.8</t>
  </si>
  <si>
    <t>Болт M20x105 кл.пр.8.8</t>
  </si>
  <si>
    <t>Болт M20x120 кл.пр.8.8</t>
  </si>
  <si>
    <t>Болт M20x130 кл.пр.8.8</t>
  </si>
  <si>
    <t xml:space="preserve">Гайка M12 кл.пр.8 </t>
  </si>
  <si>
    <t xml:space="preserve">Гайка M16 кл.пр.8 </t>
  </si>
  <si>
    <t xml:space="preserve">Гайка M16 кл.пр.10 </t>
  </si>
  <si>
    <t>Сертификат качества В3384-23 от 19.08.23г.</t>
  </si>
  <si>
    <t>1000 и 2025</t>
  </si>
  <si>
    <t>СК № 286401 от 23.08.24</t>
  </si>
  <si>
    <t>СК № 2268 от 26.09.24</t>
  </si>
  <si>
    <t>СК №2090 от 09.09.24</t>
  </si>
  <si>
    <t>СК№ В300-24 от 21.01.24</t>
  </si>
  <si>
    <t>СК № 970 от 14.05.2024</t>
  </si>
  <si>
    <t>СК № В6010-23 от 28.12.23</t>
  </si>
  <si>
    <t>Кол-во в ДК, кг</t>
  </si>
  <si>
    <t>СК № В4762-23 от 01.11.23</t>
  </si>
  <si>
    <t>СК № 124 от 24.01.24</t>
  </si>
  <si>
    <t>СК № 6244В-21 от 26.12.21</t>
  </si>
  <si>
    <t>СК № 621107014 от 11.04.22</t>
  </si>
  <si>
    <t>СК 645 от 31.03.21</t>
  </si>
  <si>
    <t>СК № 3819В-19 от 25.11.19</t>
  </si>
  <si>
    <t>СК №ГО9-4971 от 27.07.25</t>
  </si>
  <si>
    <t>СК №ГО9-2203 от 26.03.25</t>
  </si>
  <si>
    <t>СК №ГО9-2752 от 18.04.25</t>
  </si>
  <si>
    <t>СК №ГО9-4230 от 22.06.25</t>
  </si>
  <si>
    <t>Гайка M20 кл.пр.8</t>
  </si>
  <si>
    <t>ПК №2601-25 от 07.08.25</t>
  </si>
  <si>
    <t>п.22</t>
  </si>
  <si>
    <t>п.21</t>
  </si>
  <si>
    <t>ПК №2602-25 от 07.08.25</t>
  </si>
  <si>
    <t>198шт</t>
  </si>
  <si>
    <t>4 ОЧЕРЕДЬ</t>
  </si>
  <si>
    <t>Какие элементы возможно заменить друг другом.</t>
  </si>
  <si>
    <t>не заменим</t>
  </si>
  <si>
    <t>2Б1-3, 2Б1-5, 3Б1-3, 3Б1-4, 3Б1-6, 3Б1-8, 4Б1-3</t>
  </si>
  <si>
    <t>Вес, кг</t>
  </si>
  <si>
    <t>Заменим/не заменим, чем заменим</t>
  </si>
  <si>
    <t>2Б8-2, 3Б8-2, 4Б8-2, 4Б8-6</t>
  </si>
  <si>
    <t>2Б1-6, 3Б1-9</t>
  </si>
  <si>
    <t>3Б1-1, 4Б1-1</t>
  </si>
  <si>
    <t>→</t>
  </si>
  <si>
    <t>2К2-4, 3К2-3, 3К2-4</t>
  </si>
  <si>
    <t>2Б2-3, 3Б2-1</t>
  </si>
  <si>
    <t>3Б8-5, 4Б8-4</t>
  </si>
  <si>
    <t>№ 11-07 от 15.07.25</t>
  </si>
  <si>
    <t>шт</t>
  </si>
  <si>
    <t>тн</t>
  </si>
  <si>
    <t>профлист</t>
  </si>
  <si>
    <t>шайбы</t>
  </si>
  <si>
    <t>Остаток:</t>
  </si>
  <si>
    <t>Всего металла:</t>
  </si>
  <si>
    <t>1 очередь</t>
  </si>
  <si>
    <t>2 очередь</t>
  </si>
  <si>
    <t>3 очередь</t>
  </si>
  <si>
    <t>4 очередь</t>
  </si>
  <si>
    <t>№ 11.2-08 от 01.09.2025г.</t>
  </si>
  <si>
    <t>№ 11.1-07 от 02.09.2025</t>
  </si>
  <si>
    <t>№ 11.2-13 от 10.09.2025</t>
  </si>
  <si>
    <t>№ 11.2-06 от 27.08.2025</t>
  </si>
  <si>
    <t>№ 11.1-11 от 10.09.25</t>
  </si>
  <si>
    <t>№ 159 от 11.09.25</t>
  </si>
  <si>
    <t>№ 139 от 21.08.25</t>
  </si>
  <si>
    <t>№ 159 от 11.09.25; № 139 от 21.08.25</t>
  </si>
  <si>
    <t>№ 122 от 01.08.25; № 120 от 31.07.25; № 160 от 11.09.25</t>
  </si>
  <si>
    <t>№ 160 от 11.09.25</t>
  </si>
  <si>
    <t>№ 122 от 01.08.25; № 120 от 31.07.25; № 159 от 11.09.25; № 139 от 21.08.25; № 160 от 11.09.25</t>
  </si>
  <si>
    <t>№ 11.1-05 от 18.08.25</t>
  </si>
  <si>
    <t>№ 11-09 от 09.08.25; № 11.1-05 от 18.08.25</t>
  </si>
  <si>
    <t>№ 11.1-04 от 13.08.25; № 11.1-05 от 18.08.25</t>
  </si>
  <si>
    <t>№ 140 от 28.08.25</t>
  </si>
  <si>
    <t>№ 11.1-06 от 27.08.25</t>
  </si>
  <si>
    <t>№ 11.1-15 от 08.10.25</t>
  </si>
  <si>
    <t>№ 11.1-11 от 10.09.25; №11.1-15 от 08.10.25</t>
  </si>
  <si>
    <t>№ 11.1-05 от 18.08.25; № 11.1-15 от 08.10.25</t>
  </si>
  <si>
    <t>№ 11.2-17 от 08.10.25</t>
  </si>
  <si>
    <t>№ 186 от 13.10.25</t>
  </si>
  <si>
    <t>№ 11.1-12 от 15.09.25</t>
  </si>
  <si>
    <t>№ 11.2-14 от 15.09.25</t>
  </si>
  <si>
    <t>№ 11.2-13 от 10.09.25; № 11.2-14 от 15.09.25</t>
  </si>
  <si>
    <t>№ 11.1-13 от 17.09.25</t>
  </si>
  <si>
    <t>№ 11.2-15 от 17.09.25</t>
  </si>
  <si>
    <t>№ 11.2-13 от 10.09.2025; № 11.2-15 от 17.09.25</t>
  </si>
  <si>
    <t>№11.1-14 от 26.09.25</t>
  </si>
  <si>
    <t>№ 11.1-13 от 17.09.25; №11.1-14 от 26.09.25</t>
  </si>
  <si>
    <t>№ 11.1-15 от 08.10.25; №11.1-14 от 26.09.25</t>
  </si>
  <si>
    <t>№ 11.2-16 от 26.09.25</t>
  </si>
  <si>
    <t>№ 11.2-17 от 08.10.25; № 11.2-16 от 26.09.25</t>
  </si>
  <si>
    <r>
      <t>32484.</t>
    </r>
    <r>
      <rPr>
        <sz val="11"/>
        <color rgb="FFFF0000"/>
        <rFont val="Times New Roman"/>
        <family val="1"/>
        <charset val="204"/>
      </rPr>
      <t>5</t>
    </r>
  </si>
  <si>
    <r>
      <t>32484.</t>
    </r>
    <r>
      <rPr>
        <sz val="11"/>
        <color rgb="FFFF0000"/>
        <rFont val="Times New Roman"/>
        <family val="1"/>
        <charset val="204"/>
      </rPr>
      <t>6</t>
    </r>
  </si>
  <si>
    <t>№ 11.2-06 от 27.08.2025; № 11.2-07 от 29.08.2025</t>
  </si>
  <si>
    <t>№ 11.2-07 от 29.08.2025</t>
  </si>
  <si>
    <t>на дату 30.10.2021г. Имеется</t>
  </si>
  <si>
    <t>182 шт</t>
  </si>
  <si>
    <t>174,861тн</t>
  </si>
  <si>
    <t>20шт</t>
  </si>
  <si>
    <t>5,4488тн</t>
  </si>
  <si>
    <t>0тн</t>
  </si>
  <si>
    <t>0шт</t>
  </si>
  <si>
    <t>шайба</t>
  </si>
  <si>
    <t>На площадке итого:</t>
  </si>
  <si>
    <t xml:space="preserve"> не хватает</t>
  </si>
  <si>
    <t>на 30.10.25, шт</t>
  </si>
  <si>
    <t>на 30.10.25, кг</t>
  </si>
  <si>
    <t>№ 66 от 20.05.2025г.; № 74 от 27.05.2025г.; № 48 от 29.04.2025г.; № 73 от 26.05.2025г.; № 49 от 29.04.2025г.</t>
  </si>
  <si>
    <t>№ 33 от 18.04.2025г.; № 75 от 28.05.2025г.; № 38 от 23.04.2025г.; № 40 от 24.04.2025г.</t>
  </si>
  <si>
    <t>№ 73 от 26.05.2025г.; № 01 от 09.01.2025г.</t>
  </si>
  <si>
    <t>№ 33 от 18.04.2025г.</t>
  </si>
  <si>
    <t>№ 01 от 09.01.2025г.</t>
  </si>
  <si>
    <t>№ 48 от 29.04.2025г.</t>
  </si>
  <si>
    <t>№ 35 от 18.04.2025г.; № 38 от 23.04.2025г.</t>
  </si>
  <si>
    <t>№ 66 от 20.05.2025г.</t>
  </si>
  <si>
    <t>№ 139 от 21.08.2025г.; № 186 от 13.10.2025г.</t>
  </si>
  <si>
    <t>№ 39 от 24.04.2025г.; № 72 от 26.05.2025г.; № 75 от 28.05.2025г.; № 35 от 18.04.2025г.; № 38 от 23.04.2025г.; № 40 от 24.04.2025г.; № 49 от 29.04.2025г.</t>
  </si>
  <si>
    <t>№ 03 от 13.01.2025г.; № 33 от 18.04.2025г.; № 66 от 20.05.2025г.; № 48 от 29.04.2025г.</t>
  </si>
  <si>
    <t>№ 37 от 23.04.2025г.; № 72 от 26.05.2025г.; № 74 от 27.05.2025г.; № 48 от 29.04.2025г.; № 73 от 26.05.2025г.; № 01 от 09.01.2025г.; № 02 от 09.01.2025г.</t>
  </si>
  <si>
    <t>№ 159 от 11.09.2025г.</t>
  </si>
  <si>
    <t>№ 39 от 24.04.2025г.</t>
  </si>
  <si>
    <t>№ 120 от 31.07.2025г.</t>
  </si>
  <si>
    <t>№ 49 от 29.04.2025г.</t>
  </si>
  <si>
    <t>№ 74 от 27.05.2025г.</t>
  </si>
  <si>
    <t>№ 120 от 31.07.2025г.; № 160 от 11.09.2025г.</t>
  </si>
  <si>
    <t>№ 122 от 01.08.2025г.</t>
  </si>
  <si>
    <t>№ 186 от 13.10.2025г.</t>
  </si>
  <si>
    <t>№ 40 от 24.04.2025г.</t>
  </si>
  <si>
    <t>№ 37 от 23.04.2025г.</t>
  </si>
  <si>
    <t>№ 73 от 26.05.2025г.</t>
  </si>
  <si>
    <t xml:space="preserve">№ 66 от 20.05.2025г. </t>
  </si>
  <si>
    <t>№ 11-03 от 10.05.2025г.</t>
  </si>
  <si>
    <t>№ 11-04 от 04.06.2025г.</t>
  </si>
  <si>
    <t>№ 11-02 от 10.05.2025г.</t>
  </si>
  <si>
    <t>№ 11-04 от 04.06.2025г.; № 11-03 от 10.05.2025г.</t>
  </si>
  <si>
    <t>№ 11-02 от 10.05.2025г.; № 11-03 от 10.05.2025г.</t>
  </si>
  <si>
    <t>№ 11-01 от 23.04.2025г.</t>
  </si>
  <si>
    <t>№ 120 от 31.07.2025г.; № 159 от 11.09.2025г.</t>
  </si>
  <si>
    <t>№ 11-08 от 31.07.2025г.</t>
  </si>
  <si>
    <t>№ 11-04 от 04.06.2025г.;   № 11-01 от 23.04.2025г.</t>
  </si>
  <si>
    <t>оси</t>
  </si>
  <si>
    <t>3; 3,5</t>
  </si>
  <si>
    <t>5-№66; 6-№66; 6,5-№74; 7-№48; 7,5-№48; 8-№73; 8,5-№49</t>
  </si>
  <si>
    <t xml:space="preserve">6,5-№33; 7-№75; 7,5-№38; 8-№38; 8,5-№40 </t>
  </si>
  <si>
    <t>6,5-№73; 7,5-№01; 8,5-№01</t>
  </si>
  <si>
    <t>7; 8</t>
  </si>
  <si>
    <t>А/7-№11-04; Б/7-№11-01; А/8,Б/8-№11-01</t>
  </si>
  <si>
    <t>5; 9</t>
  </si>
  <si>
    <t>6; 9</t>
  </si>
  <si>
    <t>10,5-№37; 11,5-№37; 14,5-№37; 15,5-№72; 16,5-№74;18,5 -№48; 19,5-№73; 20,5-№ 01; 22,5-№02; 23,5-№02; 24,5-№02</t>
  </si>
  <si>
    <t>10,5-№39;11-№39;11,5 -№72;14,5 -№72; 15,5-№72;16,5-№72; 18,5-№75; 19,5-№75; 20,5-№75;22,5-№35;23,5-№35;24,5-№35;-№35;</t>
  </si>
  <si>
    <t>10,5-№03;11-№03; 14,5-№03;15,5-№03;16,5 -№03; 18,5-№03;20,5-№33;22,5-№66;23,5-№66;24,5-№66;-№66;-№66;-№66;</t>
  </si>
  <si>
    <t>11-№139; 12-№186</t>
  </si>
  <si>
    <t>12-№39</t>
  </si>
  <si>
    <t>с 10по 17</t>
  </si>
  <si>
    <t>с 18 по 25</t>
  </si>
  <si>
    <t>2б1-1, 2Б8-4,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</si>
</sst>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#,##0.0"/>
    <numFmt numFmtId="166" formatCode="_-* #,##0_-;\-* #,##0_-;_-* &quot;-&quot;??_-;_-@_-"/>
    <numFmt numFmtId="167" formatCode="0.000"/>
  </numFmts>
  <fonts count="31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i/>
      <sz val="14"/>
      <color rgb="FF000000"/>
      <name val="ISOCPEUR"/>
      <family val="2"/>
      <charset val="204"/>
    </font>
    <font>
      <i/>
      <sz val="11"/>
      <color rgb="FF000000"/>
      <name val="ISOCPEUR"/>
      <family val="2"/>
      <charset val="204"/>
    </font>
    <font>
      <sz val="11"/>
      <color theme="1"/>
      <name val="Calibri"/>
      <family val="2"/>
      <charset val="204"/>
    </font>
    <font>
      <i/>
      <sz val="10"/>
      <color rgb="FF000000"/>
      <name val="ISOCPEUR"/>
      <family val="2"/>
      <charset val="204"/>
    </font>
    <font>
      <b/>
      <i/>
      <sz val="11"/>
      <color rgb="FF000000"/>
      <name val="ISOCPEUR"/>
      <family val="2"/>
      <charset val="204"/>
    </font>
    <font>
      <i/>
      <sz val="12"/>
      <color rgb="FF000000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i/>
      <sz val="12"/>
      <color rgb="FF000000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b/>
      <i/>
      <sz val="26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1" tint="0.3499862666707357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8" fillId="0" borderId="0"/>
    <xf numFmtId="0" fontId="9" fillId="0" borderId="2">
      <alignment vertical="center"/>
    </xf>
    <xf numFmtId="3" fontId="8" fillId="0" borderId="3">
      <alignment horizontal="center" vertical="center"/>
    </xf>
    <xf numFmtId="0" fontId="8" fillId="0" borderId="1">
      <alignment vertical="center" wrapText="1"/>
    </xf>
    <xf numFmtId="0" fontId="3" fillId="0" borderId="0"/>
    <xf numFmtId="0" fontId="3" fillId="0" borderId="0"/>
    <xf numFmtId="0" fontId="3" fillId="0" borderId="0"/>
    <xf numFmtId="3" fontId="8" fillId="0" borderId="3">
      <alignment horizontal="center"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</cellStyleXfs>
  <cellXfs count="25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2" fontId="11" fillId="3" borderId="0" xfId="0" applyNumberFormat="1" applyFont="1" applyFill="1" applyAlignment="1">
      <alignment horizontal="center" vertical="center"/>
    </xf>
    <xf numFmtId="0" fontId="2" fillId="3" borderId="0" xfId="0" applyFont="1" applyFill="1"/>
    <xf numFmtId="0" fontId="11" fillId="4" borderId="0" xfId="0" applyFont="1" applyFill="1" applyAlignment="1">
      <alignment horizontal="center" vertical="center"/>
    </xf>
    <xf numFmtId="2" fontId="2" fillId="0" borderId="0" xfId="0" applyNumberFormat="1" applyFont="1"/>
    <xf numFmtId="2" fontId="2" fillId="4" borderId="0" xfId="0" applyNumberFormat="1" applyFont="1" applyFill="1" applyAlignment="1">
      <alignment horizontal="center" vertical="center"/>
    </xf>
    <xf numFmtId="1" fontId="14" fillId="0" borderId="0" xfId="20" applyNumberFormat="1" applyFont="1" applyAlignment="1">
      <alignment horizontal="center" vertical="center"/>
    </xf>
    <xf numFmtId="0" fontId="14" fillId="0" borderId="0" xfId="20" applyFont="1" applyAlignment="1">
      <alignment horizontal="left" vertical="center"/>
    </xf>
    <xf numFmtId="0" fontId="15" fillId="0" borderId="0" xfId="20" applyFont="1"/>
    <xf numFmtId="0" fontId="14" fillId="0" borderId="0" xfId="20" applyFont="1" applyAlignment="1">
      <alignment horizontal="center" vertical="center"/>
    </xf>
    <xf numFmtId="1" fontId="14" fillId="0" borderId="8" xfId="20" applyNumberFormat="1" applyFont="1" applyBorder="1" applyAlignment="1">
      <alignment horizontal="center" vertical="center"/>
    </xf>
    <xf numFmtId="0" fontId="14" fillId="0" borderId="8" xfId="20" applyFont="1" applyBorder="1" applyAlignment="1">
      <alignment horizontal="center" vertical="center"/>
    </xf>
    <xf numFmtId="0" fontId="14" fillId="0" borderId="8" xfId="20" applyFont="1" applyBorder="1" applyAlignment="1">
      <alignment horizontal="center" vertical="center" wrapText="1"/>
    </xf>
    <xf numFmtId="164" fontId="14" fillId="0" borderId="8" xfId="20" applyNumberFormat="1" applyFont="1" applyBorder="1" applyAlignment="1">
      <alignment horizontal="center" vertical="center" wrapText="1"/>
    </xf>
    <xf numFmtId="165" fontId="14" fillId="0" borderId="8" xfId="20" applyNumberFormat="1" applyFont="1" applyBorder="1" applyAlignment="1">
      <alignment horizontal="center" vertical="center" wrapText="1"/>
    </xf>
    <xf numFmtId="4" fontId="14" fillId="0" borderId="8" xfId="20" applyNumberFormat="1" applyFont="1" applyBorder="1" applyAlignment="1">
      <alignment horizontal="center" vertical="center" wrapText="1"/>
    </xf>
    <xf numFmtId="1" fontId="14" fillId="0" borderId="9" xfId="20" applyNumberFormat="1" applyFont="1" applyBorder="1" applyAlignment="1">
      <alignment horizontal="center" vertical="center"/>
    </xf>
    <xf numFmtId="0" fontId="14" fillId="0" borderId="10" xfId="20" applyFont="1" applyBorder="1" applyAlignment="1">
      <alignment horizontal="left" vertical="center"/>
    </xf>
    <xf numFmtId="0" fontId="14" fillId="0" borderId="9" xfId="20" applyFont="1" applyBorder="1" applyAlignment="1">
      <alignment horizontal="center" vertical="center"/>
    </xf>
    <xf numFmtId="164" fontId="14" fillId="0" borderId="10" xfId="20" applyNumberFormat="1" applyFont="1" applyBorder="1" applyAlignment="1">
      <alignment horizontal="right" vertical="center"/>
    </xf>
    <xf numFmtId="165" fontId="14" fillId="5" borderId="9" xfId="20" applyNumberFormat="1" applyFont="1" applyFill="1" applyBorder="1" applyAlignment="1">
      <alignment horizontal="right" vertical="center"/>
    </xf>
    <xf numFmtId="4" fontId="14" fillId="0" borderId="9" xfId="20" applyNumberFormat="1" applyFont="1" applyBorder="1" applyAlignment="1">
      <alignment horizontal="right" vertical="center"/>
    </xf>
    <xf numFmtId="0" fontId="14" fillId="0" borderId="10" xfId="20" applyFont="1" applyBorder="1" applyAlignment="1">
      <alignment horizontal="center" vertical="center"/>
    </xf>
    <xf numFmtId="0" fontId="14" fillId="5" borderId="0" xfId="20" applyFont="1" applyFill="1" applyAlignment="1">
      <alignment horizontal="center" vertical="center"/>
    </xf>
    <xf numFmtId="0" fontId="14" fillId="0" borderId="9" xfId="20" applyFont="1" applyBorder="1" applyAlignment="1">
      <alignment horizontal="left" vertical="center"/>
    </xf>
    <xf numFmtId="164" fontId="14" fillId="0" borderId="9" xfId="20" applyNumberFormat="1" applyFont="1" applyBorder="1" applyAlignment="1">
      <alignment horizontal="right" vertical="center"/>
    </xf>
    <xf numFmtId="165" fontId="14" fillId="3" borderId="9" xfId="20" applyNumberFormat="1" applyFont="1" applyFill="1" applyBorder="1" applyAlignment="1">
      <alignment horizontal="right" vertical="center"/>
    </xf>
    <xf numFmtId="0" fontId="14" fillId="4" borderId="0" xfId="20" applyFont="1" applyFill="1" applyAlignment="1">
      <alignment horizontal="center" vertical="center"/>
    </xf>
    <xf numFmtId="165" fontId="14" fillId="4" borderId="9" xfId="20" applyNumberFormat="1" applyFont="1" applyFill="1" applyBorder="1" applyAlignment="1">
      <alignment horizontal="right" vertical="center"/>
    </xf>
    <xf numFmtId="0" fontId="14" fillId="6" borderId="0" xfId="20" applyFont="1" applyFill="1" applyAlignment="1">
      <alignment horizontal="center" vertical="center"/>
    </xf>
    <xf numFmtId="165" fontId="14" fillId="7" borderId="9" xfId="20" applyNumberFormat="1" applyFont="1" applyFill="1" applyBorder="1" applyAlignment="1">
      <alignment horizontal="right" vertical="center"/>
    </xf>
    <xf numFmtId="0" fontId="14" fillId="8" borderId="0" xfId="20" applyFont="1" applyFill="1" applyAlignment="1">
      <alignment horizontal="center" vertical="center"/>
    </xf>
    <xf numFmtId="165" fontId="14" fillId="0" borderId="9" xfId="20" applyNumberFormat="1" applyFont="1" applyBorder="1" applyAlignment="1">
      <alignment horizontal="right" vertical="center"/>
    </xf>
    <xf numFmtId="165" fontId="14" fillId="9" borderId="9" xfId="20" applyNumberFormat="1" applyFont="1" applyFill="1" applyBorder="1" applyAlignment="1">
      <alignment horizontal="right" vertical="center"/>
    </xf>
    <xf numFmtId="165" fontId="14" fillId="10" borderId="9" xfId="20" applyNumberFormat="1" applyFont="1" applyFill="1" applyBorder="1" applyAlignment="1">
      <alignment horizontal="right" vertical="center"/>
    </xf>
    <xf numFmtId="165" fontId="14" fillId="11" borderId="9" xfId="20" applyNumberFormat="1" applyFont="1" applyFill="1" applyBorder="1" applyAlignment="1">
      <alignment horizontal="right" vertical="center"/>
    </xf>
    <xf numFmtId="165" fontId="14" fillId="12" borderId="9" xfId="20" applyNumberFormat="1" applyFont="1" applyFill="1" applyBorder="1" applyAlignment="1">
      <alignment horizontal="right" vertical="center"/>
    </xf>
    <xf numFmtId="0" fontId="16" fillId="0" borderId="9" xfId="20" applyFont="1" applyBorder="1" applyAlignment="1">
      <alignment horizontal="center" vertical="center"/>
    </xf>
    <xf numFmtId="165" fontId="14" fillId="6" borderId="9" xfId="20" applyNumberFormat="1" applyFont="1" applyFill="1" applyBorder="1" applyAlignment="1">
      <alignment horizontal="right" vertical="center"/>
    </xf>
    <xf numFmtId="164" fontId="17" fillId="0" borderId="9" xfId="20" applyNumberFormat="1" applyFont="1" applyBorder="1" applyAlignment="1">
      <alignment horizontal="right" vertical="center"/>
    </xf>
    <xf numFmtId="165" fontId="17" fillId="0" borderId="9" xfId="20" applyNumberFormat="1" applyFont="1" applyBorder="1" applyAlignment="1">
      <alignment horizontal="right" vertical="center"/>
    </xf>
    <xf numFmtId="4" fontId="17" fillId="0" borderId="9" xfId="20" applyNumberFormat="1" applyFont="1" applyBorder="1" applyAlignment="1">
      <alignment horizontal="right" vertical="center"/>
    </xf>
    <xf numFmtId="164" fontId="14" fillId="0" borderId="0" xfId="20" applyNumberFormat="1" applyFont="1" applyAlignment="1">
      <alignment horizontal="right" vertical="center"/>
    </xf>
    <xf numFmtId="165" fontId="14" fillId="0" borderId="0" xfId="20" applyNumberFormat="1" applyFont="1" applyAlignment="1">
      <alignment horizontal="right" vertical="center"/>
    </xf>
    <xf numFmtId="4" fontId="14" fillId="0" borderId="0" xfId="20" applyNumberFormat="1" applyFont="1" applyAlignment="1">
      <alignment horizontal="right" vertical="center"/>
    </xf>
    <xf numFmtId="4" fontId="2" fillId="3" borderId="0" xfId="0" applyNumberFormat="1" applyFont="1" applyFill="1" applyAlignment="1">
      <alignment horizontal="center" vertical="center"/>
    </xf>
    <xf numFmtId="4" fontId="2" fillId="4" borderId="0" xfId="0" applyNumberFormat="1" applyFont="1" applyFill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20" applyFont="1" applyAlignment="1">
      <alignment horizontal="center" vertical="center"/>
    </xf>
    <xf numFmtId="0" fontId="18" fillId="0" borderId="0" xfId="20" applyFont="1" applyAlignment="1">
      <alignment horizontal="center" vertical="center"/>
    </xf>
    <xf numFmtId="0" fontId="20" fillId="13" borderId="0" xfId="20" applyFont="1" applyFill="1" applyAlignment="1">
      <alignment horizontal="center" vertical="center"/>
    </xf>
    <xf numFmtId="0" fontId="20" fillId="0" borderId="1" xfId="20" applyFont="1" applyFill="1" applyBorder="1" applyAlignment="1">
      <alignment horizontal="center" vertical="center"/>
    </xf>
    <xf numFmtId="0" fontId="20" fillId="0" borderId="0" xfId="20" applyFont="1" applyFill="1" applyAlignment="1">
      <alignment horizontal="center" vertical="center"/>
    </xf>
    <xf numFmtId="0" fontId="20" fillId="0" borderId="0" xfId="20" applyFont="1" applyFill="1" applyBorder="1" applyAlignment="1">
      <alignment horizontal="center" vertical="center"/>
    </xf>
    <xf numFmtId="0" fontId="19" fillId="0" borderId="0" xfId="20" applyFont="1" applyFill="1" applyAlignment="1">
      <alignment horizontal="center" vertical="center"/>
    </xf>
    <xf numFmtId="1" fontId="18" fillId="3" borderId="1" xfId="0" applyNumberFormat="1" applyFont="1" applyFill="1" applyBorder="1" applyAlignment="1">
      <alignment horizontal="center" vertical="center"/>
    </xf>
    <xf numFmtId="164" fontId="18" fillId="3" borderId="1" xfId="0" applyNumberFormat="1" applyFont="1" applyFill="1" applyBorder="1" applyAlignment="1">
      <alignment horizontal="center" vertical="center" wrapText="1"/>
    </xf>
    <xf numFmtId="165" fontId="18" fillId="3" borderId="1" xfId="0" applyNumberFormat="1" applyFont="1" applyFill="1" applyBorder="1" applyAlignment="1">
      <alignment horizontal="center" vertical="center" wrapText="1"/>
    </xf>
    <xf numFmtId="4" fontId="18" fillId="3" borderId="1" xfId="0" applyNumberFormat="1" applyFont="1" applyFill="1" applyBorder="1" applyAlignment="1">
      <alignment horizontal="center" vertical="center" wrapText="1"/>
    </xf>
    <xf numFmtId="0" fontId="20" fillId="0" borderId="0" xfId="20" applyFont="1" applyFill="1" applyAlignment="1">
      <alignment horizontal="center" vertical="center" wrapText="1"/>
    </xf>
    <xf numFmtId="0" fontId="20" fillId="0" borderId="1" xfId="20" applyFont="1" applyBorder="1" applyAlignment="1">
      <alignment horizontal="center" vertical="center"/>
    </xf>
    <xf numFmtId="0" fontId="20" fillId="0" borderId="0" xfId="2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13" borderId="1" xfId="20" applyFont="1" applyFill="1" applyBorder="1" applyAlignment="1">
      <alignment horizontal="center" vertical="center" wrapText="1"/>
    </xf>
    <xf numFmtId="0" fontId="20" fillId="13" borderId="1" xfId="20" applyFont="1" applyFill="1" applyBorder="1" applyAlignment="1">
      <alignment horizontal="center" vertical="center"/>
    </xf>
    <xf numFmtId="0" fontId="20" fillId="13" borderId="1" xfId="20" applyFont="1" applyFill="1" applyBorder="1" applyAlignment="1">
      <alignment horizontal="center" vertical="center" wrapText="1"/>
    </xf>
    <xf numFmtId="1" fontId="20" fillId="13" borderId="0" xfId="20" applyNumberFormat="1" applyFont="1" applyFill="1" applyAlignment="1">
      <alignment horizontal="center" vertical="center"/>
    </xf>
    <xf numFmtId="0" fontId="20" fillId="13" borderId="0" xfId="20" applyFont="1" applyFill="1" applyAlignment="1">
      <alignment horizontal="left" vertical="center"/>
    </xf>
    <xf numFmtId="1" fontId="18" fillId="13" borderId="0" xfId="0" applyNumberFormat="1" applyFont="1" applyFill="1" applyAlignment="1">
      <alignment horizontal="center" vertical="center"/>
    </xf>
    <xf numFmtId="0" fontId="18" fillId="13" borderId="0" xfId="0" applyFont="1" applyFill="1" applyAlignment="1">
      <alignment horizontal="left" vertical="center"/>
    </xf>
    <xf numFmtId="164" fontId="18" fillId="13" borderId="0" xfId="0" applyNumberFormat="1" applyFont="1" applyFill="1" applyAlignment="1">
      <alignment horizontal="right" vertical="center"/>
    </xf>
    <xf numFmtId="165" fontId="18" fillId="13" borderId="0" xfId="0" applyNumberFormat="1" applyFont="1" applyFill="1" applyAlignment="1">
      <alignment horizontal="right" vertical="center"/>
    </xf>
    <xf numFmtId="4" fontId="18" fillId="13" borderId="0" xfId="0" applyNumberFormat="1" applyFont="1" applyFill="1" applyAlignment="1">
      <alignment horizontal="right" vertical="center"/>
    </xf>
    <xf numFmtId="0" fontId="18" fillId="13" borderId="0" xfId="0" applyFont="1" applyFill="1" applyAlignment="1">
      <alignment horizontal="center" vertical="center"/>
    </xf>
    <xf numFmtId="0" fontId="18" fillId="13" borderId="0" xfId="20" applyFont="1" applyFill="1" applyAlignment="1">
      <alignment horizontal="center" vertical="center"/>
    </xf>
    <xf numFmtId="0" fontId="20" fillId="13" borderId="0" xfId="20" applyFont="1" applyFill="1" applyAlignment="1">
      <alignment horizontal="center" vertical="center" wrapText="1"/>
    </xf>
    <xf numFmtId="0" fontId="18" fillId="13" borderId="0" xfId="0" applyFont="1" applyFill="1" applyAlignment="1">
      <alignment horizontal="center" vertical="center" wrapText="1"/>
    </xf>
    <xf numFmtId="43" fontId="18" fillId="13" borderId="0" xfId="21" applyFont="1" applyFill="1" applyAlignment="1">
      <alignment horizontal="center" vertical="center" wrapText="1"/>
    </xf>
    <xf numFmtId="0" fontId="19" fillId="3" borderId="1" xfId="20" applyFont="1" applyFill="1" applyBorder="1" applyAlignment="1">
      <alignment horizontal="center" vertical="center" wrapText="1"/>
    </xf>
    <xf numFmtId="0" fontId="18" fillId="13" borderId="1" xfId="0" applyFont="1" applyFill="1" applyBorder="1" applyAlignment="1">
      <alignment horizontal="center" vertical="center"/>
    </xf>
    <xf numFmtId="0" fontId="21" fillId="1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 wrapText="1"/>
    </xf>
    <xf numFmtId="165" fontId="21" fillId="3" borderId="1" xfId="0" applyNumberFormat="1" applyFont="1" applyFill="1" applyBorder="1" applyAlignment="1">
      <alignment horizontal="center" vertical="center" wrapText="1"/>
    </xf>
    <xf numFmtId="4" fontId="21" fillId="3" borderId="1" xfId="0" applyNumberFormat="1" applyFont="1" applyFill="1" applyBorder="1" applyAlignment="1">
      <alignment horizontal="center" vertical="center" wrapText="1"/>
    </xf>
    <xf numFmtId="1" fontId="20" fillId="13" borderId="0" xfId="20" applyNumberFormat="1" applyFont="1" applyFill="1" applyAlignment="1">
      <alignment vertical="center"/>
    </xf>
    <xf numFmtId="0" fontId="20" fillId="13" borderId="0" xfId="20" applyFont="1" applyFill="1" applyAlignment="1">
      <alignment vertical="center"/>
    </xf>
    <xf numFmtId="0" fontId="23" fillId="13" borderId="0" xfId="20" applyFont="1" applyFill="1" applyAlignment="1">
      <alignment vertical="center"/>
    </xf>
    <xf numFmtId="164" fontId="20" fillId="0" borderId="0" xfId="20" applyNumberFormat="1" applyFont="1" applyFill="1" applyAlignment="1">
      <alignment vertical="center"/>
    </xf>
    <xf numFmtId="165" fontId="20" fillId="0" borderId="0" xfId="20" applyNumberFormat="1" applyFont="1" applyFill="1" applyAlignment="1">
      <alignment vertical="center"/>
    </xf>
    <xf numFmtId="4" fontId="20" fillId="0" borderId="0" xfId="20" applyNumberFormat="1" applyFont="1" applyFill="1" applyAlignment="1">
      <alignment vertical="center"/>
    </xf>
    <xf numFmtId="0" fontId="20" fillId="0" borderId="0" xfId="20" applyFont="1" applyFill="1" applyAlignment="1">
      <alignment vertical="center"/>
    </xf>
    <xf numFmtId="0" fontId="20" fillId="0" borderId="0" xfId="20" applyFont="1" applyAlignment="1">
      <alignment vertical="center"/>
    </xf>
    <xf numFmtId="0" fontId="20" fillId="0" borderId="0" xfId="20" applyFont="1" applyFill="1" applyAlignment="1">
      <alignment vertical="center" wrapText="1"/>
    </xf>
    <xf numFmtId="166" fontId="20" fillId="0" borderId="0" xfId="21" applyNumberFormat="1" applyFont="1" applyFill="1" applyAlignment="1">
      <alignment vertical="center"/>
    </xf>
    <xf numFmtId="14" fontId="20" fillId="13" borderId="0" xfId="20" applyNumberFormat="1" applyFont="1" applyFill="1" applyAlignment="1">
      <alignment vertical="center"/>
    </xf>
    <xf numFmtId="166" fontId="20" fillId="13" borderId="0" xfId="21" applyNumberFormat="1" applyFont="1" applyFill="1" applyAlignment="1">
      <alignment vertical="center"/>
    </xf>
    <xf numFmtId="1" fontId="20" fillId="13" borderId="1" xfId="20" applyNumberFormat="1" applyFont="1" applyFill="1" applyBorder="1" applyAlignment="1">
      <alignment horizontal="center" vertical="center"/>
    </xf>
    <xf numFmtId="0" fontId="20" fillId="13" borderId="1" xfId="20" applyFont="1" applyFill="1" applyBorder="1" applyAlignment="1">
      <alignment horizontal="left" vertical="center"/>
    </xf>
    <xf numFmtId="0" fontId="22" fillId="13" borderId="1" xfId="20" applyFont="1" applyFill="1" applyBorder="1" applyAlignment="1">
      <alignment horizontal="center" vertical="center"/>
    </xf>
    <xf numFmtId="1" fontId="19" fillId="3" borderId="1" xfId="20" applyNumberFormat="1" applyFont="1" applyFill="1" applyBorder="1" applyAlignment="1">
      <alignment horizontal="center" vertical="center"/>
    </xf>
    <xf numFmtId="0" fontId="19" fillId="3" borderId="1" xfId="20" applyFont="1" applyFill="1" applyBorder="1" applyAlignment="1">
      <alignment horizontal="center" vertical="center"/>
    </xf>
    <xf numFmtId="0" fontId="19" fillId="17" borderId="1" xfId="20" applyFont="1" applyFill="1" applyBorder="1" applyAlignment="1">
      <alignment horizontal="center" vertical="center" wrapText="1"/>
    </xf>
    <xf numFmtId="0" fontId="19" fillId="15" borderId="1" xfId="20" applyFont="1" applyFill="1" applyBorder="1" applyAlignment="1">
      <alignment horizontal="center" vertical="center" wrapText="1"/>
    </xf>
    <xf numFmtId="0" fontId="19" fillId="16" borderId="1" xfId="20" applyFont="1" applyFill="1" applyBorder="1" applyAlignment="1">
      <alignment horizontal="center" vertical="center" wrapText="1"/>
    </xf>
    <xf numFmtId="0" fontId="20" fillId="3" borderId="1" xfId="20" applyFont="1" applyFill="1" applyBorder="1" applyAlignment="1">
      <alignment horizontal="center" vertical="center"/>
    </xf>
    <xf numFmtId="0" fontId="20" fillId="16" borderId="1" xfId="20" applyFont="1" applyFill="1" applyBorder="1" applyAlignment="1">
      <alignment horizontal="center" vertical="center"/>
    </xf>
    <xf numFmtId="0" fontId="20" fillId="0" borderId="1" xfId="20" applyFont="1" applyFill="1" applyBorder="1" applyAlignment="1">
      <alignment horizontal="center" vertical="center" wrapText="1"/>
    </xf>
    <xf numFmtId="0" fontId="20" fillId="15" borderId="1" xfId="20" applyFont="1" applyFill="1" applyBorder="1" applyAlignment="1">
      <alignment horizontal="center" vertical="center"/>
    </xf>
    <xf numFmtId="0" fontId="20" fillId="14" borderId="1" xfId="20" applyFont="1" applyFill="1" applyBorder="1" applyAlignment="1">
      <alignment horizontal="center" vertical="center"/>
    </xf>
    <xf numFmtId="0" fontId="22" fillId="0" borderId="1" xfId="20" applyFont="1" applyFill="1" applyBorder="1" applyAlignment="1">
      <alignment horizontal="center" vertical="center"/>
    </xf>
    <xf numFmtId="0" fontId="19" fillId="4" borderId="1" xfId="20" applyFont="1" applyFill="1" applyBorder="1" applyAlignment="1">
      <alignment horizontal="center" vertical="center"/>
    </xf>
    <xf numFmtId="1" fontId="21" fillId="3" borderId="1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164" fontId="21" fillId="13" borderId="1" xfId="0" applyNumberFormat="1" applyFont="1" applyFill="1" applyBorder="1" applyAlignment="1">
      <alignment horizontal="center" vertical="center" wrapText="1"/>
    </xf>
    <xf numFmtId="165" fontId="21" fillId="13" borderId="1" xfId="0" applyNumberFormat="1" applyFont="1" applyFill="1" applyBorder="1" applyAlignment="1">
      <alignment horizontal="center" vertical="center" wrapText="1"/>
    </xf>
    <xf numFmtId="4" fontId="21" fillId="13" borderId="1" xfId="0" applyNumberFormat="1" applyFont="1" applyFill="1" applyBorder="1" applyAlignment="1">
      <alignment horizontal="center" vertical="center" wrapText="1"/>
    </xf>
    <xf numFmtId="16" fontId="21" fillId="13" borderId="1" xfId="20" applyNumberFormat="1" applyFont="1" applyFill="1" applyBorder="1" applyAlignment="1">
      <alignment horizontal="center" vertical="center"/>
    </xf>
    <xf numFmtId="1" fontId="18" fillId="13" borderId="1" xfId="0" applyNumberFormat="1" applyFont="1" applyFill="1" applyBorder="1" applyAlignment="1">
      <alignment horizontal="center" vertical="center"/>
    </xf>
    <xf numFmtId="0" fontId="18" fillId="13" borderId="1" xfId="0" applyFont="1" applyFill="1" applyBorder="1" applyAlignment="1">
      <alignment horizontal="left" vertical="center"/>
    </xf>
    <xf numFmtId="164" fontId="18" fillId="13" borderId="1" xfId="0" applyNumberFormat="1" applyFont="1" applyFill="1" applyBorder="1" applyAlignment="1">
      <alignment horizontal="right" vertical="center"/>
    </xf>
    <xf numFmtId="165" fontId="18" fillId="13" borderId="1" xfId="0" applyNumberFormat="1" applyFont="1" applyFill="1" applyBorder="1" applyAlignment="1">
      <alignment horizontal="right" vertical="center"/>
    </xf>
    <xf numFmtId="4" fontId="18" fillId="13" borderId="1" xfId="0" applyNumberFormat="1" applyFont="1" applyFill="1" applyBorder="1" applyAlignment="1">
      <alignment horizontal="right" vertical="center"/>
    </xf>
    <xf numFmtId="0" fontId="18" fillId="13" borderId="1" xfId="20" applyFont="1" applyFill="1" applyBorder="1" applyAlignment="1">
      <alignment horizontal="center" vertical="center"/>
    </xf>
    <xf numFmtId="1" fontId="18" fillId="4" borderId="1" xfId="0" applyNumberFormat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left" vertical="center"/>
    </xf>
    <xf numFmtId="0" fontId="21" fillId="4" borderId="1" xfId="0" applyFont="1" applyFill="1" applyBorder="1" applyAlignment="1">
      <alignment horizontal="center" vertical="center"/>
    </xf>
    <xf numFmtId="164" fontId="21" fillId="4" borderId="1" xfId="0" applyNumberFormat="1" applyFont="1" applyFill="1" applyBorder="1" applyAlignment="1">
      <alignment horizontal="right" vertical="center"/>
    </xf>
    <xf numFmtId="4" fontId="21" fillId="4" borderId="1" xfId="0" applyNumberFormat="1" applyFont="1" applyFill="1" applyBorder="1" applyAlignment="1">
      <alignment horizontal="right" vertical="center"/>
    </xf>
    <xf numFmtId="0" fontId="18" fillId="4" borderId="1" xfId="0" applyFont="1" applyFill="1" applyBorder="1" applyAlignment="1">
      <alignment horizontal="center" vertical="center"/>
    </xf>
    <xf numFmtId="0" fontId="20" fillId="4" borderId="1" xfId="20" applyFont="1" applyFill="1" applyBorder="1" applyAlignment="1">
      <alignment horizontal="center" vertical="center"/>
    </xf>
    <xf numFmtId="0" fontId="18" fillId="4" borderId="1" xfId="20" applyFont="1" applyFill="1" applyBorder="1" applyAlignment="1">
      <alignment horizontal="center" vertical="center"/>
    </xf>
    <xf numFmtId="0" fontId="20" fillId="4" borderId="1" xfId="2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right" vertical="center"/>
    </xf>
    <xf numFmtId="0" fontId="19" fillId="14" borderId="1" xfId="20" applyFont="1" applyFill="1" applyBorder="1" applyAlignment="1">
      <alignment horizontal="center" vertical="center" wrapText="1"/>
    </xf>
    <xf numFmtId="0" fontId="19" fillId="7" borderId="1" xfId="20" applyFont="1" applyFill="1" applyBorder="1" applyAlignment="1">
      <alignment horizontal="center" vertical="center" wrapText="1"/>
    </xf>
    <xf numFmtId="16" fontId="21" fillId="7" borderId="1" xfId="20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20" fillId="0" borderId="1" xfId="20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2" fontId="19" fillId="4" borderId="1" xfId="20" applyNumberFormat="1" applyFont="1" applyFill="1" applyBorder="1" applyAlignment="1">
      <alignment horizontal="center" vertical="center" wrapText="1"/>
    </xf>
    <xf numFmtId="166" fontId="20" fillId="4" borderId="1" xfId="21" applyNumberFormat="1" applyFont="1" applyFill="1" applyBorder="1" applyAlignment="1">
      <alignment horizontal="center" vertical="center" wrapText="1"/>
    </xf>
    <xf numFmtId="2" fontId="21" fillId="4" borderId="1" xfId="0" applyNumberFormat="1" applyFont="1" applyFill="1" applyBorder="1" applyAlignment="1">
      <alignment horizontal="center" vertical="center"/>
    </xf>
    <xf numFmtId="166" fontId="20" fillId="4" borderId="1" xfId="21" applyNumberFormat="1" applyFont="1" applyFill="1" applyBorder="1" applyAlignment="1">
      <alignment horizontal="center" vertical="center"/>
    </xf>
    <xf numFmtId="1" fontId="20" fillId="4" borderId="1" xfId="20" applyNumberFormat="1" applyFont="1" applyFill="1" applyBorder="1" applyAlignment="1">
      <alignment horizontal="center" vertical="center"/>
    </xf>
    <xf numFmtId="0" fontId="19" fillId="4" borderId="1" xfId="20" applyFont="1" applyFill="1" applyBorder="1" applyAlignment="1">
      <alignment horizontal="right" vertical="center"/>
    </xf>
    <xf numFmtId="4" fontId="19" fillId="4" borderId="1" xfId="20" applyNumberFormat="1" applyFont="1" applyFill="1" applyBorder="1" applyAlignment="1">
      <alignment horizontal="center" vertical="center"/>
    </xf>
    <xf numFmtId="2" fontId="18" fillId="13" borderId="0" xfId="21" applyNumberFormat="1" applyFont="1" applyFill="1" applyAlignment="1">
      <alignment horizontal="center" vertical="center" wrapText="1"/>
    </xf>
    <xf numFmtId="165" fontId="18" fillId="0" borderId="0" xfId="0" applyNumberFormat="1" applyFont="1" applyAlignment="1">
      <alignment horizontal="center" vertical="center"/>
    </xf>
    <xf numFmtId="1" fontId="19" fillId="4" borderId="1" xfId="20" applyNumberFormat="1" applyFont="1" applyFill="1" applyBorder="1" applyAlignment="1">
      <alignment horizontal="center" vertical="center" wrapText="1"/>
    </xf>
    <xf numFmtId="1" fontId="20" fillId="13" borderId="1" xfId="21" applyNumberFormat="1" applyFont="1" applyFill="1" applyBorder="1" applyAlignment="1">
      <alignment horizontal="center" vertical="center"/>
    </xf>
    <xf numFmtId="1" fontId="18" fillId="4" borderId="1" xfId="21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1" fontId="26" fillId="4" borderId="1" xfId="21" applyNumberFormat="1" applyFont="1" applyFill="1" applyBorder="1" applyAlignment="1">
      <alignment horizontal="center" vertical="center" wrapText="1"/>
    </xf>
    <xf numFmtId="2" fontId="26" fillId="4" borderId="1" xfId="21" applyNumberFormat="1" applyFont="1" applyFill="1" applyBorder="1" applyAlignment="1">
      <alignment horizontal="center" vertical="center" wrapText="1"/>
    </xf>
    <xf numFmtId="1" fontId="26" fillId="3" borderId="1" xfId="21" applyNumberFormat="1" applyFont="1" applyFill="1" applyBorder="1" applyAlignment="1">
      <alignment horizontal="center" vertical="center" wrapText="1"/>
    </xf>
    <xf numFmtId="2" fontId="26" fillId="3" borderId="1" xfId="21" applyNumberFormat="1" applyFont="1" applyFill="1" applyBorder="1" applyAlignment="1">
      <alignment horizontal="center" vertical="center" wrapText="1"/>
    </xf>
    <xf numFmtId="1" fontId="26" fillId="4" borderId="1" xfId="2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vertical="center" wrapText="1"/>
    </xf>
    <xf numFmtId="167" fontId="24" fillId="0" borderId="1" xfId="0" applyNumberFormat="1" applyFont="1" applyBorder="1" applyAlignment="1">
      <alignment vertical="center" wrapText="1"/>
    </xf>
    <xf numFmtId="0" fontId="24" fillId="0" borderId="1" xfId="0" applyFont="1" applyBorder="1" applyAlignment="1">
      <alignment horizontal="right" vertical="center" wrapText="1"/>
    </xf>
    <xf numFmtId="49" fontId="24" fillId="0" borderId="1" xfId="0" applyNumberFormat="1" applyFont="1" applyBorder="1" applyAlignment="1">
      <alignment vertical="center" wrapText="1"/>
    </xf>
    <xf numFmtId="49" fontId="24" fillId="0" borderId="0" xfId="0" applyNumberFormat="1" applyFont="1" applyAlignment="1">
      <alignment vertical="center" wrapText="1"/>
    </xf>
    <xf numFmtId="0" fontId="25" fillId="0" borderId="1" xfId="0" applyFont="1" applyBorder="1" applyAlignment="1">
      <alignment vertical="center" wrapText="1"/>
    </xf>
    <xf numFmtId="49" fontId="25" fillId="0" borderId="1" xfId="0" applyNumberFormat="1" applyFont="1" applyBorder="1" applyAlignment="1">
      <alignment vertical="center" wrapText="1"/>
    </xf>
    <xf numFmtId="1" fontId="19" fillId="13" borderId="0" xfId="20" applyNumberFormat="1" applyFont="1" applyFill="1" applyAlignment="1">
      <alignment horizontal="center" vertical="center"/>
    </xf>
    <xf numFmtId="14" fontId="19" fillId="13" borderId="0" xfId="20" applyNumberFormat="1" applyFont="1" applyFill="1" applyAlignment="1">
      <alignment horizontal="left" vertical="center" wrapText="1"/>
    </xf>
    <xf numFmtId="2" fontId="20" fillId="13" borderId="1" xfId="21" applyNumberFormat="1" applyFont="1" applyFill="1" applyBorder="1" applyAlignment="1">
      <alignment horizontal="left" vertical="center" wrapText="1"/>
    </xf>
    <xf numFmtId="2" fontId="20" fillId="13" borderId="0" xfId="20" applyNumberFormat="1" applyFont="1" applyFill="1" applyAlignment="1">
      <alignment horizontal="left" vertical="center" wrapText="1"/>
    </xf>
    <xf numFmtId="2" fontId="20" fillId="13" borderId="1" xfId="21" applyNumberFormat="1" applyFont="1" applyFill="1" applyBorder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vertical="center"/>
    </xf>
    <xf numFmtId="1" fontId="24" fillId="0" borderId="1" xfId="0" applyNumberFormat="1" applyFont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1" fontId="24" fillId="0" borderId="1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64" fontId="20" fillId="13" borderId="1" xfId="20" applyNumberFormat="1" applyFont="1" applyFill="1" applyBorder="1" applyAlignment="1">
      <alignment horizontal="right" vertical="center"/>
    </xf>
    <xf numFmtId="164" fontId="20" fillId="13" borderId="0" xfId="20" applyNumberFormat="1" applyFont="1" applyFill="1" applyAlignment="1">
      <alignment vertical="center"/>
    </xf>
    <xf numFmtId="165" fontId="20" fillId="13" borderId="0" xfId="20" applyNumberFormat="1" applyFont="1" applyFill="1" applyAlignment="1">
      <alignment vertical="center"/>
    </xf>
    <xf numFmtId="4" fontId="20" fillId="13" borderId="0" xfId="20" applyNumberFormat="1" applyFont="1" applyFill="1" applyAlignment="1">
      <alignment vertical="center"/>
    </xf>
    <xf numFmtId="165" fontId="20" fillId="13" borderId="1" xfId="20" applyNumberFormat="1" applyFont="1" applyFill="1" applyBorder="1" applyAlignment="1">
      <alignment horizontal="right" vertical="center"/>
    </xf>
    <xf numFmtId="4" fontId="20" fillId="13" borderId="1" xfId="20" applyNumberFormat="1" applyFont="1" applyFill="1" applyBorder="1" applyAlignment="1">
      <alignment horizontal="right" vertical="center"/>
    </xf>
    <xf numFmtId="164" fontId="20" fillId="13" borderId="0" xfId="20" applyNumberFormat="1" applyFont="1" applyFill="1" applyAlignment="1">
      <alignment horizontal="right" vertical="center"/>
    </xf>
    <xf numFmtId="165" fontId="20" fillId="13" borderId="0" xfId="20" applyNumberFormat="1" applyFont="1" applyFill="1" applyAlignment="1">
      <alignment horizontal="right" vertical="center"/>
    </xf>
    <xf numFmtId="4" fontId="20" fillId="13" borderId="0" xfId="20" applyNumberFormat="1" applyFont="1" applyFill="1" applyAlignment="1">
      <alignment horizontal="right" vertical="center"/>
    </xf>
    <xf numFmtId="164" fontId="19" fillId="3" borderId="1" xfId="20" applyNumberFormat="1" applyFont="1" applyFill="1" applyBorder="1" applyAlignment="1">
      <alignment horizontal="center" vertical="center" wrapText="1"/>
    </xf>
    <xf numFmtId="165" fontId="19" fillId="3" borderId="1" xfId="20" applyNumberFormat="1" applyFont="1" applyFill="1" applyBorder="1" applyAlignment="1">
      <alignment horizontal="center" vertical="center" wrapText="1"/>
    </xf>
    <xf numFmtId="4" fontId="19" fillId="3" borderId="1" xfId="20" applyNumberFormat="1" applyFont="1" applyFill="1" applyBorder="1" applyAlignment="1">
      <alignment horizontal="center" vertical="center" wrapText="1"/>
    </xf>
    <xf numFmtId="43" fontId="19" fillId="4" borderId="1" xfId="21" applyFont="1" applyFill="1" applyBorder="1" applyAlignment="1">
      <alignment horizontal="center" vertical="center"/>
    </xf>
    <xf numFmtId="164" fontId="19" fillId="4" borderId="1" xfId="20" applyNumberFormat="1" applyFont="1" applyFill="1" applyBorder="1" applyAlignment="1">
      <alignment horizontal="right" vertical="center"/>
    </xf>
    <xf numFmtId="4" fontId="19" fillId="4" borderId="1" xfId="20" applyNumberFormat="1" applyFont="1" applyFill="1" applyBorder="1" applyAlignment="1">
      <alignment horizontal="right" vertical="center"/>
    </xf>
    <xf numFmtId="0" fontId="0" fillId="0" borderId="1" xfId="0" applyBorder="1"/>
    <xf numFmtId="0" fontId="29" fillId="0" borderId="1" xfId="0" applyFont="1" applyBorder="1"/>
    <xf numFmtId="0" fontId="2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0" fillId="13" borderId="1" xfId="20" applyFont="1" applyFill="1" applyBorder="1" applyAlignment="1">
      <alignment horizontal="right" vertical="center"/>
    </xf>
    <xf numFmtId="4" fontId="20" fillId="13" borderId="1" xfId="20" applyNumberFormat="1" applyFont="1" applyFill="1" applyBorder="1" applyAlignment="1">
      <alignment horizontal="center" vertical="center"/>
    </xf>
    <xf numFmtId="0" fontId="20" fillId="13" borderId="0" xfId="20" applyFont="1" applyFill="1" applyAlignment="1">
      <alignment horizontal="left" vertical="center" wrapText="1"/>
    </xf>
    <xf numFmtId="164" fontId="18" fillId="13" borderId="1" xfId="0" applyNumberFormat="1" applyFont="1" applyFill="1" applyBorder="1" applyAlignment="1">
      <alignment horizontal="center" vertical="center"/>
    </xf>
    <xf numFmtId="167" fontId="18" fillId="13" borderId="1" xfId="0" applyNumberFormat="1" applyFont="1" applyFill="1" applyBorder="1" applyAlignment="1">
      <alignment horizontal="right" vertical="center"/>
    </xf>
    <xf numFmtId="2" fontId="20" fillId="3" borderId="1" xfId="21" applyNumberFormat="1" applyFont="1" applyFill="1" applyBorder="1" applyAlignment="1">
      <alignment horizontal="left" vertical="center" wrapText="1"/>
    </xf>
    <xf numFmtId="1" fontId="18" fillId="13" borderId="1" xfId="21" applyNumberFormat="1" applyFont="1" applyFill="1" applyBorder="1" applyAlignment="1">
      <alignment horizontal="center" vertical="center" wrapText="1"/>
    </xf>
    <xf numFmtId="2" fontId="20" fillId="18" borderId="1" xfId="21" applyNumberFormat="1" applyFont="1" applyFill="1" applyBorder="1" applyAlignment="1">
      <alignment horizontal="left" vertical="center" wrapText="1"/>
    </xf>
    <xf numFmtId="0" fontId="20" fillId="13" borderId="1" xfId="20" applyNumberFormat="1" applyFont="1" applyFill="1" applyBorder="1" applyAlignment="1">
      <alignment horizontal="center" vertical="center"/>
    </xf>
    <xf numFmtId="0" fontId="20" fillId="13" borderId="13" xfId="20" applyFont="1" applyFill="1" applyBorder="1" applyAlignment="1">
      <alignment horizontal="center" vertical="center"/>
    </xf>
    <xf numFmtId="164" fontId="20" fillId="13" borderId="13" xfId="20" applyNumberFormat="1" applyFont="1" applyFill="1" applyBorder="1" applyAlignment="1">
      <alignment horizontal="right" vertical="center"/>
    </xf>
    <xf numFmtId="0" fontId="20" fillId="13" borderId="12" xfId="20" applyFont="1" applyFill="1" applyBorder="1" applyAlignment="1">
      <alignment horizontal="center" vertical="center"/>
    </xf>
    <xf numFmtId="0" fontId="20" fillId="13" borderId="14" xfId="20" applyFont="1" applyFill="1" applyBorder="1" applyAlignment="1">
      <alignment horizontal="center" vertical="center"/>
    </xf>
    <xf numFmtId="0" fontId="20" fillId="13" borderId="15" xfId="20" applyFont="1" applyFill="1" applyBorder="1" applyAlignment="1">
      <alignment horizontal="center" vertical="center"/>
    </xf>
    <xf numFmtId="0" fontId="20" fillId="13" borderId="16" xfId="20" applyFont="1" applyFill="1" applyBorder="1" applyAlignment="1">
      <alignment horizontal="center" vertical="center"/>
    </xf>
    <xf numFmtId="0" fontId="20" fillId="13" borderId="11" xfId="20" applyFont="1" applyFill="1" applyBorder="1" applyAlignment="1">
      <alignment horizontal="center" vertical="center"/>
    </xf>
    <xf numFmtId="0" fontId="20" fillId="13" borderId="17" xfId="20" applyFont="1" applyFill="1" applyBorder="1" applyAlignment="1">
      <alignment horizontal="center" vertical="center"/>
    </xf>
    <xf numFmtId="0" fontId="20" fillId="13" borderId="18" xfId="20" applyFont="1" applyFill="1" applyBorder="1" applyAlignment="1">
      <alignment horizontal="right" vertical="center"/>
    </xf>
    <xf numFmtId="4" fontId="20" fillId="13" borderId="19" xfId="20" applyNumberFormat="1" applyFont="1" applyFill="1" applyBorder="1" applyAlignment="1">
      <alignment horizontal="center" vertical="center"/>
    </xf>
    <xf numFmtId="4" fontId="20" fillId="13" borderId="20" xfId="20" applyNumberFormat="1" applyFont="1" applyFill="1" applyBorder="1" applyAlignment="1">
      <alignment horizontal="center" vertical="center"/>
    </xf>
    <xf numFmtId="4" fontId="20" fillId="0" borderId="0" xfId="20" applyNumberFormat="1" applyFont="1" applyFill="1" applyAlignment="1">
      <alignment horizontal="center" vertical="center"/>
    </xf>
    <xf numFmtId="2" fontId="19" fillId="13" borderId="1" xfId="20" applyNumberFormat="1" applyFont="1" applyFill="1" applyBorder="1" applyAlignment="1">
      <alignment horizontal="left" vertical="center" wrapText="1"/>
    </xf>
    <xf numFmtId="0" fontId="19" fillId="0" borderId="0" xfId="20" applyFont="1" applyFill="1" applyAlignment="1">
      <alignment horizontal="center" vertical="center" wrapText="1"/>
    </xf>
    <xf numFmtId="1" fontId="19" fillId="4" borderId="0" xfId="20" applyNumberFormat="1" applyFont="1" applyFill="1" applyBorder="1" applyAlignment="1">
      <alignment horizontal="center" vertical="center" wrapText="1"/>
    </xf>
    <xf numFmtId="1" fontId="20" fillId="13" borderId="0" xfId="21" applyNumberFormat="1" applyFont="1" applyFill="1" applyBorder="1" applyAlignment="1">
      <alignment horizontal="center" vertical="center"/>
    </xf>
    <xf numFmtId="43" fontId="19" fillId="4" borderId="0" xfId="21" applyFont="1" applyFill="1" applyBorder="1" applyAlignment="1">
      <alignment horizontal="center" vertical="center"/>
    </xf>
    <xf numFmtId="165" fontId="20" fillId="13" borderId="0" xfId="20" applyNumberFormat="1" applyFont="1" applyFill="1" applyAlignment="1">
      <alignment horizontal="center" vertical="center"/>
    </xf>
    <xf numFmtId="164" fontId="20" fillId="13" borderId="0" xfId="20" applyNumberFormat="1" applyFont="1" applyFill="1" applyAlignment="1">
      <alignment horizontal="center" vertical="center"/>
    </xf>
    <xf numFmtId="43" fontId="21" fillId="4" borderId="1" xfId="21" applyFont="1" applyFill="1" applyBorder="1" applyAlignment="1">
      <alignment horizontal="center" vertical="center"/>
    </xf>
    <xf numFmtId="0" fontId="20" fillId="19" borderId="0" xfId="20" applyFont="1" applyFill="1" applyAlignment="1">
      <alignment vertical="center"/>
    </xf>
    <xf numFmtId="0" fontId="21" fillId="19" borderId="1" xfId="0" applyFont="1" applyFill="1" applyBorder="1" applyAlignment="1">
      <alignment horizontal="center" vertical="center"/>
    </xf>
    <xf numFmtId="164" fontId="18" fillId="19" borderId="1" xfId="0" applyNumberFormat="1" applyFont="1" applyFill="1" applyBorder="1" applyAlignment="1">
      <alignment horizontal="right" vertical="center"/>
    </xf>
    <xf numFmtId="43" fontId="21" fillId="19" borderId="1" xfId="21" applyFont="1" applyFill="1" applyBorder="1" applyAlignment="1">
      <alignment horizontal="center" vertical="center"/>
    </xf>
    <xf numFmtId="0" fontId="18" fillId="19" borderId="0" xfId="0" applyFont="1" applyFill="1" applyAlignment="1">
      <alignment horizontal="center" vertical="center"/>
    </xf>
    <xf numFmtId="164" fontId="22" fillId="19" borderId="1" xfId="0" applyNumberFormat="1" applyFont="1" applyFill="1" applyBorder="1" applyAlignment="1">
      <alignment horizontal="right" vertical="center"/>
    </xf>
    <xf numFmtId="164" fontId="20" fillId="13" borderId="1" xfId="0" applyNumberFormat="1" applyFont="1" applyFill="1" applyBorder="1" applyAlignment="1">
      <alignment horizontal="right" vertical="center"/>
    </xf>
    <xf numFmtId="0" fontId="20" fillId="20" borderId="0" xfId="20" applyFont="1" applyFill="1" applyAlignment="1">
      <alignment vertical="center"/>
    </xf>
    <xf numFmtId="0" fontId="21" fillId="20" borderId="1" xfId="0" applyFont="1" applyFill="1" applyBorder="1" applyAlignment="1">
      <alignment horizontal="center" vertical="center"/>
    </xf>
    <xf numFmtId="164" fontId="18" fillId="20" borderId="1" xfId="0" applyNumberFormat="1" applyFont="1" applyFill="1" applyBorder="1" applyAlignment="1">
      <alignment horizontal="right" vertical="center"/>
    </xf>
    <xf numFmtId="43" fontId="21" fillId="20" borderId="1" xfId="21" applyFont="1" applyFill="1" applyBorder="1" applyAlignment="1">
      <alignment horizontal="center" vertical="center"/>
    </xf>
    <xf numFmtId="0" fontId="18" fillId="20" borderId="0" xfId="0" applyFont="1" applyFill="1" applyAlignment="1">
      <alignment horizontal="center" vertical="center"/>
    </xf>
    <xf numFmtId="1" fontId="13" fillId="0" borderId="5" xfId="20" applyNumberFormat="1" applyFont="1" applyBorder="1" applyAlignment="1">
      <alignment horizontal="center" vertical="center"/>
    </xf>
    <xf numFmtId="1" fontId="13" fillId="0" borderId="6" xfId="20" applyNumberFormat="1" applyFont="1" applyBorder="1" applyAlignment="1">
      <alignment horizontal="center" vertical="center"/>
    </xf>
    <xf numFmtId="1" fontId="13" fillId="0" borderId="7" xfId="20" applyNumberFormat="1" applyFont="1" applyBorder="1" applyAlignment="1">
      <alignment horizontal="center" vertical="center"/>
    </xf>
  </cellXfs>
  <cellStyles count="22">
    <cellStyle name="Денежный 2" xfId="2" xr:uid="{034CA329-FE08-4160-8B7C-826B61546C43}"/>
    <cellStyle name="Заголовок2" xfId="10" xr:uid="{83CCA55A-98D1-4225-B5B2-FD03EE0EDB5D}"/>
    <cellStyle name="кол-во" xfId="11" xr:uid="{0D2FD80B-A817-4E78-A51F-1C9DCE80705E}"/>
    <cellStyle name="кол-во 2" xfId="16" xr:uid="{99396380-3483-432E-91A3-149E0FE29243}"/>
    <cellStyle name="наименование" xfId="12" xr:uid="{BCCA559A-E7B1-4354-ACFD-7142FD6DE934}"/>
    <cellStyle name="Обычный" xfId="0" builtinId="0"/>
    <cellStyle name="Обычный 2" xfId="3" xr:uid="{0ED424C5-19CB-4F02-8085-FA5B1A46A7E3}"/>
    <cellStyle name="Обычный 2 2" xfId="4" xr:uid="{D6E71DC3-4756-4EAA-888C-959D7812AD16}"/>
    <cellStyle name="Обычный 2 3" xfId="5" xr:uid="{1F69A696-FE57-45B1-BE61-48591808700B}"/>
    <cellStyle name="Обычный 3" xfId="6" xr:uid="{2B69BD43-FE19-436C-90CE-945DD8984638}"/>
    <cellStyle name="Обычный 3 2" xfId="7" xr:uid="{7A1E0EA9-DCA7-409F-A4A3-21AC0F4C4819}"/>
    <cellStyle name="Обычный 3 3" xfId="20" xr:uid="{40827B7B-30E6-4ADA-A74C-40A66DB7414B}"/>
    <cellStyle name="Обычный 4" xfId="8" xr:uid="{1763B4CE-BB4B-4713-B606-FE7D3C29256E}"/>
    <cellStyle name="Обычный 5" xfId="13" xr:uid="{8582FCD1-DED7-4E6E-B5BB-139DAFDAEAC7}"/>
    <cellStyle name="Обычный 5 2" xfId="17" xr:uid="{B6A6C552-05EE-478C-94B1-690B5DF600BF}"/>
    <cellStyle name="Обычный 6" xfId="14" xr:uid="{2069CCAE-CD23-417D-B177-75711C3C3EDA}"/>
    <cellStyle name="Обычный 6 2" xfId="18" xr:uid="{F75200E2-EDFB-4296-A09B-0138EE9AB05F}"/>
    <cellStyle name="Обычный 7" xfId="15" xr:uid="{70E03137-B65C-4D1A-BFD6-E6DB35FF3E2E}"/>
    <cellStyle name="Обычный 7 2" xfId="19" xr:uid="{3C0B59B0-3254-46AD-B12D-7A969AFEF56F}"/>
    <cellStyle name="Обычный 8" xfId="9" xr:uid="{7D29E37F-CF53-4318-ADCF-7C2735035A9D}"/>
    <cellStyle name="Обычный 9" xfId="1" xr:uid="{28DF082E-1473-42AC-9118-D338032BA509}"/>
    <cellStyle name="Финансовый" xfId="21" builtinId="3"/>
  </cellStyles>
  <dxfs count="1832"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border>
        <bottom style="medium">
          <color theme="1" tint="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04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4"/>
      </font>
    </dxf>
    <dxf>
      <fill>
        <patternFill>
          <bgColor theme="8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8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theme="8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theme="8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theme="8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4"/>
      </font>
    </dxf>
    <dxf>
      <fill>
        <patternFill>
          <bgColor theme="7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7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6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theme="5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FFC000"/>
        </patternFill>
      </fill>
    </dxf>
    <dxf>
      <fill>
        <patternFill>
          <bgColor rgb="FF9933FF"/>
        </patternFill>
      </fill>
    </dxf>
    <dxf>
      <fill>
        <patternFill>
          <bgColor rgb="FFFFC000"/>
        </patternFill>
      </fill>
    </dxf>
    <dxf>
      <fill>
        <patternFill>
          <bgColor rgb="FF9933FF"/>
        </patternFill>
      </fill>
    </dxf>
    <dxf>
      <fill>
        <patternFill>
          <bgColor rgb="FFFFC000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FFC000"/>
        </patternFill>
      </fill>
    </dxf>
    <dxf>
      <fill>
        <patternFill>
          <bgColor rgb="FF9933FF"/>
        </patternFill>
      </fill>
    </dxf>
    <dxf>
      <fill>
        <patternFill>
          <bgColor rgb="FF00B0F0"/>
        </patternFill>
      </fill>
    </dxf>
    <dxf>
      <fill>
        <patternFill>
          <bgColor theme="3" tint="0.39994506668294322"/>
        </patternFill>
      </fill>
    </dxf>
    <dxf>
      <fill>
        <patternFill>
          <bgColor rgb="FFCD0B9A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4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933FF"/>
        </patternFill>
      </fill>
    </dxf>
    <dxf>
      <fill>
        <patternFill>
          <bgColor rgb="FF00B0F0"/>
        </patternFill>
      </fill>
    </dxf>
    <dxf>
      <fill>
        <patternFill>
          <bgColor rgb="FFCD0B9A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4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</dxfs>
  <tableStyles count="0" defaultTableStyle="TableStyleMedium2" defaultPivotStyle="PivotStyleLight16"/>
  <colors>
    <mruColors>
      <color rgb="FFCD0B9A"/>
      <color rgb="FF9933FF"/>
      <color rgb="FFB08600"/>
      <color rgb="FF97418B"/>
      <color rgb="FFFF7C80"/>
      <color rgb="FFED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88;&#1072;&#1074;&#1085;&#1077;&#1085;&#1080;&#1077;_&#1087;&#1086;&#1089;&#1090;&#1072;&#1074;&#1082;&#1080;_&#1086;&#1090;_&#1079;&#1072;&#1074;&#1086;&#1076;&#1086;&#1074;_09_02_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udotvortseva/Desktop/&#1054;&#1054;&#1054;%20&#1045;&#1074;&#1088;&#1086;&#1061;&#1080;&#1084;%20&#1058;&#1077;&#1088;&#1084;&#1080;&#1085;&#1072;&#1083;%20&#1059;&#1089;&#1090;&#1100;-&#1051;&#1091;&#1075;&#1072;/&#1052;&#1054;&#1053;&#1058;&#1040;&#1046;%20&#1052;&#1050;%20&#1050;&#1043;&#8470;3/&#1059;&#1095;&#1077;&#1090;%20&#1050;&#1043;3%20-%20&#1091;&#1095;&#1105;&#1090;%20&#1086;&#1090;%2023.10.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udotvortseva/Downloads/&#1042;&#1099;&#1087;&#1086;&#1083;&#1085;&#1077;&#1085;&#1080;&#1077;%20&#1088;&#1072;&#1073;&#1086;&#109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9;&#1089;&#1090;&#1100;-&#1051;&#1091;&#1075;&#1072;/&#1050;&#1052;%20&#1077;&#1076;&#1077;&#1084;%20&#1090;&#1091;&#1076;&#1072;/&#1089;&#1084;&#1077;&#1090;&#1072;_&#1057;&#1052;&#1056;%20&#1050;&#1043;3+%20&#1087;&#1088;&#1086;&#1092;&#1083;&#1080;&#1089;&#1090;%20&#1088;&#1077;&#1076;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.02.2026"/>
    </sheetNames>
    <sheetDataSet>
      <sheetData sheetId="0">
        <row r="3">
          <cell r="C3" t="str">
            <v>1А-1</v>
          </cell>
          <cell r="D3" t="str">
            <v>Связь 1А-1</v>
          </cell>
          <cell r="E3">
            <v>10</v>
          </cell>
          <cell r="F3">
            <v>45.5</v>
          </cell>
          <cell r="G3">
            <v>455</v>
          </cell>
          <cell r="H3" t="str">
            <v>-</v>
          </cell>
          <cell r="I3" t="str">
            <v>-</v>
          </cell>
          <cell r="J3">
            <v>10</v>
          </cell>
        </row>
        <row r="4">
          <cell r="C4" t="str">
            <v>1Б-1</v>
          </cell>
          <cell r="D4" t="str">
            <v>Распорка 1Б-1</v>
          </cell>
          <cell r="E4">
            <v>1</v>
          </cell>
          <cell r="F4">
            <v>70.599999999999994</v>
          </cell>
          <cell r="G4">
            <v>70.599999999999994</v>
          </cell>
          <cell r="H4" t="str">
            <v>-</v>
          </cell>
          <cell r="I4" t="str">
            <v>-</v>
          </cell>
          <cell r="J4">
            <v>0</v>
          </cell>
        </row>
        <row r="5">
          <cell r="C5" t="str">
            <v>1Б1-1</v>
          </cell>
          <cell r="D5" t="str">
            <v>Балка 1Б1-1</v>
          </cell>
          <cell r="E5">
            <v>1</v>
          </cell>
          <cell r="F5">
            <v>4542.8999999999996</v>
          </cell>
          <cell r="G5">
            <v>4542.8999999999996</v>
          </cell>
          <cell r="H5" t="str">
            <v>-</v>
          </cell>
          <cell r="I5" t="str">
            <v>-</v>
          </cell>
          <cell r="J5">
            <v>1</v>
          </cell>
        </row>
        <row r="6">
          <cell r="C6" t="str">
            <v>1Б1-2</v>
          </cell>
          <cell r="D6" t="str">
            <v>Балка 1Б1-2</v>
          </cell>
          <cell r="E6">
            <v>1</v>
          </cell>
          <cell r="F6">
            <v>4517.2</v>
          </cell>
          <cell r="G6">
            <v>4517.2</v>
          </cell>
          <cell r="H6" t="str">
            <v>-</v>
          </cell>
          <cell r="I6" t="str">
            <v>-</v>
          </cell>
          <cell r="J6">
            <v>1</v>
          </cell>
        </row>
        <row r="7">
          <cell r="C7" t="str">
            <v>1Б1-3</v>
          </cell>
          <cell r="D7" t="str">
            <v>Балка 1Б1-3</v>
          </cell>
          <cell r="E7">
            <v>1</v>
          </cell>
          <cell r="F7">
            <v>4536</v>
          </cell>
          <cell r="G7">
            <v>4536</v>
          </cell>
          <cell r="H7" t="str">
            <v>-</v>
          </cell>
          <cell r="I7" t="str">
            <v>-</v>
          </cell>
          <cell r="J7">
            <v>1</v>
          </cell>
        </row>
        <row r="8">
          <cell r="C8" t="str">
            <v>1Б1-4</v>
          </cell>
          <cell r="D8" t="str">
            <v>Балка 1Б1-4</v>
          </cell>
          <cell r="E8">
            <v>3</v>
          </cell>
          <cell r="F8">
            <v>4551.2</v>
          </cell>
          <cell r="G8">
            <v>13653.6</v>
          </cell>
          <cell r="H8">
            <v>1</v>
          </cell>
          <cell r="I8">
            <v>4551.2</v>
          </cell>
          <cell r="J8">
            <v>3</v>
          </cell>
        </row>
        <row r="9">
          <cell r="C9" t="str">
            <v>1Б1-5</v>
          </cell>
          <cell r="D9" t="str">
            <v>Балка 1Б1-5</v>
          </cell>
          <cell r="E9">
            <v>2</v>
          </cell>
          <cell r="F9">
            <v>4535.6000000000004</v>
          </cell>
          <cell r="G9">
            <v>9071.2000000000007</v>
          </cell>
          <cell r="H9">
            <v>2</v>
          </cell>
          <cell r="I9">
            <v>9071.2000000000007</v>
          </cell>
          <cell r="J9">
            <v>2</v>
          </cell>
        </row>
        <row r="10">
          <cell r="C10" t="str">
            <v>1Б1-6</v>
          </cell>
          <cell r="D10" t="str">
            <v>Балка 1Б1-6</v>
          </cell>
          <cell r="E10">
            <v>1</v>
          </cell>
          <cell r="F10">
            <v>4528.7</v>
          </cell>
          <cell r="G10">
            <v>4528.7</v>
          </cell>
          <cell r="H10" t="str">
            <v>-</v>
          </cell>
          <cell r="I10" t="str">
            <v>-</v>
          </cell>
          <cell r="J10">
            <v>1</v>
          </cell>
        </row>
        <row r="11">
          <cell r="C11" t="str">
            <v>1Б2-1</v>
          </cell>
          <cell r="D11" t="str">
            <v>Балка 1Б2-1</v>
          </cell>
          <cell r="E11">
            <v>1</v>
          </cell>
          <cell r="F11">
            <v>4416.3</v>
          </cell>
          <cell r="G11">
            <v>4416.3</v>
          </cell>
          <cell r="H11" t="str">
            <v>-</v>
          </cell>
          <cell r="I11" t="str">
            <v>-</v>
          </cell>
          <cell r="J11">
            <v>1</v>
          </cell>
        </row>
        <row r="12">
          <cell r="C12" t="str">
            <v>1Б3-1</v>
          </cell>
          <cell r="D12" t="str">
            <v>Балка 1Б3-1</v>
          </cell>
          <cell r="E12">
            <v>1</v>
          </cell>
          <cell r="F12">
            <v>2169.5</v>
          </cell>
          <cell r="G12">
            <v>2169.5</v>
          </cell>
          <cell r="H12" t="str">
            <v>-</v>
          </cell>
          <cell r="I12" t="str">
            <v>-</v>
          </cell>
          <cell r="J12">
            <v>1</v>
          </cell>
        </row>
        <row r="13">
          <cell r="C13" t="str">
            <v>1Б3-2</v>
          </cell>
          <cell r="D13" t="str">
            <v>Балка 1Б3-2</v>
          </cell>
          <cell r="E13">
            <v>1</v>
          </cell>
          <cell r="F13">
            <v>2048.1</v>
          </cell>
          <cell r="G13">
            <v>2048.1</v>
          </cell>
          <cell r="H13" t="str">
            <v>-</v>
          </cell>
          <cell r="I13" t="str">
            <v>-</v>
          </cell>
          <cell r="J13">
            <v>1</v>
          </cell>
        </row>
        <row r="14">
          <cell r="C14" t="str">
            <v>1Б3-3</v>
          </cell>
          <cell r="D14" t="str">
            <v>Балка 1Б3-3</v>
          </cell>
          <cell r="E14">
            <v>1</v>
          </cell>
          <cell r="F14">
            <v>2043.1</v>
          </cell>
          <cell r="G14">
            <v>2043.1</v>
          </cell>
          <cell r="H14" t="str">
            <v>-</v>
          </cell>
          <cell r="I14" t="str">
            <v>-</v>
          </cell>
          <cell r="J14">
            <v>1</v>
          </cell>
        </row>
        <row r="15">
          <cell r="C15" t="str">
            <v>1Б3-4</v>
          </cell>
          <cell r="D15" t="str">
            <v>Балка 1Б3-4</v>
          </cell>
          <cell r="E15">
            <v>1</v>
          </cell>
          <cell r="F15">
            <v>2039.2</v>
          </cell>
          <cell r="G15">
            <v>2039.2</v>
          </cell>
          <cell r="H15" t="str">
            <v>-</v>
          </cell>
          <cell r="I15" t="str">
            <v>-</v>
          </cell>
          <cell r="J15">
            <v>1</v>
          </cell>
        </row>
        <row r="16">
          <cell r="C16" t="str">
            <v>1Б3-5</v>
          </cell>
          <cell r="D16" t="str">
            <v>Балка 1Б3-5</v>
          </cell>
          <cell r="E16">
            <v>1</v>
          </cell>
          <cell r="F16">
            <v>2032.1</v>
          </cell>
          <cell r="G16">
            <v>2032.1</v>
          </cell>
          <cell r="H16" t="str">
            <v>-</v>
          </cell>
          <cell r="I16" t="str">
            <v>-</v>
          </cell>
          <cell r="J16">
            <v>1</v>
          </cell>
        </row>
        <row r="17">
          <cell r="C17" t="str">
            <v>1Б4-1</v>
          </cell>
          <cell r="D17" t="str">
            <v>Балка 1Б4-1</v>
          </cell>
          <cell r="E17">
            <v>1</v>
          </cell>
          <cell r="F17">
            <v>595.9</v>
          </cell>
          <cell r="G17">
            <v>595.9</v>
          </cell>
          <cell r="H17" t="str">
            <v>-</v>
          </cell>
          <cell r="I17" t="str">
            <v>-</v>
          </cell>
          <cell r="J17">
            <v>1</v>
          </cell>
        </row>
        <row r="18">
          <cell r="C18" t="str">
            <v>1Б4-2</v>
          </cell>
          <cell r="D18" t="str">
            <v>Балка 1Б4-2</v>
          </cell>
          <cell r="E18">
            <v>1</v>
          </cell>
          <cell r="F18">
            <v>595.9</v>
          </cell>
          <cell r="G18">
            <v>595.9</v>
          </cell>
          <cell r="H18" t="str">
            <v>-</v>
          </cell>
          <cell r="I18" t="str">
            <v>-</v>
          </cell>
          <cell r="J18">
            <v>1</v>
          </cell>
        </row>
        <row r="19">
          <cell r="C19" t="str">
            <v>1Б4-3</v>
          </cell>
          <cell r="D19" t="str">
            <v>Балка 1Б4-3</v>
          </cell>
          <cell r="E19">
            <v>2</v>
          </cell>
          <cell r="F19">
            <v>588</v>
          </cell>
          <cell r="G19">
            <v>1176</v>
          </cell>
          <cell r="H19" t="str">
            <v>-</v>
          </cell>
          <cell r="I19" t="str">
            <v>-</v>
          </cell>
          <cell r="J19">
            <v>2</v>
          </cell>
        </row>
        <row r="20">
          <cell r="C20" t="str">
            <v>1Б4-4</v>
          </cell>
          <cell r="D20" t="str">
            <v>Балка 1Б4-4</v>
          </cell>
          <cell r="E20">
            <v>2</v>
          </cell>
          <cell r="F20">
            <v>676.4</v>
          </cell>
          <cell r="G20">
            <v>1352.8</v>
          </cell>
          <cell r="H20" t="str">
            <v>-</v>
          </cell>
          <cell r="I20" t="str">
            <v>-</v>
          </cell>
          <cell r="J20">
            <v>2</v>
          </cell>
        </row>
        <row r="21">
          <cell r="C21" t="str">
            <v>1Б4-5</v>
          </cell>
          <cell r="D21" t="str">
            <v>Балка 1Б4-5</v>
          </cell>
          <cell r="E21">
            <v>2</v>
          </cell>
          <cell r="F21">
            <v>686</v>
          </cell>
          <cell r="G21">
            <v>1372</v>
          </cell>
          <cell r="H21" t="str">
            <v>-</v>
          </cell>
          <cell r="I21" t="str">
            <v>-</v>
          </cell>
          <cell r="J21">
            <v>1</v>
          </cell>
        </row>
        <row r="22">
          <cell r="C22" t="str">
            <v>1Б4-6</v>
          </cell>
          <cell r="D22" t="str">
            <v>Балка 1Б4-6</v>
          </cell>
          <cell r="E22">
            <v>1</v>
          </cell>
          <cell r="F22">
            <v>651</v>
          </cell>
          <cell r="G22">
            <v>651</v>
          </cell>
          <cell r="H22" t="str">
            <v>-</v>
          </cell>
          <cell r="I22" t="str">
            <v>-</v>
          </cell>
          <cell r="J22">
            <v>0</v>
          </cell>
        </row>
        <row r="23">
          <cell r="C23" t="str">
            <v>1Б4-7</v>
          </cell>
          <cell r="D23" t="str">
            <v>Балка 1Б4-7</v>
          </cell>
          <cell r="E23">
            <v>1</v>
          </cell>
          <cell r="F23">
            <v>651</v>
          </cell>
          <cell r="G23">
            <v>651</v>
          </cell>
          <cell r="H23" t="str">
            <v>-</v>
          </cell>
          <cell r="I23" t="str">
            <v>-</v>
          </cell>
          <cell r="J23">
            <v>0</v>
          </cell>
        </row>
        <row r="24">
          <cell r="C24" t="str">
            <v>1Б4-8</v>
          </cell>
          <cell r="D24" t="str">
            <v>Балка 1Б4-8</v>
          </cell>
          <cell r="E24">
            <v>1</v>
          </cell>
          <cell r="F24">
            <v>648.6</v>
          </cell>
          <cell r="G24">
            <v>648.6</v>
          </cell>
          <cell r="H24" t="str">
            <v>-</v>
          </cell>
          <cell r="I24" t="str">
            <v>-</v>
          </cell>
          <cell r="J24">
            <v>1</v>
          </cell>
        </row>
        <row r="25">
          <cell r="C25" t="str">
            <v>1Б4-9</v>
          </cell>
          <cell r="D25" t="str">
            <v>Балка 1Б4-9</v>
          </cell>
          <cell r="E25">
            <v>1</v>
          </cell>
          <cell r="F25">
            <v>660.2</v>
          </cell>
          <cell r="G25">
            <v>660.2</v>
          </cell>
          <cell r="H25" t="str">
            <v>-</v>
          </cell>
          <cell r="I25" t="str">
            <v>-</v>
          </cell>
          <cell r="J25">
            <v>1</v>
          </cell>
        </row>
        <row r="26">
          <cell r="C26" t="str">
            <v>1Б4-10</v>
          </cell>
          <cell r="D26" t="str">
            <v>Балка 1Б4-10</v>
          </cell>
          <cell r="E26">
            <v>1</v>
          </cell>
          <cell r="F26">
            <v>648.6</v>
          </cell>
          <cell r="G26">
            <v>648.6</v>
          </cell>
          <cell r="H26" t="str">
            <v>-</v>
          </cell>
          <cell r="I26" t="str">
            <v>-</v>
          </cell>
          <cell r="J26">
            <v>1</v>
          </cell>
        </row>
        <row r="27">
          <cell r="C27" t="str">
            <v>1Б4-11</v>
          </cell>
          <cell r="D27" t="str">
            <v>Балка 1Б4-11</v>
          </cell>
          <cell r="E27">
            <v>1</v>
          </cell>
          <cell r="F27">
            <v>657.8</v>
          </cell>
          <cell r="G27">
            <v>657.8</v>
          </cell>
          <cell r="H27" t="str">
            <v>-</v>
          </cell>
          <cell r="I27" t="str">
            <v>-</v>
          </cell>
          <cell r="J27">
            <v>1</v>
          </cell>
        </row>
        <row r="28">
          <cell r="C28" t="str">
            <v>1Б4-12</v>
          </cell>
          <cell r="D28" t="str">
            <v>Балка 1Б4-12</v>
          </cell>
          <cell r="E28">
            <v>2</v>
          </cell>
          <cell r="F28">
            <v>673.5</v>
          </cell>
          <cell r="G28">
            <v>1347</v>
          </cell>
          <cell r="H28" t="str">
            <v>-</v>
          </cell>
          <cell r="I28" t="str">
            <v>-</v>
          </cell>
          <cell r="J28">
            <v>0</v>
          </cell>
        </row>
        <row r="29">
          <cell r="C29" t="str">
            <v>1Б4-13</v>
          </cell>
          <cell r="D29" t="str">
            <v>Балка 1Б4-13</v>
          </cell>
          <cell r="E29">
            <v>2</v>
          </cell>
          <cell r="F29">
            <v>685.2</v>
          </cell>
          <cell r="G29">
            <v>1370.4</v>
          </cell>
          <cell r="H29" t="str">
            <v>-</v>
          </cell>
          <cell r="I29" t="str">
            <v>-</v>
          </cell>
          <cell r="J29">
            <v>2</v>
          </cell>
        </row>
        <row r="30">
          <cell r="C30" t="str">
            <v>1Б4-14</v>
          </cell>
          <cell r="D30" t="str">
            <v>Балка 1Б4-14</v>
          </cell>
          <cell r="E30">
            <v>4</v>
          </cell>
          <cell r="F30">
            <v>686</v>
          </cell>
          <cell r="G30">
            <v>2744</v>
          </cell>
          <cell r="H30" t="str">
            <v>-</v>
          </cell>
          <cell r="I30" t="str">
            <v>-</v>
          </cell>
          <cell r="J30">
            <v>5</v>
          </cell>
        </row>
        <row r="31">
          <cell r="C31" t="str">
            <v>1Б4-15</v>
          </cell>
          <cell r="D31" t="str">
            <v>Балка 1Б4-15</v>
          </cell>
          <cell r="E31">
            <v>2</v>
          </cell>
          <cell r="F31">
            <v>686</v>
          </cell>
          <cell r="G31">
            <v>1372</v>
          </cell>
          <cell r="H31">
            <v>0</v>
          </cell>
          <cell r="I31">
            <v>0</v>
          </cell>
          <cell r="J31">
            <v>2</v>
          </cell>
        </row>
        <row r="32">
          <cell r="C32" t="str">
            <v>1Б4-16</v>
          </cell>
          <cell r="D32" t="str">
            <v>Балка 1Б4-16</v>
          </cell>
          <cell r="E32">
            <v>2</v>
          </cell>
          <cell r="F32">
            <v>697.7</v>
          </cell>
          <cell r="G32">
            <v>1395.4</v>
          </cell>
          <cell r="H32" t="str">
            <v>-</v>
          </cell>
          <cell r="I32" t="str">
            <v>-</v>
          </cell>
          <cell r="J32">
            <v>2</v>
          </cell>
        </row>
        <row r="33">
          <cell r="C33" t="str">
            <v>1Б4-17</v>
          </cell>
          <cell r="D33" t="str">
            <v>Балка 1Б4-17</v>
          </cell>
          <cell r="E33">
            <v>4</v>
          </cell>
          <cell r="F33">
            <v>673.5</v>
          </cell>
          <cell r="G33">
            <v>2694</v>
          </cell>
          <cell r="H33">
            <v>0</v>
          </cell>
          <cell r="I33">
            <v>0</v>
          </cell>
          <cell r="J33">
            <v>4</v>
          </cell>
        </row>
        <row r="34">
          <cell r="C34" t="str">
            <v>1Б4-18</v>
          </cell>
          <cell r="D34" t="str">
            <v>Балка 1Б4-18</v>
          </cell>
          <cell r="E34">
            <v>2</v>
          </cell>
          <cell r="F34">
            <v>673.5</v>
          </cell>
          <cell r="G34">
            <v>1347</v>
          </cell>
          <cell r="H34">
            <v>0</v>
          </cell>
          <cell r="I34">
            <v>0</v>
          </cell>
          <cell r="J34">
            <v>3</v>
          </cell>
        </row>
        <row r="35">
          <cell r="C35" t="str">
            <v>1Б4-19</v>
          </cell>
          <cell r="D35" t="str">
            <v>Балка 1Б4-19</v>
          </cell>
          <cell r="E35">
            <v>2</v>
          </cell>
          <cell r="F35">
            <v>685.2</v>
          </cell>
          <cell r="G35">
            <v>1370.4</v>
          </cell>
          <cell r="H35" t="str">
            <v>-</v>
          </cell>
          <cell r="I35" t="str">
            <v>-</v>
          </cell>
          <cell r="J35">
            <v>1</v>
          </cell>
        </row>
        <row r="36">
          <cell r="C36" t="str">
            <v>1Б4-20</v>
          </cell>
          <cell r="D36" t="str">
            <v>Балка 1Б4-20</v>
          </cell>
          <cell r="E36">
            <v>4</v>
          </cell>
          <cell r="F36">
            <v>673.5</v>
          </cell>
          <cell r="G36">
            <v>2694</v>
          </cell>
          <cell r="H36">
            <v>0</v>
          </cell>
          <cell r="I36">
            <v>0</v>
          </cell>
          <cell r="J36">
            <v>3</v>
          </cell>
        </row>
        <row r="37">
          <cell r="C37" t="str">
            <v>1Б5-1</v>
          </cell>
          <cell r="D37" t="str">
            <v>Балка 1Б5-1</v>
          </cell>
          <cell r="E37">
            <v>1</v>
          </cell>
          <cell r="F37">
            <v>265.7</v>
          </cell>
          <cell r="G37">
            <v>265.7</v>
          </cell>
          <cell r="H37">
            <v>0</v>
          </cell>
          <cell r="I37">
            <v>0</v>
          </cell>
          <cell r="J37">
            <v>1</v>
          </cell>
        </row>
        <row r="38">
          <cell r="C38" t="str">
            <v>1Б5-2</v>
          </cell>
          <cell r="D38" t="str">
            <v>Балка 1Б5-2</v>
          </cell>
          <cell r="E38">
            <v>1</v>
          </cell>
          <cell r="F38">
            <v>288.7</v>
          </cell>
          <cell r="G38">
            <v>288.7</v>
          </cell>
          <cell r="H38" t="str">
            <v>-</v>
          </cell>
          <cell r="I38" t="str">
            <v>-</v>
          </cell>
          <cell r="J38">
            <v>1</v>
          </cell>
        </row>
        <row r="39">
          <cell r="C39" t="str">
            <v>1Б5-3</v>
          </cell>
          <cell r="D39" t="str">
            <v>Балка 1Б5-3</v>
          </cell>
          <cell r="E39">
            <v>1</v>
          </cell>
          <cell r="F39">
            <v>270.39999999999998</v>
          </cell>
          <cell r="G39">
            <v>270.39999999999998</v>
          </cell>
          <cell r="H39" t="str">
            <v>-</v>
          </cell>
          <cell r="I39" t="str">
            <v>-</v>
          </cell>
          <cell r="J39">
            <v>1</v>
          </cell>
        </row>
        <row r="40">
          <cell r="C40" t="str">
            <v>1Б5-4</v>
          </cell>
          <cell r="D40" t="str">
            <v>Балка 1Б5-4</v>
          </cell>
          <cell r="E40">
            <v>1</v>
          </cell>
          <cell r="F40">
            <v>270.39999999999998</v>
          </cell>
          <cell r="G40">
            <v>270.39999999999998</v>
          </cell>
          <cell r="H40" t="str">
            <v>-</v>
          </cell>
          <cell r="I40" t="str">
            <v>-</v>
          </cell>
          <cell r="J40">
            <v>1</v>
          </cell>
        </row>
        <row r="41">
          <cell r="C41" t="str">
            <v>1Б5-5</v>
          </cell>
          <cell r="D41" t="str">
            <v>Балка 1Б5-5</v>
          </cell>
          <cell r="E41">
            <v>1</v>
          </cell>
          <cell r="F41">
            <v>290</v>
          </cell>
          <cell r="G41">
            <v>290</v>
          </cell>
          <cell r="H41" t="str">
            <v>-</v>
          </cell>
          <cell r="I41" t="str">
            <v>-</v>
          </cell>
          <cell r="J41">
            <v>1</v>
          </cell>
        </row>
        <row r="42">
          <cell r="C42" t="str">
            <v>1Б5-6</v>
          </cell>
          <cell r="D42" t="str">
            <v>Балка 1Б5-6</v>
          </cell>
          <cell r="E42">
            <v>1</v>
          </cell>
          <cell r="F42">
            <v>308.8</v>
          </cell>
          <cell r="G42">
            <v>308.8</v>
          </cell>
          <cell r="H42" t="str">
            <v>-</v>
          </cell>
          <cell r="I42" t="str">
            <v>-</v>
          </cell>
          <cell r="J42">
            <v>1</v>
          </cell>
        </row>
        <row r="43">
          <cell r="C43" t="str">
            <v>1Б5-7</v>
          </cell>
          <cell r="D43" t="str">
            <v>Балка 1Б5-7</v>
          </cell>
          <cell r="E43">
            <v>1</v>
          </cell>
          <cell r="F43">
            <v>280.7</v>
          </cell>
          <cell r="G43">
            <v>280.7</v>
          </cell>
          <cell r="H43" t="str">
            <v>-</v>
          </cell>
          <cell r="I43" t="str">
            <v>-</v>
          </cell>
          <cell r="J43">
            <v>1</v>
          </cell>
        </row>
        <row r="44">
          <cell r="C44" t="str">
            <v>1Б5-8</v>
          </cell>
          <cell r="D44" t="str">
            <v>Балка 1Б5-8</v>
          </cell>
          <cell r="E44">
            <v>1</v>
          </cell>
          <cell r="F44">
            <v>299.5</v>
          </cell>
          <cell r="G44">
            <v>299.5</v>
          </cell>
          <cell r="H44" t="str">
            <v>-</v>
          </cell>
          <cell r="I44" t="str">
            <v>-</v>
          </cell>
          <cell r="J44">
            <v>1</v>
          </cell>
        </row>
        <row r="45">
          <cell r="C45" t="str">
            <v>1Б5-9</v>
          </cell>
          <cell r="D45" t="str">
            <v>Балка 1Б5-9</v>
          </cell>
          <cell r="E45">
            <v>1</v>
          </cell>
          <cell r="F45">
            <v>330.9</v>
          </cell>
          <cell r="G45">
            <v>330.9</v>
          </cell>
          <cell r="H45" t="str">
            <v>-</v>
          </cell>
          <cell r="I45" t="str">
            <v>-</v>
          </cell>
          <cell r="J45">
            <v>1</v>
          </cell>
        </row>
        <row r="46">
          <cell r="C46" t="str">
            <v>1Б5-10</v>
          </cell>
          <cell r="D46" t="str">
            <v>Балка 1Б5-10</v>
          </cell>
          <cell r="E46">
            <v>1</v>
          </cell>
          <cell r="F46">
            <v>350.6</v>
          </cell>
          <cell r="G46">
            <v>350.6</v>
          </cell>
          <cell r="H46" t="str">
            <v>-</v>
          </cell>
          <cell r="I46" t="str">
            <v>-</v>
          </cell>
          <cell r="J46">
            <v>1</v>
          </cell>
        </row>
        <row r="47">
          <cell r="C47" t="str">
            <v>1Б5-11</v>
          </cell>
          <cell r="D47" t="str">
            <v>Балка 1Б5-11</v>
          </cell>
          <cell r="E47">
            <v>1</v>
          </cell>
          <cell r="F47">
            <v>329.5</v>
          </cell>
          <cell r="G47">
            <v>329.5</v>
          </cell>
          <cell r="H47" t="str">
            <v>-</v>
          </cell>
          <cell r="I47" t="str">
            <v>-</v>
          </cell>
          <cell r="J47">
            <v>1</v>
          </cell>
        </row>
        <row r="48">
          <cell r="C48" t="str">
            <v>1Б5-12</v>
          </cell>
          <cell r="D48" t="str">
            <v>Балка 1Б5-12</v>
          </cell>
          <cell r="E48">
            <v>1</v>
          </cell>
          <cell r="F48">
            <v>349.2</v>
          </cell>
          <cell r="G48">
            <v>349.2</v>
          </cell>
          <cell r="H48" t="str">
            <v>-</v>
          </cell>
          <cell r="I48" t="str">
            <v>-</v>
          </cell>
          <cell r="J48">
            <v>1</v>
          </cell>
        </row>
        <row r="49">
          <cell r="C49" t="str">
            <v>1Б5-13</v>
          </cell>
          <cell r="D49" t="str">
            <v>Балка 1Б5-13</v>
          </cell>
          <cell r="E49">
            <v>1</v>
          </cell>
          <cell r="F49">
            <v>312.2</v>
          </cell>
          <cell r="G49">
            <v>312.2</v>
          </cell>
          <cell r="H49" t="str">
            <v>-</v>
          </cell>
          <cell r="I49" t="str">
            <v>-</v>
          </cell>
          <cell r="J49">
            <v>1</v>
          </cell>
        </row>
        <row r="50">
          <cell r="C50" t="str">
            <v>1Б5-14</v>
          </cell>
          <cell r="D50" t="str">
            <v>Балка 1Б5-14</v>
          </cell>
          <cell r="E50">
            <v>1</v>
          </cell>
          <cell r="F50">
            <v>331.8</v>
          </cell>
          <cell r="G50">
            <v>331.8</v>
          </cell>
          <cell r="H50" t="str">
            <v>-</v>
          </cell>
          <cell r="I50" t="str">
            <v>-</v>
          </cell>
          <cell r="J50">
            <v>1</v>
          </cell>
        </row>
        <row r="51">
          <cell r="C51" t="str">
            <v>1Б6-1</v>
          </cell>
          <cell r="D51" t="str">
            <v>Балка 1Б6-1</v>
          </cell>
          <cell r="E51">
            <v>1</v>
          </cell>
          <cell r="F51">
            <v>630.79999999999995</v>
          </cell>
          <cell r="G51">
            <v>630.79999999999995</v>
          </cell>
          <cell r="H51" t="str">
            <v>-</v>
          </cell>
          <cell r="I51" t="str">
            <v>-</v>
          </cell>
          <cell r="J51">
            <v>1</v>
          </cell>
        </row>
        <row r="52">
          <cell r="C52" t="str">
            <v>1Б6-2</v>
          </cell>
          <cell r="D52" t="str">
            <v>Балка 1Б6-2</v>
          </cell>
          <cell r="E52">
            <v>1</v>
          </cell>
          <cell r="F52">
            <v>626.20000000000005</v>
          </cell>
          <cell r="G52">
            <v>626.20000000000005</v>
          </cell>
          <cell r="H52" t="str">
            <v>-</v>
          </cell>
          <cell r="I52" t="str">
            <v>-</v>
          </cell>
          <cell r="J52">
            <v>1</v>
          </cell>
        </row>
        <row r="53">
          <cell r="C53" t="str">
            <v>1Б6-3</v>
          </cell>
          <cell r="D53" t="str">
            <v>Балка 1Б6-3</v>
          </cell>
          <cell r="E53">
            <v>2</v>
          </cell>
          <cell r="F53">
            <v>613</v>
          </cell>
          <cell r="G53">
            <v>1226</v>
          </cell>
          <cell r="H53" t="str">
            <v>-</v>
          </cell>
          <cell r="I53" t="str">
            <v>-</v>
          </cell>
          <cell r="J53">
            <v>2</v>
          </cell>
        </row>
        <row r="54">
          <cell r="C54" t="str">
            <v>1Б7-1</v>
          </cell>
          <cell r="D54" t="str">
            <v>Балка 1Б7-1</v>
          </cell>
          <cell r="E54">
            <v>1</v>
          </cell>
          <cell r="F54">
            <v>267.5</v>
          </cell>
          <cell r="G54">
            <v>267.5</v>
          </cell>
          <cell r="H54" t="str">
            <v>-</v>
          </cell>
          <cell r="I54" t="str">
            <v>-</v>
          </cell>
          <cell r="J54">
            <v>1</v>
          </cell>
        </row>
        <row r="55">
          <cell r="C55" t="str">
            <v>1Б7-2</v>
          </cell>
          <cell r="D55" t="str">
            <v>Балка 1Б7-2</v>
          </cell>
          <cell r="E55">
            <v>7</v>
          </cell>
          <cell r="F55">
            <v>147.4</v>
          </cell>
          <cell r="G55">
            <v>1031.8</v>
          </cell>
          <cell r="H55">
            <v>0</v>
          </cell>
          <cell r="I55">
            <v>0</v>
          </cell>
          <cell r="J55">
            <v>7</v>
          </cell>
        </row>
        <row r="56">
          <cell r="C56" t="str">
            <v>1Б7-3</v>
          </cell>
          <cell r="D56" t="str">
            <v>Балка 1Б7-3</v>
          </cell>
          <cell r="E56">
            <v>2</v>
          </cell>
          <cell r="F56">
            <v>53.8</v>
          </cell>
          <cell r="G56">
            <v>107.6</v>
          </cell>
          <cell r="H56">
            <v>0</v>
          </cell>
          <cell r="I56">
            <v>0</v>
          </cell>
          <cell r="J56">
            <v>4</v>
          </cell>
        </row>
        <row r="57">
          <cell r="C57" t="str">
            <v>1Б7-4</v>
          </cell>
          <cell r="D57" t="str">
            <v>Балка 1Б7-4</v>
          </cell>
          <cell r="E57">
            <v>1</v>
          </cell>
          <cell r="F57">
            <v>53.8</v>
          </cell>
          <cell r="G57">
            <v>53.8</v>
          </cell>
          <cell r="H57" t="str">
            <v>-</v>
          </cell>
          <cell r="I57" t="str">
            <v>-</v>
          </cell>
          <cell r="J57">
            <v>0</v>
          </cell>
        </row>
        <row r="58">
          <cell r="C58" t="str">
            <v>1Б7-5</v>
          </cell>
          <cell r="D58" t="str">
            <v>Балка 1Б7-5</v>
          </cell>
          <cell r="E58">
            <v>1</v>
          </cell>
          <cell r="F58">
            <v>17.2</v>
          </cell>
          <cell r="G58">
            <v>17.2</v>
          </cell>
          <cell r="H58" t="str">
            <v>-</v>
          </cell>
          <cell r="I58" t="str">
            <v>-</v>
          </cell>
          <cell r="J58">
            <v>1</v>
          </cell>
        </row>
        <row r="59">
          <cell r="C59" t="str">
            <v>1Б7-6</v>
          </cell>
          <cell r="D59" t="str">
            <v>Балка 1Б7-6</v>
          </cell>
          <cell r="E59">
            <v>1</v>
          </cell>
          <cell r="F59">
            <v>123.7</v>
          </cell>
          <cell r="G59">
            <v>123.7</v>
          </cell>
          <cell r="H59" t="str">
            <v>-</v>
          </cell>
          <cell r="I59" t="str">
            <v>-</v>
          </cell>
          <cell r="J59">
            <v>1</v>
          </cell>
        </row>
        <row r="60">
          <cell r="C60" t="str">
            <v>1Б7-7</v>
          </cell>
          <cell r="D60" t="str">
            <v>Балка 1Б7-7</v>
          </cell>
          <cell r="E60">
            <v>1</v>
          </cell>
          <cell r="F60">
            <v>48.6</v>
          </cell>
          <cell r="G60">
            <v>48.6</v>
          </cell>
          <cell r="H60">
            <v>1</v>
          </cell>
          <cell r="I60">
            <v>48.6</v>
          </cell>
          <cell r="J60">
            <v>1</v>
          </cell>
        </row>
        <row r="61">
          <cell r="C61" t="str">
            <v>1Б7-8</v>
          </cell>
          <cell r="D61" t="str">
            <v>Балка 1Б7-8</v>
          </cell>
          <cell r="E61">
            <v>1</v>
          </cell>
          <cell r="F61">
            <v>30.8</v>
          </cell>
          <cell r="G61">
            <v>30.8</v>
          </cell>
          <cell r="H61">
            <v>1</v>
          </cell>
          <cell r="I61">
            <v>30.8</v>
          </cell>
          <cell r="J61">
            <v>1</v>
          </cell>
        </row>
        <row r="62">
          <cell r="C62" t="str">
            <v>1Б7-9</v>
          </cell>
          <cell r="D62" t="str">
            <v>Балка 1Б7-9</v>
          </cell>
          <cell r="E62">
            <v>5</v>
          </cell>
          <cell r="F62">
            <v>100</v>
          </cell>
          <cell r="G62">
            <v>500</v>
          </cell>
          <cell r="H62">
            <v>0</v>
          </cell>
          <cell r="I62">
            <v>0</v>
          </cell>
          <cell r="J62">
            <v>2</v>
          </cell>
        </row>
        <row r="63">
          <cell r="C63" t="str">
            <v>1Б7-10</v>
          </cell>
          <cell r="D63" t="str">
            <v>Балка 1Б7-10</v>
          </cell>
          <cell r="E63">
            <v>1</v>
          </cell>
          <cell r="F63">
            <v>101.8</v>
          </cell>
          <cell r="G63">
            <v>101.8</v>
          </cell>
          <cell r="H63" t="str">
            <v>-</v>
          </cell>
          <cell r="I63" t="str">
            <v>-</v>
          </cell>
          <cell r="J63">
            <v>0</v>
          </cell>
        </row>
        <row r="64">
          <cell r="C64" t="str">
            <v>1Б7-11</v>
          </cell>
          <cell r="D64" t="str">
            <v>Балка 1Б7-11</v>
          </cell>
          <cell r="E64">
            <v>2</v>
          </cell>
          <cell r="F64">
            <v>44.9</v>
          </cell>
          <cell r="G64">
            <v>89.8</v>
          </cell>
          <cell r="H64">
            <v>1</v>
          </cell>
          <cell r="I64">
            <v>44.9</v>
          </cell>
          <cell r="J64">
            <v>2</v>
          </cell>
        </row>
        <row r="65">
          <cell r="C65" t="str">
            <v>1Б7-12</v>
          </cell>
          <cell r="D65" t="str">
            <v>Балка 1Б7-12</v>
          </cell>
          <cell r="E65">
            <v>3</v>
          </cell>
          <cell r="F65">
            <v>46</v>
          </cell>
          <cell r="G65">
            <v>138</v>
          </cell>
          <cell r="H65">
            <v>2</v>
          </cell>
          <cell r="I65">
            <v>92</v>
          </cell>
          <cell r="J65">
            <v>3</v>
          </cell>
        </row>
        <row r="66">
          <cell r="C66" t="str">
            <v>1Б7-13</v>
          </cell>
          <cell r="D66" t="str">
            <v>Балка 1Б7-13</v>
          </cell>
          <cell r="E66">
            <v>1</v>
          </cell>
          <cell r="F66">
            <v>39.299999999999997</v>
          </cell>
          <cell r="G66">
            <v>39.299999999999997</v>
          </cell>
          <cell r="H66">
            <v>1</v>
          </cell>
          <cell r="I66">
            <v>39.299999999999997</v>
          </cell>
          <cell r="J66">
            <v>1</v>
          </cell>
        </row>
        <row r="67">
          <cell r="C67" t="str">
            <v>1Б7-14</v>
          </cell>
          <cell r="D67" t="str">
            <v>Балка 1Б7-14</v>
          </cell>
          <cell r="E67">
            <v>1</v>
          </cell>
          <cell r="F67">
            <v>47.5</v>
          </cell>
          <cell r="G67">
            <v>47.5</v>
          </cell>
          <cell r="H67">
            <v>1</v>
          </cell>
          <cell r="I67">
            <v>47.5</v>
          </cell>
          <cell r="J67">
            <v>1</v>
          </cell>
        </row>
        <row r="68">
          <cell r="C68" t="str">
            <v>1Б7-15</v>
          </cell>
          <cell r="D68" t="str">
            <v>Балка 1Б7-15</v>
          </cell>
          <cell r="E68">
            <v>1</v>
          </cell>
          <cell r="F68">
            <v>29.7</v>
          </cell>
          <cell r="G68">
            <v>29.7</v>
          </cell>
          <cell r="H68">
            <v>1</v>
          </cell>
          <cell r="I68">
            <v>29.7</v>
          </cell>
          <cell r="J68">
            <v>1</v>
          </cell>
        </row>
        <row r="69">
          <cell r="C69" t="str">
            <v>1Б7-16</v>
          </cell>
          <cell r="D69" t="str">
            <v>Балка 1Б7-16</v>
          </cell>
          <cell r="E69">
            <v>10</v>
          </cell>
          <cell r="F69">
            <v>105.4</v>
          </cell>
          <cell r="G69">
            <v>1054</v>
          </cell>
          <cell r="H69">
            <v>0</v>
          </cell>
          <cell r="I69">
            <v>0</v>
          </cell>
          <cell r="J69">
            <v>10</v>
          </cell>
        </row>
        <row r="70">
          <cell r="C70" t="str">
            <v>1Б7-17</v>
          </cell>
          <cell r="D70" t="str">
            <v>Балка 1Б7-17</v>
          </cell>
          <cell r="E70">
            <v>1</v>
          </cell>
          <cell r="F70">
            <v>109.1</v>
          </cell>
          <cell r="G70">
            <v>109.1</v>
          </cell>
          <cell r="H70" t="str">
            <v>-</v>
          </cell>
          <cell r="I70" t="str">
            <v>-</v>
          </cell>
          <cell r="J70">
            <v>0</v>
          </cell>
        </row>
        <row r="71">
          <cell r="C71" t="str">
            <v>1Б7-18</v>
          </cell>
          <cell r="D71" t="str">
            <v>Балка 1Б7-18</v>
          </cell>
          <cell r="E71">
            <v>1</v>
          </cell>
          <cell r="F71">
            <v>109.1</v>
          </cell>
          <cell r="G71">
            <v>109.1</v>
          </cell>
          <cell r="H71" t="str">
            <v>-</v>
          </cell>
          <cell r="I71" t="str">
            <v>-</v>
          </cell>
          <cell r="J71">
            <v>1</v>
          </cell>
        </row>
        <row r="72">
          <cell r="C72" t="str">
            <v>1Б7-19</v>
          </cell>
          <cell r="D72" t="str">
            <v>Балка 1Б7-19</v>
          </cell>
          <cell r="E72">
            <v>4</v>
          </cell>
          <cell r="F72">
            <v>50.3</v>
          </cell>
          <cell r="G72">
            <v>201.2</v>
          </cell>
          <cell r="H72">
            <v>0</v>
          </cell>
          <cell r="I72">
            <v>0</v>
          </cell>
          <cell r="J72">
            <v>2</v>
          </cell>
        </row>
        <row r="73">
          <cell r="C73" t="str">
            <v>1Б7-20</v>
          </cell>
          <cell r="D73" t="str">
            <v>Балка 1Б7-20</v>
          </cell>
          <cell r="E73">
            <v>1</v>
          </cell>
          <cell r="F73">
            <v>39.299999999999997</v>
          </cell>
          <cell r="G73">
            <v>39.299999999999997</v>
          </cell>
          <cell r="H73">
            <v>1</v>
          </cell>
          <cell r="I73">
            <v>39.299999999999997</v>
          </cell>
          <cell r="J73">
            <v>1</v>
          </cell>
        </row>
        <row r="74">
          <cell r="C74" t="str">
            <v>1Б7-21</v>
          </cell>
          <cell r="D74" t="str">
            <v>Балка 1Б7-21</v>
          </cell>
          <cell r="E74">
            <v>1</v>
          </cell>
          <cell r="F74">
            <v>47.5</v>
          </cell>
          <cell r="G74">
            <v>47.5</v>
          </cell>
          <cell r="H74">
            <v>1</v>
          </cell>
          <cell r="I74">
            <v>47.5</v>
          </cell>
          <cell r="J74">
            <v>1</v>
          </cell>
        </row>
        <row r="75">
          <cell r="C75" t="str">
            <v>1Б7-22</v>
          </cell>
          <cell r="D75" t="str">
            <v>Балка 1Б7-22</v>
          </cell>
          <cell r="E75">
            <v>1</v>
          </cell>
          <cell r="F75">
            <v>29.7</v>
          </cell>
          <cell r="G75">
            <v>29.7</v>
          </cell>
          <cell r="H75">
            <v>1</v>
          </cell>
          <cell r="I75">
            <v>29.7</v>
          </cell>
          <cell r="J75">
            <v>1</v>
          </cell>
        </row>
        <row r="76">
          <cell r="C76" t="str">
            <v>1Б7-23</v>
          </cell>
          <cell r="D76" t="str">
            <v>Балка 1Б7-23</v>
          </cell>
          <cell r="E76">
            <v>3</v>
          </cell>
          <cell r="F76">
            <v>5.7</v>
          </cell>
          <cell r="G76">
            <v>17.100000000000001</v>
          </cell>
          <cell r="H76" t="str">
            <v>-</v>
          </cell>
          <cell r="I76" t="str">
            <v>-</v>
          </cell>
          <cell r="J76">
            <v>0</v>
          </cell>
        </row>
        <row r="77">
          <cell r="C77" t="str">
            <v>1Б7-24</v>
          </cell>
          <cell r="D77" t="str">
            <v>Балка 1Б7-24</v>
          </cell>
          <cell r="E77">
            <v>13</v>
          </cell>
          <cell r="F77">
            <v>117.1</v>
          </cell>
          <cell r="G77">
            <v>1522.3</v>
          </cell>
          <cell r="H77">
            <v>0</v>
          </cell>
          <cell r="I77">
            <v>0</v>
          </cell>
          <cell r="J77">
            <v>23</v>
          </cell>
        </row>
        <row r="78">
          <cell r="C78" t="str">
            <v>1Б7-25</v>
          </cell>
          <cell r="D78" t="str">
            <v>Балка 1Б7-25</v>
          </cell>
          <cell r="E78">
            <v>1</v>
          </cell>
          <cell r="F78">
            <v>123.4</v>
          </cell>
          <cell r="G78">
            <v>123.4</v>
          </cell>
          <cell r="H78">
            <v>0</v>
          </cell>
          <cell r="I78">
            <v>0</v>
          </cell>
          <cell r="J78">
            <v>1</v>
          </cell>
        </row>
        <row r="79">
          <cell r="C79" t="str">
            <v>1Б7-26</v>
          </cell>
          <cell r="D79" t="str">
            <v>Балка 1Б7-26</v>
          </cell>
          <cell r="E79">
            <v>6</v>
          </cell>
          <cell r="F79">
            <v>123.9</v>
          </cell>
          <cell r="G79">
            <v>743.4</v>
          </cell>
          <cell r="H79">
            <v>0</v>
          </cell>
          <cell r="I79">
            <v>0</v>
          </cell>
          <cell r="J79">
            <v>6</v>
          </cell>
        </row>
        <row r="80">
          <cell r="C80" t="str">
            <v>1Б7-27</v>
          </cell>
          <cell r="D80" t="str">
            <v>Балка 1Б7-27</v>
          </cell>
          <cell r="E80">
            <v>49</v>
          </cell>
          <cell r="F80">
            <v>123.4</v>
          </cell>
          <cell r="G80">
            <v>6046.6</v>
          </cell>
          <cell r="H80">
            <v>0</v>
          </cell>
          <cell r="I80">
            <v>0</v>
          </cell>
          <cell r="J80">
            <v>90</v>
          </cell>
        </row>
        <row r="81">
          <cell r="C81" t="str">
            <v>1Б8-1</v>
          </cell>
          <cell r="D81" t="str">
            <v>Балка 1Б8-1</v>
          </cell>
          <cell r="E81">
            <v>1</v>
          </cell>
          <cell r="F81">
            <v>3763.7</v>
          </cell>
          <cell r="G81">
            <v>3763.7</v>
          </cell>
          <cell r="H81" t="str">
            <v>-</v>
          </cell>
          <cell r="I81" t="str">
            <v>-</v>
          </cell>
          <cell r="J81">
            <v>1</v>
          </cell>
        </row>
        <row r="82">
          <cell r="C82" t="str">
            <v>1Б8-2</v>
          </cell>
          <cell r="D82" t="str">
            <v>Балка 1Б8-2</v>
          </cell>
          <cell r="E82">
            <v>1</v>
          </cell>
          <cell r="F82">
            <v>3796.9</v>
          </cell>
          <cell r="G82">
            <v>3796.9</v>
          </cell>
          <cell r="H82" t="str">
            <v>-</v>
          </cell>
          <cell r="I82" t="str">
            <v>-</v>
          </cell>
          <cell r="J82">
            <v>1</v>
          </cell>
        </row>
        <row r="83">
          <cell r="C83" t="str">
            <v>1Б8-3</v>
          </cell>
          <cell r="D83" t="str">
            <v>Балка 1Б8-3</v>
          </cell>
          <cell r="E83">
            <v>1</v>
          </cell>
          <cell r="F83">
            <v>3785.1</v>
          </cell>
          <cell r="G83">
            <v>3785.1</v>
          </cell>
          <cell r="H83" t="str">
            <v>-</v>
          </cell>
          <cell r="I83" t="str">
            <v>-</v>
          </cell>
          <cell r="J83">
            <v>1</v>
          </cell>
        </row>
        <row r="84">
          <cell r="C84" t="str">
            <v>1Б8-4</v>
          </cell>
          <cell r="D84" t="str">
            <v>Балка 1Б8-4</v>
          </cell>
          <cell r="E84">
            <v>1</v>
          </cell>
          <cell r="F84">
            <v>3796.9</v>
          </cell>
          <cell r="G84">
            <v>3796.9</v>
          </cell>
          <cell r="H84" t="str">
            <v>-</v>
          </cell>
          <cell r="I84" t="str">
            <v>-</v>
          </cell>
          <cell r="J84">
            <v>1</v>
          </cell>
        </row>
        <row r="85">
          <cell r="C85" t="str">
            <v>1Б8-5</v>
          </cell>
          <cell r="D85" t="str">
            <v>Балка 1Б8-5</v>
          </cell>
          <cell r="E85">
            <v>5</v>
          </cell>
          <cell r="F85">
            <v>3763.7</v>
          </cell>
          <cell r="G85">
            <v>18818.5</v>
          </cell>
          <cell r="H85" t="str">
            <v>-</v>
          </cell>
          <cell r="I85" t="str">
            <v>-</v>
          </cell>
          <cell r="J85">
            <v>5</v>
          </cell>
        </row>
        <row r="86">
          <cell r="C86" t="str">
            <v>1Б8-6</v>
          </cell>
          <cell r="D86" t="str">
            <v>Балка 1Б8-6</v>
          </cell>
          <cell r="E86">
            <v>1</v>
          </cell>
          <cell r="F86">
            <v>3757.4</v>
          </cell>
          <cell r="G86">
            <v>3757.4</v>
          </cell>
          <cell r="H86" t="str">
            <v>-</v>
          </cell>
          <cell r="I86" t="str">
            <v>-</v>
          </cell>
          <cell r="J86">
            <v>1</v>
          </cell>
        </row>
        <row r="87">
          <cell r="C87" t="str">
            <v>1Б9-1</v>
          </cell>
          <cell r="D87" t="str">
            <v>Балка 1Б9-1</v>
          </cell>
          <cell r="E87">
            <v>1</v>
          </cell>
          <cell r="F87">
            <v>1643</v>
          </cell>
          <cell r="G87">
            <v>1643</v>
          </cell>
          <cell r="H87" t="str">
            <v>-</v>
          </cell>
          <cell r="I87" t="str">
            <v>-</v>
          </cell>
          <cell r="J87">
            <v>1</v>
          </cell>
        </row>
        <row r="88">
          <cell r="C88" t="str">
            <v>1Б9-2</v>
          </cell>
          <cell r="D88" t="str">
            <v>Балка 1Б9-2</v>
          </cell>
          <cell r="E88">
            <v>1</v>
          </cell>
          <cell r="F88">
            <v>1655.1</v>
          </cell>
          <cell r="G88">
            <v>1655.1</v>
          </cell>
          <cell r="H88" t="str">
            <v>-</v>
          </cell>
          <cell r="I88" t="str">
            <v>-</v>
          </cell>
          <cell r="J88">
            <v>1</v>
          </cell>
        </row>
        <row r="89">
          <cell r="C89" t="str">
            <v>1Б9-3</v>
          </cell>
          <cell r="D89" t="str">
            <v>Балка 1Б9-3</v>
          </cell>
          <cell r="E89">
            <v>2</v>
          </cell>
          <cell r="F89">
            <v>1636.9</v>
          </cell>
          <cell r="G89">
            <v>3273.8</v>
          </cell>
          <cell r="H89" t="str">
            <v>-</v>
          </cell>
          <cell r="I89" t="str">
            <v>-</v>
          </cell>
          <cell r="J89">
            <v>2</v>
          </cell>
        </row>
        <row r="90">
          <cell r="C90" t="str">
            <v>1Б9-4</v>
          </cell>
          <cell r="D90" t="str">
            <v>Балка 1Б9-4</v>
          </cell>
          <cell r="E90">
            <v>1</v>
          </cell>
          <cell r="F90">
            <v>1636.9</v>
          </cell>
          <cell r="G90">
            <v>1636.9</v>
          </cell>
          <cell r="H90" t="str">
            <v>-</v>
          </cell>
          <cell r="I90" t="str">
            <v>-</v>
          </cell>
          <cell r="J90">
            <v>1</v>
          </cell>
        </row>
        <row r="91">
          <cell r="C91" t="str">
            <v>1Б11-1</v>
          </cell>
          <cell r="D91" t="str">
            <v>Балка 1Б11-1</v>
          </cell>
          <cell r="E91">
            <v>1</v>
          </cell>
          <cell r="F91">
            <v>792.4</v>
          </cell>
          <cell r="G91">
            <v>792.4</v>
          </cell>
          <cell r="H91" t="str">
            <v>-</v>
          </cell>
          <cell r="I91" t="str">
            <v>-</v>
          </cell>
          <cell r="J91">
            <v>1</v>
          </cell>
        </row>
        <row r="92">
          <cell r="C92" t="str">
            <v>1Б12-1</v>
          </cell>
          <cell r="D92" t="str">
            <v>Балка 1Б12-1</v>
          </cell>
          <cell r="E92">
            <v>2</v>
          </cell>
          <cell r="F92">
            <v>1678.5</v>
          </cell>
          <cell r="G92">
            <v>3357</v>
          </cell>
          <cell r="H92" t="str">
            <v>-</v>
          </cell>
          <cell r="I92" t="str">
            <v>-</v>
          </cell>
          <cell r="J92">
            <v>2</v>
          </cell>
        </row>
        <row r="93">
          <cell r="C93" t="str">
            <v>1Б13-1</v>
          </cell>
          <cell r="D93" t="str">
            <v>Балка 1Б13-1</v>
          </cell>
          <cell r="E93">
            <v>1</v>
          </cell>
          <cell r="F93">
            <v>28.6</v>
          </cell>
          <cell r="G93">
            <v>28.6</v>
          </cell>
          <cell r="H93">
            <v>1</v>
          </cell>
          <cell r="I93">
            <v>28.6</v>
          </cell>
          <cell r="J93">
            <v>0</v>
          </cell>
        </row>
        <row r="94">
          <cell r="C94" t="str">
            <v>1Б13-2</v>
          </cell>
          <cell r="D94" t="str">
            <v>Балка 1Б13-2</v>
          </cell>
          <cell r="E94">
            <v>1</v>
          </cell>
          <cell r="F94">
            <v>28.5</v>
          </cell>
          <cell r="G94">
            <v>28.5</v>
          </cell>
          <cell r="H94">
            <v>1</v>
          </cell>
          <cell r="I94">
            <v>28.5</v>
          </cell>
          <cell r="J94">
            <v>0</v>
          </cell>
        </row>
        <row r="95">
          <cell r="C95" t="str">
            <v>1Б13-3</v>
          </cell>
          <cell r="D95" t="str">
            <v>Балка 1Б13-3</v>
          </cell>
          <cell r="E95">
            <v>6</v>
          </cell>
          <cell r="F95">
            <v>27.1</v>
          </cell>
          <cell r="G95">
            <v>162.6</v>
          </cell>
          <cell r="H95">
            <v>6</v>
          </cell>
          <cell r="I95">
            <v>162.60000000000002</v>
          </cell>
          <cell r="J95">
            <v>0</v>
          </cell>
        </row>
        <row r="96">
          <cell r="C96" t="str">
            <v>1Б13-4</v>
          </cell>
          <cell r="D96" t="str">
            <v>Балка 1Б13-4</v>
          </cell>
          <cell r="E96">
            <v>3</v>
          </cell>
          <cell r="F96">
            <v>18</v>
          </cell>
          <cell r="G96">
            <v>54</v>
          </cell>
          <cell r="H96" t="str">
            <v>-</v>
          </cell>
          <cell r="I96" t="str">
            <v>-</v>
          </cell>
          <cell r="J96">
            <v>0</v>
          </cell>
        </row>
        <row r="97">
          <cell r="C97" t="str">
            <v>1Б13-5</v>
          </cell>
          <cell r="D97" t="str">
            <v>Балка 1Б13-5</v>
          </cell>
          <cell r="E97">
            <v>15</v>
          </cell>
          <cell r="F97">
            <v>15.8</v>
          </cell>
          <cell r="G97">
            <v>237</v>
          </cell>
          <cell r="H97">
            <v>15</v>
          </cell>
          <cell r="I97">
            <v>237</v>
          </cell>
          <cell r="J97">
            <v>0</v>
          </cell>
        </row>
        <row r="98">
          <cell r="C98" t="str">
            <v>1Б13-6</v>
          </cell>
          <cell r="D98" t="str">
            <v>Балка 1Б13-6</v>
          </cell>
          <cell r="E98">
            <v>1</v>
          </cell>
          <cell r="F98">
            <v>18.5</v>
          </cell>
          <cell r="G98">
            <v>18.5</v>
          </cell>
          <cell r="H98">
            <v>1</v>
          </cell>
          <cell r="I98">
            <v>18.5</v>
          </cell>
          <cell r="J98">
            <v>0</v>
          </cell>
        </row>
        <row r="99">
          <cell r="C99" t="str">
            <v>1Б13-7</v>
          </cell>
          <cell r="D99" t="str">
            <v>Балка 1Б13-7</v>
          </cell>
          <cell r="E99">
            <v>1</v>
          </cell>
          <cell r="F99">
            <v>12.1</v>
          </cell>
          <cell r="G99">
            <v>12.1</v>
          </cell>
          <cell r="H99" t="str">
            <v>-</v>
          </cell>
          <cell r="I99" t="str">
            <v>-</v>
          </cell>
          <cell r="J99">
            <v>0</v>
          </cell>
        </row>
        <row r="100">
          <cell r="C100" t="str">
            <v>1Б13-8</v>
          </cell>
          <cell r="D100" t="str">
            <v>Балка 1Б13-8</v>
          </cell>
          <cell r="E100">
            <v>1</v>
          </cell>
          <cell r="F100">
            <v>15.4</v>
          </cell>
          <cell r="G100">
            <v>15.4</v>
          </cell>
          <cell r="H100" t="str">
            <v>-</v>
          </cell>
          <cell r="I100" t="str">
            <v>-</v>
          </cell>
          <cell r="J100">
            <v>0</v>
          </cell>
        </row>
        <row r="101">
          <cell r="C101" t="str">
            <v>1Б13-9</v>
          </cell>
          <cell r="D101" t="str">
            <v>Балка 1Б13-9</v>
          </cell>
          <cell r="E101">
            <v>3</v>
          </cell>
          <cell r="F101">
            <v>49</v>
          </cell>
          <cell r="G101">
            <v>147</v>
          </cell>
          <cell r="H101">
            <v>3</v>
          </cell>
          <cell r="I101">
            <v>147</v>
          </cell>
          <cell r="J101">
            <v>2</v>
          </cell>
        </row>
        <row r="102">
          <cell r="C102" t="str">
            <v>1Б13-10</v>
          </cell>
          <cell r="D102" t="str">
            <v>Балка 1Б13-10</v>
          </cell>
          <cell r="E102">
            <v>2</v>
          </cell>
          <cell r="F102">
            <v>45.6</v>
          </cell>
          <cell r="G102">
            <v>91.2</v>
          </cell>
          <cell r="H102">
            <v>2</v>
          </cell>
          <cell r="I102">
            <v>91.2</v>
          </cell>
          <cell r="J102">
            <v>0</v>
          </cell>
        </row>
        <row r="103">
          <cell r="C103" t="str">
            <v>1Б13-11</v>
          </cell>
          <cell r="D103" t="str">
            <v>Балка 1Б13-11</v>
          </cell>
          <cell r="E103">
            <v>1</v>
          </cell>
          <cell r="F103">
            <v>45.6</v>
          </cell>
          <cell r="G103">
            <v>45.6</v>
          </cell>
          <cell r="H103">
            <v>1</v>
          </cell>
          <cell r="I103">
            <v>45.6</v>
          </cell>
          <cell r="J103">
            <v>0</v>
          </cell>
        </row>
        <row r="104">
          <cell r="C104" t="str">
            <v>1Б14-1</v>
          </cell>
          <cell r="D104" t="str">
            <v>Балка 1Б14-1</v>
          </cell>
          <cell r="E104">
            <v>1</v>
          </cell>
          <cell r="F104">
            <v>360.1</v>
          </cell>
          <cell r="G104">
            <v>360.1</v>
          </cell>
          <cell r="H104">
            <v>0</v>
          </cell>
          <cell r="I104">
            <v>0</v>
          </cell>
          <cell r="J104">
            <v>2</v>
          </cell>
        </row>
        <row r="105">
          <cell r="C105" t="str">
            <v>1Б14-2</v>
          </cell>
          <cell r="D105" t="str">
            <v>Балка 1Б14-2</v>
          </cell>
          <cell r="E105">
            <v>1</v>
          </cell>
          <cell r="F105">
            <v>350</v>
          </cell>
          <cell r="G105">
            <v>350</v>
          </cell>
          <cell r="H105">
            <v>0</v>
          </cell>
          <cell r="I105">
            <v>0</v>
          </cell>
          <cell r="J105">
            <v>2</v>
          </cell>
        </row>
        <row r="106">
          <cell r="C106" t="str">
            <v>1Б14-3</v>
          </cell>
          <cell r="D106" t="str">
            <v>Балка 1Б14-3</v>
          </cell>
          <cell r="E106">
            <v>1</v>
          </cell>
          <cell r="F106">
            <v>397.2</v>
          </cell>
          <cell r="G106">
            <v>397.2</v>
          </cell>
          <cell r="H106">
            <v>0</v>
          </cell>
          <cell r="I106">
            <v>0</v>
          </cell>
          <cell r="J106">
            <v>2</v>
          </cell>
        </row>
        <row r="107">
          <cell r="C107" t="str">
            <v>1Б14-4</v>
          </cell>
          <cell r="D107" t="str">
            <v>Балка 1Б14-4</v>
          </cell>
          <cell r="E107">
            <v>1</v>
          </cell>
          <cell r="F107">
            <v>408.1</v>
          </cell>
          <cell r="G107">
            <v>408.1</v>
          </cell>
          <cell r="H107">
            <v>0</v>
          </cell>
          <cell r="I107">
            <v>0</v>
          </cell>
          <cell r="J107">
            <v>2</v>
          </cell>
        </row>
        <row r="108">
          <cell r="C108" t="str">
            <v>1В-1</v>
          </cell>
          <cell r="D108" t="str">
            <v>Ригель фахверка 1В-1</v>
          </cell>
          <cell r="E108">
            <v>1</v>
          </cell>
          <cell r="F108">
            <v>8.1999999999999993</v>
          </cell>
          <cell r="G108">
            <v>8.1999999999999993</v>
          </cell>
          <cell r="H108" t="str">
            <v>-</v>
          </cell>
          <cell r="I108" t="str">
            <v>-</v>
          </cell>
          <cell r="J108">
            <v>1</v>
          </cell>
        </row>
        <row r="109">
          <cell r="C109" t="str">
            <v>1В-2</v>
          </cell>
          <cell r="D109" t="str">
            <v>Ригель фахверка 1В-2</v>
          </cell>
          <cell r="E109">
            <v>1</v>
          </cell>
          <cell r="F109">
            <v>17.3</v>
          </cell>
          <cell r="G109">
            <v>17.3</v>
          </cell>
          <cell r="H109" t="str">
            <v>-</v>
          </cell>
          <cell r="I109" t="str">
            <v>-</v>
          </cell>
          <cell r="J109">
            <v>1</v>
          </cell>
        </row>
        <row r="110">
          <cell r="C110" t="str">
            <v>1В-3</v>
          </cell>
          <cell r="D110" t="str">
            <v>Ригель фахверка 1В-3</v>
          </cell>
          <cell r="E110">
            <v>1</v>
          </cell>
          <cell r="F110">
            <v>4.3</v>
          </cell>
          <cell r="G110">
            <v>4.3</v>
          </cell>
          <cell r="H110" t="str">
            <v>-</v>
          </cell>
          <cell r="I110" t="str">
            <v>-</v>
          </cell>
          <cell r="J110">
            <v>1</v>
          </cell>
        </row>
        <row r="111">
          <cell r="C111" t="str">
            <v>1В-4</v>
          </cell>
          <cell r="D111" t="str">
            <v>Ригель фахверка 1В-4</v>
          </cell>
          <cell r="E111">
            <v>1</v>
          </cell>
          <cell r="F111">
            <v>5.3</v>
          </cell>
          <cell r="G111">
            <v>5.3</v>
          </cell>
          <cell r="H111" t="str">
            <v>-</v>
          </cell>
          <cell r="I111" t="str">
            <v>-</v>
          </cell>
          <cell r="J111">
            <v>1</v>
          </cell>
        </row>
        <row r="112">
          <cell r="C112" t="str">
            <v>1В-5</v>
          </cell>
          <cell r="D112" t="str">
            <v>Ригель фахверка 1В-5</v>
          </cell>
          <cell r="E112">
            <v>1</v>
          </cell>
          <cell r="F112">
            <v>11.6</v>
          </cell>
          <cell r="G112">
            <v>11.6</v>
          </cell>
          <cell r="H112" t="str">
            <v>-</v>
          </cell>
          <cell r="I112" t="str">
            <v>-</v>
          </cell>
          <cell r="J112">
            <v>1</v>
          </cell>
        </row>
        <row r="113">
          <cell r="C113" t="str">
            <v>1В-6</v>
          </cell>
          <cell r="D113" t="str">
            <v>Ригель фахверка 1В-6</v>
          </cell>
          <cell r="E113">
            <v>1</v>
          </cell>
          <cell r="F113">
            <v>7.5</v>
          </cell>
          <cell r="G113">
            <v>7.5</v>
          </cell>
          <cell r="H113" t="str">
            <v>-</v>
          </cell>
          <cell r="I113" t="str">
            <v>-</v>
          </cell>
          <cell r="J113">
            <v>1</v>
          </cell>
        </row>
        <row r="114">
          <cell r="C114" t="str">
            <v>1В-7</v>
          </cell>
          <cell r="D114" t="str">
            <v>Ригель фахверка 1В-7</v>
          </cell>
          <cell r="E114">
            <v>1</v>
          </cell>
          <cell r="F114">
            <v>2.5</v>
          </cell>
          <cell r="G114">
            <v>2.5</v>
          </cell>
          <cell r="H114" t="str">
            <v>-</v>
          </cell>
          <cell r="I114" t="str">
            <v>-</v>
          </cell>
          <cell r="J114">
            <v>1</v>
          </cell>
        </row>
        <row r="115">
          <cell r="C115" t="str">
            <v>1В-8</v>
          </cell>
          <cell r="D115" t="str">
            <v>Ригель фахверка 1В-8</v>
          </cell>
          <cell r="E115">
            <v>1</v>
          </cell>
          <cell r="F115">
            <v>9.4</v>
          </cell>
          <cell r="G115">
            <v>9.4</v>
          </cell>
          <cell r="H115" t="str">
            <v>-</v>
          </cell>
          <cell r="I115" t="str">
            <v>-</v>
          </cell>
          <cell r="J115">
            <v>1</v>
          </cell>
        </row>
        <row r="116">
          <cell r="C116" t="str">
            <v>1В-9</v>
          </cell>
          <cell r="D116" t="str">
            <v>Ригель фахверка 1В-9</v>
          </cell>
          <cell r="E116">
            <v>1</v>
          </cell>
          <cell r="F116">
            <v>11.1</v>
          </cell>
          <cell r="G116">
            <v>11.1</v>
          </cell>
          <cell r="H116" t="str">
            <v>-</v>
          </cell>
          <cell r="I116" t="str">
            <v>-</v>
          </cell>
          <cell r="J116">
            <v>1</v>
          </cell>
        </row>
        <row r="117">
          <cell r="C117" t="str">
            <v>1В-10</v>
          </cell>
          <cell r="D117" t="str">
            <v>Ригель фахверка 1В-10</v>
          </cell>
          <cell r="E117">
            <v>1</v>
          </cell>
          <cell r="F117">
            <v>41.1</v>
          </cell>
          <cell r="G117">
            <v>41.1</v>
          </cell>
          <cell r="H117" t="str">
            <v>-</v>
          </cell>
          <cell r="I117" t="str">
            <v>-</v>
          </cell>
          <cell r="J117">
            <v>0</v>
          </cell>
        </row>
        <row r="118">
          <cell r="C118" t="str">
            <v>1В-11</v>
          </cell>
          <cell r="D118" t="str">
            <v>Ригель фахверка 1В-11</v>
          </cell>
          <cell r="E118">
            <v>1</v>
          </cell>
          <cell r="F118">
            <v>30.4</v>
          </cell>
          <cell r="G118">
            <v>30.4</v>
          </cell>
          <cell r="H118" t="str">
            <v>-</v>
          </cell>
          <cell r="I118" t="str">
            <v>-</v>
          </cell>
          <cell r="J118">
            <v>0</v>
          </cell>
        </row>
        <row r="119">
          <cell r="C119" t="str">
            <v>1ЗД1-1</v>
          </cell>
          <cell r="D119" t="str">
            <v>Закладная деталь 1ЗД1-1</v>
          </cell>
          <cell r="E119">
            <v>62</v>
          </cell>
          <cell r="F119">
            <v>8.4</v>
          </cell>
          <cell r="G119">
            <v>520.79999999999995</v>
          </cell>
          <cell r="H119">
            <v>62</v>
          </cell>
          <cell r="I119">
            <v>520.80000000000007</v>
          </cell>
          <cell r="J119">
            <v>0</v>
          </cell>
        </row>
        <row r="120">
          <cell r="C120" t="str">
            <v>1ЗД1-2</v>
          </cell>
          <cell r="D120" t="str">
            <v>Закладная деталь 1ЗД1-2</v>
          </cell>
          <cell r="E120">
            <v>62</v>
          </cell>
          <cell r="F120">
            <v>2.2000000000000002</v>
          </cell>
          <cell r="G120">
            <v>136.4</v>
          </cell>
          <cell r="H120" t="str">
            <v>-</v>
          </cell>
          <cell r="I120" t="str">
            <v>-</v>
          </cell>
          <cell r="J120">
            <v>124</v>
          </cell>
        </row>
        <row r="121">
          <cell r="C121" t="str">
            <v>1ЗД2-1</v>
          </cell>
          <cell r="D121" t="str">
            <v>Закладная деталь 1ЗД2-1</v>
          </cell>
          <cell r="E121">
            <v>68</v>
          </cell>
          <cell r="F121">
            <v>0.7</v>
          </cell>
          <cell r="G121">
            <v>47.6</v>
          </cell>
          <cell r="H121" t="str">
            <v>-</v>
          </cell>
          <cell r="I121" t="str">
            <v>-</v>
          </cell>
          <cell r="J121">
            <v>136</v>
          </cell>
        </row>
        <row r="122">
          <cell r="C122" t="str">
            <v>1ЗД2-2</v>
          </cell>
          <cell r="D122" t="str">
            <v>Закладная деталь 1ЗД2-2</v>
          </cell>
          <cell r="E122">
            <v>68</v>
          </cell>
          <cell r="F122">
            <v>2.1</v>
          </cell>
          <cell r="G122">
            <v>142.80000000000001</v>
          </cell>
          <cell r="H122">
            <v>68</v>
          </cell>
          <cell r="I122">
            <v>142.80000000000001</v>
          </cell>
          <cell r="J122">
            <v>0</v>
          </cell>
        </row>
        <row r="123">
          <cell r="C123" t="str">
            <v>1К1-1</v>
          </cell>
          <cell r="D123" t="str">
            <v>Колонна 1К1-1</v>
          </cell>
          <cell r="E123">
            <v>1</v>
          </cell>
          <cell r="F123">
            <v>1737.2</v>
          </cell>
          <cell r="G123">
            <v>1737.2</v>
          </cell>
          <cell r="H123" t="str">
            <v>-</v>
          </cell>
          <cell r="I123" t="str">
            <v>-</v>
          </cell>
          <cell r="J123">
            <v>1</v>
          </cell>
        </row>
        <row r="124">
          <cell r="C124" t="str">
            <v>1К1-2</v>
          </cell>
          <cell r="D124" t="str">
            <v>Колонна 1К1-2</v>
          </cell>
          <cell r="E124">
            <v>1</v>
          </cell>
          <cell r="F124">
            <v>1737.2</v>
          </cell>
          <cell r="G124">
            <v>1737.2</v>
          </cell>
          <cell r="H124" t="str">
            <v>-</v>
          </cell>
          <cell r="I124" t="str">
            <v>-</v>
          </cell>
          <cell r="J124">
            <v>1</v>
          </cell>
        </row>
        <row r="125">
          <cell r="C125" t="str">
            <v>1К1-3</v>
          </cell>
          <cell r="D125" t="str">
            <v>Колонна 1К1-3</v>
          </cell>
          <cell r="E125">
            <v>2</v>
          </cell>
          <cell r="F125">
            <v>1582.3</v>
          </cell>
          <cell r="G125">
            <v>3164.6</v>
          </cell>
          <cell r="H125" t="str">
            <v>-</v>
          </cell>
          <cell r="I125" t="str">
            <v>-</v>
          </cell>
          <cell r="J125">
            <v>2</v>
          </cell>
        </row>
        <row r="126">
          <cell r="C126" t="str">
            <v>1К1-4</v>
          </cell>
          <cell r="D126" t="str">
            <v>Колонна 1К1-4</v>
          </cell>
          <cell r="E126">
            <v>1</v>
          </cell>
          <cell r="F126">
            <v>240.2</v>
          </cell>
          <cell r="G126">
            <v>240.2</v>
          </cell>
          <cell r="H126" t="str">
            <v>-</v>
          </cell>
          <cell r="I126" t="str">
            <v>-</v>
          </cell>
          <cell r="J126">
            <v>1</v>
          </cell>
        </row>
        <row r="127">
          <cell r="C127" t="str">
            <v>1К1-5</v>
          </cell>
          <cell r="D127" t="str">
            <v>Колонна 1К1-5</v>
          </cell>
          <cell r="E127">
            <v>1</v>
          </cell>
          <cell r="F127">
            <v>1183.5999999999999</v>
          </cell>
          <cell r="G127">
            <v>1183.5999999999999</v>
          </cell>
          <cell r="H127" t="str">
            <v>-</v>
          </cell>
          <cell r="I127" t="str">
            <v>-</v>
          </cell>
          <cell r="J127">
            <v>1</v>
          </cell>
        </row>
        <row r="128">
          <cell r="C128" t="str">
            <v>1К1-6</v>
          </cell>
          <cell r="D128" t="str">
            <v>Колонна 1К1-6</v>
          </cell>
          <cell r="E128">
            <v>1</v>
          </cell>
          <cell r="F128">
            <v>240.2</v>
          </cell>
          <cell r="G128">
            <v>240.2</v>
          </cell>
          <cell r="H128" t="str">
            <v>-</v>
          </cell>
          <cell r="I128" t="str">
            <v>-</v>
          </cell>
          <cell r="J128">
            <v>1</v>
          </cell>
        </row>
        <row r="129">
          <cell r="C129" t="str">
            <v>1К1-7</v>
          </cell>
          <cell r="D129" t="str">
            <v>Колонна 1К1-7</v>
          </cell>
          <cell r="E129">
            <v>2</v>
          </cell>
          <cell r="F129">
            <v>1598.6</v>
          </cell>
          <cell r="G129">
            <v>3197.2</v>
          </cell>
          <cell r="H129">
            <v>0</v>
          </cell>
          <cell r="I129">
            <v>0</v>
          </cell>
          <cell r="J129">
            <v>3</v>
          </cell>
        </row>
        <row r="130">
          <cell r="C130" t="str">
            <v>1К1-8</v>
          </cell>
          <cell r="D130" t="str">
            <v>Колонна 1К1-8</v>
          </cell>
          <cell r="E130">
            <v>1</v>
          </cell>
          <cell r="F130">
            <v>251.8</v>
          </cell>
          <cell r="G130">
            <v>251.8</v>
          </cell>
          <cell r="H130" t="str">
            <v>-</v>
          </cell>
          <cell r="I130" t="str">
            <v>-</v>
          </cell>
          <cell r="J130">
            <v>1</v>
          </cell>
        </row>
        <row r="131">
          <cell r="C131" t="str">
            <v>1К1-9</v>
          </cell>
          <cell r="D131" t="str">
            <v>Колонна 1К1-9</v>
          </cell>
          <cell r="E131">
            <v>1</v>
          </cell>
          <cell r="F131">
            <v>1183.5999999999999</v>
          </cell>
          <cell r="G131">
            <v>1183.5999999999999</v>
          </cell>
          <cell r="H131" t="str">
            <v>-</v>
          </cell>
          <cell r="I131" t="str">
            <v>-</v>
          </cell>
          <cell r="J131">
            <v>1</v>
          </cell>
        </row>
        <row r="132">
          <cell r="C132" t="str">
            <v>1К1-10</v>
          </cell>
          <cell r="D132" t="str">
            <v>Колонна 1К1-10</v>
          </cell>
          <cell r="E132">
            <v>1</v>
          </cell>
          <cell r="F132">
            <v>251.8</v>
          </cell>
          <cell r="G132">
            <v>251.8</v>
          </cell>
          <cell r="H132" t="str">
            <v>-</v>
          </cell>
          <cell r="I132" t="str">
            <v>-</v>
          </cell>
          <cell r="J132">
            <v>1</v>
          </cell>
        </row>
        <row r="133">
          <cell r="C133" t="str">
            <v>1К1-11</v>
          </cell>
          <cell r="D133" t="str">
            <v>Колонна 1К1-11</v>
          </cell>
          <cell r="E133">
            <v>2</v>
          </cell>
          <cell r="F133">
            <v>1208.8</v>
          </cell>
          <cell r="G133">
            <v>2417.6</v>
          </cell>
          <cell r="H133" t="str">
            <v>-</v>
          </cell>
          <cell r="I133" t="str">
            <v>-</v>
          </cell>
          <cell r="J133">
            <v>2</v>
          </cell>
        </row>
        <row r="134">
          <cell r="C134" t="str">
            <v>1К1-12</v>
          </cell>
          <cell r="D134" t="str">
            <v>Колонна 1К1-12</v>
          </cell>
          <cell r="E134">
            <v>1</v>
          </cell>
          <cell r="F134">
            <v>267.7</v>
          </cell>
          <cell r="G134">
            <v>267.7</v>
          </cell>
          <cell r="H134" t="str">
            <v>-</v>
          </cell>
          <cell r="I134" t="str">
            <v>-</v>
          </cell>
          <cell r="J134">
            <v>1</v>
          </cell>
        </row>
        <row r="135">
          <cell r="C135" t="str">
            <v>1К1-13</v>
          </cell>
          <cell r="D135" t="str">
            <v>Колонна 1К1-13</v>
          </cell>
          <cell r="E135">
            <v>1</v>
          </cell>
          <cell r="F135">
            <v>267.7</v>
          </cell>
          <cell r="G135">
            <v>267.7</v>
          </cell>
          <cell r="H135" t="str">
            <v>-</v>
          </cell>
          <cell r="I135" t="str">
            <v>-</v>
          </cell>
          <cell r="J135">
            <v>1</v>
          </cell>
        </row>
        <row r="136">
          <cell r="C136" t="str">
            <v>1К1-14</v>
          </cell>
          <cell r="D136" t="str">
            <v>Колонна 1К1-14</v>
          </cell>
          <cell r="E136">
            <v>1</v>
          </cell>
          <cell r="F136">
            <v>1198.7</v>
          </cell>
          <cell r="G136">
            <v>1198.7</v>
          </cell>
          <cell r="H136" t="str">
            <v>-</v>
          </cell>
          <cell r="I136" t="str">
            <v>-</v>
          </cell>
          <cell r="J136">
            <v>1</v>
          </cell>
        </row>
        <row r="137">
          <cell r="C137" t="str">
            <v>1К1-15</v>
          </cell>
          <cell r="D137" t="str">
            <v>Колонна 1К1-15</v>
          </cell>
          <cell r="E137">
            <v>1</v>
          </cell>
          <cell r="F137">
            <v>258.10000000000002</v>
          </cell>
          <cell r="G137">
            <v>258.10000000000002</v>
          </cell>
          <cell r="H137" t="str">
            <v>-</v>
          </cell>
          <cell r="I137" t="str">
            <v>-</v>
          </cell>
          <cell r="J137">
            <v>1</v>
          </cell>
        </row>
        <row r="138">
          <cell r="C138" t="str">
            <v>1К1-16</v>
          </cell>
          <cell r="D138" t="str">
            <v>Колонна 1К1-16</v>
          </cell>
          <cell r="E138">
            <v>1</v>
          </cell>
          <cell r="F138">
            <v>1235.2</v>
          </cell>
          <cell r="G138">
            <v>1235.2</v>
          </cell>
          <cell r="H138" t="str">
            <v>-</v>
          </cell>
          <cell r="I138" t="str">
            <v>-</v>
          </cell>
          <cell r="J138">
            <v>1</v>
          </cell>
        </row>
        <row r="139">
          <cell r="C139" t="str">
            <v>1К1-17</v>
          </cell>
          <cell r="D139" t="str">
            <v>Колонна 1К1-17</v>
          </cell>
          <cell r="E139">
            <v>2</v>
          </cell>
          <cell r="F139">
            <v>225.6</v>
          </cell>
          <cell r="G139">
            <v>451.2</v>
          </cell>
          <cell r="H139" t="str">
            <v>-</v>
          </cell>
          <cell r="I139" t="str">
            <v>-</v>
          </cell>
          <cell r="J139">
            <v>2</v>
          </cell>
        </row>
        <row r="140">
          <cell r="C140" t="str">
            <v>1К1-18</v>
          </cell>
          <cell r="D140" t="str">
            <v>Колонна 1К1-18</v>
          </cell>
          <cell r="E140">
            <v>1</v>
          </cell>
          <cell r="F140">
            <v>1198.7</v>
          </cell>
          <cell r="G140">
            <v>1198.7</v>
          </cell>
          <cell r="H140" t="str">
            <v>-</v>
          </cell>
          <cell r="I140" t="str">
            <v>-</v>
          </cell>
          <cell r="J140">
            <v>1</v>
          </cell>
        </row>
        <row r="141">
          <cell r="C141" t="str">
            <v>1К1-19</v>
          </cell>
          <cell r="D141" t="str">
            <v>Колонна 1К1-19</v>
          </cell>
          <cell r="E141">
            <v>1</v>
          </cell>
          <cell r="F141">
            <v>258.10000000000002</v>
          </cell>
          <cell r="G141">
            <v>258.10000000000002</v>
          </cell>
          <cell r="H141" t="str">
            <v>-</v>
          </cell>
          <cell r="I141" t="str">
            <v>-</v>
          </cell>
          <cell r="J141">
            <v>1</v>
          </cell>
        </row>
        <row r="142">
          <cell r="C142" t="str">
            <v>1К1-20</v>
          </cell>
          <cell r="D142" t="str">
            <v>Колонна 1К1-20</v>
          </cell>
          <cell r="E142">
            <v>1</v>
          </cell>
          <cell r="F142">
            <v>1235.2</v>
          </cell>
          <cell r="G142">
            <v>1235.2</v>
          </cell>
          <cell r="H142" t="str">
            <v>-</v>
          </cell>
          <cell r="I142" t="str">
            <v>-</v>
          </cell>
          <cell r="J142">
            <v>1</v>
          </cell>
        </row>
        <row r="143">
          <cell r="C143" t="str">
            <v>1К1-21</v>
          </cell>
          <cell r="D143" t="str">
            <v>Колонна 1К1-21</v>
          </cell>
          <cell r="E143">
            <v>2</v>
          </cell>
          <cell r="F143">
            <v>225.6</v>
          </cell>
          <cell r="G143">
            <v>451.2</v>
          </cell>
          <cell r="H143" t="str">
            <v>-</v>
          </cell>
          <cell r="I143" t="str">
            <v>-</v>
          </cell>
          <cell r="J143">
            <v>2</v>
          </cell>
        </row>
        <row r="144">
          <cell r="C144" t="str">
            <v>1К1-22</v>
          </cell>
          <cell r="D144" t="str">
            <v>Колонна 1К1-22</v>
          </cell>
          <cell r="E144">
            <v>4</v>
          </cell>
          <cell r="F144">
            <v>1190.4000000000001</v>
          </cell>
          <cell r="G144">
            <v>4761.6000000000004</v>
          </cell>
          <cell r="H144">
            <v>1</v>
          </cell>
          <cell r="I144">
            <v>1190.4000000000001</v>
          </cell>
          <cell r="J144">
            <v>4</v>
          </cell>
        </row>
        <row r="145">
          <cell r="C145" t="str">
            <v>1К1-23</v>
          </cell>
          <cell r="D145" t="str">
            <v>Колонна 1К1-23</v>
          </cell>
          <cell r="E145">
            <v>4</v>
          </cell>
          <cell r="F145">
            <v>247</v>
          </cell>
          <cell r="G145">
            <v>988</v>
          </cell>
          <cell r="H145" t="str">
            <v>-</v>
          </cell>
          <cell r="I145" t="str">
            <v>-</v>
          </cell>
          <cell r="J145">
            <v>4</v>
          </cell>
        </row>
        <row r="146">
          <cell r="C146" t="str">
            <v>1К2-1</v>
          </cell>
          <cell r="D146" t="str">
            <v>Колонна 1К2-1</v>
          </cell>
          <cell r="E146">
            <v>1</v>
          </cell>
          <cell r="F146">
            <v>1779.2</v>
          </cell>
          <cell r="G146">
            <v>1779.2</v>
          </cell>
          <cell r="H146" t="str">
            <v>-</v>
          </cell>
          <cell r="I146" t="str">
            <v>-</v>
          </cell>
          <cell r="J146">
            <v>1</v>
          </cell>
        </row>
        <row r="147">
          <cell r="C147" t="str">
            <v>1К2-2</v>
          </cell>
          <cell r="D147" t="str">
            <v>Колонна 1К2-2</v>
          </cell>
          <cell r="E147">
            <v>7</v>
          </cell>
          <cell r="F147">
            <v>1764.7</v>
          </cell>
          <cell r="G147">
            <v>12352.9</v>
          </cell>
          <cell r="H147" t="str">
            <v>-</v>
          </cell>
          <cell r="I147" t="str">
            <v>-</v>
          </cell>
          <cell r="J147">
            <v>7</v>
          </cell>
        </row>
        <row r="148">
          <cell r="C148" t="str">
            <v>1К2-3</v>
          </cell>
          <cell r="D148" t="str">
            <v>Колонна 1К2-3</v>
          </cell>
          <cell r="E148">
            <v>1</v>
          </cell>
          <cell r="F148">
            <v>1786.1</v>
          </cell>
          <cell r="G148">
            <v>1786.1</v>
          </cell>
          <cell r="H148" t="str">
            <v>-</v>
          </cell>
          <cell r="I148" t="str">
            <v>-</v>
          </cell>
          <cell r="J148">
            <v>1</v>
          </cell>
        </row>
        <row r="149">
          <cell r="C149" t="str">
            <v>1К2-4</v>
          </cell>
          <cell r="D149" t="str">
            <v>Колонна 1К2-4</v>
          </cell>
          <cell r="E149">
            <v>1</v>
          </cell>
          <cell r="F149">
            <v>1753.2</v>
          </cell>
          <cell r="G149">
            <v>1753.2</v>
          </cell>
          <cell r="H149" t="str">
            <v>-</v>
          </cell>
          <cell r="I149" t="str">
            <v>-</v>
          </cell>
          <cell r="J149">
            <v>1</v>
          </cell>
        </row>
        <row r="150">
          <cell r="C150" t="str">
            <v>1К3-1</v>
          </cell>
          <cell r="D150" t="str">
            <v>Колонна 1К3-1</v>
          </cell>
          <cell r="E150">
            <v>1</v>
          </cell>
          <cell r="F150">
            <v>1589.2</v>
          </cell>
          <cell r="G150">
            <v>1589.2</v>
          </cell>
          <cell r="H150" t="str">
            <v>-</v>
          </cell>
          <cell r="I150" t="str">
            <v>-</v>
          </cell>
          <cell r="J150">
            <v>1</v>
          </cell>
        </row>
        <row r="151">
          <cell r="C151" t="str">
            <v>1К3-2</v>
          </cell>
          <cell r="D151" t="str">
            <v>Колонна 1К3-2</v>
          </cell>
          <cell r="E151">
            <v>1</v>
          </cell>
          <cell r="F151">
            <v>1611.2</v>
          </cell>
          <cell r="G151">
            <v>1611.2</v>
          </cell>
          <cell r="H151" t="str">
            <v>-</v>
          </cell>
          <cell r="I151" t="str">
            <v>-</v>
          </cell>
          <cell r="J151">
            <v>1</v>
          </cell>
        </row>
        <row r="152">
          <cell r="C152" t="str">
            <v>1К3-3</v>
          </cell>
          <cell r="D152" t="str">
            <v>Колонна 1К3-3</v>
          </cell>
          <cell r="E152">
            <v>1</v>
          </cell>
          <cell r="F152">
            <v>1497</v>
          </cell>
          <cell r="G152">
            <v>1497</v>
          </cell>
          <cell r="H152" t="str">
            <v>-</v>
          </cell>
          <cell r="I152" t="str">
            <v>-</v>
          </cell>
          <cell r="J152">
            <v>1</v>
          </cell>
        </row>
        <row r="153">
          <cell r="C153" t="str">
            <v>1К3-4</v>
          </cell>
          <cell r="D153" t="str">
            <v>Колонна 1К3-4</v>
          </cell>
          <cell r="E153">
            <v>1</v>
          </cell>
          <cell r="F153">
            <v>1524.6</v>
          </cell>
          <cell r="G153">
            <v>1524.6</v>
          </cell>
          <cell r="H153" t="str">
            <v>-</v>
          </cell>
          <cell r="I153" t="str">
            <v>-</v>
          </cell>
          <cell r="J153">
            <v>1</v>
          </cell>
        </row>
        <row r="154">
          <cell r="C154" t="str">
            <v>1К3-5</v>
          </cell>
          <cell r="D154" t="str">
            <v>Колонна 1К3-5</v>
          </cell>
          <cell r="E154">
            <v>2</v>
          </cell>
          <cell r="F154">
            <v>1483.7</v>
          </cell>
          <cell r="G154">
            <v>2967.4</v>
          </cell>
          <cell r="H154" t="str">
            <v>-</v>
          </cell>
          <cell r="I154" t="str">
            <v>-</v>
          </cell>
          <cell r="J154">
            <v>2</v>
          </cell>
        </row>
        <row r="155">
          <cell r="C155" t="str">
            <v>1К3-6</v>
          </cell>
          <cell r="D155" t="str">
            <v>Колонна 1К3-6</v>
          </cell>
          <cell r="E155">
            <v>1</v>
          </cell>
          <cell r="F155">
            <v>1511.5</v>
          </cell>
          <cell r="G155">
            <v>1511.5</v>
          </cell>
          <cell r="H155" t="str">
            <v>-</v>
          </cell>
          <cell r="I155" t="str">
            <v>-</v>
          </cell>
          <cell r="J155">
            <v>1</v>
          </cell>
        </row>
        <row r="156">
          <cell r="C156" t="str">
            <v>1К3-7</v>
          </cell>
          <cell r="D156" t="str">
            <v>Колонна 1К3-7</v>
          </cell>
          <cell r="E156">
            <v>1</v>
          </cell>
          <cell r="F156">
            <v>1526.6</v>
          </cell>
          <cell r="G156">
            <v>1526.6</v>
          </cell>
          <cell r="H156" t="str">
            <v>-</v>
          </cell>
          <cell r="I156" t="str">
            <v>-</v>
          </cell>
          <cell r="J156">
            <v>1</v>
          </cell>
        </row>
        <row r="157">
          <cell r="C157" t="str">
            <v>1К3-8</v>
          </cell>
          <cell r="D157" t="str">
            <v>Колонна 1К3-8</v>
          </cell>
          <cell r="E157">
            <v>1</v>
          </cell>
          <cell r="F157">
            <v>1483.7</v>
          </cell>
          <cell r="G157">
            <v>1483.7</v>
          </cell>
          <cell r="H157" t="str">
            <v>-</v>
          </cell>
          <cell r="I157" t="str">
            <v>-</v>
          </cell>
          <cell r="J157">
            <v>1</v>
          </cell>
        </row>
        <row r="158">
          <cell r="C158" t="str">
            <v>1К3-9</v>
          </cell>
          <cell r="D158" t="str">
            <v>Колонна 1К3-9</v>
          </cell>
          <cell r="E158">
            <v>1</v>
          </cell>
          <cell r="F158">
            <v>1521.2</v>
          </cell>
          <cell r="G158">
            <v>1521.2</v>
          </cell>
          <cell r="H158" t="str">
            <v>-</v>
          </cell>
          <cell r="I158" t="str">
            <v>-</v>
          </cell>
          <cell r="J158">
            <v>1</v>
          </cell>
        </row>
        <row r="159">
          <cell r="C159" t="str">
            <v>1К4-1</v>
          </cell>
          <cell r="D159" t="str">
            <v>Колонна 1К4-1</v>
          </cell>
          <cell r="E159">
            <v>6</v>
          </cell>
          <cell r="F159">
            <v>222.3</v>
          </cell>
          <cell r="G159">
            <v>1333.8</v>
          </cell>
          <cell r="H159">
            <v>0</v>
          </cell>
          <cell r="I159">
            <v>0</v>
          </cell>
          <cell r="J159">
            <v>7</v>
          </cell>
        </row>
        <row r="160">
          <cell r="C160" t="str">
            <v>1К4-2</v>
          </cell>
          <cell r="D160" t="str">
            <v>Колонна 1К4-2</v>
          </cell>
          <cell r="E160">
            <v>6</v>
          </cell>
          <cell r="F160">
            <v>222.9</v>
          </cell>
          <cell r="G160">
            <v>1337.4</v>
          </cell>
          <cell r="H160" t="str">
            <v>-</v>
          </cell>
          <cell r="I160" t="str">
            <v>-</v>
          </cell>
          <cell r="J160">
            <v>5</v>
          </cell>
        </row>
        <row r="161">
          <cell r="C161" t="str">
            <v>1К4-3</v>
          </cell>
          <cell r="D161" t="str">
            <v>Колонна 1К4-3</v>
          </cell>
          <cell r="E161">
            <v>1</v>
          </cell>
          <cell r="F161">
            <v>231.3</v>
          </cell>
          <cell r="G161">
            <v>231.3</v>
          </cell>
          <cell r="H161">
            <v>0</v>
          </cell>
          <cell r="I161">
            <v>0</v>
          </cell>
          <cell r="J161">
            <v>2</v>
          </cell>
        </row>
        <row r="162">
          <cell r="C162" t="str">
            <v>1К4-4</v>
          </cell>
          <cell r="D162" t="str">
            <v>Колонна 1К4-4</v>
          </cell>
          <cell r="E162">
            <v>1</v>
          </cell>
          <cell r="F162">
            <v>231.8</v>
          </cell>
          <cell r="G162">
            <v>231.8</v>
          </cell>
          <cell r="H162" t="str">
            <v>-</v>
          </cell>
          <cell r="I162" t="str">
            <v>-</v>
          </cell>
          <cell r="J162">
            <v>1</v>
          </cell>
        </row>
        <row r="163">
          <cell r="C163" t="str">
            <v>1К4-5</v>
          </cell>
          <cell r="D163" t="str">
            <v>Колонна 1К4-5</v>
          </cell>
          <cell r="E163">
            <v>1</v>
          </cell>
          <cell r="F163">
            <v>232.6</v>
          </cell>
          <cell r="G163">
            <v>232.6</v>
          </cell>
          <cell r="H163" t="str">
            <v>-</v>
          </cell>
          <cell r="I163" t="str">
            <v>-</v>
          </cell>
          <cell r="J163">
            <v>1</v>
          </cell>
        </row>
        <row r="164">
          <cell r="C164" t="str">
            <v>1К4-6</v>
          </cell>
          <cell r="D164" t="str">
            <v>Колонна 1К4-6</v>
          </cell>
          <cell r="E164">
            <v>1</v>
          </cell>
          <cell r="F164">
            <v>242.1</v>
          </cell>
          <cell r="G164">
            <v>242.1</v>
          </cell>
          <cell r="H164" t="str">
            <v>-</v>
          </cell>
          <cell r="I164" t="str">
            <v>-</v>
          </cell>
          <cell r="J164">
            <v>1</v>
          </cell>
        </row>
        <row r="165">
          <cell r="C165" t="str">
            <v>1К4-7</v>
          </cell>
          <cell r="D165" t="str">
            <v>Колонна 1К4-7</v>
          </cell>
          <cell r="E165">
            <v>1</v>
          </cell>
          <cell r="F165">
            <v>231.3</v>
          </cell>
          <cell r="G165">
            <v>231.3</v>
          </cell>
          <cell r="H165" t="str">
            <v>-</v>
          </cell>
          <cell r="I165" t="str">
            <v>-</v>
          </cell>
          <cell r="J165">
            <v>1</v>
          </cell>
        </row>
        <row r="166">
          <cell r="C166" t="str">
            <v>1К4-8</v>
          </cell>
          <cell r="D166" t="str">
            <v>Колонна 1К4-8</v>
          </cell>
          <cell r="E166">
            <v>1</v>
          </cell>
          <cell r="F166">
            <v>231.8</v>
          </cell>
          <cell r="G166">
            <v>231.8</v>
          </cell>
          <cell r="H166" t="str">
            <v>-</v>
          </cell>
          <cell r="I166" t="str">
            <v>-</v>
          </cell>
          <cell r="J166">
            <v>1</v>
          </cell>
        </row>
        <row r="167">
          <cell r="C167" t="str">
            <v>1К4-9</v>
          </cell>
          <cell r="D167" t="str">
            <v>Колонна 1К4-9</v>
          </cell>
          <cell r="E167">
            <v>1</v>
          </cell>
          <cell r="F167">
            <v>205.9</v>
          </cell>
          <cell r="G167">
            <v>205.9</v>
          </cell>
          <cell r="H167" t="str">
            <v>-</v>
          </cell>
          <cell r="I167" t="str">
            <v>-</v>
          </cell>
          <cell r="J167">
            <v>1</v>
          </cell>
        </row>
        <row r="168">
          <cell r="C168" t="str">
            <v>1К4-10</v>
          </cell>
          <cell r="D168" t="str">
            <v>Колонна 1К4-10</v>
          </cell>
          <cell r="E168">
            <v>1</v>
          </cell>
          <cell r="F168">
            <v>324.7</v>
          </cell>
          <cell r="G168">
            <v>324.7</v>
          </cell>
          <cell r="H168" t="str">
            <v>-</v>
          </cell>
          <cell r="I168" t="str">
            <v>-</v>
          </cell>
          <cell r="J168">
            <v>1</v>
          </cell>
        </row>
        <row r="169">
          <cell r="C169" t="str">
            <v>1КР1-1</v>
          </cell>
          <cell r="D169" t="str">
            <v>Кронштейн 1КР1-1</v>
          </cell>
          <cell r="E169">
            <v>4</v>
          </cell>
          <cell r="F169">
            <v>66.900000000000006</v>
          </cell>
          <cell r="G169">
            <v>267.60000000000002</v>
          </cell>
          <cell r="H169" t="str">
            <v>-</v>
          </cell>
          <cell r="I169" t="str">
            <v>-</v>
          </cell>
          <cell r="J169">
            <v>4</v>
          </cell>
        </row>
        <row r="170">
          <cell r="C170" t="str">
            <v>1КР1-2</v>
          </cell>
          <cell r="D170" t="str">
            <v>Кронштейн 1КР1-2</v>
          </cell>
          <cell r="E170">
            <v>4</v>
          </cell>
          <cell r="F170">
            <v>17.5</v>
          </cell>
          <cell r="G170">
            <v>70</v>
          </cell>
          <cell r="H170" t="str">
            <v>-</v>
          </cell>
          <cell r="I170" t="str">
            <v>-</v>
          </cell>
          <cell r="J170">
            <v>4</v>
          </cell>
        </row>
        <row r="171">
          <cell r="C171" t="str">
            <v>1Л1-1</v>
          </cell>
          <cell r="D171" t="str">
            <v>Лестница 1Л1-1</v>
          </cell>
          <cell r="E171">
            <v>1</v>
          </cell>
          <cell r="F171">
            <v>292.8</v>
          </cell>
          <cell r="G171">
            <v>292.8</v>
          </cell>
          <cell r="H171">
            <v>1</v>
          </cell>
          <cell r="I171">
            <v>292.8</v>
          </cell>
          <cell r="J171">
            <v>0</v>
          </cell>
        </row>
        <row r="172">
          <cell r="C172" t="str">
            <v>1Л1-2</v>
          </cell>
          <cell r="D172" t="str">
            <v>Лестница 1Л1-2</v>
          </cell>
          <cell r="E172">
            <v>1</v>
          </cell>
          <cell r="F172">
            <v>330.9</v>
          </cell>
          <cell r="G172">
            <v>330.9</v>
          </cell>
          <cell r="H172">
            <v>1</v>
          </cell>
          <cell r="I172">
            <v>330.9</v>
          </cell>
          <cell r="J172">
            <v>0</v>
          </cell>
        </row>
        <row r="173">
          <cell r="C173" t="str">
            <v>1Л1-3</v>
          </cell>
          <cell r="D173" t="str">
            <v>Лестница 1Л1-3</v>
          </cell>
          <cell r="E173">
            <v>1</v>
          </cell>
          <cell r="F173">
            <v>293.39999999999998</v>
          </cell>
          <cell r="G173">
            <v>293.39999999999998</v>
          </cell>
          <cell r="H173">
            <v>1</v>
          </cell>
          <cell r="I173">
            <v>293.39999999999998</v>
          </cell>
          <cell r="J173">
            <v>0</v>
          </cell>
        </row>
        <row r="174">
          <cell r="C174" t="str">
            <v>1Л1-4</v>
          </cell>
          <cell r="D174" t="str">
            <v>Лестница 1Л1-4</v>
          </cell>
          <cell r="E174">
            <v>1</v>
          </cell>
          <cell r="F174">
            <v>293.39999999999998</v>
          </cell>
          <cell r="G174">
            <v>293.39999999999998</v>
          </cell>
          <cell r="H174">
            <v>1</v>
          </cell>
          <cell r="I174">
            <v>293.39999999999998</v>
          </cell>
          <cell r="J174">
            <v>0</v>
          </cell>
        </row>
        <row r="175">
          <cell r="C175" t="str">
            <v>1Л2-1</v>
          </cell>
          <cell r="D175" t="str">
            <v>Лестница 1Л2-1</v>
          </cell>
          <cell r="E175">
            <v>1</v>
          </cell>
          <cell r="F175">
            <v>371.8</v>
          </cell>
          <cell r="G175">
            <v>371.8</v>
          </cell>
          <cell r="H175">
            <v>1</v>
          </cell>
          <cell r="I175">
            <v>371.8</v>
          </cell>
          <cell r="J175">
            <v>0</v>
          </cell>
        </row>
        <row r="176">
          <cell r="C176" t="str">
            <v>1Л2-2</v>
          </cell>
          <cell r="D176" t="str">
            <v>Лестница 1Л2-2</v>
          </cell>
          <cell r="E176">
            <v>1</v>
          </cell>
          <cell r="F176">
            <v>204.9</v>
          </cell>
          <cell r="G176">
            <v>204.9</v>
          </cell>
          <cell r="H176">
            <v>1</v>
          </cell>
          <cell r="I176">
            <v>204.9</v>
          </cell>
          <cell r="J176">
            <v>0</v>
          </cell>
        </row>
        <row r="177">
          <cell r="C177" t="str">
            <v>1Л2-3</v>
          </cell>
          <cell r="D177" t="str">
            <v>Лестница 1Л2-3</v>
          </cell>
          <cell r="E177">
            <v>1</v>
          </cell>
          <cell r="F177">
            <v>370.8</v>
          </cell>
          <cell r="G177">
            <v>370.8</v>
          </cell>
          <cell r="H177">
            <v>1</v>
          </cell>
          <cell r="I177">
            <v>370.8</v>
          </cell>
          <cell r="J177">
            <v>0</v>
          </cell>
        </row>
        <row r="178">
          <cell r="C178" t="str">
            <v>1Л4-1</v>
          </cell>
          <cell r="D178" t="str">
            <v>Лестница 1Л4-1</v>
          </cell>
          <cell r="E178">
            <v>1</v>
          </cell>
          <cell r="F178">
            <v>626.79999999999995</v>
          </cell>
          <cell r="G178">
            <v>626.79999999999995</v>
          </cell>
          <cell r="H178">
            <v>1</v>
          </cell>
          <cell r="I178">
            <v>626.79999999999995</v>
          </cell>
          <cell r="J178">
            <v>0</v>
          </cell>
        </row>
        <row r="179">
          <cell r="C179" t="str">
            <v>1Л6-1</v>
          </cell>
          <cell r="D179" t="str">
            <v>Лестница 1Л6-1</v>
          </cell>
          <cell r="E179">
            <v>1</v>
          </cell>
          <cell r="F179">
            <v>474.3</v>
          </cell>
          <cell r="G179">
            <v>474.3</v>
          </cell>
          <cell r="H179">
            <v>1</v>
          </cell>
          <cell r="I179">
            <v>474.3</v>
          </cell>
          <cell r="J179">
            <v>0</v>
          </cell>
        </row>
        <row r="180">
          <cell r="C180" t="str">
            <v>1М-1</v>
          </cell>
          <cell r="D180" t="str">
            <v>Монтажный элемент 1М-1</v>
          </cell>
          <cell r="E180">
            <v>47</v>
          </cell>
          <cell r="F180">
            <v>1.5</v>
          </cell>
          <cell r="G180">
            <v>70.5</v>
          </cell>
          <cell r="H180" t="str">
            <v>-</v>
          </cell>
          <cell r="I180" t="str">
            <v>-</v>
          </cell>
          <cell r="J180">
            <v>94</v>
          </cell>
        </row>
        <row r="181">
          <cell r="C181" t="str">
            <v>1М-2</v>
          </cell>
          <cell r="D181" t="str">
            <v>Монтажный элемент 1М-2</v>
          </cell>
          <cell r="E181">
            <v>10</v>
          </cell>
          <cell r="F181">
            <v>26.4</v>
          </cell>
          <cell r="G181">
            <v>264</v>
          </cell>
          <cell r="H181" t="str">
            <v>-</v>
          </cell>
          <cell r="I181" t="str">
            <v>-</v>
          </cell>
          <cell r="J181">
            <v>10</v>
          </cell>
        </row>
        <row r="182">
          <cell r="C182" t="str">
            <v>1М-3</v>
          </cell>
          <cell r="D182" t="str">
            <v>Монтажный элемент 1М-3</v>
          </cell>
          <cell r="E182">
            <v>24</v>
          </cell>
          <cell r="F182">
            <v>0.3</v>
          </cell>
          <cell r="G182">
            <v>7.2</v>
          </cell>
          <cell r="H182" t="str">
            <v>-</v>
          </cell>
          <cell r="I182" t="str">
            <v>-</v>
          </cell>
          <cell r="J182">
            <v>48</v>
          </cell>
        </row>
        <row r="183">
          <cell r="C183" t="str">
            <v>1М-4</v>
          </cell>
          <cell r="D183" t="str">
            <v>Монтажный элемент 1М-4</v>
          </cell>
          <cell r="E183">
            <v>8</v>
          </cell>
          <cell r="F183">
            <v>11.2</v>
          </cell>
          <cell r="G183">
            <v>89.6</v>
          </cell>
          <cell r="H183" t="str">
            <v>-</v>
          </cell>
          <cell r="I183" t="str">
            <v>-</v>
          </cell>
          <cell r="J183">
            <v>16</v>
          </cell>
        </row>
        <row r="184">
          <cell r="C184" t="str">
            <v>1Н1-1</v>
          </cell>
          <cell r="D184" t="str">
            <v>Настил 1Н1-1</v>
          </cell>
          <cell r="E184">
            <v>1</v>
          </cell>
          <cell r="F184">
            <v>10.4</v>
          </cell>
          <cell r="G184">
            <v>10.4</v>
          </cell>
          <cell r="H184">
            <v>1</v>
          </cell>
          <cell r="I184">
            <v>10.4</v>
          </cell>
          <cell r="J184">
            <v>0</v>
          </cell>
        </row>
        <row r="185">
          <cell r="C185" t="str">
            <v>1Н1-2</v>
          </cell>
          <cell r="D185" t="str">
            <v>Настил 1Н1-2</v>
          </cell>
          <cell r="E185">
            <v>1</v>
          </cell>
          <cell r="F185">
            <v>18.399999999999999</v>
          </cell>
          <cell r="G185">
            <v>18.399999999999999</v>
          </cell>
          <cell r="H185">
            <v>1</v>
          </cell>
          <cell r="I185">
            <v>18.399999999999999</v>
          </cell>
          <cell r="J185">
            <v>0</v>
          </cell>
        </row>
        <row r="186">
          <cell r="C186" t="str">
            <v>1Н1-3</v>
          </cell>
          <cell r="D186" t="str">
            <v>Настил 1Н1-3</v>
          </cell>
          <cell r="E186">
            <v>1</v>
          </cell>
          <cell r="F186">
            <v>17.3</v>
          </cell>
          <cell r="G186">
            <v>17.3</v>
          </cell>
          <cell r="H186" t="str">
            <v>-</v>
          </cell>
          <cell r="I186" t="str">
            <v>-</v>
          </cell>
          <cell r="J186">
            <v>1</v>
          </cell>
        </row>
        <row r="187">
          <cell r="C187" t="str">
            <v>1Н1-4</v>
          </cell>
          <cell r="D187" t="str">
            <v>Настил 1Н1-4</v>
          </cell>
          <cell r="E187">
            <v>1</v>
          </cell>
          <cell r="F187">
            <v>17.8</v>
          </cell>
          <cell r="G187">
            <v>17.8</v>
          </cell>
          <cell r="H187" t="str">
            <v>-</v>
          </cell>
          <cell r="I187" t="str">
            <v>-</v>
          </cell>
          <cell r="J187">
            <v>0</v>
          </cell>
        </row>
        <row r="188">
          <cell r="C188" t="str">
            <v>1Н1-5</v>
          </cell>
          <cell r="D188" t="str">
            <v>Настил 1Н1-5</v>
          </cell>
          <cell r="E188">
            <v>1</v>
          </cell>
          <cell r="F188">
            <v>27</v>
          </cell>
          <cell r="G188">
            <v>27</v>
          </cell>
          <cell r="H188">
            <v>1</v>
          </cell>
          <cell r="I188">
            <v>27</v>
          </cell>
          <cell r="J188">
            <v>0</v>
          </cell>
        </row>
        <row r="189">
          <cell r="C189" t="str">
            <v>1Н1-6</v>
          </cell>
          <cell r="D189" t="str">
            <v>Настил 1Н1-6</v>
          </cell>
          <cell r="E189">
            <v>1</v>
          </cell>
          <cell r="F189">
            <v>27</v>
          </cell>
          <cell r="G189">
            <v>27</v>
          </cell>
          <cell r="H189">
            <v>1</v>
          </cell>
          <cell r="I189">
            <v>27</v>
          </cell>
          <cell r="J189">
            <v>0</v>
          </cell>
        </row>
        <row r="190">
          <cell r="C190" t="str">
            <v>1Н1-7</v>
          </cell>
          <cell r="D190" t="str">
            <v>Настил 1Н1-7</v>
          </cell>
          <cell r="E190">
            <v>1</v>
          </cell>
          <cell r="F190">
            <v>21.6</v>
          </cell>
          <cell r="G190">
            <v>21.6</v>
          </cell>
          <cell r="H190" t="str">
            <v>-</v>
          </cell>
          <cell r="I190" t="str">
            <v>-</v>
          </cell>
          <cell r="J190">
            <v>1</v>
          </cell>
        </row>
        <row r="191">
          <cell r="C191" t="str">
            <v>1Н1-8</v>
          </cell>
          <cell r="D191" t="str">
            <v>Настил 1Н1-8</v>
          </cell>
          <cell r="E191">
            <v>1</v>
          </cell>
          <cell r="F191">
            <v>21.3</v>
          </cell>
          <cell r="G191">
            <v>21.3</v>
          </cell>
          <cell r="H191" t="str">
            <v>-</v>
          </cell>
          <cell r="I191" t="str">
            <v>-</v>
          </cell>
          <cell r="J191">
            <v>1</v>
          </cell>
        </row>
        <row r="192">
          <cell r="C192" t="str">
            <v>1Н1-9</v>
          </cell>
          <cell r="D192" t="str">
            <v>Настил 1Н1-9</v>
          </cell>
          <cell r="E192">
            <v>1</v>
          </cell>
          <cell r="F192">
            <v>27.3</v>
          </cell>
          <cell r="G192">
            <v>27.3</v>
          </cell>
          <cell r="H192">
            <v>1</v>
          </cell>
          <cell r="I192">
            <v>27.3</v>
          </cell>
          <cell r="J192">
            <v>0</v>
          </cell>
        </row>
        <row r="193">
          <cell r="C193" t="str">
            <v>1Н1-10</v>
          </cell>
          <cell r="D193" t="str">
            <v>Настил 1Н1-10</v>
          </cell>
          <cell r="E193">
            <v>1</v>
          </cell>
          <cell r="F193">
            <v>26.3</v>
          </cell>
          <cell r="G193">
            <v>26.3</v>
          </cell>
          <cell r="H193">
            <v>1</v>
          </cell>
          <cell r="I193">
            <v>26.3</v>
          </cell>
          <cell r="J193">
            <v>0</v>
          </cell>
        </row>
        <row r="194">
          <cell r="C194" t="str">
            <v>1Н1-11</v>
          </cell>
          <cell r="D194" t="str">
            <v>Настил 1Н1-11</v>
          </cell>
          <cell r="E194">
            <v>1</v>
          </cell>
          <cell r="F194">
            <v>18.600000000000001</v>
          </cell>
          <cell r="G194">
            <v>18.600000000000001</v>
          </cell>
          <cell r="H194" t="str">
            <v>-</v>
          </cell>
          <cell r="I194" t="str">
            <v>-</v>
          </cell>
          <cell r="J194">
            <v>0</v>
          </cell>
        </row>
        <row r="195">
          <cell r="C195" t="str">
            <v>1Н1-12</v>
          </cell>
          <cell r="D195" t="str">
            <v>Настил 1Н1-12</v>
          </cell>
          <cell r="E195">
            <v>1</v>
          </cell>
          <cell r="F195">
            <v>13.1</v>
          </cell>
          <cell r="G195">
            <v>13.1</v>
          </cell>
          <cell r="H195" t="str">
            <v>-</v>
          </cell>
          <cell r="I195" t="str">
            <v>-</v>
          </cell>
          <cell r="J195">
            <v>1</v>
          </cell>
        </row>
        <row r="196">
          <cell r="C196" t="str">
            <v>1Н1-13</v>
          </cell>
          <cell r="D196" t="str">
            <v>Настил 1Н1-13</v>
          </cell>
          <cell r="E196">
            <v>1</v>
          </cell>
          <cell r="F196">
            <v>38.700000000000003</v>
          </cell>
          <cell r="G196">
            <v>38.700000000000003</v>
          </cell>
          <cell r="H196">
            <v>1</v>
          </cell>
          <cell r="I196">
            <v>38.700000000000003</v>
          </cell>
          <cell r="J196">
            <v>0</v>
          </cell>
        </row>
        <row r="197">
          <cell r="C197" t="str">
            <v>1Н1-14</v>
          </cell>
          <cell r="D197" t="str">
            <v>Настил 1Н1-14</v>
          </cell>
          <cell r="E197">
            <v>1</v>
          </cell>
          <cell r="F197">
            <v>85.2</v>
          </cell>
          <cell r="G197">
            <v>85.2</v>
          </cell>
          <cell r="H197" t="str">
            <v>-</v>
          </cell>
          <cell r="I197" t="str">
            <v>-</v>
          </cell>
          <cell r="J197">
            <v>1</v>
          </cell>
        </row>
        <row r="198">
          <cell r="C198" t="str">
            <v>1Н1-15</v>
          </cell>
          <cell r="D198" t="str">
            <v>Настил 1Н1-15</v>
          </cell>
          <cell r="E198">
            <v>1</v>
          </cell>
          <cell r="F198">
            <v>83.6</v>
          </cell>
          <cell r="G198">
            <v>83.6</v>
          </cell>
          <cell r="H198" t="str">
            <v>-</v>
          </cell>
          <cell r="I198" t="str">
            <v>-</v>
          </cell>
          <cell r="J198">
            <v>1</v>
          </cell>
        </row>
        <row r="199">
          <cell r="C199" t="str">
            <v>1Н1-16</v>
          </cell>
          <cell r="D199" t="str">
            <v>Настил 1Н1-16</v>
          </cell>
          <cell r="E199">
            <v>1</v>
          </cell>
          <cell r="F199">
            <v>76.5</v>
          </cell>
          <cell r="G199">
            <v>76.5</v>
          </cell>
          <cell r="H199" t="str">
            <v>-</v>
          </cell>
          <cell r="I199" t="str">
            <v>-</v>
          </cell>
          <cell r="J199">
            <v>1</v>
          </cell>
        </row>
        <row r="200">
          <cell r="C200" t="str">
            <v>1Н1-17</v>
          </cell>
          <cell r="D200" t="str">
            <v>Настил 1Н1-17</v>
          </cell>
          <cell r="E200">
            <v>2</v>
          </cell>
          <cell r="F200">
            <v>114.3</v>
          </cell>
          <cell r="G200">
            <v>228.6</v>
          </cell>
          <cell r="H200" t="str">
            <v>-</v>
          </cell>
          <cell r="I200" t="str">
            <v>-</v>
          </cell>
          <cell r="J200">
            <v>0</v>
          </cell>
        </row>
        <row r="201">
          <cell r="C201" t="str">
            <v>1Н1-18</v>
          </cell>
          <cell r="D201" t="str">
            <v>Настил 1Н1-18</v>
          </cell>
          <cell r="E201">
            <v>2</v>
          </cell>
          <cell r="F201">
            <v>106.5</v>
          </cell>
          <cell r="G201">
            <v>213</v>
          </cell>
          <cell r="H201" t="str">
            <v>-</v>
          </cell>
          <cell r="I201" t="str">
            <v>-</v>
          </cell>
          <cell r="J201">
            <v>0</v>
          </cell>
        </row>
        <row r="202">
          <cell r="C202" t="str">
            <v>1Н1-19</v>
          </cell>
          <cell r="D202" t="str">
            <v>Настил 1Н1-19</v>
          </cell>
          <cell r="E202">
            <v>1</v>
          </cell>
          <cell r="F202">
            <v>102.8</v>
          </cell>
          <cell r="G202">
            <v>102.8</v>
          </cell>
          <cell r="H202">
            <v>1</v>
          </cell>
          <cell r="I202">
            <v>102.8</v>
          </cell>
          <cell r="J202">
            <v>0</v>
          </cell>
        </row>
        <row r="203">
          <cell r="C203" t="str">
            <v>1Н1-20</v>
          </cell>
          <cell r="D203" t="str">
            <v>Настил 1Н1-20</v>
          </cell>
          <cell r="E203">
            <v>1</v>
          </cell>
          <cell r="F203">
            <v>94.7</v>
          </cell>
          <cell r="G203">
            <v>94.7</v>
          </cell>
          <cell r="H203">
            <v>1</v>
          </cell>
          <cell r="I203">
            <v>94.7</v>
          </cell>
          <cell r="J203">
            <v>0</v>
          </cell>
        </row>
        <row r="204">
          <cell r="C204" t="str">
            <v>1Н1-21</v>
          </cell>
          <cell r="D204" t="str">
            <v>Настил 1Н1-21</v>
          </cell>
          <cell r="E204">
            <v>1</v>
          </cell>
          <cell r="F204">
            <v>87.6</v>
          </cell>
          <cell r="G204">
            <v>87.6</v>
          </cell>
          <cell r="H204" t="str">
            <v>-</v>
          </cell>
          <cell r="I204" t="str">
            <v>-</v>
          </cell>
          <cell r="J204">
            <v>1</v>
          </cell>
        </row>
        <row r="205">
          <cell r="C205" t="str">
            <v>1Н1-22</v>
          </cell>
          <cell r="D205" t="str">
            <v>Настил 1Н1-22</v>
          </cell>
          <cell r="E205">
            <v>1</v>
          </cell>
          <cell r="F205">
            <v>54.4</v>
          </cell>
          <cell r="G205">
            <v>54.4</v>
          </cell>
          <cell r="H205" t="str">
            <v>-</v>
          </cell>
          <cell r="I205" t="str">
            <v>-</v>
          </cell>
          <cell r="J205">
            <v>1</v>
          </cell>
        </row>
        <row r="206">
          <cell r="C206" t="str">
            <v>1Н1-23</v>
          </cell>
          <cell r="D206" t="str">
            <v>Настил 1Н1-23</v>
          </cell>
          <cell r="E206">
            <v>1</v>
          </cell>
          <cell r="F206">
            <v>91.4</v>
          </cell>
          <cell r="G206">
            <v>91.4</v>
          </cell>
          <cell r="H206">
            <v>1</v>
          </cell>
          <cell r="I206">
            <v>91.4</v>
          </cell>
          <cell r="J206">
            <v>0</v>
          </cell>
        </row>
        <row r="207">
          <cell r="C207" t="str">
            <v>1Н1-24</v>
          </cell>
          <cell r="D207" t="str">
            <v>Настил 1Н1-24</v>
          </cell>
          <cell r="E207">
            <v>2</v>
          </cell>
          <cell r="F207">
            <v>197.4</v>
          </cell>
          <cell r="G207">
            <v>394.8</v>
          </cell>
          <cell r="H207">
            <v>2</v>
          </cell>
          <cell r="I207">
            <v>394.8</v>
          </cell>
          <cell r="J207">
            <v>0</v>
          </cell>
        </row>
        <row r="208">
          <cell r="C208" t="str">
            <v>1Н1-25</v>
          </cell>
          <cell r="D208" t="str">
            <v>Настил 1Н1-25</v>
          </cell>
          <cell r="E208">
            <v>1</v>
          </cell>
          <cell r="F208">
            <v>180.6</v>
          </cell>
          <cell r="G208">
            <v>180.6</v>
          </cell>
          <cell r="H208">
            <v>1</v>
          </cell>
          <cell r="I208">
            <v>180.6</v>
          </cell>
          <cell r="J208">
            <v>0</v>
          </cell>
        </row>
        <row r="209">
          <cell r="C209" t="str">
            <v>1Н1-26</v>
          </cell>
          <cell r="D209" t="str">
            <v>Настил 1Н1-26</v>
          </cell>
          <cell r="E209">
            <v>2</v>
          </cell>
          <cell r="F209">
            <v>264.39999999999998</v>
          </cell>
          <cell r="G209">
            <v>528.79999999999995</v>
          </cell>
          <cell r="H209">
            <v>2</v>
          </cell>
          <cell r="I209">
            <v>528.79999999999995</v>
          </cell>
          <cell r="J209">
            <v>0</v>
          </cell>
        </row>
        <row r="210">
          <cell r="C210" t="str">
            <v>1Н1-27</v>
          </cell>
          <cell r="D210" t="str">
            <v>Настил 1Н1-27</v>
          </cell>
          <cell r="E210">
            <v>2</v>
          </cell>
          <cell r="F210">
            <v>246.2</v>
          </cell>
          <cell r="G210">
            <v>492.4</v>
          </cell>
          <cell r="H210" t="str">
            <v>-</v>
          </cell>
          <cell r="I210" t="str">
            <v>-</v>
          </cell>
          <cell r="J210">
            <v>0</v>
          </cell>
        </row>
        <row r="211">
          <cell r="C211" t="str">
            <v>1Н1-28</v>
          </cell>
          <cell r="D211" t="str">
            <v>Настил 1Н1-28</v>
          </cell>
          <cell r="E211">
            <v>1</v>
          </cell>
          <cell r="F211">
            <v>242.5</v>
          </cell>
          <cell r="G211">
            <v>242.5</v>
          </cell>
          <cell r="H211" t="str">
            <v>-</v>
          </cell>
          <cell r="I211" t="str">
            <v>-</v>
          </cell>
          <cell r="J211">
            <v>0</v>
          </cell>
        </row>
        <row r="212">
          <cell r="C212" t="str">
            <v>1Н1-29</v>
          </cell>
          <cell r="D212" t="str">
            <v>Настил 1Н1-29</v>
          </cell>
          <cell r="E212">
            <v>1</v>
          </cell>
          <cell r="F212">
            <v>223.6</v>
          </cell>
          <cell r="G212">
            <v>223.6</v>
          </cell>
          <cell r="H212" t="str">
            <v>-</v>
          </cell>
          <cell r="I212" t="str">
            <v>-</v>
          </cell>
          <cell r="J212">
            <v>0</v>
          </cell>
        </row>
        <row r="213">
          <cell r="C213" t="str">
            <v>1Н1-30</v>
          </cell>
          <cell r="D213" t="str">
            <v>Настил 1Н1-30</v>
          </cell>
          <cell r="E213">
            <v>1</v>
          </cell>
          <cell r="F213">
            <v>206.5</v>
          </cell>
          <cell r="G213">
            <v>206.5</v>
          </cell>
          <cell r="H213" t="str">
            <v>-</v>
          </cell>
          <cell r="I213" t="str">
            <v>-</v>
          </cell>
          <cell r="J213">
            <v>0</v>
          </cell>
        </row>
        <row r="214">
          <cell r="C214" t="str">
            <v>1Н1-31</v>
          </cell>
          <cell r="D214" t="str">
            <v>Настил 1Н1-31</v>
          </cell>
          <cell r="E214">
            <v>1</v>
          </cell>
          <cell r="F214">
            <v>130.5</v>
          </cell>
          <cell r="G214">
            <v>130.5</v>
          </cell>
          <cell r="H214">
            <v>1</v>
          </cell>
          <cell r="I214">
            <v>130.5</v>
          </cell>
          <cell r="J214">
            <v>0</v>
          </cell>
        </row>
        <row r="215">
          <cell r="C215" t="str">
            <v>1Н1-32</v>
          </cell>
          <cell r="D215" t="str">
            <v>Настил 1Н1-32</v>
          </cell>
          <cell r="E215">
            <v>1</v>
          </cell>
          <cell r="F215">
            <v>13.9</v>
          </cell>
          <cell r="G215">
            <v>13.9</v>
          </cell>
          <cell r="H215" t="str">
            <v>-</v>
          </cell>
          <cell r="I215" t="str">
            <v>-</v>
          </cell>
          <cell r="J215">
            <v>1</v>
          </cell>
        </row>
        <row r="216">
          <cell r="C216" t="str">
            <v>1Н1-33</v>
          </cell>
          <cell r="D216" t="str">
            <v>Настил 1Н1-33</v>
          </cell>
          <cell r="E216">
            <v>1</v>
          </cell>
          <cell r="F216">
            <v>57.2</v>
          </cell>
          <cell r="G216">
            <v>57.2</v>
          </cell>
          <cell r="H216" t="str">
            <v>-</v>
          </cell>
          <cell r="I216" t="str">
            <v>-</v>
          </cell>
          <cell r="J216">
            <v>0</v>
          </cell>
        </row>
        <row r="217">
          <cell r="C217" t="str">
            <v>1Н1-34</v>
          </cell>
          <cell r="D217" t="str">
            <v>Настил 1Н1-34</v>
          </cell>
          <cell r="E217">
            <v>1</v>
          </cell>
          <cell r="F217">
            <v>57.3</v>
          </cell>
          <cell r="G217">
            <v>57.3</v>
          </cell>
          <cell r="H217" t="str">
            <v>-</v>
          </cell>
          <cell r="I217" t="str">
            <v>-</v>
          </cell>
          <cell r="J217">
            <v>0</v>
          </cell>
        </row>
        <row r="218">
          <cell r="C218" t="str">
            <v>1Н1-35</v>
          </cell>
          <cell r="D218" t="str">
            <v>Настил 1Н1-35</v>
          </cell>
          <cell r="E218">
            <v>1</v>
          </cell>
          <cell r="F218">
            <v>37.4</v>
          </cell>
          <cell r="G218">
            <v>37.4</v>
          </cell>
          <cell r="H218">
            <v>1</v>
          </cell>
          <cell r="I218">
            <v>37.4</v>
          </cell>
          <cell r="J218">
            <v>0</v>
          </cell>
        </row>
        <row r="219">
          <cell r="C219" t="str">
            <v>1Н1-36</v>
          </cell>
          <cell r="D219" t="str">
            <v>Настил 1Н1-36</v>
          </cell>
          <cell r="E219">
            <v>1</v>
          </cell>
          <cell r="F219">
            <v>81.3</v>
          </cell>
          <cell r="G219">
            <v>81.3</v>
          </cell>
          <cell r="H219" t="str">
            <v>-</v>
          </cell>
          <cell r="I219" t="str">
            <v>-</v>
          </cell>
          <cell r="J219">
            <v>1</v>
          </cell>
        </row>
        <row r="220">
          <cell r="C220" t="str">
            <v>1Н1-37</v>
          </cell>
          <cell r="D220" t="str">
            <v>Настил 1Н1-37</v>
          </cell>
          <cell r="E220">
            <v>2</v>
          </cell>
          <cell r="F220">
            <v>177</v>
          </cell>
          <cell r="G220">
            <v>354</v>
          </cell>
          <cell r="H220" t="str">
            <v>-</v>
          </cell>
          <cell r="I220" t="str">
            <v>-</v>
          </cell>
          <cell r="J220">
            <v>1</v>
          </cell>
        </row>
        <row r="221">
          <cell r="C221" t="str">
            <v>1Н1-38</v>
          </cell>
          <cell r="D221" t="str">
            <v>Настил 1Н1-38</v>
          </cell>
          <cell r="E221">
            <v>1</v>
          </cell>
          <cell r="F221">
            <v>267.10000000000002</v>
          </cell>
          <cell r="G221">
            <v>267.10000000000002</v>
          </cell>
          <cell r="H221" t="str">
            <v>-</v>
          </cell>
          <cell r="I221" t="str">
            <v>-</v>
          </cell>
          <cell r="J221">
            <v>1</v>
          </cell>
        </row>
        <row r="222">
          <cell r="C222" t="str">
            <v>1Н1-39</v>
          </cell>
          <cell r="D222" t="str">
            <v>Настил 1Н1-39</v>
          </cell>
          <cell r="E222">
            <v>1</v>
          </cell>
          <cell r="F222">
            <v>164.2</v>
          </cell>
          <cell r="G222">
            <v>164.2</v>
          </cell>
          <cell r="H222" t="str">
            <v>-</v>
          </cell>
          <cell r="I222" t="str">
            <v>-</v>
          </cell>
          <cell r="J222">
            <v>1</v>
          </cell>
        </row>
        <row r="223">
          <cell r="C223" t="str">
            <v>1Н1-40</v>
          </cell>
          <cell r="D223" t="str">
            <v>Настил 1Н1-40</v>
          </cell>
          <cell r="E223">
            <v>1</v>
          </cell>
          <cell r="F223">
            <v>244.9</v>
          </cell>
          <cell r="G223">
            <v>244.9</v>
          </cell>
          <cell r="H223" t="str">
            <v>-</v>
          </cell>
          <cell r="I223" t="str">
            <v>-</v>
          </cell>
          <cell r="J223">
            <v>0</v>
          </cell>
        </row>
        <row r="224">
          <cell r="C224" t="str">
            <v>1Н1-41</v>
          </cell>
          <cell r="D224" t="str">
            <v>Настил 1Н1-41</v>
          </cell>
          <cell r="E224">
            <v>1</v>
          </cell>
          <cell r="F224">
            <v>227.6</v>
          </cell>
          <cell r="G224">
            <v>227.6</v>
          </cell>
          <cell r="H224" t="str">
            <v>-</v>
          </cell>
          <cell r="I224" t="str">
            <v>-</v>
          </cell>
          <cell r="J224">
            <v>0</v>
          </cell>
        </row>
        <row r="225">
          <cell r="C225" t="str">
            <v>1Н1-42</v>
          </cell>
          <cell r="D225" t="str">
            <v>Настил 1Н1-42</v>
          </cell>
          <cell r="E225">
            <v>1</v>
          </cell>
          <cell r="F225">
            <v>244.6</v>
          </cell>
          <cell r="G225">
            <v>244.6</v>
          </cell>
          <cell r="H225">
            <v>1</v>
          </cell>
          <cell r="I225">
            <v>244.6</v>
          </cell>
          <cell r="J225">
            <v>0</v>
          </cell>
        </row>
        <row r="226">
          <cell r="C226" t="str">
            <v>1Н1-43</v>
          </cell>
          <cell r="D226" t="str">
            <v>Настил 1Н1-43</v>
          </cell>
          <cell r="E226">
            <v>1</v>
          </cell>
          <cell r="F226">
            <v>227.1</v>
          </cell>
          <cell r="G226">
            <v>227.1</v>
          </cell>
          <cell r="H226" t="str">
            <v>-</v>
          </cell>
          <cell r="I226" t="str">
            <v>-</v>
          </cell>
          <cell r="J226">
            <v>0</v>
          </cell>
        </row>
        <row r="227">
          <cell r="C227" t="str">
            <v>1Н1-44</v>
          </cell>
          <cell r="D227" t="str">
            <v>Настил 1Н1-44</v>
          </cell>
          <cell r="E227">
            <v>1</v>
          </cell>
          <cell r="F227">
            <v>92.1</v>
          </cell>
          <cell r="G227">
            <v>92.1</v>
          </cell>
          <cell r="H227">
            <v>1</v>
          </cell>
          <cell r="I227">
            <v>92.1</v>
          </cell>
          <cell r="J227">
            <v>0</v>
          </cell>
        </row>
        <row r="228">
          <cell r="C228" t="str">
            <v>1Н1-45</v>
          </cell>
          <cell r="D228" t="str">
            <v>Настил 1Н1-45</v>
          </cell>
          <cell r="E228">
            <v>1</v>
          </cell>
          <cell r="F228">
            <v>84.9</v>
          </cell>
          <cell r="G228">
            <v>84.9</v>
          </cell>
          <cell r="H228">
            <v>1</v>
          </cell>
          <cell r="I228">
            <v>84.9</v>
          </cell>
          <cell r="J228">
            <v>0</v>
          </cell>
        </row>
        <row r="229">
          <cell r="C229" t="str">
            <v>1Н1-46</v>
          </cell>
          <cell r="D229" t="str">
            <v>Настил 1Н1-46</v>
          </cell>
          <cell r="E229">
            <v>1</v>
          </cell>
          <cell r="F229">
            <v>58.5</v>
          </cell>
          <cell r="G229">
            <v>58.5</v>
          </cell>
          <cell r="H229" t="str">
            <v>-</v>
          </cell>
          <cell r="I229" t="str">
            <v>-</v>
          </cell>
          <cell r="J229">
            <v>0</v>
          </cell>
        </row>
        <row r="230">
          <cell r="C230" t="str">
            <v>1Н1-47</v>
          </cell>
          <cell r="D230" t="str">
            <v>Настил 1Н1-47</v>
          </cell>
          <cell r="E230">
            <v>1</v>
          </cell>
          <cell r="F230">
            <v>69.7</v>
          </cell>
          <cell r="G230">
            <v>69.7</v>
          </cell>
          <cell r="H230">
            <v>1</v>
          </cell>
          <cell r="I230">
            <v>69.7</v>
          </cell>
          <cell r="J230">
            <v>0</v>
          </cell>
        </row>
        <row r="231">
          <cell r="C231" t="str">
            <v>1Н1-48</v>
          </cell>
          <cell r="D231" t="str">
            <v>Настил 1Н1-48</v>
          </cell>
          <cell r="E231">
            <v>1</v>
          </cell>
          <cell r="F231">
            <v>12.9</v>
          </cell>
          <cell r="G231">
            <v>12.9</v>
          </cell>
          <cell r="H231" t="str">
            <v>-</v>
          </cell>
          <cell r="I231" t="str">
            <v>-</v>
          </cell>
          <cell r="J231">
            <v>1</v>
          </cell>
        </row>
        <row r="232">
          <cell r="C232" t="str">
            <v>1Н1-49</v>
          </cell>
          <cell r="D232" t="str">
            <v>Настил 1Н1-49</v>
          </cell>
          <cell r="E232">
            <v>1</v>
          </cell>
          <cell r="F232">
            <v>88.5</v>
          </cell>
          <cell r="G232">
            <v>88.5</v>
          </cell>
          <cell r="H232">
            <v>1</v>
          </cell>
          <cell r="I232">
            <v>88.5</v>
          </cell>
          <cell r="J232">
            <v>0</v>
          </cell>
        </row>
        <row r="233">
          <cell r="C233" t="str">
            <v>1Н1-50</v>
          </cell>
          <cell r="D233" t="str">
            <v>Настил 1Н1-50</v>
          </cell>
          <cell r="E233">
            <v>1</v>
          </cell>
          <cell r="F233">
            <v>66.599999999999994</v>
          </cell>
          <cell r="G233">
            <v>66.599999999999994</v>
          </cell>
          <cell r="H233" t="str">
            <v>-</v>
          </cell>
          <cell r="I233" t="str">
            <v>-</v>
          </cell>
          <cell r="J233">
            <v>0</v>
          </cell>
        </row>
        <row r="234">
          <cell r="C234" t="str">
            <v>1Н1-51</v>
          </cell>
          <cell r="D234" t="str">
            <v>Настил 1Н1-51</v>
          </cell>
          <cell r="E234">
            <v>1</v>
          </cell>
          <cell r="F234">
            <v>94.2</v>
          </cell>
          <cell r="G234">
            <v>94.2</v>
          </cell>
          <cell r="H234">
            <v>1</v>
          </cell>
          <cell r="I234">
            <v>94.2</v>
          </cell>
          <cell r="J234">
            <v>0</v>
          </cell>
        </row>
        <row r="235">
          <cell r="C235" t="str">
            <v>1Н1-52</v>
          </cell>
          <cell r="D235" t="str">
            <v>Настил 1Н1-52</v>
          </cell>
          <cell r="E235">
            <v>1</v>
          </cell>
          <cell r="F235">
            <v>79.400000000000006</v>
          </cell>
          <cell r="G235">
            <v>79.400000000000006</v>
          </cell>
          <cell r="H235" t="str">
            <v>-</v>
          </cell>
          <cell r="I235" t="str">
            <v>-</v>
          </cell>
          <cell r="J235">
            <v>0</v>
          </cell>
        </row>
        <row r="236">
          <cell r="C236" t="str">
            <v>1Н1-53</v>
          </cell>
          <cell r="D236" t="str">
            <v>Настил 1Н1-53</v>
          </cell>
          <cell r="E236">
            <v>1</v>
          </cell>
          <cell r="F236">
            <v>52.5</v>
          </cell>
          <cell r="G236">
            <v>52.5</v>
          </cell>
          <cell r="H236" t="str">
            <v>-</v>
          </cell>
          <cell r="I236" t="str">
            <v>-</v>
          </cell>
          <cell r="J236">
            <v>1</v>
          </cell>
        </row>
        <row r="237">
          <cell r="C237" t="str">
            <v>1Н1-54</v>
          </cell>
          <cell r="D237" t="str">
            <v>Настил 1Н1-54</v>
          </cell>
          <cell r="E237">
            <v>1</v>
          </cell>
          <cell r="F237">
            <v>71.3</v>
          </cell>
          <cell r="G237">
            <v>71.3</v>
          </cell>
          <cell r="H237" t="str">
            <v>-</v>
          </cell>
          <cell r="I237" t="str">
            <v>-</v>
          </cell>
          <cell r="J237">
            <v>0</v>
          </cell>
        </row>
        <row r="238">
          <cell r="C238" t="str">
            <v>1Н1-55</v>
          </cell>
          <cell r="D238" t="str">
            <v>Настил 1Н1-55</v>
          </cell>
          <cell r="E238">
            <v>2</v>
          </cell>
          <cell r="F238">
            <v>82.7</v>
          </cell>
          <cell r="G238">
            <v>165.4</v>
          </cell>
          <cell r="H238">
            <v>2</v>
          </cell>
          <cell r="I238">
            <v>165.4</v>
          </cell>
          <cell r="J238">
            <v>1</v>
          </cell>
        </row>
        <row r="239">
          <cell r="C239" t="str">
            <v>1Н1-56</v>
          </cell>
          <cell r="D239" t="str">
            <v>Настил 1Н1-56</v>
          </cell>
          <cell r="E239">
            <v>1</v>
          </cell>
          <cell r="F239">
            <v>160.80000000000001</v>
          </cell>
          <cell r="G239">
            <v>160.80000000000001</v>
          </cell>
          <cell r="H239">
            <v>1</v>
          </cell>
          <cell r="I239">
            <v>160.80000000000001</v>
          </cell>
          <cell r="J239">
            <v>0</v>
          </cell>
        </row>
        <row r="240">
          <cell r="C240" t="str">
            <v>1Н1-57</v>
          </cell>
          <cell r="D240" t="str">
            <v>Настил 1Н1-57</v>
          </cell>
          <cell r="E240">
            <v>1</v>
          </cell>
          <cell r="F240">
            <v>247.5</v>
          </cell>
          <cell r="G240">
            <v>247.5</v>
          </cell>
          <cell r="H240" t="str">
            <v>-</v>
          </cell>
          <cell r="I240" t="str">
            <v>-</v>
          </cell>
          <cell r="J240">
            <v>0</v>
          </cell>
        </row>
        <row r="241">
          <cell r="C241" t="str">
            <v>1Н1-58</v>
          </cell>
          <cell r="D241" t="str">
            <v>Настил 1Н1-58</v>
          </cell>
          <cell r="E241">
            <v>1</v>
          </cell>
          <cell r="F241">
            <v>229.9</v>
          </cell>
          <cell r="G241">
            <v>229.9</v>
          </cell>
          <cell r="H241" t="str">
            <v>-</v>
          </cell>
          <cell r="I241" t="str">
            <v>-</v>
          </cell>
          <cell r="J241">
            <v>0</v>
          </cell>
        </row>
        <row r="242">
          <cell r="C242" t="str">
            <v>1Н1-59</v>
          </cell>
          <cell r="D242" t="str">
            <v>Настил 1Н1-59</v>
          </cell>
          <cell r="E242">
            <v>1</v>
          </cell>
          <cell r="F242">
            <v>245.1</v>
          </cell>
          <cell r="G242">
            <v>245.1</v>
          </cell>
          <cell r="H242">
            <v>1</v>
          </cell>
          <cell r="I242">
            <v>245.1</v>
          </cell>
          <cell r="J242">
            <v>0</v>
          </cell>
        </row>
        <row r="243">
          <cell r="C243" t="str">
            <v>1Н1-60</v>
          </cell>
          <cell r="D243" t="str">
            <v>Настил 1Н1-60</v>
          </cell>
          <cell r="E243">
            <v>1</v>
          </cell>
          <cell r="F243">
            <v>227.6</v>
          </cell>
          <cell r="G243">
            <v>227.6</v>
          </cell>
          <cell r="H243">
            <v>1</v>
          </cell>
          <cell r="I243">
            <v>227.6</v>
          </cell>
          <cell r="J243">
            <v>0</v>
          </cell>
        </row>
        <row r="244">
          <cell r="C244" t="str">
            <v>1Н1-61</v>
          </cell>
          <cell r="D244" t="str">
            <v>Настил 1Н1-61</v>
          </cell>
          <cell r="E244">
            <v>1</v>
          </cell>
          <cell r="F244">
            <v>78.7</v>
          </cell>
          <cell r="G244">
            <v>78.7</v>
          </cell>
          <cell r="H244" t="str">
            <v>-</v>
          </cell>
          <cell r="I244" t="str">
            <v>-</v>
          </cell>
          <cell r="J244">
            <v>0</v>
          </cell>
        </row>
        <row r="245">
          <cell r="C245" t="str">
            <v>1Н1-62</v>
          </cell>
          <cell r="D245" t="str">
            <v>Настил 1Н1-62</v>
          </cell>
          <cell r="E245">
            <v>1</v>
          </cell>
          <cell r="F245">
            <v>50.8</v>
          </cell>
          <cell r="G245">
            <v>50.8</v>
          </cell>
          <cell r="H245" t="str">
            <v>-</v>
          </cell>
          <cell r="I245" t="str">
            <v>-</v>
          </cell>
          <cell r="J245">
            <v>1</v>
          </cell>
        </row>
        <row r="246">
          <cell r="C246" t="str">
            <v>1Н1-63</v>
          </cell>
          <cell r="D246" t="str">
            <v>Настил 1Н1-63</v>
          </cell>
          <cell r="E246">
            <v>1</v>
          </cell>
          <cell r="F246">
            <v>41.8</v>
          </cell>
          <cell r="G246">
            <v>41.8</v>
          </cell>
          <cell r="H246">
            <v>1</v>
          </cell>
          <cell r="I246">
            <v>41.8</v>
          </cell>
          <cell r="J246">
            <v>1</v>
          </cell>
        </row>
        <row r="247">
          <cell r="C247" t="str">
            <v>1Н1-64</v>
          </cell>
          <cell r="D247" t="str">
            <v>Настил 1Н1-64</v>
          </cell>
          <cell r="E247">
            <v>1</v>
          </cell>
          <cell r="F247">
            <v>24.2</v>
          </cell>
          <cell r="G247">
            <v>24.2</v>
          </cell>
          <cell r="H247" t="str">
            <v>-</v>
          </cell>
          <cell r="I247" t="str">
            <v>-</v>
          </cell>
          <cell r="J247">
            <v>1</v>
          </cell>
        </row>
        <row r="248">
          <cell r="C248" t="str">
            <v>1Н1-65</v>
          </cell>
          <cell r="D248" t="str">
            <v>Настил 1Н1-65</v>
          </cell>
          <cell r="E248">
            <v>1</v>
          </cell>
          <cell r="F248">
            <v>14.7</v>
          </cell>
          <cell r="G248">
            <v>14.7</v>
          </cell>
          <cell r="H248" t="str">
            <v>-</v>
          </cell>
          <cell r="I248" t="str">
            <v>-</v>
          </cell>
          <cell r="J248">
            <v>1</v>
          </cell>
        </row>
        <row r="249">
          <cell r="C249" t="str">
            <v>1Н1-66</v>
          </cell>
          <cell r="D249" t="str">
            <v>Настил 1Н1-66</v>
          </cell>
          <cell r="E249">
            <v>1</v>
          </cell>
          <cell r="F249">
            <v>17</v>
          </cell>
          <cell r="G249">
            <v>17</v>
          </cell>
          <cell r="H249" t="str">
            <v>-</v>
          </cell>
          <cell r="I249" t="str">
            <v>-</v>
          </cell>
          <cell r="J249">
            <v>1</v>
          </cell>
        </row>
        <row r="250">
          <cell r="C250" t="str">
            <v>1Н1-67</v>
          </cell>
          <cell r="D250" t="str">
            <v>Настил 1Н1-67</v>
          </cell>
          <cell r="E250">
            <v>1</v>
          </cell>
          <cell r="F250">
            <v>19</v>
          </cell>
          <cell r="G250">
            <v>19</v>
          </cell>
          <cell r="H250">
            <v>1</v>
          </cell>
          <cell r="I250">
            <v>19</v>
          </cell>
          <cell r="J250">
            <v>1</v>
          </cell>
        </row>
        <row r="251">
          <cell r="C251" t="str">
            <v>1Н1-68</v>
          </cell>
          <cell r="D251" t="str">
            <v>Настил 1Н1-68</v>
          </cell>
          <cell r="E251">
            <v>1</v>
          </cell>
          <cell r="F251">
            <v>12.2</v>
          </cell>
          <cell r="G251">
            <v>12.2</v>
          </cell>
          <cell r="H251" t="str">
            <v>-</v>
          </cell>
          <cell r="I251" t="str">
            <v>-</v>
          </cell>
          <cell r="J251">
            <v>1</v>
          </cell>
        </row>
        <row r="252">
          <cell r="C252" t="str">
            <v>1Н1-69</v>
          </cell>
          <cell r="D252" t="str">
            <v>Настил 1Н1-69</v>
          </cell>
          <cell r="E252">
            <v>2</v>
          </cell>
          <cell r="F252">
            <v>178.8</v>
          </cell>
          <cell r="G252">
            <v>357.6</v>
          </cell>
          <cell r="H252" t="str">
            <v>-</v>
          </cell>
          <cell r="I252" t="str">
            <v>-</v>
          </cell>
          <cell r="J252">
            <v>2</v>
          </cell>
        </row>
        <row r="253">
          <cell r="C253" t="str">
            <v>1Н1-70</v>
          </cell>
          <cell r="D253" t="str">
            <v>Настил 1Н1-70</v>
          </cell>
          <cell r="E253">
            <v>1</v>
          </cell>
          <cell r="F253">
            <v>165.8</v>
          </cell>
          <cell r="G253">
            <v>165.8</v>
          </cell>
          <cell r="H253" t="str">
            <v>-</v>
          </cell>
          <cell r="I253" t="str">
            <v>-</v>
          </cell>
          <cell r="J253">
            <v>1</v>
          </cell>
        </row>
        <row r="254">
          <cell r="C254" t="str">
            <v>1Н1-71</v>
          </cell>
          <cell r="D254" t="str">
            <v>Настил 1Н1-71</v>
          </cell>
          <cell r="E254">
            <v>1</v>
          </cell>
          <cell r="F254">
            <v>247.6</v>
          </cell>
          <cell r="G254">
            <v>247.6</v>
          </cell>
          <cell r="H254" t="str">
            <v>-</v>
          </cell>
          <cell r="I254" t="str">
            <v>-</v>
          </cell>
          <cell r="J254">
            <v>0</v>
          </cell>
        </row>
        <row r="255">
          <cell r="C255" t="str">
            <v>1Н1-72</v>
          </cell>
          <cell r="D255" t="str">
            <v>Настил 1Н1-72</v>
          </cell>
          <cell r="E255">
            <v>1</v>
          </cell>
          <cell r="F255">
            <v>230</v>
          </cell>
          <cell r="G255">
            <v>230</v>
          </cell>
          <cell r="H255">
            <v>1</v>
          </cell>
          <cell r="I255">
            <v>230</v>
          </cell>
          <cell r="J255">
            <v>0</v>
          </cell>
        </row>
        <row r="256">
          <cell r="C256" t="str">
            <v>1Н1-73</v>
          </cell>
          <cell r="D256" t="str">
            <v>Настил 1Н1-73</v>
          </cell>
          <cell r="E256">
            <v>1</v>
          </cell>
          <cell r="F256">
            <v>219.6</v>
          </cell>
          <cell r="G256">
            <v>219.6</v>
          </cell>
          <cell r="H256" t="str">
            <v>-</v>
          </cell>
          <cell r="I256" t="str">
            <v>-</v>
          </cell>
          <cell r="J256">
            <v>0</v>
          </cell>
        </row>
        <row r="257">
          <cell r="C257" t="str">
            <v>1Н1-74</v>
          </cell>
          <cell r="D257" t="str">
            <v>Настил 1Н1-74</v>
          </cell>
          <cell r="E257">
            <v>1</v>
          </cell>
          <cell r="F257">
            <v>183.4</v>
          </cell>
          <cell r="G257">
            <v>183.4</v>
          </cell>
          <cell r="H257" t="str">
            <v>-</v>
          </cell>
          <cell r="I257" t="str">
            <v>-</v>
          </cell>
          <cell r="J257">
            <v>1</v>
          </cell>
        </row>
        <row r="258">
          <cell r="C258" t="str">
            <v>1Н1-75</v>
          </cell>
          <cell r="D258" t="str">
            <v>Настил 1Н1-75</v>
          </cell>
          <cell r="E258">
            <v>1</v>
          </cell>
          <cell r="F258">
            <v>244.4</v>
          </cell>
          <cell r="G258">
            <v>244.4</v>
          </cell>
          <cell r="H258">
            <v>1</v>
          </cell>
          <cell r="I258">
            <v>244.4</v>
          </cell>
          <cell r="J258">
            <v>0</v>
          </cell>
        </row>
        <row r="259">
          <cell r="C259" t="str">
            <v>1Н1-76</v>
          </cell>
          <cell r="D259" t="str">
            <v>Настил 1Н1-76</v>
          </cell>
          <cell r="E259">
            <v>1</v>
          </cell>
          <cell r="F259">
            <v>226.8</v>
          </cell>
          <cell r="G259">
            <v>226.8</v>
          </cell>
          <cell r="H259" t="str">
            <v>-</v>
          </cell>
          <cell r="I259" t="str">
            <v>-</v>
          </cell>
          <cell r="J259">
            <v>1</v>
          </cell>
        </row>
        <row r="260">
          <cell r="C260" t="str">
            <v>1Н1-77</v>
          </cell>
          <cell r="D260" t="str">
            <v>Настил 1Н1-77</v>
          </cell>
          <cell r="E260">
            <v>1</v>
          </cell>
          <cell r="F260">
            <v>170.5</v>
          </cell>
          <cell r="G260">
            <v>170.5</v>
          </cell>
          <cell r="H260" t="str">
            <v>-</v>
          </cell>
          <cell r="I260" t="str">
            <v>-</v>
          </cell>
          <cell r="J260">
            <v>1</v>
          </cell>
        </row>
        <row r="261">
          <cell r="C261" t="str">
            <v>1Н1-78</v>
          </cell>
          <cell r="D261" t="str">
            <v>Настил 1Н1-78</v>
          </cell>
          <cell r="E261">
            <v>1</v>
          </cell>
          <cell r="F261">
            <v>117.4</v>
          </cell>
          <cell r="G261">
            <v>117.4</v>
          </cell>
          <cell r="H261" t="str">
            <v>-</v>
          </cell>
          <cell r="I261" t="str">
            <v>-</v>
          </cell>
          <cell r="J261">
            <v>1</v>
          </cell>
        </row>
        <row r="262">
          <cell r="C262" t="str">
            <v>1Н1-79</v>
          </cell>
          <cell r="D262" t="str">
            <v>Настил 1Н1-79</v>
          </cell>
          <cell r="E262">
            <v>1</v>
          </cell>
          <cell r="F262">
            <v>97.7</v>
          </cell>
          <cell r="G262">
            <v>97.7</v>
          </cell>
          <cell r="H262">
            <v>1</v>
          </cell>
          <cell r="I262">
            <v>97.7</v>
          </cell>
          <cell r="J262">
            <v>0</v>
          </cell>
        </row>
        <row r="263">
          <cell r="C263" t="str">
            <v>1Н1-80</v>
          </cell>
          <cell r="D263" t="str">
            <v>Настил 1Н1-80</v>
          </cell>
          <cell r="E263">
            <v>1</v>
          </cell>
          <cell r="F263">
            <v>210.5</v>
          </cell>
          <cell r="G263">
            <v>210.5</v>
          </cell>
          <cell r="H263" t="str">
            <v>-</v>
          </cell>
          <cell r="I263" t="str">
            <v>-</v>
          </cell>
          <cell r="J263">
            <v>1</v>
          </cell>
        </row>
        <row r="264">
          <cell r="C264" t="str">
            <v>1Н1-81</v>
          </cell>
          <cell r="D264" t="str">
            <v>Настил 1Н1-81</v>
          </cell>
          <cell r="E264">
            <v>1</v>
          </cell>
          <cell r="F264">
            <v>211</v>
          </cell>
          <cell r="G264">
            <v>211</v>
          </cell>
          <cell r="H264" t="str">
            <v>-</v>
          </cell>
          <cell r="I264" t="str">
            <v>-</v>
          </cell>
          <cell r="J264">
            <v>1</v>
          </cell>
        </row>
        <row r="265">
          <cell r="C265" t="str">
            <v>1Н1-82</v>
          </cell>
          <cell r="D265" t="str">
            <v>Настил 1Н1-82</v>
          </cell>
          <cell r="E265">
            <v>1</v>
          </cell>
          <cell r="F265">
            <v>195.7</v>
          </cell>
          <cell r="G265">
            <v>195.7</v>
          </cell>
          <cell r="H265">
            <v>1</v>
          </cell>
          <cell r="I265">
            <v>195.7</v>
          </cell>
          <cell r="J265">
            <v>0</v>
          </cell>
        </row>
        <row r="266">
          <cell r="C266" t="str">
            <v>1Н1-83</v>
          </cell>
          <cell r="D266" t="str">
            <v>Настил 1Н1-83</v>
          </cell>
          <cell r="E266">
            <v>1</v>
          </cell>
          <cell r="F266">
            <v>292.3</v>
          </cell>
          <cell r="G266">
            <v>292.3</v>
          </cell>
          <cell r="H266" t="str">
            <v>-</v>
          </cell>
          <cell r="I266" t="str">
            <v>-</v>
          </cell>
          <cell r="J266">
            <v>1</v>
          </cell>
        </row>
        <row r="267">
          <cell r="C267" t="str">
            <v>1Н1-84</v>
          </cell>
          <cell r="D267" t="str">
            <v>Настил 1Н1-84</v>
          </cell>
          <cell r="E267">
            <v>1</v>
          </cell>
          <cell r="F267">
            <v>271.5</v>
          </cell>
          <cell r="G267">
            <v>271.5</v>
          </cell>
          <cell r="H267" t="str">
            <v>-</v>
          </cell>
          <cell r="I267" t="str">
            <v>-</v>
          </cell>
          <cell r="J267">
            <v>1</v>
          </cell>
        </row>
        <row r="268">
          <cell r="C268" t="str">
            <v>1Н1-85</v>
          </cell>
          <cell r="D268" t="str">
            <v>Настил 1Н1-85</v>
          </cell>
          <cell r="E268">
            <v>1</v>
          </cell>
          <cell r="F268">
            <v>259.2</v>
          </cell>
          <cell r="G268">
            <v>259.2</v>
          </cell>
          <cell r="H268">
            <v>1</v>
          </cell>
          <cell r="I268">
            <v>259.2</v>
          </cell>
          <cell r="J268">
            <v>0</v>
          </cell>
        </row>
        <row r="269">
          <cell r="C269" t="str">
            <v>1Н1-86</v>
          </cell>
          <cell r="D269" t="str">
            <v>Настил 1Н1-86</v>
          </cell>
          <cell r="E269">
            <v>1</v>
          </cell>
          <cell r="F269">
            <v>217.5</v>
          </cell>
          <cell r="G269">
            <v>217.5</v>
          </cell>
          <cell r="H269" t="str">
            <v>-</v>
          </cell>
          <cell r="I269" t="str">
            <v>-</v>
          </cell>
          <cell r="J269">
            <v>0</v>
          </cell>
        </row>
        <row r="270">
          <cell r="C270" t="str">
            <v>1Н1-87</v>
          </cell>
          <cell r="D270" t="str">
            <v>Настил 1Н1-87</v>
          </cell>
          <cell r="E270">
            <v>1</v>
          </cell>
          <cell r="F270">
            <v>289.5</v>
          </cell>
          <cell r="G270">
            <v>289.5</v>
          </cell>
          <cell r="H270" t="str">
            <v>-</v>
          </cell>
          <cell r="I270" t="str">
            <v>-</v>
          </cell>
          <cell r="J270">
            <v>1</v>
          </cell>
        </row>
        <row r="271">
          <cell r="C271" t="str">
            <v>1Н1-88</v>
          </cell>
          <cell r="D271" t="str">
            <v>Настил 1Н1-88</v>
          </cell>
          <cell r="E271">
            <v>1</v>
          </cell>
          <cell r="F271">
            <v>268.8</v>
          </cell>
          <cell r="G271">
            <v>268.8</v>
          </cell>
          <cell r="H271">
            <v>1</v>
          </cell>
          <cell r="I271">
            <v>268.8</v>
          </cell>
          <cell r="J271">
            <v>1</v>
          </cell>
        </row>
        <row r="272">
          <cell r="C272" t="str">
            <v>1Н1-89</v>
          </cell>
          <cell r="D272" t="str">
            <v>Настил 1Н1-89</v>
          </cell>
          <cell r="E272">
            <v>1</v>
          </cell>
          <cell r="F272">
            <v>202.2</v>
          </cell>
          <cell r="G272">
            <v>202.2</v>
          </cell>
          <cell r="H272" t="str">
            <v>-</v>
          </cell>
          <cell r="I272" t="str">
            <v>-</v>
          </cell>
          <cell r="J272">
            <v>0</v>
          </cell>
        </row>
        <row r="273">
          <cell r="C273" t="str">
            <v>1Н1-90</v>
          </cell>
          <cell r="D273" t="str">
            <v>Настил 1Н1-90</v>
          </cell>
          <cell r="E273">
            <v>1</v>
          </cell>
          <cell r="F273">
            <v>210.3</v>
          </cell>
          <cell r="G273">
            <v>210.3</v>
          </cell>
          <cell r="H273" t="str">
            <v>-</v>
          </cell>
          <cell r="I273" t="str">
            <v>-</v>
          </cell>
          <cell r="J273">
            <v>1</v>
          </cell>
        </row>
        <row r="274">
          <cell r="C274" t="str">
            <v>1Н1-91</v>
          </cell>
          <cell r="D274" t="str">
            <v>Настил 1Н1-91</v>
          </cell>
          <cell r="E274">
            <v>7</v>
          </cell>
          <cell r="F274">
            <v>228.8</v>
          </cell>
          <cell r="G274">
            <v>1601.6</v>
          </cell>
          <cell r="H274">
            <v>7</v>
          </cell>
          <cell r="I274">
            <v>1601.6000000000001</v>
          </cell>
          <cell r="J274">
            <v>0</v>
          </cell>
        </row>
        <row r="275">
          <cell r="C275" t="str">
            <v>1Н1-92</v>
          </cell>
          <cell r="D275" t="str">
            <v>Настил 1Н1-92</v>
          </cell>
          <cell r="E275">
            <v>7</v>
          </cell>
          <cell r="F275">
            <v>210</v>
          </cell>
          <cell r="G275">
            <v>1470</v>
          </cell>
          <cell r="H275" t="str">
            <v>-</v>
          </cell>
          <cell r="I275" t="str">
            <v>-</v>
          </cell>
          <cell r="J275">
            <v>4</v>
          </cell>
        </row>
        <row r="276">
          <cell r="C276" t="str">
            <v>1Н1-93</v>
          </cell>
          <cell r="D276" t="str">
            <v>Настил 1Н1-93</v>
          </cell>
          <cell r="E276">
            <v>1</v>
          </cell>
          <cell r="F276">
            <v>194.8</v>
          </cell>
          <cell r="G276">
            <v>194.8</v>
          </cell>
          <cell r="H276">
            <v>1</v>
          </cell>
          <cell r="I276">
            <v>194.8</v>
          </cell>
          <cell r="J276">
            <v>0</v>
          </cell>
        </row>
        <row r="277">
          <cell r="C277" t="str">
            <v>1Н1-94</v>
          </cell>
          <cell r="D277" t="str">
            <v>Настил 1Н1-94</v>
          </cell>
          <cell r="E277">
            <v>1</v>
          </cell>
          <cell r="F277">
            <v>290.60000000000002</v>
          </cell>
          <cell r="G277">
            <v>290.60000000000002</v>
          </cell>
          <cell r="H277" t="str">
            <v>-</v>
          </cell>
          <cell r="I277" t="str">
            <v>-</v>
          </cell>
          <cell r="J277">
            <v>1</v>
          </cell>
        </row>
        <row r="278">
          <cell r="C278" t="str">
            <v>1Н1-95</v>
          </cell>
          <cell r="D278" t="str">
            <v>Настил 1Н1-95</v>
          </cell>
          <cell r="E278">
            <v>1</v>
          </cell>
          <cell r="F278">
            <v>269.89999999999998</v>
          </cell>
          <cell r="G278">
            <v>269.89999999999998</v>
          </cell>
          <cell r="H278">
            <v>1</v>
          </cell>
          <cell r="I278">
            <v>269.89999999999998</v>
          </cell>
          <cell r="J278">
            <v>1</v>
          </cell>
        </row>
        <row r="279">
          <cell r="C279" t="str">
            <v>1Н1-96</v>
          </cell>
          <cell r="D279" t="str">
            <v>Настил 1Н1-96</v>
          </cell>
          <cell r="E279">
            <v>1</v>
          </cell>
          <cell r="F279">
            <v>257.89999999999998</v>
          </cell>
          <cell r="G279">
            <v>257.89999999999998</v>
          </cell>
          <cell r="H279" t="str">
            <v>-</v>
          </cell>
          <cell r="I279" t="str">
            <v>-</v>
          </cell>
          <cell r="J279">
            <v>1</v>
          </cell>
        </row>
        <row r="280">
          <cell r="C280" t="str">
            <v>1Н1-97</v>
          </cell>
          <cell r="D280" t="str">
            <v>Настил 1Н1-97</v>
          </cell>
          <cell r="E280">
            <v>1</v>
          </cell>
          <cell r="F280">
            <v>215.7</v>
          </cell>
          <cell r="G280">
            <v>215.7</v>
          </cell>
          <cell r="H280" t="str">
            <v>-</v>
          </cell>
          <cell r="I280" t="str">
            <v>-</v>
          </cell>
          <cell r="J280">
            <v>1</v>
          </cell>
        </row>
        <row r="281">
          <cell r="C281" t="str">
            <v>1Н1-98</v>
          </cell>
          <cell r="D281" t="str">
            <v>Настил 1Н1-98</v>
          </cell>
          <cell r="E281">
            <v>1</v>
          </cell>
          <cell r="F281">
            <v>287.3</v>
          </cell>
          <cell r="G281">
            <v>287.3</v>
          </cell>
          <cell r="H281" t="str">
            <v>-</v>
          </cell>
          <cell r="I281" t="str">
            <v>-</v>
          </cell>
          <cell r="J281">
            <v>1</v>
          </cell>
        </row>
        <row r="282">
          <cell r="C282" t="str">
            <v>1Н1-99</v>
          </cell>
          <cell r="D282" t="str">
            <v>Настил 1Н1-99</v>
          </cell>
          <cell r="E282">
            <v>1</v>
          </cell>
          <cell r="F282">
            <v>266.7</v>
          </cell>
          <cell r="G282">
            <v>266.7</v>
          </cell>
          <cell r="H282" t="str">
            <v>-</v>
          </cell>
          <cell r="I282" t="str">
            <v>-</v>
          </cell>
          <cell r="J282">
            <v>0</v>
          </cell>
        </row>
        <row r="283">
          <cell r="C283" t="str">
            <v>1Н1-100</v>
          </cell>
          <cell r="D283" t="str">
            <v>Настил 1Н1-100</v>
          </cell>
          <cell r="E283">
            <v>1</v>
          </cell>
          <cell r="F283">
            <v>200.5</v>
          </cell>
          <cell r="G283">
            <v>200.5</v>
          </cell>
          <cell r="H283">
            <v>1</v>
          </cell>
          <cell r="I283">
            <v>200.5</v>
          </cell>
          <cell r="J283">
            <v>0</v>
          </cell>
        </row>
        <row r="284">
          <cell r="C284" t="str">
            <v>1Н1-101</v>
          </cell>
          <cell r="D284" t="str">
            <v>Настил 1Н1-101</v>
          </cell>
          <cell r="E284">
            <v>7</v>
          </cell>
          <cell r="F284">
            <v>209.7</v>
          </cell>
          <cell r="G284">
            <v>1467.9</v>
          </cell>
          <cell r="H284" t="str">
            <v>-</v>
          </cell>
          <cell r="I284" t="str">
            <v>-</v>
          </cell>
          <cell r="J284">
            <v>0</v>
          </cell>
        </row>
        <row r="285">
          <cell r="C285" t="str">
            <v>1Н1-102</v>
          </cell>
          <cell r="D285" t="str">
            <v>Настил 1Н1-102</v>
          </cell>
          <cell r="E285">
            <v>2</v>
          </cell>
          <cell r="F285">
            <v>215.7</v>
          </cell>
          <cell r="G285">
            <v>431.4</v>
          </cell>
          <cell r="H285" t="str">
            <v>-</v>
          </cell>
          <cell r="I285" t="str">
            <v>-</v>
          </cell>
          <cell r="J285">
            <v>2</v>
          </cell>
        </row>
        <row r="286">
          <cell r="C286" t="str">
            <v>1Н1-103</v>
          </cell>
          <cell r="D286" t="str">
            <v>Настил 1Н1-103</v>
          </cell>
          <cell r="E286">
            <v>2</v>
          </cell>
          <cell r="F286">
            <v>198.1</v>
          </cell>
          <cell r="G286">
            <v>396.2</v>
          </cell>
          <cell r="H286">
            <v>2</v>
          </cell>
          <cell r="I286">
            <v>396.2</v>
          </cell>
          <cell r="J286">
            <v>0</v>
          </cell>
        </row>
        <row r="287">
          <cell r="C287" t="str">
            <v>1Н1-104</v>
          </cell>
          <cell r="D287" t="str">
            <v>Настил 1Н1-104</v>
          </cell>
          <cell r="E287">
            <v>1</v>
          </cell>
          <cell r="F287">
            <v>183.7</v>
          </cell>
          <cell r="G287">
            <v>183.7</v>
          </cell>
          <cell r="H287" t="str">
            <v>-</v>
          </cell>
          <cell r="I287" t="str">
            <v>-</v>
          </cell>
          <cell r="J287">
            <v>1</v>
          </cell>
        </row>
        <row r="288">
          <cell r="C288" t="str">
            <v>1Н1-105</v>
          </cell>
          <cell r="D288" t="str">
            <v>Настил 1Н1-105</v>
          </cell>
          <cell r="E288">
            <v>1</v>
          </cell>
          <cell r="F288">
            <v>274.3</v>
          </cell>
          <cell r="G288">
            <v>274.3</v>
          </cell>
          <cell r="H288">
            <v>1</v>
          </cell>
          <cell r="I288">
            <v>274.3</v>
          </cell>
          <cell r="J288">
            <v>1</v>
          </cell>
        </row>
        <row r="289">
          <cell r="C289" t="str">
            <v>1Н1-106</v>
          </cell>
          <cell r="D289" t="str">
            <v>Настил 1Н1-106</v>
          </cell>
          <cell r="E289">
            <v>1</v>
          </cell>
          <cell r="F289">
            <v>254.8</v>
          </cell>
          <cell r="G289">
            <v>254.8</v>
          </cell>
          <cell r="H289">
            <v>1</v>
          </cell>
          <cell r="I289">
            <v>254.8</v>
          </cell>
          <cell r="J289">
            <v>0</v>
          </cell>
        </row>
        <row r="290">
          <cell r="C290" t="str">
            <v>1Н1-107</v>
          </cell>
          <cell r="D290" t="str">
            <v>Настил 1Н1-107</v>
          </cell>
          <cell r="E290">
            <v>1</v>
          </cell>
          <cell r="F290">
            <v>243.2</v>
          </cell>
          <cell r="G290">
            <v>243.2</v>
          </cell>
          <cell r="H290" t="str">
            <v>-</v>
          </cell>
          <cell r="I290" t="str">
            <v>-</v>
          </cell>
          <cell r="J290">
            <v>0</v>
          </cell>
        </row>
        <row r="291">
          <cell r="C291" t="str">
            <v>1Н1-108</v>
          </cell>
          <cell r="D291" t="str">
            <v>Настил 1Н1-108</v>
          </cell>
          <cell r="E291">
            <v>1</v>
          </cell>
          <cell r="F291">
            <v>203.4</v>
          </cell>
          <cell r="G291">
            <v>203.4</v>
          </cell>
          <cell r="H291" t="str">
            <v>-</v>
          </cell>
          <cell r="I291" t="str">
            <v>-</v>
          </cell>
          <cell r="J291">
            <v>0</v>
          </cell>
        </row>
        <row r="292">
          <cell r="C292" t="str">
            <v>1Н1-109</v>
          </cell>
          <cell r="D292" t="str">
            <v>Настил 1Н1-109</v>
          </cell>
          <cell r="E292">
            <v>1</v>
          </cell>
          <cell r="F292">
            <v>270.89999999999998</v>
          </cell>
          <cell r="G292">
            <v>270.89999999999998</v>
          </cell>
          <cell r="H292" t="str">
            <v>-</v>
          </cell>
          <cell r="I292" t="str">
            <v>-</v>
          </cell>
          <cell r="J292">
            <v>1</v>
          </cell>
        </row>
        <row r="293">
          <cell r="C293" t="str">
            <v>1Н1-110</v>
          </cell>
          <cell r="D293" t="str">
            <v>Настил 1Н1-110</v>
          </cell>
          <cell r="E293">
            <v>1</v>
          </cell>
          <cell r="F293">
            <v>251.5</v>
          </cell>
          <cell r="G293">
            <v>251.5</v>
          </cell>
          <cell r="H293" t="str">
            <v>-</v>
          </cell>
          <cell r="I293" t="str">
            <v>-</v>
          </cell>
          <cell r="J293">
            <v>0</v>
          </cell>
        </row>
        <row r="294">
          <cell r="C294" t="str">
            <v>1Н1-111</v>
          </cell>
          <cell r="D294" t="str">
            <v>Настил 1Н1-111</v>
          </cell>
          <cell r="E294">
            <v>1</v>
          </cell>
          <cell r="F294">
            <v>189.1</v>
          </cell>
          <cell r="G294">
            <v>189.1</v>
          </cell>
          <cell r="H294" t="str">
            <v>-</v>
          </cell>
          <cell r="I294" t="str">
            <v>-</v>
          </cell>
          <cell r="J294">
            <v>1</v>
          </cell>
        </row>
        <row r="295">
          <cell r="C295" t="str">
            <v>1Н1-112</v>
          </cell>
          <cell r="D295" t="str">
            <v>Настил 1Н1-112</v>
          </cell>
          <cell r="E295">
            <v>2</v>
          </cell>
          <cell r="F295">
            <v>197.8</v>
          </cell>
          <cell r="G295">
            <v>395.6</v>
          </cell>
          <cell r="H295">
            <v>1</v>
          </cell>
          <cell r="I295">
            <v>197.8</v>
          </cell>
          <cell r="J295">
            <v>0</v>
          </cell>
        </row>
        <row r="296">
          <cell r="C296" t="str">
            <v>1Н1-113</v>
          </cell>
          <cell r="D296" t="str">
            <v>Настил 1Н1-113</v>
          </cell>
          <cell r="E296">
            <v>1</v>
          </cell>
          <cell r="F296">
            <v>163.5</v>
          </cell>
          <cell r="G296">
            <v>163.5</v>
          </cell>
          <cell r="H296">
            <v>1</v>
          </cell>
          <cell r="I296">
            <v>163.5</v>
          </cell>
          <cell r="J296">
            <v>0</v>
          </cell>
        </row>
        <row r="297">
          <cell r="C297" t="str">
            <v>1Н1-114</v>
          </cell>
          <cell r="D297" t="str">
            <v>Настил 1Н1-114</v>
          </cell>
          <cell r="E297">
            <v>1</v>
          </cell>
          <cell r="F297">
            <v>271.5</v>
          </cell>
          <cell r="G297">
            <v>271.5</v>
          </cell>
          <cell r="H297">
            <v>1</v>
          </cell>
          <cell r="I297">
            <v>271.5</v>
          </cell>
          <cell r="J297">
            <v>1</v>
          </cell>
        </row>
        <row r="298">
          <cell r="C298" t="str">
            <v>1Н1-115</v>
          </cell>
          <cell r="D298" t="str">
            <v>Настил 1Н1-115</v>
          </cell>
          <cell r="E298">
            <v>1</v>
          </cell>
          <cell r="F298">
            <v>252</v>
          </cell>
          <cell r="G298">
            <v>252</v>
          </cell>
          <cell r="H298" t="str">
            <v>-</v>
          </cell>
          <cell r="I298" t="str">
            <v>-</v>
          </cell>
          <cell r="J298">
            <v>0</v>
          </cell>
        </row>
        <row r="299">
          <cell r="C299" t="str">
            <v>1Н1-116</v>
          </cell>
          <cell r="D299" t="str">
            <v>Настил 1Н1-116</v>
          </cell>
          <cell r="E299">
            <v>1</v>
          </cell>
          <cell r="F299">
            <v>223.6</v>
          </cell>
          <cell r="G299">
            <v>223.6</v>
          </cell>
          <cell r="H299">
            <v>1</v>
          </cell>
          <cell r="I299">
            <v>223.6</v>
          </cell>
          <cell r="J299">
            <v>1</v>
          </cell>
        </row>
        <row r="300">
          <cell r="C300" t="str">
            <v>1Н1-117</v>
          </cell>
          <cell r="D300" t="str">
            <v>Настил 1Н1-117</v>
          </cell>
          <cell r="E300">
            <v>1</v>
          </cell>
          <cell r="F300">
            <v>204.1</v>
          </cell>
          <cell r="G300">
            <v>204.1</v>
          </cell>
          <cell r="H300" t="str">
            <v>-</v>
          </cell>
          <cell r="I300" t="str">
            <v>-</v>
          </cell>
          <cell r="J300">
            <v>0</v>
          </cell>
        </row>
        <row r="301">
          <cell r="C301" t="str">
            <v>1Н1-118</v>
          </cell>
          <cell r="D301" t="str">
            <v>Настил 1Н1-118</v>
          </cell>
          <cell r="E301">
            <v>1</v>
          </cell>
          <cell r="F301">
            <v>271.60000000000002</v>
          </cell>
          <cell r="G301">
            <v>271.60000000000002</v>
          </cell>
          <cell r="H301" t="str">
            <v>-</v>
          </cell>
          <cell r="I301" t="str">
            <v>-</v>
          </cell>
          <cell r="J301">
            <v>1</v>
          </cell>
        </row>
        <row r="302">
          <cell r="C302" t="str">
            <v>1Н1-119</v>
          </cell>
          <cell r="D302" t="str">
            <v>Настил 1Н1-119</v>
          </cell>
          <cell r="E302">
            <v>1</v>
          </cell>
          <cell r="F302">
            <v>252.2</v>
          </cell>
          <cell r="G302">
            <v>252.2</v>
          </cell>
          <cell r="H302" t="str">
            <v>-</v>
          </cell>
          <cell r="I302" t="str">
            <v>-</v>
          </cell>
          <cell r="J302">
            <v>0</v>
          </cell>
        </row>
        <row r="303">
          <cell r="C303" t="str">
            <v>1Н1-120</v>
          </cell>
          <cell r="D303" t="str">
            <v>Настил 1Н1-120</v>
          </cell>
          <cell r="E303">
            <v>1</v>
          </cell>
          <cell r="F303">
            <v>189.8</v>
          </cell>
          <cell r="G303">
            <v>189.8</v>
          </cell>
          <cell r="H303">
            <v>1</v>
          </cell>
          <cell r="I303">
            <v>189.8</v>
          </cell>
          <cell r="J303">
            <v>0</v>
          </cell>
        </row>
        <row r="304">
          <cell r="C304" t="str">
            <v>1Н1-121</v>
          </cell>
          <cell r="D304" t="str">
            <v>Настил 1Н1-121</v>
          </cell>
          <cell r="E304">
            <v>2</v>
          </cell>
          <cell r="F304">
            <v>173</v>
          </cell>
          <cell r="G304">
            <v>346</v>
          </cell>
          <cell r="H304">
            <v>2</v>
          </cell>
          <cell r="I304">
            <v>346</v>
          </cell>
          <cell r="J304">
            <v>2</v>
          </cell>
        </row>
        <row r="305">
          <cell r="C305" t="str">
            <v>1Н1-122</v>
          </cell>
          <cell r="D305" t="str">
            <v>Настил 1Н1-122</v>
          </cell>
          <cell r="E305">
            <v>2</v>
          </cell>
          <cell r="F305">
            <v>287.7</v>
          </cell>
          <cell r="G305">
            <v>575.4</v>
          </cell>
          <cell r="H305">
            <v>2</v>
          </cell>
          <cell r="I305">
            <v>575.4</v>
          </cell>
          <cell r="J305">
            <v>2</v>
          </cell>
        </row>
        <row r="306">
          <cell r="C306" t="str">
            <v>1Н1-123</v>
          </cell>
          <cell r="D306" t="str">
            <v>Настил 1Н1-123</v>
          </cell>
          <cell r="E306">
            <v>1</v>
          </cell>
          <cell r="F306">
            <v>267.2</v>
          </cell>
          <cell r="G306">
            <v>267.2</v>
          </cell>
          <cell r="H306">
            <v>1</v>
          </cell>
          <cell r="I306">
            <v>267.2</v>
          </cell>
          <cell r="J306">
            <v>0</v>
          </cell>
        </row>
        <row r="307">
          <cell r="C307" t="str">
            <v>1Н1-124</v>
          </cell>
          <cell r="D307" t="str">
            <v>Настил 1Н1-124</v>
          </cell>
          <cell r="E307">
            <v>2</v>
          </cell>
          <cell r="F307">
            <v>236.8</v>
          </cell>
          <cell r="G307">
            <v>473.6</v>
          </cell>
          <cell r="H307" t="str">
            <v>-</v>
          </cell>
          <cell r="I307" t="str">
            <v>-</v>
          </cell>
          <cell r="J307">
            <v>0</v>
          </cell>
        </row>
        <row r="308">
          <cell r="C308" t="str">
            <v>1Н1-125</v>
          </cell>
          <cell r="D308" t="str">
            <v>Настил 1Н1-125</v>
          </cell>
          <cell r="E308">
            <v>2</v>
          </cell>
          <cell r="F308">
            <v>215.8</v>
          </cell>
          <cell r="G308">
            <v>431.6</v>
          </cell>
          <cell r="H308" t="str">
            <v>-</v>
          </cell>
          <cell r="I308" t="str">
            <v>-</v>
          </cell>
          <cell r="J308">
            <v>2</v>
          </cell>
        </row>
        <row r="309">
          <cell r="C309" t="str">
            <v>1Н1-126</v>
          </cell>
          <cell r="D309" t="str">
            <v>Настил 1Н1-126</v>
          </cell>
          <cell r="E309">
            <v>2</v>
          </cell>
          <cell r="F309">
            <v>287.5</v>
          </cell>
          <cell r="G309">
            <v>575</v>
          </cell>
          <cell r="H309">
            <v>1</v>
          </cell>
          <cell r="I309">
            <v>287.5</v>
          </cell>
          <cell r="J309">
            <v>1</v>
          </cell>
        </row>
        <row r="310">
          <cell r="C310" t="str">
            <v>1Н1-127</v>
          </cell>
          <cell r="D310" t="str">
            <v>Настил 1Н1-127</v>
          </cell>
          <cell r="E310">
            <v>2</v>
          </cell>
          <cell r="F310">
            <v>266.8</v>
          </cell>
          <cell r="G310">
            <v>533.6</v>
          </cell>
          <cell r="H310">
            <v>1</v>
          </cell>
          <cell r="I310">
            <v>266.8</v>
          </cell>
          <cell r="J310">
            <v>1</v>
          </cell>
        </row>
        <row r="311">
          <cell r="C311" t="str">
            <v>1Н1-128</v>
          </cell>
          <cell r="D311" t="str">
            <v>Настил 1Н1-128</v>
          </cell>
          <cell r="E311">
            <v>2</v>
          </cell>
          <cell r="F311">
            <v>200.6</v>
          </cell>
          <cell r="G311">
            <v>401.2</v>
          </cell>
          <cell r="H311">
            <v>2</v>
          </cell>
          <cell r="I311">
            <v>401.2</v>
          </cell>
          <cell r="J311">
            <v>0</v>
          </cell>
        </row>
        <row r="312">
          <cell r="C312" t="str">
            <v>1Н1-129</v>
          </cell>
          <cell r="D312" t="str">
            <v>Настил 1Н1-129</v>
          </cell>
          <cell r="E312">
            <v>2</v>
          </cell>
          <cell r="F312">
            <v>172.6</v>
          </cell>
          <cell r="G312">
            <v>345.2</v>
          </cell>
          <cell r="H312">
            <v>2</v>
          </cell>
          <cell r="I312">
            <v>345.2</v>
          </cell>
          <cell r="J312">
            <v>2</v>
          </cell>
        </row>
        <row r="313">
          <cell r="C313" t="str">
            <v>1Н1-130</v>
          </cell>
          <cell r="D313" t="str">
            <v>Настил 1Н1-130</v>
          </cell>
          <cell r="E313">
            <v>2</v>
          </cell>
          <cell r="F313">
            <v>287.3</v>
          </cell>
          <cell r="G313">
            <v>574.6</v>
          </cell>
          <cell r="H313" t="str">
            <v>-</v>
          </cell>
          <cell r="I313" t="str">
            <v>-</v>
          </cell>
          <cell r="J313">
            <v>2</v>
          </cell>
        </row>
        <row r="314">
          <cell r="C314" t="str">
            <v>1Н1-131</v>
          </cell>
          <cell r="D314" t="str">
            <v>Настил 1Н1-131</v>
          </cell>
          <cell r="E314">
            <v>2</v>
          </cell>
          <cell r="F314">
            <v>266.7</v>
          </cell>
          <cell r="G314">
            <v>533.4</v>
          </cell>
          <cell r="H314">
            <v>2</v>
          </cell>
          <cell r="I314">
            <v>533.4</v>
          </cell>
          <cell r="J314">
            <v>0</v>
          </cell>
        </row>
        <row r="315">
          <cell r="C315" t="str">
            <v>1Н1-132</v>
          </cell>
          <cell r="D315" t="str">
            <v>Настил 1Н1-132</v>
          </cell>
          <cell r="E315">
            <v>2</v>
          </cell>
          <cell r="F315">
            <v>236.3</v>
          </cell>
          <cell r="G315">
            <v>472.6</v>
          </cell>
          <cell r="H315">
            <v>2</v>
          </cell>
          <cell r="I315">
            <v>472.6</v>
          </cell>
          <cell r="J315">
            <v>1</v>
          </cell>
        </row>
        <row r="316">
          <cell r="C316" t="str">
            <v>1Н1-133</v>
          </cell>
          <cell r="D316" t="str">
            <v>Настил 1Н1-133</v>
          </cell>
          <cell r="E316">
            <v>2</v>
          </cell>
          <cell r="F316">
            <v>216.4</v>
          </cell>
          <cell r="G316">
            <v>432.8</v>
          </cell>
          <cell r="H316" t="str">
            <v>-</v>
          </cell>
          <cell r="I316" t="str">
            <v>-</v>
          </cell>
          <cell r="J316">
            <v>1</v>
          </cell>
        </row>
        <row r="317">
          <cell r="C317" t="str">
            <v>1Н1-134</v>
          </cell>
          <cell r="D317" t="str">
            <v>Настил 1Н1-134</v>
          </cell>
          <cell r="E317">
            <v>2</v>
          </cell>
          <cell r="F317">
            <v>288.3</v>
          </cell>
          <cell r="G317">
            <v>576.6</v>
          </cell>
          <cell r="H317">
            <v>1</v>
          </cell>
          <cell r="I317">
            <v>288.3</v>
          </cell>
          <cell r="J317">
            <v>2</v>
          </cell>
        </row>
        <row r="318">
          <cell r="C318" t="str">
            <v>1Н1-135</v>
          </cell>
          <cell r="D318" t="str">
            <v>Настил 1Н1-135</v>
          </cell>
          <cell r="E318">
            <v>2</v>
          </cell>
          <cell r="F318">
            <v>267.5</v>
          </cell>
          <cell r="G318">
            <v>535</v>
          </cell>
          <cell r="H318">
            <v>2</v>
          </cell>
          <cell r="I318">
            <v>535</v>
          </cell>
          <cell r="J318">
            <v>2</v>
          </cell>
        </row>
        <row r="319">
          <cell r="C319" t="str">
            <v>1Н1-136</v>
          </cell>
          <cell r="D319" t="str">
            <v>Настил 1Н1-136</v>
          </cell>
          <cell r="E319">
            <v>2</v>
          </cell>
          <cell r="F319">
            <v>201.3</v>
          </cell>
          <cell r="G319">
            <v>402.6</v>
          </cell>
          <cell r="H319" t="str">
            <v>-</v>
          </cell>
          <cell r="I319" t="str">
            <v>-</v>
          </cell>
          <cell r="J319">
            <v>0</v>
          </cell>
        </row>
        <row r="320">
          <cell r="C320" t="str">
            <v>1Н1-137</v>
          </cell>
          <cell r="D320" t="str">
            <v>Настил 1Н1-137</v>
          </cell>
          <cell r="E320">
            <v>2</v>
          </cell>
          <cell r="F320">
            <v>173.4</v>
          </cell>
          <cell r="G320">
            <v>346.8</v>
          </cell>
          <cell r="H320">
            <v>2</v>
          </cell>
          <cell r="I320">
            <v>346.8</v>
          </cell>
          <cell r="J320">
            <v>2</v>
          </cell>
        </row>
        <row r="321">
          <cell r="C321" t="str">
            <v>1Н1-138</v>
          </cell>
          <cell r="D321" t="str">
            <v>Настил 1Н1-138</v>
          </cell>
          <cell r="E321">
            <v>2</v>
          </cell>
          <cell r="F321">
            <v>288.3</v>
          </cell>
          <cell r="G321">
            <v>576.6</v>
          </cell>
          <cell r="H321" t="str">
            <v>-</v>
          </cell>
          <cell r="I321" t="str">
            <v>-</v>
          </cell>
          <cell r="J321">
            <v>2</v>
          </cell>
        </row>
        <row r="322">
          <cell r="C322" t="str">
            <v>1Н1-139</v>
          </cell>
          <cell r="D322" t="str">
            <v>Настил 1Н1-139</v>
          </cell>
          <cell r="E322">
            <v>2</v>
          </cell>
          <cell r="F322">
            <v>267.5</v>
          </cell>
          <cell r="G322">
            <v>535</v>
          </cell>
          <cell r="H322" t="str">
            <v>-</v>
          </cell>
          <cell r="I322" t="str">
            <v>-</v>
          </cell>
          <cell r="J322">
            <v>2</v>
          </cell>
        </row>
        <row r="323">
          <cell r="C323" t="str">
            <v>1Н1-140</v>
          </cell>
          <cell r="D323" t="str">
            <v>Настил 1Н1-140</v>
          </cell>
          <cell r="E323">
            <v>2</v>
          </cell>
          <cell r="F323">
            <v>237.1</v>
          </cell>
          <cell r="G323">
            <v>474.2</v>
          </cell>
          <cell r="H323">
            <v>2</v>
          </cell>
          <cell r="I323">
            <v>474.2</v>
          </cell>
          <cell r="J323">
            <v>0</v>
          </cell>
        </row>
        <row r="324">
          <cell r="C324" t="str">
            <v>1Н1-141</v>
          </cell>
          <cell r="D324" t="str">
            <v>Настил 1Н1-141</v>
          </cell>
          <cell r="E324">
            <v>2</v>
          </cell>
          <cell r="F324">
            <v>216.4</v>
          </cell>
          <cell r="G324">
            <v>432.8</v>
          </cell>
          <cell r="H324" t="str">
            <v>-</v>
          </cell>
          <cell r="I324" t="str">
            <v>-</v>
          </cell>
          <cell r="J324">
            <v>2</v>
          </cell>
        </row>
        <row r="325">
          <cell r="C325" t="str">
            <v>1Н1-142</v>
          </cell>
          <cell r="D325" t="str">
            <v>Настил 1Н1-142</v>
          </cell>
          <cell r="E325">
            <v>2</v>
          </cell>
          <cell r="F325">
            <v>288.3</v>
          </cell>
          <cell r="G325">
            <v>576.6</v>
          </cell>
          <cell r="H325" t="str">
            <v>-</v>
          </cell>
          <cell r="I325" t="str">
            <v>-</v>
          </cell>
          <cell r="J325">
            <v>2</v>
          </cell>
        </row>
        <row r="326">
          <cell r="C326" t="str">
            <v>1Н1-143</v>
          </cell>
          <cell r="D326" t="str">
            <v>Настил 1Н1-143</v>
          </cell>
          <cell r="E326">
            <v>2</v>
          </cell>
          <cell r="F326">
            <v>267.5</v>
          </cell>
          <cell r="G326">
            <v>535</v>
          </cell>
          <cell r="H326">
            <v>1</v>
          </cell>
          <cell r="I326">
            <v>267.5</v>
          </cell>
          <cell r="J326">
            <v>2</v>
          </cell>
        </row>
        <row r="327">
          <cell r="C327" t="str">
            <v>1Н1-144</v>
          </cell>
          <cell r="D327" t="str">
            <v>Настил 1Н1-144</v>
          </cell>
          <cell r="E327">
            <v>2</v>
          </cell>
          <cell r="F327">
            <v>201.3</v>
          </cell>
          <cell r="G327">
            <v>402.6</v>
          </cell>
          <cell r="H327" t="str">
            <v>-</v>
          </cell>
          <cell r="I327" t="str">
            <v>-</v>
          </cell>
          <cell r="J327">
            <v>0</v>
          </cell>
        </row>
        <row r="328">
          <cell r="C328" t="str">
            <v>1Н2-1</v>
          </cell>
          <cell r="D328" t="str">
            <v>Профлист 1Н2-1</v>
          </cell>
          <cell r="E328">
            <v>111</v>
          </cell>
          <cell r="F328">
            <v>49</v>
          </cell>
          <cell r="H328" t="str">
            <v>-</v>
          </cell>
          <cell r="I328" t="str">
            <v>-</v>
          </cell>
          <cell r="J328">
            <v>0</v>
          </cell>
        </row>
        <row r="329">
          <cell r="C329" t="str">
            <v>1Н2-2</v>
          </cell>
          <cell r="D329" t="str">
            <v>Профлист 1Н2-2</v>
          </cell>
          <cell r="E329">
            <v>111</v>
          </cell>
          <cell r="F329">
            <v>47</v>
          </cell>
          <cell r="H329" t="str">
            <v>-</v>
          </cell>
          <cell r="I329" t="str">
            <v>-</v>
          </cell>
          <cell r="J329">
            <v>0</v>
          </cell>
        </row>
        <row r="330">
          <cell r="C330" t="str">
            <v>1Н3-1</v>
          </cell>
          <cell r="D330" t="str">
            <v>Профлист 1Н3-1</v>
          </cell>
          <cell r="E330">
            <v>75</v>
          </cell>
          <cell r="F330">
            <v>70.599999999999994</v>
          </cell>
          <cell r="H330" t="str">
            <v>-</v>
          </cell>
          <cell r="I330" t="str">
            <v>-</v>
          </cell>
          <cell r="J330">
            <v>0</v>
          </cell>
        </row>
        <row r="331">
          <cell r="C331" t="str">
            <v>1Н3-2</v>
          </cell>
          <cell r="D331" t="str">
            <v>Профлист 1Н3-2</v>
          </cell>
          <cell r="E331">
            <v>14</v>
          </cell>
          <cell r="F331">
            <v>71.5</v>
          </cell>
          <cell r="H331" t="str">
            <v>-</v>
          </cell>
          <cell r="I331" t="str">
            <v>-</v>
          </cell>
          <cell r="J331">
            <v>0</v>
          </cell>
        </row>
        <row r="332">
          <cell r="C332" t="str">
            <v>1Н3-3</v>
          </cell>
          <cell r="D332" t="str">
            <v>Профлист 1Н3-3</v>
          </cell>
          <cell r="E332">
            <v>4</v>
          </cell>
          <cell r="F332">
            <v>23.3</v>
          </cell>
          <cell r="H332" t="str">
            <v>-</v>
          </cell>
          <cell r="I332" t="str">
            <v>-</v>
          </cell>
          <cell r="J332">
            <v>0</v>
          </cell>
        </row>
        <row r="333">
          <cell r="C333" t="str">
            <v>1Н3-4</v>
          </cell>
          <cell r="D333" t="str">
            <v>Профлист 1Н3-4</v>
          </cell>
          <cell r="E333">
            <v>1</v>
          </cell>
          <cell r="F333">
            <v>7.9</v>
          </cell>
          <cell r="H333" t="str">
            <v>-</v>
          </cell>
          <cell r="I333" t="str">
            <v>-</v>
          </cell>
          <cell r="J333">
            <v>0</v>
          </cell>
        </row>
        <row r="334">
          <cell r="C334" t="str">
            <v>1Н3-5</v>
          </cell>
          <cell r="D334" t="str">
            <v>Профлист 1Н3-5</v>
          </cell>
          <cell r="E334">
            <v>2</v>
          </cell>
          <cell r="F334">
            <v>17.7</v>
          </cell>
          <cell r="H334" t="str">
            <v>-</v>
          </cell>
          <cell r="I334" t="str">
            <v>-</v>
          </cell>
          <cell r="J334">
            <v>0</v>
          </cell>
        </row>
        <row r="335">
          <cell r="C335" t="str">
            <v>1Н3-6</v>
          </cell>
          <cell r="D335" t="str">
            <v>Профлист 1Н3-6</v>
          </cell>
          <cell r="E335">
            <v>2</v>
          </cell>
          <cell r="F335">
            <v>10.3</v>
          </cell>
          <cell r="H335" t="str">
            <v>-</v>
          </cell>
          <cell r="I335" t="str">
            <v>-</v>
          </cell>
          <cell r="J335">
            <v>0</v>
          </cell>
        </row>
        <row r="336">
          <cell r="C336" t="str">
            <v>1Н3-7</v>
          </cell>
          <cell r="D336" t="str">
            <v>Профлист 1Н3-7</v>
          </cell>
          <cell r="E336">
            <v>60</v>
          </cell>
          <cell r="F336">
            <v>23.6</v>
          </cell>
          <cell r="H336" t="str">
            <v>-</v>
          </cell>
          <cell r="I336" t="str">
            <v>-</v>
          </cell>
          <cell r="J336">
            <v>0</v>
          </cell>
        </row>
        <row r="337">
          <cell r="C337" t="str">
            <v>1Н3-8</v>
          </cell>
          <cell r="D337" t="str">
            <v>Профлист 1Н3-8</v>
          </cell>
          <cell r="E337">
            <v>60</v>
          </cell>
          <cell r="F337">
            <v>22.9</v>
          </cell>
          <cell r="H337" t="str">
            <v>-</v>
          </cell>
          <cell r="I337" t="str">
            <v>-</v>
          </cell>
          <cell r="J337">
            <v>0</v>
          </cell>
        </row>
        <row r="338">
          <cell r="C338" t="str">
            <v>1Н3-9</v>
          </cell>
          <cell r="D338" t="str">
            <v>Профлист 1Н3-9</v>
          </cell>
          <cell r="E338">
            <v>1</v>
          </cell>
          <cell r="F338">
            <v>76.900000000000006</v>
          </cell>
          <cell r="H338" t="str">
            <v>-</v>
          </cell>
          <cell r="I338" t="str">
            <v>-</v>
          </cell>
          <cell r="J338">
            <v>0</v>
          </cell>
        </row>
        <row r="339">
          <cell r="C339" t="str">
            <v>1Н3-10</v>
          </cell>
          <cell r="D339" t="str">
            <v>Профлист 1Н3-10</v>
          </cell>
          <cell r="E339">
            <v>1</v>
          </cell>
          <cell r="F339">
            <v>77.7</v>
          </cell>
          <cell r="H339" t="str">
            <v>-</v>
          </cell>
          <cell r="I339" t="str">
            <v>-</v>
          </cell>
          <cell r="J339">
            <v>0</v>
          </cell>
        </row>
        <row r="340">
          <cell r="C340" t="str">
            <v>1Н3-11</v>
          </cell>
          <cell r="D340" t="str">
            <v>Профлист 1Н3-11</v>
          </cell>
          <cell r="E340">
            <v>1</v>
          </cell>
          <cell r="F340">
            <v>76.2</v>
          </cell>
          <cell r="H340" t="str">
            <v>-</v>
          </cell>
          <cell r="I340" t="str">
            <v>-</v>
          </cell>
          <cell r="J340">
            <v>0</v>
          </cell>
        </row>
        <row r="341">
          <cell r="C341" t="str">
            <v>1Н3-12</v>
          </cell>
          <cell r="D341" t="str">
            <v>Профлист 1Н3-12</v>
          </cell>
          <cell r="E341">
            <v>1</v>
          </cell>
          <cell r="F341">
            <v>77</v>
          </cell>
          <cell r="H341" t="str">
            <v>-</v>
          </cell>
          <cell r="I341" t="str">
            <v>-</v>
          </cell>
          <cell r="J341">
            <v>0</v>
          </cell>
        </row>
        <row r="342">
          <cell r="C342" t="str">
            <v>1Н3-13</v>
          </cell>
          <cell r="D342" t="str">
            <v>Профлист 1Н3-13</v>
          </cell>
          <cell r="E342">
            <v>1</v>
          </cell>
          <cell r="F342">
            <v>75.400000000000006</v>
          </cell>
          <cell r="H342" t="str">
            <v>-</v>
          </cell>
          <cell r="I342" t="str">
            <v>-</v>
          </cell>
          <cell r="J342">
            <v>0</v>
          </cell>
        </row>
        <row r="343">
          <cell r="C343" t="str">
            <v>1Н3-14</v>
          </cell>
          <cell r="D343" t="str">
            <v>Профлист 1Н3-14</v>
          </cell>
          <cell r="E343">
            <v>1</v>
          </cell>
          <cell r="F343">
            <v>76.3</v>
          </cell>
          <cell r="H343" t="str">
            <v>-</v>
          </cell>
          <cell r="I343" t="str">
            <v>-</v>
          </cell>
          <cell r="J343">
            <v>0</v>
          </cell>
        </row>
        <row r="344">
          <cell r="C344" t="str">
            <v>1Н3-15</v>
          </cell>
          <cell r="D344" t="str">
            <v>Профлист 1Н3-15</v>
          </cell>
          <cell r="E344">
            <v>1</v>
          </cell>
          <cell r="F344">
            <v>74.7</v>
          </cell>
          <cell r="H344" t="str">
            <v>-</v>
          </cell>
          <cell r="I344" t="str">
            <v>-</v>
          </cell>
          <cell r="J344">
            <v>0</v>
          </cell>
        </row>
        <row r="345">
          <cell r="C345" t="str">
            <v>1Н3-16</v>
          </cell>
          <cell r="D345" t="str">
            <v>Профлист 1Н3-16</v>
          </cell>
          <cell r="E345">
            <v>1</v>
          </cell>
          <cell r="F345">
            <v>75.5</v>
          </cell>
          <cell r="H345" t="str">
            <v>-</v>
          </cell>
          <cell r="I345" t="str">
            <v>-</v>
          </cell>
          <cell r="J345">
            <v>0</v>
          </cell>
        </row>
        <row r="346">
          <cell r="C346" t="str">
            <v>1Н3-17</v>
          </cell>
          <cell r="D346" t="str">
            <v>Профлист 1Н3-17</v>
          </cell>
          <cell r="E346">
            <v>1</v>
          </cell>
          <cell r="F346">
            <v>74</v>
          </cell>
          <cell r="H346" t="str">
            <v>-</v>
          </cell>
          <cell r="I346" t="str">
            <v>-</v>
          </cell>
          <cell r="J346">
            <v>0</v>
          </cell>
        </row>
        <row r="347">
          <cell r="C347" t="str">
            <v>1Н3-18</v>
          </cell>
          <cell r="D347" t="str">
            <v>Профлист 1Н3-18</v>
          </cell>
          <cell r="E347">
            <v>1</v>
          </cell>
          <cell r="F347">
            <v>74.8</v>
          </cell>
          <cell r="H347" t="str">
            <v>-</v>
          </cell>
          <cell r="I347" t="str">
            <v>-</v>
          </cell>
          <cell r="J347">
            <v>0</v>
          </cell>
        </row>
        <row r="348">
          <cell r="C348" t="str">
            <v>1Н3-19</v>
          </cell>
          <cell r="D348" t="str">
            <v>Профлист 1Н3-19</v>
          </cell>
          <cell r="E348">
            <v>1</v>
          </cell>
          <cell r="F348">
            <v>73.2</v>
          </cell>
          <cell r="H348" t="str">
            <v>-</v>
          </cell>
          <cell r="I348" t="str">
            <v>-</v>
          </cell>
          <cell r="J348">
            <v>0</v>
          </cell>
        </row>
        <row r="349">
          <cell r="C349" t="str">
            <v>1Н3-20</v>
          </cell>
          <cell r="D349" t="str">
            <v>Профлист 1Н3-20</v>
          </cell>
          <cell r="E349">
            <v>1</v>
          </cell>
          <cell r="F349">
            <v>74</v>
          </cell>
          <cell r="H349" t="str">
            <v>-</v>
          </cell>
          <cell r="I349" t="str">
            <v>-</v>
          </cell>
          <cell r="J349">
            <v>0</v>
          </cell>
        </row>
        <row r="350">
          <cell r="C350" t="str">
            <v>1Н3-21</v>
          </cell>
          <cell r="D350" t="str">
            <v>Профлист 1Н3-21</v>
          </cell>
          <cell r="E350">
            <v>1</v>
          </cell>
          <cell r="F350">
            <v>72.5</v>
          </cell>
          <cell r="H350" t="str">
            <v>-</v>
          </cell>
          <cell r="I350" t="str">
            <v>-</v>
          </cell>
          <cell r="J350">
            <v>0</v>
          </cell>
        </row>
        <row r="351">
          <cell r="C351" t="str">
            <v>1Н3-22</v>
          </cell>
          <cell r="D351" t="str">
            <v>Профлист 1Н3-22</v>
          </cell>
          <cell r="E351">
            <v>1</v>
          </cell>
          <cell r="F351">
            <v>73.3</v>
          </cell>
          <cell r="H351" t="str">
            <v>-</v>
          </cell>
          <cell r="I351" t="str">
            <v>-</v>
          </cell>
          <cell r="J351">
            <v>0</v>
          </cell>
        </row>
        <row r="352">
          <cell r="C352" t="str">
            <v>1Н3-23</v>
          </cell>
          <cell r="D352" t="str">
            <v>Профлист 1Н3-23</v>
          </cell>
          <cell r="E352">
            <v>1</v>
          </cell>
          <cell r="F352">
            <v>71.8</v>
          </cell>
          <cell r="H352" t="str">
            <v>-</v>
          </cell>
          <cell r="I352" t="str">
            <v>-</v>
          </cell>
          <cell r="J352">
            <v>0</v>
          </cell>
        </row>
        <row r="353">
          <cell r="C353" t="str">
            <v>1Н3-24</v>
          </cell>
          <cell r="D353" t="str">
            <v>Профлист 1Н3-24</v>
          </cell>
          <cell r="E353">
            <v>1</v>
          </cell>
          <cell r="F353">
            <v>72.599999999999994</v>
          </cell>
          <cell r="H353" t="str">
            <v>-</v>
          </cell>
          <cell r="I353" t="str">
            <v>-</v>
          </cell>
          <cell r="J353">
            <v>0</v>
          </cell>
        </row>
        <row r="354">
          <cell r="C354" t="str">
            <v>1Н3-25</v>
          </cell>
          <cell r="D354" t="str">
            <v>Профлист 1Н3-25</v>
          </cell>
          <cell r="E354">
            <v>1</v>
          </cell>
          <cell r="F354">
            <v>71</v>
          </cell>
          <cell r="H354" t="str">
            <v>-</v>
          </cell>
          <cell r="I354" t="str">
            <v>-</v>
          </cell>
          <cell r="J354">
            <v>0</v>
          </cell>
        </row>
        <row r="355">
          <cell r="C355" t="str">
            <v>1Н3-26</v>
          </cell>
          <cell r="D355" t="str">
            <v>Профлист 1Н3-26</v>
          </cell>
          <cell r="E355">
            <v>1</v>
          </cell>
          <cell r="F355">
            <v>71.8</v>
          </cell>
          <cell r="H355" t="str">
            <v>-</v>
          </cell>
          <cell r="I355" t="str">
            <v>-</v>
          </cell>
          <cell r="J355">
            <v>0</v>
          </cell>
        </row>
        <row r="356">
          <cell r="C356" t="str">
            <v>1Н4-1</v>
          </cell>
          <cell r="D356" t="str">
            <v>Настил 1Н4-1</v>
          </cell>
          <cell r="E356">
            <v>2</v>
          </cell>
          <cell r="F356">
            <v>20</v>
          </cell>
          <cell r="G356">
            <v>40</v>
          </cell>
          <cell r="H356">
            <v>2</v>
          </cell>
          <cell r="I356">
            <v>40</v>
          </cell>
          <cell r="J356">
            <v>0</v>
          </cell>
        </row>
        <row r="357">
          <cell r="C357" t="str">
            <v>1Н4-2</v>
          </cell>
          <cell r="D357" t="str">
            <v>Настил 1Н4-2</v>
          </cell>
          <cell r="E357">
            <v>1</v>
          </cell>
          <cell r="F357">
            <v>33.4</v>
          </cell>
          <cell r="G357">
            <v>33.4</v>
          </cell>
          <cell r="H357">
            <v>1</v>
          </cell>
          <cell r="I357">
            <v>33.4</v>
          </cell>
          <cell r="J357">
            <v>0</v>
          </cell>
        </row>
        <row r="358">
          <cell r="C358" t="str">
            <v>1Н4-3</v>
          </cell>
          <cell r="D358" t="str">
            <v>Настил 1Н4-3</v>
          </cell>
          <cell r="E358">
            <v>2</v>
          </cell>
          <cell r="F358">
            <v>29.7</v>
          </cell>
          <cell r="G358">
            <v>59.4</v>
          </cell>
          <cell r="H358">
            <v>2</v>
          </cell>
          <cell r="I358">
            <v>59.4</v>
          </cell>
          <cell r="J358">
            <v>0</v>
          </cell>
        </row>
        <row r="359">
          <cell r="C359" t="str">
            <v>1Н4-4</v>
          </cell>
          <cell r="D359" t="str">
            <v>Настил 1Н4-4</v>
          </cell>
          <cell r="E359">
            <v>2</v>
          </cell>
          <cell r="F359">
            <v>12.6</v>
          </cell>
          <cell r="G359">
            <v>25.2</v>
          </cell>
          <cell r="H359">
            <v>2</v>
          </cell>
          <cell r="I359">
            <v>25.2</v>
          </cell>
          <cell r="J359">
            <v>0</v>
          </cell>
        </row>
        <row r="360">
          <cell r="C360" t="str">
            <v>1Н4-5</v>
          </cell>
          <cell r="D360" t="str">
            <v>Настил 1Н4-5</v>
          </cell>
          <cell r="E360">
            <v>2</v>
          </cell>
          <cell r="F360">
            <v>25.2</v>
          </cell>
          <cell r="G360">
            <v>50.4</v>
          </cell>
          <cell r="H360">
            <v>2</v>
          </cell>
          <cell r="I360">
            <v>50.4</v>
          </cell>
          <cell r="J360">
            <v>0</v>
          </cell>
        </row>
        <row r="361">
          <cell r="C361" t="str">
            <v>1Н4-6</v>
          </cell>
          <cell r="D361" t="str">
            <v>Настил 1Н4-6</v>
          </cell>
          <cell r="E361">
            <v>1</v>
          </cell>
          <cell r="F361">
            <v>31.1</v>
          </cell>
          <cell r="G361">
            <v>31.1</v>
          </cell>
          <cell r="H361">
            <v>1</v>
          </cell>
          <cell r="I361">
            <v>31.1</v>
          </cell>
          <cell r="J361">
            <v>0</v>
          </cell>
        </row>
        <row r="362">
          <cell r="C362" t="str">
            <v>1Н4-7</v>
          </cell>
          <cell r="D362" t="str">
            <v>Настил 1Н4-7</v>
          </cell>
          <cell r="E362">
            <v>1</v>
          </cell>
          <cell r="F362">
            <v>17.399999999999999</v>
          </cell>
          <cell r="G362">
            <v>17.399999999999999</v>
          </cell>
          <cell r="H362">
            <v>1</v>
          </cell>
          <cell r="I362">
            <v>17.399999999999999</v>
          </cell>
          <cell r="J362">
            <v>0</v>
          </cell>
        </row>
        <row r="363">
          <cell r="C363" t="str">
            <v>1Н4-8</v>
          </cell>
          <cell r="D363" t="str">
            <v>Настил 1Н4-8</v>
          </cell>
          <cell r="E363">
            <v>1</v>
          </cell>
          <cell r="F363">
            <v>23</v>
          </cell>
          <cell r="G363">
            <v>23</v>
          </cell>
          <cell r="H363">
            <v>1</v>
          </cell>
          <cell r="I363">
            <v>23</v>
          </cell>
          <cell r="J363">
            <v>0</v>
          </cell>
        </row>
        <row r="364">
          <cell r="C364" t="str">
            <v>1Н4-9</v>
          </cell>
          <cell r="D364" t="str">
            <v>Настил 1Н4-9</v>
          </cell>
          <cell r="E364">
            <v>1</v>
          </cell>
          <cell r="F364">
            <v>8.9</v>
          </cell>
          <cell r="G364">
            <v>8.9</v>
          </cell>
          <cell r="H364">
            <v>1</v>
          </cell>
          <cell r="I364">
            <v>8.9</v>
          </cell>
          <cell r="J364">
            <v>0</v>
          </cell>
        </row>
        <row r="365">
          <cell r="C365" t="str">
            <v>1Н4-10</v>
          </cell>
          <cell r="D365" t="str">
            <v>Настил 1Н4-10</v>
          </cell>
          <cell r="E365">
            <v>1</v>
          </cell>
          <cell r="F365">
            <v>16.3</v>
          </cell>
          <cell r="G365">
            <v>16.3</v>
          </cell>
          <cell r="H365">
            <v>1</v>
          </cell>
          <cell r="I365">
            <v>16.3</v>
          </cell>
          <cell r="J365">
            <v>0</v>
          </cell>
        </row>
        <row r="366">
          <cell r="C366" t="str">
            <v>1Н4-11</v>
          </cell>
          <cell r="D366" t="str">
            <v>Настил 1Н4-11</v>
          </cell>
          <cell r="E366">
            <v>2</v>
          </cell>
          <cell r="F366">
            <v>18.3</v>
          </cell>
          <cell r="G366">
            <v>36.6</v>
          </cell>
          <cell r="H366">
            <v>2</v>
          </cell>
          <cell r="I366">
            <v>36.6</v>
          </cell>
          <cell r="J366">
            <v>0</v>
          </cell>
        </row>
        <row r="367">
          <cell r="C367" t="str">
            <v>1Н4-12</v>
          </cell>
          <cell r="D367" t="str">
            <v>Настил 1Н4-12</v>
          </cell>
          <cell r="E367">
            <v>1</v>
          </cell>
          <cell r="F367">
            <v>16.3</v>
          </cell>
          <cell r="G367">
            <v>16.3</v>
          </cell>
          <cell r="H367">
            <v>1</v>
          </cell>
          <cell r="I367">
            <v>16.3</v>
          </cell>
          <cell r="J367">
            <v>0</v>
          </cell>
        </row>
        <row r="368">
          <cell r="C368" t="str">
            <v>1Н4-13</v>
          </cell>
          <cell r="D368" t="str">
            <v>Настил 1Н4-13</v>
          </cell>
          <cell r="E368">
            <v>1</v>
          </cell>
          <cell r="F368">
            <v>1.9</v>
          </cell>
          <cell r="G368">
            <v>1.9</v>
          </cell>
          <cell r="H368">
            <v>1</v>
          </cell>
          <cell r="I368">
            <v>1.9</v>
          </cell>
          <cell r="J368">
            <v>0</v>
          </cell>
        </row>
        <row r="369">
          <cell r="C369" t="str">
            <v>1Н4-14</v>
          </cell>
          <cell r="D369" t="str">
            <v>Настил 1Н4-14</v>
          </cell>
          <cell r="E369">
            <v>1</v>
          </cell>
          <cell r="F369">
            <v>35.299999999999997</v>
          </cell>
          <cell r="G369">
            <v>35.299999999999997</v>
          </cell>
          <cell r="H369">
            <v>1</v>
          </cell>
          <cell r="I369">
            <v>35.299999999999997</v>
          </cell>
          <cell r="J369">
            <v>0</v>
          </cell>
        </row>
        <row r="370">
          <cell r="C370" t="str">
            <v>1Н4-15</v>
          </cell>
          <cell r="D370" t="str">
            <v>Настил 1Н4-15</v>
          </cell>
          <cell r="E370">
            <v>1</v>
          </cell>
          <cell r="F370">
            <v>32.4</v>
          </cell>
          <cell r="G370">
            <v>32.4</v>
          </cell>
          <cell r="H370">
            <v>1</v>
          </cell>
          <cell r="I370">
            <v>32.4</v>
          </cell>
          <cell r="J370">
            <v>0</v>
          </cell>
        </row>
        <row r="371">
          <cell r="C371" t="str">
            <v>1Н4-16</v>
          </cell>
          <cell r="D371" t="str">
            <v>Настил 1Н4-16</v>
          </cell>
          <cell r="E371">
            <v>1</v>
          </cell>
          <cell r="F371">
            <v>25.6</v>
          </cell>
          <cell r="G371">
            <v>25.6</v>
          </cell>
          <cell r="H371">
            <v>1</v>
          </cell>
          <cell r="I371">
            <v>25.6</v>
          </cell>
          <cell r="J371">
            <v>0</v>
          </cell>
        </row>
        <row r="372">
          <cell r="C372" t="str">
            <v>1Н4-17</v>
          </cell>
          <cell r="D372" t="str">
            <v>Настил 1Н4-17</v>
          </cell>
          <cell r="E372">
            <v>1</v>
          </cell>
          <cell r="F372">
            <v>24.8</v>
          </cell>
          <cell r="G372">
            <v>24.8</v>
          </cell>
          <cell r="H372">
            <v>1</v>
          </cell>
          <cell r="I372">
            <v>24.8</v>
          </cell>
          <cell r="J372">
            <v>0</v>
          </cell>
        </row>
        <row r="373">
          <cell r="C373" t="str">
            <v>1Н4-18</v>
          </cell>
          <cell r="D373" t="str">
            <v>Настил 1Н4-18</v>
          </cell>
          <cell r="E373">
            <v>1</v>
          </cell>
          <cell r="F373">
            <v>17.7</v>
          </cell>
          <cell r="G373">
            <v>17.7</v>
          </cell>
          <cell r="H373">
            <v>1</v>
          </cell>
          <cell r="I373">
            <v>17.7</v>
          </cell>
          <cell r="J373">
            <v>0</v>
          </cell>
        </row>
        <row r="374">
          <cell r="C374" t="str">
            <v>1Н4-19</v>
          </cell>
          <cell r="D374" t="str">
            <v>Настил 1Н4-19</v>
          </cell>
          <cell r="E374">
            <v>2</v>
          </cell>
          <cell r="F374">
            <v>8.1</v>
          </cell>
          <cell r="G374">
            <v>16.2</v>
          </cell>
          <cell r="H374">
            <v>2</v>
          </cell>
          <cell r="I374">
            <v>16.2</v>
          </cell>
          <cell r="J374">
            <v>0</v>
          </cell>
        </row>
        <row r="375">
          <cell r="C375" t="str">
            <v>1Н4-20</v>
          </cell>
          <cell r="D375" t="str">
            <v>Настил 1Н4-20</v>
          </cell>
          <cell r="E375">
            <v>3</v>
          </cell>
          <cell r="F375">
            <v>20.3</v>
          </cell>
          <cell r="G375">
            <v>60.9</v>
          </cell>
          <cell r="H375">
            <v>3</v>
          </cell>
          <cell r="I375">
            <v>60.900000000000006</v>
          </cell>
          <cell r="J375">
            <v>0</v>
          </cell>
        </row>
        <row r="376">
          <cell r="C376" t="str">
            <v>1Н4-21</v>
          </cell>
          <cell r="D376" t="str">
            <v>Настил 1Н4-21</v>
          </cell>
          <cell r="E376">
            <v>3</v>
          </cell>
          <cell r="F376">
            <v>24</v>
          </cell>
          <cell r="G376">
            <v>72</v>
          </cell>
          <cell r="H376">
            <v>3</v>
          </cell>
          <cell r="I376">
            <v>72</v>
          </cell>
          <cell r="J376">
            <v>0</v>
          </cell>
        </row>
        <row r="377">
          <cell r="C377" t="str">
            <v>1Н4-22</v>
          </cell>
          <cell r="D377" t="str">
            <v>Настил 1Н4-22</v>
          </cell>
          <cell r="E377">
            <v>1</v>
          </cell>
          <cell r="F377">
            <v>7.6</v>
          </cell>
          <cell r="G377">
            <v>7.6</v>
          </cell>
          <cell r="H377">
            <v>1</v>
          </cell>
          <cell r="I377">
            <v>7.6</v>
          </cell>
          <cell r="J377">
            <v>0</v>
          </cell>
        </row>
        <row r="378">
          <cell r="C378" t="str">
            <v>1ОГ1-1</v>
          </cell>
          <cell r="D378" t="str">
            <v>Ограждение 1ОГ1-1</v>
          </cell>
          <cell r="E378">
            <v>1</v>
          </cell>
          <cell r="F378">
            <v>18.7</v>
          </cell>
          <cell r="G378">
            <v>18.7</v>
          </cell>
          <cell r="H378">
            <v>1</v>
          </cell>
          <cell r="I378">
            <v>18.7</v>
          </cell>
          <cell r="J378">
            <v>0</v>
          </cell>
        </row>
        <row r="379">
          <cell r="C379" t="str">
            <v>1ОГ1-2</v>
          </cell>
          <cell r="D379" t="str">
            <v>Ограждение 1ОГ1-2</v>
          </cell>
          <cell r="E379">
            <v>1</v>
          </cell>
          <cell r="F379">
            <v>72.400000000000006</v>
          </cell>
          <cell r="G379">
            <v>72.400000000000006</v>
          </cell>
          <cell r="H379">
            <v>1</v>
          </cell>
          <cell r="I379">
            <v>72.400000000000006</v>
          </cell>
          <cell r="J379">
            <v>0</v>
          </cell>
        </row>
        <row r="380">
          <cell r="C380" t="str">
            <v>1ОГ1-3</v>
          </cell>
          <cell r="D380" t="str">
            <v>Ограждение 1ОГ1-3</v>
          </cell>
          <cell r="E380">
            <v>2</v>
          </cell>
          <cell r="F380">
            <v>43</v>
          </cell>
          <cell r="G380">
            <v>86</v>
          </cell>
          <cell r="H380">
            <v>2</v>
          </cell>
          <cell r="I380">
            <v>86</v>
          </cell>
          <cell r="J380">
            <v>0</v>
          </cell>
        </row>
        <row r="381">
          <cell r="C381" t="str">
            <v>1ОГ1-4</v>
          </cell>
          <cell r="D381" t="str">
            <v>Ограждение 1ОГ1-4</v>
          </cell>
          <cell r="E381">
            <v>1</v>
          </cell>
          <cell r="F381">
            <v>16.2</v>
          </cell>
          <cell r="G381">
            <v>16.2</v>
          </cell>
          <cell r="H381">
            <v>1</v>
          </cell>
          <cell r="I381">
            <v>16.2</v>
          </cell>
          <cell r="J381">
            <v>0</v>
          </cell>
        </row>
        <row r="382">
          <cell r="C382" t="str">
            <v>1ОГ1-5</v>
          </cell>
          <cell r="D382" t="str">
            <v>Ограждение 1ОГ1-5</v>
          </cell>
          <cell r="E382">
            <v>1</v>
          </cell>
          <cell r="F382">
            <v>19.600000000000001</v>
          </cell>
          <cell r="G382">
            <v>19.600000000000001</v>
          </cell>
          <cell r="H382">
            <v>1</v>
          </cell>
          <cell r="I382">
            <v>19.600000000000001</v>
          </cell>
          <cell r="J382">
            <v>0</v>
          </cell>
        </row>
        <row r="383">
          <cell r="C383" t="str">
            <v>1ОГ1-6</v>
          </cell>
          <cell r="D383" t="str">
            <v>Ограждение 1ОГ1-6</v>
          </cell>
          <cell r="E383">
            <v>1</v>
          </cell>
          <cell r="F383">
            <v>19.600000000000001</v>
          </cell>
          <cell r="G383">
            <v>19.600000000000001</v>
          </cell>
          <cell r="H383">
            <v>1</v>
          </cell>
          <cell r="I383">
            <v>19.600000000000001</v>
          </cell>
          <cell r="J383">
            <v>0</v>
          </cell>
        </row>
        <row r="384">
          <cell r="C384" t="str">
            <v>1ОГ1-7</v>
          </cell>
          <cell r="D384" t="str">
            <v>Ограждение 1ОГ1-7</v>
          </cell>
          <cell r="E384">
            <v>1</v>
          </cell>
          <cell r="F384">
            <v>6</v>
          </cell>
          <cell r="G384">
            <v>6</v>
          </cell>
          <cell r="H384">
            <v>1</v>
          </cell>
          <cell r="I384">
            <v>6</v>
          </cell>
          <cell r="J384">
            <v>0</v>
          </cell>
        </row>
        <row r="385">
          <cell r="C385" t="str">
            <v>1ОГ1-8</v>
          </cell>
          <cell r="D385" t="str">
            <v>Ограждение 1ОГ1-8</v>
          </cell>
          <cell r="E385">
            <v>1</v>
          </cell>
          <cell r="F385">
            <v>16.399999999999999</v>
          </cell>
          <cell r="G385">
            <v>16.399999999999999</v>
          </cell>
          <cell r="H385">
            <v>1</v>
          </cell>
          <cell r="I385">
            <v>16.399999999999999</v>
          </cell>
          <cell r="J385">
            <v>0</v>
          </cell>
        </row>
        <row r="386">
          <cell r="C386" t="str">
            <v>1ОГ1-9</v>
          </cell>
          <cell r="D386" t="str">
            <v>Ограждение 1ОГ1-9</v>
          </cell>
          <cell r="E386">
            <v>1</v>
          </cell>
          <cell r="F386">
            <v>16.2</v>
          </cell>
          <cell r="G386">
            <v>16.2</v>
          </cell>
          <cell r="H386">
            <v>1</v>
          </cell>
          <cell r="I386">
            <v>16.2</v>
          </cell>
          <cell r="J386">
            <v>0</v>
          </cell>
        </row>
        <row r="387">
          <cell r="C387" t="str">
            <v>1ОГ1-10</v>
          </cell>
          <cell r="D387" t="str">
            <v>Ограждение 1ОГ1-10</v>
          </cell>
          <cell r="E387">
            <v>1</v>
          </cell>
          <cell r="F387">
            <v>18</v>
          </cell>
          <cell r="G387">
            <v>18</v>
          </cell>
          <cell r="H387">
            <v>1</v>
          </cell>
          <cell r="I387">
            <v>18</v>
          </cell>
          <cell r="J387">
            <v>0</v>
          </cell>
        </row>
        <row r="388">
          <cell r="C388" t="str">
            <v>1ОГ1-11</v>
          </cell>
          <cell r="D388" t="str">
            <v>Ограждение 1ОГ1-11</v>
          </cell>
          <cell r="E388">
            <v>1</v>
          </cell>
          <cell r="F388">
            <v>15.3</v>
          </cell>
          <cell r="G388">
            <v>15.3</v>
          </cell>
          <cell r="H388">
            <v>1</v>
          </cell>
          <cell r="I388">
            <v>15.3</v>
          </cell>
          <cell r="J388">
            <v>0</v>
          </cell>
        </row>
        <row r="389">
          <cell r="C389" t="str">
            <v>1ОГ1-12</v>
          </cell>
          <cell r="D389" t="str">
            <v>Ограждение 1ОГ1-12</v>
          </cell>
          <cell r="E389">
            <v>1</v>
          </cell>
          <cell r="F389">
            <v>21.3</v>
          </cell>
          <cell r="G389">
            <v>21.3</v>
          </cell>
          <cell r="H389">
            <v>1</v>
          </cell>
          <cell r="I389">
            <v>21.3</v>
          </cell>
          <cell r="J389">
            <v>0</v>
          </cell>
        </row>
        <row r="390">
          <cell r="C390" t="str">
            <v>1ОГ1-13</v>
          </cell>
          <cell r="D390" t="str">
            <v>Ограждение 1ОГ1-13</v>
          </cell>
          <cell r="E390">
            <v>1</v>
          </cell>
          <cell r="F390">
            <v>6</v>
          </cell>
          <cell r="G390">
            <v>6</v>
          </cell>
          <cell r="H390">
            <v>1</v>
          </cell>
          <cell r="I390">
            <v>6</v>
          </cell>
          <cell r="J390">
            <v>0</v>
          </cell>
        </row>
        <row r="391">
          <cell r="C391" t="str">
            <v>1ОГ1-14</v>
          </cell>
          <cell r="D391" t="str">
            <v>Ограждение 1ОГ1-14</v>
          </cell>
          <cell r="E391">
            <v>1</v>
          </cell>
          <cell r="F391">
            <v>13.6</v>
          </cell>
          <cell r="G391">
            <v>13.6</v>
          </cell>
          <cell r="H391">
            <v>1</v>
          </cell>
          <cell r="I391">
            <v>13.6</v>
          </cell>
          <cell r="J391">
            <v>0</v>
          </cell>
        </row>
        <row r="392">
          <cell r="C392" t="str">
            <v>1ОГ1-15</v>
          </cell>
          <cell r="D392" t="str">
            <v>Ограждение 1ОГ1-15</v>
          </cell>
          <cell r="E392">
            <v>1</v>
          </cell>
          <cell r="F392">
            <v>35.6</v>
          </cell>
          <cell r="G392">
            <v>35.6</v>
          </cell>
          <cell r="H392">
            <v>1</v>
          </cell>
          <cell r="I392">
            <v>35.6</v>
          </cell>
          <cell r="J392">
            <v>0</v>
          </cell>
        </row>
        <row r="393">
          <cell r="C393" t="str">
            <v>1ОГ1-16</v>
          </cell>
          <cell r="D393" t="str">
            <v>Ограждение 1ОГ1-16</v>
          </cell>
          <cell r="E393">
            <v>1</v>
          </cell>
          <cell r="F393">
            <v>35.6</v>
          </cell>
          <cell r="G393">
            <v>35.6</v>
          </cell>
          <cell r="H393">
            <v>1</v>
          </cell>
          <cell r="I393">
            <v>35.6</v>
          </cell>
          <cell r="J393">
            <v>0</v>
          </cell>
        </row>
        <row r="394">
          <cell r="C394" t="str">
            <v>1ОГ1-17</v>
          </cell>
          <cell r="D394" t="str">
            <v>Ограждение 1ОГ1-17</v>
          </cell>
          <cell r="E394">
            <v>3</v>
          </cell>
          <cell r="F394">
            <v>31.3</v>
          </cell>
          <cell r="G394">
            <v>93.9</v>
          </cell>
          <cell r="H394">
            <v>3</v>
          </cell>
          <cell r="I394">
            <v>93.9</v>
          </cell>
          <cell r="J394">
            <v>0</v>
          </cell>
        </row>
        <row r="395">
          <cell r="C395" t="str">
            <v>1ОГ1-18</v>
          </cell>
          <cell r="D395" t="str">
            <v>Ограждение 1ОГ1-18</v>
          </cell>
          <cell r="E395">
            <v>2</v>
          </cell>
          <cell r="F395">
            <v>29.9</v>
          </cell>
          <cell r="G395">
            <v>59.8</v>
          </cell>
          <cell r="H395">
            <v>2</v>
          </cell>
          <cell r="I395">
            <v>59.8</v>
          </cell>
          <cell r="J395">
            <v>0</v>
          </cell>
        </row>
        <row r="396">
          <cell r="C396" t="str">
            <v>1ОГ1-19</v>
          </cell>
          <cell r="D396" t="str">
            <v>Ограждение 1ОГ1-19</v>
          </cell>
          <cell r="E396">
            <v>3</v>
          </cell>
          <cell r="F396">
            <v>18.100000000000001</v>
          </cell>
          <cell r="G396">
            <v>54.3</v>
          </cell>
          <cell r="H396">
            <v>3</v>
          </cell>
          <cell r="I396">
            <v>54.300000000000004</v>
          </cell>
          <cell r="J396">
            <v>0</v>
          </cell>
        </row>
        <row r="397">
          <cell r="C397" t="str">
            <v>1ОГ1-20</v>
          </cell>
          <cell r="D397" t="str">
            <v>Ограждение 1ОГ1-20</v>
          </cell>
          <cell r="E397">
            <v>3</v>
          </cell>
          <cell r="F397">
            <v>18.2</v>
          </cell>
          <cell r="G397">
            <v>54.6</v>
          </cell>
          <cell r="H397">
            <v>3</v>
          </cell>
          <cell r="I397">
            <v>54.599999999999994</v>
          </cell>
          <cell r="J397">
            <v>0</v>
          </cell>
        </row>
        <row r="398">
          <cell r="C398" t="str">
            <v>1ОГ1-21</v>
          </cell>
          <cell r="D398" t="str">
            <v>Ограждение 1ОГ1-21</v>
          </cell>
          <cell r="E398">
            <v>2</v>
          </cell>
          <cell r="F398">
            <v>5.0999999999999996</v>
          </cell>
          <cell r="G398">
            <v>10.199999999999999</v>
          </cell>
          <cell r="H398">
            <v>2</v>
          </cell>
          <cell r="I398">
            <v>10.199999999999999</v>
          </cell>
          <cell r="J398">
            <v>0</v>
          </cell>
        </row>
        <row r="399">
          <cell r="C399" t="str">
            <v>1ОГ2-1</v>
          </cell>
          <cell r="D399" t="str">
            <v>Ограждение 1ОГ2-1</v>
          </cell>
          <cell r="E399">
            <v>4</v>
          </cell>
          <cell r="F399">
            <v>23.7</v>
          </cell>
          <cell r="G399">
            <v>94.8</v>
          </cell>
          <cell r="H399">
            <v>4</v>
          </cell>
          <cell r="I399">
            <v>94.8</v>
          </cell>
          <cell r="J399">
            <v>0</v>
          </cell>
        </row>
        <row r="400">
          <cell r="C400" t="str">
            <v>1ОГ2-2</v>
          </cell>
          <cell r="D400" t="str">
            <v>Ограждение 1ОГ2-2</v>
          </cell>
          <cell r="E400">
            <v>4</v>
          </cell>
          <cell r="F400">
            <v>23.7</v>
          </cell>
          <cell r="G400">
            <v>94.8</v>
          </cell>
          <cell r="H400">
            <v>4</v>
          </cell>
          <cell r="I400">
            <v>94.8</v>
          </cell>
          <cell r="J400">
            <v>0</v>
          </cell>
        </row>
        <row r="401">
          <cell r="C401" t="str">
            <v>1ОГ2-3</v>
          </cell>
          <cell r="D401" t="str">
            <v>Ограждение 1ОГ2-3</v>
          </cell>
          <cell r="E401">
            <v>1</v>
          </cell>
          <cell r="F401">
            <v>29.3</v>
          </cell>
          <cell r="G401">
            <v>29.3</v>
          </cell>
          <cell r="H401">
            <v>1</v>
          </cell>
          <cell r="I401">
            <v>29.3</v>
          </cell>
          <cell r="J401">
            <v>0</v>
          </cell>
        </row>
        <row r="402">
          <cell r="C402" t="str">
            <v>1ОГ2-4</v>
          </cell>
          <cell r="D402" t="str">
            <v>Ограждение 1ОГ2-4</v>
          </cell>
          <cell r="E402">
            <v>1</v>
          </cell>
          <cell r="F402">
            <v>29.3</v>
          </cell>
          <cell r="G402">
            <v>29.3</v>
          </cell>
          <cell r="H402">
            <v>1</v>
          </cell>
          <cell r="I402">
            <v>29.3</v>
          </cell>
          <cell r="J402">
            <v>0</v>
          </cell>
        </row>
        <row r="403">
          <cell r="C403" t="str">
            <v>1ОГ2-5</v>
          </cell>
          <cell r="D403" t="str">
            <v>Ограждение 1ОГ2-5</v>
          </cell>
          <cell r="E403">
            <v>3</v>
          </cell>
          <cell r="F403">
            <v>31.2</v>
          </cell>
          <cell r="G403">
            <v>93.6</v>
          </cell>
          <cell r="H403">
            <v>3</v>
          </cell>
          <cell r="I403">
            <v>93.6</v>
          </cell>
          <cell r="J403">
            <v>0</v>
          </cell>
        </row>
        <row r="404">
          <cell r="C404" t="str">
            <v>1ОГ2-6</v>
          </cell>
          <cell r="D404" t="str">
            <v>Ограждение 1ОГ2-6</v>
          </cell>
          <cell r="E404">
            <v>3</v>
          </cell>
          <cell r="F404">
            <v>31.2</v>
          </cell>
          <cell r="G404">
            <v>93.6</v>
          </cell>
          <cell r="H404">
            <v>3</v>
          </cell>
          <cell r="I404">
            <v>93.6</v>
          </cell>
          <cell r="J404">
            <v>0</v>
          </cell>
        </row>
        <row r="405">
          <cell r="C405" t="str">
            <v>1ОГ2-7</v>
          </cell>
          <cell r="D405" t="str">
            <v>Ограждение 1ОГ2-7</v>
          </cell>
          <cell r="E405">
            <v>1</v>
          </cell>
          <cell r="F405">
            <v>18</v>
          </cell>
          <cell r="G405">
            <v>18</v>
          </cell>
          <cell r="H405">
            <v>1</v>
          </cell>
          <cell r="I405">
            <v>18</v>
          </cell>
          <cell r="J405">
            <v>0</v>
          </cell>
        </row>
        <row r="406">
          <cell r="C406" t="str">
            <v>1ОГ2-8</v>
          </cell>
          <cell r="D406" t="str">
            <v>Ограждение 1ОГ2-8</v>
          </cell>
          <cell r="E406">
            <v>1</v>
          </cell>
          <cell r="F406">
            <v>18</v>
          </cell>
          <cell r="G406">
            <v>18</v>
          </cell>
          <cell r="H406">
            <v>1</v>
          </cell>
          <cell r="I406">
            <v>18</v>
          </cell>
          <cell r="J406">
            <v>0</v>
          </cell>
        </row>
        <row r="407">
          <cell r="C407" t="str">
            <v>1ОГ5-1</v>
          </cell>
          <cell r="D407" t="str">
            <v>Ограждение 1ОГ5-1</v>
          </cell>
          <cell r="E407">
            <v>56</v>
          </cell>
          <cell r="F407">
            <v>24.3</v>
          </cell>
          <cell r="G407">
            <v>1360.8</v>
          </cell>
          <cell r="H407">
            <v>56</v>
          </cell>
          <cell r="I407">
            <v>1360.8</v>
          </cell>
          <cell r="J407">
            <v>0</v>
          </cell>
        </row>
        <row r="408">
          <cell r="C408" t="str">
            <v>1П1-1</v>
          </cell>
          <cell r="D408" t="str">
            <v>Прогон 1П1-1</v>
          </cell>
          <cell r="E408">
            <v>1</v>
          </cell>
          <cell r="F408">
            <v>164.1</v>
          </cell>
          <cell r="G408">
            <v>164.1</v>
          </cell>
          <cell r="H408">
            <v>0</v>
          </cell>
          <cell r="I408">
            <v>0</v>
          </cell>
          <cell r="J408">
            <v>1</v>
          </cell>
        </row>
        <row r="409">
          <cell r="C409" t="str">
            <v>1П1-2</v>
          </cell>
          <cell r="D409" t="str">
            <v>Прогон 1П1-2</v>
          </cell>
          <cell r="E409">
            <v>1</v>
          </cell>
          <cell r="F409">
            <v>165.7</v>
          </cell>
          <cell r="G409">
            <v>165.7</v>
          </cell>
          <cell r="H409">
            <v>0</v>
          </cell>
          <cell r="I409">
            <v>0</v>
          </cell>
          <cell r="J409">
            <v>2</v>
          </cell>
        </row>
        <row r="410">
          <cell r="C410" t="str">
            <v>1П1-3</v>
          </cell>
          <cell r="D410" t="str">
            <v>Прогон 1П1-3</v>
          </cell>
          <cell r="E410">
            <v>1</v>
          </cell>
          <cell r="F410">
            <v>164.1</v>
          </cell>
          <cell r="G410">
            <v>164.1</v>
          </cell>
          <cell r="H410">
            <v>0</v>
          </cell>
          <cell r="I410">
            <v>0</v>
          </cell>
          <cell r="J410">
            <v>2</v>
          </cell>
        </row>
        <row r="411">
          <cell r="C411" t="str">
            <v>1П1-4</v>
          </cell>
          <cell r="D411" t="str">
            <v>Прогон 1П1-4</v>
          </cell>
          <cell r="E411">
            <v>6</v>
          </cell>
          <cell r="F411">
            <v>168.2</v>
          </cell>
          <cell r="G411">
            <v>1009.2</v>
          </cell>
          <cell r="H411">
            <v>0</v>
          </cell>
          <cell r="I411">
            <v>0</v>
          </cell>
          <cell r="J411">
            <v>12</v>
          </cell>
        </row>
        <row r="412">
          <cell r="C412" t="str">
            <v>1П2-1</v>
          </cell>
          <cell r="D412" t="str">
            <v>Прогон 1П2-1</v>
          </cell>
          <cell r="E412">
            <v>4</v>
          </cell>
          <cell r="F412">
            <v>90.1</v>
          </cell>
          <cell r="G412">
            <v>360.4</v>
          </cell>
          <cell r="H412">
            <v>1</v>
          </cell>
          <cell r="I412">
            <v>90.1</v>
          </cell>
          <cell r="J412">
            <v>7</v>
          </cell>
        </row>
        <row r="413">
          <cell r="C413" t="str">
            <v>1П2-2</v>
          </cell>
          <cell r="D413" t="str">
            <v>Прогон 1П2-2</v>
          </cell>
          <cell r="E413">
            <v>3</v>
          </cell>
          <cell r="F413">
            <v>88</v>
          </cell>
          <cell r="G413">
            <v>264</v>
          </cell>
          <cell r="H413">
            <v>0</v>
          </cell>
          <cell r="I413">
            <v>0</v>
          </cell>
          <cell r="J413">
            <v>5</v>
          </cell>
        </row>
        <row r="414">
          <cell r="C414" t="str">
            <v>1П2-3</v>
          </cell>
          <cell r="D414" t="str">
            <v>Прогон 1П2-3</v>
          </cell>
          <cell r="E414">
            <v>14</v>
          </cell>
          <cell r="F414">
            <v>93.5</v>
          </cell>
          <cell r="G414">
            <v>1309</v>
          </cell>
          <cell r="H414">
            <v>0</v>
          </cell>
          <cell r="I414">
            <v>0</v>
          </cell>
          <cell r="J414">
            <v>28</v>
          </cell>
        </row>
        <row r="415">
          <cell r="C415" t="str">
            <v>1П2-4</v>
          </cell>
          <cell r="D415" t="str">
            <v>Прогон 1П2-4</v>
          </cell>
          <cell r="E415">
            <v>1</v>
          </cell>
          <cell r="F415">
            <v>109.8</v>
          </cell>
          <cell r="G415">
            <v>109.8</v>
          </cell>
          <cell r="H415">
            <v>0</v>
          </cell>
          <cell r="I415">
            <v>0</v>
          </cell>
          <cell r="J415">
            <v>2</v>
          </cell>
        </row>
        <row r="416">
          <cell r="C416" t="str">
            <v>1П2-5</v>
          </cell>
          <cell r="D416" t="str">
            <v>Прогон 1П2-5</v>
          </cell>
          <cell r="E416">
            <v>5</v>
          </cell>
          <cell r="F416">
            <v>109.8</v>
          </cell>
          <cell r="G416">
            <v>549</v>
          </cell>
          <cell r="H416">
            <v>0</v>
          </cell>
          <cell r="I416">
            <v>0</v>
          </cell>
          <cell r="J416">
            <v>8</v>
          </cell>
        </row>
        <row r="417">
          <cell r="C417" t="str">
            <v>1П2-6</v>
          </cell>
          <cell r="D417" t="str">
            <v>Прогон 1П2-6</v>
          </cell>
          <cell r="E417">
            <v>1</v>
          </cell>
          <cell r="F417">
            <v>110.2</v>
          </cell>
          <cell r="G417">
            <v>110.2</v>
          </cell>
          <cell r="H417">
            <v>0</v>
          </cell>
          <cell r="I417">
            <v>0</v>
          </cell>
          <cell r="J417">
            <v>1</v>
          </cell>
        </row>
        <row r="418">
          <cell r="C418" t="str">
            <v>1П2-7</v>
          </cell>
          <cell r="D418" t="str">
            <v>Прогон 1П2-7</v>
          </cell>
          <cell r="E418">
            <v>36</v>
          </cell>
          <cell r="F418">
            <v>108.6</v>
          </cell>
          <cell r="G418">
            <v>3909.6</v>
          </cell>
          <cell r="H418">
            <v>1</v>
          </cell>
          <cell r="I418">
            <v>108.6</v>
          </cell>
          <cell r="J418">
            <v>54</v>
          </cell>
        </row>
        <row r="419">
          <cell r="C419" t="str">
            <v>1П2-8</v>
          </cell>
          <cell r="D419" t="str">
            <v>Прогон 1П2-8</v>
          </cell>
          <cell r="E419">
            <v>7</v>
          </cell>
          <cell r="F419">
            <v>109.3</v>
          </cell>
          <cell r="G419">
            <v>765.1</v>
          </cell>
          <cell r="H419">
            <v>0</v>
          </cell>
          <cell r="I419">
            <v>0</v>
          </cell>
          <cell r="J419">
            <v>11</v>
          </cell>
        </row>
        <row r="420">
          <cell r="C420" t="str">
            <v>1П2-9</v>
          </cell>
          <cell r="D420" t="str">
            <v>Прогон 1П2-9</v>
          </cell>
          <cell r="E420">
            <v>12</v>
          </cell>
          <cell r="F420">
            <v>102.9</v>
          </cell>
          <cell r="G420">
            <v>1234.8</v>
          </cell>
          <cell r="H420">
            <v>0</v>
          </cell>
          <cell r="I420">
            <v>0</v>
          </cell>
          <cell r="J420">
            <v>20</v>
          </cell>
        </row>
        <row r="421">
          <cell r="C421" t="str">
            <v>1П2-10</v>
          </cell>
          <cell r="D421" t="str">
            <v>Прогон 1П2-10</v>
          </cell>
          <cell r="E421">
            <v>2</v>
          </cell>
          <cell r="F421">
            <v>103.7</v>
          </cell>
          <cell r="G421">
            <v>207.4</v>
          </cell>
          <cell r="H421">
            <v>0</v>
          </cell>
          <cell r="I421">
            <v>0</v>
          </cell>
          <cell r="J421">
            <v>3</v>
          </cell>
        </row>
        <row r="422">
          <cell r="C422" t="str">
            <v>1П2-11</v>
          </cell>
          <cell r="D422" t="str">
            <v>Прогон 1П2-11</v>
          </cell>
          <cell r="E422">
            <v>1</v>
          </cell>
          <cell r="F422">
            <v>109</v>
          </cell>
          <cell r="G422">
            <v>109</v>
          </cell>
          <cell r="H422">
            <v>0</v>
          </cell>
          <cell r="I422">
            <v>0</v>
          </cell>
          <cell r="J422">
            <v>2</v>
          </cell>
        </row>
        <row r="423">
          <cell r="C423" t="str">
            <v>1П2-12</v>
          </cell>
          <cell r="D423" t="str">
            <v>Прогон 1П2-12</v>
          </cell>
          <cell r="E423">
            <v>5</v>
          </cell>
          <cell r="F423">
            <v>109</v>
          </cell>
          <cell r="G423">
            <v>545</v>
          </cell>
          <cell r="H423">
            <v>0</v>
          </cell>
          <cell r="I423">
            <v>0</v>
          </cell>
          <cell r="J423">
            <v>9</v>
          </cell>
        </row>
        <row r="424">
          <cell r="C424" t="str">
            <v>1П2-13</v>
          </cell>
          <cell r="D424" t="str">
            <v>Прогон 1П2-13</v>
          </cell>
          <cell r="E424">
            <v>1</v>
          </cell>
          <cell r="F424">
            <v>20.9</v>
          </cell>
          <cell r="G424">
            <v>20.9</v>
          </cell>
          <cell r="H424">
            <v>1</v>
          </cell>
          <cell r="I424">
            <v>20.9</v>
          </cell>
          <cell r="J424">
            <v>1</v>
          </cell>
        </row>
        <row r="425">
          <cell r="C425" t="str">
            <v>1П2-14</v>
          </cell>
          <cell r="D425" t="str">
            <v>Прогон 1П2-14</v>
          </cell>
          <cell r="E425">
            <v>1</v>
          </cell>
          <cell r="F425">
            <v>21.2</v>
          </cell>
          <cell r="G425">
            <v>21.2</v>
          </cell>
          <cell r="H425">
            <v>1</v>
          </cell>
          <cell r="I425">
            <v>21.2</v>
          </cell>
          <cell r="J425">
            <v>1</v>
          </cell>
        </row>
        <row r="426">
          <cell r="C426" t="str">
            <v>1П2-15</v>
          </cell>
          <cell r="D426" t="str">
            <v>Прогон 1П2-15</v>
          </cell>
          <cell r="E426">
            <v>5</v>
          </cell>
          <cell r="F426">
            <v>21.2</v>
          </cell>
          <cell r="G426">
            <v>106</v>
          </cell>
          <cell r="H426">
            <v>4</v>
          </cell>
          <cell r="I426">
            <v>84.8</v>
          </cell>
          <cell r="J426">
            <v>6</v>
          </cell>
        </row>
        <row r="427">
          <cell r="C427" t="str">
            <v>1ПД-1</v>
          </cell>
          <cell r="D427" t="str">
            <v>Площадка 1ПД-1</v>
          </cell>
          <cell r="E427">
            <v>1</v>
          </cell>
          <cell r="F427">
            <v>90.4</v>
          </cell>
          <cell r="G427">
            <v>90.4</v>
          </cell>
          <cell r="H427">
            <v>1</v>
          </cell>
          <cell r="I427">
            <v>90.4</v>
          </cell>
          <cell r="J427">
            <v>0</v>
          </cell>
        </row>
        <row r="428">
          <cell r="C428" t="str">
            <v>1ПД-2</v>
          </cell>
          <cell r="D428" t="str">
            <v>Площадка 1ПД-2</v>
          </cell>
          <cell r="E428">
            <v>1</v>
          </cell>
          <cell r="F428">
            <v>109</v>
          </cell>
          <cell r="G428">
            <v>109</v>
          </cell>
          <cell r="H428">
            <v>1</v>
          </cell>
          <cell r="I428">
            <v>109</v>
          </cell>
          <cell r="J428">
            <v>0</v>
          </cell>
        </row>
        <row r="429">
          <cell r="C429" t="str">
            <v>1ПД-3</v>
          </cell>
          <cell r="D429" t="str">
            <v>Площадка 1ПД-3</v>
          </cell>
          <cell r="E429">
            <v>1</v>
          </cell>
          <cell r="F429">
            <v>73.099999999999994</v>
          </cell>
          <cell r="G429">
            <v>73.099999999999994</v>
          </cell>
          <cell r="H429">
            <v>1</v>
          </cell>
          <cell r="I429">
            <v>73.099999999999994</v>
          </cell>
          <cell r="J429">
            <v>0</v>
          </cell>
        </row>
        <row r="430">
          <cell r="C430" t="str">
            <v>1ПП-1</v>
          </cell>
          <cell r="D430" t="str">
            <v>Прокладка 1ПП-1</v>
          </cell>
          <cell r="E430">
            <v>10</v>
          </cell>
          <cell r="F430">
            <v>3.5</v>
          </cell>
          <cell r="G430">
            <v>35</v>
          </cell>
          <cell r="H430">
            <v>10</v>
          </cell>
          <cell r="I430">
            <v>35</v>
          </cell>
          <cell r="J430">
            <v>20</v>
          </cell>
        </row>
        <row r="431">
          <cell r="C431" t="str">
            <v>1ПП-2</v>
          </cell>
          <cell r="D431" t="str">
            <v>Прокладка 1ПП-2</v>
          </cell>
          <cell r="E431">
            <v>18</v>
          </cell>
          <cell r="F431">
            <v>5.0999999999999996</v>
          </cell>
          <cell r="G431">
            <v>91.8</v>
          </cell>
          <cell r="H431">
            <v>18</v>
          </cell>
          <cell r="I431">
            <v>91.8</v>
          </cell>
          <cell r="J431">
            <v>36</v>
          </cell>
        </row>
        <row r="432">
          <cell r="C432" t="str">
            <v>1ПП-3</v>
          </cell>
          <cell r="D432" t="str">
            <v>Прокладка 1ПП-3</v>
          </cell>
          <cell r="E432">
            <v>20</v>
          </cell>
          <cell r="F432">
            <v>1</v>
          </cell>
          <cell r="G432">
            <v>20</v>
          </cell>
          <cell r="H432">
            <v>20</v>
          </cell>
          <cell r="I432">
            <v>20</v>
          </cell>
          <cell r="J432">
            <v>40</v>
          </cell>
        </row>
        <row r="433">
          <cell r="C433" t="str">
            <v>1ПТ-1</v>
          </cell>
          <cell r="D433" t="str">
            <v>Петля 1ПТ-1</v>
          </cell>
          <cell r="E433">
            <v>24</v>
          </cell>
          <cell r="F433">
            <v>0.5</v>
          </cell>
          <cell r="G433">
            <v>12</v>
          </cell>
          <cell r="H433">
            <v>24</v>
          </cell>
          <cell r="I433">
            <v>12</v>
          </cell>
          <cell r="J433">
            <v>0</v>
          </cell>
        </row>
        <row r="434">
          <cell r="C434" t="str">
            <v>1РС1-1</v>
          </cell>
          <cell r="D434" t="str">
            <v>Распорка 1РС1-1</v>
          </cell>
          <cell r="E434">
            <v>5</v>
          </cell>
          <cell r="F434">
            <v>212.7</v>
          </cell>
          <cell r="G434">
            <v>1063.5</v>
          </cell>
          <cell r="H434" t="str">
            <v>-</v>
          </cell>
          <cell r="I434" t="str">
            <v>-</v>
          </cell>
          <cell r="J434">
            <v>10</v>
          </cell>
        </row>
        <row r="435">
          <cell r="C435" t="str">
            <v>1РС1-2</v>
          </cell>
          <cell r="D435" t="str">
            <v>Распорка 1РС1-2</v>
          </cell>
          <cell r="E435">
            <v>5</v>
          </cell>
          <cell r="F435">
            <v>148.5</v>
          </cell>
          <cell r="G435">
            <v>742.5</v>
          </cell>
          <cell r="H435" t="str">
            <v>-</v>
          </cell>
          <cell r="I435" t="str">
            <v>-</v>
          </cell>
          <cell r="J435">
            <v>8</v>
          </cell>
        </row>
        <row r="436">
          <cell r="C436" t="str">
            <v>1РС1-3</v>
          </cell>
          <cell r="D436" t="str">
            <v>Распорка 1РС1-3</v>
          </cell>
          <cell r="E436">
            <v>8</v>
          </cell>
          <cell r="F436">
            <v>156.80000000000001</v>
          </cell>
          <cell r="G436">
            <v>1254.4000000000001</v>
          </cell>
          <cell r="H436">
            <v>1</v>
          </cell>
          <cell r="I436">
            <v>156.80000000000001</v>
          </cell>
          <cell r="J436">
            <v>19</v>
          </cell>
        </row>
        <row r="437">
          <cell r="C437" t="str">
            <v>1РС1-4</v>
          </cell>
          <cell r="D437" t="str">
            <v>Распорка 1РС1-4</v>
          </cell>
          <cell r="E437">
            <v>2</v>
          </cell>
          <cell r="F437">
            <v>156.1</v>
          </cell>
          <cell r="G437">
            <v>312.2</v>
          </cell>
          <cell r="H437">
            <v>0</v>
          </cell>
          <cell r="I437">
            <v>0</v>
          </cell>
          <cell r="J437">
            <v>5</v>
          </cell>
        </row>
        <row r="438">
          <cell r="C438" t="str">
            <v>1РС1-5</v>
          </cell>
          <cell r="D438" t="str">
            <v>Распорка 1РС1-5</v>
          </cell>
          <cell r="E438">
            <v>2</v>
          </cell>
          <cell r="F438">
            <v>181.6</v>
          </cell>
          <cell r="G438">
            <v>363.2</v>
          </cell>
          <cell r="H438" t="str">
            <v>-</v>
          </cell>
          <cell r="I438" t="str">
            <v>-</v>
          </cell>
          <cell r="J438">
            <v>2</v>
          </cell>
        </row>
        <row r="439">
          <cell r="C439" t="str">
            <v>1РС2-1</v>
          </cell>
          <cell r="D439" t="str">
            <v>Распорка 1РС2-1</v>
          </cell>
          <cell r="E439">
            <v>14</v>
          </cell>
          <cell r="F439">
            <v>191.7</v>
          </cell>
          <cell r="G439">
            <v>2683.8</v>
          </cell>
          <cell r="H439">
            <v>10</v>
          </cell>
          <cell r="I439">
            <v>1917</v>
          </cell>
          <cell r="J439">
            <v>14</v>
          </cell>
        </row>
        <row r="440">
          <cell r="C440" t="str">
            <v>1РС2-2</v>
          </cell>
          <cell r="D440" t="str">
            <v>Распорка 1РС2-2</v>
          </cell>
          <cell r="E440">
            <v>4</v>
          </cell>
          <cell r="F440">
            <v>183.2</v>
          </cell>
          <cell r="G440">
            <v>732.8</v>
          </cell>
          <cell r="H440">
            <v>2</v>
          </cell>
          <cell r="I440">
            <v>366.4</v>
          </cell>
          <cell r="J440">
            <v>4</v>
          </cell>
        </row>
        <row r="441">
          <cell r="C441" t="str">
            <v>1РС3-1</v>
          </cell>
          <cell r="D441" t="str">
            <v>Распорка 1РС3-1</v>
          </cell>
          <cell r="E441">
            <v>3</v>
          </cell>
          <cell r="F441">
            <v>339.7</v>
          </cell>
          <cell r="G441">
            <v>1019.1</v>
          </cell>
          <cell r="H441" t="str">
            <v>-</v>
          </cell>
          <cell r="I441" t="str">
            <v>-</v>
          </cell>
          <cell r="J441">
            <v>3</v>
          </cell>
        </row>
        <row r="442">
          <cell r="C442" t="str">
            <v>1РС3-2</v>
          </cell>
          <cell r="D442" t="str">
            <v>Распорка 1РС3-2</v>
          </cell>
          <cell r="E442">
            <v>2</v>
          </cell>
          <cell r="F442">
            <v>189.5</v>
          </cell>
          <cell r="G442">
            <v>379</v>
          </cell>
          <cell r="H442" t="str">
            <v>-</v>
          </cell>
          <cell r="I442" t="str">
            <v>-</v>
          </cell>
          <cell r="J442">
            <v>1</v>
          </cell>
        </row>
        <row r="443">
          <cell r="C443" t="str">
            <v>1РС3-3</v>
          </cell>
          <cell r="D443" t="str">
            <v>Распорка 1РС3-3</v>
          </cell>
          <cell r="E443">
            <v>2</v>
          </cell>
          <cell r="F443">
            <v>188.4</v>
          </cell>
          <cell r="G443">
            <v>376.8</v>
          </cell>
          <cell r="H443" t="str">
            <v>-</v>
          </cell>
          <cell r="I443" t="str">
            <v>-</v>
          </cell>
          <cell r="J443">
            <v>2</v>
          </cell>
        </row>
        <row r="444">
          <cell r="C444" t="str">
            <v>1РС3-4</v>
          </cell>
          <cell r="D444" t="str">
            <v>Распорка 1РС3-4</v>
          </cell>
          <cell r="E444">
            <v>4</v>
          </cell>
          <cell r="F444">
            <v>128.5</v>
          </cell>
          <cell r="G444">
            <v>514</v>
          </cell>
          <cell r="H444" t="str">
            <v>-</v>
          </cell>
          <cell r="I444" t="str">
            <v>-</v>
          </cell>
          <cell r="J444">
            <v>4</v>
          </cell>
        </row>
        <row r="445">
          <cell r="C445" t="str">
            <v>1РС3-5</v>
          </cell>
          <cell r="D445" t="str">
            <v>Распорка 1РС3-5</v>
          </cell>
          <cell r="E445">
            <v>2</v>
          </cell>
          <cell r="F445">
            <v>275.5</v>
          </cell>
          <cell r="G445">
            <v>551</v>
          </cell>
          <cell r="H445">
            <v>0</v>
          </cell>
          <cell r="I445">
            <v>0</v>
          </cell>
          <cell r="J445">
            <v>2</v>
          </cell>
        </row>
        <row r="446">
          <cell r="C446" t="str">
            <v>1РС3-6</v>
          </cell>
          <cell r="D446" t="str">
            <v>Распорка 1РС3-6</v>
          </cell>
          <cell r="E446">
            <v>8</v>
          </cell>
          <cell r="F446">
            <v>324.60000000000002</v>
          </cell>
          <cell r="G446">
            <v>2596.8000000000002</v>
          </cell>
          <cell r="H446">
            <v>0</v>
          </cell>
          <cell r="I446">
            <v>0</v>
          </cell>
          <cell r="J446">
            <v>3</v>
          </cell>
        </row>
        <row r="447">
          <cell r="C447" t="str">
            <v>1РС5-1</v>
          </cell>
          <cell r="D447" t="str">
            <v>Распорка 1РС5-1</v>
          </cell>
          <cell r="E447">
            <v>1</v>
          </cell>
          <cell r="F447">
            <v>538.4</v>
          </cell>
          <cell r="G447">
            <v>538.4</v>
          </cell>
          <cell r="H447" t="str">
            <v>-</v>
          </cell>
          <cell r="I447" t="str">
            <v>-</v>
          </cell>
          <cell r="J447">
            <v>1</v>
          </cell>
        </row>
        <row r="448">
          <cell r="C448" t="str">
            <v>1РС6-1</v>
          </cell>
          <cell r="D448" t="str">
            <v>Распорка 1РС6-1</v>
          </cell>
          <cell r="E448">
            <v>1</v>
          </cell>
          <cell r="F448">
            <v>505</v>
          </cell>
          <cell r="G448">
            <v>505</v>
          </cell>
          <cell r="H448" t="str">
            <v>-</v>
          </cell>
          <cell r="I448" t="str">
            <v>-</v>
          </cell>
          <cell r="J448">
            <v>1</v>
          </cell>
        </row>
        <row r="449">
          <cell r="C449" t="str">
            <v>1РС6-2</v>
          </cell>
          <cell r="D449" t="str">
            <v>Распорка 1РС6-2</v>
          </cell>
          <cell r="E449">
            <v>1</v>
          </cell>
          <cell r="F449">
            <v>504.2</v>
          </cell>
          <cell r="G449">
            <v>504.2</v>
          </cell>
          <cell r="H449" t="str">
            <v>-</v>
          </cell>
          <cell r="I449" t="str">
            <v>-</v>
          </cell>
          <cell r="J449">
            <v>1</v>
          </cell>
        </row>
        <row r="450">
          <cell r="C450" t="str">
            <v>1РС6-3</v>
          </cell>
          <cell r="D450" t="str">
            <v>Распорка 1РС6-3</v>
          </cell>
          <cell r="E450">
            <v>1</v>
          </cell>
          <cell r="F450">
            <v>504.3</v>
          </cell>
          <cell r="G450">
            <v>504.3</v>
          </cell>
          <cell r="H450" t="str">
            <v>-</v>
          </cell>
          <cell r="I450" t="str">
            <v>-</v>
          </cell>
          <cell r="J450">
            <v>1</v>
          </cell>
        </row>
        <row r="451">
          <cell r="C451" t="str">
            <v>1РС6-4</v>
          </cell>
          <cell r="D451" t="str">
            <v>Распорка 1РС6-4</v>
          </cell>
          <cell r="E451">
            <v>1</v>
          </cell>
          <cell r="F451">
            <v>510.6</v>
          </cell>
          <cell r="G451">
            <v>510.6</v>
          </cell>
          <cell r="H451" t="str">
            <v>-</v>
          </cell>
          <cell r="I451" t="str">
            <v>-</v>
          </cell>
          <cell r="J451">
            <v>1</v>
          </cell>
        </row>
        <row r="452">
          <cell r="C452" t="str">
            <v>1РС6-5</v>
          </cell>
          <cell r="D452" t="str">
            <v>Распорка 1РС6-5</v>
          </cell>
          <cell r="E452">
            <v>5</v>
          </cell>
          <cell r="F452">
            <v>515.5</v>
          </cell>
          <cell r="G452">
            <v>2577.5</v>
          </cell>
          <cell r="H452" t="str">
            <v>-</v>
          </cell>
          <cell r="I452" t="str">
            <v>-</v>
          </cell>
          <cell r="J452">
            <v>4</v>
          </cell>
        </row>
        <row r="453">
          <cell r="C453" t="str">
            <v>1РС6-6</v>
          </cell>
          <cell r="D453" t="str">
            <v>Распорка 1РС6-6</v>
          </cell>
          <cell r="E453">
            <v>1</v>
          </cell>
          <cell r="F453">
            <v>572.79999999999995</v>
          </cell>
          <cell r="G453">
            <v>572.79999999999995</v>
          </cell>
          <cell r="H453" t="str">
            <v>-</v>
          </cell>
          <cell r="I453" t="str">
            <v>-</v>
          </cell>
          <cell r="J453">
            <v>1</v>
          </cell>
        </row>
        <row r="454">
          <cell r="C454" t="str">
            <v>1РС7-1</v>
          </cell>
          <cell r="D454" t="str">
            <v>Распорка 1РС7-1</v>
          </cell>
          <cell r="E454">
            <v>7</v>
          </cell>
          <cell r="F454">
            <v>266</v>
          </cell>
          <cell r="G454">
            <v>1862</v>
          </cell>
          <cell r="H454">
            <v>1</v>
          </cell>
          <cell r="I454">
            <v>266</v>
          </cell>
          <cell r="J454">
            <v>4</v>
          </cell>
        </row>
        <row r="455">
          <cell r="C455" t="str">
            <v>1РС7-2</v>
          </cell>
          <cell r="D455" t="str">
            <v>Распорка 1РС7-2</v>
          </cell>
          <cell r="E455">
            <v>1</v>
          </cell>
          <cell r="F455">
            <v>252.5</v>
          </cell>
          <cell r="G455">
            <v>252.5</v>
          </cell>
          <cell r="H455">
            <v>0</v>
          </cell>
          <cell r="I455">
            <v>0</v>
          </cell>
          <cell r="J455">
            <v>1</v>
          </cell>
        </row>
        <row r="456">
          <cell r="C456" t="str">
            <v>1РС7-3</v>
          </cell>
          <cell r="D456" t="str">
            <v>Распорка 1РС7-3</v>
          </cell>
          <cell r="E456">
            <v>1</v>
          </cell>
          <cell r="F456">
            <v>268.2</v>
          </cell>
          <cell r="G456">
            <v>268.2</v>
          </cell>
          <cell r="H456" t="str">
            <v>-</v>
          </cell>
          <cell r="I456" t="str">
            <v>-</v>
          </cell>
          <cell r="J456">
            <v>0</v>
          </cell>
        </row>
        <row r="457">
          <cell r="C457" t="str">
            <v>1РС8-1</v>
          </cell>
          <cell r="D457" t="str">
            <v>Распорка 1РС8-1</v>
          </cell>
          <cell r="E457">
            <v>1</v>
          </cell>
          <cell r="F457">
            <v>316.3</v>
          </cell>
          <cell r="G457">
            <v>316.3</v>
          </cell>
          <cell r="H457">
            <v>0</v>
          </cell>
          <cell r="I457">
            <v>0</v>
          </cell>
          <cell r="J457">
            <v>2</v>
          </cell>
        </row>
        <row r="458">
          <cell r="C458" t="str">
            <v>1РС8-2</v>
          </cell>
          <cell r="D458" t="str">
            <v>Распорка 1РС8-2</v>
          </cell>
          <cell r="E458">
            <v>1</v>
          </cell>
          <cell r="F458">
            <v>316.3</v>
          </cell>
          <cell r="G458">
            <v>316.3</v>
          </cell>
          <cell r="H458" t="str">
            <v>-</v>
          </cell>
          <cell r="I458" t="str">
            <v>-</v>
          </cell>
          <cell r="J458">
            <v>1</v>
          </cell>
        </row>
        <row r="459">
          <cell r="C459" t="str">
            <v>1РС8-3</v>
          </cell>
          <cell r="D459" t="str">
            <v>Распорка 1РС8-3</v>
          </cell>
          <cell r="E459">
            <v>1</v>
          </cell>
          <cell r="F459">
            <v>211.3</v>
          </cell>
          <cell r="G459">
            <v>211.3</v>
          </cell>
          <cell r="H459" t="str">
            <v>-</v>
          </cell>
          <cell r="I459" t="str">
            <v>-</v>
          </cell>
          <cell r="J459">
            <v>1</v>
          </cell>
        </row>
        <row r="460">
          <cell r="C460" t="str">
            <v>1РС8-4</v>
          </cell>
          <cell r="D460" t="str">
            <v>Распорка 1РС8-4</v>
          </cell>
          <cell r="E460">
            <v>1</v>
          </cell>
          <cell r="F460">
            <v>211.3</v>
          </cell>
          <cell r="G460">
            <v>211.3</v>
          </cell>
          <cell r="H460">
            <v>1</v>
          </cell>
          <cell r="I460">
            <v>211.3</v>
          </cell>
          <cell r="J460">
            <v>1</v>
          </cell>
        </row>
        <row r="461">
          <cell r="C461" t="str">
            <v>1РС8-5</v>
          </cell>
          <cell r="D461" t="str">
            <v>Распорка 1РС8-5</v>
          </cell>
          <cell r="E461">
            <v>2</v>
          </cell>
          <cell r="F461">
            <v>225.4</v>
          </cell>
          <cell r="G461">
            <v>450.8</v>
          </cell>
          <cell r="H461">
            <v>0</v>
          </cell>
          <cell r="I461">
            <v>0</v>
          </cell>
          <cell r="J461">
            <v>1</v>
          </cell>
        </row>
        <row r="462">
          <cell r="C462" t="str">
            <v>1РС8-6</v>
          </cell>
          <cell r="D462" t="str">
            <v>Распорка 1РС8-6</v>
          </cell>
          <cell r="E462">
            <v>2</v>
          </cell>
          <cell r="F462">
            <v>225.4</v>
          </cell>
          <cell r="G462">
            <v>450.8</v>
          </cell>
          <cell r="H462">
            <v>0</v>
          </cell>
          <cell r="I462">
            <v>0</v>
          </cell>
          <cell r="J462">
            <v>4</v>
          </cell>
        </row>
        <row r="463">
          <cell r="C463" t="str">
            <v>1РС8-7</v>
          </cell>
          <cell r="D463" t="str">
            <v>Распорка 1РС8-7</v>
          </cell>
          <cell r="E463">
            <v>1</v>
          </cell>
          <cell r="F463">
            <v>264.8</v>
          </cell>
          <cell r="G463">
            <v>264.8</v>
          </cell>
          <cell r="H463">
            <v>0</v>
          </cell>
          <cell r="I463">
            <v>0</v>
          </cell>
          <cell r="J463">
            <v>1</v>
          </cell>
        </row>
        <row r="464">
          <cell r="C464" t="str">
            <v>1РС9-1</v>
          </cell>
          <cell r="D464" t="str">
            <v>Распорка 1РС9-1</v>
          </cell>
          <cell r="E464">
            <v>1</v>
          </cell>
          <cell r="F464">
            <v>264.2</v>
          </cell>
          <cell r="G464">
            <v>264.2</v>
          </cell>
          <cell r="H464">
            <v>0</v>
          </cell>
          <cell r="I464">
            <v>0</v>
          </cell>
          <cell r="J464">
            <v>1</v>
          </cell>
        </row>
        <row r="465">
          <cell r="C465" t="str">
            <v>1РС10-1</v>
          </cell>
          <cell r="D465" t="str">
            <v>Распорка 1РС10-1</v>
          </cell>
          <cell r="E465">
            <v>1</v>
          </cell>
          <cell r="F465">
            <v>273.60000000000002</v>
          </cell>
          <cell r="G465">
            <v>273.60000000000002</v>
          </cell>
          <cell r="H465" t="str">
            <v>-</v>
          </cell>
          <cell r="I465" t="str">
            <v>-</v>
          </cell>
          <cell r="J465">
            <v>1</v>
          </cell>
        </row>
        <row r="466">
          <cell r="C466" t="str">
            <v>1РС10-2</v>
          </cell>
          <cell r="D466" t="str">
            <v>Распорка 1РС10-2</v>
          </cell>
          <cell r="E466">
            <v>1</v>
          </cell>
          <cell r="F466">
            <v>274.60000000000002</v>
          </cell>
          <cell r="G466">
            <v>274.60000000000002</v>
          </cell>
          <cell r="H466" t="str">
            <v>-</v>
          </cell>
          <cell r="I466" t="str">
            <v>-</v>
          </cell>
          <cell r="J466">
            <v>1</v>
          </cell>
        </row>
        <row r="467">
          <cell r="C467" t="str">
            <v>1РС10-3</v>
          </cell>
          <cell r="D467" t="str">
            <v>Распорка 1РС10-3</v>
          </cell>
          <cell r="E467">
            <v>1</v>
          </cell>
          <cell r="F467">
            <v>261.7</v>
          </cell>
          <cell r="G467">
            <v>261.7</v>
          </cell>
          <cell r="H467" t="str">
            <v>-</v>
          </cell>
          <cell r="I467" t="str">
            <v>-</v>
          </cell>
          <cell r="J467">
            <v>1</v>
          </cell>
        </row>
        <row r="468">
          <cell r="C468" t="str">
            <v>1РС10-4</v>
          </cell>
          <cell r="D468" t="str">
            <v>Распорка 1РС10-4</v>
          </cell>
          <cell r="E468">
            <v>1</v>
          </cell>
          <cell r="F468">
            <v>259.7</v>
          </cell>
          <cell r="G468">
            <v>259.7</v>
          </cell>
          <cell r="H468" t="str">
            <v>-</v>
          </cell>
          <cell r="I468" t="str">
            <v>-</v>
          </cell>
          <cell r="J468">
            <v>1</v>
          </cell>
        </row>
        <row r="469">
          <cell r="C469" t="str">
            <v>1РС10-5</v>
          </cell>
          <cell r="D469" t="str">
            <v>Распорка 1РС10-5</v>
          </cell>
          <cell r="E469">
            <v>1</v>
          </cell>
          <cell r="F469">
            <v>274.60000000000002</v>
          </cell>
          <cell r="G469">
            <v>274.60000000000002</v>
          </cell>
          <cell r="H469" t="str">
            <v>-</v>
          </cell>
          <cell r="I469" t="str">
            <v>-</v>
          </cell>
          <cell r="J469">
            <v>1</v>
          </cell>
        </row>
        <row r="470">
          <cell r="C470" t="str">
            <v>1РС10-6</v>
          </cell>
          <cell r="D470" t="str">
            <v>Распорка 1РС10-6</v>
          </cell>
          <cell r="E470">
            <v>1</v>
          </cell>
          <cell r="F470">
            <v>274.60000000000002</v>
          </cell>
          <cell r="G470">
            <v>274.60000000000002</v>
          </cell>
          <cell r="H470" t="str">
            <v>-</v>
          </cell>
          <cell r="I470" t="str">
            <v>-</v>
          </cell>
          <cell r="J470">
            <v>1</v>
          </cell>
        </row>
        <row r="471">
          <cell r="C471" t="str">
            <v>1РС10-7</v>
          </cell>
          <cell r="D471" t="str">
            <v>Распорка 1РС10-7</v>
          </cell>
          <cell r="E471">
            <v>1</v>
          </cell>
          <cell r="F471">
            <v>274.60000000000002</v>
          </cell>
          <cell r="G471">
            <v>274.60000000000002</v>
          </cell>
          <cell r="H471" t="str">
            <v>-</v>
          </cell>
          <cell r="I471" t="str">
            <v>-</v>
          </cell>
          <cell r="J471">
            <v>1</v>
          </cell>
        </row>
        <row r="472">
          <cell r="C472" t="str">
            <v>1РС10-8</v>
          </cell>
          <cell r="D472" t="str">
            <v>Распорка 1РС10-8</v>
          </cell>
          <cell r="E472">
            <v>1</v>
          </cell>
          <cell r="F472">
            <v>274.60000000000002</v>
          </cell>
          <cell r="G472">
            <v>274.60000000000002</v>
          </cell>
          <cell r="H472" t="str">
            <v>-</v>
          </cell>
          <cell r="I472" t="str">
            <v>-</v>
          </cell>
          <cell r="J472">
            <v>1</v>
          </cell>
        </row>
        <row r="473">
          <cell r="C473" t="str">
            <v>1РС10-9</v>
          </cell>
          <cell r="D473" t="str">
            <v>Распорка 1РС10-9</v>
          </cell>
          <cell r="E473">
            <v>1</v>
          </cell>
          <cell r="F473">
            <v>274.60000000000002</v>
          </cell>
          <cell r="G473">
            <v>274.60000000000002</v>
          </cell>
          <cell r="H473" t="str">
            <v>-</v>
          </cell>
          <cell r="I473" t="str">
            <v>-</v>
          </cell>
          <cell r="J473">
            <v>1</v>
          </cell>
        </row>
        <row r="474">
          <cell r="C474" t="str">
            <v>1РС10-10</v>
          </cell>
          <cell r="D474" t="str">
            <v>Распорка 1РС10-10</v>
          </cell>
          <cell r="E474">
            <v>1</v>
          </cell>
          <cell r="F474">
            <v>325.39999999999998</v>
          </cell>
          <cell r="G474">
            <v>325.39999999999998</v>
          </cell>
          <cell r="H474" t="str">
            <v>-</v>
          </cell>
          <cell r="I474" t="str">
            <v>-</v>
          </cell>
          <cell r="J474">
            <v>0</v>
          </cell>
        </row>
        <row r="475">
          <cell r="C475" t="str">
            <v>1РС11-1</v>
          </cell>
          <cell r="D475" t="str">
            <v>Распорка 1РС11-1</v>
          </cell>
          <cell r="E475">
            <v>1</v>
          </cell>
          <cell r="F475">
            <v>241.1</v>
          </cell>
          <cell r="G475">
            <v>241.1</v>
          </cell>
          <cell r="H475">
            <v>0</v>
          </cell>
          <cell r="I475">
            <v>0</v>
          </cell>
          <cell r="J475">
            <v>1</v>
          </cell>
        </row>
        <row r="476">
          <cell r="C476" t="str">
            <v>1РС11-2</v>
          </cell>
          <cell r="D476" t="str">
            <v>Распорка 1РС11-2</v>
          </cell>
          <cell r="E476">
            <v>6</v>
          </cell>
          <cell r="F476">
            <v>241.5</v>
          </cell>
          <cell r="G476">
            <v>1449</v>
          </cell>
          <cell r="H476">
            <v>2</v>
          </cell>
          <cell r="I476">
            <v>483</v>
          </cell>
          <cell r="J476">
            <v>4</v>
          </cell>
        </row>
        <row r="477">
          <cell r="C477" t="str">
            <v>1РС11-3</v>
          </cell>
          <cell r="D477" t="str">
            <v>Распорка 1РС11-3</v>
          </cell>
          <cell r="E477">
            <v>2</v>
          </cell>
          <cell r="F477">
            <v>229.1</v>
          </cell>
          <cell r="G477">
            <v>458.2</v>
          </cell>
          <cell r="H477">
            <v>1</v>
          </cell>
          <cell r="I477">
            <v>229.1</v>
          </cell>
          <cell r="J477">
            <v>1</v>
          </cell>
        </row>
        <row r="478">
          <cell r="C478" t="str">
            <v>1РС11-4</v>
          </cell>
          <cell r="D478" t="str">
            <v>Распорка 1РС11-4</v>
          </cell>
          <cell r="E478">
            <v>1</v>
          </cell>
          <cell r="F478">
            <v>295.60000000000002</v>
          </cell>
          <cell r="G478">
            <v>295.60000000000002</v>
          </cell>
          <cell r="H478">
            <v>1</v>
          </cell>
          <cell r="I478">
            <v>295.60000000000002</v>
          </cell>
          <cell r="J478">
            <v>0</v>
          </cell>
        </row>
        <row r="479">
          <cell r="C479" t="str">
            <v>1РС12-1</v>
          </cell>
          <cell r="D479" t="str">
            <v>Распорка 1РС12-1</v>
          </cell>
          <cell r="E479">
            <v>7</v>
          </cell>
          <cell r="F479">
            <v>188</v>
          </cell>
          <cell r="G479">
            <v>1316</v>
          </cell>
          <cell r="H479">
            <v>5</v>
          </cell>
          <cell r="I479">
            <v>940</v>
          </cell>
          <cell r="J479">
            <v>4</v>
          </cell>
        </row>
        <row r="480">
          <cell r="C480" t="str">
            <v>1РС12-2</v>
          </cell>
          <cell r="D480" t="str">
            <v>Распорка 1РС12-2</v>
          </cell>
          <cell r="E480">
            <v>2</v>
          </cell>
          <cell r="F480">
            <v>179.2</v>
          </cell>
          <cell r="G480">
            <v>358.4</v>
          </cell>
          <cell r="H480">
            <v>1</v>
          </cell>
          <cell r="I480">
            <v>179.2</v>
          </cell>
          <cell r="J480">
            <v>0</v>
          </cell>
        </row>
        <row r="481">
          <cell r="C481" t="str">
            <v>1РС12-3</v>
          </cell>
          <cell r="D481" t="str">
            <v>Распорка 1РС12-3</v>
          </cell>
          <cell r="E481">
            <v>1</v>
          </cell>
          <cell r="F481">
            <v>229.5</v>
          </cell>
          <cell r="G481">
            <v>229.5</v>
          </cell>
          <cell r="H481">
            <v>1</v>
          </cell>
          <cell r="I481">
            <v>229.5</v>
          </cell>
          <cell r="J481">
            <v>0</v>
          </cell>
        </row>
        <row r="482">
          <cell r="C482" t="str">
            <v>1РФ1-1</v>
          </cell>
          <cell r="D482" t="str">
            <v>Ригель фахверка 1РФ1-1</v>
          </cell>
          <cell r="E482">
            <v>2</v>
          </cell>
          <cell r="F482">
            <v>10.199999999999999</v>
          </cell>
          <cell r="G482">
            <v>20.399999999999999</v>
          </cell>
          <cell r="H482" t="str">
            <v>-</v>
          </cell>
          <cell r="I482" t="str">
            <v>-</v>
          </cell>
          <cell r="J482">
            <v>1</v>
          </cell>
        </row>
        <row r="483">
          <cell r="C483" t="str">
            <v>1РФ1-2</v>
          </cell>
          <cell r="D483" t="str">
            <v>Ригель фахверка 1РФ1-2</v>
          </cell>
          <cell r="E483">
            <v>6</v>
          </cell>
          <cell r="F483">
            <v>11.2</v>
          </cell>
          <cell r="G483">
            <v>67.2</v>
          </cell>
          <cell r="H483" t="str">
            <v>-</v>
          </cell>
          <cell r="I483" t="str">
            <v>-</v>
          </cell>
          <cell r="J483">
            <v>0</v>
          </cell>
        </row>
        <row r="484">
          <cell r="C484" t="str">
            <v>1РФ1-3</v>
          </cell>
          <cell r="D484" t="str">
            <v>Ригель фахверка 1РФ1-3</v>
          </cell>
          <cell r="E484">
            <v>2</v>
          </cell>
          <cell r="F484">
            <v>11.7</v>
          </cell>
          <cell r="G484">
            <v>23.4</v>
          </cell>
          <cell r="H484" t="str">
            <v>-</v>
          </cell>
          <cell r="I484" t="str">
            <v>-</v>
          </cell>
          <cell r="J484">
            <v>1</v>
          </cell>
        </row>
        <row r="485">
          <cell r="C485" t="str">
            <v>1РФ1-4</v>
          </cell>
          <cell r="D485" t="str">
            <v>Ригель фахверка 1РФ1-4</v>
          </cell>
          <cell r="E485">
            <v>2</v>
          </cell>
          <cell r="F485">
            <v>141</v>
          </cell>
          <cell r="G485">
            <v>282</v>
          </cell>
          <cell r="H485" t="str">
            <v>-</v>
          </cell>
          <cell r="I485" t="str">
            <v>-</v>
          </cell>
          <cell r="J485">
            <v>2</v>
          </cell>
        </row>
        <row r="486">
          <cell r="C486" t="str">
            <v>1РФ1-5</v>
          </cell>
          <cell r="D486" t="str">
            <v>Ригель фахверка 1РФ1-5</v>
          </cell>
          <cell r="E486">
            <v>3</v>
          </cell>
          <cell r="F486">
            <v>139.4</v>
          </cell>
          <cell r="G486">
            <v>418.2</v>
          </cell>
          <cell r="H486" t="str">
            <v>-</v>
          </cell>
          <cell r="I486" t="str">
            <v>-</v>
          </cell>
          <cell r="J486">
            <v>3</v>
          </cell>
        </row>
        <row r="487">
          <cell r="C487" t="str">
            <v>1РФ1-6</v>
          </cell>
          <cell r="D487" t="str">
            <v>Ригель фахверка 1РФ1-6</v>
          </cell>
          <cell r="E487">
            <v>2</v>
          </cell>
          <cell r="F487">
            <v>94.2</v>
          </cell>
          <cell r="G487">
            <v>188.4</v>
          </cell>
          <cell r="H487" t="str">
            <v>-</v>
          </cell>
          <cell r="I487" t="str">
            <v>-</v>
          </cell>
          <cell r="J487">
            <v>1</v>
          </cell>
        </row>
        <row r="488">
          <cell r="C488" t="str">
            <v>1РФ1-7</v>
          </cell>
          <cell r="D488" t="str">
            <v>Ригель фахверка 1РФ1-7</v>
          </cell>
          <cell r="E488">
            <v>3</v>
          </cell>
          <cell r="F488">
            <v>93.4</v>
          </cell>
          <cell r="G488">
            <v>280.2</v>
          </cell>
          <cell r="H488" t="str">
            <v>-</v>
          </cell>
          <cell r="I488" t="str">
            <v>-</v>
          </cell>
          <cell r="J488">
            <v>3</v>
          </cell>
        </row>
        <row r="489">
          <cell r="C489" t="str">
            <v>1РФ1-8</v>
          </cell>
          <cell r="D489" t="str">
            <v>Ригель фахверка 1РФ1-8</v>
          </cell>
          <cell r="E489">
            <v>4</v>
          </cell>
          <cell r="F489">
            <v>100.5</v>
          </cell>
          <cell r="G489">
            <v>402</v>
          </cell>
          <cell r="H489" t="str">
            <v>-</v>
          </cell>
          <cell r="I489" t="str">
            <v>-</v>
          </cell>
          <cell r="J489">
            <v>4</v>
          </cell>
        </row>
        <row r="490">
          <cell r="C490" t="str">
            <v>1РФ1-9</v>
          </cell>
          <cell r="D490" t="str">
            <v>Ригель фахверка 1РФ1-9</v>
          </cell>
          <cell r="E490">
            <v>6</v>
          </cell>
          <cell r="F490">
            <v>99.7</v>
          </cell>
          <cell r="G490">
            <v>598.20000000000005</v>
          </cell>
          <cell r="H490" t="str">
            <v>-</v>
          </cell>
          <cell r="I490" t="str">
            <v>-</v>
          </cell>
          <cell r="J490">
            <v>6</v>
          </cell>
        </row>
        <row r="491">
          <cell r="C491" t="str">
            <v>1РФ1-10</v>
          </cell>
          <cell r="D491" t="str">
            <v>Ригель фахверка 1РФ1-10</v>
          </cell>
          <cell r="E491">
            <v>1</v>
          </cell>
          <cell r="F491">
            <v>118.9</v>
          </cell>
          <cell r="G491">
            <v>118.9</v>
          </cell>
          <cell r="H491" t="str">
            <v>-</v>
          </cell>
          <cell r="I491" t="str">
            <v>-</v>
          </cell>
          <cell r="J491">
            <v>1</v>
          </cell>
        </row>
        <row r="492">
          <cell r="C492" t="str">
            <v>1РФ1-11</v>
          </cell>
          <cell r="D492" t="str">
            <v>Ригель фахверка 1РФ1-11</v>
          </cell>
          <cell r="E492">
            <v>1</v>
          </cell>
          <cell r="F492">
            <v>122</v>
          </cell>
          <cell r="G492">
            <v>122</v>
          </cell>
          <cell r="H492" t="str">
            <v>-</v>
          </cell>
          <cell r="I492" t="str">
            <v>-</v>
          </cell>
          <cell r="J492">
            <v>0</v>
          </cell>
        </row>
        <row r="493">
          <cell r="C493" t="str">
            <v>1РФ1-12</v>
          </cell>
          <cell r="D493" t="str">
            <v>Ригель фахверка 1РФ1-12</v>
          </cell>
          <cell r="E493">
            <v>1</v>
          </cell>
          <cell r="F493">
            <v>122</v>
          </cell>
          <cell r="G493">
            <v>122</v>
          </cell>
          <cell r="H493" t="str">
            <v>-</v>
          </cell>
          <cell r="I493" t="str">
            <v>-</v>
          </cell>
          <cell r="J493">
            <v>0</v>
          </cell>
        </row>
        <row r="494">
          <cell r="C494" t="str">
            <v>1РФ1-13</v>
          </cell>
          <cell r="D494" t="str">
            <v>Ригель фахверка 1РФ1-13</v>
          </cell>
          <cell r="E494">
            <v>8</v>
          </cell>
          <cell r="F494">
            <v>118.5</v>
          </cell>
          <cell r="G494">
            <v>948</v>
          </cell>
          <cell r="H494" t="str">
            <v>-</v>
          </cell>
          <cell r="I494" t="str">
            <v>-</v>
          </cell>
          <cell r="J494">
            <v>8</v>
          </cell>
        </row>
        <row r="495">
          <cell r="C495" t="str">
            <v>1РФ1-14</v>
          </cell>
          <cell r="D495" t="str">
            <v>Ригель фахверка 1РФ1-14</v>
          </cell>
          <cell r="E495">
            <v>2</v>
          </cell>
          <cell r="F495">
            <v>121.4</v>
          </cell>
          <cell r="G495">
            <v>242.8</v>
          </cell>
          <cell r="H495" t="str">
            <v>-</v>
          </cell>
          <cell r="I495" t="str">
            <v>-</v>
          </cell>
          <cell r="J495">
            <v>2</v>
          </cell>
        </row>
        <row r="496">
          <cell r="C496" t="str">
            <v>1РФ1-15</v>
          </cell>
          <cell r="D496" t="str">
            <v>Ригель фахверка 1РФ1-15</v>
          </cell>
          <cell r="E496">
            <v>14</v>
          </cell>
          <cell r="F496">
            <v>118.5</v>
          </cell>
          <cell r="G496">
            <v>1659</v>
          </cell>
          <cell r="H496" t="str">
            <v>-</v>
          </cell>
          <cell r="I496" t="str">
            <v>-</v>
          </cell>
          <cell r="J496">
            <v>14</v>
          </cell>
        </row>
        <row r="497">
          <cell r="C497" t="str">
            <v>1РФ1-16</v>
          </cell>
          <cell r="D497" t="str">
            <v>Ригель фахверка 1РФ1-16</v>
          </cell>
          <cell r="E497">
            <v>14</v>
          </cell>
          <cell r="F497">
            <v>121.8</v>
          </cell>
          <cell r="G497">
            <v>1705.2</v>
          </cell>
          <cell r="H497" t="str">
            <v>-</v>
          </cell>
          <cell r="I497" t="str">
            <v>-</v>
          </cell>
          <cell r="J497">
            <v>14</v>
          </cell>
        </row>
        <row r="498">
          <cell r="C498" t="str">
            <v>1РФ1-17</v>
          </cell>
          <cell r="D498" t="str">
            <v>Ригель фахверка 1РФ1-17</v>
          </cell>
          <cell r="E498">
            <v>4</v>
          </cell>
          <cell r="F498">
            <v>116.8</v>
          </cell>
          <cell r="G498">
            <v>467.2</v>
          </cell>
          <cell r="H498" t="str">
            <v>-</v>
          </cell>
          <cell r="I498" t="str">
            <v>-</v>
          </cell>
          <cell r="J498">
            <v>4</v>
          </cell>
        </row>
        <row r="499">
          <cell r="C499" t="str">
            <v>1РФ1-18</v>
          </cell>
          <cell r="D499" t="str">
            <v>Ригель фахверка 1РФ1-18</v>
          </cell>
          <cell r="E499">
            <v>1</v>
          </cell>
          <cell r="F499">
            <v>110.5</v>
          </cell>
          <cell r="G499">
            <v>110.5</v>
          </cell>
          <cell r="H499" t="str">
            <v>-</v>
          </cell>
          <cell r="I499" t="str">
            <v>-</v>
          </cell>
          <cell r="J499">
            <v>0</v>
          </cell>
        </row>
        <row r="500">
          <cell r="C500" t="str">
            <v>1РФ1-19</v>
          </cell>
          <cell r="D500" t="str">
            <v>Ригель фахверка 1РФ1-19</v>
          </cell>
          <cell r="E500">
            <v>4</v>
          </cell>
          <cell r="F500">
            <v>112.2</v>
          </cell>
          <cell r="G500">
            <v>448.8</v>
          </cell>
          <cell r="H500" t="str">
            <v>-</v>
          </cell>
          <cell r="I500" t="str">
            <v>-</v>
          </cell>
          <cell r="J500">
            <v>0</v>
          </cell>
        </row>
        <row r="501">
          <cell r="C501" t="str">
            <v>1РФ1-20</v>
          </cell>
          <cell r="D501" t="str">
            <v>Ригель фахверка 1РФ1-20</v>
          </cell>
          <cell r="E501">
            <v>4</v>
          </cell>
          <cell r="F501">
            <v>115.5</v>
          </cell>
          <cell r="G501">
            <v>462</v>
          </cell>
          <cell r="H501" t="str">
            <v>-</v>
          </cell>
          <cell r="I501" t="str">
            <v>-</v>
          </cell>
          <cell r="J501">
            <v>0</v>
          </cell>
        </row>
        <row r="502">
          <cell r="C502" t="str">
            <v>1РФ1-21</v>
          </cell>
          <cell r="D502" t="str">
            <v>Ригель фахверка 1РФ1-21</v>
          </cell>
          <cell r="E502">
            <v>2</v>
          </cell>
          <cell r="F502">
            <v>112.2</v>
          </cell>
          <cell r="G502">
            <v>224.4</v>
          </cell>
          <cell r="H502" t="str">
            <v>-</v>
          </cell>
          <cell r="I502" t="str">
            <v>-</v>
          </cell>
          <cell r="J502">
            <v>2</v>
          </cell>
        </row>
        <row r="503">
          <cell r="C503" t="str">
            <v>1РФ1-22</v>
          </cell>
          <cell r="D503" t="str">
            <v>Ригель фахверка 1РФ1-22</v>
          </cell>
          <cell r="E503">
            <v>1</v>
          </cell>
          <cell r="F503">
            <v>110.5</v>
          </cell>
          <cell r="G503">
            <v>110.5</v>
          </cell>
          <cell r="H503" t="str">
            <v>-</v>
          </cell>
          <cell r="I503" t="str">
            <v>-</v>
          </cell>
          <cell r="J503">
            <v>0</v>
          </cell>
        </row>
        <row r="504">
          <cell r="C504" t="str">
            <v>1РФ1-23</v>
          </cell>
          <cell r="D504" t="str">
            <v>Ригель фахверка 1РФ1-23</v>
          </cell>
          <cell r="E504">
            <v>3</v>
          </cell>
          <cell r="F504">
            <v>116.8</v>
          </cell>
          <cell r="G504">
            <v>350.4</v>
          </cell>
          <cell r="H504" t="str">
            <v>-</v>
          </cell>
          <cell r="I504" t="str">
            <v>-</v>
          </cell>
          <cell r="J504">
            <v>0</v>
          </cell>
        </row>
        <row r="505">
          <cell r="C505" t="str">
            <v>1РФ1-24</v>
          </cell>
          <cell r="D505" t="str">
            <v>Ригель фахверка 1РФ1-24</v>
          </cell>
          <cell r="E505">
            <v>1</v>
          </cell>
          <cell r="F505">
            <v>24.7</v>
          </cell>
          <cell r="G505">
            <v>24.7</v>
          </cell>
          <cell r="H505" t="str">
            <v>-</v>
          </cell>
          <cell r="I505" t="str">
            <v>-</v>
          </cell>
          <cell r="J505">
            <v>0</v>
          </cell>
        </row>
        <row r="506">
          <cell r="C506" t="str">
            <v>1РФ1-25</v>
          </cell>
          <cell r="D506" t="str">
            <v>Ригель фахверка 1РФ1-25</v>
          </cell>
          <cell r="E506">
            <v>4</v>
          </cell>
          <cell r="F506">
            <v>21.1</v>
          </cell>
          <cell r="G506">
            <v>84.4</v>
          </cell>
          <cell r="H506" t="str">
            <v>-</v>
          </cell>
          <cell r="I506" t="str">
            <v>-</v>
          </cell>
          <cell r="J506">
            <v>4</v>
          </cell>
        </row>
        <row r="507">
          <cell r="C507" t="str">
            <v>1РФ1-26</v>
          </cell>
          <cell r="D507" t="str">
            <v>Ригель фахверка 1РФ1-26</v>
          </cell>
          <cell r="E507">
            <v>1</v>
          </cell>
          <cell r="F507">
            <v>19.399999999999999</v>
          </cell>
          <cell r="G507">
            <v>19.399999999999999</v>
          </cell>
          <cell r="H507" t="str">
            <v>-</v>
          </cell>
          <cell r="I507" t="str">
            <v>-</v>
          </cell>
          <cell r="J507">
            <v>0</v>
          </cell>
        </row>
        <row r="508">
          <cell r="C508" t="str">
            <v>1РФ2-1</v>
          </cell>
          <cell r="D508" t="str">
            <v>Ригель фахверка 1РФ2-1</v>
          </cell>
          <cell r="E508">
            <v>7</v>
          </cell>
          <cell r="F508">
            <v>14.9</v>
          </cell>
          <cell r="G508">
            <v>104.3</v>
          </cell>
          <cell r="H508" t="str">
            <v>-</v>
          </cell>
          <cell r="I508" t="str">
            <v>-</v>
          </cell>
          <cell r="J508">
            <v>7</v>
          </cell>
        </row>
        <row r="509">
          <cell r="C509" t="str">
            <v>1РФ3-1</v>
          </cell>
          <cell r="D509" t="str">
            <v>Ригель фахверка 1РФ3-1</v>
          </cell>
          <cell r="E509">
            <v>18</v>
          </cell>
          <cell r="F509">
            <v>4.8</v>
          </cell>
          <cell r="G509">
            <v>86.4</v>
          </cell>
          <cell r="H509" t="str">
            <v>-</v>
          </cell>
          <cell r="I509" t="str">
            <v>-</v>
          </cell>
          <cell r="J509">
            <v>0</v>
          </cell>
        </row>
        <row r="510">
          <cell r="C510" t="str">
            <v>1СВ1-1</v>
          </cell>
          <cell r="D510" t="str">
            <v>Связь 1СВ1-1</v>
          </cell>
          <cell r="E510">
            <v>2</v>
          </cell>
          <cell r="F510">
            <v>221.7</v>
          </cell>
          <cell r="G510">
            <v>443.4</v>
          </cell>
          <cell r="H510">
            <v>0</v>
          </cell>
          <cell r="I510">
            <v>0</v>
          </cell>
          <cell r="J510">
            <v>1</v>
          </cell>
        </row>
        <row r="511">
          <cell r="C511" t="str">
            <v>1СВ1-2</v>
          </cell>
          <cell r="D511" t="str">
            <v>Связь 1СВ1-2</v>
          </cell>
          <cell r="E511">
            <v>2</v>
          </cell>
          <cell r="F511">
            <v>237.2</v>
          </cell>
          <cell r="G511">
            <v>474.4</v>
          </cell>
          <cell r="H511" t="str">
            <v>-</v>
          </cell>
          <cell r="I511" t="str">
            <v>-</v>
          </cell>
          <cell r="J511">
            <v>2</v>
          </cell>
        </row>
        <row r="512">
          <cell r="C512" t="str">
            <v>1СВ1-3</v>
          </cell>
          <cell r="D512" t="str">
            <v>Связь 1СВ1-3</v>
          </cell>
          <cell r="E512">
            <v>4</v>
          </cell>
          <cell r="F512">
            <v>238.9</v>
          </cell>
          <cell r="G512">
            <v>955.6</v>
          </cell>
          <cell r="H512">
            <v>0</v>
          </cell>
          <cell r="I512">
            <v>0</v>
          </cell>
          <cell r="J512">
            <v>4</v>
          </cell>
        </row>
        <row r="513">
          <cell r="C513" t="str">
            <v>1СВ1-4</v>
          </cell>
          <cell r="D513" t="str">
            <v>Связь 1СВ1-4</v>
          </cell>
          <cell r="E513">
            <v>2</v>
          </cell>
          <cell r="F513">
            <v>157.4</v>
          </cell>
          <cell r="G513">
            <v>314.8</v>
          </cell>
          <cell r="H513" t="str">
            <v>-</v>
          </cell>
          <cell r="I513" t="str">
            <v>-</v>
          </cell>
          <cell r="J513">
            <v>1</v>
          </cell>
        </row>
        <row r="514">
          <cell r="C514" t="str">
            <v>1СВ1-5</v>
          </cell>
          <cell r="D514" t="str">
            <v>Связь 1СВ1-5</v>
          </cell>
          <cell r="E514">
            <v>1</v>
          </cell>
          <cell r="F514">
            <v>103.2</v>
          </cell>
          <cell r="G514">
            <v>103.2</v>
          </cell>
          <cell r="H514" t="str">
            <v>-</v>
          </cell>
          <cell r="I514" t="str">
            <v>-</v>
          </cell>
          <cell r="J514">
            <v>1</v>
          </cell>
        </row>
        <row r="515">
          <cell r="C515" t="str">
            <v>1СВ1-6</v>
          </cell>
          <cell r="D515" t="str">
            <v>Связь 1СВ1-6</v>
          </cell>
          <cell r="E515">
            <v>2</v>
          </cell>
          <cell r="F515">
            <v>87.4</v>
          </cell>
          <cell r="G515">
            <v>174.8</v>
          </cell>
          <cell r="H515" t="str">
            <v>-</v>
          </cell>
          <cell r="I515" t="str">
            <v>-</v>
          </cell>
          <cell r="J515">
            <v>2</v>
          </cell>
        </row>
        <row r="516">
          <cell r="C516" t="str">
            <v>1СВ1-7</v>
          </cell>
          <cell r="D516" t="str">
            <v>Связь 1СВ1-7</v>
          </cell>
          <cell r="E516">
            <v>1</v>
          </cell>
          <cell r="F516">
            <v>103.2</v>
          </cell>
          <cell r="G516">
            <v>103.2</v>
          </cell>
          <cell r="H516" t="str">
            <v>-</v>
          </cell>
          <cell r="I516" t="str">
            <v>-</v>
          </cell>
          <cell r="J516">
            <v>1</v>
          </cell>
        </row>
        <row r="517">
          <cell r="C517" t="str">
            <v>1СВ1-8</v>
          </cell>
          <cell r="D517" t="str">
            <v>Связь 1СВ1-8</v>
          </cell>
          <cell r="E517">
            <v>10</v>
          </cell>
          <cell r="F517">
            <v>235.1</v>
          </cell>
          <cell r="G517">
            <v>2351</v>
          </cell>
          <cell r="H517" t="str">
            <v>-</v>
          </cell>
          <cell r="I517" t="str">
            <v>-</v>
          </cell>
          <cell r="J517">
            <v>5</v>
          </cell>
        </row>
        <row r="518">
          <cell r="C518" t="str">
            <v>1СВ1-9</v>
          </cell>
          <cell r="D518" t="str">
            <v>Связь 1СВ1-9</v>
          </cell>
          <cell r="E518">
            <v>10</v>
          </cell>
          <cell r="F518">
            <v>232.1</v>
          </cell>
          <cell r="G518">
            <v>2321</v>
          </cell>
          <cell r="H518">
            <v>0</v>
          </cell>
          <cell r="I518">
            <v>0</v>
          </cell>
          <cell r="J518">
            <v>1</v>
          </cell>
        </row>
        <row r="519">
          <cell r="C519" t="str">
            <v>1СВ2-1</v>
          </cell>
          <cell r="D519" t="str">
            <v>Связь 1СВ2-1</v>
          </cell>
          <cell r="E519">
            <v>4</v>
          </cell>
          <cell r="F519">
            <v>239</v>
          </cell>
          <cell r="G519">
            <v>956</v>
          </cell>
          <cell r="H519" t="str">
            <v>-</v>
          </cell>
          <cell r="I519" t="str">
            <v>-</v>
          </cell>
          <cell r="J519">
            <v>2</v>
          </cell>
        </row>
        <row r="520">
          <cell r="C520" t="str">
            <v>1СВ2-2</v>
          </cell>
          <cell r="D520" t="str">
            <v>Связь 1СВ2-2</v>
          </cell>
          <cell r="E520">
            <v>2</v>
          </cell>
          <cell r="F520">
            <v>228.8</v>
          </cell>
          <cell r="G520">
            <v>457.6</v>
          </cell>
          <cell r="H520">
            <v>0</v>
          </cell>
          <cell r="I520">
            <v>0</v>
          </cell>
          <cell r="J520">
            <v>2</v>
          </cell>
        </row>
        <row r="521">
          <cell r="C521" t="str">
            <v>1СВ3-1</v>
          </cell>
          <cell r="D521" t="str">
            <v>Связь 1СВ3-1</v>
          </cell>
          <cell r="E521">
            <v>2</v>
          </cell>
          <cell r="F521">
            <v>375.5</v>
          </cell>
          <cell r="G521">
            <v>751</v>
          </cell>
          <cell r="H521" t="str">
            <v>-</v>
          </cell>
          <cell r="I521" t="str">
            <v>-</v>
          </cell>
          <cell r="J521">
            <v>2</v>
          </cell>
        </row>
        <row r="522">
          <cell r="C522" t="str">
            <v>1СВ4-1</v>
          </cell>
          <cell r="D522" t="str">
            <v>Связь 1СВ4-1</v>
          </cell>
          <cell r="E522">
            <v>1</v>
          </cell>
          <cell r="F522">
            <v>172.7</v>
          </cell>
          <cell r="G522">
            <v>172.7</v>
          </cell>
          <cell r="H522" t="str">
            <v>-</v>
          </cell>
          <cell r="I522" t="str">
            <v>-</v>
          </cell>
          <cell r="J522">
            <v>1</v>
          </cell>
        </row>
        <row r="523">
          <cell r="C523" t="str">
            <v>1СВ4-2</v>
          </cell>
          <cell r="D523" t="str">
            <v>Связь 1СВ4-2</v>
          </cell>
          <cell r="E523">
            <v>1</v>
          </cell>
          <cell r="F523">
            <v>180.9</v>
          </cell>
          <cell r="G523">
            <v>180.9</v>
          </cell>
          <cell r="H523" t="str">
            <v>-</v>
          </cell>
          <cell r="I523" t="str">
            <v>-</v>
          </cell>
          <cell r="J523">
            <v>1</v>
          </cell>
        </row>
        <row r="524">
          <cell r="C524" t="str">
            <v>1СВ4-3</v>
          </cell>
          <cell r="D524" t="str">
            <v>Связь 1СВ4-3</v>
          </cell>
          <cell r="E524">
            <v>1</v>
          </cell>
          <cell r="F524">
            <v>179.9</v>
          </cell>
          <cell r="G524">
            <v>179.9</v>
          </cell>
          <cell r="H524" t="str">
            <v>-</v>
          </cell>
          <cell r="I524" t="str">
            <v>-</v>
          </cell>
          <cell r="J524">
            <v>1</v>
          </cell>
        </row>
        <row r="525">
          <cell r="C525" t="str">
            <v>1СВ4-4</v>
          </cell>
          <cell r="D525" t="str">
            <v>Связь 1СВ4-4</v>
          </cell>
          <cell r="E525">
            <v>1</v>
          </cell>
          <cell r="F525">
            <v>211.3</v>
          </cell>
          <cell r="G525">
            <v>211.3</v>
          </cell>
          <cell r="H525" t="str">
            <v>-</v>
          </cell>
          <cell r="I525" t="str">
            <v>-</v>
          </cell>
          <cell r="J525">
            <v>0</v>
          </cell>
        </row>
        <row r="526">
          <cell r="C526" t="str">
            <v>1СВ4-5</v>
          </cell>
          <cell r="D526" t="str">
            <v>Связь 1СВ4-5</v>
          </cell>
          <cell r="E526">
            <v>2</v>
          </cell>
          <cell r="F526">
            <v>213.4</v>
          </cell>
          <cell r="G526">
            <v>426.8</v>
          </cell>
          <cell r="H526" t="str">
            <v>-</v>
          </cell>
          <cell r="I526" t="str">
            <v>-</v>
          </cell>
          <cell r="J526">
            <v>2</v>
          </cell>
        </row>
        <row r="527">
          <cell r="C527" t="str">
            <v>1СВ4-6</v>
          </cell>
          <cell r="D527" t="str">
            <v>Связь 1СВ4-6</v>
          </cell>
          <cell r="E527">
            <v>1</v>
          </cell>
          <cell r="F527">
            <v>211.3</v>
          </cell>
          <cell r="G527">
            <v>211.3</v>
          </cell>
          <cell r="H527" t="str">
            <v>-</v>
          </cell>
          <cell r="I527" t="str">
            <v>-</v>
          </cell>
          <cell r="J527">
            <v>1</v>
          </cell>
        </row>
        <row r="528">
          <cell r="C528" t="str">
            <v>1СВ5-1</v>
          </cell>
          <cell r="D528" t="str">
            <v>Связь 1СВ5-1</v>
          </cell>
          <cell r="E528">
            <v>12</v>
          </cell>
          <cell r="F528">
            <v>45.2</v>
          </cell>
          <cell r="G528">
            <v>542.4</v>
          </cell>
          <cell r="H528" t="str">
            <v>-</v>
          </cell>
          <cell r="I528" t="str">
            <v>-</v>
          </cell>
          <cell r="J528">
            <v>16</v>
          </cell>
        </row>
        <row r="529">
          <cell r="C529" t="str">
            <v>1СВ5-2</v>
          </cell>
          <cell r="D529" t="str">
            <v>Связь 1СВ5-2</v>
          </cell>
          <cell r="E529">
            <v>2</v>
          </cell>
          <cell r="F529">
            <v>102.9</v>
          </cell>
          <cell r="G529">
            <v>205.8</v>
          </cell>
          <cell r="H529">
            <v>1</v>
          </cell>
          <cell r="I529">
            <v>102.9</v>
          </cell>
          <cell r="J529">
            <v>6</v>
          </cell>
        </row>
        <row r="530">
          <cell r="C530" t="str">
            <v>1СВ5-3</v>
          </cell>
          <cell r="D530" t="str">
            <v>Связь 1СВ5-3</v>
          </cell>
          <cell r="E530">
            <v>2</v>
          </cell>
          <cell r="F530">
            <v>105.7</v>
          </cell>
          <cell r="G530">
            <v>211.4</v>
          </cell>
          <cell r="H530" t="str">
            <v>-</v>
          </cell>
          <cell r="I530" t="str">
            <v>-</v>
          </cell>
          <cell r="J530">
            <v>2</v>
          </cell>
        </row>
        <row r="531">
          <cell r="C531" t="str">
            <v>1СГ1-1</v>
          </cell>
          <cell r="D531" t="str">
            <v>Связь 1СГ1-1</v>
          </cell>
          <cell r="E531">
            <v>2</v>
          </cell>
          <cell r="F531">
            <v>44.8</v>
          </cell>
          <cell r="G531">
            <v>89.6</v>
          </cell>
          <cell r="H531" t="str">
            <v>-</v>
          </cell>
          <cell r="I531" t="str">
            <v>-</v>
          </cell>
          <cell r="J531">
            <v>2</v>
          </cell>
        </row>
        <row r="532">
          <cell r="C532" t="str">
            <v>1СГ1-2</v>
          </cell>
          <cell r="D532" t="str">
            <v>Связь 1СГ1-2</v>
          </cell>
          <cell r="E532">
            <v>3</v>
          </cell>
          <cell r="F532">
            <v>45.8</v>
          </cell>
          <cell r="G532">
            <v>137.4</v>
          </cell>
          <cell r="H532" t="str">
            <v>-</v>
          </cell>
          <cell r="I532" t="str">
            <v>-</v>
          </cell>
          <cell r="J532">
            <v>3</v>
          </cell>
        </row>
        <row r="533">
          <cell r="C533" t="str">
            <v>1СГ1-3</v>
          </cell>
          <cell r="D533" t="str">
            <v>Связь 1СГ1-3</v>
          </cell>
          <cell r="E533">
            <v>4</v>
          </cell>
          <cell r="F533">
            <v>47.3</v>
          </cell>
          <cell r="G533">
            <v>189.2</v>
          </cell>
          <cell r="H533" t="str">
            <v>-</v>
          </cell>
          <cell r="I533" t="str">
            <v>-</v>
          </cell>
          <cell r="J533">
            <v>4</v>
          </cell>
        </row>
        <row r="534">
          <cell r="C534" t="str">
            <v>1СГ1-4</v>
          </cell>
          <cell r="D534" t="str">
            <v>Связь 1СГ1-4</v>
          </cell>
          <cell r="E534">
            <v>4</v>
          </cell>
          <cell r="F534">
            <v>52.9</v>
          </cell>
          <cell r="G534">
            <v>211.6</v>
          </cell>
          <cell r="H534" t="str">
            <v>-</v>
          </cell>
          <cell r="I534" t="str">
            <v>-</v>
          </cell>
          <cell r="J534">
            <v>4</v>
          </cell>
        </row>
        <row r="535">
          <cell r="C535" t="str">
            <v>1СГ1-5</v>
          </cell>
          <cell r="D535" t="str">
            <v>Связь 1СГ1-5</v>
          </cell>
          <cell r="E535">
            <v>2</v>
          </cell>
          <cell r="F535">
            <v>51</v>
          </cell>
          <cell r="G535">
            <v>102</v>
          </cell>
          <cell r="H535" t="str">
            <v>-</v>
          </cell>
          <cell r="I535" t="str">
            <v>-</v>
          </cell>
          <cell r="J535">
            <v>2</v>
          </cell>
        </row>
        <row r="536">
          <cell r="C536" t="str">
            <v>1СГ1-6</v>
          </cell>
          <cell r="D536" t="str">
            <v>Связь 1СГ1-6</v>
          </cell>
          <cell r="E536">
            <v>1</v>
          </cell>
          <cell r="F536">
            <v>46.4</v>
          </cell>
          <cell r="G536">
            <v>46.4</v>
          </cell>
          <cell r="H536" t="str">
            <v>-</v>
          </cell>
          <cell r="I536" t="str">
            <v>-</v>
          </cell>
          <cell r="J536">
            <v>1</v>
          </cell>
        </row>
        <row r="537">
          <cell r="C537" t="str">
            <v>1СГ1-7</v>
          </cell>
          <cell r="D537" t="str">
            <v>Связь 1СГ1-7</v>
          </cell>
          <cell r="E537">
            <v>1</v>
          </cell>
          <cell r="F537">
            <v>49.2</v>
          </cell>
          <cell r="G537">
            <v>49.2</v>
          </cell>
          <cell r="H537" t="str">
            <v>-</v>
          </cell>
          <cell r="I537" t="str">
            <v>-</v>
          </cell>
          <cell r="J537">
            <v>1</v>
          </cell>
        </row>
        <row r="538">
          <cell r="C538" t="str">
            <v>1СГ1-8</v>
          </cell>
          <cell r="D538" t="str">
            <v>Связь 1СГ1-8</v>
          </cell>
          <cell r="E538">
            <v>1</v>
          </cell>
          <cell r="F538">
            <v>52.6</v>
          </cell>
          <cell r="G538">
            <v>52.6</v>
          </cell>
          <cell r="H538" t="str">
            <v>-</v>
          </cell>
          <cell r="I538" t="str">
            <v>-</v>
          </cell>
          <cell r="J538">
            <v>1</v>
          </cell>
        </row>
        <row r="539">
          <cell r="C539" t="str">
            <v>1СГ1-9</v>
          </cell>
          <cell r="D539" t="str">
            <v>Связь 1СГ1-9</v>
          </cell>
          <cell r="E539">
            <v>1</v>
          </cell>
          <cell r="F539">
            <v>53.5</v>
          </cell>
          <cell r="G539">
            <v>53.5</v>
          </cell>
          <cell r="H539" t="str">
            <v>-</v>
          </cell>
          <cell r="I539" t="str">
            <v>-</v>
          </cell>
          <cell r="J539">
            <v>1</v>
          </cell>
        </row>
        <row r="540">
          <cell r="C540" t="str">
            <v>1СГ1-10</v>
          </cell>
          <cell r="D540" t="str">
            <v>Связь 1СГ1-10</v>
          </cell>
          <cell r="E540">
            <v>2</v>
          </cell>
          <cell r="F540">
            <v>53.2</v>
          </cell>
          <cell r="G540">
            <v>106.4</v>
          </cell>
          <cell r="H540" t="str">
            <v>-</v>
          </cell>
          <cell r="I540" t="str">
            <v>-</v>
          </cell>
          <cell r="J540">
            <v>2</v>
          </cell>
        </row>
        <row r="541">
          <cell r="C541" t="str">
            <v>1СГ1-11</v>
          </cell>
          <cell r="D541" t="str">
            <v>Связь 1СГ1-11</v>
          </cell>
          <cell r="E541">
            <v>1</v>
          </cell>
          <cell r="F541">
            <v>37.299999999999997</v>
          </cell>
          <cell r="G541">
            <v>37.299999999999997</v>
          </cell>
          <cell r="H541" t="str">
            <v>-</v>
          </cell>
          <cell r="I541" t="str">
            <v>-</v>
          </cell>
          <cell r="J541">
            <v>1</v>
          </cell>
        </row>
        <row r="542">
          <cell r="C542" t="str">
            <v>1СГ1-12</v>
          </cell>
          <cell r="D542" t="str">
            <v>Связь 1СГ1-12</v>
          </cell>
          <cell r="E542">
            <v>2</v>
          </cell>
          <cell r="F542">
            <v>35.700000000000003</v>
          </cell>
          <cell r="G542">
            <v>71.400000000000006</v>
          </cell>
          <cell r="H542">
            <v>2</v>
          </cell>
          <cell r="I542">
            <v>71.400000000000006</v>
          </cell>
          <cell r="J542">
            <v>0</v>
          </cell>
        </row>
        <row r="543">
          <cell r="C543" t="str">
            <v>1СГ1-13</v>
          </cell>
          <cell r="D543" t="str">
            <v>Связь 1СГ1-13</v>
          </cell>
          <cell r="E543">
            <v>1</v>
          </cell>
          <cell r="F543">
            <v>29.5</v>
          </cell>
          <cell r="G543">
            <v>29.5</v>
          </cell>
          <cell r="H543" t="str">
            <v>-</v>
          </cell>
          <cell r="I543" t="str">
            <v>-</v>
          </cell>
          <cell r="J543">
            <v>1</v>
          </cell>
        </row>
        <row r="544">
          <cell r="C544" t="str">
            <v>1СГ1-14</v>
          </cell>
          <cell r="D544" t="str">
            <v>Связь 1СГ1-14</v>
          </cell>
          <cell r="E544">
            <v>1</v>
          </cell>
          <cell r="F544">
            <v>24.7</v>
          </cell>
          <cell r="G544">
            <v>24.7</v>
          </cell>
          <cell r="H544">
            <v>1</v>
          </cell>
          <cell r="I544">
            <v>24.7</v>
          </cell>
          <cell r="J544">
            <v>0</v>
          </cell>
        </row>
        <row r="545">
          <cell r="C545" t="str">
            <v>1СГ1-15</v>
          </cell>
          <cell r="D545" t="str">
            <v>Связь 1СГ1-15</v>
          </cell>
          <cell r="E545">
            <v>12</v>
          </cell>
          <cell r="F545">
            <v>55</v>
          </cell>
          <cell r="G545">
            <v>660</v>
          </cell>
          <cell r="H545" t="str">
            <v>-</v>
          </cell>
          <cell r="I545" t="str">
            <v>-</v>
          </cell>
          <cell r="J545">
            <v>12</v>
          </cell>
        </row>
        <row r="546">
          <cell r="C546" t="str">
            <v>1СГ2-1</v>
          </cell>
          <cell r="D546" t="str">
            <v>Связь 1СГ2-1</v>
          </cell>
          <cell r="E546">
            <v>2</v>
          </cell>
          <cell r="F546">
            <v>215.7</v>
          </cell>
          <cell r="G546">
            <v>431.4</v>
          </cell>
          <cell r="H546" t="str">
            <v>-</v>
          </cell>
          <cell r="I546" t="str">
            <v>-</v>
          </cell>
          <cell r="J546">
            <v>2</v>
          </cell>
        </row>
        <row r="547">
          <cell r="C547" t="str">
            <v>1СГ2-2</v>
          </cell>
          <cell r="D547" t="str">
            <v>Связь 1СГ2-2</v>
          </cell>
          <cell r="E547">
            <v>1</v>
          </cell>
          <cell r="F547">
            <v>218</v>
          </cell>
          <cell r="G547">
            <v>218</v>
          </cell>
          <cell r="H547" t="str">
            <v>-</v>
          </cell>
          <cell r="I547" t="str">
            <v>-</v>
          </cell>
          <cell r="J547">
            <v>1</v>
          </cell>
        </row>
        <row r="548">
          <cell r="C548" t="str">
            <v>1СГ2-3</v>
          </cell>
          <cell r="D548" t="str">
            <v>Связь 1СГ2-3</v>
          </cell>
          <cell r="E548">
            <v>1</v>
          </cell>
          <cell r="F548">
            <v>218</v>
          </cell>
          <cell r="G548">
            <v>218</v>
          </cell>
          <cell r="H548" t="str">
            <v>-</v>
          </cell>
          <cell r="I548" t="str">
            <v>-</v>
          </cell>
          <cell r="J548">
            <v>1</v>
          </cell>
        </row>
        <row r="549">
          <cell r="C549" t="str">
            <v>1СТ1-1</v>
          </cell>
          <cell r="D549" t="str">
            <v>Стойка 1СТ1-1</v>
          </cell>
          <cell r="E549">
            <v>1</v>
          </cell>
          <cell r="F549">
            <v>286.3</v>
          </cell>
          <cell r="G549">
            <v>286.3</v>
          </cell>
          <cell r="H549" t="str">
            <v>-</v>
          </cell>
          <cell r="I549" t="str">
            <v>-</v>
          </cell>
          <cell r="J549">
            <v>1</v>
          </cell>
        </row>
        <row r="550">
          <cell r="C550" t="str">
            <v>1СТ1-2</v>
          </cell>
          <cell r="D550" t="str">
            <v>Стойка 1СТ1-2</v>
          </cell>
          <cell r="E550">
            <v>1</v>
          </cell>
          <cell r="F550">
            <v>436.5</v>
          </cell>
          <cell r="G550">
            <v>436.5</v>
          </cell>
          <cell r="H550" t="str">
            <v>-</v>
          </cell>
          <cell r="I550" t="str">
            <v>-</v>
          </cell>
          <cell r="J550">
            <v>1</v>
          </cell>
        </row>
        <row r="551">
          <cell r="C551" t="str">
            <v>1СФ1-1</v>
          </cell>
          <cell r="D551" t="str">
            <v>Стойка фахверка 1СФ1-1</v>
          </cell>
          <cell r="E551">
            <v>1</v>
          </cell>
          <cell r="F551">
            <v>61.1</v>
          </cell>
          <cell r="G551">
            <v>61.1</v>
          </cell>
          <cell r="H551" t="str">
            <v>-</v>
          </cell>
          <cell r="I551" t="str">
            <v>-</v>
          </cell>
          <cell r="J551">
            <v>1</v>
          </cell>
        </row>
        <row r="552">
          <cell r="C552" t="str">
            <v>1СФ2-1</v>
          </cell>
          <cell r="D552" t="str">
            <v>Стойка фахверка 1СФ2-1</v>
          </cell>
          <cell r="E552">
            <v>12</v>
          </cell>
          <cell r="F552">
            <v>28.9</v>
          </cell>
          <cell r="G552">
            <v>346.8</v>
          </cell>
          <cell r="H552">
            <v>3</v>
          </cell>
          <cell r="I552">
            <v>86.699999999999989</v>
          </cell>
          <cell r="J552">
            <v>12</v>
          </cell>
        </row>
        <row r="553">
          <cell r="C553" t="str">
            <v>1СФ2-2</v>
          </cell>
          <cell r="D553" t="str">
            <v>Стойка фахверка 1СФ2-2</v>
          </cell>
          <cell r="E553">
            <v>1</v>
          </cell>
          <cell r="F553">
            <v>43.5</v>
          </cell>
          <cell r="G553">
            <v>43.5</v>
          </cell>
          <cell r="H553" t="str">
            <v>-</v>
          </cell>
          <cell r="I553" t="str">
            <v>-</v>
          </cell>
          <cell r="J553">
            <v>1</v>
          </cell>
        </row>
        <row r="554">
          <cell r="C554" t="str">
            <v>1СФ2-3</v>
          </cell>
          <cell r="D554" t="str">
            <v>Стойка фахверка 1СФ2-3</v>
          </cell>
          <cell r="E554">
            <v>1</v>
          </cell>
          <cell r="F554">
            <v>48.8</v>
          </cell>
          <cell r="G554">
            <v>48.8</v>
          </cell>
          <cell r="H554" t="str">
            <v>-</v>
          </cell>
          <cell r="I554" t="str">
            <v>-</v>
          </cell>
          <cell r="J554">
            <v>1</v>
          </cell>
        </row>
        <row r="555">
          <cell r="C555" t="str">
            <v>1СФ3-1</v>
          </cell>
          <cell r="D555" t="str">
            <v>Стойка фахверка 1СФ3-1</v>
          </cell>
          <cell r="E555">
            <v>1</v>
          </cell>
          <cell r="F555">
            <v>12.9</v>
          </cell>
          <cell r="G555">
            <v>12.9</v>
          </cell>
          <cell r="H555" t="str">
            <v>-</v>
          </cell>
          <cell r="I555" t="str">
            <v>-</v>
          </cell>
          <cell r="J555">
            <v>0</v>
          </cell>
        </row>
        <row r="556">
          <cell r="C556" t="str">
            <v>1СФ3-2</v>
          </cell>
          <cell r="D556" t="str">
            <v>Стойка фахверка 1СФ3-2</v>
          </cell>
          <cell r="E556">
            <v>2</v>
          </cell>
          <cell r="F556">
            <v>8.8000000000000007</v>
          </cell>
          <cell r="G556">
            <v>17.600000000000001</v>
          </cell>
          <cell r="H556" t="str">
            <v>-</v>
          </cell>
          <cell r="I556" t="str">
            <v>-</v>
          </cell>
          <cell r="J556">
            <v>0</v>
          </cell>
        </row>
        <row r="557">
          <cell r="C557" t="str">
            <v>1СФ3-3</v>
          </cell>
          <cell r="D557" t="str">
            <v>Стойка фахверка 1СФ3-3</v>
          </cell>
          <cell r="E557">
            <v>14</v>
          </cell>
          <cell r="F557">
            <v>10.9</v>
          </cell>
          <cell r="G557">
            <v>152.6</v>
          </cell>
          <cell r="H557" t="str">
            <v>-</v>
          </cell>
          <cell r="I557" t="str">
            <v>-</v>
          </cell>
          <cell r="J557">
            <v>0</v>
          </cell>
        </row>
        <row r="558">
          <cell r="C558" t="str">
            <v>1СФ3-4</v>
          </cell>
          <cell r="D558" t="str">
            <v>Стойка фахверка 1СФ3-4</v>
          </cell>
          <cell r="E558">
            <v>2</v>
          </cell>
          <cell r="F558">
            <v>10.4</v>
          </cell>
          <cell r="G558">
            <v>20.8</v>
          </cell>
          <cell r="H558" t="str">
            <v>-</v>
          </cell>
          <cell r="I558" t="str">
            <v>-</v>
          </cell>
          <cell r="J558">
            <v>0</v>
          </cell>
        </row>
        <row r="559">
          <cell r="C559" t="str">
            <v>1СФ3-5</v>
          </cell>
          <cell r="D559" t="str">
            <v>Стойка фахверка 1СФ3-5</v>
          </cell>
          <cell r="E559">
            <v>1</v>
          </cell>
          <cell r="F559">
            <v>16.600000000000001</v>
          </cell>
          <cell r="G559">
            <v>16.600000000000001</v>
          </cell>
          <cell r="H559" t="str">
            <v>-</v>
          </cell>
          <cell r="I559" t="str">
            <v>-</v>
          </cell>
          <cell r="J559">
            <v>0</v>
          </cell>
        </row>
        <row r="560">
          <cell r="C560" t="str">
            <v>1СФ3-6</v>
          </cell>
          <cell r="D560" t="str">
            <v>Стойка фахверка 1СФ3-6</v>
          </cell>
          <cell r="E560">
            <v>1</v>
          </cell>
          <cell r="F560">
            <v>7.6</v>
          </cell>
          <cell r="G560">
            <v>7.6</v>
          </cell>
          <cell r="H560" t="str">
            <v>-</v>
          </cell>
          <cell r="I560" t="str">
            <v>-</v>
          </cell>
          <cell r="J560">
            <v>0</v>
          </cell>
        </row>
        <row r="561">
          <cell r="C561" t="str">
            <v>1СФ3-7</v>
          </cell>
          <cell r="D561" t="str">
            <v>Стойка фахверка 1СФ3-7</v>
          </cell>
          <cell r="E561">
            <v>1</v>
          </cell>
          <cell r="F561">
            <v>6.9</v>
          </cell>
          <cell r="G561">
            <v>6.9</v>
          </cell>
          <cell r="H561" t="str">
            <v>-</v>
          </cell>
          <cell r="I561" t="str">
            <v>-</v>
          </cell>
          <cell r="J561">
            <v>0</v>
          </cell>
        </row>
        <row r="562">
          <cell r="C562" t="str">
            <v>1СФ3-8</v>
          </cell>
          <cell r="D562" t="str">
            <v>Стойка фахверка 1СФ3-8</v>
          </cell>
          <cell r="E562">
            <v>1</v>
          </cell>
          <cell r="F562">
            <v>12.5</v>
          </cell>
          <cell r="G562">
            <v>12.5</v>
          </cell>
          <cell r="H562" t="str">
            <v>-</v>
          </cell>
          <cell r="I562" t="str">
            <v>-</v>
          </cell>
          <cell r="J562">
            <v>0</v>
          </cell>
        </row>
        <row r="563">
          <cell r="C563" t="str">
            <v>1СФ3-9</v>
          </cell>
          <cell r="D563" t="str">
            <v>Стойка фахверка 1СФ3-9</v>
          </cell>
          <cell r="E563">
            <v>12</v>
          </cell>
          <cell r="F563">
            <v>8.8000000000000007</v>
          </cell>
          <cell r="G563">
            <v>105.6</v>
          </cell>
          <cell r="H563" t="str">
            <v>-</v>
          </cell>
          <cell r="I563" t="str">
            <v>-</v>
          </cell>
          <cell r="J563">
            <v>0</v>
          </cell>
        </row>
        <row r="564">
          <cell r="C564" t="str">
            <v>1СФ3-10</v>
          </cell>
          <cell r="D564" t="str">
            <v>Стойка фахверка 1СФ3-10</v>
          </cell>
          <cell r="E564">
            <v>12</v>
          </cell>
          <cell r="F564">
            <v>10.5</v>
          </cell>
          <cell r="G564">
            <v>126</v>
          </cell>
          <cell r="H564" t="str">
            <v>-</v>
          </cell>
          <cell r="I564" t="str">
            <v>-</v>
          </cell>
          <cell r="J564">
            <v>0</v>
          </cell>
        </row>
        <row r="565">
          <cell r="C565" t="str">
            <v>1СФ3-11</v>
          </cell>
          <cell r="D565" t="str">
            <v>Стойка фахверка 1СФ3-11</v>
          </cell>
          <cell r="E565">
            <v>1</v>
          </cell>
          <cell r="F565">
            <v>9.4</v>
          </cell>
          <cell r="G565">
            <v>9.4</v>
          </cell>
          <cell r="H565" t="str">
            <v>-</v>
          </cell>
          <cell r="I565" t="str">
            <v>-</v>
          </cell>
          <cell r="J565">
            <v>0</v>
          </cell>
        </row>
        <row r="566">
          <cell r="C566" t="str">
            <v>1ФП1-1</v>
          </cell>
          <cell r="D566" t="str">
            <v>Ферма 1ФП1-1</v>
          </cell>
          <cell r="E566">
            <v>1</v>
          </cell>
          <cell r="F566">
            <v>1471.5</v>
          </cell>
          <cell r="G566">
            <v>1471.5</v>
          </cell>
          <cell r="H566" t="str">
            <v>-</v>
          </cell>
          <cell r="I566" t="str">
            <v>-</v>
          </cell>
          <cell r="J566">
            <v>2</v>
          </cell>
        </row>
        <row r="567">
          <cell r="C567" t="str">
            <v>1ФП1-2</v>
          </cell>
          <cell r="D567" t="str">
            <v>Ферма 1ФП1-2</v>
          </cell>
          <cell r="E567">
            <v>7</v>
          </cell>
          <cell r="F567">
            <v>1471.5</v>
          </cell>
          <cell r="G567">
            <v>10300.5</v>
          </cell>
          <cell r="H567" t="str">
            <v>-</v>
          </cell>
          <cell r="I567" t="str">
            <v>-</v>
          </cell>
          <cell r="J567">
            <v>7</v>
          </cell>
        </row>
        <row r="568">
          <cell r="C568" t="str">
            <v>1ФП4-1</v>
          </cell>
          <cell r="D568" t="str">
            <v>Ферма 1ФП4-1</v>
          </cell>
          <cell r="E568">
            <v>1</v>
          </cell>
          <cell r="F568">
            <v>1401</v>
          </cell>
          <cell r="G568">
            <v>1401</v>
          </cell>
          <cell r="H568" t="str">
            <v>-</v>
          </cell>
          <cell r="I568" t="str">
            <v>-</v>
          </cell>
          <cell r="J568">
            <v>1</v>
          </cell>
        </row>
        <row r="569">
          <cell r="C569" t="str">
            <v>1Ш-1</v>
          </cell>
          <cell r="D569" t="str">
            <v>Шайба 1Ш-1</v>
          </cell>
          <cell r="E569">
            <v>144</v>
          </cell>
          <cell r="F569">
            <v>1.6</v>
          </cell>
          <cell r="G569">
            <v>230.4</v>
          </cell>
          <cell r="H569" t="str">
            <v>-</v>
          </cell>
          <cell r="I569" t="str">
            <v>-</v>
          </cell>
          <cell r="J569">
            <v>144</v>
          </cell>
        </row>
        <row r="570">
          <cell r="C570" t="str">
            <v>1Ш-2</v>
          </cell>
          <cell r="D570" t="str">
            <v>Шайба 1Ш-2</v>
          </cell>
          <cell r="E570">
            <v>8</v>
          </cell>
          <cell r="F570">
            <v>1</v>
          </cell>
          <cell r="G570">
            <v>8</v>
          </cell>
          <cell r="H570" t="str">
            <v>-</v>
          </cell>
          <cell r="I570" t="str">
            <v>-</v>
          </cell>
          <cell r="J570">
            <v>8</v>
          </cell>
        </row>
        <row r="571">
          <cell r="C571" t="str">
            <v>1Щ1-1</v>
          </cell>
          <cell r="D571" t="str">
            <v>Щит 1Щ1-1</v>
          </cell>
          <cell r="E571">
            <v>2</v>
          </cell>
          <cell r="F571">
            <v>51.2</v>
          </cell>
          <cell r="G571">
            <v>102.4</v>
          </cell>
          <cell r="H571">
            <v>2</v>
          </cell>
          <cell r="I571">
            <v>102.4</v>
          </cell>
          <cell r="J571">
            <v>0</v>
          </cell>
        </row>
        <row r="572">
          <cell r="C572" t="str">
            <v>1Щ1-2</v>
          </cell>
          <cell r="D572" t="str">
            <v>Щит 1Щ1-2</v>
          </cell>
          <cell r="E572">
            <v>2</v>
          </cell>
          <cell r="F572">
            <v>51.2</v>
          </cell>
          <cell r="G572">
            <v>102.4</v>
          </cell>
          <cell r="H572">
            <v>2</v>
          </cell>
          <cell r="I572">
            <v>102.4</v>
          </cell>
          <cell r="J572">
            <v>0</v>
          </cell>
        </row>
        <row r="573">
          <cell r="C573" t="str">
            <v>1Щ1-3</v>
          </cell>
          <cell r="D573" t="str">
            <v>Щит 1Щ1-3</v>
          </cell>
          <cell r="E573">
            <v>4</v>
          </cell>
          <cell r="F573">
            <v>47.7</v>
          </cell>
          <cell r="G573">
            <v>190.8</v>
          </cell>
          <cell r="H573">
            <v>4</v>
          </cell>
          <cell r="I573">
            <v>190.8</v>
          </cell>
          <cell r="J573">
            <v>0</v>
          </cell>
        </row>
        <row r="574">
          <cell r="C574" t="str">
            <v>2А-1</v>
          </cell>
          <cell r="D574" t="str">
            <v>Связь 2А-1</v>
          </cell>
          <cell r="E574">
            <v>30</v>
          </cell>
          <cell r="F574">
            <v>45.5</v>
          </cell>
          <cell r="G574">
            <v>1365</v>
          </cell>
          <cell r="H574" t="str">
            <v>-</v>
          </cell>
          <cell r="I574" t="str">
            <v>-</v>
          </cell>
          <cell r="J574">
            <v>30</v>
          </cell>
        </row>
        <row r="575">
          <cell r="C575" t="str">
            <v>2Б-1</v>
          </cell>
          <cell r="D575" t="str">
            <v>Распорка 2Б-1</v>
          </cell>
          <cell r="E575">
            <v>1</v>
          </cell>
          <cell r="F575">
            <v>49.7</v>
          </cell>
          <cell r="G575">
            <v>49.7</v>
          </cell>
          <cell r="H575">
            <v>1</v>
          </cell>
          <cell r="I575">
            <v>49.7</v>
          </cell>
          <cell r="J575">
            <v>0</v>
          </cell>
        </row>
        <row r="576">
          <cell r="C576" t="str">
            <v>2Б-2</v>
          </cell>
          <cell r="D576" t="str">
            <v>Распорка 2Б-2</v>
          </cell>
          <cell r="E576">
            <v>2</v>
          </cell>
          <cell r="F576">
            <v>70.599999999999994</v>
          </cell>
          <cell r="G576">
            <v>141.19999999999999</v>
          </cell>
          <cell r="H576" t="str">
            <v>-</v>
          </cell>
          <cell r="I576" t="str">
            <v>-</v>
          </cell>
          <cell r="J576">
            <v>2</v>
          </cell>
        </row>
        <row r="577">
          <cell r="C577" t="str">
            <v>2Б1-1</v>
          </cell>
          <cell r="D577" t="str">
            <v>Балка 2Б1-1</v>
          </cell>
          <cell r="E577">
            <v>2</v>
          </cell>
          <cell r="F577">
            <v>4701.6000000000004</v>
          </cell>
          <cell r="G577">
            <v>9403.2000000000007</v>
          </cell>
          <cell r="H577">
            <v>2</v>
          </cell>
          <cell r="I577">
            <v>9403.2000000000007</v>
          </cell>
          <cell r="J577">
            <v>0</v>
          </cell>
        </row>
        <row r="578">
          <cell r="C578" t="str">
            <v>2Б1-2</v>
          </cell>
          <cell r="D578" t="str">
            <v>Балка 2Б1-2</v>
          </cell>
          <cell r="E578">
            <v>11</v>
          </cell>
          <cell r="F578">
            <v>4551.2</v>
          </cell>
          <cell r="G578">
            <v>50063.199999999997</v>
          </cell>
          <cell r="H578" t="str">
            <v>-</v>
          </cell>
          <cell r="I578" t="str">
            <v>-</v>
          </cell>
          <cell r="J578">
            <v>11</v>
          </cell>
        </row>
        <row r="579">
          <cell r="C579" t="str">
            <v>2Б1-3</v>
          </cell>
          <cell r="D579" t="str">
            <v>Балка 2Б1-3</v>
          </cell>
          <cell r="E579">
            <v>8</v>
          </cell>
          <cell r="F579">
            <v>4535.6000000000004</v>
          </cell>
          <cell r="G579">
            <v>36284.800000000003</v>
          </cell>
          <cell r="H579">
            <v>6</v>
          </cell>
          <cell r="I579">
            <v>27213.600000000002</v>
          </cell>
          <cell r="J579">
            <v>2</v>
          </cell>
        </row>
        <row r="580">
          <cell r="C580" t="str">
            <v>2Б1-4</v>
          </cell>
          <cell r="D580" t="str">
            <v>Балка 2Б1-4</v>
          </cell>
          <cell r="E580">
            <v>1</v>
          </cell>
          <cell r="F580">
            <v>4551.2</v>
          </cell>
          <cell r="G580">
            <v>4551.2</v>
          </cell>
          <cell r="H580">
            <v>1</v>
          </cell>
          <cell r="I580">
            <v>4551.2</v>
          </cell>
          <cell r="J580">
            <v>0</v>
          </cell>
        </row>
        <row r="581">
          <cell r="C581" t="str">
            <v>2Б1-5</v>
          </cell>
          <cell r="D581" t="str">
            <v>Балка 2Б1-5</v>
          </cell>
          <cell r="E581">
            <v>2</v>
          </cell>
          <cell r="F581">
            <v>4535.6000000000004</v>
          </cell>
          <cell r="G581">
            <v>9071.2000000000007</v>
          </cell>
          <cell r="H581">
            <v>1</v>
          </cell>
          <cell r="I581">
            <v>4535.6000000000004</v>
          </cell>
          <cell r="J581">
            <v>1</v>
          </cell>
        </row>
        <row r="582">
          <cell r="C582" t="str">
            <v>2Б1-6</v>
          </cell>
          <cell r="D582" t="str">
            <v>Балка 2Б1-6</v>
          </cell>
          <cell r="E582">
            <v>2</v>
          </cell>
          <cell r="F582">
            <v>4528.7</v>
          </cell>
          <cell r="G582">
            <v>9057.4</v>
          </cell>
          <cell r="H582">
            <v>1</v>
          </cell>
          <cell r="I582">
            <v>4528.7</v>
          </cell>
          <cell r="J582">
            <v>1</v>
          </cell>
        </row>
        <row r="583">
          <cell r="C583" t="str">
            <v>2Б2-1</v>
          </cell>
          <cell r="D583" t="str">
            <v>Балка 2Б2-1</v>
          </cell>
          <cell r="E583">
            <v>1</v>
          </cell>
          <cell r="F583">
            <v>4386.3999999999996</v>
          </cell>
          <cell r="G583">
            <v>4386.3999999999996</v>
          </cell>
          <cell r="H583" t="str">
            <v>-</v>
          </cell>
          <cell r="I583" t="str">
            <v>-</v>
          </cell>
          <cell r="J583">
            <v>1</v>
          </cell>
        </row>
        <row r="584">
          <cell r="C584" t="str">
            <v>2Б2-2</v>
          </cell>
          <cell r="D584" t="str">
            <v>Балка 2Б2-2</v>
          </cell>
          <cell r="E584">
            <v>2</v>
          </cell>
          <cell r="F584">
            <v>4425.2</v>
          </cell>
          <cell r="G584">
            <v>8850.4</v>
          </cell>
          <cell r="H584" t="str">
            <v>-</v>
          </cell>
          <cell r="I584" t="str">
            <v>-</v>
          </cell>
          <cell r="J584">
            <v>2</v>
          </cell>
        </row>
        <row r="585">
          <cell r="C585" t="str">
            <v>2Б2-3</v>
          </cell>
          <cell r="D585" t="str">
            <v>Балка 2Б2-3</v>
          </cell>
          <cell r="E585">
            <v>1</v>
          </cell>
          <cell r="F585">
            <v>4386.3999999999996</v>
          </cell>
          <cell r="G585">
            <v>4386.3999999999996</v>
          </cell>
          <cell r="H585" t="str">
            <v>-</v>
          </cell>
          <cell r="I585" t="str">
            <v>-</v>
          </cell>
          <cell r="J585">
            <v>1</v>
          </cell>
        </row>
        <row r="586">
          <cell r="C586" t="str">
            <v>2Б4-1</v>
          </cell>
          <cell r="D586" t="str">
            <v>Балка 2Б4-1</v>
          </cell>
          <cell r="E586">
            <v>2</v>
          </cell>
          <cell r="F586">
            <v>242.1</v>
          </cell>
          <cell r="G586">
            <v>484.2</v>
          </cell>
          <cell r="H586" t="str">
            <v>-</v>
          </cell>
          <cell r="I586" t="str">
            <v>-</v>
          </cell>
          <cell r="J586">
            <v>2</v>
          </cell>
        </row>
        <row r="587">
          <cell r="C587" t="str">
            <v>2Б4-2</v>
          </cell>
          <cell r="D587" t="str">
            <v>Балка 2Б4-2</v>
          </cell>
          <cell r="E587">
            <v>6</v>
          </cell>
          <cell r="F587">
            <v>242.1</v>
          </cell>
          <cell r="G587">
            <v>1452.6</v>
          </cell>
          <cell r="H587">
            <v>5</v>
          </cell>
          <cell r="I587">
            <v>1210.5</v>
          </cell>
          <cell r="J587">
            <v>6</v>
          </cell>
        </row>
        <row r="588">
          <cell r="C588" t="str">
            <v>2Б4-3</v>
          </cell>
          <cell r="D588" t="str">
            <v>Балка 2Б4-3</v>
          </cell>
          <cell r="E588">
            <v>2</v>
          </cell>
          <cell r="F588">
            <v>686</v>
          </cell>
          <cell r="G588">
            <v>1372</v>
          </cell>
          <cell r="H588" t="str">
            <v>-</v>
          </cell>
          <cell r="I588" t="str">
            <v>-</v>
          </cell>
          <cell r="J588">
            <v>2</v>
          </cell>
        </row>
        <row r="589">
          <cell r="C589" t="str">
            <v>2Б4-4</v>
          </cell>
          <cell r="D589" t="str">
            <v>Балка 2Б4-4</v>
          </cell>
          <cell r="E589">
            <v>2</v>
          </cell>
          <cell r="F589">
            <v>697.7</v>
          </cell>
          <cell r="G589">
            <v>1395.4</v>
          </cell>
          <cell r="H589" t="str">
            <v>-</v>
          </cell>
          <cell r="I589" t="str">
            <v>-</v>
          </cell>
          <cell r="J589">
            <v>2</v>
          </cell>
        </row>
        <row r="590">
          <cell r="C590" t="str">
            <v>2Б4-5</v>
          </cell>
          <cell r="D590" t="str">
            <v>Балка 2Б4-5</v>
          </cell>
          <cell r="E590">
            <v>4</v>
          </cell>
          <cell r="F590">
            <v>673.5</v>
          </cell>
          <cell r="G590">
            <v>2694</v>
          </cell>
          <cell r="H590" t="str">
            <v>-</v>
          </cell>
          <cell r="I590" t="str">
            <v>-</v>
          </cell>
          <cell r="J590">
            <v>5</v>
          </cell>
        </row>
        <row r="591">
          <cell r="C591" t="str">
            <v>2Б4-6</v>
          </cell>
          <cell r="D591" t="str">
            <v>Балка 2Б4-6</v>
          </cell>
          <cell r="E591">
            <v>8</v>
          </cell>
          <cell r="F591">
            <v>673.5</v>
          </cell>
          <cell r="G591">
            <v>5388</v>
          </cell>
          <cell r="H591" t="str">
            <v>-</v>
          </cell>
          <cell r="I591" t="str">
            <v>-</v>
          </cell>
          <cell r="J591">
            <v>9</v>
          </cell>
        </row>
        <row r="592">
          <cell r="C592" t="str">
            <v>2Б4-7</v>
          </cell>
          <cell r="D592" t="str">
            <v>Балка 2Б4-7</v>
          </cell>
          <cell r="E592">
            <v>8</v>
          </cell>
          <cell r="F592">
            <v>685.2</v>
          </cell>
          <cell r="G592">
            <v>5481.6</v>
          </cell>
          <cell r="H592" t="str">
            <v>-</v>
          </cell>
          <cell r="I592" t="str">
            <v>-</v>
          </cell>
          <cell r="J592">
            <v>8</v>
          </cell>
        </row>
        <row r="593">
          <cell r="C593" t="str">
            <v>2Б4-8</v>
          </cell>
          <cell r="D593" t="str">
            <v>Балка 2Б4-8</v>
          </cell>
          <cell r="E593">
            <v>16</v>
          </cell>
          <cell r="F593">
            <v>673.5</v>
          </cell>
          <cell r="G593">
            <v>10776</v>
          </cell>
          <cell r="H593">
            <v>1</v>
          </cell>
          <cell r="I593">
            <v>673.5</v>
          </cell>
          <cell r="J593">
            <v>15</v>
          </cell>
        </row>
        <row r="594">
          <cell r="C594" t="str">
            <v>2Б4-9</v>
          </cell>
          <cell r="D594" t="str">
            <v>Балка 2Б4-9</v>
          </cell>
          <cell r="E594">
            <v>7</v>
          </cell>
          <cell r="F594">
            <v>673.5</v>
          </cell>
          <cell r="G594">
            <v>4714.5</v>
          </cell>
          <cell r="H594" t="str">
            <v>-</v>
          </cell>
          <cell r="I594" t="str">
            <v>-</v>
          </cell>
          <cell r="J594">
            <v>7</v>
          </cell>
        </row>
        <row r="595">
          <cell r="C595" t="str">
            <v>2Б4-10</v>
          </cell>
          <cell r="D595" t="str">
            <v>Балка 2Б4-10</v>
          </cell>
          <cell r="E595">
            <v>6</v>
          </cell>
          <cell r="F595">
            <v>685.2</v>
          </cell>
          <cell r="G595">
            <v>4111.2</v>
          </cell>
          <cell r="H595" t="str">
            <v>-</v>
          </cell>
          <cell r="I595" t="str">
            <v>-</v>
          </cell>
          <cell r="J595">
            <v>6</v>
          </cell>
        </row>
        <row r="596">
          <cell r="C596" t="str">
            <v>2Б4-11</v>
          </cell>
          <cell r="D596" t="str">
            <v>Балка 2Б4-11</v>
          </cell>
          <cell r="E596">
            <v>12</v>
          </cell>
          <cell r="F596">
            <v>686</v>
          </cell>
          <cell r="G596">
            <v>8232</v>
          </cell>
          <cell r="H596">
            <v>2</v>
          </cell>
          <cell r="I596">
            <v>1372</v>
          </cell>
          <cell r="J596">
            <v>10</v>
          </cell>
        </row>
        <row r="597">
          <cell r="C597" t="str">
            <v>2Б4-12</v>
          </cell>
          <cell r="D597" t="str">
            <v>Балка 2Б4-12</v>
          </cell>
          <cell r="E597">
            <v>6</v>
          </cell>
          <cell r="F597">
            <v>686</v>
          </cell>
          <cell r="G597">
            <v>4116</v>
          </cell>
          <cell r="H597" t="str">
            <v>-</v>
          </cell>
          <cell r="I597" t="str">
            <v>-</v>
          </cell>
          <cell r="J597">
            <v>7</v>
          </cell>
        </row>
        <row r="598">
          <cell r="C598" t="str">
            <v>2Б4-13</v>
          </cell>
          <cell r="D598" t="str">
            <v>Балка 2Б4-13</v>
          </cell>
          <cell r="E598">
            <v>6</v>
          </cell>
          <cell r="F598">
            <v>697.7</v>
          </cell>
          <cell r="G598">
            <v>4186.2</v>
          </cell>
          <cell r="H598" t="str">
            <v>-</v>
          </cell>
          <cell r="I598" t="str">
            <v>-</v>
          </cell>
          <cell r="J598">
            <v>6</v>
          </cell>
        </row>
        <row r="599">
          <cell r="C599" t="str">
            <v>2Б4-14</v>
          </cell>
          <cell r="D599" t="str">
            <v>Балка 2Б4-14</v>
          </cell>
          <cell r="E599">
            <v>12</v>
          </cell>
          <cell r="F599">
            <v>673.5</v>
          </cell>
          <cell r="G599">
            <v>8082</v>
          </cell>
          <cell r="H599">
            <v>2</v>
          </cell>
          <cell r="I599">
            <v>1347</v>
          </cell>
          <cell r="J599">
            <v>9</v>
          </cell>
        </row>
        <row r="600">
          <cell r="C600" t="str">
            <v>2Б4-15</v>
          </cell>
          <cell r="D600" t="str">
            <v>Балка 2Б4-15</v>
          </cell>
          <cell r="E600">
            <v>1</v>
          </cell>
          <cell r="F600">
            <v>693.9</v>
          </cell>
          <cell r="G600">
            <v>693.9</v>
          </cell>
          <cell r="H600" t="str">
            <v>-</v>
          </cell>
          <cell r="I600" t="str">
            <v>-</v>
          </cell>
          <cell r="J600">
            <v>1</v>
          </cell>
        </row>
        <row r="601">
          <cell r="C601" t="str">
            <v>2Б4-16</v>
          </cell>
          <cell r="D601" t="str">
            <v>Балка 2Б4-16</v>
          </cell>
          <cell r="E601">
            <v>2</v>
          </cell>
          <cell r="F601">
            <v>705.6</v>
          </cell>
          <cell r="G601">
            <v>1411.2</v>
          </cell>
          <cell r="H601">
            <v>1</v>
          </cell>
          <cell r="I601">
            <v>705.6</v>
          </cell>
          <cell r="J601">
            <v>2</v>
          </cell>
        </row>
        <row r="602">
          <cell r="C602" t="str">
            <v>2Б4-17</v>
          </cell>
          <cell r="D602" t="str">
            <v>Балка 2Б4-17</v>
          </cell>
          <cell r="E602">
            <v>2</v>
          </cell>
          <cell r="F602">
            <v>706.4</v>
          </cell>
          <cell r="G602">
            <v>1412.8</v>
          </cell>
          <cell r="H602" t="str">
            <v>-</v>
          </cell>
          <cell r="I602" t="str">
            <v>-</v>
          </cell>
          <cell r="J602">
            <v>3</v>
          </cell>
        </row>
        <row r="603">
          <cell r="C603" t="str">
            <v>2Б4-18</v>
          </cell>
          <cell r="D603" t="str">
            <v>Балка 2Б4-18</v>
          </cell>
          <cell r="E603">
            <v>2</v>
          </cell>
          <cell r="F603">
            <v>706.6</v>
          </cell>
          <cell r="G603">
            <v>1413.2</v>
          </cell>
          <cell r="H603" t="str">
            <v>-</v>
          </cell>
          <cell r="I603" t="str">
            <v>-</v>
          </cell>
          <cell r="J603">
            <v>2</v>
          </cell>
        </row>
        <row r="604">
          <cell r="C604" t="str">
            <v>2Б4-19</v>
          </cell>
          <cell r="D604" t="str">
            <v>Балка 2Б4-19</v>
          </cell>
          <cell r="E604">
            <v>2</v>
          </cell>
          <cell r="F604">
            <v>706.6</v>
          </cell>
          <cell r="G604">
            <v>1413.2</v>
          </cell>
          <cell r="H604" t="str">
            <v>-</v>
          </cell>
          <cell r="I604" t="str">
            <v>-</v>
          </cell>
          <cell r="J604">
            <v>2</v>
          </cell>
        </row>
        <row r="605">
          <cell r="C605" t="str">
            <v>2Б4-20</v>
          </cell>
          <cell r="D605" t="str">
            <v>Балка 2Б4-20</v>
          </cell>
          <cell r="E605">
            <v>2</v>
          </cell>
          <cell r="F605">
            <v>718.3</v>
          </cell>
          <cell r="G605">
            <v>1436.6</v>
          </cell>
          <cell r="H605" t="str">
            <v>-</v>
          </cell>
          <cell r="I605" t="str">
            <v>-</v>
          </cell>
          <cell r="J605">
            <v>2</v>
          </cell>
        </row>
        <row r="606">
          <cell r="C606" t="str">
            <v>2Б4-21</v>
          </cell>
          <cell r="D606" t="str">
            <v>Балка 2Б4-21</v>
          </cell>
          <cell r="E606">
            <v>2</v>
          </cell>
          <cell r="F606">
            <v>694.1</v>
          </cell>
          <cell r="G606">
            <v>1388.2</v>
          </cell>
          <cell r="H606" t="str">
            <v>-</v>
          </cell>
          <cell r="I606" t="str">
            <v>-</v>
          </cell>
          <cell r="J606">
            <v>2</v>
          </cell>
        </row>
        <row r="607">
          <cell r="C607" t="str">
            <v>2Б4-22</v>
          </cell>
          <cell r="D607" t="str">
            <v>Балка 2Б4-22</v>
          </cell>
          <cell r="E607">
            <v>2</v>
          </cell>
          <cell r="F607">
            <v>694.1</v>
          </cell>
          <cell r="G607">
            <v>1388.2</v>
          </cell>
          <cell r="H607" t="str">
            <v>-</v>
          </cell>
          <cell r="I607" t="str">
            <v>-</v>
          </cell>
          <cell r="J607">
            <v>2</v>
          </cell>
        </row>
        <row r="608">
          <cell r="C608" t="str">
            <v>2Б4-23</v>
          </cell>
          <cell r="D608" t="str">
            <v>Балка 2Б4-23</v>
          </cell>
          <cell r="E608">
            <v>2</v>
          </cell>
          <cell r="F608">
            <v>683.2</v>
          </cell>
          <cell r="G608">
            <v>1366.4</v>
          </cell>
          <cell r="H608" t="str">
            <v>-</v>
          </cell>
          <cell r="I608" t="str">
            <v>-</v>
          </cell>
          <cell r="J608">
            <v>2</v>
          </cell>
        </row>
        <row r="609">
          <cell r="C609" t="str">
            <v>2Б4-24</v>
          </cell>
          <cell r="D609" t="str">
            <v>Балка 2Б4-24</v>
          </cell>
          <cell r="E609">
            <v>2</v>
          </cell>
          <cell r="F609">
            <v>694.9</v>
          </cell>
          <cell r="G609">
            <v>1389.8</v>
          </cell>
          <cell r="H609" t="str">
            <v>-</v>
          </cell>
          <cell r="I609" t="str">
            <v>-</v>
          </cell>
          <cell r="J609">
            <v>2</v>
          </cell>
        </row>
        <row r="610">
          <cell r="C610" t="str">
            <v>2Б4-25</v>
          </cell>
          <cell r="D610" t="str">
            <v>Балка 2Б4-25</v>
          </cell>
          <cell r="E610">
            <v>2</v>
          </cell>
          <cell r="F610">
            <v>683.2</v>
          </cell>
          <cell r="G610">
            <v>1366.4</v>
          </cell>
          <cell r="H610" t="str">
            <v>-</v>
          </cell>
          <cell r="I610" t="str">
            <v>-</v>
          </cell>
          <cell r="J610">
            <v>2</v>
          </cell>
        </row>
        <row r="611">
          <cell r="C611" t="str">
            <v>2Б4-26</v>
          </cell>
          <cell r="D611" t="str">
            <v>Балка 2Б4-26</v>
          </cell>
          <cell r="E611">
            <v>2</v>
          </cell>
          <cell r="F611">
            <v>692.8</v>
          </cell>
          <cell r="G611">
            <v>1385.6</v>
          </cell>
          <cell r="H611" t="str">
            <v>-</v>
          </cell>
          <cell r="I611" t="str">
            <v>-</v>
          </cell>
          <cell r="J611">
            <v>1</v>
          </cell>
        </row>
        <row r="612">
          <cell r="C612" t="str">
            <v>2Б5-1</v>
          </cell>
          <cell r="D612" t="str">
            <v>Балка 2Б5-1</v>
          </cell>
          <cell r="E612">
            <v>1</v>
          </cell>
          <cell r="F612">
            <v>658.5</v>
          </cell>
          <cell r="G612">
            <v>658.5</v>
          </cell>
          <cell r="H612" t="str">
            <v>-</v>
          </cell>
          <cell r="I612" t="str">
            <v>-</v>
          </cell>
          <cell r="J612">
            <v>1</v>
          </cell>
        </row>
        <row r="613">
          <cell r="C613" t="str">
            <v>2Б7-1</v>
          </cell>
          <cell r="D613" t="str">
            <v>Балка 2Б7-1</v>
          </cell>
          <cell r="E613">
            <v>2</v>
          </cell>
          <cell r="F613">
            <v>40.5</v>
          </cell>
          <cell r="G613">
            <v>81</v>
          </cell>
          <cell r="H613">
            <v>2</v>
          </cell>
          <cell r="I613">
            <v>81</v>
          </cell>
          <cell r="J613">
            <v>0</v>
          </cell>
        </row>
        <row r="614">
          <cell r="C614" t="str">
            <v>2Б7-2</v>
          </cell>
          <cell r="D614" t="str">
            <v>Балка 2Б7-2</v>
          </cell>
          <cell r="E614">
            <v>14</v>
          </cell>
          <cell r="F614">
            <v>43.2</v>
          </cell>
          <cell r="G614">
            <v>604.79999999999995</v>
          </cell>
          <cell r="H614">
            <v>14</v>
          </cell>
          <cell r="I614">
            <v>604.80000000000007</v>
          </cell>
          <cell r="J614">
            <v>0</v>
          </cell>
        </row>
        <row r="615">
          <cell r="C615" t="str">
            <v>2Б7-3</v>
          </cell>
          <cell r="D615" t="str">
            <v>Балка 2Б7-3</v>
          </cell>
          <cell r="E615">
            <v>176</v>
          </cell>
          <cell r="F615">
            <v>123.4</v>
          </cell>
          <cell r="G615">
            <v>21718.400000000001</v>
          </cell>
          <cell r="H615">
            <v>100</v>
          </cell>
          <cell r="I615">
            <v>12340</v>
          </cell>
          <cell r="J615">
            <v>72</v>
          </cell>
        </row>
        <row r="616">
          <cell r="C616" t="str">
            <v>2Б7-4</v>
          </cell>
          <cell r="D616" t="str">
            <v>Балка 2Б7-4</v>
          </cell>
          <cell r="E616">
            <v>3</v>
          </cell>
          <cell r="F616">
            <v>27.4</v>
          </cell>
          <cell r="G616">
            <v>82.2</v>
          </cell>
          <cell r="H616">
            <v>3</v>
          </cell>
          <cell r="I616">
            <v>82.199999999999989</v>
          </cell>
          <cell r="J616">
            <v>0</v>
          </cell>
        </row>
        <row r="617">
          <cell r="C617" t="str">
            <v>2Б7-5</v>
          </cell>
          <cell r="D617" t="str">
            <v>Балка 2Б7-5</v>
          </cell>
          <cell r="E617">
            <v>2</v>
          </cell>
          <cell r="F617">
            <v>40.1</v>
          </cell>
          <cell r="G617">
            <v>80.2</v>
          </cell>
          <cell r="H617">
            <v>2</v>
          </cell>
          <cell r="I617">
            <v>80.2</v>
          </cell>
          <cell r="J617">
            <v>0</v>
          </cell>
        </row>
        <row r="618">
          <cell r="C618" t="str">
            <v>2Б7-6</v>
          </cell>
          <cell r="D618" t="str">
            <v>Балка 2Б7-6</v>
          </cell>
          <cell r="E618">
            <v>3</v>
          </cell>
          <cell r="F618">
            <v>38.200000000000003</v>
          </cell>
          <cell r="G618">
            <v>114.6</v>
          </cell>
          <cell r="H618">
            <v>3</v>
          </cell>
          <cell r="I618">
            <v>114.60000000000001</v>
          </cell>
          <cell r="J618">
            <v>0</v>
          </cell>
        </row>
        <row r="619">
          <cell r="C619" t="str">
            <v>2Б7-7</v>
          </cell>
          <cell r="D619" t="str">
            <v>Балка 2Б7-7</v>
          </cell>
          <cell r="E619">
            <v>4</v>
          </cell>
          <cell r="F619">
            <v>46.3</v>
          </cell>
          <cell r="G619">
            <v>185.2</v>
          </cell>
          <cell r="H619">
            <v>4</v>
          </cell>
          <cell r="I619">
            <v>185.2</v>
          </cell>
          <cell r="J619">
            <v>0</v>
          </cell>
        </row>
        <row r="620">
          <cell r="C620" t="str">
            <v>2Б7-8</v>
          </cell>
          <cell r="D620" t="str">
            <v>Балка 2Б7-8</v>
          </cell>
          <cell r="E620">
            <v>4</v>
          </cell>
          <cell r="F620">
            <v>40.5</v>
          </cell>
          <cell r="G620">
            <v>162</v>
          </cell>
          <cell r="H620">
            <v>4</v>
          </cell>
          <cell r="I620">
            <v>162</v>
          </cell>
          <cell r="J620">
            <v>0</v>
          </cell>
        </row>
        <row r="621">
          <cell r="C621" t="str">
            <v>2Б7-9</v>
          </cell>
          <cell r="D621" t="str">
            <v>Балка 2Б7-9</v>
          </cell>
          <cell r="E621">
            <v>19</v>
          </cell>
          <cell r="F621">
            <v>50.3</v>
          </cell>
          <cell r="G621">
            <v>955.7</v>
          </cell>
          <cell r="H621">
            <v>19</v>
          </cell>
          <cell r="I621">
            <v>955.69999999999993</v>
          </cell>
          <cell r="J621">
            <v>0</v>
          </cell>
        </row>
        <row r="622">
          <cell r="C622" t="str">
            <v>2Б7-10</v>
          </cell>
          <cell r="D622" t="str">
            <v>Балка 2Б7-10</v>
          </cell>
          <cell r="E622">
            <v>1</v>
          </cell>
          <cell r="F622">
            <v>127.1</v>
          </cell>
          <cell r="G622">
            <v>127.1</v>
          </cell>
          <cell r="H622">
            <v>1</v>
          </cell>
          <cell r="I622">
            <v>127.1</v>
          </cell>
          <cell r="J622">
            <v>0</v>
          </cell>
        </row>
        <row r="623">
          <cell r="C623" t="str">
            <v>2Б7-11</v>
          </cell>
          <cell r="D623" t="str">
            <v>Балка 2Б7-11</v>
          </cell>
          <cell r="E623">
            <v>2</v>
          </cell>
          <cell r="F623">
            <v>127.1</v>
          </cell>
          <cell r="G623">
            <v>254.2</v>
          </cell>
          <cell r="H623">
            <v>1</v>
          </cell>
          <cell r="I623">
            <v>127.1</v>
          </cell>
          <cell r="J623">
            <v>1</v>
          </cell>
        </row>
        <row r="624">
          <cell r="C624" t="str">
            <v>2Б7-12</v>
          </cell>
          <cell r="D624" t="str">
            <v>Балка 2Б7-12</v>
          </cell>
          <cell r="E624">
            <v>3</v>
          </cell>
          <cell r="F624">
            <v>38.200000000000003</v>
          </cell>
          <cell r="G624">
            <v>114.6</v>
          </cell>
          <cell r="H624">
            <v>3</v>
          </cell>
          <cell r="I624">
            <v>114.60000000000001</v>
          </cell>
          <cell r="J624">
            <v>0</v>
          </cell>
        </row>
        <row r="625">
          <cell r="C625" t="str">
            <v>2Б7-13</v>
          </cell>
          <cell r="D625" t="str">
            <v>Балка 2Б7-13</v>
          </cell>
          <cell r="E625">
            <v>4</v>
          </cell>
          <cell r="F625">
            <v>46.3</v>
          </cell>
          <cell r="G625">
            <v>185.2</v>
          </cell>
          <cell r="H625">
            <v>4</v>
          </cell>
          <cell r="I625">
            <v>185.2</v>
          </cell>
          <cell r="J625">
            <v>0</v>
          </cell>
        </row>
        <row r="626">
          <cell r="C626" t="str">
            <v>2Б7-14</v>
          </cell>
          <cell r="D626" t="str">
            <v>Балка 2Б7-14</v>
          </cell>
          <cell r="E626">
            <v>4</v>
          </cell>
          <cell r="F626">
            <v>40.5</v>
          </cell>
          <cell r="G626">
            <v>162</v>
          </cell>
          <cell r="H626">
            <v>4</v>
          </cell>
          <cell r="I626">
            <v>162</v>
          </cell>
          <cell r="J626">
            <v>0</v>
          </cell>
        </row>
        <row r="627">
          <cell r="C627" t="str">
            <v>2Б7-15</v>
          </cell>
          <cell r="D627" t="str">
            <v>Балка 2Б7-15</v>
          </cell>
          <cell r="E627">
            <v>3</v>
          </cell>
          <cell r="F627">
            <v>42.8</v>
          </cell>
          <cell r="G627">
            <v>128.4</v>
          </cell>
          <cell r="H627">
            <v>3</v>
          </cell>
          <cell r="I627">
            <v>128.39999999999998</v>
          </cell>
          <cell r="J627">
            <v>0</v>
          </cell>
        </row>
        <row r="628">
          <cell r="C628" t="str">
            <v>2Б7-16</v>
          </cell>
          <cell r="D628" t="str">
            <v>Балка 2Б7-16</v>
          </cell>
          <cell r="E628">
            <v>2</v>
          </cell>
          <cell r="F628">
            <v>30.2</v>
          </cell>
          <cell r="G628">
            <v>60.4</v>
          </cell>
          <cell r="H628">
            <v>2</v>
          </cell>
          <cell r="I628">
            <v>60.4</v>
          </cell>
          <cell r="J628">
            <v>0</v>
          </cell>
        </row>
        <row r="629">
          <cell r="C629" t="str">
            <v>2Б7-17</v>
          </cell>
          <cell r="D629" t="str">
            <v>Балка 2Б7-17</v>
          </cell>
          <cell r="E629">
            <v>2</v>
          </cell>
          <cell r="F629">
            <v>30.2</v>
          </cell>
          <cell r="G629">
            <v>60.4</v>
          </cell>
          <cell r="H629">
            <v>2</v>
          </cell>
          <cell r="I629">
            <v>60.4</v>
          </cell>
          <cell r="J629">
            <v>0</v>
          </cell>
        </row>
        <row r="630">
          <cell r="C630" t="str">
            <v>2Б7-18</v>
          </cell>
          <cell r="D630" t="str">
            <v>Балка 2Б7-18</v>
          </cell>
          <cell r="E630">
            <v>4</v>
          </cell>
          <cell r="F630">
            <v>42.8</v>
          </cell>
          <cell r="G630">
            <v>171.2</v>
          </cell>
          <cell r="H630">
            <v>4</v>
          </cell>
          <cell r="I630">
            <v>171.2</v>
          </cell>
          <cell r="J630">
            <v>0</v>
          </cell>
        </row>
        <row r="631">
          <cell r="C631" t="str">
            <v>2Б7-19</v>
          </cell>
          <cell r="D631" t="str">
            <v>Балка 2Б7-19</v>
          </cell>
          <cell r="E631">
            <v>2</v>
          </cell>
          <cell r="F631">
            <v>127.1</v>
          </cell>
          <cell r="G631">
            <v>254.2</v>
          </cell>
          <cell r="H631">
            <v>1</v>
          </cell>
          <cell r="I631">
            <v>127.1</v>
          </cell>
          <cell r="J631">
            <v>1</v>
          </cell>
        </row>
        <row r="632">
          <cell r="C632" t="str">
            <v>2Б7-20</v>
          </cell>
          <cell r="D632" t="str">
            <v>Балка 2Б7-20</v>
          </cell>
          <cell r="E632">
            <v>2</v>
          </cell>
          <cell r="F632">
            <v>127.1</v>
          </cell>
          <cell r="G632">
            <v>254.2</v>
          </cell>
          <cell r="H632">
            <v>1</v>
          </cell>
          <cell r="I632">
            <v>127.1</v>
          </cell>
          <cell r="J632">
            <v>1</v>
          </cell>
        </row>
        <row r="633">
          <cell r="C633" t="str">
            <v>2Б7-21</v>
          </cell>
          <cell r="D633" t="str">
            <v>Балка 2Б7-21</v>
          </cell>
          <cell r="E633">
            <v>2</v>
          </cell>
          <cell r="F633">
            <v>40.1</v>
          </cell>
          <cell r="G633">
            <v>80.2</v>
          </cell>
          <cell r="H633">
            <v>2</v>
          </cell>
          <cell r="I633">
            <v>80.2</v>
          </cell>
          <cell r="J633">
            <v>0</v>
          </cell>
        </row>
        <row r="634">
          <cell r="C634" t="str">
            <v>2Б7-22</v>
          </cell>
          <cell r="D634" t="str">
            <v>Балка 2Б7-22</v>
          </cell>
          <cell r="E634">
            <v>4</v>
          </cell>
          <cell r="F634">
            <v>27.4</v>
          </cell>
          <cell r="G634">
            <v>109.6</v>
          </cell>
          <cell r="H634">
            <v>4</v>
          </cell>
          <cell r="I634">
            <v>109.6</v>
          </cell>
          <cell r="J634">
            <v>0</v>
          </cell>
        </row>
        <row r="635">
          <cell r="C635" t="str">
            <v>2Б7-23</v>
          </cell>
          <cell r="D635" t="str">
            <v>Балка 2Б7-23</v>
          </cell>
          <cell r="E635">
            <v>2</v>
          </cell>
          <cell r="F635">
            <v>17.2</v>
          </cell>
          <cell r="G635">
            <v>34.4</v>
          </cell>
          <cell r="H635">
            <v>2</v>
          </cell>
          <cell r="I635">
            <v>34.4</v>
          </cell>
          <cell r="J635">
            <v>0</v>
          </cell>
        </row>
        <row r="636">
          <cell r="C636" t="str">
            <v>2Б7-24</v>
          </cell>
          <cell r="D636" t="str">
            <v>Балка 2Б7-24</v>
          </cell>
          <cell r="E636">
            <v>2</v>
          </cell>
          <cell r="F636">
            <v>130.1</v>
          </cell>
          <cell r="G636">
            <v>260.2</v>
          </cell>
          <cell r="H636">
            <v>1</v>
          </cell>
          <cell r="I636">
            <v>130.1</v>
          </cell>
          <cell r="J636">
            <v>1</v>
          </cell>
        </row>
        <row r="637">
          <cell r="C637" t="str">
            <v>2Б8-1</v>
          </cell>
          <cell r="D637" t="str">
            <v>Балка 2Б8-1</v>
          </cell>
          <cell r="E637">
            <v>2</v>
          </cell>
          <cell r="F637">
            <v>3757.4</v>
          </cell>
          <cell r="G637">
            <v>7514.8</v>
          </cell>
          <cell r="H637" t="str">
            <v>-</v>
          </cell>
          <cell r="I637" t="str">
            <v>-</v>
          </cell>
          <cell r="J637">
            <v>2</v>
          </cell>
        </row>
        <row r="638">
          <cell r="C638" t="str">
            <v>2Б8-2</v>
          </cell>
          <cell r="D638" t="str">
            <v>Балка 2Б8-2</v>
          </cell>
          <cell r="E638">
            <v>19</v>
          </cell>
          <cell r="F638">
            <v>3763.7</v>
          </cell>
          <cell r="G638">
            <v>71510.3</v>
          </cell>
          <cell r="H638" t="str">
            <v>-</v>
          </cell>
          <cell r="I638" t="str">
            <v>-</v>
          </cell>
          <cell r="J638">
            <v>19</v>
          </cell>
        </row>
        <row r="639">
          <cell r="C639" t="str">
            <v>2Б8-3</v>
          </cell>
          <cell r="D639" t="str">
            <v>Балка 2Б8-3</v>
          </cell>
          <cell r="E639">
            <v>1</v>
          </cell>
          <cell r="F639">
            <v>3772.2</v>
          </cell>
          <cell r="G639">
            <v>3772.2</v>
          </cell>
          <cell r="H639" t="str">
            <v>-</v>
          </cell>
          <cell r="I639" t="str">
            <v>-</v>
          </cell>
          <cell r="J639">
            <v>1</v>
          </cell>
        </row>
        <row r="640">
          <cell r="C640" t="str">
            <v>2Б8-4</v>
          </cell>
          <cell r="D640" t="str">
            <v>Балка 2Б8-4</v>
          </cell>
          <cell r="E640">
            <v>2</v>
          </cell>
          <cell r="F640">
            <v>3796.8</v>
          </cell>
          <cell r="G640">
            <v>7593.6</v>
          </cell>
          <cell r="H640">
            <v>2</v>
          </cell>
          <cell r="I640">
            <v>7593.6</v>
          </cell>
          <cell r="J640">
            <v>0</v>
          </cell>
        </row>
        <row r="641">
          <cell r="C641" t="str">
            <v>2Б8-5</v>
          </cell>
          <cell r="D641" t="str">
            <v>Балка 2Б8-5</v>
          </cell>
          <cell r="E641">
            <v>2</v>
          </cell>
          <cell r="F641">
            <v>3785.3</v>
          </cell>
          <cell r="G641">
            <v>7570.6</v>
          </cell>
          <cell r="H641">
            <v>2</v>
          </cell>
          <cell r="I641">
            <v>7570.6</v>
          </cell>
          <cell r="J641">
            <v>0</v>
          </cell>
        </row>
        <row r="642">
          <cell r="C642" t="str">
            <v>2Б8-6</v>
          </cell>
          <cell r="D642" t="str">
            <v>Балка 2Б8-6</v>
          </cell>
          <cell r="E642">
            <v>2</v>
          </cell>
          <cell r="F642">
            <v>3796.8</v>
          </cell>
          <cell r="G642">
            <v>7593.6</v>
          </cell>
          <cell r="H642">
            <v>2</v>
          </cell>
          <cell r="I642">
            <v>7593.6</v>
          </cell>
          <cell r="J642">
            <v>0</v>
          </cell>
        </row>
        <row r="643">
          <cell r="C643" t="str">
            <v>2Б8-7</v>
          </cell>
          <cell r="D643" t="str">
            <v>Балка 2Б8-7</v>
          </cell>
          <cell r="E643">
            <v>2</v>
          </cell>
          <cell r="F643">
            <v>3757.4</v>
          </cell>
          <cell r="G643">
            <v>7514.8</v>
          </cell>
          <cell r="H643">
            <v>2</v>
          </cell>
          <cell r="I643">
            <v>7514.8</v>
          </cell>
          <cell r="J643">
            <v>0</v>
          </cell>
        </row>
        <row r="644">
          <cell r="C644" t="str">
            <v>2Б11-1</v>
          </cell>
          <cell r="D644" t="str">
            <v>Балка 2Б11-1</v>
          </cell>
          <cell r="E644">
            <v>1</v>
          </cell>
          <cell r="F644">
            <v>820.2</v>
          </cell>
          <cell r="G644">
            <v>820.2</v>
          </cell>
          <cell r="H644" t="str">
            <v>-</v>
          </cell>
          <cell r="I644" t="str">
            <v>-</v>
          </cell>
          <cell r="J644">
            <v>1</v>
          </cell>
        </row>
        <row r="645">
          <cell r="C645" t="str">
            <v>2Б11-2</v>
          </cell>
          <cell r="D645" t="str">
            <v>Балка 2Б11-2</v>
          </cell>
          <cell r="E645">
            <v>1</v>
          </cell>
          <cell r="F645">
            <v>819.9</v>
          </cell>
          <cell r="G645">
            <v>819.9</v>
          </cell>
          <cell r="H645" t="str">
            <v>-</v>
          </cell>
          <cell r="I645" t="str">
            <v>-</v>
          </cell>
          <cell r="J645">
            <v>1</v>
          </cell>
        </row>
        <row r="646">
          <cell r="C646" t="str">
            <v>2Б13-1</v>
          </cell>
          <cell r="D646" t="str">
            <v>Балка 2Б13-1</v>
          </cell>
          <cell r="E646">
            <v>3</v>
          </cell>
          <cell r="F646">
            <v>39</v>
          </cell>
          <cell r="G646">
            <v>117</v>
          </cell>
          <cell r="H646">
            <v>3</v>
          </cell>
          <cell r="I646">
            <v>117</v>
          </cell>
          <cell r="J646">
            <v>0</v>
          </cell>
        </row>
        <row r="647">
          <cell r="C647" t="str">
            <v>2Б13-2</v>
          </cell>
          <cell r="D647" t="str">
            <v>Балка 2Б13-2</v>
          </cell>
          <cell r="E647">
            <v>2</v>
          </cell>
          <cell r="F647">
            <v>64.7</v>
          </cell>
          <cell r="G647">
            <v>129.4</v>
          </cell>
          <cell r="H647">
            <v>2</v>
          </cell>
          <cell r="I647">
            <v>129.4</v>
          </cell>
          <cell r="J647">
            <v>0</v>
          </cell>
        </row>
        <row r="648">
          <cell r="C648" t="str">
            <v>2Б13-3</v>
          </cell>
          <cell r="D648" t="str">
            <v>Балка 2Б13-3</v>
          </cell>
          <cell r="E648">
            <v>3</v>
          </cell>
          <cell r="F648">
            <v>41.5</v>
          </cell>
          <cell r="G648">
            <v>124.5</v>
          </cell>
          <cell r="H648">
            <v>3</v>
          </cell>
          <cell r="I648">
            <v>124.5</v>
          </cell>
          <cell r="J648">
            <v>0</v>
          </cell>
        </row>
        <row r="649">
          <cell r="C649" t="str">
            <v>2Б13-4</v>
          </cell>
          <cell r="D649" t="str">
            <v>Балка 2Б13-4</v>
          </cell>
          <cell r="E649">
            <v>3</v>
          </cell>
          <cell r="F649">
            <v>38.200000000000003</v>
          </cell>
          <cell r="G649">
            <v>114.6</v>
          </cell>
          <cell r="H649">
            <v>3</v>
          </cell>
          <cell r="I649">
            <v>114.60000000000001</v>
          </cell>
          <cell r="J649">
            <v>0</v>
          </cell>
        </row>
        <row r="650">
          <cell r="C650" t="str">
            <v>2Б13-5</v>
          </cell>
          <cell r="D650" t="str">
            <v>Балка 2Б13-5</v>
          </cell>
          <cell r="E650">
            <v>1</v>
          </cell>
          <cell r="F650">
            <v>59.4</v>
          </cell>
          <cell r="G650">
            <v>59.4</v>
          </cell>
          <cell r="H650">
            <v>1</v>
          </cell>
          <cell r="I650">
            <v>59.4</v>
          </cell>
          <cell r="J650">
            <v>0</v>
          </cell>
        </row>
        <row r="651">
          <cell r="C651" t="str">
            <v>2Б13-6</v>
          </cell>
          <cell r="D651" t="str">
            <v>Балка 2Б13-6</v>
          </cell>
          <cell r="E651">
            <v>1</v>
          </cell>
          <cell r="F651">
            <v>60.3</v>
          </cell>
          <cell r="G651">
            <v>60.3</v>
          </cell>
          <cell r="H651">
            <v>1</v>
          </cell>
          <cell r="I651">
            <v>60.3</v>
          </cell>
          <cell r="J651">
            <v>0</v>
          </cell>
        </row>
        <row r="652">
          <cell r="C652" t="str">
            <v>2Б13-7</v>
          </cell>
          <cell r="D652" t="str">
            <v>Балка 2Б13-7</v>
          </cell>
          <cell r="E652">
            <v>1</v>
          </cell>
          <cell r="F652">
            <v>39</v>
          </cell>
          <cell r="G652">
            <v>39</v>
          </cell>
          <cell r="H652">
            <v>1</v>
          </cell>
          <cell r="I652">
            <v>39</v>
          </cell>
          <cell r="J652">
            <v>0</v>
          </cell>
        </row>
        <row r="653">
          <cell r="C653" t="str">
            <v>2Б13-8</v>
          </cell>
          <cell r="D653" t="str">
            <v>Балка 2Б13-8</v>
          </cell>
          <cell r="E653">
            <v>1</v>
          </cell>
          <cell r="F653">
            <v>12.5</v>
          </cell>
          <cell r="G653">
            <v>12.5</v>
          </cell>
          <cell r="H653">
            <v>1</v>
          </cell>
          <cell r="I653">
            <v>12.5</v>
          </cell>
          <cell r="J653">
            <v>0</v>
          </cell>
        </row>
        <row r="654">
          <cell r="C654" t="str">
            <v>2Б13-9</v>
          </cell>
          <cell r="D654" t="str">
            <v>Балка 2Б13-9</v>
          </cell>
          <cell r="E654">
            <v>30</v>
          </cell>
          <cell r="F654">
            <v>15.8</v>
          </cell>
          <cell r="G654">
            <v>474</v>
          </cell>
          <cell r="H654">
            <v>30</v>
          </cell>
          <cell r="I654">
            <v>474</v>
          </cell>
          <cell r="J654">
            <v>0</v>
          </cell>
        </row>
        <row r="655">
          <cell r="C655" t="str">
            <v>2Б13-10</v>
          </cell>
          <cell r="D655" t="str">
            <v>Балка 2Б13-10</v>
          </cell>
          <cell r="E655">
            <v>4</v>
          </cell>
          <cell r="F655">
            <v>18</v>
          </cell>
          <cell r="G655">
            <v>72</v>
          </cell>
          <cell r="H655">
            <v>4</v>
          </cell>
          <cell r="I655">
            <v>72</v>
          </cell>
          <cell r="J655">
            <v>0</v>
          </cell>
        </row>
        <row r="656">
          <cell r="C656" t="str">
            <v>2Б13-11</v>
          </cell>
          <cell r="D656" t="str">
            <v>Балка 2Б13-11</v>
          </cell>
          <cell r="E656">
            <v>2</v>
          </cell>
          <cell r="F656">
            <v>18.5</v>
          </cell>
          <cell r="G656">
            <v>37</v>
          </cell>
          <cell r="H656">
            <v>2</v>
          </cell>
          <cell r="I656">
            <v>37</v>
          </cell>
          <cell r="J656">
            <v>0</v>
          </cell>
        </row>
        <row r="657">
          <cell r="C657" t="str">
            <v>2Б13-12</v>
          </cell>
          <cell r="D657" t="str">
            <v>Балка 2Б13-12</v>
          </cell>
          <cell r="E657">
            <v>2</v>
          </cell>
          <cell r="F657">
            <v>12.1</v>
          </cell>
          <cell r="G657">
            <v>24.2</v>
          </cell>
          <cell r="H657">
            <v>2</v>
          </cell>
          <cell r="I657">
            <v>24.2</v>
          </cell>
          <cell r="J657">
            <v>0</v>
          </cell>
        </row>
        <row r="658">
          <cell r="C658" t="str">
            <v>2Б13-13</v>
          </cell>
          <cell r="D658" t="str">
            <v>Балка 2Б13-13</v>
          </cell>
          <cell r="E658">
            <v>1</v>
          </cell>
          <cell r="F658">
            <v>16.5</v>
          </cell>
          <cell r="G658">
            <v>16.5</v>
          </cell>
          <cell r="H658">
            <v>1</v>
          </cell>
          <cell r="I658">
            <v>16.5</v>
          </cell>
          <cell r="J658">
            <v>0</v>
          </cell>
        </row>
        <row r="659">
          <cell r="C659" t="str">
            <v>2Б13-14</v>
          </cell>
          <cell r="D659" t="str">
            <v>Балка 2Б13-14</v>
          </cell>
          <cell r="E659">
            <v>6</v>
          </cell>
          <cell r="F659">
            <v>49</v>
          </cell>
          <cell r="G659">
            <v>294</v>
          </cell>
          <cell r="H659">
            <v>6</v>
          </cell>
          <cell r="I659">
            <v>294</v>
          </cell>
          <cell r="J659">
            <v>0</v>
          </cell>
        </row>
        <row r="660">
          <cell r="C660" t="str">
            <v>2Б13-15</v>
          </cell>
          <cell r="D660" t="str">
            <v>Балка 2Б13-15</v>
          </cell>
          <cell r="E660">
            <v>6</v>
          </cell>
          <cell r="F660">
            <v>45.6</v>
          </cell>
          <cell r="G660">
            <v>273.60000000000002</v>
          </cell>
          <cell r="H660">
            <v>6</v>
          </cell>
          <cell r="I660">
            <v>273.60000000000002</v>
          </cell>
          <cell r="J660">
            <v>0</v>
          </cell>
        </row>
        <row r="661">
          <cell r="C661" t="str">
            <v>2Б13-16</v>
          </cell>
          <cell r="D661" t="str">
            <v>Балка 2Б13-16</v>
          </cell>
          <cell r="E661">
            <v>1</v>
          </cell>
          <cell r="F661">
            <v>15.4</v>
          </cell>
          <cell r="G661">
            <v>15.4</v>
          </cell>
          <cell r="H661">
            <v>1</v>
          </cell>
          <cell r="I661">
            <v>15.4</v>
          </cell>
          <cell r="J661">
            <v>0</v>
          </cell>
        </row>
        <row r="662">
          <cell r="C662" t="str">
            <v>2Б14-1</v>
          </cell>
          <cell r="D662" t="str">
            <v>Балка 2Б14-1</v>
          </cell>
          <cell r="E662">
            <v>1</v>
          </cell>
          <cell r="F662">
            <v>352.1</v>
          </cell>
          <cell r="G662">
            <v>352.1</v>
          </cell>
          <cell r="H662">
            <v>1</v>
          </cell>
          <cell r="I662">
            <v>352.1</v>
          </cell>
          <cell r="J662">
            <v>0</v>
          </cell>
        </row>
        <row r="663">
          <cell r="C663" t="str">
            <v>2Б14-2</v>
          </cell>
          <cell r="D663" t="str">
            <v>Балка 2Б14-2</v>
          </cell>
          <cell r="E663">
            <v>2</v>
          </cell>
          <cell r="F663">
            <v>341.6</v>
          </cell>
          <cell r="G663">
            <v>683.2</v>
          </cell>
          <cell r="H663">
            <v>2</v>
          </cell>
          <cell r="I663">
            <v>683.2</v>
          </cell>
          <cell r="J663">
            <v>0</v>
          </cell>
        </row>
        <row r="664">
          <cell r="C664" t="str">
            <v>2Б14-3</v>
          </cell>
          <cell r="D664" t="str">
            <v>Балка 2Б14-3</v>
          </cell>
          <cell r="E664">
            <v>2</v>
          </cell>
          <cell r="F664">
            <v>50.9</v>
          </cell>
          <cell r="G664">
            <v>101.8</v>
          </cell>
          <cell r="H664">
            <v>2</v>
          </cell>
          <cell r="I664">
            <v>101.8</v>
          </cell>
          <cell r="J664">
            <v>0</v>
          </cell>
        </row>
        <row r="665">
          <cell r="C665" t="str">
            <v>2Б14-4</v>
          </cell>
          <cell r="D665" t="str">
            <v>Балка 2Б14-4</v>
          </cell>
          <cell r="E665">
            <v>2</v>
          </cell>
          <cell r="F665">
            <v>344.3</v>
          </cell>
          <cell r="G665">
            <v>688.6</v>
          </cell>
          <cell r="H665">
            <v>2</v>
          </cell>
          <cell r="I665">
            <v>688.6</v>
          </cell>
          <cell r="J665">
            <v>0</v>
          </cell>
        </row>
        <row r="666">
          <cell r="C666" t="str">
            <v>2Б14-5</v>
          </cell>
          <cell r="D666" t="str">
            <v>Балка 2Б14-5</v>
          </cell>
          <cell r="E666">
            <v>1</v>
          </cell>
          <cell r="F666">
            <v>355.2</v>
          </cell>
          <cell r="G666">
            <v>355.2</v>
          </cell>
          <cell r="H666">
            <v>1</v>
          </cell>
          <cell r="I666">
            <v>355.2</v>
          </cell>
          <cell r="J666">
            <v>0</v>
          </cell>
        </row>
        <row r="667">
          <cell r="C667" t="str">
            <v>2Б14-6</v>
          </cell>
          <cell r="D667" t="str">
            <v>Балка 2Б14-6</v>
          </cell>
          <cell r="E667">
            <v>1</v>
          </cell>
          <cell r="F667">
            <v>351.7</v>
          </cell>
          <cell r="G667">
            <v>351.7</v>
          </cell>
          <cell r="H667">
            <v>1</v>
          </cell>
          <cell r="I667">
            <v>351.7</v>
          </cell>
          <cell r="J667">
            <v>0</v>
          </cell>
        </row>
        <row r="668">
          <cell r="C668" t="str">
            <v>2Б14-7</v>
          </cell>
          <cell r="D668" t="str">
            <v>Балка 2Б14-7</v>
          </cell>
          <cell r="E668">
            <v>1</v>
          </cell>
          <cell r="F668">
            <v>357.2</v>
          </cell>
          <cell r="G668">
            <v>357.2</v>
          </cell>
          <cell r="H668">
            <v>1</v>
          </cell>
          <cell r="I668">
            <v>357.2</v>
          </cell>
          <cell r="J668">
            <v>0</v>
          </cell>
        </row>
        <row r="669">
          <cell r="C669" t="str">
            <v>2В-1</v>
          </cell>
          <cell r="D669" t="str">
            <v>Ригель фахверка 2В-1</v>
          </cell>
          <cell r="E669">
            <v>1</v>
          </cell>
          <cell r="F669">
            <v>29.2</v>
          </cell>
          <cell r="G669">
            <v>29.2</v>
          </cell>
          <cell r="H669" t="str">
            <v>-</v>
          </cell>
          <cell r="I669" t="str">
            <v>-</v>
          </cell>
          <cell r="J669">
            <v>1</v>
          </cell>
        </row>
        <row r="670">
          <cell r="C670" t="str">
            <v>2В-2</v>
          </cell>
          <cell r="D670" t="str">
            <v>Ригель фахверка 2В-2</v>
          </cell>
          <cell r="E670">
            <v>1</v>
          </cell>
          <cell r="F670">
            <v>39.799999999999997</v>
          </cell>
          <cell r="G670">
            <v>39.799999999999997</v>
          </cell>
          <cell r="H670" t="str">
            <v>-</v>
          </cell>
          <cell r="I670" t="str">
            <v>-</v>
          </cell>
          <cell r="J670">
            <v>1</v>
          </cell>
        </row>
        <row r="671">
          <cell r="C671" t="str">
            <v>2В-3</v>
          </cell>
          <cell r="D671" t="str">
            <v>Ригель фахверка 2В-3</v>
          </cell>
          <cell r="E671">
            <v>3</v>
          </cell>
          <cell r="F671">
            <v>9.1999999999999993</v>
          </cell>
          <cell r="G671">
            <v>27.6</v>
          </cell>
          <cell r="H671" t="str">
            <v>-</v>
          </cell>
          <cell r="I671" t="str">
            <v>-</v>
          </cell>
          <cell r="J671">
            <v>3</v>
          </cell>
        </row>
        <row r="672">
          <cell r="C672" t="str">
            <v>2В-4</v>
          </cell>
          <cell r="D672" t="str">
            <v>Ригель фахверка 2В-4</v>
          </cell>
          <cell r="E672">
            <v>3</v>
          </cell>
          <cell r="F672">
            <v>5.6</v>
          </cell>
          <cell r="G672">
            <v>16.8</v>
          </cell>
          <cell r="H672" t="str">
            <v>-</v>
          </cell>
          <cell r="I672" t="str">
            <v>-</v>
          </cell>
          <cell r="J672">
            <v>3</v>
          </cell>
        </row>
        <row r="673">
          <cell r="C673" t="str">
            <v>2В-5</v>
          </cell>
          <cell r="D673" t="str">
            <v>Ригель фахверка 2В-5</v>
          </cell>
          <cell r="E673">
            <v>1</v>
          </cell>
          <cell r="F673">
            <v>25</v>
          </cell>
          <cell r="G673">
            <v>25</v>
          </cell>
          <cell r="H673" t="str">
            <v>-</v>
          </cell>
          <cell r="I673" t="str">
            <v>-</v>
          </cell>
          <cell r="J673">
            <v>1</v>
          </cell>
        </row>
        <row r="674">
          <cell r="C674" t="str">
            <v>2В-6</v>
          </cell>
          <cell r="D674" t="str">
            <v>Ригель фахверка 2В-6</v>
          </cell>
          <cell r="E674">
            <v>2</v>
          </cell>
          <cell r="F674">
            <v>39.799999999999997</v>
          </cell>
          <cell r="G674">
            <v>79.599999999999994</v>
          </cell>
          <cell r="H674" t="str">
            <v>-</v>
          </cell>
          <cell r="I674" t="str">
            <v>-</v>
          </cell>
          <cell r="J674">
            <v>2</v>
          </cell>
        </row>
        <row r="675">
          <cell r="C675" t="str">
            <v>2В-7</v>
          </cell>
          <cell r="D675" t="str">
            <v>Ригель фахверка 2В-7</v>
          </cell>
          <cell r="E675">
            <v>2</v>
          </cell>
          <cell r="F675">
            <v>29.2</v>
          </cell>
          <cell r="G675">
            <v>58.4</v>
          </cell>
          <cell r="H675" t="str">
            <v>-</v>
          </cell>
          <cell r="I675" t="str">
            <v>-</v>
          </cell>
          <cell r="J675">
            <v>2</v>
          </cell>
        </row>
        <row r="676">
          <cell r="C676" t="str">
            <v>2В-8</v>
          </cell>
          <cell r="D676" t="str">
            <v>Ригель фахверка 2В-8</v>
          </cell>
          <cell r="E676">
            <v>1</v>
          </cell>
          <cell r="F676">
            <v>3.9</v>
          </cell>
          <cell r="G676">
            <v>3.9</v>
          </cell>
          <cell r="H676" t="str">
            <v>-</v>
          </cell>
          <cell r="I676" t="str">
            <v>-</v>
          </cell>
          <cell r="J676">
            <v>1</v>
          </cell>
        </row>
        <row r="677">
          <cell r="C677" t="str">
            <v>2В-9</v>
          </cell>
          <cell r="D677" t="str">
            <v>Ригель фахверка 2В-9</v>
          </cell>
          <cell r="E677">
            <v>1</v>
          </cell>
          <cell r="F677">
            <v>16.5</v>
          </cell>
          <cell r="G677">
            <v>16.5</v>
          </cell>
          <cell r="H677" t="str">
            <v>-</v>
          </cell>
          <cell r="I677" t="str">
            <v>-</v>
          </cell>
          <cell r="J677">
            <v>1</v>
          </cell>
        </row>
        <row r="678">
          <cell r="C678" t="str">
            <v>2В-10</v>
          </cell>
          <cell r="D678" t="str">
            <v>Ригель фахверка 2В-10</v>
          </cell>
          <cell r="E678">
            <v>1</v>
          </cell>
          <cell r="F678">
            <v>1.5</v>
          </cell>
          <cell r="G678">
            <v>1.5</v>
          </cell>
          <cell r="H678" t="str">
            <v>-</v>
          </cell>
          <cell r="I678" t="str">
            <v>-</v>
          </cell>
          <cell r="J678">
            <v>1</v>
          </cell>
        </row>
        <row r="679">
          <cell r="C679" t="str">
            <v>2В-11</v>
          </cell>
          <cell r="D679" t="str">
            <v>Ригель фахверка 2В-11</v>
          </cell>
          <cell r="E679">
            <v>1</v>
          </cell>
          <cell r="F679">
            <v>6.7</v>
          </cell>
          <cell r="G679">
            <v>6.7</v>
          </cell>
          <cell r="H679" t="str">
            <v>-</v>
          </cell>
          <cell r="I679" t="str">
            <v>-</v>
          </cell>
          <cell r="J679">
            <v>1</v>
          </cell>
        </row>
        <row r="680">
          <cell r="C680" t="str">
            <v>2В-12</v>
          </cell>
          <cell r="D680" t="str">
            <v>Ригель фахверка 2В-12</v>
          </cell>
          <cell r="E680">
            <v>1</v>
          </cell>
          <cell r="F680">
            <v>3.1</v>
          </cell>
          <cell r="G680">
            <v>3.1</v>
          </cell>
          <cell r="H680" t="str">
            <v>-</v>
          </cell>
          <cell r="I680" t="str">
            <v>-</v>
          </cell>
          <cell r="J680">
            <v>1</v>
          </cell>
        </row>
        <row r="681">
          <cell r="C681" t="str">
            <v>2В-13</v>
          </cell>
          <cell r="D681" t="str">
            <v>Ригель фахверка 2В-13</v>
          </cell>
          <cell r="E681">
            <v>1</v>
          </cell>
          <cell r="F681">
            <v>11.1</v>
          </cell>
          <cell r="G681">
            <v>11.1</v>
          </cell>
          <cell r="H681" t="str">
            <v>-</v>
          </cell>
          <cell r="I681" t="str">
            <v>-</v>
          </cell>
          <cell r="J681">
            <v>1</v>
          </cell>
        </row>
        <row r="682">
          <cell r="C682" t="str">
            <v>2ЗД1-1</v>
          </cell>
          <cell r="D682" t="str">
            <v>Закладная деталь 2ЗД1-1</v>
          </cell>
          <cell r="E682">
            <v>204</v>
          </cell>
          <cell r="F682">
            <v>8.4</v>
          </cell>
          <cell r="G682">
            <v>1713.6</v>
          </cell>
          <cell r="H682">
            <v>204</v>
          </cell>
          <cell r="I682">
            <v>1713.6000000000001</v>
          </cell>
          <cell r="J682">
            <v>0</v>
          </cell>
        </row>
        <row r="683">
          <cell r="C683" t="str">
            <v>2ЗД1-2</v>
          </cell>
          <cell r="D683" t="str">
            <v>Закладная деталь 2ЗД1-2</v>
          </cell>
          <cell r="E683">
            <v>204</v>
          </cell>
          <cell r="F683">
            <v>2.2000000000000002</v>
          </cell>
          <cell r="G683">
            <v>448.8</v>
          </cell>
          <cell r="H683">
            <v>54</v>
          </cell>
          <cell r="I683">
            <v>118.80000000000001</v>
          </cell>
          <cell r="J683">
            <v>150</v>
          </cell>
        </row>
        <row r="684">
          <cell r="C684" t="str">
            <v>2К1-1</v>
          </cell>
          <cell r="D684" t="str">
            <v>Колонна 2К1-1</v>
          </cell>
          <cell r="E684">
            <v>4</v>
          </cell>
          <cell r="F684">
            <v>1183.5999999999999</v>
          </cell>
          <cell r="G684">
            <v>4734.3999999999996</v>
          </cell>
          <cell r="H684" t="str">
            <v>-</v>
          </cell>
          <cell r="I684" t="str">
            <v>-</v>
          </cell>
          <cell r="J684">
            <v>4</v>
          </cell>
        </row>
        <row r="685">
          <cell r="C685" t="str">
            <v>2К1-2</v>
          </cell>
          <cell r="D685" t="str">
            <v>Колонна 2К1-2</v>
          </cell>
          <cell r="E685">
            <v>4</v>
          </cell>
          <cell r="F685">
            <v>225.6</v>
          </cell>
          <cell r="G685">
            <v>902.4</v>
          </cell>
          <cell r="H685">
            <v>3</v>
          </cell>
          <cell r="I685">
            <v>676.8</v>
          </cell>
          <cell r="J685">
            <v>5</v>
          </cell>
        </row>
        <row r="686">
          <cell r="C686" t="str">
            <v>2К1-3</v>
          </cell>
          <cell r="D686" t="str">
            <v>Колонна 2К1-3</v>
          </cell>
          <cell r="E686">
            <v>4</v>
          </cell>
          <cell r="F686">
            <v>1183.5999999999999</v>
          </cell>
          <cell r="G686">
            <v>4734.3999999999996</v>
          </cell>
          <cell r="H686" t="str">
            <v>-</v>
          </cell>
          <cell r="I686" t="str">
            <v>-</v>
          </cell>
          <cell r="J686">
            <v>4</v>
          </cell>
        </row>
        <row r="687">
          <cell r="C687" t="str">
            <v>2К1-4</v>
          </cell>
          <cell r="D687" t="str">
            <v>Колонна 2К1-4</v>
          </cell>
          <cell r="E687">
            <v>6</v>
          </cell>
          <cell r="F687">
            <v>225.6</v>
          </cell>
          <cell r="G687">
            <v>1353.6</v>
          </cell>
          <cell r="H687" t="str">
            <v>-</v>
          </cell>
          <cell r="I687" t="str">
            <v>-</v>
          </cell>
          <cell r="J687">
            <v>6</v>
          </cell>
        </row>
        <row r="688">
          <cell r="C688" t="str">
            <v>2К1-5</v>
          </cell>
          <cell r="D688" t="str">
            <v>Колонна 2К1-5</v>
          </cell>
          <cell r="E688">
            <v>1</v>
          </cell>
          <cell r="F688">
            <v>1192.7</v>
          </cell>
          <cell r="G688">
            <v>1192.7</v>
          </cell>
          <cell r="H688" t="str">
            <v>-</v>
          </cell>
          <cell r="I688" t="str">
            <v>-</v>
          </cell>
          <cell r="J688">
            <v>1</v>
          </cell>
        </row>
        <row r="689">
          <cell r="C689" t="str">
            <v>2К1-6</v>
          </cell>
          <cell r="D689" t="str">
            <v>Колонна 2К1-6</v>
          </cell>
          <cell r="E689">
            <v>16</v>
          </cell>
          <cell r="F689">
            <v>247</v>
          </cell>
          <cell r="G689">
            <v>3952</v>
          </cell>
          <cell r="H689" t="str">
            <v>-</v>
          </cell>
          <cell r="I689" t="str">
            <v>-</v>
          </cell>
          <cell r="J689">
            <v>14</v>
          </cell>
        </row>
        <row r="690">
          <cell r="C690" t="str">
            <v>2К1-7</v>
          </cell>
          <cell r="D690" t="str">
            <v>Колонна 2К1-7</v>
          </cell>
          <cell r="E690">
            <v>14</v>
          </cell>
          <cell r="F690">
            <v>1190.4000000000001</v>
          </cell>
          <cell r="G690">
            <v>16665.599999999999</v>
          </cell>
          <cell r="H690" t="str">
            <v>-</v>
          </cell>
          <cell r="I690" t="str">
            <v>-</v>
          </cell>
          <cell r="J690">
            <v>14</v>
          </cell>
        </row>
        <row r="691">
          <cell r="C691" t="str">
            <v>2К1-8</v>
          </cell>
          <cell r="D691" t="str">
            <v>Колонна 2К1-8</v>
          </cell>
          <cell r="E691">
            <v>1</v>
          </cell>
          <cell r="F691">
            <v>1192.7</v>
          </cell>
          <cell r="G691">
            <v>1192.7</v>
          </cell>
          <cell r="H691" t="str">
            <v>-</v>
          </cell>
          <cell r="I691" t="str">
            <v>-</v>
          </cell>
          <cell r="J691">
            <v>1</v>
          </cell>
        </row>
        <row r="692">
          <cell r="C692" t="str">
            <v>2К1-9</v>
          </cell>
          <cell r="D692" t="str">
            <v>Колонна 2К1-9</v>
          </cell>
          <cell r="E692">
            <v>2</v>
          </cell>
          <cell r="F692">
            <v>1215</v>
          </cell>
          <cell r="G692">
            <v>2430</v>
          </cell>
          <cell r="H692" t="str">
            <v>-</v>
          </cell>
          <cell r="I692" t="str">
            <v>-</v>
          </cell>
          <cell r="J692">
            <v>2</v>
          </cell>
        </row>
        <row r="693">
          <cell r="C693" t="str">
            <v>2К1-10</v>
          </cell>
          <cell r="D693" t="str">
            <v>Колонна 2К1-10</v>
          </cell>
          <cell r="E693">
            <v>2</v>
          </cell>
          <cell r="F693">
            <v>258.10000000000002</v>
          </cell>
          <cell r="G693">
            <v>516.20000000000005</v>
          </cell>
          <cell r="H693" t="str">
            <v>-</v>
          </cell>
          <cell r="I693" t="str">
            <v>-</v>
          </cell>
          <cell r="J693">
            <v>2</v>
          </cell>
        </row>
        <row r="694">
          <cell r="C694" t="str">
            <v>2К1-11</v>
          </cell>
          <cell r="D694" t="str">
            <v>Колонна 2К1-11</v>
          </cell>
          <cell r="E694">
            <v>2</v>
          </cell>
          <cell r="F694">
            <v>1219.4000000000001</v>
          </cell>
          <cell r="G694">
            <v>2438.8000000000002</v>
          </cell>
          <cell r="H694" t="str">
            <v>-</v>
          </cell>
          <cell r="I694" t="str">
            <v>-</v>
          </cell>
          <cell r="J694">
            <v>2</v>
          </cell>
        </row>
        <row r="695">
          <cell r="C695" t="str">
            <v>2К1-12</v>
          </cell>
          <cell r="D695" t="str">
            <v>Колонна 2К1-12</v>
          </cell>
          <cell r="E695">
            <v>2</v>
          </cell>
          <cell r="F695">
            <v>319.3</v>
          </cell>
          <cell r="G695">
            <v>638.6</v>
          </cell>
          <cell r="H695" t="str">
            <v>-</v>
          </cell>
          <cell r="I695" t="str">
            <v>-</v>
          </cell>
          <cell r="J695">
            <v>3</v>
          </cell>
        </row>
        <row r="696">
          <cell r="C696" t="str">
            <v>2К1-13</v>
          </cell>
          <cell r="D696" t="str">
            <v>Колонна 2К1-13</v>
          </cell>
          <cell r="E696">
            <v>2</v>
          </cell>
          <cell r="F696">
            <v>1198.7</v>
          </cell>
          <cell r="G696">
            <v>2397.4</v>
          </cell>
          <cell r="H696" t="str">
            <v>-</v>
          </cell>
          <cell r="I696" t="str">
            <v>-</v>
          </cell>
          <cell r="J696">
            <v>2</v>
          </cell>
        </row>
        <row r="697">
          <cell r="C697" t="str">
            <v>2К1-14</v>
          </cell>
          <cell r="D697" t="str">
            <v>Колонна 2К1-14</v>
          </cell>
          <cell r="E697">
            <v>2</v>
          </cell>
          <cell r="F697">
            <v>258.10000000000002</v>
          </cell>
          <cell r="G697">
            <v>516.20000000000005</v>
          </cell>
          <cell r="H697" t="str">
            <v>-</v>
          </cell>
          <cell r="I697" t="str">
            <v>-</v>
          </cell>
          <cell r="J697">
            <v>2</v>
          </cell>
        </row>
        <row r="698">
          <cell r="C698" t="str">
            <v>2К1-15</v>
          </cell>
          <cell r="D698" t="str">
            <v>Колонна 2К1-15</v>
          </cell>
          <cell r="E698">
            <v>2</v>
          </cell>
          <cell r="F698">
            <v>1234.3</v>
          </cell>
          <cell r="G698">
            <v>2468.6</v>
          </cell>
          <cell r="H698" t="str">
            <v>-</v>
          </cell>
          <cell r="I698" t="str">
            <v>-</v>
          </cell>
          <cell r="J698">
            <v>2</v>
          </cell>
        </row>
        <row r="699">
          <cell r="C699" t="str">
            <v>2К2-1</v>
          </cell>
          <cell r="D699" t="str">
            <v>Колонна 2К2-1</v>
          </cell>
          <cell r="E699">
            <v>2</v>
          </cell>
          <cell r="F699">
            <v>1753.2</v>
          </cell>
          <cell r="G699">
            <v>3506.4</v>
          </cell>
          <cell r="H699" t="str">
            <v>-</v>
          </cell>
          <cell r="I699" t="str">
            <v>-</v>
          </cell>
          <cell r="J699">
            <v>2</v>
          </cell>
        </row>
        <row r="700">
          <cell r="C700" t="str">
            <v>2К2-2</v>
          </cell>
          <cell r="D700" t="str">
            <v>Колонна 2К2-2</v>
          </cell>
          <cell r="E700">
            <v>20</v>
          </cell>
          <cell r="F700">
            <v>1764.7</v>
          </cell>
          <cell r="G700">
            <v>35294</v>
          </cell>
          <cell r="H700">
            <v>6</v>
          </cell>
          <cell r="I700">
            <v>10588.2</v>
          </cell>
          <cell r="J700">
            <v>20</v>
          </cell>
        </row>
        <row r="701">
          <cell r="C701" t="str">
            <v>2К2-3</v>
          </cell>
          <cell r="D701" t="str">
            <v>Колонна 2К2-3</v>
          </cell>
          <cell r="E701">
            <v>1</v>
          </cell>
          <cell r="F701">
            <v>1772.8</v>
          </cell>
          <cell r="G701">
            <v>1772.8</v>
          </cell>
          <cell r="H701" t="str">
            <v>-</v>
          </cell>
          <cell r="I701" t="str">
            <v>-</v>
          </cell>
          <cell r="J701">
            <v>1</v>
          </cell>
        </row>
        <row r="702">
          <cell r="C702" t="str">
            <v>2К2-4</v>
          </cell>
          <cell r="D702" t="str">
            <v>Колонна 2К2-4</v>
          </cell>
          <cell r="E702">
            <v>1</v>
          </cell>
          <cell r="F702">
            <v>1772.8</v>
          </cell>
          <cell r="G702">
            <v>1772.8</v>
          </cell>
          <cell r="H702" t="str">
            <v>-</v>
          </cell>
          <cell r="I702" t="str">
            <v>-</v>
          </cell>
          <cell r="J702">
            <v>1</v>
          </cell>
        </row>
        <row r="703">
          <cell r="C703" t="str">
            <v>2К2-5</v>
          </cell>
          <cell r="D703" t="str">
            <v>Колонна 2К2-5</v>
          </cell>
          <cell r="E703">
            <v>2</v>
          </cell>
          <cell r="F703">
            <v>1786.1</v>
          </cell>
          <cell r="G703">
            <v>3572.2</v>
          </cell>
          <cell r="H703">
            <v>1</v>
          </cell>
          <cell r="I703">
            <v>1786.1</v>
          </cell>
          <cell r="J703">
            <v>1</v>
          </cell>
        </row>
        <row r="704">
          <cell r="C704" t="str">
            <v>2К2-6</v>
          </cell>
          <cell r="D704" t="str">
            <v>Колонна 2К2-6</v>
          </cell>
          <cell r="E704">
            <v>2</v>
          </cell>
          <cell r="F704">
            <v>1753.2</v>
          </cell>
          <cell r="G704">
            <v>3506.4</v>
          </cell>
          <cell r="H704" t="str">
            <v>-</v>
          </cell>
          <cell r="I704" t="str">
            <v>-</v>
          </cell>
          <cell r="J704">
            <v>2</v>
          </cell>
        </row>
        <row r="705">
          <cell r="C705" t="str">
            <v>2К2-7</v>
          </cell>
          <cell r="D705" t="str">
            <v>Колонна 2К2-7</v>
          </cell>
          <cell r="E705">
            <v>1</v>
          </cell>
          <cell r="F705">
            <v>1764.7</v>
          </cell>
          <cell r="G705">
            <v>1764.7</v>
          </cell>
          <cell r="H705" t="str">
            <v>-</v>
          </cell>
          <cell r="I705" t="str">
            <v>-</v>
          </cell>
          <cell r="J705">
            <v>1</v>
          </cell>
        </row>
        <row r="706">
          <cell r="C706" t="str">
            <v>2К2-8</v>
          </cell>
          <cell r="D706" t="str">
            <v>Колонна 2К2-8</v>
          </cell>
          <cell r="E706">
            <v>1</v>
          </cell>
          <cell r="F706">
            <v>1764.7</v>
          </cell>
          <cell r="G706">
            <v>1764.7</v>
          </cell>
          <cell r="H706" t="str">
            <v>-</v>
          </cell>
          <cell r="I706" t="str">
            <v>-</v>
          </cell>
          <cell r="J706">
            <v>1</v>
          </cell>
        </row>
        <row r="707">
          <cell r="C707" t="str">
            <v>2К4-1</v>
          </cell>
          <cell r="D707" t="str">
            <v>Колонна 2К4-1</v>
          </cell>
          <cell r="E707">
            <v>4</v>
          </cell>
          <cell r="F707">
            <v>205.9</v>
          </cell>
          <cell r="G707">
            <v>823.6</v>
          </cell>
          <cell r="H707" t="str">
            <v>-</v>
          </cell>
          <cell r="I707" t="str">
            <v>-</v>
          </cell>
          <cell r="J707">
            <v>4</v>
          </cell>
        </row>
        <row r="708">
          <cell r="C708" t="str">
            <v>2К4-2</v>
          </cell>
          <cell r="D708" t="str">
            <v>Колонна 2К4-2</v>
          </cell>
          <cell r="E708">
            <v>2</v>
          </cell>
          <cell r="F708">
            <v>324.7</v>
          </cell>
          <cell r="G708">
            <v>649.4</v>
          </cell>
          <cell r="H708" t="str">
            <v>-</v>
          </cell>
          <cell r="I708" t="str">
            <v>-</v>
          </cell>
          <cell r="J708">
            <v>1</v>
          </cell>
        </row>
        <row r="709">
          <cell r="C709" t="str">
            <v>2К4-3</v>
          </cell>
          <cell r="D709" t="str">
            <v>Колонна 2К4-3</v>
          </cell>
          <cell r="E709">
            <v>20</v>
          </cell>
          <cell r="F709">
            <v>222.3</v>
          </cell>
          <cell r="G709">
            <v>4446</v>
          </cell>
          <cell r="H709" t="str">
            <v>-</v>
          </cell>
          <cell r="I709" t="str">
            <v>-</v>
          </cell>
          <cell r="J709">
            <v>20</v>
          </cell>
        </row>
        <row r="710">
          <cell r="C710" t="str">
            <v>2К4-4</v>
          </cell>
          <cell r="D710" t="str">
            <v>Колонна 2К4-4</v>
          </cell>
          <cell r="E710">
            <v>20</v>
          </cell>
          <cell r="F710">
            <v>222.9</v>
          </cell>
          <cell r="G710">
            <v>4458</v>
          </cell>
          <cell r="H710" t="str">
            <v>-</v>
          </cell>
          <cell r="I710" t="str">
            <v>-</v>
          </cell>
          <cell r="J710">
            <v>20</v>
          </cell>
        </row>
        <row r="711">
          <cell r="C711" t="str">
            <v>2К4-5</v>
          </cell>
          <cell r="D711" t="str">
            <v>Колонна 2К4-5</v>
          </cell>
          <cell r="E711">
            <v>2</v>
          </cell>
          <cell r="F711">
            <v>231.3</v>
          </cell>
          <cell r="G711">
            <v>462.6</v>
          </cell>
          <cell r="H711" t="str">
            <v>-</v>
          </cell>
          <cell r="I711" t="str">
            <v>-</v>
          </cell>
          <cell r="J711">
            <v>2</v>
          </cell>
        </row>
        <row r="712">
          <cell r="C712" t="str">
            <v>2К4-6</v>
          </cell>
          <cell r="D712" t="str">
            <v>Колонна 2К4-6</v>
          </cell>
          <cell r="E712">
            <v>2</v>
          </cell>
          <cell r="F712">
            <v>231.8</v>
          </cell>
          <cell r="G712">
            <v>463.6</v>
          </cell>
          <cell r="H712" t="str">
            <v>-</v>
          </cell>
          <cell r="I712" t="str">
            <v>-</v>
          </cell>
          <cell r="J712">
            <v>2</v>
          </cell>
        </row>
        <row r="713">
          <cell r="C713" t="str">
            <v>2К4-7</v>
          </cell>
          <cell r="D713" t="str">
            <v>Колонна 2К4-7</v>
          </cell>
          <cell r="E713">
            <v>2</v>
          </cell>
          <cell r="F713">
            <v>232.6</v>
          </cell>
          <cell r="G713">
            <v>465.2</v>
          </cell>
          <cell r="H713" t="str">
            <v>-</v>
          </cell>
          <cell r="I713" t="str">
            <v>-</v>
          </cell>
          <cell r="J713">
            <v>2</v>
          </cell>
        </row>
        <row r="714">
          <cell r="C714" t="str">
            <v>2К4-8</v>
          </cell>
          <cell r="D714" t="str">
            <v>Колонна 2К4-8</v>
          </cell>
          <cell r="E714">
            <v>2</v>
          </cell>
          <cell r="F714">
            <v>242.3</v>
          </cell>
          <cell r="G714">
            <v>484.6</v>
          </cell>
          <cell r="H714" t="str">
            <v>-</v>
          </cell>
          <cell r="I714" t="str">
            <v>-</v>
          </cell>
          <cell r="J714">
            <v>2</v>
          </cell>
        </row>
        <row r="715">
          <cell r="C715" t="str">
            <v>2К4-9</v>
          </cell>
          <cell r="D715" t="str">
            <v>Колонна 2К4-9</v>
          </cell>
          <cell r="E715">
            <v>2</v>
          </cell>
          <cell r="F715">
            <v>231.3</v>
          </cell>
          <cell r="G715">
            <v>462.6</v>
          </cell>
          <cell r="H715" t="str">
            <v>-</v>
          </cell>
          <cell r="I715" t="str">
            <v>-</v>
          </cell>
          <cell r="J715">
            <v>2</v>
          </cell>
        </row>
        <row r="716">
          <cell r="C716" t="str">
            <v>2К4-10</v>
          </cell>
          <cell r="D716" t="str">
            <v>Колонна 2К4-10</v>
          </cell>
          <cell r="E716">
            <v>2</v>
          </cell>
          <cell r="F716">
            <v>231.8</v>
          </cell>
          <cell r="G716">
            <v>463.6</v>
          </cell>
          <cell r="H716" t="str">
            <v>-</v>
          </cell>
          <cell r="I716" t="str">
            <v>-</v>
          </cell>
          <cell r="J716">
            <v>2</v>
          </cell>
        </row>
        <row r="717">
          <cell r="C717" t="str">
            <v>2К4-11</v>
          </cell>
          <cell r="D717" t="str">
            <v>Колонна 2К4-11</v>
          </cell>
          <cell r="E717">
            <v>2</v>
          </cell>
          <cell r="F717">
            <v>324.7</v>
          </cell>
          <cell r="G717">
            <v>649.4</v>
          </cell>
          <cell r="H717" t="str">
            <v>-</v>
          </cell>
          <cell r="I717" t="str">
            <v>-</v>
          </cell>
          <cell r="J717">
            <v>2</v>
          </cell>
        </row>
        <row r="718">
          <cell r="C718" t="str">
            <v>2КР1-1</v>
          </cell>
          <cell r="D718" t="str">
            <v>Кронштейн 2КР1-1</v>
          </cell>
          <cell r="E718">
            <v>1</v>
          </cell>
          <cell r="F718">
            <v>21.3</v>
          </cell>
          <cell r="G718">
            <v>21.3</v>
          </cell>
          <cell r="H718" t="str">
            <v>-</v>
          </cell>
          <cell r="I718" t="str">
            <v>-</v>
          </cell>
          <cell r="J718">
            <v>1</v>
          </cell>
        </row>
        <row r="719">
          <cell r="C719" t="str">
            <v>2КР1-2</v>
          </cell>
          <cell r="D719" t="str">
            <v>Кронштейн 2КР1-2</v>
          </cell>
          <cell r="E719">
            <v>1</v>
          </cell>
          <cell r="F719">
            <v>71.400000000000006</v>
          </cell>
          <cell r="G719">
            <v>71.400000000000006</v>
          </cell>
          <cell r="H719" t="str">
            <v>-</v>
          </cell>
          <cell r="I719" t="str">
            <v>-</v>
          </cell>
          <cell r="J719">
            <v>1</v>
          </cell>
        </row>
        <row r="720">
          <cell r="C720" t="str">
            <v>2КР1-3</v>
          </cell>
          <cell r="D720" t="str">
            <v>Кронштейн 2КР1-3</v>
          </cell>
          <cell r="E720">
            <v>8</v>
          </cell>
          <cell r="F720">
            <v>66.900000000000006</v>
          </cell>
          <cell r="G720">
            <v>535.20000000000005</v>
          </cell>
          <cell r="H720" t="str">
            <v>-</v>
          </cell>
          <cell r="I720" t="str">
            <v>-</v>
          </cell>
          <cell r="J720">
            <v>8</v>
          </cell>
        </row>
        <row r="721">
          <cell r="C721" t="str">
            <v>2КР1-4</v>
          </cell>
          <cell r="D721" t="str">
            <v>Кронштейн 2КР1-4</v>
          </cell>
          <cell r="E721">
            <v>8</v>
          </cell>
          <cell r="F721">
            <v>17.5</v>
          </cell>
          <cell r="G721">
            <v>140</v>
          </cell>
          <cell r="H721" t="str">
            <v>-</v>
          </cell>
          <cell r="I721" t="str">
            <v>-</v>
          </cell>
          <cell r="J721">
            <v>8</v>
          </cell>
        </row>
        <row r="722">
          <cell r="C722" t="str">
            <v>2Л1-1</v>
          </cell>
          <cell r="D722" t="str">
            <v>Лестница 2Л1-1</v>
          </cell>
          <cell r="E722">
            <v>2</v>
          </cell>
          <cell r="F722">
            <v>347.1</v>
          </cell>
          <cell r="G722">
            <v>694.2</v>
          </cell>
          <cell r="H722">
            <v>2</v>
          </cell>
          <cell r="I722">
            <v>694.2</v>
          </cell>
          <cell r="J722">
            <v>0</v>
          </cell>
        </row>
        <row r="723">
          <cell r="C723" t="str">
            <v>2Л1-2</v>
          </cell>
          <cell r="D723" t="str">
            <v>Лестница 2Л1-2</v>
          </cell>
          <cell r="E723">
            <v>1</v>
          </cell>
          <cell r="F723">
            <v>383.4</v>
          </cell>
          <cell r="G723">
            <v>383.4</v>
          </cell>
          <cell r="H723">
            <v>1</v>
          </cell>
          <cell r="I723">
            <v>383.4</v>
          </cell>
          <cell r="J723">
            <v>0</v>
          </cell>
        </row>
        <row r="724">
          <cell r="C724" t="str">
            <v>2Л1-3</v>
          </cell>
          <cell r="D724" t="str">
            <v>Лестница 2Л1-3</v>
          </cell>
          <cell r="E724">
            <v>1</v>
          </cell>
          <cell r="F724">
            <v>176</v>
          </cell>
          <cell r="G724">
            <v>176</v>
          </cell>
          <cell r="H724">
            <v>1</v>
          </cell>
          <cell r="I724">
            <v>176</v>
          </cell>
          <cell r="J724">
            <v>0</v>
          </cell>
        </row>
        <row r="725">
          <cell r="C725" t="str">
            <v>2Л1-4</v>
          </cell>
          <cell r="D725" t="str">
            <v>Лестница 2Л1-4</v>
          </cell>
          <cell r="E725">
            <v>4</v>
          </cell>
          <cell r="F725">
            <v>278.8</v>
          </cell>
          <cell r="G725">
            <v>1115.2</v>
          </cell>
          <cell r="H725">
            <v>4</v>
          </cell>
          <cell r="I725">
            <v>1115.2</v>
          </cell>
          <cell r="J725">
            <v>0</v>
          </cell>
        </row>
        <row r="726">
          <cell r="C726" t="str">
            <v>2Л1-5</v>
          </cell>
          <cell r="D726" t="str">
            <v>Лестница 2Л1-5</v>
          </cell>
          <cell r="E726">
            <v>2</v>
          </cell>
          <cell r="F726">
            <v>261.2</v>
          </cell>
          <cell r="G726">
            <v>522.4</v>
          </cell>
          <cell r="H726">
            <v>2</v>
          </cell>
          <cell r="I726">
            <v>522.4</v>
          </cell>
          <cell r="J726">
            <v>0</v>
          </cell>
        </row>
        <row r="727">
          <cell r="C727" t="str">
            <v>2Л1-6</v>
          </cell>
          <cell r="D727" t="str">
            <v>Лестница 2Л1-6</v>
          </cell>
          <cell r="E727">
            <v>2</v>
          </cell>
          <cell r="F727">
            <v>259.60000000000002</v>
          </cell>
          <cell r="G727">
            <v>519.20000000000005</v>
          </cell>
          <cell r="H727">
            <v>2</v>
          </cell>
          <cell r="I727">
            <v>519.20000000000005</v>
          </cell>
          <cell r="J727">
            <v>0</v>
          </cell>
        </row>
        <row r="728">
          <cell r="C728" t="str">
            <v>2Л2-1</v>
          </cell>
          <cell r="D728" t="str">
            <v>Лестница 2Л2-1</v>
          </cell>
          <cell r="E728">
            <v>2</v>
          </cell>
          <cell r="F728">
            <v>61.6</v>
          </cell>
          <cell r="G728">
            <v>123.2</v>
          </cell>
          <cell r="H728">
            <v>2</v>
          </cell>
          <cell r="I728">
            <v>123.2</v>
          </cell>
          <cell r="J728">
            <v>0</v>
          </cell>
        </row>
        <row r="729">
          <cell r="C729" t="str">
            <v>2Л2-2</v>
          </cell>
          <cell r="D729" t="str">
            <v>Лестница 2Л2-2</v>
          </cell>
          <cell r="E729">
            <v>4</v>
          </cell>
          <cell r="F729">
            <v>370.8</v>
          </cell>
          <cell r="G729">
            <v>1483.2</v>
          </cell>
          <cell r="H729">
            <v>4</v>
          </cell>
          <cell r="I729">
            <v>1483.2</v>
          </cell>
          <cell r="J729">
            <v>0</v>
          </cell>
        </row>
        <row r="730">
          <cell r="C730" t="str">
            <v>2Л2-3</v>
          </cell>
          <cell r="D730" t="str">
            <v>Лестница 2Л2-3</v>
          </cell>
          <cell r="E730">
            <v>2</v>
          </cell>
          <cell r="F730">
            <v>276.39999999999998</v>
          </cell>
          <cell r="G730">
            <v>552.79999999999995</v>
          </cell>
          <cell r="H730">
            <v>2</v>
          </cell>
          <cell r="I730">
            <v>552.79999999999995</v>
          </cell>
          <cell r="J730">
            <v>0</v>
          </cell>
        </row>
        <row r="731">
          <cell r="C731" t="str">
            <v>2Л2-4</v>
          </cell>
          <cell r="D731" t="str">
            <v>Лестница 2Л2-4</v>
          </cell>
          <cell r="E731">
            <v>2</v>
          </cell>
          <cell r="F731">
            <v>309.60000000000002</v>
          </cell>
          <cell r="G731">
            <v>619.20000000000005</v>
          </cell>
          <cell r="H731">
            <v>2</v>
          </cell>
          <cell r="I731">
            <v>619.20000000000005</v>
          </cell>
          <cell r="J731">
            <v>0</v>
          </cell>
        </row>
        <row r="732">
          <cell r="C732" t="str">
            <v>2Л3-1</v>
          </cell>
          <cell r="D732" t="str">
            <v>Лестница 2Л3-1</v>
          </cell>
          <cell r="E732">
            <v>2</v>
          </cell>
          <cell r="F732">
            <v>254.8</v>
          </cell>
          <cell r="G732">
            <v>509.6</v>
          </cell>
          <cell r="H732">
            <v>2</v>
          </cell>
          <cell r="I732">
            <v>509.6</v>
          </cell>
          <cell r="J732">
            <v>0</v>
          </cell>
        </row>
        <row r="733">
          <cell r="C733" t="str">
            <v>2Л3-2</v>
          </cell>
          <cell r="D733" t="str">
            <v>Лестница 2Л3-2</v>
          </cell>
          <cell r="E733">
            <v>1</v>
          </cell>
          <cell r="F733">
            <v>293.89999999999998</v>
          </cell>
          <cell r="G733">
            <v>293.89999999999998</v>
          </cell>
          <cell r="H733">
            <v>1</v>
          </cell>
          <cell r="I733">
            <v>293.89999999999998</v>
          </cell>
          <cell r="J733">
            <v>0</v>
          </cell>
        </row>
        <row r="734">
          <cell r="C734" t="str">
            <v>2Л3-3</v>
          </cell>
          <cell r="D734" t="str">
            <v>Лестница 2Л3-3</v>
          </cell>
          <cell r="E734">
            <v>1</v>
          </cell>
          <cell r="F734">
            <v>257.39999999999998</v>
          </cell>
          <cell r="G734">
            <v>257.39999999999998</v>
          </cell>
          <cell r="H734">
            <v>1</v>
          </cell>
          <cell r="I734">
            <v>257.39999999999998</v>
          </cell>
          <cell r="J734">
            <v>0</v>
          </cell>
        </row>
        <row r="735">
          <cell r="C735" t="str">
            <v>2Л3-4</v>
          </cell>
          <cell r="D735" t="str">
            <v>Лестница 2Л3-4</v>
          </cell>
          <cell r="E735">
            <v>1</v>
          </cell>
          <cell r="F735">
            <v>362.1</v>
          </cell>
          <cell r="G735">
            <v>362.1</v>
          </cell>
          <cell r="H735">
            <v>1</v>
          </cell>
          <cell r="I735">
            <v>362.1</v>
          </cell>
          <cell r="J735">
            <v>0</v>
          </cell>
        </row>
        <row r="736">
          <cell r="C736" t="str">
            <v>2Л6-1</v>
          </cell>
          <cell r="D736" t="str">
            <v>Лестница 2Л6-1</v>
          </cell>
          <cell r="E736">
            <v>3</v>
          </cell>
          <cell r="F736">
            <v>449.9</v>
          </cell>
          <cell r="G736">
            <v>1349.7</v>
          </cell>
          <cell r="H736">
            <v>3</v>
          </cell>
          <cell r="I736">
            <v>1349.6999999999998</v>
          </cell>
          <cell r="J736">
            <v>0</v>
          </cell>
        </row>
        <row r="737">
          <cell r="C737" t="str">
            <v>2М-1</v>
          </cell>
          <cell r="D737" t="str">
            <v>Монтажный элемент 2М-1</v>
          </cell>
          <cell r="E737">
            <v>80</v>
          </cell>
          <cell r="F737">
            <v>1.5</v>
          </cell>
          <cell r="G737">
            <v>120</v>
          </cell>
          <cell r="H737" t="str">
            <v>-</v>
          </cell>
          <cell r="I737" t="str">
            <v>-</v>
          </cell>
          <cell r="J737">
            <v>160</v>
          </cell>
        </row>
        <row r="738">
          <cell r="C738" t="str">
            <v>2М-2</v>
          </cell>
          <cell r="D738" t="str">
            <v>Монтажный элемент 2М-2</v>
          </cell>
          <cell r="E738">
            <v>48</v>
          </cell>
          <cell r="F738">
            <v>0.3</v>
          </cell>
          <cell r="G738">
            <v>14.4</v>
          </cell>
          <cell r="H738">
            <v>48</v>
          </cell>
          <cell r="I738">
            <v>14.399999999999999</v>
          </cell>
          <cell r="J738">
            <v>48</v>
          </cell>
        </row>
        <row r="739">
          <cell r="C739" t="str">
            <v>2М-3</v>
          </cell>
          <cell r="D739" t="str">
            <v>Монтажный элемент 2М-3</v>
          </cell>
          <cell r="E739">
            <v>16</v>
          </cell>
          <cell r="F739">
            <v>11.2</v>
          </cell>
          <cell r="G739">
            <v>179.2</v>
          </cell>
          <cell r="H739" t="str">
            <v>-</v>
          </cell>
          <cell r="I739" t="str">
            <v>-</v>
          </cell>
          <cell r="J739">
            <v>32</v>
          </cell>
        </row>
        <row r="740">
          <cell r="C740" t="str">
            <v>2Н1-1</v>
          </cell>
          <cell r="D740" t="str">
            <v>Настил 2Н1-1</v>
          </cell>
          <cell r="E740">
            <v>2</v>
          </cell>
          <cell r="F740">
            <v>83.9</v>
          </cell>
          <cell r="G740">
            <v>167.8</v>
          </cell>
          <cell r="H740">
            <v>2</v>
          </cell>
          <cell r="I740">
            <v>167.8</v>
          </cell>
          <cell r="J740">
            <v>0</v>
          </cell>
        </row>
        <row r="741">
          <cell r="C741" t="str">
            <v>2Н1-2</v>
          </cell>
          <cell r="D741" t="str">
            <v>Настил 2Н1-2</v>
          </cell>
          <cell r="E741">
            <v>2</v>
          </cell>
          <cell r="F741">
            <v>79.2</v>
          </cell>
          <cell r="G741">
            <v>158.4</v>
          </cell>
          <cell r="H741">
            <v>2</v>
          </cell>
          <cell r="I741">
            <v>158.4</v>
          </cell>
          <cell r="J741">
            <v>0</v>
          </cell>
        </row>
        <row r="742">
          <cell r="C742" t="str">
            <v>2Н1-3</v>
          </cell>
          <cell r="D742" t="str">
            <v>Настил 2Н1-3</v>
          </cell>
          <cell r="E742">
            <v>2</v>
          </cell>
          <cell r="F742">
            <v>64.5</v>
          </cell>
          <cell r="G742">
            <v>129</v>
          </cell>
          <cell r="H742">
            <v>2</v>
          </cell>
          <cell r="I742">
            <v>129</v>
          </cell>
          <cell r="J742">
            <v>0</v>
          </cell>
        </row>
        <row r="743">
          <cell r="C743" t="str">
            <v>2Н1-4</v>
          </cell>
          <cell r="D743" t="str">
            <v>Настил 2Н1-4</v>
          </cell>
          <cell r="E743">
            <v>2</v>
          </cell>
          <cell r="F743">
            <v>107.8</v>
          </cell>
          <cell r="G743">
            <v>215.6</v>
          </cell>
          <cell r="H743">
            <v>2</v>
          </cell>
          <cell r="I743">
            <v>215.6</v>
          </cell>
          <cell r="J743">
            <v>0</v>
          </cell>
        </row>
        <row r="744">
          <cell r="C744" t="str">
            <v>2Н1-5</v>
          </cell>
          <cell r="D744" t="str">
            <v>Настил 2Н1-5</v>
          </cell>
          <cell r="E744">
            <v>2</v>
          </cell>
          <cell r="F744">
            <v>100</v>
          </cell>
          <cell r="G744">
            <v>200</v>
          </cell>
          <cell r="H744">
            <v>2</v>
          </cell>
          <cell r="I744">
            <v>200</v>
          </cell>
          <cell r="J744">
            <v>0</v>
          </cell>
        </row>
        <row r="745">
          <cell r="C745" t="str">
            <v>2Н1-6</v>
          </cell>
          <cell r="D745" t="str">
            <v>Настил 2Н1-6</v>
          </cell>
          <cell r="E745">
            <v>2</v>
          </cell>
          <cell r="F745">
            <v>88.6</v>
          </cell>
          <cell r="G745">
            <v>177.2</v>
          </cell>
          <cell r="H745">
            <v>2</v>
          </cell>
          <cell r="I745">
            <v>177.2</v>
          </cell>
          <cell r="J745">
            <v>0</v>
          </cell>
        </row>
        <row r="746">
          <cell r="C746" t="str">
            <v>2Н1-7</v>
          </cell>
          <cell r="D746" t="str">
            <v>Настил 2Н1-7</v>
          </cell>
          <cell r="E746">
            <v>2</v>
          </cell>
          <cell r="F746">
            <v>81.099999999999994</v>
          </cell>
          <cell r="G746">
            <v>162.19999999999999</v>
          </cell>
          <cell r="H746">
            <v>2</v>
          </cell>
          <cell r="I746">
            <v>162.19999999999999</v>
          </cell>
          <cell r="J746">
            <v>0</v>
          </cell>
        </row>
        <row r="747">
          <cell r="C747" t="str">
            <v>2Н1-8</v>
          </cell>
          <cell r="D747" t="str">
            <v>Настил 2Н1-8</v>
          </cell>
          <cell r="E747">
            <v>2</v>
          </cell>
          <cell r="F747">
            <v>108.1</v>
          </cell>
          <cell r="G747">
            <v>216.2</v>
          </cell>
          <cell r="H747">
            <v>2</v>
          </cell>
          <cell r="I747">
            <v>216.2</v>
          </cell>
          <cell r="J747">
            <v>0</v>
          </cell>
        </row>
        <row r="748">
          <cell r="C748" t="str">
            <v>2Н1-9</v>
          </cell>
          <cell r="D748" t="str">
            <v>Настил 2Н1-9</v>
          </cell>
          <cell r="E748">
            <v>2</v>
          </cell>
          <cell r="F748">
            <v>100.3</v>
          </cell>
          <cell r="G748">
            <v>200.6</v>
          </cell>
          <cell r="H748">
            <v>2</v>
          </cell>
          <cell r="I748">
            <v>200.6</v>
          </cell>
          <cell r="J748">
            <v>0</v>
          </cell>
        </row>
        <row r="749">
          <cell r="C749" t="str">
            <v>2Н1-10</v>
          </cell>
          <cell r="D749" t="str">
            <v>Настил 2Н1-10</v>
          </cell>
          <cell r="E749">
            <v>2</v>
          </cell>
          <cell r="F749">
            <v>75.3</v>
          </cell>
          <cell r="G749">
            <v>150.6</v>
          </cell>
          <cell r="H749">
            <v>2</v>
          </cell>
          <cell r="I749">
            <v>150.6</v>
          </cell>
          <cell r="J749">
            <v>0</v>
          </cell>
        </row>
        <row r="750">
          <cell r="C750" t="str">
            <v>2Н1-11</v>
          </cell>
          <cell r="D750" t="str">
            <v>Настил 2Н1-11</v>
          </cell>
          <cell r="E750">
            <v>2</v>
          </cell>
          <cell r="F750">
            <v>78.5</v>
          </cell>
          <cell r="G750">
            <v>157</v>
          </cell>
          <cell r="H750">
            <v>2</v>
          </cell>
          <cell r="I750">
            <v>157</v>
          </cell>
          <cell r="J750">
            <v>0</v>
          </cell>
        </row>
        <row r="751">
          <cell r="C751" t="str">
            <v>2Н1-12</v>
          </cell>
          <cell r="D751" t="str">
            <v>Настил 2Н1-12</v>
          </cell>
          <cell r="E751">
            <v>25</v>
          </cell>
          <cell r="F751">
            <v>228.8</v>
          </cell>
          <cell r="G751">
            <v>5720</v>
          </cell>
          <cell r="H751">
            <v>25</v>
          </cell>
          <cell r="I751">
            <v>5720</v>
          </cell>
          <cell r="J751">
            <v>0</v>
          </cell>
        </row>
        <row r="752">
          <cell r="C752" t="str">
            <v>2Н1-13</v>
          </cell>
          <cell r="D752" t="str">
            <v>Настил 2Н1-13</v>
          </cell>
          <cell r="E752">
            <v>25</v>
          </cell>
          <cell r="F752">
            <v>210</v>
          </cell>
          <cell r="G752">
            <v>5250</v>
          </cell>
          <cell r="H752">
            <v>25</v>
          </cell>
          <cell r="I752">
            <v>5250</v>
          </cell>
          <cell r="J752">
            <v>0</v>
          </cell>
        </row>
        <row r="753">
          <cell r="C753" t="str">
            <v>2Н1-14</v>
          </cell>
          <cell r="D753" t="str">
            <v>Настил 2Н1-14</v>
          </cell>
          <cell r="E753">
            <v>8</v>
          </cell>
          <cell r="F753">
            <v>172.6</v>
          </cell>
          <cell r="G753">
            <v>1380.8</v>
          </cell>
          <cell r="H753">
            <v>8</v>
          </cell>
          <cell r="I753">
            <v>1380.8</v>
          </cell>
          <cell r="J753">
            <v>0</v>
          </cell>
        </row>
        <row r="754">
          <cell r="C754" t="str">
            <v>2Н1-15</v>
          </cell>
          <cell r="D754" t="str">
            <v>Настил 2Н1-15</v>
          </cell>
          <cell r="E754">
            <v>10</v>
          </cell>
          <cell r="F754">
            <v>287.3</v>
          </cell>
          <cell r="G754">
            <v>2873</v>
          </cell>
          <cell r="H754">
            <v>10</v>
          </cell>
          <cell r="I754">
            <v>2873</v>
          </cell>
          <cell r="J754">
            <v>0</v>
          </cell>
        </row>
        <row r="755">
          <cell r="C755" t="str">
            <v>2Н1-16</v>
          </cell>
          <cell r="D755" t="str">
            <v>Настил 2Н1-16</v>
          </cell>
          <cell r="E755">
            <v>10</v>
          </cell>
          <cell r="F755">
            <v>266.7</v>
          </cell>
          <cell r="G755">
            <v>2667</v>
          </cell>
          <cell r="H755">
            <v>10</v>
          </cell>
          <cell r="I755">
            <v>2667</v>
          </cell>
          <cell r="J755">
            <v>0</v>
          </cell>
        </row>
        <row r="756">
          <cell r="C756" t="str">
            <v>2Н1-17</v>
          </cell>
          <cell r="D756" t="str">
            <v>Настил 2Н1-17</v>
          </cell>
          <cell r="E756">
            <v>8</v>
          </cell>
          <cell r="F756">
            <v>236.3</v>
          </cell>
          <cell r="G756">
            <v>1890.4</v>
          </cell>
          <cell r="H756">
            <v>8</v>
          </cell>
          <cell r="I756">
            <v>1890.4</v>
          </cell>
          <cell r="J756">
            <v>0</v>
          </cell>
        </row>
        <row r="757">
          <cell r="C757" t="str">
            <v>2Н1-18</v>
          </cell>
          <cell r="D757" t="str">
            <v>Настил 2Н1-18</v>
          </cell>
          <cell r="E757">
            <v>8</v>
          </cell>
          <cell r="F757">
            <v>216.4</v>
          </cell>
          <cell r="G757">
            <v>1731.2</v>
          </cell>
          <cell r="H757">
            <v>8</v>
          </cell>
          <cell r="I757">
            <v>1731.2</v>
          </cell>
          <cell r="J757">
            <v>0</v>
          </cell>
        </row>
        <row r="758">
          <cell r="C758" t="str">
            <v>2Н1-19</v>
          </cell>
          <cell r="D758" t="str">
            <v>Настил 2Н1-19</v>
          </cell>
          <cell r="E758">
            <v>10</v>
          </cell>
          <cell r="F758">
            <v>288.3</v>
          </cell>
          <cell r="G758">
            <v>2883</v>
          </cell>
          <cell r="H758">
            <v>10</v>
          </cell>
          <cell r="I758">
            <v>2883</v>
          </cell>
          <cell r="J758">
            <v>0</v>
          </cell>
        </row>
        <row r="759">
          <cell r="C759" t="str">
            <v>2Н1-20</v>
          </cell>
          <cell r="D759" t="str">
            <v>Настил 2Н1-20</v>
          </cell>
          <cell r="E759">
            <v>10</v>
          </cell>
          <cell r="F759">
            <v>267.5</v>
          </cell>
          <cell r="G759">
            <v>2675</v>
          </cell>
          <cell r="H759">
            <v>10</v>
          </cell>
          <cell r="I759">
            <v>2675</v>
          </cell>
          <cell r="J759">
            <v>0</v>
          </cell>
        </row>
        <row r="760">
          <cell r="C760" t="str">
            <v>2Н1-21</v>
          </cell>
          <cell r="D760" t="str">
            <v>Настил 2Н1-21</v>
          </cell>
          <cell r="E760">
            <v>8</v>
          </cell>
          <cell r="F760">
            <v>201.3</v>
          </cell>
          <cell r="G760">
            <v>1610.4</v>
          </cell>
          <cell r="H760">
            <v>8</v>
          </cell>
          <cell r="I760">
            <v>1610.4</v>
          </cell>
          <cell r="J760">
            <v>0</v>
          </cell>
        </row>
        <row r="761">
          <cell r="C761" t="str">
            <v>2Н1-22</v>
          </cell>
          <cell r="D761" t="str">
            <v>Настил 2Н1-22</v>
          </cell>
          <cell r="E761">
            <v>24</v>
          </cell>
          <cell r="F761">
            <v>209.7</v>
          </cell>
          <cell r="G761">
            <v>5032.8</v>
          </cell>
          <cell r="H761">
            <v>24</v>
          </cell>
          <cell r="I761">
            <v>5032.7999999999993</v>
          </cell>
          <cell r="J761">
            <v>0</v>
          </cell>
        </row>
        <row r="762">
          <cell r="C762" t="str">
            <v>2Н1-23</v>
          </cell>
          <cell r="D762" t="str">
            <v>Настил 2Н1-23</v>
          </cell>
          <cell r="E762">
            <v>10</v>
          </cell>
          <cell r="F762">
            <v>173.4</v>
          </cell>
          <cell r="G762">
            <v>1734</v>
          </cell>
          <cell r="H762">
            <v>10</v>
          </cell>
          <cell r="I762">
            <v>1734</v>
          </cell>
          <cell r="J762">
            <v>0</v>
          </cell>
        </row>
        <row r="763">
          <cell r="C763" t="str">
            <v>2Н1-24</v>
          </cell>
          <cell r="D763" t="str">
            <v>Настил 2Н1-24</v>
          </cell>
          <cell r="E763">
            <v>10</v>
          </cell>
          <cell r="F763">
            <v>288.3</v>
          </cell>
          <cell r="G763">
            <v>2883</v>
          </cell>
          <cell r="H763">
            <v>10</v>
          </cell>
          <cell r="I763">
            <v>2883</v>
          </cell>
          <cell r="J763">
            <v>0</v>
          </cell>
        </row>
        <row r="764">
          <cell r="C764" t="str">
            <v>2Н1-25</v>
          </cell>
          <cell r="D764" t="str">
            <v>Настил 2Н1-25</v>
          </cell>
          <cell r="E764">
            <v>10</v>
          </cell>
          <cell r="F764">
            <v>267.5</v>
          </cell>
          <cell r="G764">
            <v>2675</v>
          </cell>
          <cell r="H764">
            <v>10</v>
          </cell>
          <cell r="I764">
            <v>2675</v>
          </cell>
          <cell r="J764">
            <v>0</v>
          </cell>
        </row>
        <row r="765">
          <cell r="C765" t="str">
            <v>2Н1-26</v>
          </cell>
          <cell r="D765" t="str">
            <v>Настил 2Н1-26</v>
          </cell>
          <cell r="E765">
            <v>10</v>
          </cell>
          <cell r="F765">
            <v>237.1</v>
          </cell>
          <cell r="G765">
            <v>2371</v>
          </cell>
          <cell r="H765">
            <v>10</v>
          </cell>
          <cell r="I765">
            <v>2371</v>
          </cell>
          <cell r="J765">
            <v>0</v>
          </cell>
        </row>
        <row r="766">
          <cell r="C766" t="str">
            <v>2Н1-27</v>
          </cell>
          <cell r="D766" t="str">
            <v>Настил 2Н1-27</v>
          </cell>
          <cell r="E766">
            <v>10</v>
          </cell>
          <cell r="F766">
            <v>216.4</v>
          </cell>
          <cell r="G766">
            <v>2164</v>
          </cell>
          <cell r="H766">
            <v>10</v>
          </cell>
          <cell r="I766">
            <v>2164</v>
          </cell>
          <cell r="J766">
            <v>0</v>
          </cell>
        </row>
        <row r="767">
          <cell r="C767" t="str">
            <v>2Н1-28</v>
          </cell>
          <cell r="D767" t="str">
            <v>Настил 2Н1-28</v>
          </cell>
          <cell r="E767">
            <v>10</v>
          </cell>
          <cell r="F767">
            <v>288.3</v>
          </cell>
          <cell r="G767">
            <v>2883</v>
          </cell>
          <cell r="H767">
            <v>10</v>
          </cell>
          <cell r="I767">
            <v>2883</v>
          </cell>
          <cell r="J767">
            <v>0</v>
          </cell>
        </row>
        <row r="768">
          <cell r="C768" t="str">
            <v>2Н1-29</v>
          </cell>
          <cell r="D768" t="str">
            <v>Настил 2Н1-29</v>
          </cell>
          <cell r="E768">
            <v>10</v>
          </cell>
          <cell r="F768">
            <v>267.5</v>
          </cell>
          <cell r="G768">
            <v>2675</v>
          </cell>
          <cell r="H768">
            <v>10</v>
          </cell>
          <cell r="I768">
            <v>2675</v>
          </cell>
          <cell r="J768">
            <v>0</v>
          </cell>
        </row>
        <row r="769">
          <cell r="C769" t="str">
            <v>2Н1-30</v>
          </cell>
          <cell r="D769" t="str">
            <v>Настил 2Н1-30</v>
          </cell>
          <cell r="E769">
            <v>10</v>
          </cell>
          <cell r="F769">
            <v>201.3</v>
          </cell>
          <cell r="G769">
            <v>2013</v>
          </cell>
          <cell r="H769">
            <v>10</v>
          </cell>
          <cell r="I769">
            <v>2013</v>
          </cell>
          <cell r="J769">
            <v>0</v>
          </cell>
        </row>
        <row r="770">
          <cell r="C770" t="str">
            <v>2Н1-31</v>
          </cell>
          <cell r="D770" t="str">
            <v>Настил 2Н1-31</v>
          </cell>
          <cell r="E770">
            <v>7</v>
          </cell>
          <cell r="F770">
            <v>173</v>
          </cell>
          <cell r="G770">
            <v>1211</v>
          </cell>
          <cell r="H770">
            <v>7</v>
          </cell>
          <cell r="I770">
            <v>1211</v>
          </cell>
          <cell r="J770">
            <v>0</v>
          </cell>
        </row>
        <row r="771">
          <cell r="C771" t="str">
            <v>2Н1-32</v>
          </cell>
          <cell r="D771" t="str">
            <v>Настил 2Н1-32</v>
          </cell>
          <cell r="E771">
            <v>8</v>
          </cell>
          <cell r="F771">
            <v>287.7</v>
          </cell>
          <cell r="G771">
            <v>2301.6</v>
          </cell>
          <cell r="H771">
            <v>8</v>
          </cell>
          <cell r="I771">
            <v>2301.6</v>
          </cell>
          <cell r="J771">
            <v>0</v>
          </cell>
        </row>
        <row r="772">
          <cell r="C772" t="str">
            <v>2Н1-33</v>
          </cell>
          <cell r="D772" t="str">
            <v>Настил 2Н1-33</v>
          </cell>
          <cell r="E772">
            <v>8</v>
          </cell>
          <cell r="F772">
            <v>267.10000000000002</v>
          </cell>
          <cell r="G772">
            <v>2136.8000000000002</v>
          </cell>
          <cell r="H772">
            <v>8</v>
          </cell>
          <cell r="I772">
            <v>2136.8000000000002</v>
          </cell>
          <cell r="J772">
            <v>0</v>
          </cell>
        </row>
        <row r="773">
          <cell r="C773" t="str">
            <v>2Н1-34</v>
          </cell>
          <cell r="D773" t="str">
            <v>Настил 2Н1-34</v>
          </cell>
          <cell r="E773">
            <v>6</v>
          </cell>
          <cell r="F773">
            <v>236.8</v>
          </cell>
          <cell r="G773">
            <v>1420.8</v>
          </cell>
          <cell r="H773">
            <v>6</v>
          </cell>
          <cell r="I773">
            <v>1420.8000000000002</v>
          </cell>
          <cell r="J773">
            <v>0</v>
          </cell>
        </row>
        <row r="774">
          <cell r="C774" t="str">
            <v>2Н1-35</v>
          </cell>
          <cell r="D774" t="str">
            <v>Настил 2Н1-35</v>
          </cell>
          <cell r="E774">
            <v>6</v>
          </cell>
          <cell r="F774">
            <v>215.8</v>
          </cell>
          <cell r="G774">
            <v>1294.8</v>
          </cell>
          <cell r="H774">
            <v>6</v>
          </cell>
          <cell r="I774">
            <v>1294.8000000000002</v>
          </cell>
          <cell r="J774">
            <v>0</v>
          </cell>
        </row>
        <row r="775">
          <cell r="C775" t="str">
            <v>2Н1-36</v>
          </cell>
          <cell r="D775" t="str">
            <v>Настил 2Н1-36</v>
          </cell>
          <cell r="E775">
            <v>8</v>
          </cell>
          <cell r="F775">
            <v>287.5</v>
          </cell>
          <cell r="G775">
            <v>2300</v>
          </cell>
          <cell r="H775">
            <v>8</v>
          </cell>
          <cell r="I775">
            <v>2300</v>
          </cell>
          <cell r="J775">
            <v>0</v>
          </cell>
        </row>
        <row r="776">
          <cell r="C776" t="str">
            <v>2Н1-37</v>
          </cell>
          <cell r="D776" t="str">
            <v>Настил 2Н1-37</v>
          </cell>
          <cell r="E776">
            <v>8</v>
          </cell>
          <cell r="F776">
            <v>266.8</v>
          </cell>
          <cell r="G776">
            <v>2134.4</v>
          </cell>
          <cell r="H776">
            <v>8</v>
          </cell>
          <cell r="I776">
            <v>2134.4</v>
          </cell>
          <cell r="J776">
            <v>0</v>
          </cell>
        </row>
        <row r="777">
          <cell r="C777" t="str">
            <v>2Н1-38</v>
          </cell>
          <cell r="D777" t="str">
            <v>Настил 2Н1-38</v>
          </cell>
          <cell r="E777">
            <v>6</v>
          </cell>
          <cell r="F777">
            <v>200.6</v>
          </cell>
          <cell r="G777">
            <v>1203.5999999999999</v>
          </cell>
          <cell r="H777">
            <v>6</v>
          </cell>
          <cell r="I777">
            <v>1203.5999999999999</v>
          </cell>
          <cell r="J777">
            <v>0</v>
          </cell>
        </row>
        <row r="778">
          <cell r="C778" t="str">
            <v>2Н1-39</v>
          </cell>
          <cell r="D778" t="str">
            <v>Настил 2Н1-39</v>
          </cell>
          <cell r="E778">
            <v>1</v>
          </cell>
          <cell r="F778">
            <v>13.9</v>
          </cell>
          <cell r="G778">
            <v>13.9</v>
          </cell>
          <cell r="H778">
            <v>1</v>
          </cell>
          <cell r="I778">
            <v>13.9</v>
          </cell>
          <cell r="J778">
            <v>0</v>
          </cell>
        </row>
        <row r="779">
          <cell r="C779" t="str">
            <v>2Н1-40</v>
          </cell>
          <cell r="D779" t="str">
            <v>Настил 2Н1-40</v>
          </cell>
          <cell r="E779">
            <v>3</v>
          </cell>
          <cell r="F779">
            <v>51.4</v>
          </cell>
          <cell r="G779">
            <v>154.19999999999999</v>
          </cell>
          <cell r="H779">
            <v>3</v>
          </cell>
          <cell r="I779">
            <v>154.19999999999999</v>
          </cell>
          <cell r="J779">
            <v>0</v>
          </cell>
        </row>
        <row r="780">
          <cell r="C780" t="str">
            <v>2Н1-41</v>
          </cell>
          <cell r="D780" t="str">
            <v>Настил 2Н1-41</v>
          </cell>
          <cell r="E780">
            <v>1</v>
          </cell>
          <cell r="F780">
            <v>33.9</v>
          </cell>
          <cell r="G780">
            <v>33.9</v>
          </cell>
          <cell r="H780">
            <v>1</v>
          </cell>
          <cell r="I780">
            <v>33.9</v>
          </cell>
          <cell r="J780">
            <v>0</v>
          </cell>
        </row>
        <row r="781">
          <cell r="C781" t="str">
            <v>2Н1-42</v>
          </cell>
          <cell r="D781" t="str">
            <v>Настил 2Н1-42</v>
          </cell>
          <cell r="E781">
            <v>2</v>
          </cell>
          <cell r="F781">
            <v>50.2</v>
          </cell>
          <cell r="G781">
            <v>100.4</v>
          </cell>
          <cell r="H781">
            <v>2</v>
          </cell>
          <cell r="I781">
            <v>100.4</v>
          </cell>
          <cell r="J781">
            <v>0</v>
          </cell>
        </row>
        <row r="782">
          <cell r="C782" t="str">
            <v>2Н1-43</v>
          </cell>
          <cell r="D782" t="str">
            <v>Настил 2Н1-43</v>
          </cell>
          <cell r="E782">
            <v>1</v>
          </cell>
          <cell r="F782">
            <v>45.2</v>
          </cell>
          <cell r="G782">
            <v>45.2</v>
          </cell>
          <cell r="H782">
            <v>1</v>
          </cell>
          <cell r="I782">
            <v>45.2</v>
          </cell>
          <cell r="J782">
            <v>0</v>
          </cell>
        </row>
        <row r="783">
          <cell r="C783" t="str">
            <v>2Н1-44</v>
          </cell>
          <cell r="D783" t="str">
            <v>Настил 2Н1-44</v>
          </cell>
          <cell r="E783">
            <v>2</v>
          </cell>
          <cell r="F783">
            <v>63.7</v>
          </cell>
          <cell r="G783">
            <v>127.4</v>
          </cell>
          <cell r="H783">
            <v>2</v>
          </cell>
          <cell r="I783">
            <v>127.4</v>
          </cell>
          <cell r="J783">
            <v>0</v>
          </cell>
        </row>
        <row r="784">
          <cell r="C784" t="str">
            <v>2Н1-45</v>
          </cell>
          <cell r="D784" t="str">
            <v>Настил 2Н1-45</v>
          </cell>
          <cell r="E784">
            <v>2</v>
          </cell>
          <cell r="F784">
            <v>66.8</v>
          </cell>
          <cell r="G784">
            <v>133.6</v>
          </cell>
          <cell r="H784">
            <v>2</v>
          </cell>
          <cell r="I784">
            <v>133.6</v>
          </cell>
          <cell r="J784">
            <v>0</v>
          </cell>
        </row>
        <row r="785">
          <cell r="C785" t="str">
            <v>2Н1-46</v>
          </cell>
          <cell r="D785" t="str">
            <v>Настил 2Н1-46</v>
          </cell>
          <cell r="E785">
            <v>1</v>
          </cell>
          <cell r="F785">
            <v>69</v>
          </cell>
          <cell r="G785">
            <v>69</v>
          </cell>
          <cell r="H785">
            <v>1</v>
          </cell>
          <cell r="I785">
            <v>69</v>
          </cell>
          <cell r="J785">
            <v>0</v>
          </cell>
        </row>
        <row r="786">
          <cell r="C786" t="str">
            <v>2Н1-47</v>
          </cell>
          <cell r="D786" t="str">
            <v>Настил 2Н1-47</v>
          </cell>
          <cell r="E786">
            <v>2</v>
          </cell>
          <cell r="F786">
            <v>41.8</v>
          </cell>
          <cell r="G786">
            <v>83.6</v>
          </cell>
          <cell r="H786">
            <v>2</v>
          </cell>
          <cell r="I786">
            <v>83.6</v>
          </cell>
          <cell r="J786">
            <v>0</v>
          </cell>
        </row>
        <row r="787">
          <cell r="C787" t="str">
            <v>2Н1-48</v>
          </cell>
          <cell r="D787" t="str">
            <v>Настил 2Н1-48</v>
          </cell>
          <cell r="E787">
            <v>4</v>
          </cell>
          <cell r="F787">
            <v>42.5</v>
          </cell>
          <cell r="G787">
            <v>170</v>
          </cell>
          <cell r="H787">
            <v>4</v>
          </cell>
          <cell r="I787">
            <v>170</v>
          </cell>
          <cell r="J787">
            <v>0</v>
          </cell>
        </row>
        <row r="788">
          <cell r="C788" t="str">
            <v>2Н1-49</v>
          </cell>
          <cell r="D788" t="str">
            <v>Настил 2Н1-49</v>
          </cell>
          <cell r="E788">
            <v>1</v>
          </cell>
          <cell r="F788">
            <v>208.5</v>
          </cell>
          <cell r="G788">
            <v>208.5</v>
          </cell>
          <cell r="H788">
            <v>1</v>
          </cell>
          <cell r="I788">
            <v>208.5</v>
          </cell>
          <cell r="J788">
            <v>0</v>
          </cell>
        </row>
        <row r="789">
          <cell r="C789" t="str">
            <v>2Н1-50</v>
          </cell>
          <cell r="D789" t="str">
            <v>Настил 2Н1-50</v>
          </cell>
          <cell r="E789">
            <v>2</v>
          </cell>
          <cell r="F789">
            <v>37.299999999999997</v>
          </cell>
          <cell r="G789">
            <v>74.599999999999994</v>
          </cell>
          <cell r="H789">
            <v>2</v>
          </cell>
          <cell r="I789">
            <v>74.599999999999994</v>
          </cell>
          <cell r="J789">
            <v>0</v>
          </cell>
        </row>
        <row r="790">
          <cell r="C790" t="str">
            <v>2Н1-51</v>
          </cell>
          <cell r="D790" t="str">
            <v>Настил 2Н1-51</v>
          </cell>
          <cell r="E790">
            <v>4</v>
          </cell>
          <cell r="F790">
            <v>30</v>
          </cell>
          <cell r="G790">
            <v>120</v>
          </cell>
          <cell r="H790">
            <v>4</v>
          </cell>
          <cell r="I790">
            <v>120</v>
          </cell>
          <cell r="J790">
            <v>0</v>
          </cell>
        </row>
        <row r="791">
          <cell r="C791" t="str">
            <v>2Н1-52</v>
          </cell>
          <cell r="D791" t="str">
            <v>Настил 2Н1-52</v>
          </cell>
          <cell r="E791">
            <v>1</v>
          </cell>
          <cell r="F791">
            <v>82.4</v>
          </cell>
          <cell r="G791">
            <v>82.4</v>
          </cell>
          <cell r="H791">
            <v>1</v>
          </cell>
          <cell r="I791">
            <v>82.4</v>
          </cell>
          <cell r="J791">
            <v>0</v>
          </cell>
        </row>
        <row r="792">
          <cell r="C792" t="str">
            <v>2Н1-53</v>
          </cell>
          <cell r="D792" t="str">
            <v>Настил 2Н1-53</v>
          </cell>
          <cell r="E792">
            <v>1</v>
          </cell>
          <cell r="F792">
            <v>54.9</v>
          </cell>
          <cell r="G792">
            <v>54.9</v>
          </cell>
          <cell r="H792">
            <v>1</v>
          </cell>
          <cell r="I792">
            <v>54.9</v>
          </cell>
          <cell r="J792">
            <v>0</v>
          </cell>
        </row>
        <row r="793">
          <cell r="C793" t="str">
            <v>2Н1-54</v>
          </cell>
          <cell r="D793" t="str">
            <v>Настил 2Н1-54</v>
          </cell>
          <cell r="E793">
            <v>2</v>
          </cell>
          <cell r="F793">
            <v>81</v>
          </cell>
          <cell r="G793">
            <v>162</v>
          </cell>
          <cell r="H793">
            <v>2</v>
          </cell>
          <cell r="I793">
            <v>162</v>
          </cell>
          <cell r="J793">
            <v>0</v>
          </cell>
        </row>
        <row r="794">
          <cell r="C794" t="str">
            <v>2Н1-55</v>
          </cell>
          <cell r="D794" t="str">
            <v>Настил 2Н1-55</v>
          </cell>
          <cell r="E794">
            <v>2</v>
          </cell>
          <cell r="F794">
            <v>73.2</v>
          </cell>
          <cell r="G794">
            <v>146.4</v>
          </cell>
          <cell r="H794">
            <v>2</v>
          </cell>
          <cell r="I794">
            <v>146.4</v>
          </cell>
          <cell r="J794">
            <v>0</v>
          </cell>
        </row>
        <row r="795">
          <cell r="C795" t="str">
            <v>2Н1-56</v>
          </cell>
          <cell r="D795" t="str">
            <v>Настил 2Н1-56</v>
          </cell>
          <cell r="E795">
            <v>2</v>
          </cell>
          <cell r="F795">
            <v>46.6</v>
          </cell>
          <cell r="G795">
            <v>93.2</v>
          </cell>
          <cell r="H795">
            <v>2</v>
          </cell>
          <cell r="I795">
            <v>93.2</v>
          </cell>
          <cell r="J795">
            <v>0</v>
          </cell>
        </row>
        <row r="796">
          <cell r="C796" t="str">
            <v>2Н1-57</v>
          </cell>
          <cell r="D796" t="str">
            <v>Настил 2Н1-57</v>
          </cell>
          <cell r="E796">
            <v>2</v>
          </cell>
          <cell r="F796">
            <v>48.9</v>
          </cell>
          <cell r="G796">
            <v>97.8</v>
          </cell>
          <cell r="H796">
            <v>2</v>
          </cell>
          <cell r="I796">
            <v>97.8</v>
          </cell>
          <cell r="J796">
            <v>0</v>
          </cell>
        </row>
        <row r="797">
          <cell r="C797" t="str">
            <v>2Н1-58</v>
          </cell>
          <cell r="D797" t="str">
            <v>Настил 2Н1-58</v>
          </cell>
          <cell r="E797">
            <v>1</v>
          </cell>
          <cell r="F797">
            <v>12.9</v>
          </cell>
          <cell r="G797">
            <v>12.9</v>
          </cell>
          <cell r="H797">
            <v>1</v>
          </cell>
          <cell r="I797">
            <v>12.9</v>
          </cell>
          <cell r="J797">
            <v>0</v>
          </cell>
        </row>
        <row r="798">
          <cell r="C798" t="str">
            <v>2Н1-59</v>
          </cell>
          <cell r="D798" t="str">
            <v>Настил 2Н1-59</v>
          </cell>
          <cell r="E798">
            <v>2</v>
          </cell>
          <cell r="F798">
            <v>47.2</v>
          </cell>
          <cell r="G798">
            <v>94.4</v>
          </cell>
          <cell r="H798">
            <v>2</v>
          </cell>
          <cell r="I798">
            <v>94.4</v>
          </cell>
          <cell r="J798">
            <v>0</v>
          </cell>
        </row>
        <row r="799">
          <cell r="C799" t="str">
            <v>2Н1-60</v>
          </cell>
          <cell r="D799" t="str">
            <v>Настил 2Н1-60</v>
          </cell>
          <cell r="E799">
            <v>2</v>
          </cell>
          <cell r="F799">
            <v>48.9</v>
          </cell>
          <cell r="G799">
            <v>97.8</v>
          </cell>
          <cell r="H799">
            <v>2</v>
          </cell>
          <cell r="I799">
            <v>97.8</v>
          </cell>
          <cell r="J799">
            <v>0</v>
          </cell>
        </row>
        <row r="800">
          <cell r="C800" t="str">
            <v>2Н1-61</v>
          </cell>
          <cell r="D800" t="str">
            <v>Настил 2Н1-61</v>
          </cell>
          <cell r="E800">
            <v>2</v>
          </cell>
          <cell r="F800">
            <v>43.2</v>
          </cell>
          <cell r="G800">
            <v>86.4</v>
          </cell>
          <cell r="H800">
            <v>2</v>
          </cell>
          <cell r="I800">
            <v>86.4</v>
          </cell>
          <cell r="J800">
            <v>0</v>
          </cell>
        </row>
        <row r="801">
          <cell r="C801" t="str">
            <v>2Н1-62</v>
          </cell>
          <cell r="D801" t="str">
            <v>Настил 2Н1-62</v>
          </cell>
          <cell r="E801">
            <v>2</v>
          </cell>
          <cell r="F801">
            <v>82.4</v>
          </cell>
          <cell r="G801">
            <v>164.8</v>
          </cell>
          <cell r="H801">
            <v>2</v>
          </cell>
          <cell r="I801">
            <v>164.8</v>
          </cell>
          <cell r="J801">
            <v>0</v>
          </cell>
        </row>
        <row r="802">
          <cell r="C802" t="str">
            <v>2Н1-63</v>
          </cell>
          <cell r="D802" t="str">
            <v>Настил 2Н1-63</v>
          </cell>
          <cell r="E802">
            <v>2</v>
          </cell>
          <cell r="F802">
            <v>54.2</v>
          </cell>
          <cell r="G802">
            <v>108.4</v>
          </cell>
          <cell r="H802">
            <v>2</v>
          </cell>
          <cell r="I802">
            <v>108.4</v>
          </cell>
          <cell r="J802">
            <v>0</v>
          </cell>
        </row>
        <row r="803">
          <cell r="C803" t="str">
            <v>2Н1-64</v>
          </cell>
          <cell r="D803" t="str">
            <v>Настил 2Н1-64</v>
          </cell>
          <cell r="E803">
            <v>2</v>
          </cell>
          <cell r="F803">
            <v>80.3</v>
          </cell>
          <cell r="G803">
            <v>160.6</v>
          </cell>
          <cell r="H803">
            <v>2</v>
          </cell>
          <cell r="I803">
            <v>160.6</v>
          </cell>
          <cell r="J803">
            <v>0</v>
          </cell>
        </row>
        <row r="804">
          <cell r="C804" t="str">
            <v>2Н1-65</v>
          </cell>
          <cell r="D804" t="str">
            <v>Настил 2Н1-65</v>
          </cell>
          <cell r="E804">
            <v>2</v>
          </cell>
          <cell r="F804">
            <v>73.900000000000006</v>
          </cell>
          <cell r="G804">
            <v>147.80000000000001</v>
          </cell>
          <cell r="H804">
            <v>2</v>
          </cell>
          <cell r="I804">
            <v>147.80000000000001</v>
          </cell>
          <cell r="J804">
            <v>0</v>
          </cell>
        </row>
        <row r="805">
          <cell r="C805" t="str">
            <v>2Н1-66</v>
          </cell>
          <cell r="D805" t="str">
            <v>Настил 2Н1-66</v>
          </cell>
          <cell r="E805">
            <v>2</v>
          </cell>
          <cell r="F805">
            <v>36.700000000000003</v>
          </cell>
          <cell r="G805">
            <v>73.400000000000006</v>
          </cell>
          <cell r="H805">
            <v>2</v>
          </cell>
          <cell r="I805">
            <v>73.400000000000006</v>
          </cell>
          <cell r="J805">
            <v>0</v>
          </cell>
        </row>
        <row r="806">
          <cell r="C806" t="str">
            <v>2Н1-67</v>
          </cell>
          <cell r="D806" t="str">
            <v>Настил 2Н1-67</v>
          </cell>
          <cell r="E806">
            <v>2</v>
          </cell>
          <cell r="F806">
            <v>208.5</v>
          </cell>
          <cell r="G806">
            <v>417</v>
          </cell>
          <cell r="H806">
            <v>2</v>
          </cell>
          <cell r="I806">
            <v>417</v>
          </cell>
          <cell r="J806">
            <v>0</v>
          </cell>
        </row>
        <row r="807">
          <cell r="C807" t="str">
            <v>2Н1-68</v>
          </cell>
          <cell r="D807" t="str">
            <v>Настил 2Н1-68</v>
          </cell>
          <cell r="E807">
            <v>2</v>
          </cell>
          <cell r="F807">
            <v>69.7</v>
          </cell>
          <cell r="G807">
            <v>139.4</v>
          </cell>
          <cell r="H807">
            <v>2</v>
          </cell>
          <cell r="I807">
            <v>139.4</v>
          </cell>
          <cell r="J807">
            <v>0</v>
          </cell>
        </row>
        <row r="808">
          <cell r="C808" t="str">
            <v>2Н1-69</v>
          </cell>
          <cell r="D808" t="str">
            <v>Настил 2Н1-69</v>
          </cell>
          <cell r="E808">
            <v>2</v>
          </cell>
          <cell r="F808">
            <v>41.8</v>
          </cell>
          <cell r="G808">
            <v>83.6</v>
          </cell>
          <cell r="H808">
            <v>2</v>
          </cell>
          <cell r="I808">
            <v>83.6</v>
          </cell>
          <cell r="J808">
            <v>0</v>
          </cell>
        </row>
        <row r="809">
          <cell r="C809" t="str">
            <v>2Н1-70</v>
          </cell>
          <cell r="D809" t="str">
            <v>Настил 2Н1-70</v>
          </cell>
          <cell r="E809">
            <v>2</v>
          </cell>
          <cell r="F809">
            <v>64.400000000000006</v>
          </cell>
          <cell r="G809">
            <v>128.80000000000001</v>
          </cell>
          <cell r="H809">
            <v>2</v>
          </cell>
          <cell r="I809">
            <v>128.80000000000001</v>
          </cell>
          <cell r="J809">
            <v>0</v>
          </cell>
        </row>
        <row r="810">
          <cell r="C810" t="str">
            <v>2Н1-71</v>
          </cell>
          <cell r="D810" t="str">
            <v>Настил 2Н1-71</v>
          </cell>
          <cell r="E810">
            <v>2</v>
          </cell>
          <cell r="F810">
            <v>66.8</v>
          </cell>
          <cell r="G810">
            <v>133.6</v>
          </cell>
          <cell r="H810">
            <v>2</v>
          </cell>
          <cell r="I810">
            <v>133.6</v>
          </cell>
          <cell r="J810">
            <v>0</v>
          </cell>
        </row>
        <row r="811">
          <cell r="C811" t="str">
            <v>2Н1-72</v>
          </cell>
          <cell r="D811" t="str">
            <v>Настил 2Н1-72</v>
          </cell>
          <cell r="E811">
            <v>2</v>
          </cell>
          <cell r="F811">
            <v>33.5</v>
          </cell>
          <cell r="G811">
            <v>67</v>
          </cell>
          <cell r="H811">
            <v>2</v>
          </cell>
          <cell r="I811">
            <v>67</v>
          </cell>
          <cell r="J811">
            <v>0</v>
          </cell>
        </row>
        <row r="812">
          <cell r="C812" t="str">
            <v>2Н1-73</v>
          </cell>
          <cell r="D812" t="str">
            <v>Настил 2Н1-73</v>
          </cell>
          <cell r="E812">
            <v>2</v>
          </cell>
          <cell r="F812">
            <v>49.7</v>
          </cell>
          <cell r="G812">
            <v>99.4</v>
          </cell>
          <cell r="H812">
            <v>2</v>
          </cell>
          <cell r="I812">
            <v>99.4</v>
          </cell>
          <cell r="J812">
            <v>0</v>
          </cell>
        </row>
        <row r="813">
          <cell r="C813" t="str">
            <v>2Н1-74</v>
          </cell>
          <cell r="D813" t="str">
            <v>Настил 2Н1-74</v>
          </cell>
          <cell r="E813">
            <v>2</v>
          </cell>
          <cell r="F813">
            <v>46.1</v>
          </cell>
          <cell r="G813">
            <v>92.2</v>
          </cell>
          <cell r="H813">
            <v>2</v>
          </cell>
          <cell r="I813">
            <v>92.2</v>
          </cell>
          <cell r="J813">
            <v>0</v>
          </cell>
        </row>
        <row r="814">
          <cell r="C814" t="str">
            <v>2Н1-75</v>
          </cell>
          <cell r="D814" t="str">
            <v>Настил 2Н1-75</v>
          </cell>
          <cell r="E814">
            <v>1</v>
          </cell>
          <cell r="F814">
            <v>45.3</v>
          </cell>
          <cell r="G814">
            <v>45.3</v>
          </cell>
          <cell r="H814">
            <v>1</v>
          </cell>
          <cell r="I814">
            <v>45.3</v>
          </cell>
          <cell r="J814">
            <v>0</v>
          </cell>
        </row>
        <row r="815">
          <cell r="C815" t="str">
            <v>2Н2-1</v>
          </cell>
          <cell r="D815" t="str">
            <v>Профлист 2Н2-1</v>
          </cell>
          <cell r="E815">
            <v>230</v>
          </cell>
          <cell r="F815">
            <v>49</v>
          </cell>
          <cell r="H815" t="str">
            <v>-</v>
          </cell>
          <cell r="I815" t="str">
            <v>-</v>
          </cell>
          <cell r="J815">
            <v>0</v>
          </cell>
        </row>
        <row r="816">
          <cell r="C816" t="str">
            <v>2Н2-2</v>
          </cell>
          <cell r="D816" t="str">
            <v>Профлист 2Н2-2</v>
          </cell>
          <cell r="E816">
            <v>230</v>
          </cell>
          <cell r="F816">
            <v>47</v>
          </cell>
          <cell r="H816" t="str">
            <v>-</v>
          </cell>
          <cell r="I816" t="str">
            <v>-</v>
          </cell>
          <cell r="J816">
            <v>0</v>
          </cell>
        </row>
        <row r="817">
          <cell r="C817" t="str">
            <v>2Н3-1</v>
          </cell>
          <cell r="D817" t="str">
            <v>Профлист 2Н3-1</v>
          </cell>
          <cell r="E817">
            <v>173</v>
          </cell>
          <cell r="F817">
            <v>23.6</v>
          </cell>
          <cell r="H817" t="str">
            <v>-</v>
          </cell>
          <cell r="I817" t="str">
            <v>-</v>
          </cell>
          <cell r="J817">
            <v>0</v>
          </cell>
        </row>
        <row r="818">
          <cell r="C818" t="str">
            <v>2Н3-2</v>
          </cell>
          <cell r="D818" t="str">
            <v>Профлист 2Н3-2</v>
          </cell>
          <cell r="E818">
            <v>173</v>
          </cell>
          <cell r="F818">
            <v>22.9</v>
          </cell>
          <cell r="H818" t="str">
            <v>-</v>
          </cell>
          <cell r="I818" t="str">
            <v>-</v>
          </cell>
          <cell r="J818">
            <v>0</v>
          </cell>
        </row>
        <row r="819">
          <cell r="C819" t="str">
            <v>2Н3-3</v>
          </cell>
          <cell r="D819" t="str">
            <v>Профлист 2Н3-3</v>
          </cell>
          <cell r="E819">
            <v>172</v>
          </cell>
          <cell r="F819">
            <v>70.599999999999994</v>
          </cell>
          <cell r="H819" t="str">
            <v>-</v>
          </cell>
          <cell r="I819" t="str">
            <v>-</v>
          </cell>
          <cell r="J819">
            <v>0</v>
          </cell>
        </row>
        <row r="820">
          <cell r="C820" t="str">
            <v>2Н3-4</v>
          </cell>
          <cell r="D820" t="str">
            <v>Профлист 2Н3-4</v>
          </cell>
          <cell r="E820">
            <v>6</v>
          </cell>
          <cell r="F820">
            <v>10.3</v>
          </cell>
          <cell r="H820" t="str">
            <v>-</v>
          </cell>
          <cell r="I820" t="str">
            <v>-</v>
          </cell>
          <cell r="J820">
            <v>0</v>
          </cell>
        </row>
        <row r="821">
          <cell r="C821" t="str">
            <v>2Н3-5</v>
          </cell>
          <cell r="D821" t="str">
            <v>Профлист 2Н3-5</v>
          </cell>
          <cell r="E821">
            <v>6</v>
          </cell>
          <cell r="F821">
            <v>17.7</v>
          </cell>
          <cell r="H821" t="str">
            <v>-</v>
          </cell>
          <cell r="I821" t="str">
            <v>-</v>
          </cell>
          <cell r="J821">
            <v>0</v>
          </cell>
        </row>
        <row r="822">
          <cell r="C822" t="str">
            <v>2Н3-6</v>
          </cell>
          <cell r="D822" t="str">
            <v>Профлист 2Н3-6</v>
          </cell>
          <cell r="E822">
            <v>9</v>
          </cell>
          <cell r="F822">
            <v>21.8</v>
          </cell>
          <cell r="H822" t="str">
            <v>-</v>
          </cell>
          <cell r="I822" t="str">
            <v>-</v>
          </cell>
          <cell r="J822">
            <v>0</v>
          </cell>
        </row>
        <row r="823">
          <cell r="C823" t="str">
            <v>2Н3-7</v>
          </cell>
          <cell r="D823" t="str">
            <v>Профлист 2Н3-7</v>
          </cell>
          <cell r="E823">
            <v>1</v>
          </cell>
          <cell r="F823">
            <v>16.8</v>
          </cell>
          <cell r="H823" t="str">
            <v>-</v>
          </cell>
          <cell r="I823" t="str">
            <v>-</v>
          </cell>
          <cell r="J823">
            <v>0</v>
          </cell>
        </row>
        <row r="824">
          <cell r="C824" t="str">
            <v>2Н3-8</v>
          </cell>
          <cell r="D824" t="str">
            <v>Профлист 2Н3-8</v>
          </cell>
          <cell r="E824">
            <v>3</v>
          </cell>
          <cell r="F824">
            <v>6.4</v>
          </cell>
          <cell r="H824" t="str">
            <v>-</v>
          </cell>
          <cell r="I824" t="str">
            <v>-</v>
          </cell>
          <cell r="J824">
            <v>0</v>
          </cell>
        </row>
        <row r="825">
          <cell r="C825" t="str">
            <v>2Н4-1</v>
          </cell>
          <cell r="D825" t="str">
            <v>Настил 2Н4-1</v>
          </cell>
          <cell r="E825">
            <v>1</v>
          </cell>
          <cell r="F825">
            <v>14.6</v>
          </cell>
          <cell r="G825">
            <v>14.6</v>
          </cell>
          <cell r="H825">
            <v>1</v>
          </cell>
          <cell r="I825">
            <v>14.6</v>
          </cell>
          <cell r="J825">
            <v>0</v>
          </cell>
        </row>
        <row r="826">
          <cell r="C826" t="str">
            <v>2Н4-2</v>
          </cell>
          <cell r="D826" t="str">
            <v>Настил 2Н4-2</v>
          </cell>
          <cell r="E826">
            <v>2</v>
          </cell>
          <cell r="F826">
            <v>21</v>
          </cell>
          <cell r="G826">
            <v>42</v>
          </cell>
          <cell r="H826">
            <v>2</v>
          </cell>
          <cell r="I826">
            <v>42</v>
          </cell>
          <cell r="J826">
            <v>0</v>
          </cell>
        </row>
        <row r="827">
          <cell r="C827" t="str">
            <v>2Н4-3</v>
          </cell>
          <cell r="D827" t="str">
            <v>Настил 2Н4-3</v>
          </cell>
          <cell r="E827">
            <v>3</v>
          </cell>
          <cell r="F827">
            <v>16.2</v>
          </cell>
          <cell r="G827">
            <v>48.6</v>
          </cell>
          <cell r="H827">
            <v>3</v>
          </cell>
          <cell r="I827">
            <v>48.599999999999994</v>
          </cell>
          <cell r="J827">
            <v>0</v>
          </cell>
        </row>
        <row r="828">
          <cell r="C828" t="str">
            <v>2Н4-4</v>
          </cell>
          <cell r="D828" t="str">
            <v>Настил 2Н4-4</v>
          </cell>
          <cell r="E828">
            <v>3</v>
          </cell>
          <cell r="F828">
            <v>19.100000000000001</v>
          </cell>
          <cell r="G828">
            <v>57.3</v>
          </cell>
          <cell r="H828">
            <v>3</v>
          </cell>
          <cell r="I828">
            <v>57.300000000000004</v>
          </cell>
          <cell r="J828">
            <v>0</v>
          </cell>
        </row>
        <row r="829">
          <cell r="C829" t="str">
            <v>2Н4-5</v>
          </cell>
          <cell r="D829" t="str">
            <v>Настил 2Н4-5</v>
          </cell>
          <cell r="E829">
            <v>4</v>
          </cell>
          <cell r="F829">
            <v>14</v>
          </cell>
          <cell r="G829">
            <v>56</v>
          </cell>
          <cell r="H829">
            <v>4</v>
          </cell>
          <cell r="I829">
            <v>56</v>
          </cell>
          <cell r="J829">
            <v>0</v>
          </cell>
        </row>
        <row r="830">
          <cell r="C830" t="str">
            <v>2Н4-6</v>
          </cell>
          <cell r="D830" t="str">
            <v>Настил 2Н4-6</v>
          </cell>
          <cell r="E830">
            <v>4</v>
          </cell>
          <cell r="F830">
            <v>3.9</v>
          </cell>
          <cell r="G830">
            <v>15.6</v>
          </cell>
          <cell r="H830">
            <v>4</v>
          </cell>
          <cell r="I830">
            <v>15.6</v>
          </cell>
          <cell r="J830">
            <v>0</v>
          </cell>
        </row>
        <row r="831">
          <cell r="C831" t="str">
            <v>2Н4-7</v>
          </cell>
          <cell r="D831" t="str">
            <v>Настил 2Н4-7</v>
          </cell>
          <cell r="E831">
            <v>4</v>
          </cell>
          <cell r="F831">
            <v>16.5</v>
          </cell>
          <cell r="G831">
            <v>66</v>
          </cell>
          <cell r="H831">
            <v>4</v>
          </cell>
          <cell r="I831">
            <v>66</v>
          </cell>
          <cell r="J831">
            <v>0</v>
          </cell>
        </row>
        <row r="832">
          <cell r="C832" t="str">
            <v>2Н4-8</v>
          </cell>
          <cell r="D832" t="str">
            <v>Настил 2Н4-8</v>
          </cell>
          <cell r="E832">
            <v>6</v>
          </cell>
          <cell r="F832">
            <v>8.1</v>
          </cell>
          <cell r="G832">
            <v>48.6</v>
          </cell>
          <cell r="H832">
            <v>6</v>
          </cell>
          <cell r="I832">
            <v>48.599999999999994</v>
          </cell>
          <cell r="J832">
            <v>0</v>
          </cell>
        </row>
        <row r="833">
          <cell r="C833" t="str">
            <v>2Н4-9</v>
          </cell>
          <cell r="D833" t="str">
            <v>Настил 2Н4-9</v>
          </cell>
          <cell r="E833">
            <v>3</v>
          </cell>
          <cell r="F833">
            <v>7.6</v>
          </cell>
          <cell r="G833">
            <v>22.8</v>
          </cell>
          <cell r="H833">
            <v>3</v>
          </cell>
          <cell r="I833">
            <v>22.799999999999997</v>
          </cell>
          <cell r="J833">
            <v>0</v>
          </cell>
        </row>
        <row r="834">
          <cell r="C834" t="str">
            <v>2Н4-10</v>
          </cell>
          <cell r="D834" t="str">
            <v>Настил 2Н4-10</v>
          </cell>
          <cell r="E834">
            <v>1</v>
          </cell>
          <cell r="F834">
            <v>24.2</v>
          </cell>
          <cell r="G834">
            <v>24.2</v>
          </cell>
          <cell r="H834">
            <v>1</v>
          </cell>
          <cell r="I834">
            <v>24.2</v>
          </cell>
          <cell r="J834">
            <v>0</v>
          </cell>
        </row>
        <row r="835">
          <cell r="C835" t="str">
            <v>2Н4-11</v>
          </cell>
          <cell r="D835" t="str">
            <v>Настил 2Н4-11</v>
          </cell>
          <cell r="E835">
            <v>4</v>
          </cell>
          <cell r="F835">
            <v>14.1</v>
          </cell>
          <cell r="G835">
            <v>56.4</v>
          </cell>
          <cell r="H835">
            <v>4</v>
          </cell>
          <cell r="I835">
            <v>56.4</v>
          </cell>
          <cell r="J835">
            <v>0</v>
          </cell>
        </row>
        <row r="836">
          <cell r="C836" t="str">
            <v>2Н4-12</v>
          </cell>
          <cell r="D836" t="str">
            <v>Настил 2Н4-12</v>
          </cell>
          <cell r="E836">
            <v>4</v>
          </cell>
          <cell r="F836">
            <v>20.100000000000001</v>
          </cell>
          <cell r="G836">
            <v>80.400000000000006</v>
          </cell>
          <cell r="H836">
            <v>4</v>
          </cell>
          <cell r="I836">
            <v>80.400000000000006</v>
          </cell>
          <cell r="J836">
            <v>0</v>
          </cell>
        </row>
        <row r="837">
          <cell r="C837" t="str">
            <v>2Н4-13</v>
          </cell>
          <cell r="D837" t="str">
            <v>Настил 2Н4-13</v>
          </cell>
          <cell r="E837">
            <v>2</v>
          </cell>
          <cell r="F837">
            <v>33.4</v>
          </cell>
          <cell r="G837">
            <v>66.8</v>
          </cell>
          <cell r="H837">
            <v>2</v>
          </cell>
          <cell r="I837">
            <v>66.8</v>
          </cell>
          <cell r="J837">
            <v>0</v>
          </cell>
        </row>
        <row r="838">
          <cell r="C838" t="str">
            <v>2Н4-14</v>
          </cell>
          <cell r="D838" t="str">
            <v>Настил 2Н4-14</v>
          </cell>
          <cell r="E838">
            <v>4</v>
          </cell>
          <cell r="F838">
            <v>29.7</v>
          </cell>
          <cell r="G838">
            <v>118.8</v>
          </cell>
          <cell r="H838">
            <v>4</v>
          </cell>
          <cell r="I838">
            <v>118.8</v>
          </cell>
          <cell r="J838">
            <v>0</v>
          </cell>
        </row>
        <row r="839">
          <cell r="C839" t="str">
            <v>2Н4-15</v>
          </cell>
          <cell r="D839" t="str">
            <v>Настил 2Н4-15</v>
          </cell>
          <cell r="E839">
            <v>4</v>
          </cell>
          <cell r="F839">
            <v>25.2</v>
          </cell>
          <cell r="G839">
            <v>100.8</v>
          </cell>
          <cell r="H839">
            <v>4</v>
          </cell>
          <cell r="I839">
            <v>100.8</v>
          </cell>
          <cell r="J839">
            <v>0</v>
          </cell>
        </row>
        <row r="840">
          <cell r="C840" t="str">
            <v>2Н4-16</v>
          </cell>
          <cell r="D840" t="str">
            <v>Настил 2Н4-16</v>
          </cell>
          <cell r="E840">
            <v>2</v>
          </cell>
          <cell r="F840">
            <v>26.1</v>
          </cell>
          <cell r="G840">
            <v>52.2</v>
          </cell>
          <cell r="H840">
            <v>2</v>
          </cell>
          <cell r="I840">
            <v>52.2</v>
          </cell>
          <cell r="J840">
            <v>0</v>
          </cell>
        </row>
        <row r="841">
          <cell r="C841" t="str">
            <v>2Н4-17</v>
          </cell>
          <cell r="D841" t="str">
            <v>Настил 2Н4-17</v>
          </cell>
          <cell r="E841">
            <v>2</v>
          </cell>
          <cell r="F841">
            <v>17.399999999999999</v>
          </cell>
          <cell r="G841">
            <v>34.799999999999997</v>
          </cell>
          <cell r="H841">
            <v>2</v>
          </cell>
          <cell r="I841">
            <v>34.799999999999997</v>
          </cell>
          <cell r="J841">
            <v>0</v>
          </cell>
        </row>
        <row r="842">
          <cell r="C842" t="str">
            <v>2Н4-18</v>
          </cell>
          <cell r="D842" t="str">
            <v>Настил 2Н4-18</v>
          </cell>
          <cell r="E842">
            <v>2</v>
          </cell>
          <cell r="F842">
            <v>16.5</v>
          </cell>
          <cell r="G842">
            <v>33</v>
          </cell>
          <cell r="H842">
            <v>2</v>
          </cell>
          <cell r="I842">
            <v>33</v>
          </cell>
          <cell r="J842">
            <v>0</v>
          </cell>
        </row>
        <row r="843">
          <cell r="C843" t="str">
            <v>2Н4-19</v>
          </cell>
          <cell r="D843" t="str">
            <v>Настил 2Н4-19</v>
          </cell>
          <cell r="E843">
            <v>4</v>
          </cell>
          <cell r="F843">
            <v>19.399999999999999</v>
          </cell>
          <cell r="G843">
            <v>77.599999999999994</v>
          </cell>
          <cell r="H843">
            <v>4</v>
          </cell>
          <cell r="I843">
            <v>77.599999999999994</v>
          </cell>
          <cell r="J843">
            <v>0</v>
          </cell>
        </row>
        <row r="844">
          <cell r="C844" t="str">
            <v>2Н4-20</v>
          </cell>
          <cell r="D844" t="str">
            <v>Настил 2Н4-20</v>
          </cell>
          <cell r="E844">
            <v>2</v>
          </cell>
          <cell r="F844">
            <v>13.7</v>
          </cell>
          <cell r="G844">
            <v>27.4</v>
          </cell>
          <cell r="H844">
            <v>2</v>
          </cell>
          <cell r="I844">
            <v>27.4</v>
          </cell>
          <cell r="J844">
            <v>0</v>
          </cell>
        </row>
        <row r="845">
          <cell r="C845" t="str">
            <v>2Н4-21</v>
          </cell>
          <cell r="D845" t="str">
            <v>Настил 2Н4-21</v>
          </cell>
          <cell r="E845">
            <v>2</v>
          </cell>
          <cell r="F845">
            <v>32.4</v>
          </cell>
          <cell r="G845">
            <v>64.8</v>
          </cell>
          <cell r="H845">
            <v>2</v>
          </cell>
          <cell r="I845">
            <v>64.8</v>
          </cell>
          <cell r="J845">
            <v>0</v>
          </cell>
        </row>
        <row r="846">
          <cell r="C846" t="str">
            <v>2Н4-22</v>
          </cell>
          <cell r="D846" t="str">
            <v>Настил 2Н4-22</v>
          </cell>
          <cell r="E846">
            <v>2</v>
          </cell>
          <cell r="F846">
            <v>27</v>
          </cell>
          <cell r="G846">
            <v>54</v>
          </cell>
          <cell r="H846">
            <v>2</v>
          </cell>
          <cell r="I846">
            <v>54</v>
          </cell>
          <cell r="J846">
            <v>0</v>
          </cell>
        </row>
        <row r="847">
          <cell r="C847" t="str">
            <v>2Н4-23</v>
          </cell>
          <cell r="D847" t="str">
            <v>Настил 2Н4-23</v>
          </cell>
          <cell r="E847">
            <v>6</v>
          </cell>
          <cell r="F847">
            <v>20.3</v>
          </cell>
          <cell r="G847">
            <v>121.8</v>
          </cell>
          <cell r="H847">
            <v>6</v>
          </cell>
          <cell r="I847">
            <v>121.80000000000001</v>
          </cell>
          <cell r="J847">
            <v>0</v>
          </cell>
        </row>
        <row r="848">
          <cell r="C848" t="str">
            <v>2Н4-24</v>
          </cell>
          <cell r="D848" t="str">
            <v>Настил 2Н4-24</v>
          </cell>
          <cell r="E848">
            <v>6</v>
          </cell>
          <cell r="F848">
            <v>24</v>
          </cell>
          <cell r="G848">
            <v>144</v>
          </cell>
          <cell r="H848">
            <v>6</v>
          </cell>
          <cell r="I848">
            <v>144</v>
          </cell>
          <cell r="J848">
            <v>0</v>
          </cell>
        </row>
        <row r="849">
          <cell r="C849" t="str">
            <v>2Н4-25</v>
          </cell>
          <cell r="D849" t="str">
            <v>Настил 2Н4-25</v>
          </cell>
          <cell r="E849">
            <v>2</v>
          </cell>
          <cell r="F849">
            <v>16.600000000000001</v>
          </cell>
          <cell r="G849">
            <v>33.200000000000003</v>
          </cell>
          <cell r="H849">
            <v>2</v>
          </cell>
          <cell r="I849">
            <v>33.200000000000003</v>
          </cell>
          <cell r="J849">
            <v>0</v>
          </cell>
        </row>
        <row r="850">
          <cell r="C850" t="str">
            <v>2Н4-26</v>
          </cell>
          <cell r="D850" t="str">
            <v>Настил 2Н4-26</v>
          </cell>
          <cell r="E850">
            <v>2</v>
          </cell>
          <cell r="F850">
            <v>20</v>
          </cell>
          <cell r="G850">
            <v>40</v>
          </cell>
          <cell r="H850">
            <v>2</v>
          </cell>
          <cell r="I850">
            <v>40</v>
          </cell>
          <cell r="J850">
            <v>0</v>
          </cell>
        </row>
        <row r="851">
          <cell r="C851" t="str">
            <v>2Н4-27</v>
          </cell>
          <cell r="D851" t="str">
            <v>Настил 2Н4-27</v>
          </cell>
          <cell r="E851">
            <v>1</v>
          </cell>
          <cell r="F851">
            <v>8.9</v>
          </cell>
          <cell r="G851">
            <v>8.9</v>
          </cell>
          <cell r="H851">
            <v>1</v>
          </cell>
          <cell r="I851">
            <v>8.9</v>
          </cell>
          <cell r="J851">
            <v>0</v>
          </cell>
        </row>
        <row r="852">
          <cell r="C852" t="str">
            <v>2ОГ1-1</v>
          </cell>
          <cell r="D852" t="str">
            <v>Ограждение 2ОГ1-1</v>
          </cell>
          <cell r="E852">
            <v>1</v>
          </cell>
          <cell r="F852">
            <v>54.4</v>
          </cell>
          <cell r="G852">
            <v>54.4</v>
          </cell>
          <cell r="H852">
            <v>1</v>
          </cell>
          <cell r="I852">
            <v>54.4</v>
          </cell>
          <cell r="J852">
            <v>0</v>
          </cell>
        </row>
        <row r="853">
          <cell r="C853" t="str">
            <v>2ОГ1-2</v>
          </cell>
          <cell r="D853" t="str">
            <v>Ограждение 2ОГ1-2</v>
          </cell>
          <cell r="E853">
            <v>9</v>
          </cell>
          <cell r="F853">
            <v>18.2</v>
          </cell>
          <cell r="G853">
            <v>163.80000000000001</v>
          </cell>
          <cell r="H853">
            <v>9</v>
          </cell>
          <cell r="I853">
            <v>163.79999999999998</v>
          </cell>
          <cell r="J853">
            <v>0</v>
          </cell>
        </row>
        <row r="854">
          <cell r="C854" t="str">
            <v>2ОГ1-3</v>
          </cell>
          <cell r="D854" t="str">
            <v>Ограждение 2ОГ1-3</v>
          </cell>
          <cell r="E854">
            <v>9</v>
          </cell>
          <cell r="F854">
            <v>18.100000000000001</v>
          </cell>
          <cell r="G854">
            <v>162.9</v>
          </cell>
          <cell r="H854">
            <v>9</v>
          </cell>
          <cell r="I854">
            <v>162.9</v>
          </cell>
          <cell r="J854">
            <v>0</v>
          </cell>
        </row>
        <row r="855">
          <cell r="C855" t="str">
            <v>2ОГ1-4</v>
          </cell>
          <cell r="D855" t="str">
            <v>Ограждение 2ОГ1-4</v>
          </cell>
          <cell r="E855">
            <v>4</v>
          </cell>
          <cell r="F855">
            <v>26.2</v>
          </cell>
          <cell r="G855">
            <v>104.8</v>
          </cell>
          <cell r="H855">
            <v>4</v>
          </cell>
          <cell r="I855">
            <v>104.8</v>
          </cell>
          <cell r="J855">
            <v>0</v>
          </cell>
        </row>
        <row r="856">
          <cell r="C856" t="str">
            <v>2ОГ1-5</v>
          </cell>
          <cell r="D856" t="str">
            <v>Ограждение 2ОГ1-5</v>
          </cell>
          <cell r="E856">
            <v>1</v>
          </cell>
          <cell r="F856">
            <v>13.6</v>
          </cell>
          <cell r="G856">
            <v>13.6</v>
          </cell>
          <cell r="H856">
            <v>1</v>
          </cell>
          <cell r="I856">
            <v>13.6</v>
          </cell>
          <cell r="J856">
            <v>0</v>
          </cell>
        </row>
        <row r="857">
          <cell r="C857" t="str">
            <v>2ОГ1-6</v>
          </cell>
          <cell r="D857" t="str">
            <v>Ограждение 2ОГ1-6</v>
          </cell>
          <cell r="E857">
            <v>4</v>
          </cell>
          <cell r="F857">
            <v>16.600000000000001</v>
          </cell>
          <cell r="G857">
            <v>66.400000000000006</v>
          </cell>
          <cell r="H857">
            <v>4</v>
          </cell>
          <cell r="I857">
            <v>66.400000000000006</v>
          </cell>
          <cell r="J857">
            <v>0</v>
          </cell>
        </row>
        <row r="858">
          <cell r="C858" t="str">
            <v>2ОГ1-7</v>
          </cell>
          <cell r="D858" t="str">
            <v>Ограждение 2ОГ1-7</v>
          </cell>
          <cell r="E858">
            <v>4</v>
          </cell>
          <cell r="F858">
            <v>16.600000000000001</v>
          </cell>
          <cell r="G858">
            <v>66.400000000000006</v>
          </cell>
          <cell r="H858">
            <v>4</v>
          </cell>
          <cell r="I858">
            <v>66.400000000000006</v>
          </cell>
          <cell r="J858">
            <v>0</v>
          </cell>
        </row>
        <row r="859">
          <cell r="C859" t="str">
            <v>2ОГ1-8</v>
          </cell>
          <cell r="D859" t="str">
            <v>Ограждение 2ОГ1-8</v>
          </cell>
          <cell r="E859">
            <v>1</v>
          </cell>
          <cell r="F859">
            <v>43.1</v>
          </cell>
          <cell r="G859">
            <v>43.1</v>
          </cell>
          <cell r="H859">
            <v>1</v>
          </cell>
          <cell r="I859">
            <v>43.1</v>
          </cell>
          <cell r="J859">
            <v>0</v>
          </cell>
        </row>
        <row r="860">
          <cell r="C860" t="str">
            <v>2ОГ1-9</v>
          </cell>
          <cell r="D860" t="str">
            <v>Ограждение 2ОГ1-9</v>
          </cell>
          <cell r="E860">
            <v>3</v>
          </cell>
          <cell r="F860">
            <v>28.1</v>
          </cell>
          <cell r="G860">
            <v>84.3</v>
          </cell>
          <cell r="H860">
            <v>3</v>
          </cell>
          <cell r="I860">
            <v>84.300000000000011</v>
          </cell>
          <cell r="J860">
            <v>0</v>
          </cell>
        </row>
        <row r="861">
          <cell r="C861" t="str">
            <v>2ОГ1-10</v>
          </cell>
          <cell r="D861" t="str">
            <v>Ограждение 2ОГ1-10</v>
          </cell>
          <cell r="E861">
            <v>6</v>
          </cell>
          <cell r="F861">
            <v>5.0999999999999996</v>
          </cell>
          <cell r="G861">
            <v>30.6</v>
          </cell>
          <cell r="H861">
            <v>6</v>
          </cell>
          <cell r="I861">
            <v>30.599999999999998</v>
          </cell>
          <cell r="J861">
            <v>0</v>
          </cell>
        </row>
        <row r="862">
          <cell r="C862" t="str">
            <v>2ОГ1-11</v>
          </cell>
          <cell r="D862" t="str">
            <v>Ограждение 2ОГ1-11</v>
          </cell>
          <cell r="E862">
            <v>1</v>
          </cell>
          <cell r="F862">
            <v>25.4</v>
          </cell>
          <cell r="G862">
            <v>25.4</v>
          </cell>
          <cell r="H862">
            <v>1</v>
          </cell>
          <cell r="I862">
            <v>25.4</v>
          </cell>
          <cell r="J862">
            <v>0</v>
          </cell>
        </row>
        <row r="863">
          <cell r="C863" t="str">
            <v>2ОГ1-12</v>
          </cell>
          <cell r="D863" t="str">
            <v>Ограждение 2ОГ1-12</v>
          </cell>
          <cell r="E863">
            <v>1</v>
          </cell>
          <cell r="F863">
            <v>13.9</v>
          </cell>
          <cell r="G863">
            <v>13.9</v>
          </cell>
          <cell r="H863">
            <v>1</v>
          </cell>
          <cell r="I863">
            <v>13.9</v>
          </cell>
          <cell r="J863">
            <v>0</v>
          </cell>
        </row>
        <row r="864">
          <cell r="C864" t="str">
            <v>2ОГ1-13</v>
          </cell>
          <cell r="D864" t="str">
            <v>Ограждение 2ОГ1-13</v>
          </cell>
          <cell r="E864">
            <v>6</v>
          </cell>
          <cell r="F864">
            <v>29.9</v>
          </cell>
          <cell r="G864">
            <v>179.4</v>
          </cell>
          <cell r="H864">
            <v>6</v>
          </cell>
          <cell r="I864">
            <v>179.39999999999998</v>
          </cell>
          <cell r="J864">
            <v>0</v>
          </cell>
        </row>
        <row r="865">
          <cell r="C865" t="str">
            <v>2ОГ1-14</v>
          </cell>
          <cell r="D865" t="str">
            <v>Ограждение 2ОГ1-14</v>
          </cell>
          <cell r="E865">
            <v>3</v>
          </cell>
          <cell r="F865">
            <v>13.6</v>
          </cell>
          <cell r="G865">
            <v>40.799999999999997</v>
          </cell>
          <cell r="H865">
            <v>3</v>
          </cell>
          <cell r="I865">
            <v>40.799999999999997</v>
          </cell>
          <cell r="J865">
            <v>0</v>
          </cell>
        </row>
        <row r="866">
          <cell r="C866" t="str">
            <v>2ОГ1-15</v>
          </cell>
          <cell r="D866" t="str">
            <v>Ограждение 2ОГ1-15</v>
          </cell>
          <cell r="E866">
            <v>1</v>
          </cell>
          <cell r="F866">
            <v>72.400000000000006</v>
          </cell>
          <cell r="G866">
            <v>72.400000000000006</v>
          </cell>
          <cell r="H866">
            <v>1</v>
          </cell>
          <cell r="I866">
            <v>72.400000000000006</v>
          </cell>
          <cell r="J866">
            <v>0</v>
          </cell>
        </row>
        <row r="867">
          <cell r="C867" t="str">
            <v>2ОГ1-16</v>
          </cell>
          <cell r="D867" t="str">
            <v>Ограждение 2ОГ1-16</v>
          </cell>
          <cell r="E867">
            <v>2</v>
          </cell>
          <cell r="F867">
            <v>40.1</v>
          </cell>
          <cell r="G867">
            <v>80.2</v>
          </cell>
          <cell r="H867">
            <v>2</v>
          </cell>
          <cell r="I867">
            <v>80.2</v>
          </cell>
          <cell r="J867">
            <v>0</v>
          </cell>
        </row>
        <row r="868">
          <cell r="C868" t="str">
            <v>2ОГ1-17</v>
          </cell>
          <cell r="D868" t="str">
            <v>Ограждение 2ОГ1-17</v>
          </cell>
          <cell r="E868">
            <v>3</v>
          </cell>
          <cell r="F868">
            <v>16.2</v>
          </cell>
          <cell r="G868">
            <v>48.6</v>
          </cell>
          <cell r="H868">
            <v>3</v>
          </cell>
          <cell r="I868">
            <v>48.599999999999994</v>
          </cell>
          <cell r="J868">
            <v>0</v>
          </cell>
        </row>
        <row r="869">
          <cell r="C869" t="str">
            <v>2ОГ1-18</v>
          </cell>
          <cell r="D869" t="str">
            <v>Ограждение 2ОГ1-18</v>
          </cell>
          <cell r="E869">
            <v>2</v>
          </cell>
          <cell r="F869">
            <v>18.5</v>
          </cell>
          <cell r="G869">
            <v>37</v>
          </cell>
          <cell r="H869">
            <v>2</v>
          </cell>
          <cell r="I869">
            <v>37</v>
          </cell>
          <cell r="J869">
            <v>0</v>
          </cell>
        </row>
        <row r="870">
          <cell r="C870" t="str">
            <v>2ОГ1-19</v>
          </cell>
          <cell r="D870" t="str">
            <v>Ограждение 2ОГ1-19</v>
          </cell>
          <cell r="E870">
            <v>1</v>
          </cell>
          <cell r="F870">
            <v>21.2</v>
          </cell>
          <cell r="G870">
            <v>21.2</v>
          </cell>
          <cell r="H870">
            <v>1</v>
          </cell>
          <cell r="I870">
            <v>21.2</v>
          </cell>
          <cell r="J870">
            <v>0</v>
          </cell>
        </row>
        <row r="871">
          <cell r="C871" t="str">
            <v>2ОГ1-20</v>
          </cell>
          <cell r="D871" t="str">
            <v>Ограждение 2ОГ1-20</v>
          </cell>
          <cell r="E871">
            <v>1</v>
          </cell>
          <cell r="F871">
            <v>11.2</v>
          </cell>
          <cell r="G871">
            <v>11.2</v>
          </cell>
          <cell r="H871">
            <v>1</v>
          </cell>
          <cell r="I871">
            <v>11.2</v>
          </cell>
          <cell r="J871">
            <v>0</v>
          </cell>
        </row>
        <row r="872">
          <cell r="C872" t="str">
            <v>2ОГ1-21</v>
          </cell>
          <cell r="D872" t="str">
            <v>Ограждение 2ОГ1-21</v>
          </cell>
          <cell r="E872">
            <v>6</v>
          </cell>
          <cell r="F872">
            <v>31.3</v>
          </cell>
          <cell r="G872">
            <v>187.8</v>
          </cell>
          <cell r="H872">
            <v>6</v>
          </cell>
          <cell r="I872">
            <v>187.8</v>
          </cell>
          <cell r="J872">
            <v>0</v>
          </cell>
        </row>
        <row r="873">
          <cell r="C873" t="str">
            <v>2ОГ1-22</v>
          </cell>
          <cell r="D873" t="str">
            <v>Ограждение 2ОГ1-22</v>
          </cell>
          <cell r="E873">
            <v>2</v>
          </cell>
          <cell r="F873">
            <v>18.5</v>
          </cell>
          <cell r="G873">
            <v>37</v>
          </cell>
          <cell r="H873">
            <v>2</v>
          </cell>
          <cell r="I873">
            <v>37</v>
          </cell>
          <cell r="J873">
            <v>0</v>
          </cell>
        </row>
        <row r="874">
          <cell r="C874" t="str">
            <v>2ОГ1-23</v>
          </cell>
          <cell r="D874" t="str">
            <v>Ограждение 2ОГ1-23</v>
          </cell>
          <cell r="E874">
            <v>2</v>
          </cell>
          <cell r="F874">
            <v>15.3</v>
          </cell>
          <cell r="G874">
            <v>30.6</v>
          </cell>
          <cell r="H874">
            <v>2</v>
          </cell>
          <cell r="I874">
            <v>30.6</v>
          </cell>
          <cell r="J874">
            <v>0</v>
          </cell>
        </row>
        <row r="875">
          <cell r="C875" t="str">
            <v>2ОГ1-24</v>
          </cell>
          <cell r="D875" t="str">
            <v>Ограждение 2ОГ1-24</v>
          </cell>
          <cell r="E875">
            <v>2</v>
          </cell>
          <cell r="F875">
            <v>21.3</v>
          </cell>
          <cell r="G875">
            <v>42.6</v>
          </cell>
          <cell r="H875">
            <v>2</v>
          </cell>
          <cell r="I875">
            <v>42.6</v>
          </cell>
          <cell r="J875">
            <v>0</v>
          </cell>
        </row>
        <row r="876">
          <cell r="C876" t="str">
            <v>2ОГ1-25</v>
          </cell>
          <cell r="D876" t="str">
            <v>Ограждение 2ОГ1-25</v>
          </cell>
          <cell r="E876">
            <v>2</v>
          </cell>
          <cell r="F876">
            <v>39.200000000000003</v>
          </cell>
          <cell r="G876">
            <v>78.400000000000006</v>
          </cell>
          <cell r="H876">
            <v>2</v>
          </cell>
          <cell r="I876">
            <v>78.400000000000006</v>
          </cell>
          <cell r="J876">
            <v>0</v>
          </cell>
        </row>
        <row r="877">
          <cell r="C877" t="str">
            <v>2ОГ1-26</v>
          </cell>
          <cell r="D877" t="str">
            <v>Ограждение 2ОГ1-26</v>
          </cell>
          <cell r="E877">
            <v>2</v>
          </cell>
          <cell r="F877">
            <v>15</v>
          </cell>
          <cell r="G877">
            <v>30</v>
          </cell>
          <cell r="H877">
            <v>2</v>
          </cell>
          <cell r="I877">
            <v>30</v>
          </cell>
          <cell r="J877">
            <v>0</v>
          </cell>
        </row>
        <row r="878">
          <cell r="C878" t="str">
            <v>2ОГ1-27</v>
          </cell>
          <cell r="D878" t="str">
            <v>Ограждение 2ОГ1-27</v>
          </cell>
          <cell r="E878">
            <v>2</v>
          </cell>
          <cell r="F878">
            <v>15</v>
          </cell>
          <cell r="G878">
            <v>30</v>
          </cell>
          <cell r="H878">
            <v>2</v>
          </cell>
          <cell r="I878">
            <v>30</v>
          </cell>
          <cell r="J878">
            <v>0</v>
          </cell>
        </row>
        <row r="879">
          <cell r="C879" t="str">
            <v>2ОГ1-28</v>
          </cell>
          <cell r="D879" t="str">
            <v>Ограждение 2ОГ1-28</v>
          </cell>
          <cell r="E879">
            <v>1</v>
          </cell>
          <cell r="F879">
            <v>16.2</v>
          </cell>
          <cell r="G879">
            <v>16.2</v>
          </cell>
          <cell r="H879">
            <v>1</v>
          </cell>
          <cell r="I879">
            <v>16.2</v>
          </cell>
          <cell r="J879">
            <v>0</v>
          </cell>
        </row>
        <row r="880">
          <cell r="C880" t="str">
            <v>2ОГ1-29</v>
          </cell>
          <cell r="D880" t="str">
            <v>Ограждение 2ОГ1-29</v>
          </cell>
          <cell r="E880">
            <v>1</v>
          </cell>
          <cell r="F880">
            <v>20.399999999999999</v>
          </cell>
          <cell r="G880">
            <v>20.399999999999999</v>
          </cell>
          <cell r="H880">
            <v>1</v>
          </cell>
          <cell r="I880">
            <v>20.399999999999999</v>
          </cell>
          <cell r="J880">
            <v>0</v>
          </cell>
        </row>
        <row r="881">
          <cell r="C881" t="str">
            <v>2ОГ1-30</v>
          </cell>
          <cell r="D881" t="str">
            <v>Ограждение 2ОГ1-30</v>
          </cell>
          <cell r="E881">
            <v>1</v>
          </cell>
          <cell r="F881">
            <v>18</v>
          </cell>
          <cell r="G881">
            <v>18</v>
          </cell>
          <cell r="H881">
            <v>1</v>
          </cell>
          <cell r="I881">
            <v>18</v>
          </cell>
          <cell r="J881">
            <v>0</v>
          </cell>
        </row>
        <row r="882">
          <cell r="C882" t="str">
            <v>2ОГ1-31</v>
          </cell>
          <cell r="D882" t="str">
            <v>Ограждение 2ОГ1-31</v>
          </cell>
          <cell r="E882">
            <v>1</v>
          </cell>
          <cell r="F882">
            <v>45.8</v>
          </cell>
          <cell r="G882">
            <v>45.8</v>
          </cell>
          <cell r="H882">
            <v>1</v>
          </cell>
          <cell r="I882">
            <v>45.8</v>
          </cell>
          <cell r="J882">
            <v>0</v>
          </cell>
        </row>
        <row r="883">
          <cell r="C883" t="str">
            <v>2ОГ2-1</v>
          </cell>
          <cell r="D883" t="str">
            <v>Ограждение 2ОГ2-1</v>
          </cell>
          <cell r="E883">
            <v>6</v>
          </cell>
          <cell r="F883">
            <v>31.2</v>
          </cell>
          <cell r="G883">
            <v>187.2</v>
          </cell>
          <cell r="H883">
            <v>6</v>
          </cell>
          <cell r="I883">
            <v>187.2</v>
          </cell>
          <cell r="J883">
            <v>0</v>
          </cell>
        </row>
        <row r="884">
          <cell r="C884" t="str">
            <v>2ОГ2-2</v>
          </cell>
          <cell r="D884" t="str">
            <v>Ограждение 2ОГ2-2</v>
          </cell>
          <cell r="E884">
            <v>1</v>
          </cell>
          <cell r="F884">
            <v>19.2</v>
          </cell>
          <cell r="G884">
            <v>19.2</v>
          </cell>
          <cell r="H884">
            <v>1</v>
          </cell>
          <cell r="I884">
            <v>19.2</v>
          </cell>
          <cell r="J884">
            <v>0</v>
          </cell>
        </row>
        <row r="885">
          <cell r="C885" t="str">
            <v>2ОГ2-3</v>
          </cell>
          <cell r="D885" t="str">
            <v>Ограждение 2ОГ2-3</v>
          </cell>
          <cell r="E885">
            <v>6</v>
          </cell>
          <cell r="F885">
            <v>31.2</v>
          </cell>
          <cell r="G885">
            <v>187.2</v>
          </cell>
          <cell r="H885">
            <v>6</v>
          </cell>
          <cell r="I885">
            <v>187.2</v>
          </cell>
          <cell r="J885">
            <v>0</v>
          </cell>
        </row>
        <row r="886">
          <cell r="C886" t="str">
            <v>2ОГ2-4</v>
          </cell>
          <cell r="D886" t="str">
            <v>Ограждение 2ОГ2-4</v>
          </cell>
          <cell r="E886">
            <v>1</v>
          </cell>
          <cell r="F886">
            <v>19.2</v>
          </cell>
          <cell r="G886">
            <v>19.2</v>
          </cell>
          <cell r="H886">
            <v>1</v>
          </cell>
          <cell r="I886">
            <v>19.2</v>
          </cell>
          <cell r="J886">
            <v>0</v>
          </cell>
        </row>
        <row r="887">
          <cell r="C887" t="str">
            <v>2ОГ2-5</v>
          </cell>
          <cell r="D887" t="str">
            <v>Ограждение 2ОГ2-5</v>
          </cell>
          <cell r="E887">
            <v>1</v>
          </cell>
          <cell r="F887">
            <v>17.100000000000001</v>
          </cell>
          <cell r="G887">
            <v>17.100000000000001</v>
          </cell>
          <cell r="H887">
            <v>1</v>
          </cell>
          <cell r="I887">
            <v>17.100000000000001</v>
          </cell>
          <cell r="J887">
            <v>0</v>
          </cell>
        </row>
        <row r="888">
          <cell r="C888" t="str">
            <v>2ОГ2-6</v>
          </cell>
          <cell r="D888" t="str">
            <v>Ограждение 2ОГ2-6</v>
          </cell>
          <cell r="E888">
            <v>1</v>
          </cell>
          <cell r="F888">
            <v>17.100000000000001</v>
          </cell>
          <cell r="G888">
            <v>17.100000000000001</v>
          </cell>
          <cell r="H888">
            <v>1</v>
          </cell>
          <cell r="I888">
            <v>17.100000000000001</v>
          </cell>
          <cell r="J888">
            <v>0</v>
          </cell>
        </row>
        <row r="889">
          <cell r="C889" t="str">
            <v>2ОГ2-7</v>
          </cell>
          <cell r="D889" t="str">
            <v>Ограждение 2ОГ2-7</v>
          </cell>
          <cell r="E889">
            <v>6</v>
          </cell>
          <cell r="F889">
            <v>28.2</v>
          </cell>
          <cell r="G889">
            <v>169.2</v>
          </cell>
          <cell r="H889">
            <v>6</v>
          </cell>
          <cell r="I889">
            <v>169.2</v>
          </cell>
          <cell r="J889">
            <v>0</v>
          </cell>
        </row>
        <row r="890">
          <cell r="C890" t="str">
            <v>2ОГ2-8</v>
          </cell>
          <cell r="D890" t="str">
            <v>Ограждение 2ОГ2-8</v>
          </cell>
          <cell r="E890">
            <v>2</v>
          </cell>
          <cell r="F890">
            <v>25.1</v>
          </cell>
          <cell r="G890">
            <v>50.2</v>
          </cell>
          <cell r="H890">
            <v>2</v>
          </cell>
          <cell r="I890">
            <v>50.2</v>
          </cell>
          <cell r="J890">
            <v>0</v>
          </cell>
        </row>
        <row r="891">
          <cell r="C891" t="str">
            <v>2ОГ2-9</v>
          </cell>
          <cell r="D891" t="str">
            <v>Ограждение 2ОГ2-9</v>
          </cell>
          <cell r="E891">
            <v>4</v>
          </cell>
          <cell r="F891">
            <v>22.7</v>
          </cell>
          <cell r="G891">
            <v>90.8</v>
          </cell>
          <cell r="H891">
            <v>4</v>
          </cell>
          <cell r="I891">
            <v>90.8</v>
          </cell>
          <cell r="J891">
            <v>0</v>
          </cell>
        </row>
        <row r="892">
          <cell r="C892" t="str">
            <v>2ОГ2-10</v>
          </cell>
          <cell r="D892" t="str">
            <v>Ограждение 2ОГ2-10</v>
          </cell>
          <cell r="E892">
            <v>4</v>
          </cell>
          <cell r="F892">
            <v>22.7</v>
          </cell>
          <cell r="G892">
            <v>90.8</v>
          </cell>
          <cell r="H892">
            <v>4</v>
          </cell>
          <cell r="I892">
            <v>90.8</v>
          </cell>
          <cell r="J892">
            <v>0</v>
          </cell>
        </row>
        <row r="893">
          <cell r="C893" t="str">
            <v>2ОГ2-11</v>
          </cell>
          <cell r="D893" t="str">
            <v>Ограждение 2ОГ2-11</v>
          </cell>
          <cell r="E893">
            <v>4</v>
          </cell>
          <cell r="F893">
            <v>16.600000000000001</v>
          </cell>
          <cell r="G893">
            <v>66.400000000000006</v>
          </cell>
          <cell r="H893">
            <v>4</v>
          </cell>
          <cell r="I893">
            <v>66.400000000000006</v>
          </cell>
          <cell r="J893">
            <v>0</v>
          </cell>
        </row>
        <row r="894">
          <cell r="C894" t="str">
            <v>2ОГ2-12</v>
          </cell>
          <cell r="D894" t="str">
            <v>Ограждение 2ОГ2-12</v>
          </cell>
          <cell r="E894">
            <v>2</v>
          </cell>
          <cell r="F894">
            <v>16.600000000000001</v>
          </cell>
          <cell r="G894">
            <v>33.200000000000003</v>
          </cell>
          <cell r="H894">
            <v>2</v>
          </cell>
          <cell r="I894">
            <v>33.200000000000003</v>
          </cell>
          <cell r="J894">
            <v>0</v>
          </cell>
        </row>
        <row r="895">
          <cell r="C895" t="str">
            <v>2ОГ2-13</v>
          </cell>
          <cell r="D895" t="str">
            <v>Ограждение 2ОГ2-13</v>
          </cell>
          <cell r="E895">
            <v>2</v>
          </cell>
          <cell r="F895">
            <v>6.2</v>
          </cell>
          <cell r="G895">
            <v>12.4</v>
          </cell>
          <cell r="H895">
            <v>2</v>
          </cell>
          <cell r="I895">
            <v>12.4</v>
          </cell>
          <cell r="J895">
            <v>0</v>
          </cell>
        </row>
        <row r="896">
          <cell r="C896" t="str">
            <v>2ОГ2-14</v>
          </cell>
          <cell r="D896" t="str">
            <v>Ограждение 2ОГ2-14</v>
          </cell>
          <cell r="E896">
            <v>2</v>
          </cell>
          <cell r="F896">
            <v>6.2</v>
          </cell>
          <cell r="G896">
            <v>12.4</v>
          </cell>
          <cell r="H896">
            <v>2</v>
          </cell>
          <cell r="I896">
            <v>12.4</v>
          </cell>
          <cell r="J896">
            <v>0</v>
          </cell>
        </row>
        <row r="897">
          <cell r="C897" t="str">
            <v>2ОГ2-15</v>
          </cell>
          <cell r="D897" t="str">
            <v>Ограждение 2ОГ2-15</v>
          </cell>
          <cell r="E897">
            <v>2</v>
          </cell>
          <cell r="F897">
            <v>16.899999999999999</v>
          </cell>
          <cell r="G897">
            <v>33.799999999999997</v>
          </cell>
          <cell r="H897">
            <v>2</v>
          </cell>
          <cell r="I897">
            <v>33.799999999999997</v>
          </cell>
          <cell r="J897">
            <v>0</v>
          </cell>
        </row>
        <row r="898">
          <cell r="C898" t="str">
            <v>2ОГ2-16</v>
          </cell>
          <cell r="D898" t="str">
            <v>Ограждение 2ОГ2-16</v>
          </cell>
          <cell r="E898">
            <v>2</v>
          </cell>
          <cell r="F898">
            <v>25.1</v>
          </cell>
          <cell r="G898">
            <v>50.2</v>
          </cell>
          <cell r="H898">
            <v>2</v>
          </cell>
          <cell r="I898">
            <v>50.2</v>
          </cell>
          <cell r="J898">
            <v>0</v>
          </cell>
        </row>
        <row r="899">
          <cell r="C899" t="str">
            <v>2ОГ2-17</v>
          </cell>
          <cell r="D899" t="str">
            <v>Ограждение 2ОГ2-17</v>
          </cell>
          <cell r="E899">
            <v>2</v>
          </cell>
          <cell r="F899">
            <v>25.1</v>
          </cell>
          <cell r="G899">
            <v>50.2</v>
          </cell>
          <cell r="H899">
            <v>2</v>
          </cell>
          <cell r="I899">
            <v>50.2</v>
          </cell>
          <cell r="J899">
            <v>0</v>
          </cell>
        </row>
        <row r="900">
          <cell r="C900" t="str">
            <v>2ОГ2-18</v>
          </cell>
          <cell r="D900" t="str">
            <v>Ограждение 2ОГ2-18</v>
          </cell>
          <cell r="E900">
            <v>2</v>
          </cell>
          <cell r="F900">
            <v>25.1</v>
          </cell>
          <cell r="G900">
            <v>50.2</v>
          </cell>
          <cell r="H900">
            <v>2</v>
          </cell>
          <cell r="I900">
            <v>50.2</v>
          </cell>
          <cell r="J900">
            <v>0</v>
          </cell>
        </row>
        <row r="901">
          <cell r="C901" t="str">
            <v>2ОГ3-1</v>
          </cell>
          <cell r="D901" t="str">
            <v>Ограждение 2ОГ3-1</v>
          </cell>
          <cell r="E901">
            <v>1</v>
          </cell>
          <cell r="F901">
            <v>19.7</v>
          </cell>
          <cell r="G901">
            <v>19.7</v>
          </cell>
          <cell r="H901">
            <v>1</v>
          </cell>
          <cell r="I901">
            <v>19.7</v>
          </cell>
          <cell r="J901">
            <v>0</v>
          </cell>
        </row>
        <row r="902">
          <cell r="C902" t="str">
            <v>2ОГ3-2</v>
          </cell>
          <cell r="D902" t="str">
            <v>Ограждение 2ОГ3-2</v>
          </cell>
          <cell r="E902">
            <v>1</v>
          </cell>
          <cell r="F902">
            <v>19.7</v>
          </cell>
          <cell r="G902">
            <v>19.7</v>
          </cell>
          <cell r="H902">
            <v>1</v>
          </cell>
          <cell r="I902">
            <v>19.7</v>
          </cell>
          <cell r="J902">
            <v>0</v>
          </cell>
        </row>
        <row r="903">
          <cell r="C903" t="str">
            <v>2ОГ3-3</v>
          </cell>
          <cell r="D903" t="str">
            <v>Ограждение 2ОГ3-3</v>
          </cell>
          <cell r="E903">
            <v>4</v>
          </cell>
          <cell r="F903">
            <v>10.6</v>
          </cell>
          <cell r="G903">
            <v>42.4</v>
          </cell>
          <cell r="H903">
            <v>4</v>
          </cell>
          <cell r="I903">
            <v>42.4</v>
          </cell>
          <cell r="J903">
            <v>0</v>
          </cell>
        </row>
        <row r="904">
          <cell r="C904" t="str">
            <v>2ОГ3-4</v>
          </cell>
          <cell r="D904" t="str">
            <v>Ограждение 2ОГ3-4</v>
          </cell>
          <cell r="E904">
            <v>4</v>
          </cell>
          <cell r="F904">
            <v>10.6</v>
          </cell>
          <cell r="G904">
            <v>42.4</v>
          </cell>
          <cell r="H904">
            <v>4</v>
          </cell>
          <cell r="I904">
            <v>42.4</v>
          </cell>
          <cell r="J904">
            <v>0</v>
          </cell>
        </row>
        <row r="905">
          <cell r="C905" t="str">
            <v>2ОГ5-1</v>
          </cell>
          <cell r="D905" t="str">
            <v>Ограждение 2ОГ5-1</v>
          </cell>
          <cell r="E905">
            <v>114</v>
          </cell>
          <cell r="F905">
            <v>24.3</v>
          </cell>
          <cell r="G905">
            <v>2770.2</v>
          </cell>
          <cell r="H905">
            <v>114</v>
          </cell>
          <cell r="I905">
            <v>2770.2000000000003</v>
          </cell>
          <cell r="J905">
            <v>0</v>
          </cell>
        </row>
        <row r="906">
          <cell r="C906" t="str">
            <v>2ОГ5-2</v>
          </cell>
          <cell r="D906" t="str">
            <v>Ограждение 2ОГ5-2</v>
          </cell>
          <cell r="E906">
            <v>4</v>
          </cell>
          <cell r="F906">
            <v>1.2</v>
          </cell>
          <cell r="G906">
            <v>4.8</v>
          </cell>
          <cell r="H906">
            <v>4</v>
          </cell>
          <cell r="I906">
            <v>4.8</v>
          </cell>
          <cell r="J906">
            <v>0</v>
          </cell>
        </row>
        <row r="907">
          <cell r="C907" t="str">
            <v>2П2-1</v>
          </cell>
          <cell r="D907" t="str">
            <v>Прогон 2П2-1</v>
          </cell>
          <cell r="E907">
            <v>12</v>
          </cell>
          <cell r="F907">
            <v>21.2</v>
          </cell>
          <cell r="G907">
            <v>254.4</v>
          </cell>
          <cell r="H907">
            <v>12</v>
          </cell>
          <cell r="I907">
            <v>254.39999999999998</v>
          </cell>
          <cell r="J907">
            <v>0</v>
          </cell>
        </row>
        <row r="908">
          <cell r="C908" t="str">
            <v>2П2-2</v>
          </cell>
          <cell r="D908" t="str">
            <v>Прогон 2П2-2</v>
          </cell>
          <cell r="E908">
            <v>12</v>
          </cell>
          <cell r="F908">
            <v>21.2</v>
          </cell>
          <cell r="G908">
            <v>254.4</v>
          </cell>
          <cell r="H908">
            <v>12</v>
          </cell>
          <cell r="I908">
            <v>254.39999999999998</v>
          </cell>
          <cell r="J908">
            <v>0</v>
          </cell>
        </row>
        <row r="909">
          <cell r="C909" t="str">
            <v>2П2-3</v>
          </cell>
          <cell r="D909" t="str">
            <v>Прогон 2П2-3</v>
          </cell>
          <cell r="E909">
            <v>2</v>
          </cell>
          <cell r="F909">
            <v>20.9</v>
          </cell>
          <cell r="G909">
            <v>41.8</v>
          </cell>
          <cell r="H909">
            <v>2</v>
          </cell>
          <cell r="I909">
            <v>41.8</v>
          </cell>
          <cell r="J909">
            <v>0</v>
          </cell>
        </row>
        <row r="910">
          <cell r="C910" t="str">
            <v>2П2-4</v>
          </cell>
          <cell r="D910" t="str">
            <v>Прогон 2П2-4</v>
          </cell>
          <cell r="E910">
            <v>12</v>
          </cell>
          <cell r="F910">
            <v>109</v>
          </cell>
          <cell r="G910">
            <v>1308</v>
          </cell>
          <cell r="H910">
            <v>12</v>
          </cell>
          <cell r="I910">
            <v>1308</v>
          </cell>
          <cell r="J910">
            <v>0</v>
          </cell>
        </row>
        <row r="911">
          <cell r="C911" t="str">
            <v>2П2-5</v>
          </cell>
          <cell r="D911" t="str">
            <v>Прогон 2П2-5</v>
          </cell>
          <cell r="E911">
            <v>12</v>
          </cell>
          <cell r="F911">
            <v>109</v>
          </cell>
          <cell r="G911">
            <v>1308</v>
          </cell>
          <cell r="H911">
            <v>12</v>
          </cell>
          <cell r="I911">
            <v>1308</v>
          </cell>
          <cell r="J911">
            <v>0</v>
          </cell>
        </row>
        <row r="912">
          <cell r="C912" t="str">
            <v>2П2-6</v>
          </cell>
          <cell r="D912" t="str">
            <v>Прогон 2П2-6</v>
          </cell>
          <cell r="E912">
            <v>28</v>
          </cell>
          <cell r="F912">
            <v>109.3</v>
          </cell>
          <cell r="G912">
            <v>3060.4</v>
          </cell>
          <cell r="H912">
            <v>28</v>
          </cell>
          <cell r="I912">
            <v>3060.4</v>
          </cell>
          <cell r="J912">
            <v>0</v>
          </cell>
        </row>
        <row r="913">
          <cell r="C913" t="str">
            <v>2П2-7</v>
          </cell>
          <cell r="D913" t="str">
            <v>Прогон 2П2-7</v>
          </cell>
          <cell r="E913">
            <v>144</v>
          </cell>
          <cell r="F913">
            <v>108.6</v>
          </cell>
          <cell r="G913">
            <v>15638.4</v>
          </cell>
          <cell r="H913">
            <v>112</v>
          </cell>
          <cell r="I913">
            <v>12163.199999999999</v>
          </cell>
          <cell r="J913">
            <v>32</v>
          </cell>
        </row>
        <row r="914">
          <cell r="C914" t="str">
            <v>2П2-8</v>
          </cell>
          <cell r="D914" t="str">
            <v>Прогон 2П2-8</v>
          </cell>
          <cell r="E914">
            <v>2</v>
          </cell>
          <cell r="F914">
            <v>20.9</v>
          </cell>
          <cell r="G914">
            <v>41.8</v>
          </cell>
          <cell r="H914">
            <v>2</v>
          </cell>
          <cell r="I914">
            <v>41.8</v>
          </cell>
          <cell r="J914">
            <v>0</v>
          </cell>
        </row>
        <row r="915">
          <cell r="C915" t="str">
            <v>2ПД1-1</v>
          </cell>
          <cell r="D915" t="str">
            <v>Подвес 2ПД1-1</v>
          </cell>
          <cell r="E915">
            <v>2</v>
          </cell>
          <cell r="F915">
            <v>46.1</v>
          </cell>
          <cell r="G915">
            <v>92.2</v>
          </cell>
          <cell r="H915">
            <v>2</v>
          </cell>
          <cell r="I915">
            <v>92.2</v>
          </cell>
          <cell r="J915">
            <v>2</v>
          </cell>
        </row>
        <row r="916">
          <cell r="C916" t="str">
            <v>2ПП-1</v>
          </cell>
          <cell r="D916" t="str">
            <v>Прокладка 2ПП-1</v>
          </cell>
          <cell r="E916">
            <v>56</v>
          </cell>
          <cell r="F916">
            <v>1</v>
          </cell>
          <cell r="G916">
            <v>56</v>
          </cell>
          <cell r="H916">
            <v>56</v>
          </cell>
          <cell r="I916">
            <v>56</v>
          </cell>
          <cell r="J916">
            <v>112</v>
          </cell>
        </row>
        <row r="917">
          <cell r="C917" t="str">
            <v>2ПП-2</v>
          </cell>
          <cell r="D917" t="str">
            <v>Прокладка 2ПП-2</v>
          </cell>
          <cell r="E917">
            <v>52</v>
          </cell>
          <cell r="F917">
            <v>5.0999999999999996</v>
          </cell>
          <cell r="G917">
            <v>265.2</v>
          </cell>
          <cell r="H917">
            <v>52</v>
          </cell>
          <cell r="I917">
            <v>265.2</v>
          </cell>
          <cell r="J917">
            <v>104</v>
          </cell>
        </row>
        <row r="918">
          <cell r="C918" t="str">
            <v>2ПТ-1</v>
          </cell>
          <cell r="D918" t="str">
            <v>Петля 2ПТ-1</v>
          </cell>
          <cell r="E918">
            <v>48</v>
          </cell>
          <cell r="F918">
            <v>0.5</v>
          </cell>
          <cell r="G918">
            <v>24</v>
          </cell>
          <cell r="H918">
            <v>48</v>
          </cell>
          <cell r="I918">
            <v>24</v>
          </cell>
          <cell r="J918">
            <v>0</v>
          </cell>
        </row>
        <row r="919">
          <cell r="C919" t="str">
            <v>2РС2-1</v>
          </cell>
          <cell r="D919" t="str">
            <v>Распорка 2РС2-1</v>
          </cell>
          <cell r="E919">
            <v>55</v>
          </cell>
          <cell r="F919">
            <v>191.7</v>
          </cell>
          <cell r="G919">
            <v>10543.5</v>
          </cell>
          <cell r="H919">
            <v>55</v>
          </cell>
          <cell r="I919">
            <v>10543.5</v>
          </cell>
          <cell r="J919">
            <v>0</v>
          </cell>
        </row>
        <row r="920">
          <cell r="C920" t="str">
            <v>2РС2-2</v>
          </cell>
          <cell r="D920" t="str">
            <v>Распорка 2РС2-2</v>
          </cell>
          <cell r="E920">
            <v>1</v>
          </cell>
          <cell r="F920">
            <v>191.7</v>
          </cell>
          <cell r="G920">
            <v>191.7</v>
          </cell>
          <cell r="H920">
            <v>1</v>
          </cell>
          <cell r="I920">
            <v>191.7</v>
          </cell>
          <cell r="J920">
            <v>0</v>
          </cell>
        </row>
        <row r="921">
          <cell r="C921" t="str">
            <v>2РС3-1</v>
          </cell>
          <cell r="D921" t="str">
            <v>Распорка 2РС3-1</v>
          </cell>
          <cell r="E921">
            <v>24</v>
          </cell>
          <cell r="F921">
            <v>324.60000000000002</v>
          </cell>
          <cell r="G921">
            <v>7790.4</v>
          </cell>
          <cell r="H921">
            <v>6</v>
          </cell>
          <cell r="I921">
            <v>1947.6000000000001</v>
          </cell>
          <cell r="J921">
            <v>24</v>
          </cell>
        </row>
        <row r="922">
          <cell r="C922" t="str">
            <v>2РС5-1</v>
          </cell>
          <cell r="D922" t="str">
            <v>Распорка 2РС5-1</v>
          </cell>
          <cell r="E922">
            <v>2</v>
          </cell>
          <cell r="F922">
            <v>566</v>
          </cell>
          <cell r="G922">
            <v>1132</v>
          </cell>
          <cell r="H922">
            <v>2</v>
          </cell>
          <cell r="I922">
            <v>1132</v>
          </cell>
          <cell r="J922">
            <v>0</v>
          </cell>
        </row>
        <row r="923">
          <cell r="C923" t="str">
            <v>2РС6-1</v>
          </cell>
          <cell r="D923" t="str">
            <v>Распорка 2РС6-1</v>
          </cell>
          <cell r="E923">
            <v>16</v>
          </cell>
          <cell r="F923">
            <v>515.5</v>
          </cell>
          <cell r="G923">
            <v>8248</v>
          </cell>
          <cell r="H923">
            <v>16</v>
          </cell>
          <cell r="I923">
            <v>8248</v>
          </cell>
          <cell r="J923">
            <v>0</v>
          </cell>
        </row>
        <row r="924">
          <cell r="C924" t="str">
            <v>2РС6-2</v>
          </cell>
          <cell r="D924" t="str">
            <v>Распорка 2РС6-2</v>
          </cell>
          <cell r="E924">
            <v>2</v>
          </cell>
          <cell r="F924">
            <v>600</v>
          </cell>
          <cell r="G924">
            <v>1200</v>
          </cell>
          <cell r="H924">
            <v>2</v>
          </cell>
          <cell r="I924">
            <v>1200</v>
          </cell>
          <cell r="J924">
            <v>0</v>
          </cell>
        </row>
        <row r="925">
          <cell r="C925" t="str">
            <v>2РС7-1</v>
          </cell>
          <cell r="D925" t="str">
            <v>Распорка 2РС7-1</v>
          </cell>
          <cell r="E925">
            <v>25</v>
          </cell>
          <cell r="F925">
            <v>266</v>
          </cell>
          <cell r="G925">
            <v>6650</v>
          </cell>
          <cell r="H925">
            <v>25</v>
          </cell>
          <cell r="I925">
            <v>6650</v>
          </cell>
          <cell r="J925">
            <v>0</v>
          </cell>
        </row>
        <row r="926">
          <cell r="C926" t="str">
            <v>2РС7-2</v>
          </cell>
          <cell r="D926" t="str">
            <v>Распорка 2РС7-2</v>
          </cell>
          <cell r="E926">
            <v>1</v>
          </cell>
          <cell r="F926">
            <v>266</v>
          </cell>
          <cell r="G926">
            <v>266</v>
          </cell>
          <cell r="H926">
            <v>1</v>
          </cell>
          <cell r="I926">
            <v>266</v>
          </cell>
          <cell r="J926">
            <v>0</v>
          </cell>
        </row>
        <row r="927">
          <cell r="C927" t="str">
            <v>2РС7-3</v>
          </cell>
          <cell r="D927" t="str">
            <v>Распорка 2РС7-3</v>
          </cell>
          <cell r="E927">
            <v>2</v>
          </cell>
          <cell r="F927">
            <v>281.39999999999998</v>
          </cell>
          <cell r="G927">
            <v>562.79999999999995</v>
          </cell>
          <cell r="H927">
            <v>2</v>
          </cell>
          <cell r="I927">
            <v>562.79999999999995</v>
          </cell>
          <cell r="J927">
            <v>0</v>
          </cell>
        </row>
        <row r="928">
          <cell r="C928" t="str">
            <v>2РС10-1</v>
          </cell>
          <cell r="D928" t="str">
            <v>Распорка 2РС10-1</v>
          </cell>
          <cell r="E928">
            <v>1</v>
          </cell>
          <cell r="F928">
            <v>325.39999999999998</v>
          </cell>
          <cell r="G928">
            <v>325.39999999999998</v>
          </cell>
          <cell r="H928" t="str">
            <v>-</v>
          </cell>
          <cell r="I928" t="str">
            <v>-</v>
          </cell>
          <cell r="J928">
            <v>1</v>
          </cell>
        </row>
        <row r="929">
          <cell r="C929" t="str">
            <v>2РС10-2</v>
          </cell>
          <cell r="D929" t="str">
            <v>Распорка 2РС10-2</v>
          </cell>
          <cell r="E929">
            <v>1</v>
          </cell>
          <cell r="F929">
            <v>274.60000000000002</v>
          </cell>
          <cell r="G929">
            <v>274.60000000000002</v>
          </cell>
          <cell r="H929" t="str">
            <v>-</v>
          </cell>
          <cell r="I929" t="str">
            <v>-</v>
          </cell>
          <cell r="J929">
            <v>1</v>
          </cell>
        </row>
        <row r="930">
          <cell r="C930" t="str">
            <v>2РС10-3</v>
          </cell>
          <cell r="D930" t="str">
            <v>Распорка 2РС10-3</v>
          </cell>
          <cell r="E930">
            <v>1</v>
          </cell>
          <cell r="F930">
            <v>274.60000000000002</v>
          </cell>
          <cell r="G930">
            <v>274.60000000000002</v>
          </cell>
          <cell r="H930" t="str">
            <v>-</v>
          </cell>
          <cell r="I930" t="str">
            <v>-</v>
          </cell>
          <cell r="J930">
            <v>1</v>
          </cell>
        </row>
        <row r="931">
          <cell r="C931" t="str">
            <v>2РС10-4</v>
          </cell>
          <cell r="D931" t="str">
            <v>Распорка 2РС10-4</v>
          </cell>
          <cell r="E931">
            <v>1</v>
          </cell>
          <cell r="F931">
            <v>274.60000000000002</v>
          </cell>
          <cell r="G931">
            <v>274.60000000000002</v>
          </cell>
          <cell r="H931" t="str">
            <v>-</v>
          </cell>
          <cell r="I931" t="str">
            <v>-</v>
          </cell>
          <cell r="J931">
            <v>1</v>
          </cell>
        </row>
        <row r="932">
          <cell r="C932" t="str">
            <v>2РС10-5</v>
          </cell>
          <cell r="D932" t="str">
            <v>Распорка 2РС10-5</v>
          </cell>
          <cell r="E932">
            <v>1</v>
          </cell>
          <cell r="F932">
            <v>274.60000000000002</v>
          </cell>
          <cell r="G932">
            <v>274.60000000000002</v>
          </cell>
          <cell r="H932" t="str">
            <v>-</v>
          </cell>
          <cell r="I932" t="str">
            <v>-</v>
          </cell>
          <cell r="J932">
            <v>1</v>
          </cell>
        </row>
        <row r="933">
          <cell r="C933" t="str">
            <v>2РС10-6</v>
          </cell>
          <cell r="D933" t="str">
            <v>Распорка 2РС10-6</v>
          </cell>
          <cell r="E933">
            <v>1</v>
          </cell>
          <cell r="F933">
            <v>274.89999999999998</v>
          </cell>
          <cell r="G933">
            <v>274.89999999999998</v>
          </cell>
          <cell r="H933" t="str">
            <v>-</v>
          </cell>
          <cell r="I933" t="str">
            <v>-</v>
          </cell>
          <cell r="J933">
            <v>1</v>
          </cell>
        </row>
        <row r="934">
          <cell r="C934" t="str">
            <v>2РС10-7</v>
          </cell>
          <cell r="D934" t="str">
            <v>Распорка 2РС10-7</v>
          </cell>
          <cell r="E934">
            <v>1</v>
          </cell>
          <cell r="F934">
            <v>273.60000000000002</v>
          </cell>
          <cell r="G934">
            <v>273.60000000000002</v>
          </cell>
          <cell r="H934" t="str">
            <v>-</v>
          </cell>
          <cell r="I934" t="str">
            <v>-</v>
          </cell>
          <cell r="J934">
            <v>2</v>
          </cell>
        </row>
        <row r="935">
          <cell r="C935" t="str">
            <v>2РС10-8</v>
          </cell>
          <cell r="D935" t="str">
            <v>Распорка 2РС10-8</v>
          </cell>
          <cell r="E935">
            <v>1</v>
          </cell>
          <cell r="F935">
            <v>273.60000000000002</v>
          </cell>
          <cell r="G935">
            <v>273.60000000000002</v>
          </cell>
          <cell r="H935" t="str">
            <v>-</v>
          </cell>
          <cell r="I935" t="str">
            <v>-</v>
          </cell>
          <cell r="J935">
            <v>1</v>
          </cell>
        </row>
        <row r="936">
          <cell r="C936" t="str">
            <v>2РС10-9</v>
          </cell>
          <cell r="D936" t="str">
            <v>Распорка 2РС10-9</v>
          </cell>
          <cell r="E936">
            <v>1</v>
          </cell>
          <cell r="F936">
            <v>274.60000000000002</v>
          </cell>
          <cell r="G936">
            <v>274.60000000000002</v>
          </cell>
          <cell r="H936" t="str">
            <v>-</v>
          </cell>
          <cell r="I936" t="str">
            <v>-</v>
          </cell>
          <cell r="J936">
            <v>1</v>
          </cell>
        </row>
        <row r="937">
          <cell r="C937" t="str">
            <v>2РС10-10</v>
          </cell>
          <cell r="D937" t="str">
            <v>Распорка 2РС10-10</v>
          </cell>
          <cell r="E937">
            <v>1</v>
          </cell>
          <cell r="F937">
            <v>274.60000000000002</v>
          </cell>
          <cell r="G937">
            <v>274.60000000000002</v>
          </cell>
          <cell r="H937" t="str">
            <v>-</v>
          </cell>
          <cell r="I937" t="str">
            <v>-</v>
          </cell>
          <cell r="J937">
            <v>2</v>
          </cell>
        </row>
        <row r="938">
          <cell r="C938" t="str">
            <v>2РС10-11</v>
          </cell>
          <cell r="D938" t="str">
            <v>Распорка 2РС10-11</v>
          </cell>
          <cell r="E938">
            <v>1</v>
          </cell>
          <cell r="F938">
            <v>274.60000000000002</v>
          </cell>
          <cell r="G938">
            <v>274.60000000000002</v>
          </cell>
          <cell r="H938" t="str">
            <v>-</v>
          </cell>
          <cell r="I938" t="str">
            <v>-</v>
          </cell>
          <cell r="J938">
            <v>1</v>
          </cell>
        </row>
        <row r="939">
          <cell r="C939" t="str">
            <v>2РС10-12</v>
          </cell>
          <cell r="D939" t="str">
            <v>Распорка 2РС10-12</v>
          </cell>
          <cell r="E939">
            <v>1</v>
          </cell>
          <cell r="F939">
            <v>274.60000000000002</v>
          </cell>
          <cell r="G939">
            <v>274.60000000000002</v>
          </cell>
          <cell r="H939" t="str">
            <v>-</v>
          </cell>
          <cell r="I939" t="str">
            <v>-</v>
          </cell>
          <cell r="J939">
            <v>1</v>
          </cell>
        </row>
        <row r="940">
          <cell r="C940" t="str">
            <v>2РС10-13</v>
          </cell>
          <cell r="D940" t="str">
            <v>Распорка 2РС10-13</v>
          </cell>
          <cell r="E940">
            <v>1</v>
          </cell>
          <cell r="F940">
            <v>274.60000000000002</v>
          </cell>
          <cell r="G940">
            <v>274.60000000000002</v>
          </cell>
          <cell r="H940" t="str">
            <v>-</v>
          </cell>
          <cell r="I940" t="str">
            <v>-</v>
          </cell>
          <cell r="J940">
            <v>1</v>
          </cell>
        </row>
        <row r="941">
          <cell r="C941" t="str">
            <v>2РС10-14</v>
          </cell>
          <cell r="D941" t="str">
            <v>Распорка 2РС10-14</v>
          </cell>
          <cell r="E941">
            <v>1</v>
          </cell>
          <cell r="F941">
            <v>325.39999999999998</v>
          </cell>
          <cell r="G941">
            <v>325.39999999999998</v>
          </cell>
          <cell r="H941" t="str">
            <v>-</v>
          </cell>
          <cell r="I941" t="str">
            <v>-</v>
          </cell>
          <cell r="J941">
            <v>1</v>
          </cell>
        </row>
        <row r="942">
          <cell r="C942" t="str">
            <v>2РС10-15</v>
          </cell>
          <cell r="D942" t="str">
            <v>Распорка 2РС10-15</v>
          </cell>
          <cell r="E942">
            <v>1</v>
          </cell>
          <cell r="F942">
            <v>325.39999999999998</v>
          </cell>
          <cell r="G942">
            <v>325.39999999999998</v>
          </cell>
          <cell r="H942" t="str">
            <v>-</v>
          </cell>
          <cell r="I942" t="str">
            <v>-</v>
          </cell>
          <cell r="J942">
            <v>1</v>
          </cell>
        </row>
        <row r="943">
          <cell r="C943" t="str">
            <v>2РС10-16</v>
          </cell>
          <cell r="D943" t="str">
            <v>Распорка 2РС10-16</v>
          </cell>
          <cell r="E943">
            <v>1</v>
          </cell>
          <cell r="F943">
            <v>274.60000000000002</v>
          </cell>
          <cell r="G943">
            <v>274.60000000000002</v>
          </cell>
          <cell r="H943" t="str">
            <v>-</v>
          </cell>
          <cell r="I943" t="str">
            <v>-</v>
          </cell>
          <cell r="J943">
            <v>1</v>
          </cell>
        </row>
        <row r="944">
          <cell r="C944" t="str">
            <v>2РС10-17</v>
          </cell>
          <cell r="D944" t="str">
            <v>Распорка 2РС10-17</v>
          </cell>
          <cell r="E944">
            <v>1</v>
          </cell>
          <cell r="F944">
            <v>274.60000000000002</v>
          </cell>
          <cell r="G944">
            <v>274.60000000000002</v>
          </cell>
          <cell r="H944" t="str">
            <v>-</v>
          </cell>
          <cell r="I944" t="str">
            <v>-</v>
          </cell>
          <cell r="J944">
            <v>1</v>
          </cell>
        </row>
        <row r="945">
          <cell r="C945" t="str">
            <v>2РС10-18</v>
          </cell>
          <cell r="D945" t="str">
            <v>Распорка 2РС10-18</v>
          </cell>
          <cell r="E945">
            <v>1</v>
          </cell>
          <cell r="F945">
            <v>274.60000000000002</v>
          </cell>
          <cell r="G945">
            <v>274.60000000000002</v>
          </cell>
          <cell r="H945" t="str">
            <v>-</v>
          </cell>
          <cell r="I945" t="str">
            <v>-</v>
          </cell>
          <cell r="J945">
            <v>1</v>
          </cell>
        </row>
        <row r="946">
          <cell r="C946" t="str">
            <v>2РС10-19</v>
          </cell>
          <cell r="D946" t="str">
            <v>Распорка 2РС10-19</v>
          </cell>
          <cell r="E946">
            <v>1</v>
          </cell>
          <cell r="F946">
            <v>274.60000000000002</v>
          </cell>
          <cell r="G946">
            <v>274.60000000000002</v>
          </cell>
          <cell r="H946" t="str">
            <v>-</v>
          </cell>
          <cell r="I946" t="str">
            <v>-</v>
          </cell>
          <cell r="J946">
            <v>1</v>
          </cell>
        </row>
        <row r="947">
          <cell r="C947" t="str">
            <v>2РС10-20</v>
          </cell>
          <cell r="D947" t="str">
            <v>Распорка 2РС10-20</v>
          </cell>
          <cell r="E947">
            <v>1</v>
          </cell>
          <cell r="F947">
            <v>274.60000000000002</v>
          </cell>
          <cell r="G947">
            <v>274.60000000000002</v>
          </cell>
          <cell r="H947" t="str">
            <v>-</v>
          </cell>
          <cell r="I947" t="str">
            <v>-</v>
          </cell>
          <cell r="J947">
            <v>1</v>
          </cell>
        </row>
        <row r="948">
          <cell r="C948" t="str">
            <v>2РС10-21</v>
          </cell>
          <cell r="D948" t="str">
            <v>Распорка 2РС10-21</v>
          </cell>
          <cell r="E948">
            <v>1</v>
          </cell>
          <cell r="F948">
            <v>273.60000000000002</v>
          </cell>
          <cell r="G948">
            <v>273.60000000000002</v>
          </cell>
          <cell r="H948" t="str">
            <v>-</v>
          </cell>
          <cell r="I948" t="str">
            <v>-</v>
          </cell>
          <cell r="J948">
            <v>1</v>
          </cell>
        </row>
        <row r="949">
          <cell r="C949" t="str">
            <v>2РС10-22</v>
          </cell>
          <cell r="D949" t="str">
            <v>Распорка 2РС10-22</v>
          </cell>
          <cell r="E949">
            <v>1</v>
          </cell>
          <cell r="F949">
            <v>273.60000000000002</v>
          </cell>
          <cell r="G949">
            <v>273.60000000000002</v>
          </cell>
          <cell r="H949" t="str">
            <v>-</v>
          </cell>
          <cell r="I949" t="str">
            <v>-</v>
          </cell>
          <cell r="J949">
            <v>1</v>
          </cell>
        </row>
        <row r="950">
          <cell r="C950" t="str">
            <v>2РС10-23</v>
          </cell>
          <cell r="D950" t="str">
            <v>Распорка 2РС10-23</v>
          </cell>
          <cell r="E950">
            <v>1</v>
          </cell>
          <cell r="F950">
            <v>274.89999999999998</v>
          </cell>
          <cell r="G950">
            <v>274.89999999999998</v>
          </cell>
          <cell r="H950" t="str">
            <v>-</v>
          </cell>
          <cell r="I950" t="str">
            <v>-</v>
          </cell>
          <cell r="J950">
            <v>1</v>
          </cell>
        </row>
        <row r="951">
          <cell r="C951" t="str">
            <v>2РС10-24</v>
          </cell>
          <cell r="D951" t="str">
            <v>Распорка 2РС10-24</v>
          </cell>
          <cell r="E951">
            <v>1</v>
          </cell>
          <cell r="F951">
            <v>274.60000000000002</v>
          </cell>
          <cell r="G951">
            <v>274.60000000000002</v>
          </cell>
          <cell r="H951" t="str">
            <v>-</v>
          </cell>
          <cell r="I951" t="str">
            <v>-</v>
          </cell>
          <cell r="J951">
            <v>1</v>
          </cell>
        </row>
        <row r="952">
          <cell r="C952" t="str">
            <v>2РС10-25</v>
          </cell>
          <cell r="D952" t="str">
            <v>Распорка 2РС10-25</v>
          </cell>
          <cell r="E952">
            <v>1</v>
          </cell>
          <cell r="F952">
            <v>274.60000000000002</v>
          </cell>
          <cell r="G952">
            <v>274.60000000000002</v>
          </cell>
          <cell r="H952" t="str">
            <v>-</v>
          </cell>
          <cell r="I952" t="str">
            <v>-</v>
          </cell>
          <cell r="J952">
            <v>1</v>
          </cell>
        </row>
        <row r="953">
          <cell r="C953" t="str">
            <v>2РС10-26</v>
          </cell>
          <cell r="D953" t="str">
            <v>Распорка 2РС10-26</v>
          </cell>
          <cell r="E953">
            <v>1</v>
          </cell>
          <cell r="F953">
            <v>274.60000000000002</v>
          </cell>
          <cell r="G953">
            <v>274.60000000000002</v>
          </cell>
          <cell r="H953" t="str">
            <v>-</v>
          </cell>
          <cell r="I953" t="str">
            <v>-</v>
          </cell>
          <cell r="J953">
            <v>1</v>
          </cell>
        </row>
        <row r="954">
          <cell r="C954" t="str">
            <v>2РС10-27</v>
          </cell>
          <cell r="D954" t="str">
            <v>Распорка 2РС10-27</v>
          </cell>
          <cell r="E954">
            <v>1</v>
          </cell>
          <cell r="F954">
            <v>274.60000000000002</v>
          </cell>
          <cell r="G954">
            <v>274.60000000000002</v>
          </cell>
          <cell r="H954" t="str">
            <v>-</v>
          </cell>
          <cell r="I954" t="str">
            <v>-</v>
          </cell>
          <cell r="J954">
            <v>2</v>
          </cell>
        </row>
        <row r="955">
          <cell r="C955" t="str">
            <v>2РС10-28</v>
          </cell>
          <cell r="D955" t="str">
            <v>Распорка 2РС10-28</v>
          </cell>
          <cell r="E955">
            <v>1</v>
          </cell>
          <cell r="F955">
            <v>325.39999999999998</v>
          </cell>
          <cell r="G955">
            <v>325.39999999999998</v>
          </cell>
          <cell r="H955" t="str">
            <v>-</v>
          </cell>
          <cell r="I955" t="str">
            <v>-</v>
          </cell>
          <cell r="J955">
            <v>1</v>
          </cell>
        </row>
        <row r="956">
          <cell r="C956" t="str">
            <v>2РС11-1</v>
          </cell>
          <cell r="D956" t="str">
            <v>Распорка 2РС11-1</v>
          </cell>
          <cell r="E956">
            <v>2</v>
          </cell>
          <cell r="F956">
            <v>295.60000000000002</v>
          </cell>
          <cell r="G956">
            <v>591.20000000000005</v>
          </cell>
          <cell r="H956">
            <v>2</v>
          </cell>
          <cell r="I956">
            <v>591.20000000000005</v>
          </cell>
          <cell r="J956">
            <v>0</v>
          </cell>
        </row>
        <row r="957">
          <cell r="C957" t="str">
            <v>2РС11-2</v>
          </cell>
          <cell r="D957" t="str">
            <v>Распорка 2РС11-2</v>
          </cell>
          <cell r="E957">
            <v>24</v>
          </cell>
          <cell r="F957">
            <v>241.5</v>
          </cell>
          <cell r="G957">
            <v>5796</v>
          </cell>
          <cell r="H957">
            <v>22</v>
          </cell>
          <cell r="I957">
            <v>5313</v>
          </cell>
          <cell r="J957">
            <v>0</v>
          </cell>
        </row>
        <row r="958">
          <cell r="C958" t="str">
            <v>2РС11-3</v>
          </cell>
          <cell r="D958" t="str">
            <v>Распорка 2РС11-3</v>
          </cell>
          <cell r="E958">
            <v>2</v>
          </cell>
          <cell r="F958">
            <v>295.60000000000002</v>
          </cell>
          <cell r="G958">
            <v>591.20000000000005</v>
          </cell>
          <cell r="H958">
            <v>2</v>
          </cell>
          <cell r="I958">
            <v>591.20000000000005</v>
          </cell>
          <cell r="J958">
            <v>0</v>
          </cell>
        </row>
        <row r="959">
          <cell r="C959" t="str">
            <v>2РС12-1</v>
          </cell>
          <cell r="D959" t="str">
            <v>Распорка 2РС12-1</v>
          </cell>
          <cell r="E959">
            <v>2</v>
          </cell>
          <cell r="F959">
            <v>229.6</v>
          </cell>
          <cell r="G959">
            <v>459.2</v>
          </cell>
          <cell r="H959" t="str">
            <v>-</v>
          </cell>
          <cell r="I959" t="str">
            <v>-</v>
          </cell>
          <cell r="J959">
            <v>2</v>
          </cell>
        </row>
        <row r="960">
          <cell r="C960" t="str">
            <v>2РС12-2</v>
          </cell>
          <cell r="D960" t="str">
            <v>Распорка 2РС12-2</v>
          </cell>
          <cell r="E960">
            <v>24</v>
          </cell>
          <cell r="F960">
            <v>188</v>
          </cell>
          <cell r="G960">
            <v>4512</v>
          </cell>
          <cell r="H960" t="str">
            <v>-</v>
          </cell>
          <cell r="I960" t="str">
            <v>-</v>
          </cell>
          <cell r="J960">
            <v>25</v>
          </cell>
        </row>
        <row r="961">
          <cell r="C961" t="str">
            <v>2РС12-3</v>
          </cell>
          <cell r="D961" t="str">
            <v>Распорка 2РС12-3</v>
          </cell>
          <cell r="E961">
            <v>2</v>
          </cell>
          <cell r="F961">
            <v>229.6</v>
          </cell>
          <cell r="G961">
            <v>459.2</v>
          </cell>
          <cell r="H961" t="str">
            <v>-</v>
          </cell>
          <cell r="I961" t="str">
            <v>-</v>
          </cell>
          <cell r="J961">
            <v>2</v>
          </cell>
        </row>
        <row r="962">
          <cell r="C962" t="str">
            <v>2РФ1-1</v>
          </cell>
          <cell r="D962" t="str">
            <v>Ригель фахверка 2РФ1-1</v>
          </cell>
          <cell r="E962">
            <v>4</v>
          </cell>
          <cell r="F962">
            <v>19.399999999999999</v>
          </cell>
          <cell r="G962">
            <v>77.599999999999994</v>
          </cell>
          <cell r="H962" t="str">
            <v>-</v>
          </cell>
          <cell r="I962" t="str">
            <v>-</v>
          </cell>
          <cell r="J962">
            <v>6</v>
          </cell>
        </row>
        <row r="963">
          <cell r="C963" t="str">
            <v>2РФ1-2</v>
          </cell>
          <cell r="D963" t="str">
            <v>Ригель фахверка 2РФ1-2</v>
          </cell>
          <cell r="E963">
            <v>8</v>
          </cell>
          <cell r="F963">
            <v>21.1</v>
          </cell>
          <cell r="G963">
            <v>168.8</v>
          </cell>
          <cell r="H963">
            <v>8</v>
          </cell>
          <cell r="I963">
            <v>168.8</v>
          </cell>
          <cell r="J963">
            <v>0</v>
          </cell>
        </row>
        <row r="964">
          <cell r="C964" t="str">
            <v>2РФ1-3</v>
          </cell>
          <cell r="D964" t="str">
            <v>Ригель фахверка 2РФ1-3</v>
          </cell>
          <cell r="E964">
            <v>2</v>
          </cell>
          <cell r="F964">
            <v>24.7</v>
          </cell>
          <cell r="G964">
            <v>49.4</v>
          </cell>
          <cell r="H964">
            <v>1</v>
          </cell>
          <cell r="I964">
            <v>24.7</v>
          </cell>
          <cell r="J964">
            <v>2</v>
          </cell>
        </row>
        <row r="965">
          <cell r="C965" t="str">
            <v>2РФ1-4</v>
          </cell>
          <cell r="D965" t="str">
            <v>Ригель фахверка 2РФ1-4</v>
          </cell>
          <cell r="E965">
            <v>14</v>
          </cell>
          <cell r="F965">
            <v>116.8</v>
          </cell>
          <cell r="G965">
            <v>1635.2</v>
          </cell>
          <cell r="H965">
            <v>1</v>
          </cell>
          <cell r="I965">
            <v>116.8</v>
          </cell>
          <cell r="J965">
            <v>7</v>
          </cell>
        </row>
        <row r="966">
          <cell r="C966" t="str">
            <v>2РФ1-5</v>
          </cell>
          <cell r="D966" t="str">
            <v>Ригель фахверка 2РФ1-5</v>
          </cell>
          <cell r="E966">
            <v>54</v>
          </cell>
          <cell r="F966">
            <v>118.5</v>
          </cell>
          <cell r="G966">
            <v>6399</v>
          </cell>
          <cell r="H966" t="str">
            <v>-</v>
          </cell>
          <cell r="I966" t="str">
            <v>-</v>
          </cell>
          <cell r="J966">
            <v>37</v>
          </cell>
        </row>
        <row r="967">
          <cell r="C967" t="str">
            <v>2РФ1-6</v>
          </cell>
          <cell r="D967" t="str">
            <v>Ригель фахверка 2РФ1-6</v>
          </cell>
          <cell r="E967">
            <v>56</v>
          </cell>
          <cell r="F967">
            <v>121.8</v>
          </cell>
          <cell r="G967">
            <v>6820.8</v>
          </cell>
          <cell r="H967" t="str">
            <v>-</v>
          </cell>
          <cell r="I967" t="str">
            <v>-</v>
          </cell>
          <cell r="J967">
            <v>54</v>
          </cell>
        </row>
        <row r="968">
          <cell r="C968" t="str">
            <v>2РФ1-7</v>
          </cell>
          <cell r="D968" t="str">
            <v>Ригель фахверка 2РФ1-7</v>
          </cell>
          <cell r="E968">
            <v>28</v>
          </cell>
          <cell r="F968">
            <v>118.5</v>
          </cell>
          <cell r="G968">
            <v>3318</v>
          </cell>
          <cell r="H968" t="str">
            <v>-</v>
          </cell>
          <cell r="I968" t="str">
            <v>-</v>
          </cell>
          <cell r="J968">
            <v>28</v>
          </cell>
        </row>
        <row r="969">
          <cell r="C969" t="str">
            <v>2РФ1-8</v>
          </cell>
          <cell r="D969" t="str">
            <v>Ригель фахверка 2РФ1-8</v>
          </cell>
          <cell r="E969">
            <v>14</v>
          </cell>
          <cell r="F969">
            <v>116.8</v>
          </cell>
          <cell r="G969">
            <v>1635.2</v>
          </cell>
          <cell r="H969">
            <v>1</v>
          </cell>
          <cell r="I969">
            <v>116.8</v>
          </cell>
          <cell r="J969">
            <v>8</v>
          </cell>
        </row>
        <row r="970">
          <cell r="C970" t="str">
            <v>2РФ1-9</v>
          </cell>
          <cell r="D970" t="str">
            <v>Ригель фахверка 2РФ1-9</v>
          </cell>
          <cell r="E970">
            <v>2</v>
          </cell>
          <cell r="F970">
            <v>122.5</v>
          </cell>
          <cell r="G970">
            <v>245</v>
          </cell>
          <cell r="H970" t="str">
            <v>-</v>
          </cell>
          <cell r="I970" t="str">
            <v>-</v>
          </cell>
          <cell r="J970">
            <v>2</v>
          </cell>
        </row>
        <row r="971">
          <cell r="C971" t="str">
            <v>2РФ1-10</v>
          </cell>
          <cell r="D971" t="str">
            <v>Ригель фахверка 2РФ1-10</v>
          </cell>
          <cell r="E971">
            <v>2</v>
          </cell>
          <cell r="F971">
            <v>120.5</v>
          </cell>
          <cell r="G971">
            <v>241</v>
          </cell>
          <cell r="H971" t="str">
            <v>-</v>
          </cell>
          <cell r="I971" t="str">
            <v>-</v>
          </cell>
          <cell r="J971">
            <v>2</v>
          </cell>
        </row>
        <row r="972">
          <cell r="C972" t="str">
            <v>2РФ1-11</v>
          </cell>
          <cell r="D972" t="str">
            <v>Ригель фахверка 2РФ1-11</v>
          </cell>
          <cell r="E972">
            <v>2</v>
          </cell>
          <cell r="F972">
            <v>24.7</v>
          </cell>
          <cell r="G972">
            <v>49.4</v>
          </cell>
          <cell r="H972" t="str">
            <v>-</v>
          </cell>
          <cell r="I972" t="str">
            <v>-</v>
          </cell>
          <cell r="J972">
            <v>2</v>
          </cell>
        </row>
        <row r="973">
          <cell r="C973" t="str">
            <v>2РФ1-12</v>
          </cell>
          <cell r="D973" t="str">
            <v>Ригель фахверка 2РФ1-12</v>
          </cell>
          <cell r="E973">
            <v>8</v>
          </cell>
          <cell r="F973">
            <v>21.1</v>
          </cell>
          <cell r="G973">
            <v>168.8</v>
          </cell>
          <cell r="H973">
            <v>6</v>
          </cell>
          <cell r="I973">
            <v>126.60000000000001</v>
          </cell>
          <cell r="J973">
            <v>2</v>
          </cell>
        </row>
        <row r="974">
          <cell r="C974" t="str">
            <v>2РФ2-1</v>
          </cell>
          <cell r="D974" t="str">
            <v>Ригель фахверка 2РФ2-1</v>
          </cell>
          <cell r="E974">
            <v>15</v>
          </cell>
          <cell r="F974">
            <v>14.9</v>
          </cell>
          <cell r="G974">
            <v>223.5</v>
          </cell>
          <cell r="H974" t="str">
            <v>-</v>
          </cell>
          <cell r="I974" t="str">
            <v>-</v>
          </cell>
          <cell r="J974">
            <v>15</v>
          </cell>
        </row>
        <row r="975">
          <cell r="C975" t="str">
            <v>2РФ3-1</v>
          </cell>
          <cell r="D975" t="str">
            <v>Ригель фахверка 2РФ3-1</v>
          </cell>
          <cell r="E975">
            <v>36</v>
          </cell>
          <cell r="F975">
            <v>4.8</v>
          </cell>
          <cell r="G975">
            <v>172.8</v>
          </cell>
          <cell r="H975" t="str">
            <v>-</v>
          </cell>
          <cell r="I975" t="str">
            <v>-</v>
          </cell>
          <cell r="J975">
            <v>0</v>
          </cell>
        </row>
        <row r="976">
          <cell r="C976" t="str">
            <v>2СВ1-1</v>
          </cell>
          <cell r="D976" t="str">
            <v>Связь 2СВ1-1</v>
          </cell>
          <cell r="E976">
            <v>32</v>
          </cell>
          <cell r="F976">
            <v>235.1</v>
          </cell>
          <cell r="G976">
            <v>7523.2</v>
          </cell>
          <cell r="H976">
            <v>8</v>
          </cell>
          <cell r="I976">
            <v>1880.8</v>
          </cell>
          <cell r="J976">
            <v>32</v>
          </cell>
        </row>
        <row r="977">
          <cell r="C977" t="str">
            <v>2СВ1-2</v>
          </cell>
          <cell r="D977" t="str">
            <v>Связь 2СВ1-2</v>
          </cell>
          <cell r="E977">
            <v>32</v>
          </cell>
          <cell r="F977">
            <v>232.1</v>
          </cell>
          <cell r="G977">
            <v>7427.2</v>
          </cell>
          <cell r="H977">
            <v>9</v>
          </cell>
          <cell r="I977">
            <v>2088.9</v>
          </cell>
          <cell r="J977">
            <v>33</v>
          </cell>
        </row>
        <row r="978">
          <cell r="C978" t="str">
            <v>2СВ2-1</v>
          </cell>
          <cell r="D978" t="str">
            <v>Связь 2СВ2-1</v>
          </cell>
          <cell r="E978">
            <v>8</v>
          </cell>
          <cell r="F978">
            <v>244.6</v>
          </cell>
          <cell r="G978">
            <v>1956.8</v>
          </cell>
          <cell r="H978" t="str">
            <v>-</v>
          </cell>
          <cell r="I978" t="str">
            <v>-</v>
          </cell>
          <cell r="J978">
            <v>8</v>
          </cell>
        </row>
        <row r="979">
          <cell r="C979" t="str">
            <v>2СВ2-2</v>
          </cell>
          <cell r="D979" t="str">
            <v>Связь 2СВ2-2</v>
          </cell>
          <cell r="E979">
            <v>4</v>
          </cell>
          <cell r="F979">
            <v>234.8</v>
          </cell>
          <cell r="G979">
            <v>939.2</v>
          </cell>
          <cell r="H979" t="str">
            <v>-</v>
          </cell>
          <cell r="I979" t="str">
            <v>-</v>
          </cell>
          <cell r="J979">
            <v>4</v>
          </cell>
        </row>
        <row r="980">
          <cell r="C980" t="str">
            <v>2СВ3-1</v>
          </cell>
          <cell r="D980" t="str">
            <v>Связь 2СВ3-1</v>
          </cell>
          <cell r="E980">
            <v>4</v>
          </cell>
          <cell r="F980">
            <v>384.7</v>
          </cell>
          <cell r="G980">
            <v>1538.8</v>
          </cell>
          <cell r="H980">
            <v>4</v>
          </cell>
          <cell r="I980">
            <v>1538.8</v>
          </cell>
          <cell r="J980">
            <v>0</v>
          </cell>
        </row>
        <row r="981">
          <cell r="C981" t="str">
            <v>2СВ4-1</v>
          </cell>
          <cell r="D981" t="str">
            <v>Связь 2СВ4-1</v>
          </cell>
          <cell r="E981">
            <v>2</v>
          </cell>
          <cell r="F981">
            <v>218.4</v>
          </cell>
          <cell r="G981">
            <v>436.8</v>
          </cell>
          <cell r="H981" t="str">
            <v>-</v>
          </cell>
          <cell r="I981" t="str">
            <v>-</v>
          </cell>
          <cell r="J981">
            <v>2</v>
          </cell>
        </row>
        <row r="982">
          <cell r="C982" t="str">
            <v>2СВ4-2</v>
          </cell>
          <cell r="D982" t="str">
            <v>Связь 2СВ4-2</v>
          </cell>
          <cell r="E982">
            <v>2</v>
          </cell>
          <cell r="F982">
            <v>218.4</v>
          </cell>
          <cell r="G982">
            <v>436.8</v>
          </cell>
          <cell r="H982" t="str">
            <v>-</v>
          </cell>
          <cell r="I982" t="str">
            <v>-</v>
          </cell>
          <cell r="J982">
            <v>2</v>
          </cell>
        </row>
        <row r="983">
          <cell r="C983" t="str">
            <v>2СВ4-3</v>
          </cell>
          <cell r="D983" t="str">
            <v>Связь 2СВ4-3</v>
          </cell>
          <cell r="E983">
            <v>4</v>
          </cell>
          <cell r="F983">
            <v>220.4</v>
          </cell>
          <cell r="G983">
            <v>881.6</v>
          </cell>
          <cell r="H983" t="str">
            <v>-</v>
          </cell>
          <cell r="I983" t="str">
            <v>-</v>
          </cell>
          <cell r="J983">
            <v>4</v>
          </cell>
        </row>
        <row r="984">
          <cell r="C984" t="str">
            <v>2СВ5-1</v>
          </cell>
          <cell r="D984" t="str">
            <v>Связь 2СВ5-1</v>
          </cell>
          <cell r="E984">
            <v>4</v>
          </cell>
          <cell r="F984">
            <v>107.7</v>
          </cell>
          <cell r="G984">
            <v>430.8</v>
          </cell>
          <cell r="H984" t="str">
            <v>-</v>
          </cell>
          <cell r="I984" t="str">
            <v>-</v>
          </cell>
          <cell r="J984">
            <v>0</v>
          </cell>
        </row>
        <row r="985">
          <cell r="C985" t="str">
            <v>2СВ5-2</v>
          </cell>
          <cell r="D985" t="str">
            <v>Связь 2СВ5-2</v>
          </cell>
          <cell r="E985">
            <v>4</v>
          </cell>
          <cell r="F985">
            <v>110.5</v>
          </cell>
          <cell r="G985">
            <v>442</v>
          </cell>
          <cell r="H985" t="str">
            <v>-</v>
          </cell>
          <cell r="I985" t="str">
            <v>-</v>
          </cell>
          <cell r="J985">
            <v>0</v>
          </cell>
        </row>
        <row r="986">
          <cell r="C986" t="str">
            <v>2СГ1-1</v>
          </cell>
          <cell r="D986" t="str">
            <v>Связь 2СГ1-1</v>
          </cell>
          <cell r="E986">
            <v>56</v>
          </cell>
          <cell r="F986">
            <v>55</v>
          </cell>
          <cell r="G986">
            <v>3080</v>
          </cell>
          <cell r="H986" t="str">
            <v>-</v>
          </cell>
          <cell r="I986" t="str">
            <v>-</v>
          </cell>
          <cell r="J986">
            <v>0</v>
          </cell>
        </row>
        <row r="987">
          <cell r="C987" t="str">
            <v>2СГ1-2</v>
          </cell>
          <cell r="D987" t="str">
            <v>Связь 2СГ1-2</v>
          </cell>
          <cell r="E987">
            <v>2</v>
          </cell>
          <cell r="F987">
            <v>48.2</v>
          </cell>
          <cell r="G987">
            <v>96.4</v>
          </cell>
          <cell r="H987" t="str">
            <v>-</v>
          </cell>
          <cell r="I987" t="str">
            <v>-</v>
          </cell>
          <cell r="J987">
            <v>2</v>
          </cell>
        </row>
        <row r="988">
          <cell r="C988" t="str">
            <v>2СГ1-3</v>
          </cell>
          <cell r="D988" t="str">
            <v>Связь 2СГ1-3</v>
          </cell>
          <cell r="E988">
            <v>2</v>
          </cell>
          <cell r="F988">
            <v>51</v>
          </cell>
          <cell r="G988">
            <v>102</v>
          </cell>
          <cell r="H988" t="str">
            <v>-</v>
          </cell>
          <cell r="I988" t="str">
            <v>-</v>
          </cell>
          <cell r="J988">
            <v>2</v>
          </cell>
        </row>
        <row r="989">
          <cell r="C989" t="str">
            <v>2СГ1-4</v>
          </cell>
          <cell r="D989" t="str">
            <v>Связь 2СГ1-4</v>
          </cell>
          <cell r="E989">
            <v>2</v>
          </cell>
          <cell r="F989">
            <v>54.3</v>
          </cell>
          <cell r="G989">
            <v>108.6</v>
          </cell>
          <cell r="H989" t="str">
            <v>-</v>
          </cell>
          <cell r="I989" t="str">
            <v>-</v>
          </cell>
          <cell r="J989">
            <v>2</v>
          </cell>
        </row>
        <row r="990">
          <cell r="C990" t="str">
            <v>2СГ1-5</v>
          </cell>
          <cell r="D990" t="str">
            <v>Связь 2СГ1-5</v>
          </cell>
          <cell r="E990">
            <v>2</v>
          </cell>
          <cell r="F990">
            <v>55.3</v>
          </cell>
          <cell r="G990">
            <v>110.6</v>
          </cell>
          <cell r="H990" t="str">
            <v>-</v>
          </cell>
          <cell r="I990" t="str">
            <v>-</v>
          </cell>
          <cell r="J990">
            <v>0</v>
          </cell>
        </row>
        <row r="991">
          <cell r="C991" t="str">
            <v>2СГ1-6</v>
          </cell>
          <cell r="D991" t="str">
            <v>Связь 2СГ1-6</v>
          </cell>
          <cell r="E991">
            <v>2</v>
          </cell>
          <cell r="F991">
            <v>37.299999999999997</v>
          </cell>
          <cell r="G991">
            <v>74.599999999999994</v>
          </cell>
          <cell r="H991" t="str">
            <v>-</v>
          </cell>
          <cell r="I991" t="str">
            <v>-</v>
          </cell>
          <cell r="J991">
            <v>0</v>
          </cell>
        </row>
        <row r="992">
          <cell r="C992" t="str">
            <v>2СГ1-7</v>
          </cell>
          <cell r="D992" t="str">
            <v>Связь 2СГ1-7</v>
          </cell>
          <cell r="E992">
            <v>4</v>
          </cell>
          <cell r="F992">
            <v>35.700000000000003</v>
          </cell>
          <cell r="G992">
            <v>142.80000000000001</v>
          </cell>
          <cell r="H992" t="str">
            <v>-</v>
          </cell>
          <cell r="I992" t="str">
            <v>-</v>
          </cell>
          <cell r="J992">
            <v>0</v>
          </cell>
        </row>
        <row r="993">
          <cell r="C993" t="str">
            <v>2СГ1-8</v>
          </cell>
          <cell r="D993" t="str">
            <v>Связь 2СГ1-8</v>
          </cell>
          <cell r="E993">
            <v>2</v>
          </cell>
          <cell r="F993">
            <v>29.5</v>
          </cell>
          <cell r="G993">
            <v>59</v>
          </cell>
          <cell r="H993" t="str">
            <v>-</v>
          </cell>
          <cell r="I993" t="str">
            <v>-</v>
          </cell>
          <cell r="J993">
            <v>2</v>
          </cell>
        </row>
        <row r="994">
          <cell r="C994" t="str">
            <v>2СГ1-9</v>
          </cell>
          <cell r="D994" t="str">
            <v>Связь 2СГ1-9</v>
          </cell>
          <cell r="E994">
            <v>2</v>
          </cell>
          <cell r="F994">
            <v>24.7</v>
          </cell>
          <cell r="G994">
            <v>49.4</v>
          </cell>
          <cell r="H994" t="str">
            <v>-</v>
          </cell>
          <cell r="I994" t="str">
            <v>-</v>
          </cell>
          <cell r="J994">
            <v>2</v>
          </cell>
        </row>
        <row r="995">
          <cell r="C995" t="str">
            <v>2СГ2-1</v>
          </cell>
          <cell r="D995" t="str">
            <v>Связь 2СГ2-1</v>
          </cell>
          <cell r="E995">
            <v>4</v>
          </cell>
          <cell r="F995">
            <v>222</v>
          </cell>
          <cell r="G995">
            <v>888</v>
          </cell>
          <cell r="H995" t="str">
            <v>-</v>
          </cell>
          <cell r="I995" t="str">
            <v>-</v>
          </cell>
          <cell r="J995">
            <v>4</v>
          </cell>
        </row>
        <row r="996">
          <cell r="C996" t="str">
            <v>2СГ2-2</v>
          </cell>
          <cell r="D996" t="str">
            <v>Связь 2СГ2-2</v>
          </cell>
          <cell r="E996">
            <v>2</v>
          </cell>
          <cell r="F996">
            <v>224.3</v>
          </cell>
          <cell r="G996">
            <v>448.6</v>
          </cell>
          <cell r="H996" t="str">
            <v>-</v>
          </cell>
          <cell r="I996" t="str">
            <v>-</v>
          </cell>
          <cell r="J996">
            <v>2</v>
          </cell>
        </row>
        <row r="997">
          <cell r="C997" t="str">
            <v>2СГ2-3</v>
          </cell>
          <cell r="D997" t="str">
            <v>Связь 2СГ2-3</v>
          </cell>
          <cell r="E997">
            <v>2</v>
          </cell>
          <cell r="F997">
            <v>224.3</v>
          </cell>
          <cell r="G997">
            <v>448.6</v>
          </cell>
          <cell r="H997" t="str">
            <v>-</v>
          </cell>
          <cell r="I997" t="str">
            <v>-</v>
          </cell>
          <cell r="J997">
            <v>2</v>
          </cell>
        </row>
        <row r="998">
          <cell r="C998" t="str">
            <v>2СТ1-1</v>
          </cell>
          <cell r="D998" t="str">
            <v>Стойка 2СТ1-1</v>
          </cell>
          <cell r="E998">
            <v>1</v>
          </cell>
          <cell r="F998">
            <v>277.10000000000002</v>
          </cell>
          <cell r="G998">
            <v>277.10000000000002</v>
          </cell>
          <cell r="H998">
            <v>1</v>
          </cell>
          <cell r="I998">
            <v>277.10000000000002</v>
          </cell>
          <cell r="J998">
            <v>0</v>
          </cell>
        </row>
        <row r="999">
          <cell r="C999" t="str">
            <v>2СТ1-2</v>
          </cell>
          <cell r="D999" t="str">
            <v>Стойка 2СТ1-2</v>
          </cell>
          <cell r="E999">
            <v>1</v>
          </cell>
          <cell r="F999">
            <v>427.4</v>
          </cell>
          <cell r="G999">
            <v>427.4</v>
          </cell>
          <cell r="H999">
            <v>1</v>
          </cell>
          <cell r="I999">
            <v>427.4</v>
          </cell>
          <cell r="J999">
            <v>0</v>
          </cell>
        </row>
        <row r="1000">
          <cell r="C1000" t="str">
            <v>2СТ1-3</v>
          </cell>
          <cell r="D1000" t="str">
            <v>Стойка 2СТ1-3</v>
          </cell>
          <cell r="E1000">
            <v>2</v>
          </cell>
          <cell r="F1000">
            <v>322.89999999999998</v>
          </cell>
          <cell r="G1000">
            <v>645.79999999999995</v>
          </cell>
          <cell r="H1000">
            <v>2</v>
          </cell>
          <cell r="I1000">
            <v>645.79999999999995</v>
          </cell>
          <cell r="J1000">
            <v>0</v>
          </cell>
        </row>
        <row r="1001">
          <cell r="C1001" t="str">
            <v>2СТ1-4</v>
          </cell>
          <cell r="D1001" t="str">
            <v>Стойка 2СТ1-4</v>
          </cell>
          <cell r="E1001">
            <v>2</v>
          </cell>
          <cell r="F1001">
            <v>473.1</v>
          </cell>
          <cell r="G1001">
            <v>946.2</v>
          </cell>
          <cell r="H1001">
            <v>2</v>
          </cell>
          <cell r="I1001">
            <v>946.2</v>
          </cell>
          <cell r="J1001">
            <v>0</v>
          </cell>
        </row>
        <row r="1002">
          <cell r="C1002" t="str">
            <v>2СФ1-1</v>
          </cell>
          <cell r="D1002" t="str">
            <v>Стойка фахверка 2СФ1-1</v>
          </cell>
          <cell r="E1002">
            <v>2</v>
          </cell>
          <cell r="F1002">
            <v>60.6</v>
          </cell>
          <cell r="G1002">
            <v>121.2</v>
          </cell>
          <cell r="H1002">
            <v>2</v>
          </cell>
          <cell r="I1002">
            <v>121.2</v>
          </cell>
          <cell r="J1002">
            <v>2</v>
          </cell>
        </row>
        <row r="1003">
          <cell r="C1003" t="str">
            <v>2СФ1-2</v>
          </cell>
          <cell r="D1003" t="str">
            <v>Стойка фахверка 2СФ1-2</v>
          </cell>
          <cell r="E1003">
            <v>2</v>
          </cell>
          <cell r="F1003">
            <v>60.6</v>
          </cell>
          <cell r="G1003">
            <v>121.2</v>
          </cell>
          <cell r="H1003">
            <v>2</v>
          </cell>
          <cell r="I1003">
            <v>121.2</v>
          </cell>
          <cell r="J1003">
            <v>2</v>
          </cell>
        </row>
        <row r="1004">
          <cell r="C1004" t="str">
            <v>2СФ2-1</v>
          </cell>
          <cell r="D1004" t="str">
            <v>Стойка фахверка 2СФ2-1</v>
          </cell>
          <cell r="E1004">
            <v>24</v>
          </cell>
          <cell r="F1004">
            <v>28.9</v>
          </cell>
          <cell r="G1004">
            <v>693.6</v>
          </cell>
          <cell r="H1004" t="str">
            <v>-</v>
          </cell>
          <cell r="I1004" t="str">
            <v>-</v>
          </cell>
          <cell r="J1004">
            <v>24</v>
          </cell>
        </row>
        <row r="1005">
          <cell r="C1005" t="str">
            <v>2СФ2-2</v>
          </cell>
          <cell r="D1005" t="str">
            <v>Стойка фахверка 2СФ2-2</v>
          </cell>
          <cell r="E1005">
            <v>3</v>
          </cell>
          <cell r="F1005">
            <v>45.9</v>
          </cell>
          <cell r="G1005">
            <v>137.69999999999999</v>
          </cell>
          <cell r="H1005">
            <v>3</v>
          </cell>
          <cell r="I1005">
            <v>137.69999999999999</v>
          </cell>
          <cell r="J1005">
            <v>3</v>
          </cell>
        </row>
        <row r="1006">
          <cell r="C1006" t="str">
            <v>2СФ2-3</v>
          </cell>
          <cell r="D1006" t="str">
            <v>Стойка фахверка 2СФ2-3</v>
          </cell>
          <cell r="E1006">
            <v>3</v>
          </cell>
          <cell r="F1006">
            <v>36</v>
          </cell>
          <cell r="G1006">
            <v>108</v>
          </cell>
          <cell r="H1006">
            <v>3</v>
          </cell>
          <cell r="I1006">
            <v>108</v>
          </cell>
          <cell r="J1006">
            <v>3</v>
          </cell>
        </row>
        <row r="1007">
          <cell r="C1007" t="str">
            <v>2СФ3-1</v>
          </cell>
          <cell r="D1007" t="str">
            <v>Стойка фахверка 2СФ3-1</v>
          </cell>
          <cell r="E1007">
            <v>4</v>
          </cell>
          <cell r="F1007">
            <v>9.4</v>
          </cell>
          <cell r="G1007">
            <v>37.6</v>
          </cell>
          <cell r="H1007">
            <v>4</v>
          </cell>
          <cell r="I1007">
            <v>37.6</v>
          </cell>
          <cell r="J1007">
            <v>0</v>
          </cell>
        </row>
        <row r="1008">
          <cell r="C1008" t="str">
            <v>2СФ3-2</v>
          </cell>
          <cell r="D1008" t="str">
            <v>Стойка фахверка 2СФ3-2</v>
          </cell>
          <cell r="E1008">
            <v>4</v>
          </cell>
          <cell r="F1008">
            <v>8.8000000000000007</v>
          </cell>
          <cell r="G1008">
            <v>35.200000000000003</v>
          </cell>
          <cell r="H1008">
            <v>4</v>
          </cell>
          <cell r="I1008">
            <v>35.200000000000003</v>
          </cell>
          <cell r="J1008">
            <v>0</v>
          </cell>
        </row>
        <row r="1009">
          <cell r="C1009" t="str">
            <v>2СФ3-3</v>
          </cell>
          <cell r="D1009" t="str">
            <v>Стойка фахверка 2СФ3-3</v>
          </cell>
          <cell r="E1009">
            <v>28</v>
          </cell>
          <cell r="F1009">
            <v>10.9</v>
          </cell>
          <cell r="G1009">
            <v>305.2</v>
          </cell>
          <cell r="H1009" t="str">
            <v>-</v>
          </cell>
          <cell r="I1009" t="str">
            <v>-</v>
          </cell>
          <cell r="J1009">
            <v>0</v>
          </cell>
        </row>
        <row r="1010">
          <cell r="C1010" t="str">
            <v>2СФ3-4</v>
          </cell>
          <cell r="D1010" t="str">
            <v>Стойка фахверка 2СФ3-4</v>
          </cell>
          <cell r="E1010">
            <v>4</v>
          </cell>
          <cell r="F1010">
            <v>10.4</v>
          </cell>
          <cell r="G1010">
            <v>41.6</v>
          </cell>
          <cell r="H1010" t="str">
            <v>-</v>
          </cell>
          <cell r="I1010" t="str">
            <v>-</v>
          </cell>
          <cell r="J1010">
            <v>0</v>
          </cell>
        </row>
        <row r="1011">
          <cell r="C1011" t="str">
            <v>2СФ3-5</v>
          </cell>
          <cell r="D1011" t="str">
            <v>Стойка фахверка 2СФ3-5</v>
          </cell>
          <cell r="E1011">
            <v>24</v>
          </cell>
          <cell r="F1011">
            <v>8.8000000000000007</v>
          </cell>
          <cell r="G1011">
            <v>211.2</v>
          </cell>
          <cell r="H1011" t="str">
            <v>-</v>
          </cell>
          <cell r="I1011" t="str">
            <v>-</v>
          </cell>
          <cell r="J1011">
            <v>0</v>
          </cell>
        </row>
        <row r="1012">
          <cell r="C1012" t="str">
            <v>2СФ3-6</v>
          </cell>
          <cell r="D1012" t="str">
            <v>Стойка фахверка 2СФ3-6</v>
          </cell>
          <cell r="E1012">
            <v>24</v>
          </cell>
          <cell r="F1012">
            <v>10.5</v>
          </cell>
          <cell r="G1012">
            <v>252</v>
          </cell>
          <cell r="H1012" t="str">
            <v>-</v>
          </cell>
          <cell r="I1012" t="str">
            <v>-</v>
          </cell>
          <cell r="J1012">
            <v>0</v>
          </cell>
        </row>
        <row r="1013">
          <cell r="C1013" t="str">
            <v>2ФП1-1</v>
          </cell>
          <cell r="D1013" t="str">
            <v>Ферма 2ФП1-1</v>
          </cell>
          <cell r="E1013">
            <v>26</v>
          </cell>
          <cell r="F1013">
            <v>1471.5</v>
          </cell>
          <cell r="G1013">
            <v>38259</v>
          </cell>
          <cell r="H1013">
            <v>26</v>
          </cell>
          <cell r="I1013">
            <v>38259</v>
          </cell>
          <cell r="J1013">
            <v>0</v>
          </cell>
        </row>
        <row r="1014">
          <cell r="C1014" t="str">
            <v>2Ш-1</v>
          </cell>
          <cell r="D1014" t="str">
            <v>Шайба 2Ш-1</v>
          </cell>
          <cell r="E1014">
            <v>256</v>
          </cell>
          <cell r="F1014">
            <v>1.6</v>
          </cell>
          <cell r="G1014">
            <v>409.6</v>
          </cell>
          <cell r="H1014">
            <v>256</v>
          </cell>
          <cell r="I1014">
            <v>409.6</v>
          </cell>
          <cell r="J1014">
            <v>410</v>
          </cell>
        </row>
        <row r="1015">
          <cell r="C1015" t="str">
            <v>2Ш-2</v>
          </cell>
          <cell r="D1015" t="str">
            <v>Шайба 2Ш-2</v>
          </cell>
          <cell r="E1015">
            <v>24</v>
          </cell>
          <cell r="F1015">
            <v>1</v>
          </cell>
          <cell r="G1015">
            <v>24</v>
          </cell>
          <cell r="H1015">
            <v>24</v>
          </cell>
          <cell r="I1015">
            <v>24</v>
          </cell>
          <cell r="J1015">
            <v>48</v>
          </cell>
        </row>
        <row r="1016">
          <cell r="C1016" t="str">
            <v>2Щ1-1</v>
          </cell>
          <cell r="D1016" t="str">
            <v>Щит 2Щ1-1</v>
          </cell>
          <cell r="E1016">
            <v>16</v>
          </cell>
          <cell r="F1016">
            <v>47.7</v>
          </cell>
          <cell r="G1016">
            <v>763.2</v>
          </cell>
          <cell r="H1016">
            <v>16</v>
          </cell>
          <cell r="I1016">
            <v>763.2</v>
          </cell>
          <cell r="J1016">
            <v>0</v>
          </cell>
        </row>
        <row r="1017">
          <cell r="C1017" t="str">
            <v>3А-1</v>
          </cell>
          <cell r="D1017" t="str">
            <v>Связь 3А-1</v>
          </cell>
          <cell r="E1017">
            <v>15</v>
          </cell>
          <cell r="F1017">
            <v>45.5</v>
          </cell>
          <cell r="G1017">
            <v>682.5</v>
          </cell>
          <cell r="H1017">
            <v>15</v>
          </cell>
          <cell r="I1017">
            <v>682.5</v>
          </cell>
          <cell r="J1017">
            <v>0</v>
          </cell>
        </row>
        <row r="1018">
          <cell r="C1018" t="str">
            <v>3Б-1</v>
          </cell>
          <cell r="D1018" t="str">
            <v>Распорка 3Б-1</v>
          </cell>
          <cell r="E1018">
            <v>1</v>
          </cell>
          <cell r="F1018">
            <v>49.7</v>
          </cell>
          <cell r="G1018">
            <v>49.7</v>
          </cell>
          <cell r="H1018">
            <v>1</v>
          </cell>
          <cell r="I1018">
            <v>49.7</v>
          </cell>
          <cell r="J1018">
            <v>0</v>
          </cell>
        </row>
        <row r="1019">
          <cell r="C1019" t="str">
            <v>3Б-2</v>
          </cell>
          <cell r="D1019" t="str">
            <v>Распорка 3Б-2</v>
          </cell>
          <cell r="E1019">
            <v>1</v>
          </cell>
          <cell r="F1019">
            <v>70.599999999999994</v>
          </cell>
          <cell r="G1019">
            <v>70.599999999999994</v>
          </cell>
          <cell r="H1019" t="str">
            <v>-</v>
          </cell>
          <cell r="I1019" t="str">
            <v>-</v>
          </cell>
          <cell r="J1019">
            <v>0</v>
          </cell>
        </row>
        <row r="1020">
          <cell r="C1020" t="str">
            <v>3Б1-1</v>
          </cell>
          <cell r="D1020" t="str">
            <v>Балка 3Б1-1</v>
          </cell>
          <cell r="E1020">
            <v>1</v>
          </cell>
          <cell r="F1020">
            <v>4701.6000000000004</v>
          </cell>
          <cell r="G1020">
            <v>4701.6000000000004</v>
          </cell>
          <cell r="H1020">
            <v>1</v>
          </cell>
          <cell r="I1020">
            <v>4701.6000000000004</v>
          </cell>
          <cell r="J1020">
            <v>0</v>
          </cell>
        </row>
        <row r="1021">
          <cell r="C1021" t="str">
            <v>3Б1-2</v>
          </cell>
          <cell r="D1021" t="str">
            <v>Балка 3Б1-2</v>
          </cell>
          <cell r="E1021">
            <v>2</v>
          </cell>
          <cell r="F1021">
            <v>4551.2</v>
          </cell>
          <cell r="G1021">
            <v>9102.4</v>
          </cell>
          <cell r="H1021">
            <v>1</v>
          </cell>
          <cell r="I1021">
            <v>4551.2</v>
          </cell>
          <cell r="J1021">
            <v>1</v>
          </cell>
        </row>
        <row r="1022">
          <cell r="C1022" t="str">
            <v>3Б1-3</v>
          </cell>
          <cell r="D1022" t="str">
            <v>Балка 3Б1-3</v>
          </cell>
          <cell r="E1022">
            <v>1</v>
          </cell>
          <cell r="F1022">
            <v>4535.6000000000004</v>
          </cell>
          <cell r="G1022">
            <v>4535.6000000000004</v>
          </cell>
          <cell r="H1022" t="str">
            <v>-</v>
          </cell>
          <cell r="I1022" t="str">
            <v>-</v>
          </cell>
          <cell r="J1022">
            <v>1</v>
          </cell>
        </row>
        <row r="1023">
          <cell r="C1023" t="str">
            <v>3Б1-4</v>
          </cell>
          <cell r="D1023" t="str">
            <v>Балка 3Б1-4</v>
          </cell>
          <cell r="E1023">
            <v>1</v>
          </cell>
          <cell r="F1023">
            <v>4535.6000000000004</v>
          </cell>
          <cell r="G1023">
            <v>4535.6000000000004</v>
          </cell>
          <cell r="H1023" t="str">
            <v>-</v>
          </cell>
          <cell r="I1023" t="str">
            <v>-</v>
          </cell>
          <cell r="J1023">
            <v>1</v>
          </cell>
        </row>
        <row r="1024">
          <cell r="C1024" t="str">
            <v>3Б1-5</v>
          </cell>
          <cell r="D1024" t="str">
            <v>Балка 3Б1-5</v>
          </cell>
          <cell r="E1024">
            <v>1</v>
          </cell>
          <cell r="F1024">
            <v>4551.2</v>
          </cell>
          <cell r="G1024">
            <v>4551.2</v>
          </cell>
          <cell r="H1024" t="str">
            <v>-</v>
          </cell>
          <cell r="I1024" t="str">
            <v>-</v>
          </cell>
          <cell r="J1024">
            <v>1</v>
          </cell>
        </row>
        <row r="1025">
          <cell r="C1025" t="str">
            <v>3Б1-6</v>
          </cell>
          <cell r="D1025" t="str">
            <v>Балка 3Б1-6</v>
          </cell>
          <cell r="E1025">
            <v>1</v>
          </cell>
          <cell r="F1025">
            <v>4535.6000000000004</v>
          </cell>
          <cell r="G1025">
            <v>4535.6000000000004</v>
          </cell>
          <cell r="H1025">
            <v>1</v>
          </cell>
          <cell r="I1025">
            <v>4535.6000000000004</v>
          </cell>
          <cell r="J1025">
            <v>0</v>
          </cell>
        </row>
        <row r="1026">
          <cell r="C1026" t="str">
            <v>3Б1-7</v>
          </cell>
          <cell r="D1026" t="str">
            <v>Балка 3Б1-7</v>
          </cell>
          <cell r="E1026">
            <v>3</v>
          </cell>
          <cell r="F1026">
            <v>4551.2</v>
          </cell>
          <cell r="G1026">
            <v>13653.6</v>
          </cell>
          <cell r="H1026" t="str">
            <v>-</v>
          </cell>
          <cell r="I1026" t="str">
            <v>-</v>
          </cell>
          <cell r="J1026">
            <v>3</v>
          </cell>
        </row>
        <row r="1027">
          <cell r="C1027" t="str">
            <v>3Б1-8</v>
          </cell>
          <cell r="D1027" t="str">
            <v>Балка 3Б1-8</v>
          </cell>
          <cell r="E1027">
            <v>2</v>
          </cell>
          <cell r="F1027">
            <v>4535.6000000000004</v>
          </cell>
          <cell r="G1027">
            <v>9071.2000000000007</v>
          </cell>
          <cell r="H1027">
            <v>1</v>
          </cell>
          <cell r="I1027">
            <v>4535.6000000000004</v>
          </cell>
          <cell r="J1027">
            <v>1</v>
          </cell>
        </row>
        <row r="1028">
          <cell r="C1028" t="str">
            <v>3Б1-9</v>
          </cell>
          <cell r="D1028" t="str">
            <v>Балка 3Б1-9</v>
          </cell>
          <cell r="E1028">
            <v>1</v>
          </cell>
          <cell r="F1028">
            <v>4528.7</v>
          </cell>
          <cell r="G1028">
            <v>4528.7</v>
          </cell>
          <cell r="H1028">
            <v>1</v>
          </cell>
          <cell r="I1028">
            <v>4528.7</v>
          </cell>
          <cell r="J1028">
            <v>0</v>
          </cell>
        </row>
        <row r="1029">
          <cell r="C1029" t="str">
            <v>3Б2-1</v>
          </cell>
          <cell r="D1029" t="str">
            <v>Балка 3Б2-1</v>
          </cell>
          <cell r="E1029">
            <v>1</v>
          </cell>
          <cell r="F1029">
            <v>4386.3999999999996</v>
          </cell>
          <cell r="G1029">
            <v>4386.3999999999996</v>
          </cell>
          <cell r="H1029" t="str">
            <v>-</v>
          </cell>
          <cell r="I1029" t="str">
            <v>-</v>
          </cell>
          <cell r="J1029">
            <v>1</v>
          </cell>
        </row>
        <row r="1030">
          <cell r="C1030" t="str">
            <v>3Б2-2</v>
          </cell>
          <cell r="D1030" t="str">
            <v>Балка 3Б2-2</v>
          </cell>
          <cell r="E1030">
            <v>1</v>
          </cell>
          <cell r="F1030">
            <v>4425.1000000000004</v>
          </cell>
          <cell r="G1030">
            <v>4425.1000000000004</v>
          </cell>
          <cell r="H1030" t="str">
            <v>-</v>
          </cell>
          <cell r="I1030" t="str">
            <v>-</v>
          </cell>
          <cell r="J1030">
            <v>1</v>
          </cell>
        </row>
        <row r="1031">
          <cell r="C1031" t="str">
            <v>3Б4-1</v>
          </cell>
          <cell r="D1031" t="str">
            <v>Балка 3Б4-1</v>
          </cell>
          <cell r="E1031">
            <v>1</v>
          </cell>
          <cell r="F1031">
            <v>242.1</v>
          </cell>
          <cell r="G1031">
            <v>242.1</v>
          </cell>
          <cell r="H1031">
            <v>1</v>
          </cell>
          <cell r="I1031">
            <v>242.1</v>
          </cell>
          <cell r="J1031">
            <v>0</v>
          </cell>
        </row>
        <row r="1032">
          <cell r="C1032" t="str">
            <v>3Б4-2</v>
          </cell>
          <cell r="D1032" t="str">
            <v>Балка 3Б4-2</v>
          </cell>
          <cell r="E1032">
            <v>3</v>
          </cell>
          <cell r="F1032">
            <v>242.1</v>
          </cell>
          <cell r="G1032">
            <v>726.3</v>
          </cell>
          <cell r="H1032">
            <v>3</v>
          </cell>
          <cell r="I1032">
            <v>726.3</v>
          </cell>
          <cell r="J1032">
            <v>0</v>
          </cell>
        </row>
        <row r="1033">
          <cell r="C1033" t="str">
            <v>3Б4-3</v>
          </cell>
          <cell r="D1033" t="str">
            <v>Балка 3Б4-3</v>
          </cell>
          <cell r="E1033">
            <v>1</v>
          </cell>
          <cell r="F1033">
            <v>686</v>
          </cell>
          <cell r="G1033">
            <v>686</v>
          </cell>
          <cell r="H1033">
            <v>1</v>
          </cell>
          <cell r="I1033">
            <v>686</v>
          </cell>
          <cell r="J1033">
            <v>0</v>
          </cell>
        </row>
        <row r="1034">
          <cell r="C1034" t="str">
            <v>3Б4-4</v>
          </cell>
          <cell r="D1034" t="str">
            <v>Балка 3Б4-4</v>
          </cell>
          <cell r="E1034">
            <v>1</v>
          </cell>
          <cell r="F1034">
            <v>697.7</v>
          </cell>
          <cell r="G1034">
            <v>697.7</v>
          </cell>
          <cell r="H1034">
            <v>1</v>
          </cell>
          <cell r="I1034">
            <v>697.7</v>
          </cell>
          <cell r="J1034">
            <v>0</v>
          </cell>
        </row>
        <row r="1035">
          <cell r="C1035" t="str">
            <v>3Б4-5</v>
          </cell>
          <cell r="D1035" t="str">
            <v>Балка 3Б4-5</v>
          </cell>
          <cell r="E1035">
            <v>2</v>
          </cell>
          <cell r="F1035">
            <v>673.5</v>
          </cell>
          <cell r="G1035">
            <v>1347</v>
          </cell>
          <cell r="H1035">
            <v>2</v>
          </cell>
          <cell r="I1035">
            <v>1347</v>
          </cell>
          <cell r="J1035">
            <v>0</v>
          </cell>
        </row>
        <row r="1036">
          <cell r="C1036" t="str">
            <v>3Б4-6</v>
          </cell>
          <cell r="D1036" t="str">
            <v>Балка 3Б4-6</v>
          </cell>
          <cell r="E1036">
            <v>1</v>
          </cell>
          <cell r="F1036">
            <v>673.5</v>
          </cell>
          <cell r="G1036">
            <v>673.5</v>
          </cell>
          <cell r="H1036">
            <v>1</v>
          </cell>
          <cell r="I1036">
            <v>673.5</v>
          </cell>
          <cell r="J1036">
            <v>0</v>
          </cell>
        </row>
        <row r="1037">
          <cell r="C1037" t="str">
            <v>3Б4-7</v>
          </cell>
          <cell r="D1037" t="str">
            <v>Балка 3Б4-7</v>
          </cell>
          <cell r="E1037">
            <v>1</v>
          </cell>
          <cell r="F1037">
            <v>685.2</v>
          </cell>
          <cell r="G1037">
            <v>685.2</v>
          </cell>
          <cell r="H1037">
            <v>1</v>
          </cell>
          <cell r="I1037">
            <v>685.2</v>
          </cell>
          <cell r="J1037">
            <v>0</v>
          </cell>
        </row>
        <row r="1038">
          <cell r="C1038" t="str">
            <v>3Б4-8</v>
          </cell>
          <cell r="D1038" t="str">
            <v>Балка 3Б4-8</v>
          </cell>
          <cell r="E1038">
            <v>2</v>
          </cell>
          <cell r="F1038">
            <v>673.5</v>
          </cell>
          <cell r="G1038">
            <v>1347</v>
          </cell>
          <cell r="H1038">
            <v>2</v>
          </cell>
          <cell r="I1038">
            <v>1347</v>
          </cell>
          <cell r="J1038">
            <v>0</v>
          </cell>
        </row>
        <row r="1039">
          <cell r="C1039" t="str">
            <v>3Б4-9</v>
          </cell>
          <cell r="D1039" t="str">
            <v>Балка 3Б4-9</v>
          </cell>
          <cell r="E1039">
            <v>1</v>
          </cell>
          <cell r="F1039">
            <v>673.5</v>
          </cell>
          <cell r="G1039">
            <v>673.5</v>
          </cell>
          <cell r="H1039">
            <v>1</v>
          </cell>
          <cell r="I1039">
            <v>673.5</v>
          </cell>
          <cell r="J1039">
            <v>0</v>
          </cell>
        </row>
        <row r="1040">
          <cell r="C1040" t="str">
            <v>3Б4-10</v>
          </cell>
          <cell r="D1040" t="str">
            <v>Балка 3Б4-10</v>
          </cell>
          <cell r="E1040">
            <v>1</v>
          </cell>
          <cell r="F1040">
            <v>685.2</v>
          </cell>
          <cell r="G1040">
            <v>685.2</v>
          </cell>
          <cell r="H1040">
            <v>1</v>
          </cell>
          <cell r="I1040">
            <v>685.2</v>
          </cell>
          <cell r="J1040">
            <v>0</v>
          </cell>
        </row>
        <row r="1041">
          <cell r="C1041" t="str">
            <v>3Б4-11</v>
          </cell>
          <cell r="D1041" t="str">
            <v>Балка 3Б4-11</v>
          </cell>
          <cell r="E1041">
            <v>2</v>
          </cell>
          <cell r="F1041">
            <v>686</v>
          </cell>
          <cell r="G1041">
            <v>1372</v>
          </cell>
          <cell r="H1041">
            <v>2</v>
          </cell>
          <cell r="I1041">
            <v>1372</v>
          </cell>
          <cell r="J1041">
            <v>0</v>
          </cell>
        </row>
        <row r="1042">
          <cell r="C1042" t="str">
            <v>3Б4-12</v>
          </cell>
          <cell r="D1042" t="str">
            <v>Балка 3Б4-12</v>
          </cell>
          <cell r="E1042">
            <v>1</v>
          </cell>
          <cell r="F1042">
            <v>686</v>
          </cell>
          <cell r="G1042">
            <v>686</v>
          </cell>
          <cell r="H1042">
            <v>1</v>
          </cell>
          <cell r="I1042">
            <v>686</v>
          </cell>
          <cell r="J1042">
            <v>0</v>
          </cell>
        </row>
        <row r="1043">
          <cell r="C1043" t="str">
            <v>3Б4-13</v>
          </cell>
          <cell r="D1043" t="str">
            <v>Балка 3Б4-13</v>
          </cell>
          <cell r="E1043">
            <v>1</v>
          </cell>
          <cell r="F1043">
            <v>697.7</v>
          </cell>
          <cell r="G1043">
            <v>697.7</v>
          </cell>
          <cell r="H1043">
            <v>1</v>
          </cell>
          <cell r="I1043">
            <v>697.7</v>
          </cell>
          <cell r="J1043">
            <v>0</v>
          </cell>
        </row>
        <row r="1044">
          <cell r="C1044" t="str">
            <v>3Б4-14</v>
          </cell>
          <cell r="D1044" t="str">
            <v>Балка 3Б4-14</v>
          </cell>
          <cell r="E1044">
            <v>2</v>
          </cell>
          <cell r="F1044">
            <v>673.5</v>
          </cell>
          <cell r="G1044">
            <v>1347</v>
          </cell>
          <cell r="H1044">
            <v>2</v>
          </cell>
          <cell r="I1044">
            <v>1347</v>
          </cell>
          <cell r="J1044">
            <v>0</v>
          </cell>
        </row>
        <row r="1045">
          <cell r="C1045" t="str">
            <v>3Б4-15</v>
          </cell>
          <cell r="D1045" t="str">
            <v>Балка 3Б4-15</v>
          </cell>
          <cell r="E1045">
            <v>1</v>
          </cell>
          <cell r="F1045">
            <v>652.20000000000005</v>
          </cell>
          <cell r="G1045">
            <v>652.20000000000005</v>
          </cell>
          <cell r="H1045">
            <v>1</v>
          </cell>
          <cell r="I1045">
            <v>652.20000000000005</v>
          </cell>
          <cell r="J1045">
            <v>0</v>
          </cell>
        </row>
        <row r="1046">
          <cell r="C1046" t="str">
            <v>3Б4-16</v>
          </cell>
          <cell r="D1046" t="str">
            <v>Балка 3Б4-16</v>
          </cell>
          <cell r="E1046">
            <v>1</v>
          </cell>
          <cell r="F1046">
            <v>663.9</v>
          </cell>
          <cell r="G1046">
            <v>663.9</v>
          </cell>
          <cell r="H1046">
            <v>1</v>
          </cell>
          <cell r="I1046">
            <v>663.9</v>
          </cell>
          <cell r="J1046">
            <v>0</v>
          </cell>
        </row>
        <row r="1047">
          <cell r="C1047" t="str">
            <v>3Б4-17</v>
          </cell>
          <cell r="D1047" t="str">
            <v>Балка 3Б4-17</v>
          </cell>
          <cell r="E1047">
            <v>2</v>
          </cell>
          <cell r="F1047">
            <v>652.20000000000005</v>
          </cell>
          <cell r="G1047">
            <v>1304.4000000000001</v>
          </cell>
          <cell r="H1047">
            <v>2</v>
          </cell>
          <cell r="I1047">
            <v>1304.4000000000001</v>
          </cell>
          <cell r="J1047">
            <v>0</v>
          </cell>
        </row>
        <row r="1048">
          <cell r="C1048" t="str">
            <v>3Б4-18</v>
          </cell>
          <cell r="D1048" t="str">
            <v>Балка 3Б4-18</v>
          </cell>
          <cell r="E1048">
            <v>1</v>
          </cell>
          <cell r="F1048">
            <v>664.1</v>
          </cell>
          <cell r="G1048">
            <v>664.1</v>
          </cell>
          <cell r="H1048">
            <v>1</v>
          </cell>
          <cell r="I1048">
            <v>664.1</v>
          </cell>
          <cell r="J1048">
            <v>0</v>
          </cell>
        </row>
        <row r="1049">
          <cell r="C1049" t="str">
            <v>3Б4-19</v>
          </cell>
          <cell r="D1049" t="str">
            <v>Балка 3Б4-19</v>
          </cell>
          <cell r="E1049">
            <v>1</v>
          </cell>
          <cell r="F1049">
            <v>696.2</v>
          </cell>
          <cell r="G1049">
            <v>696.2</v>
          </cell>
          <cell r="H1049">
            <v>1</v>
          </cell>
          <cell r="I1049">
            <v>696.2</v>
          </cell>
          <cell r="J1049">
            <v>0</v>
          </cell>
        </row>
        <row r="1050">
          <cell r="C1050" t="str">
            <v>3Б4-20</v>
          </cell>
          <cell r="D1050" t="str">
            <v>Балка 3Б4-20</v>
          </cell>
          <cell r="E1050">
            <v>1</v>
          </cell>
          <cell r="F1050">
            <v>685.1</v>
          </cell>
          <cell r="G1050">
            <v>685.1</v>
          </cell>
          <cell r="H1050">
            <v>1</v>
          </cell>
          <cell r="I1050">
            <v>685.1</v>
          </cell>
          <cell r="J1050">
            <v>0</v>
          </cell>
        </row>
        <row r="1051">
          <cell r="C1051" t="str">
            <v>3Б4-21</v>
          </cell>
          <cell r="D1051" t="str">
            <v>Балка 3Б4-21</v>
          </cell>
          <cell r="E1051">
            <v>1</v>
          </cell>
          <cell r="F1051">
            <v>685.3</v>
          </cell>
          <cell r="G1051">
            <v>685.3</v>
          </cell>
          <cell r="H1051">
            <v>1</v>
          </cell>
          <cell r="I1051">
            <v>685.3</v>
          </cell>
          <cell r="J1051">
            <v>0</v>
          </cell>
        </row>
        <row r="1052">
          <cell r="C1052" t="str">
            <v>3Б4-22</v>
          </cell>
          <cell r="D1052" t="str">
            <v>Балка 3Б4-22</v>
          </cell>
          <cell r="E1052">
            <v>1</v>
          </cell>
          <cell r="F1052">
            <v>678.9</v>
          </cell>
          <cell r="G1052">
            <v>678.9</v>
          </cell>
          <cell r="H1052">
            <v>1</v>
          </cell>
          <cell r="I1052">
            <v>678.9</v>
          </cell>
          <cell r="J1052">
            <v>0</v>
          </cell>
        </row>
        <row r="1053">
          <cell r="C1053" t="str">
            <v>3Б4-23</v>
          </cell>
          <cell r="D1053" t="str">
            <v>Балка 3Б4-23</v>
          </cell>
          <cell r="E1053">
            <v>1</v>
          </cell>
          <cell r="F1053">
            <v>691.2</v>
          </cell>
          <cell r="G1053">
            <v>691.2</v>
          </cell>
          <cell r="H1053">
            <v>1</v>
          </cell>
          <cell r="I1053">
            <v>691.2</v>
          </cell>
          <cell r="J1053">
            <v>0</v>
          </cell>
        </row>
        <row r="1054">
          <cell r="C1054" t="str">
            <v>3Б4-24</v>
          </cell>
          <cell r="D1054" t="str">
            <v>Балка 3Б4-24</v>
          </cell>
          <cell r="E1054">
            <v>1</v>
          </cell>
          <cell r="F1054">
            <v>666.4</v>
          </cell>
          <cell r="G1054">
            <v>666.4</v>
          </cell>
          <cell r="H1054">
            <v>1</v>
          </cell>
          <cell r="I1054">
            <v>666.4</v>
          </cell>
          <cell r="J1054">
            <v>0</v>
          </cell>
        </row>
        <row r="1055">
          <cell r="C1055" t="str">
            <v>3Б4-25</v>
          </cell>
          <cell r="D1055" t="str">
            <v>Балка 3Б4-25</v>
          </cell>
          <cell r="E1055">
            <v>1</v>
          </cell>
          <cell r="F1055">
            <v>666.4</v>
          </cell>
          <cell r="G1055">
            <v>666.4</v>
          </cell>
          <cell r="H1055">
            <v>1</v>
          </cell>
          <cell r="I1055">
            <v>666.4</v>
          </cell>
          <cell r="J1055">
            <v>0</v>
          </cell>
        </row>
        <row r="1056">
          <cell r="C1056" t="str">
            <v>3Б4-26</v>
          </cell>
          <cell r="D1056" t="str">
            <v>Балка 3Б4-26</v>
          </cell>
          <cell r="E1056">
            <v>1</v>
          </cell>
          <cell r="F1056">
            <v>655.5</v>
          </cell>
          <cell r="G1056">
            <v>655.5</v>
          </cell>
          <cell r="H1056">
            <v>1</v>
          </cell>
          <cell r="I1056">
            <v>655.5</v>
          </cell>
          <cell r="J1056">
            <v>0</v>
          </cell>
        </row>
        <row r="1057">
          <cell r="C1057" t="str">
            <v>3Б4-27</v>
          </cell>
          <cell r="D1057" t="str">
            <v>Балка 3Б4-27</v>
          </cell>
          <cell r="E1057">
            <v>1</v>
          </cell>
          <cell r="F1057">
            <v>663.5</v>
          </cell>
          <cell r="G1057">
            <v>663.5</v>
          </cell>
          <cell r="H1057">
            <v>1</v>
          </cell>
          <cell r="I1057">
            <v>663.5</v>
          </cell>
          <cell r="J1057">
            <v>0</v>
          </cell>
        </row>
        <row r="1058">
          <cell r="C1058" t="str">
            <v>3Б4-28</v>
          </cell>
          <cell r="D1058" t="str">
            <v>Балка 3Б4-28</v>
          </cell>
          <cell r="E1058">
            <v>1</v>
          </cell>
          <cell r="F1058">
            <v>668</v>
          </cell>
          <cell r="G1058">
            <v>668</v>
          </cell>
          <cell r="H1058">
            <v>1</v>
          </cell>
          <cell r="I1058">
            <v>668</v>
          </cell>
          <cell r="J1058">
            <v>0</v>
          </cell>
        </row>
        <row r="1059">
          <cell r="C1059" t="str">
            <v>3Б4-29</v>
          </cell>
          <cell r="D1059" t="str">
            <v>Балка 3Б4-29</v>
          </cell>
          <cell r="E1059">
            <v>1</v>
          </cell>
          <cell r="F1059">
            <v>678.4</v>
          </cell>
          <cell r="G1059">
            <v>678.4</v>
          </cell>
          <cell r="H1059">
            <v>1</v>
          </cell>
          <cell r="I1059">
            <v>678.4</v>
          </cell>
          <cell r="J1059">
            <v>0</v>
          </cell>
        </row>
        <row r="1060">
          <cell r="C1060" t="str">
            <v>3Б4-30</v>
          </cell>
          <cell r="D1060" t="str">
            <v>Балка 3Б4-30</v>
          </cell>
          <cell r="E1060">
            <v>2</v>
          </cell>
          <cell r="F1060">
            <v>658.3</v>
          </cell>
          <cell r="G1060">
            <v>1316.6</v>
          </cell>
          <cell r="H1060">
            <v>2</v>
          </cell>
          <cell r="I1060">
            <v>1316.6</v>
          </cell>
          <cell r="J1060">
            <v>0</v>
          </cell>
        </row>
        <row r="1061">
          <cell r="C1061" t="str">
            <v>3Б4-31</v>
          </cell>
          <cell r="D1061" t="str">
            <v>Балка 3Б4-31</v>
          </cell>
          <cell r="E1061">
            <v>2</v>
          </cell>
          <cell r="F1061">
            <v>670.6</v>
          </cell>
          <cell r="G1061">
            <v>1341.2</v>
          </cell>
          <cell r="H1061">
            <v>2</v>
          </cell>
          <cell r="I1061">
            <v>1341.2</v>
          </cell>
          <cell r="J1061">
            <v>0</v>
          </cell>
        </row>
        <row r="1062">
          <cell r="C1062" t="str">
            <v>3Б4-32</v>
          </cell>
          <cell r="D1062" t="str">
            <v>Балка 3Б4-32</v>
          </cell>
          <cell r="E1062">
            <v>4</v>
          </cell>
          <cell r="F1062">
            <v>645.79999999999995</v>
          </cell>
          <cell r="G1062">
            <v>2583.1999999999998</v>
          </cell>
          <cell r="H1062">
            <v>4</v>
          </cell>
          <cell r="I1062">
            <v>2583.1999999999998</v>
          </cell>
          <cell r="J1062">
            <v>0</v>
          </cell>
        </row>
        <row r="1063">
          <cell r="C1063" t="str">
            <v>3Б4-33</v>
          </cell>
          <cell r="D1063" t="str">
            <v>Балка 3Б4-33</v>
          </cell>
          <cell r="E1063">
            <v>1</v>
          </cell>
          <cell r="F1063">
            <v>645.79999999999995</v>
          </cell>
          <cell r="G1063">
            <v>645.79999999999995</v>
          </cell>
          <cell r="H1063">
            <v>1</v>
          </cell>
          <cell r="I1063">
            <v>645.79999999999995</v>
          </cell>
          <cell r="J1063">
            <v>0</v>
          </cell>
        </row>
        <row r="1064">
          <cell r="C1064" t="str">
            <v>3Б4-34</v>
          </cell>
          <cell r="D1064" t="str">
            <v>Балка 3Б4-34</v>
          </cell>
          <cell r="E1064">
            <v>1</v>
          </cell>
          <cell r="F1064">
            <v>658.1</v>
          </cell>
          <cell r="G1064">
            <v>658.1</v>
          </cell>
          <cell r="H1064">
            <v>1</v>
          </cell>
          <cell r="I1064">
            <v>658.1</v>
          </cell>
          <cell r="J1064">
            <v>0</v>
          </cell>
        </row>
        <row r="1065">
          <cell r="C1065" t="str">
            <v>3Б4-35</v>
          </cell>
          <cell r="D1065" t="str">
            <v>Балка 3Б4-35</v>
          </cell>
          <cell r="E1065">
            <v>2</v>
          </cell>
          <cell r="F1065">
            <v>645.79999999999995</v>
          </cell>
          <cell r="G1065">
            <v>1291.5999999999999</v>
          </cell>
          <cell r="H1065">
            <v>2</v>
          </cell>
          <cell r="I1065">
            <v>1291.5999999999999</v>
          </cell>
          <cell r="J1065">
            <v>0</v>
          </cell>
        </row>
        <row r="1066">
          <cell r="C1066" t="str">
            <v>3Б4-36</v>
          </cell>
          <cell r="D1066" t="str">
            <v>Балка 3Б4-36</v>
          </cell>
          <cell r="E1066">
            <v>1</v>
          </cell>
          <cell r="F1066">
            <v>647.20000000000005</v>
          </cell>
          <cell r="G1066">
            <v>647.20000000000005</v>
          </cell>
          <cell r="H1066">
            <v>1</v>
          </cell>
          <cell r="I1066">
            <v>647.20000000000005</v>
          </cell>
          <cell r="J1066">
            <v>0</v>
          </cell>
        </row>
        <row r="1067">
          <cell r="C1067" t="str">
            <v>3Б4-37</v>
          </cell>
          <cell r="D1067" t="str">
            <v>Балка 3Б4-37</v>
          </cell>
          <cell r="E1067">
            <v>1</v>
          </cell>
          <cell r="F1067">
            <v>659.5</v>
          </cell>
          <cell r="G1067">
            <v>659.5</v>
          </cell>
          <cell r="H1067">
            <v>1</v>
          </cell>
          <cell r="I1067">
            <v>659.5</v>
          </cell>
          <cell r="J1067">
            <v>0</v>
          </cell>
        </row>
        <row r="1068">
          <cell r="C1068" t="str">
            <v>3Б4-38</v>
          </cell>
          <cell r="D1068" t="str">
            <v>Балка 3Б4-38</v>
          </cell>
          <cell r="E1068">
            <v>2</v>
          </cell>
          <cell r="F1068">
            <v>658.3</v>
          </cell>
          <cell r="G1068">
            <v>1316.6</v>
          </cell>
          <cell r="H1068">
            <v>2</v>
          </cell>
          <cell r="I1068">
            <v>1316.6</v>
          </cell>
          <cell r="J1068">
            <v>0</v>
          </cell>
        </row>
        <row r="1069">
          <cell r="C1069" t="str">
            <v>3Б4-39</v>
          </cell>
          <cell r="D1069" t="str">
            <v>Балка 3Б4-39</v>
          </cell>
          <cell r="E1069">
            <v>1</v>
          </cell>
          <cell r="F1069">
            <v>658.3</v>
          </cell>
          <cell r="G1069">
            <v>658.3</v>
          </cell>
          <cell r="H1069">
            <v>1</v>
          </cell>
          <cell r="I1069">
            <v>658.3</v>
          </cell>
          <cell r="J1069">
            <v>0</v>
          </cell>
        </row>
        <row r="1070">
          <cell r="C1070" t="str">
            <v>3Б4-40</v>
          </cell>
          <cell r="D1070" t="str">
            <v>Балка 3Б4-40</v>
          </cell>
          <cell r="E1070">
            <v>1</v>
          </cell>
          <cell r="F1070">
            <v>670.6</v>
          </cell>
          <cell r="G1070">
            <v>670.6</v>
          </cell>
          <cell r="H1070">
            <v>1</v>
          </cell>
          <cell r="I1070">
            <v>670.6</v>
          </cell>
          <cell r="J1070">
            <v>0</v>
          </cell>
        </row>
        <row r="1071">
          <cell r="C1071" t="str">
            <v>3Б4-41</v>
          </cell>
          <cell r="D1071" t="str">
            <v>Балка 3Б4-41</v>
          </cell>
          <cell r="E1071">
            <v>2</v>
          </cell>
          <cell r="F1071">
            <v>645.79999999999995</v>
          </cell>
          <cell r="G1071">
            <v>1291.5999999999999</v>
          </cell>
          <cell r="H1071">
            <v>2</v>
          </cell>
          <cell r="I1071">
            <v>1291.5999999999999</v>
          </cell>
          <cell r="J1071">
            <v>0</v>
          </cell>
        </row>
        <row r="1072">
          <cell r="C1072" t="str">
            <v>3Б4-42</v>
          </cell>
          <cell r="D1072" t="str">
            <v>Балка 3Б4-42</v>
          </cell>
          <cell r="E1072">
            <v>1</v>
          </cell>
          <cell r="F1072">
            <v>645.79999999999995</v>
          </cell>
          <cell r="G1072">
            <v>645.79999999999995</v>
          </cell>
          <cell r="H1072">
            <v>1</v>
          </cell>
          <cell r="I1072">
            <v>645.79999999999995</v>
          </cell>
          <cell r="J1072">
            <v>0</v>
          </cell>
        </row>
        <row r="1073">
          <cell r="C1073" t="str">
            <v>3Б4-43</v>
          </cell>
          <cell r="D1073" t="str">
            <v>Балка 3Б4-43</v>
          </cell>
          <cell r="E1073">
            <v>1</v>
          </cell>
          <cell r="F1073">
            <v>653</v>
          </cell>
          <cell r="G1073">
            <v>653</v>
          </cell>
          <cell r="H1073">
            <v>1</v>
          </cell>
          <cell r="I1073">
            <v>653</v>
          </cell>
          <cell r="J1073">
            <v>0</v>
          </cell>
        </row>
        <row r="1074">
          <cell r="C1074" t="str">
            <v>3Б4-44</v>
          </cell>
          <cell r="D1074" t="str">
            <v>Балка 3Б4-44</v>
          </cell>
          <cell r="E1074">
            <v>2</v>
          </cell>
          <cell r="F1074">
            <v>658.3</v>
          </cell>
          <cell r="G1074">
            <v>1316.6</v>
          </cell>
          <cell r="H1074">
            <v>2</v>
          </cell>
          <cell r="I1074">
            <v>1316.6</v>
          </cell>
          <cell r="J1074">
            <v>0</v>
          </cell>
        </row>
        <row r="1075">
          <cell r="C1075" t="str">
            <v>3Б5-1</v>
          </cell>
          <cell r="D1075" t="str">
            <v>Балка 3Б5-1</v>
          </cell>
          <cell r="E1075">
            <v>1</v>
          </cell>
          <cell r="F1075">
            <v>658.5</v>
          </cell>
          <cell r="G1075">
            <v>658.5</v>
          </cell>
          <cell r="H1075">
            <v>1</v>
          </cell>
          <cell r="I1075">
            <v>658.5</v>
          </cell>
          <cell r="J1075">
            <v>0</v>
          </cell>
        </row>
        <row r="1076">
          <cell r="C1076" t="str">
            <v>3Б7-1</v>
          </cell>
          <cell r="D1076" t="str">
            <v>Балка 3Б7-1</v>
          </cell>
          <cell r="E1076">
            <v>1</v>
          </cell>
          <cell r="F1076">
            <v>40.5</v>
          </cell>
          <cell r="G1076">
            <v>40.5</v>
          </cell>
          <cell r="H1076">
            <v>1</v>
          </cell>
          <cell r="I1076">
            <v>40.5</v>
          </cell>
          <cell r="J1076">
            <v>0</v>
          </cell>
        </row>
        <row r="1077">
          <cell r="C1077" t="str">
            <v>3Б7-2</v>
          </cell>
          <cell r="D1077" t="str">
            <v>Балка 3Б7-2</v>
          </cell>
          <cell r="E1077">
            <v>7</v>
          </cell>
          <cell r="F1077">
            <v>43.2</v>
          </cell>
          <cell r="G1077">
            <v>302.39999999999998</v>
          </cell>
          <cell r="H1077">
            <v>7</v>
          </cell>
          <cell r="I1077">
            <v>302.40000000000003</v>
          </cell>
          <cell r="J1077">
            <v>0</v>
          </cell>
        </row>
        <row r="1078">
          <cell r="C1078" t="str">
            <v>3Б7-3</v>
          </cell>
          <cell r="D1078" t="str">
            <v>Балка 3Б7-3</v>
          </cell>
          <cell r="E1078">
            <v>28</v>
          </cell>
          <cell r="F1078">
            <v>123.4</v>
          </cell>
          <cell r="G1078">
            <v>3455.2</v>
          </cell>
          <cell r="H1078">
            <v>28</v>
          </cell>
          <cell r="I1078">
            <v>3455.2000000000003</v>
          </cell>
          <cell r="J1078">
            <v>0</v>
          </cell>
        </row>
        <row r="1079">
          <cell r="C1079" t="str">
            <v>3Б7-4</v>
          </cell>
          <cell r="D1079" t="str">
            <v>Балка 3Б7-4</v>
          </cell>
          <cell r="E1079">
            <v>11</v>
          </cell>
          <cell r="F1079">
            <v>119.5</v>
          </cell>
          <cell r="G1079">
            <v>1314.5</v>
          </cell>
          <cell r="H1079">
            <v>11</v>
          </cell>
          <cell r="I1079">
            <v>1314.5</v>
          </cell>
          <cell r="J1079">
            <v>0</v>
          </cell>
        </row>
        <row r="1080">
          <cell r="C1080" t="str">
            <v>3Б7-5</v>
          </cell>
          <cell r="D1080" t="str">
            <v>Балка 3Б7-5</v>
          </cell>
          <cell r="E1080">
            <v>1</v>
          </cell>
          <cell r="F1080">
            <v>23.5</v>
          </cell>
          <cell r="G1080">
            <v>23.5</v>
          </cell>
          <cell r="H1080">
            <v>1</v>
          </cell>
          <cell r="I1080">
            <v>23.5</v>
          </cell>
          <cell r="J1080">
            <v>0</v>
          </cell>
        </row>
        <row r="1081">
          <cell r="C1081" t="str">
            <v>3Б7-6</v>
          </cell>
          <cell r="D1081" t="str">
            <v>Балка 3Б7-6</v>
          </cell>
          <cell r="E1081">
            <v>1</v>
          </cell>
          <cell r="F1081">
            <v>36.200000000000003</v>
          </cell>
          <cell r="G1081">
            <v>36.200000000000003</v>
          </cell>
          <cell r="H1081">
            <v>1</v>
          </cell>
          <cell r="I1081">
            <v>36.200000000000003</v>
          </cell>
          <cell r="J1081">
            <v>0</v>
          </cell>
        </row>
        <row r="1082">
          <cell r="C1082" t="str">
            <v>3Б7-7</v>
          </cell>
          <cell r="D1082" t="str">
            <v>Балка 3Б7-7</v>
          </cell>
          <cell r="E1082">
            <v>2</v>
          </cell>
          <cell r="F1082">
            <v>46.3</v>
          </cell>
          <cell r="G1082">
            <v>92.6</v>
          </cell>
          <cell r="H1082">
            <v>2</v>
          </cell>
          <cell r="I1082">
            <v>92.6</v>
          </cell>
          <cell r="J1082">
            <v>0</v>
          </cell>
        </row>
        <row r="1083">
          <cell r="C1083" t="str">
            <v>3Б7-8</v>
          </cell>
          <cell r="D1083" t="str">
            <v>Балка 3Б7-8</v>
          </cell>
          <cell r="E1083">
            <v>2</v>
          </cell>
          <cell r="F1083">
            <v>40.5</v>
          </cell>
          <cell r="G1083">
            <v>81</v>
          </cell>
          <cell r="H1083">
            <v>2</v>
          </cell>
          <cell r="I1083">
            <v>81</v>
          </cell>
          <cell r="J1083">
            <v>0</v>
          </cell>
        </row>
        <row r="1084">
          <cell r="C1084" t="str">
            <v>3Б7-9</v>
          </cell>
          <cell r="D1084" t="str">
            <v>Балка 3Б7-9</v>
          </cell>
          <cell r="E1084">
            <v>9</v>
          </cell>
          <cell r="F1084">
            <v>50.3</v>
          </cell>
          <cell r="G1084">
            <v>452.7</v>
          </cell>
          <cell r="H1084">
            <v>9</v>
          </cell>
          <cell r="I1084">
            <v>452.7</v>
          </cell>
          <cell r="J1084">
            <v>0</v>
          </cell>
        </row>
        <row r="1085">
          <cell r="C1085" t="str">
            <v>3Б7-10</v>
          </cell>
          <cell r="D1085" t="str">
            <v>Балка 3Б7-10</v>
          </cell>
          <cell r="E1085">
            <v>1</v>
          </cell>
          <cell r="F1085">
            <v>123.1</v>
          </cell>
          <cell r="G1085">
            <v>123.1</v>
          </cell>
          <cell r="H1085">
            <v>1</v>
          </cell>
          <cell r="I1085">
            <v>123.1</v>
          </cell>
          <cell r="J1085">
            <v>0</v>
          </cell>
        </row>
        <row r="1086">
          <cell r="C1086" t="str">
            <v>3Б7-11</v>
          </cell>
          <cell r="D1086" t="str">
            <v>Балка 3Б7-11</v>
          </cell>
          <cell r="E1086">
            <v>2</v>
          </cell>
          <cell r="F1086">
            <v>46.3</v>
          </cell>
          <cell r="G1086">
            <v>92.6</v>
          </cell>
          <cell r="H1086">
            <v>2</v>
          </cell>
          <cell r="I1086">
            <v>92.6</v>
          </cell>
          <cell r="J1086">
            <v>0</v>
          </cell>
        </row>
        <row r="1087">
          <cell r="C1087" t="str">
            <v>3Б7-12</v>
          </cell>
          <cell r="D1087" t="str">
            <v>Балка 3Б7-12</v>
          </cell>
          <cell r="E1087">
            <v>2</v>
          </cell>
          <cell r="F1087">
            <v>40.5</v>
          </cell>
          <cell r="G1087">
            <v>81</v>
          </cell>
          <cell r="H1087">
            <v>2</v>
          </cell>
          <cell r="I1087">
            <v>81</v>
          </cell>
          <cell r="J1087">
            <v>0</v>
          </cell>
        </row>
        <row r="1088">
          <cell r="C1088" t="str">
            <v>3Б7-13</v>
          </cell>
          <cell r="D1088" t="str">
            <v>Балка 3Б7-13</v>
          </cell>
          <cell r="E1088">
            <v>1</v>
          </cell>
          <cell r="F1088">
            <v>42.8</v>
          </cell>
          <cell r="G1088">
            <v>42.8</v>
          </cell>
          <cell r="H1088">
            <v>1</v>
          </cell>
          <cell r="I1088">
            <v>42.8</v>
          </cell>
          <cell r="J1088">
            <v>0</v>
          </cell>
        </row>
        <row r="1089">
          <cell r="C1089" t="str">
            <v>3Б7-14</v>
          </cell>
          <cell r="D1089" t="str">
            <v>Балка 3Б7-14</v>
          </cell>
          <cell r="E1089">
            <v>1</v>
          </cell>
          <cell r="F1089">
            <v>30.2</v>
          </cell>
          <cell r="G1089">
            <v>30.2</v>
          </cell>
          <cell r="H1089">
            <v>1</v>
          </cell>
          <cell r="I1089">
            <v>30.2</v>
          </cell>
          <cell r="J1089">
            <v>0</v>
          </cell>
        </row>
        <row r="1090">
          <cell r="C1090" t="str">
            <v>3Б7-15</v>
          </cell>
          <cell r="D1090" t="str">
            <v>Балка 3Б7-15</v>
          </cell>
          <cell r="E1090">
            <v>1</v>
          </cell>
          <cell r="F1090">
            <v>30.2</v>
          </cell>
          <cell r="G1090">
            <v>30.2</v>
          </cell>
          <cell r="H1090">
            <v>1</v>
          </cell>
          <cell r="I1090">
            <v>30.2</v>
          </cell>
          <cell r="J1090">
            <v>0</v>
          </cell>
        </row>
        <row r="1091">
          <cell r="C1091" t="str">
            <v>3Б7-16</v>
          </cell>
          <cell r="D1091" t="str">
            <v>Балка 3Б7-16</v>
          </cell>
          <cell r="E1091">
            <v>2</v>
          </cell>
          <cell r="F1091">
            <v>42.8</v>
          </cell>
          <cell r="G1091">
            <v>85.6</v>
          </cell>
          <cell r="H1091">
            <v>2</v>
          </cell>
          <cell r="I1091">
            <v>85.6</v>
          </cell>
          <cell r="J1091">
            <v>0</v>
          </cell>
        </row>
        <row r="1092">
          <cell r="C1092" t="str">
            <v>3Б7-17</v>
          </cell>
          <cell r="D1092" t="str">
            <v>Балка 3Б7-17</v>
          </cell>
          <cell r="E1092">
            <v>1</v>
          </cell>
          <cell r="F1092">
            <v>38.200000000000003</v>
          </cell>
          <cell r="G1092">
            <v>38.200000000000003</v>
          </cell>
          <cell r="H1092">
            <v>1</v>
          </cell>
          <cell r="I1092">
            <v>38.200000000000003</v>
          </cell>
          <cell r="J1092">
            <v>0</v>
          </cell>
        </row>
        <row r="1093">
          <cell r="C1093" t="str">
            <v>3Б7-18</v>
          </cell>
          <cell r="D1093" t="str">
            <v>Балка 3Б7-18</v>
          </cell>
          <cell r="E1093">
            <v>1</v>
          </cell>
          <cell r="F1093">
            <v>122</v>
          </cell>
          <cell r="G1093">
            <v>122</v>
          </cell>
          <cell r="H1093">
            <v>1</v>
          </cell>
          <cell r="I1093">
            <v>122</v>
          </cell>
          <cell r="J1093">
            <v>0</v>
          </cell>
        </row>
        <row r="1094">
          <cell r="C1094" t="str">
            <v>3Б7-19</v>
          </cell>
          <cell r="D1094" t="str">
            <v>Балка 3Б7-19</v>
          </cell>
          <cell r="E1094">
            <v>50</v>
          </cell>
          <cell r="F1094">
            <v>118.4</v>
          </cell>
          <cell r="G1094">
            <v>5920</v>
          </cell>
          <cell r="H1094">
            <v>50</v>
          </cell>
          <cell r="I1094">
            <v>5920</v>
          </cell>
          <cell r="J1094">
            <v>0</v>
          </cell>
        </row>
        <row r="1095">
          <cell r="C1095" t="str">
            <v>3Б7-20</v>
          </cell>
          <cell r="D1095" t="str">
            <v>Балка 3Б7-20</v>
          </cell>
          <cell r="E1095">
            <v>1</v>
          </cell>
          <cell r="F1095">
            <v>122</v>
          </cell>
          <cell r="G1095">
            <v>122</v>
          </cell>
          <cell r="H1095">
            <v>1</v>
          </cell>
          <cell r="I1095">
            <v>122</v>
          </cell>
          <cell r="J1095">
            <v>0</v>
          </cell>
        </row>
        <row r="1096">
          <cell r="C1096" t="str">
            <v>3Б7-21</v>
          </cell>
          <cell r="D1096" t="str">
            <v>Балка 3Б7-21</v>
          </cell>
          <cell r="E1096">
            <v>1</v>
          </cell>
          <cell r="F1096">
            <v>38.200000000000003</v>
          </cell>
          <cell r="G1096">
            <v>38.200000000000003</v>
          </cell>
          <cell r="H1096">
            <v>1</v>
          </cell>
          <cell r="I1096">
            <v>38.200000000000003</v>
          </cell>
          <cell r="J1096">
            <v>0</v>
          </cell>
        </row>
        <row r="1097">
          <cell r="C1097" t="str">
            <v>3Б7-22</v>
          </cell>
          <cell r="D1097" t="str">
            <v>Балка 3Б7-22</v>
          </cell>
          <cell r="E1097">
            <v>1</v>
          </cell>
          <cell r="F1097">
            <v>35</v>
          </cell>
          <cell r="G1097">
            <v>35</v>
          </cell>
          <cell r="H1097">
            <v>1</v>
          </cell>
          <cell r="I1097">
            <v>35</v>
          </cell>
          <cell r="J1097">
            <v>0</v>
          </cell>
        </row>
        <row r="1098">
          <cell r="C1098" t="str">
            <v>3Б7-23</v>
          </cell>
          <cell r="D1098" t="str">
            <v>Балка 3Б7-23</v>
          </cell>
          <cell r="E1098">
            <v>2</v>
          </cell>
          <cell r="F1098">
            <v>22.3</v>
          </cell>
          <cell r="G1098">
            <v>44.6</v>
          </cell>
          <cell r="H1098">
            <v>2</v>
          </cell>
          <cell r="I1098">
            <v>44.6</v>
          </cell>
          <cell r="J1098">
            <v>0</v>
          </cell>
        </row>
        <row r="1099">
          <cell r="C1099" t="str">
            <v>3Б7-24</v>
          </cell>
          <cell r="D1099" t="str">
            <v>Балка 3Б7-24</v>
          </cell>
          <cell r="E1099">
            <v>1</v>
          </cell>
          <cell r="F1099">
            <v>17.2</v>
          </cell>
          <cell r="G1099">
            <v>17.2</v>
          </cell>
          <cell r="H1099">
            <v>1</v>
          </cell>
          <cell r="I1099">
            <v>17.2</v>
          </cell>
          <cell r="J1099">
            <v>0</v>
          </cell>
        </row>
        <row r="1100">
          <cell r="C1100" t="str">
            <v>3Б7-25</v>
          </cell>
          <cell r="D1100" t="str">
            <v>Балка 3Б7-25</v>
          </cell>
          <cell r="E1100">
            <v>1</v>
          </cell>
          <cell r="F1100">
            <v>125</v>
          </cell>
          <cell r="G1100">
            <v>125</v>
          </cell>
          <cell r="H1100">
            <v>1</v>
          </cell>
          <cell r="I1100">
            <v>125</v>
          </cell>
          <cell r="J1100">
            <v>0</v>
          </cell>
        </row>
        <row r="1101">
          <cell r="C1101" t="str">
            <v>3Б8-1</v>
          </cell>
          <cell r="D1101" t="str">
            <v>Балка 3Б8-1</v>
          </cell>
          <cell r="E1101">
            <v>1</v>
          </cell>
          <cell r="F1101">
            <v>3757.4</v>
          </cell>
          <cell r="G1101">
            <v>3757.4</v>
          </cell>
          <cell r="H1101">
            <v>1</v>
          </cell>
          <cell r="I1101">
            <v>3757.4</v>
          </cell>
          <cell r="J1101">
            <v>0</v>
          </cell>
        </row>
        <row r="1102">
          <cell r="C1102" t="str">
            <v>3Б8-2</v>
          </cell>
          <cell r="D1102" t="str">
            <v>Балка 3Б8-2</v>
          </cell>
          <cell r="E1102">
            <v>9</v>
          </cell>
          <cell r="F1102">
            <v>3763.7</v>
          </cell>
          <cell r="G1102">
            <v>33873.300000000003</v>
          </cell>
          <cell r="H1102">
            <v>9</v>
          </cell>
          <cell r="I1102">
            <v>33873.299999999996</v>
          </cell>
          <cell r="J1102">
            <v>0</v>
          </cell>
        </row>
        <row r="1103">
          <cell r="C1103" t="str">
            <v>3Б8-3</v>
          </cell>
          <cell r="D1103" t="str">
            <v>Балка 3Б8-3</v>
          </cell>
          <cell r="E1103">
            <v>1</v>
          </cell>
          <cell r="F1103">
            <v>3772.2</v>
          </cell>
          <cell r="G1103">
            <v>3772.2</v>
          </cell>
          <cell r="H1103">
            <v>1</v>
          </cell>
          <cell r="I1103">
            <v>3772.2</v>
          </cell>
          <cell r="J1103">
            <v>0</v>
          </cell>
        </row>
        <row r="1104">
          <cell r="C1104" t="str">
            <v>3Б8-4</v>
          </cell>
          <cell r="D1104" t="str">
            <v>Балка 3Б8-4</v>
          </cell>
          <cell r="E1104">
            <v>1</v>
          </cell>
          <cell r="F1104">
            <v>3796.9</v>
          </cell>
          <cell r="G1104">
            <v>3796.9</v>
          </cell>
          <cell r="H1104">
            <v>1</v>
          </cell>
          <cell r="I1104">
            <v>3796.9</v>
          </cell>
          <cell r="J1104">
            <v>0</v>
          </cell>
        </row>
        <row r="1105">
          <cell r="C1105" t="str">
            <v>3Б8-5</v>
          </cell>
          <cell r="D1105" t="str">
            <v>Балка 3Б8-5</v>
          </cell>
          <cell r="E1105">
            <v>1</v>
          </cell>
          <cell r="F1105">
            <v>3785.3</v>
          </cell>
          <cell r="G1105">
            <v>3785.3</v>
          </cell>
          <cell r="H1105">
            <v>1</v>
          </cell>
          <cell r="I1105">
            <v>3785.3</v>
          </cell>
          <cell r="J1105">
            <v>0</v>
          </cell>
        </row>
        <row r="1106">
          <cell r="C1106" t="str">
            <v>3Б8-6</v>
          </cell>
          <cell r="D1106" t="str">
            <v>Балка 3Б8-6</v>
          </cell>
          <cell r="E1106">
            <v>1</v>
          </cell>
          <cell r="F1106">
            <v>3796.9</v>
          </cell>
          <cell r="G1106">
            <v>3796.9</v>
          </cell>
          <cell r="H1106">
            <v>1</v>
          </cell>
          <cell r="I1106">
            <v>3796.9</v>
          </cell>
          <cell r="J1106">
            <v>0</v>
          </cell>
        </row>
        <row r="1107">
          <cell r="C1107" t="str">
            <v>3Б8-7</v>
          </cell>
          <cell r="D1107" t="str">
            <v>Балка 3Б8-7</v>
          </cell>
          <cell r="E1107">
            <v>1</v>
          </cell>
          <cell r="F1107">
            <v>3757.4</v>
          </cell>
          <cell r="G1107">
            <v>3757.4</v>
          </cell>
          <cell r="H1107">
            <v>1</v>
          </cell>
          <cell r="I1107">
            <v>3757.4</v>
          </cell>
          <cell r="J1107">
            <v>0</v>
          </cell>
        </row>
        <row r="1108">
          <cell r="C1108" t="str">
            <v>3Б11-1</v>
          </cell>
          <cell r="D1108" t="str">
            <v>Балка 3Б11-1</v>
          </cell>
          <cell r="E1108">
            <v>1</v>
          </cell>
          <cell r="F1108">
            <v>791.2</v>
          </cell>
          <cell r="G1108">
            <v>791.2</v>
          </cell>
          <cell r="H1108">
            <v>1</v>
          </cell>
          <cell r="I1108">
            <v>791.2</v>
          </cell>
          <cell r="J1108">
            <v>0</v>
          </cell>
        </row>
        <row r="1109">
          <cell r="C1109" t="str">
            <v>3Б13-1</v>
          </cell>
          <cell r="D1109" t="str">
            <v>Балка 3Б13-1</v>
          </cell>
          <cell r="E1109">
            <v>3</v>
          </cell>
          <cell r="F1109">
            <v>39</v>
          </cell>
          <cell r="G1109">
            <v>117</v>
          </cell>
          <cell r="H1109">
            <v>3</v>
          </cell>
          <cell r="I1109">
            <v>117</v>
          </cell>
          <cell r="J1109">
            <v>0</v>
          </cell>
        </row>
        <row r="1110">
          <cell r="C1110" t="str">
            <v>3Б13-2</v>
          </cell>
          <cell r="D1110" t="str">
            <v>Балка 3Б13-2</v>
          </cell>
          <cell r="E1110">
            <v>2</v>
          </cell>
          <cell r="F1110">
            <v>64.7</v>
          </cell>
          <cell r="G1110">
            <v>129.4</v>
          </cell>
          <cell r="H1110">
            <v>2</v>
          </cell>
          <cell r="I1110">
            <v>129.4</v>
          </cell>
          <cell r="J1110">
            <v>0</v>
          </cell>
        </row>
        <row r="1111">
          <cell r="C1111" t="str">
            <v>3Б13-3</v>
          </cell>
          <cell r="D1111" t="str">
            <v>Балка 3Б13-3</v>
          </cell>
          <cell r="E1111">
            <v>3</v>
          </cell>
          <cell r="F1111">
            <v>41.5</v>
          </cell>
          <cell r="G1111">
            <v>124.5</v>
          </cell>
          <cell r="H1111">
            <v>3</v>
          </cell>
          <cell r="I1111">
            <v>124.5</v>
          </cell>
          <cell r="J1111">
            <v>0</v>
          </cell>
        </row>
        <row r="1112">
          <cell r="C1112" t="str">
            <v>3Б13-4</v>
          </cell>
          <cell r="D1112" t="str">
            <v>Балка 3Б13-4</v>
          </cell>
          <cell r="E1112">
            <v>3</v>
          </cell>
          <cell r="F1112">
            <v>38.200000000000003</v>
          </cell>
          <cell r="G1112">
            <v>114.6</v>
          </cell>
          <cell r="H1112">
            <v>3</v>
          </cell>
          <cell r="I1112">
            <v>114.60000000000001</v>
          </cell>
          <cell r="J1112">
            <v>0</v>
          </cell>
        </row>
        <row r="1113">
          <cell r="C1113" t="str">
            <v>3Б13-5</v>
          </cell>
          <cell r="D1113" t="str">
            <v>Балка 3Б13-5</v>
          </cell>
          <cell r="E1113">
            <v>1</v>
          </cell>
          <cell r="F1113">
            <v>59.4</v>
          </cell>
          <cell r="G1113">
            <v>59.4</v>
          </cell>
          <cell r="H1113">
            <v>1</v>
          </cell>
          <cell r="I1113">
            <v>59.4</v>
          </cell>
          <cell r="J1113">
            <v>0</v>
          </cell>
        </row>
        <row r="1114">
          <cell r="C1114" t="str">
            <v>3Б13-6</v>
          </cell>
          <cell r="D1114" t="str">
            <v>Балка 3Б13-6</v>
          </cell>
          <cell r="E1114">
            <v>1</v>
          </cell>
          <cell r="F1114">
            <v>60.3</v>
          </cell>
          <cell r="G1114">
            <v>60.3</v>
          </cell>
          <cell r="H1114">
            <v>1</v>
          </cell>
          <cell r="I1114">
            <v>60.3</v>
          </cell>
          <cell r="J1114">
            <v>0</v>
          </cell>
        </row>
        <row r="1115">
          <cell r="C1115" t="str">
            <v>3Б13-7</v>
          </cell>
          <cell r="D1115" t="str">
            <v>Балка 3Б13-7</v>
          </cell>
          <cell r="E1115">
            <v>1</v>
          </cell>
          <cell r="F1115">
            <v>39</v>
          </cell>
          <cell r="G1115">
            <v>39</v>
          </cell>
          <cell r="H1115">
            <v>1</v>
          </cell>
          <cell r="I1115">
            <v>39</v>
          </cell>
          <cell r="J1115">
            <v>0</v>
          </cell>
        </row>
        <row r="1116">
          <cell r="C1116" t="str">
            <v>3Б13-8</v>
          </cell>
          <cell r="D1116" t="str">
            <v>Балка 3Б13-8</v>
          </cell>
          <cell r="E1116">
            <v>1</v>
          </cell>
          <cell r="F1116">
            <v>12.5</v>
          </cell>
          <cell r="G1116">
            <v>12.5</v>
          </cell>
          <cell r="H1116">
            <v>1</v>
          </cell>
          <cell r="I1116">
            <v>12.5</v>
          </cell>
          <cell r="J1116">
            <v>0</v>
          </cell>
        </row>
        <row r="1117">
          <cell r="C1117" t="str">
            <v>3Б13-9</v>
          </cell>
          <cell r="D1117" t="str">
            <v>Балка 3Б13-9</v>
          </cell>
          <cell r="E1117">
            <v>3</v>
          </cell>
          <cell r="F1117">
            <v>18</v>
          </cell>
          <cell r="G1117">
            <v>54</v>
          </cell>
          <cell r="H1117">
            <v>3</v>
          </cell>
          <cell r="I1117">
            <v>54</v>
          </cell>
          <cell r="J1117">
            <v>0</v>
          </cell>
        </row>
        <row r="1118">
          <cell r="C1118" t="str">
            <v>3Б13-10</v>
          </cell>
          <cell r="D1118" t="str">
            <v>Балка 3Б13-10</v>
          </cell>
          <cell r="E1118">
            <v>14</v>
          </cell>
          <cell r="F1118">
            <v>15.8</v>
          </cell>
          <cell r="G1118">
            <v>221.2</v>
          </cell>
          <cell r="H1118">
            <v>14</v>
          </cell>
          <cell r="I1118">
            <v>221.20000000000002</v>
          </cell>
          <cell r="J1118">
            <v>0</v>
          </cell>
        </row>
        <row r="1119">
          <cell r="C1119" t="str">
            <v>3Б13-11</v>
          </cell>
          <cell r="D1119" t="str">
            <v>Балка 3Б13-11</v>
          </cell>
          <cell r="E1119">
            <v>1</v>
          </cell>
          <cell r="F1119">
            <v>18.5</v>
          </cell>
          <cell r="G1119">
            <v>18.5</v>
          </cell>
          <cell r="H1119">
            <v>1</v>
          </cell>
          <cell r="I1119">
            <v>18.5</v>
          </cell>
          <cell r="J1119">
            <v>0</v>
          </cell>
        </row>
        <row r="1120">
          <cell r="C1120" t="str">
            <v>3Б13-12</v>
          </cell>
          <cell r="D1120" t="str">
            <v>Балка 3Б13-12</v>
          </cell>
          <cell r="E1120">
            <v>1</v>
          </cell>
          <cell r="F1120">
            <v>12.1</v>
          </cell>
          <cell r="G1120">
            <v>12.1</v>
          </cell>
          <cell r="H1120">
            <v>1</v>
          </cell>
          <cell r="I1120">
            <v>12.1</v>
          </cell>
          <cell r="J1120">
            <v>0</v>
          </cell>
        </row>
        <row r="1121">
          <cell r="C1121" t="str">
            <v>3Б13-13</v>
          </cell>
          <cell r="D1121" t="str">
            <v>Балка 3Б13-13</v>
          </cell>
          <cell r="E1121">
            <v>1</v>
          </cell>
          <cell r="F1121">
            <v>15.4</v>
          </cell>
          <cell r="G1121">
            <v>15.4</v>
          </cell>
          <cell r="H1121">
            <v>1</v>
          </cell>
          <cell r="I1121">
            <v>15.4</v>
          </cell>
          <cell r="J1121">
            <v>0</v>
          </cell>
        </row>
        <row r="1122">
          <cell r="C1122" t="str">
            <v>3Б13-14</v>
          </cell>
          <cell r="D1122" t="str">
            <v>Балка 3Б13-14</v>
          </cell>
          <cell r="E1122">
            <v>3</v>
          </cell>
          <cell r="F1122">
            <v>49</v>
          </cell>
          <cell r="G1122">
            <v>147</v>
          </cell>
          <cell r="H1122">
            <v>3</v>
          </cell>
          <cell r="I1122">
            <v>147</v>
          </cell>
          <cell r="J1122">
            <v>0</v>
          </cell>
        </row>
        <row r="1123">
          <cell r="C1123" t="str">
            <v>3Б13-15</v>
          </cell>
          <cell r="D1123" t="str">
            <v>Балка 3Б13-15</v>
          </cell>
          <cell r="E1123">
            <v>3</v>
          </cell>
          <cell r="F1123">
            <v>45.6</v>
          </cell>
          <cell r="G1123">
            <v>136.80000000000001</v>
          </cell>
          <cell r="H1123">
            <v>3</v>
          </cell>
          <cell r="I1123">
            <v>136.80000000000001</v>
          </cell>
          <cell r="J1123">
            <v>0</v>
          </cell>
        </row>
        <row r="1124">
          <cell r="C1124" t="str">
            <v>3Б14-1</v>
          </cell>
          <cell r="D1124" t="str">
            <v>Балка 3Б14-1</v>
          </cell>
          <cell r="E1124">
            <v>1</v>
          </cell>
          <cell r="F1124">
            <v>351.7</v>
          </cell>
          <cell r="G1124">
            <v>351.7</v>
          </cell>
          <cell r="H1124">
            <v>1</v>
          </cell>
          <cell r="I1124">
            <v>351.7</v>
          </cell>
          <cell r="J1124">
            <v>0</v>
          </cell>
        </row>
        <row r="1125">
          <cell r="C1125" t="str">
            <v>3Б14-2</v>
          </cell>
          <cell r="D1125" t="str">
            <v>Балка 3Б14-2</v>
          </cell>
          <cell r="E1125">
            <v>1</v>
          </cell>
          <cell r="F1125">
            <v>341.6</v>
          </cell>
          <cell r="G1125">
            <v>341.6</v>
          </cell>
          <cell r="H1125">
            <v>1</v>
          </cell>
          <cell r="I1125">
            <v>341.6</v>
          </cell>
          <cell r="J1125">
            <v>0</v>
          </cell>
        </row>
        <row r="1126">
          <cell r="C1126" t="str">
            <v>3Б14-3</v>
          </cell>
          <cell r="D1126" t="str">
            <v>Балка 3Б14-3</v>
          </cell>
          <cell r="E1126">
            <v>1</v>
          </cell>
          <cell r="F1126">
            <v>50.9</v>
          </cell>
          <cell r="G1126">
            <v>50.9</v>
          </cell>
          <cell r="H1126">
            <v>1</v>
          </cell>
          <cell r="I1126">
            <v>50.9</v>
          </cell>
          <cell r="J1126">
            <v>0</v>
          </cell>
        </row>
        <row r="1127">
          <cell r="C1127" t="str">
            <v>3Б14-4</v>
          </cell>
          <cell r="D1127" t="str">
            <v>Балка 3Б14-4</v>
          </cell>
          <cell r="E1127">
            <v>1</v>
          </cell>
          <cell r="F1127">
            <v>344.3</v>
          </cell>
          <cell r="G1127">
            <v>344.3</v>
          </cell>
          <cell r="H1127">
            <v>1</v>
          </cell>
          <cell r="I1127">
            <v>344.3</v>
          </cell>
          <cell r="J1127">
            <v>0</v>
          </cell>
        </row>
        <row r="1128">
          <cell r="C1128" t="str">
            <v>3Б14-5</v>
          </cell>
          <cell r="D1128" t="str">
            <v>Балка 3Б14-5</v>
          </cell>
          <cell r="E1128">
            <v>1</v>
          </cell>
          <cell r="F1128">
            <v>357.2</v>
          </cell>
          <cell r="G1128">
            <v>357.2</v>
          </cell>
          <cell r="H1128">
            <v>1</v>
          </cell>
          <cell r="I1128">
            <v>357.2</v>
          </cell>
          <cell r="J1128">
            <v>0</v>
          </cell>
        </row>
        <row r="1129">
          <cell r="C1129" t="str">
            <v>3В-1</v>
          </cell>
          <cell r="D1129" t="str">
            <v>Ригель фахверка 3В-1</v>
          </cell>
          <cell r="E1129">
            <v>1</v>
          </cell>
          <cell r="F1129">
            <v>3.9</v>
          </cell>
          <cell r="G1129">
            <v>3.9</v>
          </cell>
          <cell r="H1129">
            <v>1</v>
          </cell>
          <cell r="I1129">
            <v>3.9</v>
          </cell>
          <cell r="J1129">
            <v>0</v>
          </cell>
        </row>
        <row r="1130">
          <cell r="C1130" t="str">
            <v>3В-2</v>
          </cell>
          <cell r="D1130" t="str">
            <v>Ригель фахверка 3В-2</v>
          </cell>
          <cell r="E1130">
            <v>1</v>
          </cell>
          <cell r="F1130">
            <v>16.5</v>
          </cell>
          <cell r="G1130">
            <v>16.5</v>
          </cell>
          <cell r="H1130">
            <v>1</v>
          </cell>
          <cell r="I1130">
            <v>16.5</v>
          </cell>
          <cell r="J1130">
            <v>0</v>
          </cell>
        </row>
        <row r="1131">
          <cell r="C1131" t="str">
            <v>3В-3</v>
          </cell>
          <cell r="D1131" t="str">
            <v>Ригель фахверка 3В-3</v>
          </cell>
          <cell r="E1131">
            <v>1</v>
          </cell>
          <cell r="F1131">
            <v>1.5</v>
          </cell>
          <cell r="G1131">
            <v>1.5</v>
          </cell>
          <cell r="H1131">
            <v>1</v>
          </cell>
          <cell r="I1131">
            <v>1.5</v>
          </cell>
          <cell r="J1131">
            <v>0</v>
          </cell>
        </row>
        <row r="1132">
          <cell r="C1132" t="str">
            <v>3В-4</v>
          </cell>
          <cell r="D1132" t="str">
            <v>Ригель фахверка 3В-4</v>
          </cell>
          <cell r="E1132">
            <v>1</v>
          </cell>
          <cell r="F1132">
            <v>6.7</v>
          </cell>
          <cell r="G1132">
            <v>6.7</v>
          </cell>
          <cell r="H1132">
            <v>1</v>
          </cell>
          <cell r="I1132">
            <v>6.7</v>
          </cell>
          <cell r="J1132">
            <v>0</v>
          </cell>
        </row>
        <row r="1133">
          <cell r="C1133" t="str">
            <v>3В-5</v>
          </cell>
          <cell r="D1133" t="str">
            <v>Ригель фахверка 3В-5</v>
          </cell>
          <cell r="E1133">
            <v>1</v>
          </cell>
          <cell r="F1133">
            <v>3.1</v>
          </cell>
          <cell r="G1133">
            <v>3.1</v>
          </cell>
          <cell r="H1133">
            <v>1</v>
          </cell>
          <cell r="I1133">
            <v>3.1</v>
          </cell>
          <cell r="J1133">
            <v>0</v>
          </cell>
        </row>
        <row r="1134">
          <cell r="C1134" t="str">
            <v>3В-6</v>
          </cell>
          <cell r="D1134" t="str">
            <v>Ригель фахверка 3В-6</v>
          </cell>
          <cell r="E1134">
            <v>1</v>
          </cell>
          <cell r="F1134">
            <v>5.6</v>
          </cell>
          <cell r="G1134">
            <v>5.6</v>
          </cell>
          <cell r="H1134">
            <v>1</v>
          </cell>
          <cell r="I1134">
            <v>5.6</v>
          </cell>
          <cell r="J1134">
            <v>0</v>
          </cell>
        </row>
        <row r="1135">
          <cell r="C1135" t="str">
            <v>3В-7</v>
          </cell>
          <cell r="D1135" t="str">
            <v>Ригель фахверка 3В-7</v>
          </cell>
          <cell r="E1135">
            <v>1</v>
          </cell>
          <cell r="F1135">
            <v>9.1999999999999993</v>
          </cell>
          <cell r="G1135">
            <v>9.1999999999999993</v>
          </cell>
          <cell r="H1135">
            <v>1</v>
          </cell>
          <cell r="I1135">
            <v>9.1999999999999993</v>
          </cell>
          <cell r="J1135">
            <v>0</v>
          </cell>
        </row>
        <row r="1136">
          <cell r="C1136" t="str">
            <v>3В-8</v>
          </cell>
          <cell r="D1136" t="str">
            <v>Ригель фахверка 3В-8</v>
          </cell>
          <cell r="E1136">
            <v>1</v>
          </cell>
          <cell r="F1136">
            <v>11.1</v>
          </cell>
          <cell r="G1136">
            <v>11.1</v>
          </cell>
          <cell r="H1136">
            <v>1</v>
          </cell>
          <cell r="I1136">
            <v>11.1</v>
          </cell>
          <cell r="J1136">
            <v>0</v>
          </cell>
        </row>
        <row r="1137">
          <cell r="C1137" t="str">
            <v>3В-9</v>
          </cell>
          <cell r="D1137" t="str">
            <v>Ригель фахверка 3В-9</v>
          </cell>
          <cell r="E1137">
            <v>1</v>
          </cell>
          <cell r="F1137">
            <v>39.799999999999997</v>
          </cell>
          <cell r="G1137">
            <v>39.799999999999997</v>
          </cell>
          <cell r="H1137">
            <v>1</v>
          </cell>
          <cell r="I1137">
            <v>39.799999999999997</v>
          </cell>
          <cell r="J1137">
            <v>0</v>
          </cell>
        </row>
        <row r="1138">
          <cell r="C1138" t="str">
            <v>3В-10</v>
          </cell>
          <cell r="D1138" t="str">
            <v>Ригель фахверка 3В-10</v>
          </cell>
          <cell r="E1138">
            <v>1</v>
          </cell>
          <cell r="F1138">
            <v>29.2</v>
          </cell>
          <cell r="G1138">
            <v>29.2</v>
          </cell>
          <cell r="H1138">
            <v>1</v>
          </cell>
          <cell r="I1138">
            <v>29.2</v>
          </cell>
          <cell r="J1138">
            <v>0</v>
          </cell>
        </row>
        <row r="1139">
          <cell r="C1139" t="str">
            <v>3ЗД1-1</v>
          </cell>
          <cell r="D1139" t="str">
            <v>Закладная деталь 3ЗД1-1</v>
          </cell>
          <cell r="E1139">
            <v>102</v>
          </cell>
          <cell r="F1139">
            <v>8.4</v>
          </cell>
          <cell r="G1139">
            <v>856.8</v>
          </cell>
          <cell r="H1139">
            <v>102</v>
          </cell>
          <cell r="I1139">
            <v>856.80000000000007</v>
          </cell>
          <cell r="J1139">
            <v>0</v>
          </cell>
        </row>
        <row r="1140">
          <cell r="C1140" t="str">
            <v>3ЗД1-2</v>
          </cell>
          <cell r="D1140" t="str">
            <v>Закладная деталь 3ЗД1-2</v>
          </cell>
          <cell r="E1140">
            <v>102</v>
          </cell>
          <cell r="F1140">
            <v>2.2000000000000002</v>
          </cell>
          <cell r="G1140">
            <v>224.4</v>
          </cell>
          <cell r="H1140">
            <v>102</v>
          </cell>
          <cell r="I1140">
            <v>224.4</v>
          </cell>
          <cell r="J1140">
            <v>0</v>
          </cell>
        </row>
        <row r="1141">
          <cell r="C1141" t="str">
            <v>3К1-1</v>
          </cell>
          <cell r="D1141" t="str">
            <v>Колонна 3К1-1</v>
          </cell>
          <cell r="E1141">
            <v>2</v>
          </cell>
          <cell r="F1141">
            <v>1183.5999999999999</v>
          </cell>
          <cell r="G1141">
            <v>2367.1999999999998</v>
          </cell>
          <cell r="H1141">
            <v>2</v>
          </cell>
          <cell r="I1141">
            <v>2367.1999999999998</v>
          </cell>
          <cell r="J1141">
            <v>0</v>
          </cell>
        </row>
        <row r="1142">
          <cell r="C1142" t="str">
            <v>3К1-2</v>
          </cell>
          <cell r="D1142" t="str">
            <v>Колонна 3К1-2</v>
          </cell>
          <cell r="E1142">
            <v>2</v>
          </cell>
          <cell r="F1142">
            <v>225.6</v>
          </cell>
          <cell r="G1142">
            <v>451.2</v>
          </cell>
          <cell r="H1142">
            <v>2</v>
          </cell>
          <cell r="I1142">
            <v>451.2</v>
          </cell>
          <cell r="J1142">
            <v>0</v>
          </cell>
        </row>
        <row r="1143">
          <cell r="C1143" t="str">
            <v>3К1-3</v>
          </cell>
          <cell r="D1143" t="str">
            <v>Колонна 3К1-3</v>
          </cell>
          <cell r="E1143">
            <v>2</v>
          </cell>
          <cell r="F1143">
            <v>1183.5999999999999</v>
          </cell>
          <cell r="G1143">
            <v>2367.1999999999998</v>
          </cell>
          <cell r="H1143">
            <v>2</v>
          </cell>
          <cell r="I1143">
            <v>2367.1999999999998</v>
          </cell>
          <cell r="J1143">
            <v>0</v>
          </cell>
        </row>
        <row r="1144">
          <cell r="C1144" t="str">
            <v>3К1-4</v>
          </cell>
          <cell r="D1144" t="str">
            <v>Колонна 3К1-4</v>
          </cell>
          <cell r="E1144">
            <v>3</v>
          </cell>
          <cell r="F1144">
            <v>225.6</v>
          </cell>
          <cell r="G1144">
            <v>676.8</v>
          </cell>
          <cell r="H1144">
            <v>3</v>
          </cell>
          <cell r="I1144">
            <v>676.8</v>
          </cell>
          <cell r="J1144">
            <v>0</v>
          </cell>
        </row>
        <row r="1145">
          <cell r="C1145" t="str">
            <v>3К1-5</v>
          </cell>
          <cell r="D1145" t="str">
            <v>Колонна 3К1-5</v>
          </cell>
          <cell r="E1145">
            <v>1</v>
          </cell>
          <cell r="F1145">
            <v>1192.7</v>
          </cell>
          <cell r="G1145">
            <v>1192.7</v>
          </cell>
          <cell r="H1145">
            <v>1</v>
          </cell>
          <cell r="I1145">
            <v>1192.7</v>
          </cell>
          <cell r="J1145">
            <v>0</v>
          </cell>
        </row>
        <row r="1146">
          <cell r="C1146" t="str">
            <v>3К1-6</v>
          </cell>
          <cell r="D1146" t="str">
            <v>Колонна 3К1-6</v>
          </cell>
          <cell r="E1146">
            <v>8</v>
          </cell>
          <cell r="F1146">
            <v>247</v>
          </cell>
          <cell r="G1146">
            <v>1976</v>
          </cell>
          <cell r="H1146">
            <v>8</v>
          </cell>
          <cell r="I1146">
            <v>1976</v>
          </cell>
          <cell r="J1146">
            <v>0</v>
          </cell>
        </row>
        <row r="1147">
          <cell r="C1147" t="str">
            <v>3К1-7</v>
          </cell>
          <cell r="D1147" t="str">
            <v>Колонна 3К1-7</v>
          </cell>
          <cell r="E1147">
            <v>6</v>
          </cell>
          <cell r="F1147">
            <v>1190.4000000000001</v>
          </cell>
          <cell r="G1147">
            <v>7142.4</v>
          </cell>
          <cell r="H1147">
            <v>6</v>
          </cell>
          <cell r="I1147">
            <v>7142.4000000000005</v>
          </cell>
          <cell r="J1147">
            <v>0</v>
          </cell>
        </row>
        <row r="1148">
          <cell r="C1148" t="str">
            <v>3К1-8</v>
          </cell>
          <cell r="D1148" t="str">
            <v>Колонна 3К1-8</v>
          </cell>
          <cell r="E1148">
            <v>1</v>
          </cell>
          <cell r="F1148">
            <v>1192.7</v>
          </cell>
          <cell r="G1148">
            <v>1192.7</v>
          </cell>
          <cell r="H1148">
            <v>1</v>
          </cell>
          <cell r="I1148">
            <v>1192.7</v>
          </cell>
          <cell r="J1148">
            <v>0</v>
          </cell>
        </row>
        <row r="1149">
          <cell r="C1149" t="str">
            <v>3К1-9</v>
          </cell>
          <cell r="D1149" t="str">
            <v>Колонна 3К1-9</v>
          </cell>
          <cell r="E1149">
            <v>1</v>
          </cell>
          <cell r="F1149">
            <v>1215</v>
          </cell>
          <cell r="G1149">
            <v>1215</v>
          </cell>
          <cell r="H1149">
            <v>1</v>
          </cell>
          <cell r="I1149">
            <v>1215</v>
          </cell>
          <cell r="J1149">
            <v>0</v>
          </cell>
        </row>
        <row r="1150">
          <cell r="C1150" t="str">
            <v>3К1-10</v>
          </cell>
          <cell r="D1150" t="str">
            <v>Колонна 3К1-10</v>
          </cell>
          <cell r="E1150">
            <v>1</v>
          </cell>
          <cell r="F1150">
            <v>258.10000000000002</v>
          </cell>
          <cell r="G1150">
            <v>258.10000000000002</v>
          </cell>
          <cell r="H1150">
            <v>1</v>
          </cell>
          <cell r="I1150">
            <v>258.10000000000002</v>
          </cell>
          <cell r="J1150">
            <v>0</v>
          </cell>
        </row>
        <row r="1151">
          <cell r="C1151" t="str">
            <v>3К1-11</v>
          </cell>
          <cell r="D1151" t="str">
            <v>Колонна 3К1-11</v>
          </cell>
          <cell r="E1151">
            <v>1</v>
          </cell>
          <cell r="F1151">
            <v>1220.0999999999999</v>
          </cell>
          <cell r="G1151">
            <v>1220.0999999999999</v>
          </cell>
          <cell r="H1151">
            <v>1</v>
          </cell>
          <cell r="I1151">
            <v>1220.0999999999999</v>
          </cell>
          <cell r="J1151">
            <v>0</v>
          </cell>
        </row>
        <row r="1152">
          <cell r="C1152" t="str">
            <v>3К1-12</v>
          </cell>
          <cell r="D1152" t="str">
            <v>Колонна 3К1-12</v>
          </cell>
          <cell r="E1152">
            <v>1</v>
          </cell>
          <cell r="F1152">
            <v>319.3</v>
          </cell>
          <cell r="G1152">
            <v>319.3</v>
          </cell>
          <cell r="H1152">
            <v>1</v>
          </cell>
          <cell r="I1152">
            <v>319.3</v>
          </cell>
          <cell r="J1152">
            <v>0</v>
          </cell>
        </row>
        <row r="1153">
          <cell r="C1153" t="str">
            <v>3К1-13</v>
          </cell>
          <cell r="D1153" t="str">
            <v>Колонна 3К1-13</v>
          </cell>
          <cell r="E1153">
            <v>1</v>
          </cell>
          <cell r="F1153">
            <v>1198.7</v>
          </cell>
          <cell r="G1153">
            <v>1198.7</v>
          </cell>
          <cell r="H1153">
            <v>1</v>
          </cell>
          <cell r="I1153">
            <v>1198.7</v>
          </cell>
          <cell r="J1153">
            <v>0</v>
          </cell>
        </row>
        <row r="1154">
          <cell r="C1154" t="str">
            <v>3К1-14</v>
          </cell>
          <cell r="D1154" t="str">
            <v>Колонна 3К1-14</v>
          </cell>
          <cell r="E1154">
            <v>1</v>
          </cell>
          <cell r="F1154">
            <v>258.10000000000002</v>
          </cell>
          <cell r="G1154">
            <v>258.10000000000002</v>
          </cell>
          <cell r="H1154">
            <v>1</v>
          </cell>
          <cell r="I1154">
            <v>258.10000000000002</v>
          </cell>
          <cell r="J1154">
            <v>0</v>
          </cell>
        </row>
        <row r="1155">
          <cell r="C1155" t="str">
            <v>3К1-15</v>
          </cell>
          <cell r="D1155" t="str">
            <v>Колонна 3К1-15</v>
          </cell>
          <cell r="E1155">
            <v>1</v>
          </cell>
          <cell r="F1155">
            <v>1235</v>
          </cell>
          <cell r="G1155">
            <v>1235</v>
          </cell>
          <cell r="H1155">
            <v>1</v>
          </cell>
          <cell r="I1155">
            <v>1235</v>
          </cell>
          <cell r="J1155">
            <v>0</v>
          </cell>
        </row>
        <row r="1156">
          <cell r="C1156" t="str">
            <v>3К2-1</v>
          </cell>
          <cell r="D1156" t="str">
            <v>Колонна 3К2-1</v>
          </cell>
          <cell r="E1156">
            <v>1</v>
          </cell>
          <cell r="F1156">
            <v>1753.2</v>
          </cell>
          <cell r="G1156">
            <v>1753.2</v>
          </cell>
          <cell r="H1156" t="str">
            <v>-</v>
          </cell>
          <cell r="I1156" t="str">
            <v>-</v>
          </cell>
          <cell r="J1156">
            <v>1</v>
          </cell>
        </row>
        <row r="1157">
          <cell r="C1157" t="str">
            <v>3К2-2</v>
          </cell>
          <cell r="D1157" t="str">
            <v>Колонна 3К2-2</v>
          </cell>
          <cell r="E1157">
            <v>10</v>
          </cell>
          <cell r="F1157">
            <v>1764.7</v>
          </cell>
          <cell r="G1157">
            <v>17647</v>
          </cell>
          <cell r="H1157">
            <v>1</v>
          </cell>
          <cell r="I1157">
            <v>1764.7</v>
          </cell>
          <cell r="J1157">
            <v>10</v>
          </cell>
        </row>
        <row r="1158">
          <cell r="C1158" t="str">
            <v>3К2-3</v>
          </cell>
          <cell r="D1158" t="str">
            <v>Колонна 3К2-3</v>
          </cell>
          <cell r="E1158">
            <v>1</v>
          </cell>
          <cell r="F1158">
            <v>1772.8</v>
          </cell>
          <cell r="G1158">
            <v>1772.8</v>
          </cell>
          <cell r="H1158" t="str">
            <v>-</v>
          </cell>
          <cell r="I1158" t="str">
            <v>-</v>
          </cell>
          <cell r="J1158">
            <v>1</v>
          </cell>
        </row>
        <row r="1159">
          <cell r="C1159" t="str">
            <v>3К2-4</v>
          </cell>
          <cell r="D1159" t="str">
            <v>Колонна 3К2-4</v>
          </cell>
          <cell r="E1159">
            <v>1</v>
          </cell>
          <cell r="F1159">
            <v>1772.8</v>
          </cell>
          <cell r="G1159">
            <v>1772.8</v>
          </cell>
          <cell r="H1159" t="str">
            <v>-</v>
          </cell>
          <cell r="I1159" t="str">
            <v>-</v>
          </cell>
          <cell r="J1159">
            <v>1</v>
          </cell>
        </row>
        <row r="1160">
          <cell r="C1160" t="str">
            <v>3К2-5</v>
          </cell>
          <cell r="D1160" t="str">
            <v>Колонна 3К2-5</v>
          </cell>
          <cell r="E1160">
            <v>1</v>
          </cell>
          <cell r="F1160">
            <v>1786.1</v>
          </cell>
          <cell r="G1160">
            <v>1786.1</v>
          </cell>
          <cell r="H1160" t="str">
            <v>-</v>
          </cell>
          <cell r="I1160" t="str">
            <v>-</v>
          </cell>
          <cell r="J1160">
            <v>1</v>
          </cell>
        </row>
        <row r="1161">
          <cell r="C1161" t="str">
            <v>3К2-6</v>
          </cell>
          <cell r="D1161" t="str">
            <v>Колонна 3К2-6</v>
          </cell>
          <cell r="E1161">
            <v>1</v>
          </cell>
          <cell r="F1161">
            <v>1753.2</v>
          </cell>
          <cell r="G1161">
            <v>1753.2</v>
          </cell>
          <cell r="H1161" t="str">
            <v>-</v>
          </cell>
          <cell r="I1161" t="str">
            <v>-</v>
          </cell>
          <cell r="J1161">
            <v>1</v>
          </cell>
        </row>
        <row r="1162">
          <cell r="C1162" t="str">
            <v>3К4-1</v>
          </cell>
          <cell r="D1162" t="str">
            <v>Колонна 3К4-1</v>
          </cell>
          <cell r="E1162">
            <v>2</v>
          </cell>
          <cell r="F1162">
            <v>205.9</v>
          </cell>
          <cell r="G1162">
            <v>411.8</v>
          </cell>
          <cell r="H1162">
            <v>2</v>
          </cell>
          <cell r="I1162">
            <v>411.8</v>
          </cell>
          <cell r="J1162">
            <v>0</v>
          </cell>
        </row>
        <row r="1163">
          <cell r="C1163" t="str">
            <v>3К4-2</v>
          </cell>
          <cell r="D1163" t="str">
            <v>Колонна 3К4-2</v>
          </cell>
          <cell r="E1163">
            <v>1</v>
          </cell>
          <cell r="F1163">
            <v>324.7</v>
          </cell>
          <cell r="G1163">
            <v>324.7</v>
          </cell>
          <cell r="H1163">
            <v>1</v>
          </cell>
          <cell r="I1163">
            <v>324.7</v>
          </cell>
          <cell r="J1163">
            <v>0</v>
          </cell>
        </row>
        <row r="1164">
          <cell r="C1164" t="str">
            <v>3К4-3</v>
          </cell>
          <cell r="D1164" t="str">
            <v>Колонна 3К4-3</v>
          </cell>
          <cell r="E1164">
            <v>10</v>
          </cell>
          <cell r="F1164">
            <v>222.3</v>
          </cell>
          <cell r="G1164">
            <v>2223</v>
          </cell>
          <cell r="H1164">
            <v>10</v>
          </cell>
          <cell r="I1164">
            <v>2223</v>
          </cell>
          <cell r="J1164">
            <v>0</v>
          </cell>
        </row>
        <row r="1165">
          <cell r="C1165" t="str">
            <v>3К4-4</v>
          </cell>
          <cell r="D1165" t="str">
            <v>Колонна 3К4-4</v>
          </cell>
          <cell r="E1165">
            <v>10</v>
          </cell>
          <cell r="F1165">
            <v>222.9</v>
          </cell>
          <cell r="G1165">
            <v>2229</v>
          </cell>
          <cell r="H1165">
            <v>10</v>
          </cell>
          <cell r="I1165">
            <v>2229</v>
          </cell>
          <cell r="J1165">
            <v>0</v>
          </cell>
        </row>
        <row r="1166">
          <cell r="C1166" t="str">
            <v>3К4-5</v>
          </cell>
          <cell r="D1166" t="str">
            <v>Колонна 3К4-5</v>
          </cell>
          <cell r="E1166">
            <v>1</v>
          </cell>
          <cell r="F1166">
            <v>231.3</v>
          </cell>
          <cell r="G1166">
            <v>231.3</v>
          </cell>
          <cell r="H1166">
            <v>1</v>
          </cell>
          <cell r="I1166">
            <v>231.3</v>
          </cell>
          <cell r="J1166">
            <v>0</v>
          </cell>
        </row>
        <row r="1167">
          <cell r="C1167" t="str">
            <v>3К4-6</v>
          </cell>
          <cell r="D1167" t="str">
            <v>Колонна 3К4-6</v>
          </cell>
          <cell r="E1167">
            <v>1</v>
          </cell>
          <cell r="F1167">
            <v>231.8</v>
          </cell>
          <cell r="G1167">
            <v>231.8</v>
          </cell>
          <cell r="H1167">
            <v>1</v>
          </cell>
          <cell r="I1167">
            <v>231.8</v>
          </cell>
          <cell r="J1167">
            <v>0</v>
          </cell>
        </row>
        <row r="1168">
          <cell r="C1168" t="str">
            <v>3К4-7</v>
          </cell>
          <cell r="D1168" t="str">
            <v>Колонна 3К4-7</v>
          </cell>
          <cell r="E1168">
            <v>1</v>
          </cell>
          <cell r="F1168">
            <v>232.8</v>
          </cell>
          <cell r="G1168">
            <v>232.8</v>
          </cell>
          <cell r="H1168">
            <v>1</v>
          </cell>
          <cell r="I1168">
            <v>232.8</v>
          </cell>
          <cell r="J1168">
            <v>0</v>
          </cell>
        </row>
        <row r="1169">
          <cell r="C1169" t="str">
            <v>3К4-8</v>
          </cell>
          <cell r="D1169" t="str">
            <v>Колонна 3К4-8</v>
          </cell>
          <cell r="E1169">
            <v>1</v>
          </cell>
          <cell r="F1169">
            <v>242.5</v>
          </cell>
          <cell r="G1169">
            <v>242.5</v>
          </cell>
          <cell r="H1169">
            <v>1</v>
          </cell>
          <cell r="I1169">
            <v>242.5</v>
          </cell>
          <cell r="J1169">
            <v>0</v>
          </cell>
        </row>
        <row r="1170">
          <cell r="C1170" t="str">
            <v>3К4-9</v>
          </cell>
          <cell r="D1170" t="str">
            <v>Колонна 3К4-9</v>
          </cell>
          <cell r="E1170">
            <v>1</v>
          </cell>
          <cell r="F1170">
            <v>231.3</v>
          </cell>
          <cell r="G1170">
            <v>231.3</v>
          </cell>
          <cell r="H1170">
            <v>1</v>
          </cell>
          <cell r="I1170">
            <v>231.3</v>
          </cell>
          <cell r="J1170">
            <v>0</v>
          </cell>
        </row>
        <row r="1171">
          <cell r="C1171" t="str">
            <v>3К4-10</v>
          </cell>
          <cell r="D1171" t="str">
            <v>Колонна 3К4-10</v>
          </cell>
          <cell r="E1171">
            <v>1</v>
          </cell>
          <cell r="F1171">
            <v>231.8</v>
          </cell>
          <cell r="G1171">
            <v>231.8</v>
          </cell>
          <cell r="H1171">
            <v>1</v>
          </cell>
          <cell r="I1171">
            <v>231.8</v>
          </cell>
          <cell r="J1171">
            <v>0</v>
          </cell>
        </row>
        <row r="1172">
          <cell r="C1172" t="str">
            <v>3К4-11</v>
          </cell>
          <cell r="D1172" t="str">
            <v>Колонна 3К4-11</v>
          </cell>
          <cell r="E1172">
            <v>1</v>
          </cell>
          <cell r="F1172">
            <v>314.7</v>
          </cell>
          <cell r="G1172">
            <v>314.7</v>
          </cell>
          <cell r="H1172">
            <v>1</v>
          </cell>
          <cell r="I1172">
            <v>314.7</v>
          </cell>
          <cell r="J1172">
            <v>0</v>
          </cell>
        </row>
        <row r="1173">
          <cell r="C1173" t="str">
            <v>3КР1-1</v>
          </cell>
          <cell r="D1173" t="str">
            <v>Кронштейн 3КР1-1</v>
          </cell>
          <cell r="E1173">
            <v>1</v>
          </cell>
          <cell r="F1173">
            <v>21.3</v>
          </cell>
          <cell r="G1173">
            <v>21.3</v>
          </cell>
          <cell r="H1173">
            <v>1</v>
          </cell>
          <cell r="I1173">
            <v>21.3</v>
          </cell>
          <cell r="J1173">
            <v>0</v>
          </cell>
        </row>
        <row r="1174">
          <cell r="C1174" t="str">
            <v>3КР1-2</v>
          </cell>
          <cell r="D1174" t="str">
            <v>Кронштейн 3КР1-2</v>
          </cell>
          <cell r="E1174">
            <v>1</v>
          </cell>
          <cell r="F1174">
            <v>71.400000000000006</v>
          </cell>
          <cell r="G1174">
            <v>71.400000000000006</v>
          </cell>
          <cell r="H1174">
            <v>1</v>
          </cell>
          <cell r="I1174">
            <v>71.400000000000006</v>
          </cell>
          <cell r="J1174">
            <v>0</v>
          </cell>
        </row>
        <row r="1175">
          <cell r="C1175" t="str">
            <v>3КР1-3</v>
          </cell>
          <cell r="D1175" t="str">
            <v>Кронштейн 3КР1-3</v>
          </cell>
          <cell r="E1175">
            <v>4</v>
          </cell>
          <cell r="F1175">
            <v>66.900000000000006</v>
          </cell>
          <cell r="G1175">
            <v>267.60000000000002</v>
          </cell>
          <cell r="H1175">
            <v>4</v>
          </cell>
          <cell r="I1175">
            <v>267.60000000000002</v>
          </cell>
          <cell r="J1175">
            <v>0</v>
          </cell>
        </row>
        <row r="1176">
          <cell r="C1176" t="str">
            <v>3КР1-4</v>
          </cell>
          <cell r="D1176" t="str">
            <v>Кронштейн 3КР1-4</v>
          </cell>
          <cell r="E1176">
            <v>4</v>
          </cell>
          <cell r="F1176">
            <v>17.5</v>
          </cell>
          <cell r="G1176">
            <v>70</v>
          </cell>
          <cell r="H1176">
            <v>4</v>
          </cell>
          <cell r="I1176">
            <v>70</v>
          </cell>
          <cell r="J1176">
            <v>0</v>
          </cell>
        </row>
        <row r="1177">
          <cell r="C1177" t="str">
            <v>3Л1-1</v>
          </cell>
          <cell r="D1177" t="str">
            <v>Лестница 3Л1-1</v>
          </cell>
          <cell r="E1177">
            <v>2</v>
          </cell>
          <cell r="F1177">
            <v>347.1</v>
          </cell>
          <cell r="G1177">
            <v>694.2</v>
          </cell>
          <cell r="H1177">
            <v>2</v>
          </cell>
          <cell r="I1177">
            <v>694.2</v>
          </cell>
          <cell r="J1177">
            <v>0</v>
          </cell>
        </row>
        <row r="1178">
          <cell r="C1178" t="str">
            <v>3Л1-2</v>
          </cell>
          <cell r="D1178" t="str">
            <v>Лестница 3Л1-2</v>
          </cell>
          <cell r="E1178">
            <v>1</v>
          </cell>
          <cell r="F1178">
            <v>383.4</v>
          </cell>
          <cell r="G1178">
            <v>383.4</v>
          </cell>
          <cell r="H1178">
            <v>1</v>
          </cell>
          <cell r="I1178">
            <v>383.4</v>
          </cell>
          <cell r="J1178">
            <v>0</v>
          </cell>
        </row>
        <row r="1179">
          <cell r="C1179" t="str">
            <v>3Л1-3</v>
          </cell>
          <cell r="D1179" t="str">
            <v>Лестница 3Л1-3</v>
          </cell>
          <cell r="E1179">
            <v>1</v>
          </cell>
          <cell r="F1179">
            <v>176</v>
          </cell>
          <cell r="G1179">
            <v>176</v>
          </cell>
          <cell r="H1179">
            <v>1</v>
          </cell>
          <cell r="I1179">
            <v>176</v>
          </cell>
          <cell r="J1179">
            <v>0</v>
          </cell>
        </row>
        <row r="1180">
          <cell r="C1180" t="str">
            <v>3Л1-4</v>
          </cell>
          <cell r="D1180" t="str">
            <v>Лестница 3Л1-4</v>
          </cell>
          <cell r="E1180">
            <v>2</v>
          </cell>
          <cell r="F1180">
            <v>278.8</v>
          </cell>
          <cell r="G1180">
            <v>557.6</v>
          </cell>
          <cell r="H1180">
            <v>2</v>
          </cell>
          <cell r="I1180">
            <v>557.6</v>
          </cell>
          <cell r="J1180">
            <v>0</v>
          </cell>
        </row>
        <row r="1181">
          <cell r="C1181" t="str">
            <v>3Л1-5</v>
          </cell>
          <cell r="D1181" t="str">
            <v>Лестница 3Л1-5</v>
          </cell>
          <cell r="E1181">
            <v>1</v>
          </cell>
          <cell r="F1181">
            <v>261.2</v>
          </cell>
          <cell r="G1181">
            <v>261.2</v>
          </cell>
          <cell r="H1181">
            <v>1</v>
          </cell>
          <cell r="I1181">
            <v>261.2</v>
          </cell>
          <cell r="J1181">
            <v>0</v>
          </cell>
        </row>
        <row r="1182">
          <cell r="C1182" t="str">
            <v>3Л1-6</v>
          </cell>
          <cell r="D1182" t="str">
            <v>Лестница 3Л1-6</v>
          </cell>
          <cell r="E1182">
            <v>1</v>
          </cell>
          <cell r="F1182">
            <v>259.60000000000002</v>
          </cell>
          <cell r="G1182">
            <v>259.60000000000002</v>
          </cell>
          <cell r="H1182">
            <v>1</v>
          </cell>
          <cell r="I1182">
            <v>259.60000000000002</v>
          </cell>
          <cell r="J1182">
            <v>0</v>
          </cell>
        </row>
        <row r="1183">
          <cell r="C1183" t="str">
            <v>3Л2-1</v>
          </cell>
          <cell r="D1183" t="str">
            <v>Лестница 3Л2-1</v>
          </cell>
          <cell r="E1183">
            <v>1</v>
          </cell>
          <cell r="F1183">
            <v>61.6</v>
          </cell>
          <cell r="G1183">
            <v>61.6</v>
          </cell>
          <cell r="H1183">
            <v>1</v>
          </cell>
          <cell r="I1183">
            <v>61.6</v>
          </cell>
          <cell r="J1183">
            <v>0</v>
          </cell>
        </row>
        <row r="1184">
          <cell r="C1184" t="str">
            <v>3Л2-2</v>
          </cell>
          <cell r="D1184" t="str">
            <v>Лестница 3Л2-2</v>
          </cell>
          <cell r="E1184">
            <v>2</v>
          </cell>
          <cell r="F1184">
            <v>370.8</v>
          </cell>
          <cell r="G1184">
            <v>741.6</v>
          </cell>
          <cell r="H1184">
            <v>2</v>
          </cell>
          <cell r="I1184">
            <v>741.6</v>
          </cell>
          <cell r="J1184">
            <v>0</v>
          </cell>
        </row>
        <row r="1185">
          <cell r="C1185" t="str">
            <v>3Л2-3</v>
          </cell>
          <cell r="D1185" t="str">
            <v>Лестница 3Л2-3</v>
          </cell>
          <cell r="E1185">
            <v>1</v>
          </cell>
          <cell r="F1185">
            <v>276.39999999999998</v>
          </cell>
          <cell r="G1185">
            <v>276.39999999999998</v>
          </cell>
          <cell r="H1185">
            <v>1</v>
          </cell>
          <cell r="I1185">
            <v>276.39999999999998</v>
          </cell>
          <cell r="J1185">
            <v>0</v>
          </cell>
        </row>
        <row r="1186">
          <cell r="C1186" t="str">
            <v>3Л2-4</v>
          </cell>
          <cell r="D1186" t="str">
            <v>Лестница 3Л2-4</v>
          </cell>
          <cell r="E1186">
            <v>1</v>
          </cell>
          <cell r="F1186">
            <v>309.60000000000002</v>
          </cell>
          <cell r="G1186">
            <v>309.60000000000002</v>
          </cell>
          <cell r="H1186">
            <v>1</v>
          </cell>
          <cell r="I1186">
            <v>309.60000000000002</v>
          </cell>
          <cell r="J1186">
            <v>0</v>
          </cell>
        </row>
        <row r="1187">
          <cell r="C1187" t="str">
            <v>3Л3-1</v>
          </cell>
          <cell r="D1187" t="str">
            <v>Лестница 3Л3-1</v>
          </cell>
          <cell r="E1187">
            <v>2</v>
          </cell>
          <cell r="F1187">
            <v>254.8</v>
          </cell>
          <cell r="G1187">
            <v>509.6</v>
          </cell>
          <cell r="H1187">
            <v>2</v>
          </cell>
          <cell r="I1187">
            <v>509.6</v>
          </cell>
          <cell r="J1187">
            <v>0</v>
          </cell>
        </row>
        <row r="1188">
          <cell r="C1188" t="str">
            <v>3Л3-2</v>
          </cell>
          <cell r="D1188" t="str">
            <v>Лестница 3Л3-2</v>
          </cell>
          <cell r="E1188">
            <v>1</v>
          </cell>
          <cell r="F1188">
            <v>293.89999999999998</v>
          </cell>
          <cell r="G1188">
            <v>293.89999999999998</v>
          </cell>
          <cell r="H1188">
            <v>1</v>
          </cell>
          <cell r="I1188">
            <v>293.89999999999998</v>
          </cell>
          <cell r="J1188">
            <v>0</v>
          </cell>
        </row>
        <row r="1189">
          <cell r="C1189" t="str">
            <v>3Л3-3</v>
          </cell>
          <cell r="D1189" t="str">
            <v>Лестница 3Л3-3</v>
          </cell>
          <cell r="E1189">
            <v>1</v>
          </cell>
          <cell r="F1189">
            <v>257.39999999999998</v>
          </cell>
          <cell r="G1189">
            <v>257.39999999999998</v>
          </cell>
          <cell r="H1189">
            <v>1</v>
          </cell>
          <cell r="I1189">
            <v>257.39999999999998</v>
          </cell>
          <cell r="J1189">
            <v>0</v>
          </cell>
        </row>
        <row r="1190">
          <cell r="C1190" t="str">
            <v>3Л3-4</v>
          </cell>
          <cell r="D1190" t="str">
            <v>Лестница 3Л3-4</v>
          </cell>
          <cell r="E1190">
            <v>1</v>
          </cell>
          <cell r="F1190">
            <v>362.1</v>
          </cell>
          <cell r="G1190">
            <v>362.1</v>
          </cell>
          <cell r="H1190">
            <v>1</v>
          </cell>
          <cell r="I1190">
            <v>362.1</v>
          </cell>
          <cell r="J1190">
            <v>0</v>
          </cell>
        </row>
        <row r="1191">
          <cell r="C1191" t="str">
            <v>3Л6-1</v>
          </cell>
          <cell r="D1191" t="str">
            <v>Лестница 3Л6-1</v>
          </cell>
          <cell r="E1191">
            <v>1</v>
          </cell>
          <cell r="F1191">
            <v>449.9</v>
          </cell>
          <cell r="G1191">
            <v>449.9</v>
          </cell>
          <cell r="H1191">
            <v>1</v>
          </cell>
          <cell r="I1191">
            <v>449.9</v>
          </cell>
          <cell r="J1191">
            <v>0</v>
          </cell>
        </row>
        <row r="1192">
          <cell r="C1192" t="str">
            <v>3М-1</v>
          </cell>
          <cell r="D1192" t="str">
            <v>Монтажный элемент 3М-1</v>
          </cell>
          <cell r="E1192">
            <v>40</v>
          </cell>
          <cell r="F1192">
            <v>1.5</v>
          </cell>
          <cell r="G1192">
            <v>60</v>
          </cell>
          <cell r="H1192">
            <v>40</v>
          </cell>
          <cell r="I1192">
            <v>60</v>
          </cell>
          <cell r="J1192">
            <v>0</v>
          </cell>
        </row>
        <row r="1193">
          <cell r="C1193" t="str">
            <v>3М-2</v>
          </cell>
          <cell r="D1193" t="str">
            <v>Монтажный элемент 3М-2</v>
          </cell>
          <cell r="E1193">
            <v>24</v>
          </cell>
          <cell r="F1193">
            <v>0.3</v>
          </cell>
          <cell r="G1193">
            <v>7.2</v>
          </cell>
          <cell r="H1193">
            <v>24</v>
          </cell>
          <cell r="I1193">
            <v>7.1999999999999993</v>
          </cell>
          <cell r="J1193">
            <v>0</v>
          </cell>
        </row>
        <row r="1194">
          <cell r="C1194" t="str">
            <v>3М-3</v>
          </cell>
          <cell r="D1194" t="str">
            <v>Монтажный элемент 3М-3</v>
          </cell>
          <cell r="E1194">
            <v>8</v>
          </cell>
          <cell r="F1194">
            <v>11.2</v>
          </cell>
          <cell r="G1194">
            <v>89.6</v>
          </cell>
          <cell r="H1194">
            <v>8</v>
          </cell>
          <cell r="I1194">
            <v>89.6</v>
          </cell>
          <cell r="J1194">
            <v>0</v>
          </cell>
        </row>
        <row r="1195">
          <cell r="C1195" t="str">
            <v>3Н1-1</v>
          </cell>
          <cell r="D1195" t="str">
            <v>Настил 3Н1-1</v>
          </cell>
          <cell r="E1195">
            <v>1</v>
          </cell>
          <cell r="F1195">
            <v>83.9</v>
          </cell>
          <cell r="G1195">
            <v>83.9</v>
          </cell>
          <cell r="H1195">
            <v>1</v>
          </cell>
          <cell r="I1195">
            <v>83.9</v>
          </cell>
          <cell r="J1195">
            <v>0</v>
          </cell>
        </row>
        <row r="1196">
          <cell r="C1196" t="str">
            <v>3Н1-2</v>
          </cell>
          <cell r="D1196" t="str">
            <v>Настил 3Н1-2</v>
          </cell>
          <cell r="E1196">
            <v>1</v>
          </cell>
          <cell r="F1196">
            <v>79.2</v>
          </cell>
          <cell r="G1196">
            <v>79.2</v>
          </cell>
          <cell r="H1196">
            <v>1</v>
          </cell>
          <cell r="I1196">
            <v>79.2</v>
          </cell>
          <cell r="J1196">
            <v>0</v>
          </cell>
        </row>
        <row r="1197">
          <cell r="C1197" t="str">
            <v>3Н1-3</v>
          </cell>
          <cell r="D1197" t="str">
            <v>Настил 3Н1-3</v>
          </cell>
          <cell r="E1197">
            <v>1</v>
          </cell>
          <cell r="F1197">
            <v>64.5</v>
          </cell>
          <cell r="G1197">
            <v>64.5</v>
          </cell>
          <cell r="H1197">
            <v>1</v>
          </cell>
          <cell r="I1197">
            <v>64.5</v>
          </cell>
          <cell r="J1197">
            <v>0</v>
          </cell>
        </row>
        <row r="1198">
          <cell r="C1198" t="str">
            <v>3Н1-4</v>
          </cell>
          <cell r="D1198" t="str">
            <v>Настил 3Н1-4</v>
          </cell>
          <cell r="E1198">
            <v>1</v>
          </cell>
          <cell r="F1198">
            <v>107.8</v>
          </cell>
          <cell r="G1198">
            <v>107.8</v>
          </cell>
          <cell r="H1198">
            <v>1</v>
          </cell>
          <cell r="I1198">
            <v>107.8</v>
          </cell>
          <cell r="J1198">
            <v>0</v>
          </cell>
        </row>
        <row r="1199">
          <cell r="C1199" t="str">
            <v>3Н1-5</v>
          </cell>
          <cell r="D1199" t="str">
            <v>Настил 3Н1-5</v>
          </cell>
          <cell r="E1199">
            <v>1</v>
          </cell>
          <cell r="F1199">
            <v>100</v>
          </cell>
          <cell r="G1199">
            <v>100</v>
          </cell>
          <cell r="H1199">
            <v>1</v>
          </cell>
          <cell r="I1199">
            <v>100</v>
          </cell>
          <cell r="J1199">
            <v>0</v>
          </cell>
        </row>
        <row r="1200">
          <cell r="C1200" t="str">
            <v>3Н1-6</v>
          </cell>
          <cell r="D1200" t="str">
            <v>Настил 3Н1-6</v>
          </cell>
          <cell r="E1200">
            <v>1</v>
          </cell>
          <cell r="F1200">
            <v>88.6</v>
          </cell>
          <cell r="G1200">
            <v>88.6</v>
          </cell>
          <cell r="H1200">
            <v>1</v>
          </cell>
          <cell r="I1200">
            <v>88.6</v>
          </cell>
          <cell r="J1200">
            <v>0</v>
          </cell>
        </row>
        <row r="1201">
          <cell r="C1201" t="str">
            <v>3Н1-7</v>
          </cell>
          <cell r="D1201" t="str">
            <v>Настил 3Н1-7</v>
          </cell>
          <cell r="E1201">
            <v>1</v>
          </cell>
          <cell r="F1201">
            <v>81.099999999999994</v>
          </cell>
          <cell r="G1201">
            <v>81.099999999999994</v>
          </cell>
          <cell r="H1201">
            <v>1</v>
          </cell>
          <cell r="I1201">
            <v>81.099999999999994</v>
          </cell>
          <cell r="J1201">
            <v>0</v>
          </cell>
        </row>
        <row r="1202">
          <cell r="C1202" t="str">
            <v>3Н1-8</v>
          </cell>
          <cell r="D1202" t="str">
            <v>Настил 3Н1-8</v>
          </cell>
          <cell r="E1202">
            <v>1</v>
          </cell>
          <cell r="F1202">
            <v>108.1</v>
          </cell>
          <cell r="G1202">
            <v>108.1</v>
          </cell>
          <cell r="H1202">
            <v>1</v>
          </cell>
          <cell r="I1202">
            <v>108.1</v>
          </cell>
          <cell r="J1202">
            <v>0</v>
          </cell>
        </row>
        <row r="1203">
          <cell r="C1203" t="str">
            <v>3Н1-9</v>
          </cell>
          <cell r="D1203" t="str">
            <v>Настил 3Н1-9</v>
          </cell>
          <cell r="E1203">
            <v>1</v>
          </cell>
          <cell r="F1203">
            <v>100.3</v>
          </cell>
          <cell r="G1203">
            <v>100.3</v>
          </cell>
          <cell r="H1203">
            <v>1</v>
          </cell>
          <cell r="I1203">
            <v>100.3</v>
          </cell>
          <cell r="J1203">
            <v>0</v>
          </cell>
        </row>
        <row r="1204">
          <cell r="C1204" t="str">
            <v>3Н1-10</v>
          </cell>
          <cell r="D1204" t="str">
            <v>Настил 3Н1-10</v>
          </cell>
          <cell r="E1204">
            <v>1</v>
          </cell>
          <cell r="F1204">
            <v>75.3</v>
          </cell>
          <cell r="G1204">
            <v>75.3</v>
          </cell>
          <cell r="H1204">
            <v>1</v>
          </cell>
          <cell r="I1204">
            <v>75.3</v>
          </cell>
          <cell r="J1204">
            <v>0</v>
          </cell>
        </row>
        <row r="1205">
          <cell r="C1205" t="str">
            <v>3Н1-11</v>
          </cell>
          <cell r="D1205" t="str">
            <v>Настил 3Н1-11</v>
          </cell>
          <cell r="E1205">
            <v>1</v>
          </cell>
          <cell r="F1205">
            <v>78.5</v>
          </cell>
          <cell r="G1205">
            <v>78.5</v>
          </cell>
          <cell r="H1205">
            <v>1</v>
          </cell>
          <cell r="I1205">
            <v>78.5</v>
          </cell>
          <cell r="J1205">
            <v>0</v>
          </cell>
        </row>
        <row r="1206">
          <cell r="C1206" t="str">
            <v>3Н1-12</v>
          </cell>
          <cell r="D1206" t="str">
            <v>Настил 3Н1-12</v>
          </cell>
          <cell r="E1206">
            <v>4</v>
          </cell>
          <cell r="F1206">
            <v>228.8</v>
          </cell>
          <cell r="G1206">
            <v>915.2</v>
          </cell>
          <cell r="H1206">
            <v>4</v>
          </cell>
          <cell r="I1206">
            <v>915.2</v>
          </cell>
          <cell r="J1206">
            <v>0</v>
          </cell>
        </row>
        <row r="1207">
          <cell r="C1207" t="str">
            <v>3Н1-13</v>
          </cell>
          <cell r="D1207" t="str">
            <v>Настил 3Н1-13</v>
          </cell>
          <cell r="E1207">
            <v>4</v>
          </cell>
          <cell r="F1207">
            <v>210</v>
          </cell>
          <cell r="G1207">
            <v>840</v>
          </cell>
          <cell r="H1207">
            <v>4</v>
          </cell>
          <cell r="I1207">
            <v>840</v>
          </cell>
          <cell r="J1207">
            <v>0</v>
          </cell>
        </row>
        <row r="1208">
          <cell r="C1208" t="str">
            <v>3Н1-14</v>
          </cell>
          <cell r="D1208" t="str">
            <v>Настил 3Н1-14</v>
          </cell>
          <cell r="E1208">
            <v>2</v>
          </cell>
          <cell r="F1208">
            <v>172.6</v>
          </cell>
          <cell r="G1208">
            <v>345.2</v>
          </cell>
          <cell r="H1208">
            <v>2</v>
          </cell>
          <cell r="I1208">
            <v>345.2</v>
          </cell>
          <cell r="J1208">
            <v>0</v>
          </cell>
        </row>
        <row r="1209">
          <cell r="C1209" t="str">
            <v>3Н1-15</v>
          </cell>
          <cell r="D1209" t="str">
            <v>Настил 3Н1-15</v>
          </cell>
          <cell r="E1209">
            <v>2</v>
          </cell>
          <cell r="F1209">
            <v>287.3</v>
          </cell>
          <cell r="G1209">
            <v>574.6</v>
          </cell>
          <cell r="H1209">
            <v>2</v>
          </cell>
          <cell r="I1209">
            <v>574.6</v>
          </cell>
          <cell r="J1209">
            <v>0</v>
          </cell>
        </row>
        <row r="1210">
          <cell r="C1210" t="str">
            <v>3Н1-16</v>
          </cell>
          <cell r="D1210" t="str">
            <v>Настил 3Н1-16</v>
          </cell>
          <cell r="E1210">
            <v>2</v>
          </cell>
          <cell r="F1210">
            <v>266.7</v>
          </cell>
          <cell r="G1210">
            <v>533.4</v>
          </cell>
          <cell r="H1210">
            <v>2</v>
          </cell>
          <cell r="I1210">
            <v>533.4</v>
          </cell>
          <cell r="J1210">
            <v>0</v>
          </cell>
        </row>
        <row r="1211">
          <cell r="C1211" t="str">
            <v>3Н1-17</v>
          </cell>
          <cell r="D1211" t="str">
            <v>Настил 3Н1-17</v>
          </cell>
          <cell r="E1211">
            <v>2</v>
          </cell>
          <cell r="F1211">
            <v>236.3</v>
          </cell>
          <cell r="G1211">
            <v>472.6</v>
          </cell>
          <cell r="H1211">
            <v>2</v>
          </cell>
          <cell r="I1211">
            <v>472.6</v>
          </cell>
          <cell r="J1211">
            <v>0</v>
          </cell>
        </row>
        <row r="1212">
          <cell r="C1212" t="str">
            <v>3Н1-18</v>
          </cell>
          <cell r="D1212" t="str">
            <v>Настил 3Н1-18</v>
          </cell>
          <cell r="E1212">
            <v>2</v>
          </cell>
          <cell r="F1212">
            <v>216.4</v>
          </cell>
          <cell r="G1212">
            <v>432.8</v>
          </cell>
          <cell r="H1212">
            <v>2</v>
          </cell>
          <cell r="I1212">
            <v>432.8</v>
          </cell>
          <cell r="J1212">
            <v>0</v>
          </cell>
        </row>
        <row r="1213">
          <cell r="C1213" t="str">
            <v>3Н1-19</v>
          </cell>
          <cell r="D1213" t="str">
            <v>Настил 3Н1-19</v>
          </cell>
          <cell r="E1213">
            <v>2</v>
          </cell>
          <cell r="F1213">
            <v>288.3</v>
          </cell>
          <cell r="G1213">
            <v>576.6</v>
          </cell>
          <cell r="H1213">
            <v>2</v>
          </cell>
          <cell r="I1213">
            <v>576.6</v>
          </cell>
          <cell r="J1213">
            <v>0</v>
          </cell>
        </row>
        <row r="1214">
          <cell r="C1214" t="str">
            <v>3Н1-20</v>
          </cell>
          <cell r="D1214" t="str">
            <v>Настил 3Н1-20</v>
          </cell>
          <cell r="E1214">
            <v>2</v>
          </cell>
          <cell r="F1214">
            <v>267.5</v>
          </cell>
          <cell r="G1214">
            <v>535</v>
          </cell>
          <cell r="H1214">
            <v>2</v>
          </cell>
          <cell r="I1214">
            <v>535</v>
          </cell>
          <cell r="J1214">
            <v>0</v>
          </cell>
        </row>
        <row r="1215">
          <cell r="C1215" t="str">
            <v>3Н1-21</v>
          </cell>
          <cell r="D1215" t="str">
            <v>Настил 3Н1-21</v>
          </cell>
          <cell r="E1215">
            <v>2</v>
          </cell>
          <cell r="F1215">
            <v>201.3</v>
          </cell>
          <cell r="G1215">
            <v>402.6</v>
          </cell>
          <cell r="H1215">
            <v>2</v>
          </cell>
          <cell r="I1215">
            <v>402.6</v>
          </cell>
          <cell r="J1215">
            <v>0</v>
          </cell>
        </row>
        <row r="1216">
          <cell r="C1216" t="str">
            <v>3Н1-22</v>
          </cell>
          <cell r="D1216" t="str">
            <v>Настил 3Н1-22</v>
          </cell>
          <cell r="E1216">
            <v>4</v>
          </cell>
          <cell r="F1216">
            <v>209.7</v>
          </cell>
          <cell r="G1216">
            <v>838.8</v>
          </cell>
          <cell r="H1216">
            <v>4</v>
          </cell>
          <cell r="I1216">
            <v>838.8</v>
          </cell>
          <cell r="J1216">
            <v>0</v>
          </cell>
        </row>
        <row r="1217">
          <cell r="C1217" t="str">
            <v>3Н1-23</v>
          </cell>
          <cell r="D1217" t="str">
            <v>Настил 3Н1-23</v>
          </cell>
          <cell r="E1217">
            <v>1</v>
          </cell>
          <cell r="F1217">
            <v>173.4</v>
          </cell>
          <cell r="G1217">
            <v>173.4</v>
          </cell>
          <cell r="H1217">
            <v>1</v>
          </cell>
          <cell r="I1217">
            <v>173.4</v>
          </cell>
          <cell r="J1217">
            <v>0</v>
          </cell>
        </row>
        <row r="1218">
          <cell r="C1218" t="str">
            <v>3Н1-24</v>
          </cell>
          <cell r="D1218" t="str">
            <v>Настил 3Н1-24</v>
          </cell>
          <cell r="E1218">
            <v>1</v>
          </cell>
          <cell r="F1218">
            <v>288.3</v>
          </cell>
          <cell r="G1218">
            <v>288.3</v>
          </cell>
          <cell r="H1218">
            <v>1</v>
          </cell>
          <cell r="I1218">
            <v>288.3</v>
          </cell>
          <cell r="J1218">
            <v>0</v>
          </cell>
        </row>
        <row r="1219">
          <cell r="C1219" t="str">
            <v>3Н1-25</v>
          </cell>
          <cell r="D1219" t="str">
            <v>Настил 3Н1-25</v>
          </cell>
          <cell r="E1219">
            <v>1</v>
          </cell>
          <cell r="F1219">
            <v>267.5</v>
          </cell>
          <cell r="G1219">
            <v>267.5</v>
          </cell>
          <cell r="H1219">
            <v>1</v>
          </cell>
          <cell r="I1219">
            <v>267.5</v>
          </cell>
          <cell r="J1219">
            <v>0</v>
          </cell>
        </row>
        <row r="1220">
          <cell r="C1220" t="str">
            <v>3Н1-26</v>
          </cell>
          <cell r="D1220" t="str">
            <v>Настил 3Н1-26</v>
          </cell>
          <cell r="E1220">
            <v>1</v>
          </cell>
          <cell r="F1220">
            <v>237.1</v>
          </cell>
          <cell r="G1220">
            <v>237.1</v>
          </cell>
          <cell r="H1220">
            <v>1</v>
          </cell>
          <cell r="I1220">
            <v>237.1</v>
          </cell>
          <cell r="J1220">
            <v>0</v>
          </cell>
        </row>
        <row r="1221">
          <cell r="C1221" t="str">
            <v>3Н1-27</v>
          </cell>
          <cell r="D1221" t="str">
            <v>Настил 3Н1-27</v>
          </cell>
          <cell r="E1221">
            <v>1</v>
          </cell>
          <cell r="F1221">
            <v>216.4</v>
          </cell>
          <cell r="G1221">
            <v>216.4</v>
          </cell>
          <cell r="H1221">
            <v>1</v>
          </cell>
          <cell r="I1221">
            <v>216.4</v>
          </cell>
          <cell r="J1221">
            <v>0</v>
          </cell>
        </row>
        <row r="1222">
          <cell r="C1222" t="str">
            <v>3Н1-28</v>
          </cell>
          <cell r="D1222" t="str">
            <v>Настил 3Н1-28</v>
          </cell>
          <cell r="E1222">
            <v>1</v>
          </cell>
          <cell r="F1222">
            <v>288.3</v>
          </cell>
          <cell r="G1222">
            <v>288.3</v>
          </cell>
          <cell r="H1222">
            <v>1</v>
          </cell>
          <cell r="I1222">
            <v>288.3</v>
          </cell>
          <cell r="J1222">
            <v>0</v>
          </cell>
        </row>
        <row r="1223">
          <cell r="C1223" t="str">
            <v>3Н1-29</v>
          </cell>
          <cell r="D1223" t="str">
            <v>Настил 3Н1-29</v>
          </cell>
          <cell r="E1223">
            <v>1</v>
          </cell>
          <cell r="F1223">
            <v>267.5</v>
          </cell>
          <cell r="G1223">
            <v>267.5</v>
          </cell>
          <cell r="H1223">
            <v>1</v>
          </cell>
          <cell r="I1223">
            <v>267.5</v>
          </cell>
          <cell r="J1223">
            <v>0</v>
          </cell>
        </row>
        <row r="1224">
          <cell r="C1224" t="str">
            <v>3Н1-30</v>
          </cell>
          <cell r="D1224" t="str">
            <v>Настил 3Н1-30</v>
          </cell>
          <cell r="E1224">
            <v>1</v>
          </cell>
          <cell r="F1224">
            <v>201.3</v>
          </cell>
          <cell r="G1224">
            <v>201.3</v>
          </cell>
          <cell r="H1224">
            <v>1</v>
          </cell>
          <cell r="I1224">
            <v>201.3</v>
          </cell>
          <cell r="J1224">
            <v>0</v>
          </cell>
        </row>
        <row r="1225">
          <cell r="C1225" t="str">
            <v>3Н1-31</v>
          </cell>
          <cell r="D1225" t="str">
            <v>Настил 3Н1-31</v>
          </cell>
          <cell r="E1225">
            <v>1</v>
          </cell>
          <cell r="F1225">
            <v>173</v>
          </cell>
          <cell r="G1225">
            <v>173</v>
          </cell>
          <cell r="H1225">
            <v>1</v>
          </cell>
          <cell r="I1225">
            <v>173</v>
          </cell>
          <cell r="J1225">
            <v>0</v>
          </cell>
        </row>
        <row r="1226">
          <cell r="C1226" t="str">
            <v>3Н1-32</v>
          </cell>
          <cell r="D1226" t="str">
            <v>Настил 3Н1-32</v>
          </cell>
          <cell r="E1226">
            <v>1</v>
          </cell>
          <cell r="F1226">
            <v>287.7</v>
          </cell>
          <cell r="G1226">
            <v>287.7</v>
          </cell>
          <cell r="H1226">
            <v>1</v>
          </cell>
          <cell r="I1226">
            <v>287.7</v>
          </cell>
          <cell r="J1226">
            <v>0</v>
          </cell>
        </row>
        <row r="1227">
          <cell r="C1227" t="str">
            <v>3Н1-33</v>
          </cell>
          <cell r="D1227" t="str">
            <v>Настил 3Н1-33</v>
          </cell>
          <cell r="E1227">
            <v>1</v>
          </cell>
          <cell r="F1227">
            <v>267.10000000000002</v>
          </cell>
          <cell r="G1227">
            <v>267.10000000000002</v>
          </cell>
          <cell r="H1227">
            <v>1</v>
          </cell>
          <cell r="I1227">
            <v>267.10000000000002</v>
          </cell>
          <cell r="J1227">
            <v>0</v>
          </cell>
        </row>
        <row r="1228">
          <cell r="C1228" t="str">
            <v>3Н1-34</v>
          </cell>
          <cell r="D1228" t="str">
            <v>Настил 3Н1-34</v>
          </cell>
          <cell r="E1228">
            <v>1</v>
          </cell>
          <cell r="F1228">
            <v>236.8</v>
          </cell>
          <cell r="G1228">
            <v>236.8</v>
          </cell>
          <cell r="H1228">
            <v>1</v>
          </cell>
          <cell r="I1228">
            <v>236.8</v>
          </cell>
          <cell r="J1228">
            <v>0</v>
          </cell>
        </row>
        <row r="1229">
          <cell r="C1229" t="str">
            <v>3Н1-35</v>
          </cell>
          <cell r="D1229" t="str">
            <v>Настил 3Н1-35</v>
          </cell>
          <cell r="E1229">
            <v>1</v>
          </cell>
          <cell r="F1229">
            <v>215.8</v>
          </cell>
          <cell r="G1229">
            <v>215.8</v>
          </cell>
          <cell r="H1229">
            <v>1</v>
          </cell>
          <cell r="I1229">
            <v>215.8</v>
          </cell>
          <cell r="J1229">
            <v>0</v>
          </cell>
        </row>
        <row r="1230">
          <cell r="C1230" t="str">
            <v>3Н1-36</v>
          </cell>
          <cell r="D1230" t="str">
            <v>Настил 3Н1-36</v>
          </cell>
          <cell r="E1230">
            <v>1</v>
          </cell>
          <cell r="F1230">
            <v>287.5</v>
          </cell>
          <cell r="G1230">
            <v>287.5</v>
          </cell>
          <cell r="H1230">
            <v>1</v>
          </cell>
          <cell r="I1230">
            <v>287.5</v>
          </cell>
          <cell r="J1230">
            <v>0</v>
          </cell>
        </row>
        <row r="1231">
          <cell r="C1231" t="str">
            <v>3Н1-37</v>
          </cell>
          <cell r="D1231" t="str">
            <v>Настил 3Н1-37</v>
          </cell>
          <cell r="E1231">
            <v>1</v>
          </cell>
          <cell r="F1231">
            <v>266.8</v>
          </cell>
          <cell r="G1231">
            <v>266.8</v>
          </cell>
          <cell r="H1231">
            <v>1</v>
          </cell>
          <cell r="I1231">
            <v>266.8</v>
          </cell>
          <cell r="J1231">
            <v>0</v>
          </cell>
        </row>
        <row r="1232">
          <cell r="C1232" t="str">
            <v>3Н1-38</v>
          </cell>
          <cell r="D1232" t="str">
            <v>Настил 3Н1-38</v>
          </cell>
          <cell r="E1232">
            <v>1</v>
          </cell>
          <cell r="F1232">
            <v>200.6</v>
          </cell>
          <cell r="G1232">
            <v>200.6</v>
          </cell>
          <cell r="H1232">
            <v>1</v>
          </cell>
          <cell r="I1232">
            <v>200.6</v>
          </cell>
          <cell r="J1232">
            <v>0</v>
          </cell>
        </row>
        <row r="1233">
          <cell r="C1233" t="str">
            <v>3Н1-39</v>
          </cell>
          <cell r="D1233" t="str">
            <v>Настил 3Н1-39</v>
          </cell>
          <cell r="E1233">
            <v>2</v>
          </cell>
          <cell r="F1233">
            <v>221.7</v>
          </cell>
          <cell r="G1233">
            <v>443.4</v>
          </cell>
          <cell r="H1233">
            <v>2</v>
          </cell>
          <cell r="I1233">
            <v>443.4</v>
          </cell>
          <cell r="J1233">
            <v>0</v>
          </cell>
        </row>
        <row r="1234">
          <cell r="C1234" t="str">
            <v>3Н1-40</v>
          </cell>
          <cell r="D1234" t="str">
            <v>Настил 3Н1-40</v>
          </cell>
          <cell r="E1234">
            <v>2</v>
          </cell>
          <cell r="F1234">
            <v>203.5</v>
          </cell>
          <cell r="G1234">
            <v>407</v>
          </cell>
          <cell r="H1234">
            <v>2</v>
          </cell>
          <cell r="I1234">
            <v>407</v>
          </cell>
          <cell r="J1234">
            <v>0</v>
          </cell>
        </row>
        <row r="1235">
          <cell r="C1235" t="str">
            <v>3Н1-41</v>
          </cell>
          <cell r="D1235" t="str">
            <v>Настил 3Н1-41</v>
          </cell>
          <cell r="E1235">
            <v>1</v>
          </cell>
          <cell r="F1235">
            <v>168</v>
          </cell>
          <cell r="G1235">
            <v>168</v>
          </cell>
          <cell r="H1235">
            <v>1</v>
          </cell>
          <cell r="I1235">
            <v>168</v>
          </cell>
          <cell r="J1235">
            <v>0</v>
          </cell>
        </row>
        <row r="1236">
          <cell r="C1236" t="str">
            <v>3Н1-42</v>
          </cell>
          <cell r="D1236" t="str">
            <v>Настил 3Н1-42</v>
          </cell>
          <cell r="E1236">
            <v>1</v>
          </cell>
          <cell r="F1236">
            <v>279.39999999999998</v>
          </cell>
          <cell r="G1236">
            <v>279.39999999999998</v>
          </cell>
          <cell r="H1236">
            <v>1</v>
          </cell>
          <cell r="I1236">
            <v>279.39999999999998</v>
          </cell>
          <cell r="J1236">
            <v>0</v>
          </cell>
        </row>
        <row r="1237">
          <cell r="C1237" t="str">
            <v>3Н1-43</v>
          </cell>
          <cell r="D1237" t="str">
            <v>Настил 3Н1-43</v>
          </cell>
          <cell r="E1237">
            <v>1</v>
          </cell>
          <cell r="F1237">
            <v>259.3</v>
          </cell>
          <cell r="G1237">
            <v>259.3</v>
          </cell>
          <cell r="H1237">
            <v>1</v>
          </cell>
          <cell r="I1237">
            <v>259.3</v>
          </cell>
          <cell r="J1237">
            <v>0</v>
          </cell>
        </row>
        <row r="1238">
          <cell r="C1238" t="str">
            <v>3Н1-44</v>
          </cell>
          <cell r="D1238" t="str">
            <v>Настил 3Н1-44</v>
          </cell>
          <cell r="E1238">
            <v>1</v>
          </cell>
          <cell r="F1238">
            <v>229.9</v>
          </cell>
          <cell r="G1238">
            <v>229.9</v>
          </cell>
          <cell r="H1238">
            <v>1</v>
          </cell>
          <cell r="I1238">
            <v>229.9</v>
          </cell>
          <cell r="J1238">
            <v>0</v>
          </cell>
        </row>
        <row r="1239">
          <cell r="C1239" t="str">
            <v>3Н1-45</v>
          </cell>
          <cell r="D1239" t="str">
            <v>Настил 3Н1-45</v>
          </cell>
          <cell r="E1239">
            <v>1</v>
          </cell>
          <cell r="F1239">
            <v>209.7</v>
          </cell>
          <cell r="G1239">
            <v>209.7</v>
          </cell>
          <cell r="H1239">
            <v>1</v>
          </cell>
          <cell r="I1239">
            <v>209.7</v>
          </cell>
          <cell r="J1239">
            <v>0</v>
          </cell>
        </row>
        <row r="1240">
          <cell r="C1240" t="str">
            <v>3Н1-46</v>
          </cell>
          <cell r="D1240" t="str">
            <v>Настил 3Н1-46</v>
          </cell>
          <cell r="E1240">
            <v>1</v>
          </cell>
          <cell r="F1240">
            <v>279.2</v>
          </cell>
          <cell r="G1240">
            <v>279.2</v>
          </cell>
          <cell r="H1240">
            <v>1</v>
          </cell>
          <cell r="I1240">
            <v>279.2</v>
          </cell>
          <cell r="J1240">
            <v>0</v>
          </cell>
        </row>
        <row r="1241">
          <cell r="C1241" t="str">
            <v>3Н1-47</v>
          </cell>
          <cell r="D1241" t="str">
            <v>Настил 3Н1-47</v>
          </cell>
          <cell r="E1241">
            <v>1</v>
          </cell>
          <cell r="F1241">
            <v>259.2</v>
          </cell>
          <cell r="G1241">
            <v>259.2</v>
          </cell>
          <cell r="H1241">
            <v>1</v>
          </cell>
          <cell r="I1241">
            <v>259.2</v>
          </cell>
          <cell r="J1241">
            <v>0</v>
          </cell>
        </row>
        <row r="1242">
          <cell r="C1242" t="str">
            <v>3Н1-48</v>
          </cell>
          <cell r="D1242" t="str">
            <v>Настил 3Н1-48</v>
          </cell>
          <cell r="E1242">
            <v>1</v>
          </cell>
          <cell r="F1242">
            <v>194.9</v>
          </cell>
          <cell r="G1242">
            <v>194.9</v>
          </cell>
          <cell r="H1242">
            <v>1</v>
          </cell>
          <cell r="I1242">
            <v>194.9</v>
          </cell>
          <cell r="J1242">
            <v>0</v>
          </cell>
        </row>
        <row r="1243">
          <cell r="C1243" t="str">
            <v>3Н1-49</v>
          </cell>
          <cell r="D1243" t="str">
            <v>Настил 3Н1-49</v>
          </cell>
          <cell r="E1243">
            <v>1</v>
          </cell>
          <cell r="F1243">
            <v>203.2</v>
          </cell>
          <cell r="G1243">
            <v>203.2</v>
          </cell>
          <cell r="H1243">
            <v>1</v>
          </cell>
          <cell r="I1243">
            <v>203.2</v>
          </cell>
          <cell r="J1243">
            <v>0</v>
          </cell>
        </row>
        <row r="1244">
          <cell r="C1244" t="str">
            <v>3Н1-50</v>
          </cell>
          <cell r="D1244" t="str">
            <v>Настил 3Н1-50</v>
          </cell>
          <cell r="E1244">
            <v>1</v>
          </cell>
          <cell r="F1244">
            <v>42.6</v>
          </cell>
          <cell r="G1244">
            <v>42.6</v>
          </cell>
          <cell r="H1244">
            <v>1</v>
          </cell>
          <cell r="I1244">
            <v>42.6</v>
          </cell>
          <cell r="J1244">
            <v>0</v>
          </cell>
        </row>
        <row r="1245">
          <cell r="C1245" t="str">
            <v>3Н1-51</v>
          </cell>
          <cell r="D1245" t="str">
            <v>Настил 3Н1-51</v>
          </cell>
          <cell r="E1245">
            <v>1</v>
          </cell>
          <cell r="F1245">
            <v>39.5</v>
          </cell>
          <cell r="G1245">
            <v>39.5</v>
          </cell>
          <cell r="H1245">
            <v>1</v>
          </cell>
          <cell r="I1245">
            <v>39.5</v>
          </cell>
          <cell r="J1245">
            <v>0</v>
          </cell>
        </row>
        <row r="1246">
          <cell r="C1246" t="str">
            <v>3Н1-52</v>
          </cell>
          <cell r="D1246" t="str">
            <v>Настил 3Н1-52</v>
          </cell>
          <cell r="E1246">
            <v>1</v>
          </cell>
          <cell r="F1246">
            <v>57.6</v>
          </cell>
          <cell r="G1246">
            <v>57.6</v>
          </cell>
          <cell r="H1246">
            <v>1</v>
          </cell>
          <cell r="I1246">
            <v>57.6</v>
          </cell>
          <cell r="J1246">
            <v>0</v>
          </cell>
        </row>
        <row r="1247">
          <cell r="C1247" t="str">
            <v>3Н1-53</v>
          </cell>
          <cell r="D1247" t="str">
            <v>Настил 3Н1-53</v>
          </cell>
          <cell r="E1247">
            <v>1</v>
          </cell>
          <cell r="F1247">
            <v>60.5</v>
          </cell>
          <cell r="G1247">
            <v>60.5</v>
          </cell>
          <cell r="H1247">
            <v>1</v>
          </cell>
          <cell r="I1247">
            <v>60.5</v>
          </cell>
          <cell r="J1247">
            <v>0</v>
          </cell>
        </row>
        <row r="1248">
          <cell r="C1248" t="str">
            <v>3Н1-54</v>
          </cell>
          <cell r="D1248" t="str">
            <v>Настил 3Н1-54</v>
          </cell>
          <cell r="E1248">
            <v>2</v>
          </cell>
          <cell r="F1248">
            <v>42.5</v>
          </cell>
          <cell r="G1248">
            <v>85</v>
          </cell>
          <cell r="H1248">
            <v>2</v>
          </cell>
          <cell r="I1248">
            <v>85</v>
          </cell>
          <cell r="J1248">
            <v>0</v>
          </cell>
        </row>
        <row r="1249">
          <cell r="C1249" t="str">
            <v>3Н1-55</v>
          </cell>
          <cell r="D1249" t="str">
            <v>Настил 3Н1-55</v>
          </cell>
          <cell r="E1249">
            <v>1</v>
          </cell>
          <cell r="F1249">
            <v>41.7</v>
          </cell>
          <cell r="G1249">
            <v>41.7</v>
          </cell>
          <cell r="H1249">
            <v>1</v>
          </cell>
          <cell r="I1249">
            <v>41.7</v>
          </cell>
          <cell r="J1249">
            <v>0</v>
          </cell>
        </row>
        <row r="1250">
          <cell r="C1250" t="str">
            <v>3Н1-56</v>
          </cell>
          <cell r="D1250" t="str">
            <v>Настил 3Н1-56</v>
          </cell>
          <cell r="E1250">
            <v>1</v>
          </cell>
          <cell r="F1250">
            <v>167.4</v>
          </cell>
          <cell r="G1250">
            <v>167.4</v>
          </cell>
          <cell r="H1250">
            <v>1</v>
          </cell>
          <cell r="I1250">
            <v>167.4</v>
          </cell>
          <cell r="J1250">
            <v>0</v>
          </cell>
        </row>
        <row r="1251">
          <cell r="C1251" t="str">
            <v>3Н1-57</v>
          </cell>
          <cell r="D1251" t="str">
            <v>Настил 3Н1-57</v>
          </cell>
          <cell r="E1251">
            <v>1</v>
          </cell>
          <cell r="F1251">
            <v>278.7</v>
          </cell>
          <cell r="G1251">
            <v>278.7</v>
          </cell>
          <cell r="H1251">
            <v>1</v>
          </cell>
          <cell r="I1251">
            <v>278.7</v>
          </cell>
          <cell r="J1251">
            <v>0</v>
          </cell>
        </row>
        <row r="1252">
          <cell r="C1252" t="str">
            <v>3Н1-58</v>
          </cell>
          <cell r="D1252" t="str">
            <v>Настил 3Н1-58</v>
          </cell>
          <cell r="E1252">
            <v>1</v>
          </cell>
          <cell r="F1252">
            <v>258.60000000000002</v>
          </cell>
          <cell r="G1252">
            <v>258.60000000000002</v>
          </cell>
          <cell r="H1252">
            <v>1</v>
          </cell>
          <cell r="I1252">
            <v>258.60000000000002</v>
          </cell>
          <cell r="J1252">
            <v>0</v>
          </cell>
        </row>
        <row r="1253">
          <cell r="C1253" t="str">
            <v>3Н1-59</v>
          </cell>
          <cell r="D1253" t="str">
            <v>Настил 3Н1-59</v>
          </cell>
          <cell r="E1253">
            <v>1</v>
          </cell>
          <cell r="F1253">
            <v>278.5</v>
          </cell>
          <cell r="G1253">
            <v>278.5</v>
          </cell>
          <cell r="H1253">
            <v>1</v>
          </cell>
          <cell r="I1253">
            <v>278.5</v>
          </cell>
          <cell r="J1253">
            <v>0</v>
          </cell>
        </row>
        <row r="1254">
          <cell r="C1254" t="str">
            <v>3Н1-60</v>
          </cell>
          <cell r="D1254" t="str">
            <v>Настил 3Н1-60</v>
          </cell>
          <cell r="E1254">
            <v>1</v>
          </cell>
          <cell r="F1254">
            <v>258.5</v>
          </cell>
          <cell r="G1254">
            <v>258.5</v>
          </cell>
          <cell r="H1254">
            <v>1</v>
          </cell>
          <cell r="I1254">
            <v>258.5</v>
          </cell>
          <cell r="J1254">
            <v>0</v>
          </cell>
        </row>
        <row r="1255">
          <cell r="C1255" t="str">
            <v>3Н1-61</v>
          </cell>
          <cell r="D1255" t="str">
            <v>Настил 3Н1-61</v>
          </cell>
          <cell r="E1255">
            <v>1</v>
          </cell>
          <cell r="F1255">
            <v>37.299999999999997</v>
          </cell>
          <cell r="G1255">
            <v>37.299999999999997</v>
          </cell>
          <cell r="H1255">
            <v>1</v>
          </cell>
          <cell r="I1255">
            <v>37.299999999999997</v>
          </cell>
          <cell r="J1255">
            <v>0</v>
          </cell>
        </row>
        <row r="1256">
          <cell r="C1256" t="str">
            <v>3Н1-62</v>
          </cell>
          <cell r="D1256" t="str">
            <v>Настил 3Н1-62</v>
          </cell>
          <cell r="E1256">
            <v>2</v>
          </cell>
          <cell r="F1256">
            <v>30</v>
          </cell>
          <cell r="G1256">
            <v>60</v>
          </cell>
          <cell r="H1256">
            <v>2</v>
          </cell>
          <cell r="I1256">
            <v>60</v>
          </cell>
          <cell r="J1256">
            <v>0</v>
          </cell>
        </row>
        <row r="1257">
          <cell r="C1257" t="str">
            <v>3Н1-63</v>
          </cell>
          <cell r="D1257" t="str">
            <v>Настил 3Н1-63</v>
          </cell>
          <cell r="E1257">
            <v>1</v>
          </cell>
          <cell r="F1257">
            <v>80.3</v>
          </cell>
          <cell r="G1257">
            <v>80.3</v>
          </cell>
          <cell r="H1257">
            <v>1</v>
          </cell>
          <cell r="I1257">
            <v>80.3</v>
          </cell>
          <cell r="J1257">
            <v>0</v>
          </cell>
        </row>
        <row r="1258">
          <cell r="C1258" t="str">
            <v>3Н1-64</v>
          </cell>
          <cell r="D1258" t="str">
            <v>Настил 3Н1-64</v>
          </cell>
          <cell r="E1258">
            <v>1</v>
          </cell>
          <cell r="F1258">
            <v>73.099999999999994</v>
          </cell>
          <cell r="G1258">
            <v>73.099999999999994</v>
          </cell>
          <cell r="H1258">
            <v>1</v>
          </cell>
          <cell r="I1258">
            <v>73.099999999999994</v>
          </cell>
          <cell r="J1258">
            <v>0</v>
          </cell>
        </row>
        <row r="1259">
          <cell r="C1259" t="str">
            <v>3Н1-65</v>
          </cell>
          <cell r="D1259" t="str">
            <v>Настил 3Н1-65</v>
          </cell>
          <cell r="E1259">
            <v>1</v>
          </cell>
          <cell r="F1259">
            <v>46.5</v>
          </cell>
          <cell r="G1259">
            <v>46.5</v>
          </cell>
          <cell r="H1259">
            <v>1</v>
          </cell>
          <cell r="I1259">
            <v>46.5</v>
          </cell>
          <cell r="J1259">
            <v>0</v>
          </cell>
        </row>
        <row r="1260">
          <cell r="C1260" t="str">
            <v>3Н1-66</v>
          </cell>
          <cell r="D1260" t="str">
            <v>Настил 3Н1-66</v>
          </cell>
          <cell r="E1260">
            <v>1</v>
          </cell>
          <cell r="F1260">
            <v>48.9</v>
          </cell>
          <cell r="G1260">
            <v>48.9</v>
          </cell>
          <cell r="H1260">
            <v>1</v>
          </cell>
          <cell r="I1260">
            <v>48.9</v>
          </cell>
          <cell r="J1260">
            <v>0</v>
          </cell>
        </row>
        <row r="1261">
          <cell r="C1261" t="str">
            <v>3Н1-67</v>
          </cell>
          <cell r="D1261" t="str">
            <v>Настил 3Н1-67</v>
          </cell>
          <cell r="E1261">
            <v>1</v>
          </cell>
          <cell r="F1261">
            <v>13.9</v>
          </cell>
          <cell r="G1261">
            <v>13.9</v>
          </cell>
          <cell r="H1261">
            <v>1</v>
          </cell>
          <cell r="I1261">
            <v>13.9</v>
          </cell>
          <cell r="J1261">
            <v>0</v>
          </cell>
        </row>
        <row r="1262">
          <cell r="C1262" t="str">
            <v>3Н1-68</v>
          </cell>
          <cell r="D1262" t="str">
            <v>Настил 3Н1-68</v>
          </cell>
          <cell r="E1262">
            <v>1</v>
          </cell>
          <cell r="F1262">
            <v>47.2</v>
          </cell>
          <cell r="G1262">
            <v>47.2</v>
          </cell>
          <cell r="H1262">
            <v>1</v>
          </cell>
          <cell r="I1262">
            <v>47.2</v>
          </cell>
          <cell r="J1262">
            <v>0</v>
          </cell>
        </row>
        <row r="1263">
          <cell r="C1263" t="str">
            <v>3Н1-69</v>
          </cell>
          <cell r="D1263" t="str">
            <v>Настил 3Н1-69</v>
          </cell>
          <cell r="E1263">
            <v>1</v>
          </cell>
          <cell r="F1263">
            <v>48.9</v>
          </cell>
          <cell r="G1263">
            <v>48.9</v>
          </cell>
          <cell r="H1263">
            <v>1</v>
          </cell>
          <cell r="I1263">
            <v>48.9</v>
          </cell>
          <cell r="J1263">
            <v>0</v>
          </cell>
        </row>
        <row r="1264">
          <cell r="C1264" t="str">
            <v>3Н1-70</v>
          </cell>
          <cell r="D1264" t="str">
            <v>Настил 3Н1-70</v>
          </cell>
          <cell r="E1264">
            <v>1</v>
          </cell>
          <cell r="F1264">
            <v>43.2</v>
          </cell>
          <cell r="G1264">
            <v>43.2</v>
          </cell>
          <cell r="H1264">
            <v>1</v>
          </cell>
          <cell r="I1264">
            <v>43.2</v>
          </cell>
          <cell r="J1264">
            <v>0</v>
          </cell>
        </row>
        <row r="1265">
          <cell r="C1265" t="str">
            <v>3Н1-71</v>
          </cell>
          <cell r="D1265" t="str">
            <v>Настил 3Н1-71</v>
          </cell>
          <cell r="E1265">
            <v>1</v>
          </cell>
          <cell r="F1265">
            <v>82.4</v>
          </cell>
          <cell r="G1265">
            <v>82.4</v>
          </cell>
          <cell r="H1265">
            <v>1</v>
          </cell>
          <cell r="I1265">
            <v>82.4</v>
          </cell>
          <cell r="J1265">
            <v>0</v>
          </cell>
        </row>
        <row r="1266">
          <cell r="C1266" t="str">
            <v>3Н1-72</v>
          </cell>
          <cell r="D1266" t="str">
            <v>Настил 3Н1-72</v>
          </cell>
          <cell r="E1266">
            <v>1</v>
          </cell>
          <cell r="F1266">
            <v>54.1</v>
          </cell>
          <cell r="G1266">
            <v>54.1</v>
          </cell>
          <cell r="H1266">
            <v>1</v>
          </cell>
          <cell r="I1266">
            <v>54.1</v>
          </cell>
          <cell r="J1266">
            <v>0</v>
          </cell>
        </row>
        <row r="1267">
          <cell r="C1267" t="str">
            <v>3Н1-73</v>
          </cell>
          <cell r="D1267" t="str">
            <v>Настил 3Н1-73</v>
          </cell>
          <cell r="E1267">
            <v>1</v>
          </cell>
          <cell r="F1267">
            <v>80.2</v>
          </cell>
          <cell r="G1267">
            <v>80.2</v>
          </cell>
          <cell r="H1267">
            <v>1</v>
          </cell>
          <cell r="I1267">
            <v>80.2</v>
          </cell>
          <cell r="J1267">
            <v>0</v>
          </cell>
        </row>
        <row r="1268">
          <cell r="C1268" t="str">
            <v>3Н1-74</v>
          </cell>
          <cell r="D1268" t="str">
            <v>Настил 3Н1-74</v>
          </cell>
          <cell r="E1268">
            <v>1</v>
          </cell>
          <cell r="F1268">
            <v>73.900000000000006</v>
          </cell>
          <cell r="G1268">
            <v>73.900000000000006</v>
          </cell>
          <cell r="H1268">
            <v>1</v>
          </cell>
          <cell r="I1268">
            <v>73.900000000000006</v>
          </cell>
          <cell r="J1268">
            <v>0</v>
          </cell>
        </row>
        <row r="1269">
          <cell r="C1269" t="str">
            <v>3Н1-75</v>
          </cell>
          <cell r="D1269" t="str">
            <v>Настил 3Н1-75</v>
          </cell>
          <cell r="E1269">
            <v>1</v>
          </cell>
          <cell r="F1269">
            <v>36.700000000000003</v>
          </cell>
          <cell r="G1269">
            <v>36.700000000000003</v>
          </cell>
          <cell r="H1269">
            <v>1</v>
          </cell>
          <cell r="I1269">
            <v>36.700000000000003</v>
          </cell>
          <cell r="J1269">
            <v>0</v>
          </cell>
        </row>
        <row r="1270">
          <cell r="C1270" t="str">
            <v>3Н1-76</v>
          </cell>
          <cell r="D1270" t="str">
            <v>Настил 3Н1-76</v>
          </cell>
          <cell r="E1270">
            <v>1</v>
          </cell>
          <cell r="F1270">
            <v>200.1</v>
          </cell>
          <cell r="G1270">
            <v>200.1</v>
          </cell>
          <cell r="H1270">
            <v>1</v>
          </cell>
          <cell r="I1270">
            <v>200.1</v>
          </cell>
          <cell r="J1270">
            <v>0</v>
          </cell>
        </row>
        <row r="1271">
          <cell r="C1271" t="str">
            <v>3Н1-77</v>
          </cell>
          <cell r="D1271" t="str">
            <v>Настил 3Н1-77</v>
          </cell>
          <cell r="E1271">
            <v>2</v>
          </cell>
          <cell r="F1271">
            <v>275.7</v>
          </cell>
          <cell r="G1271">
            <v>551.4</v>
          </cell>
          <cell r="H1271">
            <v>2</v>
          </cell>
          <cell r="I1271">
            <v>551.4</v>
          </cell>
          <cell r="J1271">
            <v>0</v>
          </cell>
        </row>
        <row r="1272">
          <cell r="C1272" t="str">
            <v>3Н1-78</v>
          </cell>
          <cell r="D1272" t="str">
            <v>Настил 3Н1-78</v>
          </cell>
          <cell r="E1272">
            <v>2</v>
          </cell>
          <cell r="F1272">
            <v>256</v>
          </cell>
          <cell r="G1272">
            <v>512</v>
          </cell>
          <cell r="H1272">
            <v>2</v>
          </cell>
          <cell r="I1272">
            <v>512</v>
          </cell>
          <cell r="J1272">
            <v>0</v>
          </cell>
        </row>
        <row r="1273">
          <cell r="C1273" t="str">
            <v>3Н1-79</v>
          </cell>
          <cell r="D1273" t="str">
            <v>Настил 3Н1-79</v>
          </cell>
          <cell r="E1273">
            <v>2</v>
          </cell>
          <cell r="F1273">
            <v>276.39999999999998</v>
          </cell>
          <cell r="G1273">
            <v>552.79999999999995</v>
          </cell>
          <cell r="H1273">
            <v>2</v>
          </cell>
          <cell r="I1273">
            <v>552.79999999999995</v>
          </cell>
          <cell r="J1273">
            <v>0</v>
          </cell>
        </row>
        <row r="1274">
          <cell r="C1274" t="str">
            <v>3Н1-80</v>
          </cell>
          <cell r="D1274" t="str">
            <v>Настил 3Н1-80</v>
          </cell>
          <cell r="E1274">
            <v>2</v>
          </cell>
          <cell r="F1274">
            <v>256.60000000000002</v>
          </cell>
          <cell r="G1274">
            <v>513.20000000000005</v>
          </cell>
          <cell r="H1274">
            <v>2</v>
          </cell>
          <cell r="I1274">
            <v>513.20000000000005</v>
          </cell>
          <cell r="J1274">
            <v>0</v>
          </cell>
        </row>
        <row r="1275">
          <cell r="C1275" t="str">
            <v>3Н1-81</v>
          </cell>
          <cell r="D1275" t="str">
            <v>Настил 3Н1-81</v>
          </cell>
          <cell r="E1275">
            <v>1</v>
          </cell>
          <cell r="F1275">
            <v>69.7</v>
          </cell>
          <cell r="G1275">
            <v>69.7</v>
          </cell>
          <cell r="H1275">
            <v>1</v>
          </cell>
          <cell r="I1275">
            <v>69.7</v>
          </cell>
          <cell r="J1275">
            <v>0</v>
          </cell>
        </row>
        <row r="1276">
          <cell r="C1276" t="str">
            <v>3Н1-82</v>
          </cell>
          <cell r="D1276" t="str">
            <v>Настил 3Н1-82</v>
          </cell>
          <cell r="E1276">
            <v>1</v>
          </cell>
          <cell r="F1276">
            <v>41.8</v>
          </cell>
          <cell r="G1276">
            <v>41.8</v>
          </cell>
          <cell r="H1276">
            <v>1</v>
          </cell>
          <cell r="I1276">
            <v>41.8</v>
          </cell>
          <cell r="J1276">
            <v>0</v>
          </cell>
        </row>
        <row r="1277">
          <cell r="C1277" t="str">
            <v>3Н1-83</v>
          </cell>
          <cell r="D1277" t="str">
            <v>Настил 3Н1-83</v>
          </cell>
          <cell r="E1277">
            <v>1</v>
          </cell>
          <cell r="F1277">
            <v>56.3</v>
          </cell>
          <cell r="G1277">
            <v>56.3</v>
          </cell>
          <cell r="H1277">
            <v>1</v>
          </cell>
          <cell r="I1277">
            <v>56.3</v>
          </cell>
          <cell r="J1277">
            <v>0</v>
          </cell>
        </row>
        <row r="1278">
          <cell r="C1278" t="str">
            <v>3Н1-84</v>
          </cell>
          <cell r="D1278" t="str">
            <v>Настил 3Н1-84</v>
          </cell>
          <cell r="E1278">
            <v>1</v>
          </cell>
          <cell r="F1278">
            <v>58.4</v>
          </cell>
          <cell r="G1278">
            <v>58.4</v>
          </cell>
          <cell r="H1278">
            <v>1</v>
          </cell>
          <cell r="I1278">
            <v>58.4</v>
          </cell>
          <cell r="J1278">
            <v>0</v>
          </cell>
        </row>
        <row r="1279">
          <cell r="C1279" t="str">
            <v>3Н1-85</v>
          </cell>
          <cell r="D1279" t="str">
            <v>Настил 3Н1-85</v>
          </cell>
          <cell r="E1279">
            <v>1</v>
          </cell>
          <cell r="F1279">
            <v>41.7</v>
          </cell>
          <cell r="G1279">
            <v>41.7</v>
          </cell>
          <cell r="H1279">
            <v>1</v>
          </cell>
          <cell r="I1279">
            <v>41.7</v>
          </cell>
          <cell r="J1279">
            <v>0</v>
          </cell>
        </row>
        <row r="1280">
          <cell r="C1280" t="str">
            <v>3Н1-86</v>
          </cell>
          <cell r="D1280" t="str">
            <v>Настил 3Н1-86</v>
          </cell>
          <cell r="E1280">
            <v>1</v>
          </cell>
          <cell r="F1280">
            <v>27</v>
          </cell>
          <cell r="G1280">
            <v>27</v>
          </cell>
          <cell r="H1280">
            <v>1</v>
          </cell>
          <cell r="I1280">
            <v>27</v>
          </cell>
          <cell r="J1280">
            <v>0</v>
          </cell>
        </row>
        <row r="1281">
          <cell r="C1281" t="str">
            <v>3Н1-87</v>
          </cell>
          <cell r="D1281" t="str">
            <v>Настил 3Н1-87</v>
          </cell>
          <cell r="E1281">
            <v>1</v>
          </cell>
          <cell r="F1281">
            <v>40.1</v>
          </cell>
          <cell r="G1281">
            <v>40.1</v>
          </cell>
          <cell r="H1281">
            <v>1</v>
          </cell>
          <cell r="I1281">
            <v>40.1</v>
          </cell>
          <cell r="J1281">
            <v>0</v>
          </cell>
        </row>
        <row r="1282">
          <cell r="C1282" t="str">
            <v>3Н1-88</v>
          </cell>
          <cell r="D1282" t="str">
            <v>Настил 3Н1-88</v>
          </cell>
          <cell r="E1282">
            <v>1</v>
          </cell>
          <cell r="F1282">
            <v>37.4</v>
          </cell>
          <cell r="G1282">
            <v>37.4</v>
          </cell>
          <cell r="H1282">
            <v>1</v>
          </cell>
          <cell r="I1282">
            <v>37.4</v>
          </cell>
          <cell r="J1282">
            <v>0</v>
          </cell>
        </row>
        <row r="1283">
          <cell r="C1283" t="str">
            <v>3Н1-89</v>
          </cell>
          <cell r="D1283" t="str">
            <v>Настил 3Н1-89</v>
          </cell>
          <cell r="E1283">
            <v>7</v>
          </cell>
          <cell r="F1283">
            <v>219.6</v>
          </cell>
          <cell r="G1283">
            <v>1537.2</v>
          </cell>
          <cell r="H1283">
            <v>7</v>
          </cell>
          <cell r="I1283">
            <v>1537.2</v>
          </cell>
          <cell r="J1283">
            <v>0</v>
          </cell>
        </row>
        <row r="1284">
          <cell r="C1284" t="str">
            <v>3Н1-90</v>
          </cell>
          <cell r="D1284" t="str">
            <v>Настил 3Н1-90</v>
          </cell>
          <cell r="E1284">
            <v>7</v>
          </cell>
          <cell r="F1284">
            <v>201.5</v>
          </cell>
          <cell r="G1284">
            <v>1410.5</v>
          </cell>
          <cell r="H1284">
            <v>7</v>
          </cell>
          <cell r="I1284">
            <v>1410.5</v>
          </cell>
          <cell r="J1284">
            <v>0</v>
          </cell>
        </row>
        <row r="1285">
          <cell r="C1285" t="str">
            <v>3Н1-91</v>
          </cell>
          <cell r="D1285" t="str">
            <v>Настил 3Н1-91</v>
          </cell>
          <cell r="E1285">
            <v>2</v>
          </cell>
          <cell r="F1285">
            <v>166.3</v>
          </cell>
          <cell r="G1285">
            <v>332.6</v>
          </cell>
          <cell r="H1285">
            <v>2</v>
          </cell>
          <cell r="I1285">
            <v>332.6</v>
          </cell>
          <cell r="J1285">
            <v>0</v>
          </cell>
        </row>
        <row r="1286">
          <cell r="C1286" t="str">
            <v>3Н1-92</v>
          </cell>
          <cell r="D1286" t="str">
            <v>Настил 3Н1-92</v>
          </cell>
          <cell r="E1286">
            <v>2</v>
          </cell>
          <cell r="F1286">
            <v>276.60000000000002</v>
          </cell>
          <cell r="G1286">
            <v>553.20000000000005</v>
          </cell>
          <cell r="H1286">
            <v>2</v>
          </cell>
          <cell r="I1286">
            <v>553.20000000000005</v>
          </cell>
          <cell r="J1286">
            <v>0</v>
          </cell>
        </row>
        <row r="1287">
          <cell r="C1287" t="str">
            <v>3Н1-93</v>
          </cell>
          <cell r="D1287" t="str">
            <v>Настил 3Н1-93</v>
          </cell>
          <cell r="E1287">
            <v>2</v>
          </cell>
          <cell r="F1287">
            <v>256.7</v>
          </cell>
          <cell r="G1287">
            <v>513.4</v>
          </cell>
          <cell r="H1287">
            <v>2</v>
          </cell>
          <cell r="I1287">
            <v>513.4</v>
          </cell>
          <cell r="J1287">
            <v>0</v>
          </cell>
        </row>
        <row r="1288">
          <cell r="C1288" t="str">
            <v>3Н1-94</v>
          </cell>
          <cell r="D1288" t="str">
            <v>Настил 3Н1-94</v>
          </cell>
          <cell r="E1288">
            <v>2</v>
          </cell>
          <cell r="F1288">
            <v>227.7</v>
          </cell>
          <cell r="G1288">
            <v>455.4</v>
          </cell>
          <cell r="H1288">
            <v>2</v>
          </cell>
          <cell r="I1288">
            <v>455.4</v>
          </cell>
          <cell r="J1288">
            <v>0</v>
          </cell>
        </row>
        <row r="1289">
          <cell r="C1289" t="str">
            <v>3Н1-95</v>
          </cell>
          <cell r="D1289" t="str">
            <v>Настил 3Н1-95</v>
          </cell>
          <cell r="E1289">
            <v>2</v>
          </cell>
          <cell r="F1289">
            <v>206.9</v>
          </cell>
          <cell r="G1289">
            <v>413.8</v>
          </cell>
          <cell r="H1289">
            <v>2</v>
          </cell>
          <cell r="I1289">
            <v>413.8</v>
          </cell>
          <cell r="J1289">
            <v>0</v>
          </cell>
        </row>
        <row r="1290">
          <cell r="C1290" t="str">
            <v>3Н1-96</v>
          </cell>
          <cell r="D1290" t="str">
            <v>Настил 3Н1-96</v>
          </cell>
          <cell r="E1290">
            <v>2</v>
          </cell>
          <cell r="F1290">
            <v>275.7</v>
          </cell>
          <cell r="G1290">
            <v>551.4</v>
          </cell>
          <cell r="H1290">
            <v>2</v>
          </cell>
          <cell r="I1290">
            <v>551.4</v>
          </cell>
          <cell r="J1290">
            <v>0</v>
          </cell>
        </row>
        <row r="1291">
          <cell r="C1291" t="str">
            <v>3Н1-97</v>
          </cell>
          <cell r="D1291" t="str">
            <v>Настил 3Н1-97</v>
          </cell>
          <cell r="E1291">
            <v>2</v>
          </cell>
          <cell r="F1291">
            <v>256</v>
          </cell>
          <cell r="G1291">
            <v>512</v>
          </cell>
          <cell r="H1291">
            <v>2</v>
          </cell>
          <cell r="I1291">
            <v>512</v>
          </cell>
          <cell r="J1291">
            <v>0</v>
          </cell>
        </row>
        <row r="1292">
          <cell r="C1292" t="str">
            <v>3Н1-98</v>
          </cell>
          <cell r="D1292" t="str">
            <v>Настил 3Н1-98</v>
          </cell>
          <cell r="E1292">
            <v>2</v>
          </cell>
          <cell r="F1292">
            <v>192.4</v>
          </cell>
          <cell r="G1292">
            <v>384.8</v>
          </cell>
          <cell r="H1292">
            <v>2</v>
          </cell>
          <cell r="I1292">
            <v>384.8</v>
          </cell>
          <cell r="J1292">
            <v>0</v>
          </cell>
        </row>
        <row r="1293">
          <cell r="C1293" t="str">
            <v>3Н1-99</v>
          </cell>
          <cell r="D1293" t="str">
            <v>Настил 3Н1-99</v>
          </cell>
          <cell r="E1293">
            <v>7</v>
          </cell>
          <cell r="F1293">
            <v>201.3</v>
          </cell>
          <cell r="G1293">
            <v>1409.1</v>
          </cell>
          <cell r="H1293">
            <v>7</v>
          </cell>
          <cell r="I1293">
            <v>1409.1000000000001</v>
          </cell>
          <cell r="J1293">
            <v>0</v>
          </cell>
        </row>
        <row r="1294">
          <cell r="C1294" t="str">
            <v>3Н1-100</v>
          </cell>
          <cell r="D1294" t="str">
            <v>Настил 3Н1-100</v>
          </cell>
          <cell r="E1294">
            <v>1</v>
          </cell>
          <cell r="F1294">
            <v>165.6</v>
          </cell>
          <cell r="G1294">
            <v>165.6</v>
          </cell>
          <cell r="H1294">
            <v>1</v>
          </cell>
          <cell r="I1294">
            <v>165.6</v>
          </cell>
          <cell r="J1294">
            <v>0</v>
          </cell>
        </row>
        <row r="1295">
          <cell r="C1295" t="str">
            <v>3Н1-101</v>
          </cell>
          <cell r="D1295" t="str">
            <v>Настил 3Н1-101</v>
          </cell>
          <cell r="E1295">
            <v>1</v>
          </cell>
          <cell r="F1295">
            <v>275.7</v>
          </cell>
          <cell r="G1295">
            <v>275.7</v>
          </cell>
          <cell r="H1295">
            <v>1</v>
          </cell>
          <cell r="I1295">
            <v>275.7</v>
          </cell>
          <cell r="J1295">
            <v>0</v>
          </cell>
        </row>
        <row r="1296">
          <cell r="C1296" t="str">
            <v>3Н1-102</v>
          </cell>
          <cell r="D1296" t="str">
            <v>Настил 3Н1-102</v>
          </cell>
          <cell r="E1296">
            <v>1</v>
          </cell>
          <cell r="F1296">
            <v>256</v>
          </cell>
          <cell r="G1296">
            <v>256</v>
          </cell>
          <cell r="H1296">
            <v>1</v>
          </cell>
          <cell r="I1296">
            <v>256</v>
          </cell>
          <cell r="J1296">
            <v>0</v>
          </cell>
        </row>
        <row r="1297">
          <cell r="C1297" t="str">
            <v>3Н1-103</v>
          </cell>
          <cell r="D1297" t="str">
            <v>Настил 3Н1-103</v>
          </cell>
          <cell r="E1297">
            <v>1</v>
          </cell>
          <cell r="F1297">
            <v>226.8</v>
          </cell>
          <cell r="G1297">
            <v>226.8</v>
          </cell>
          <cell r="H1297">
            <v>1</v>
          </cell>
          <cell r="I1297">
            <v>226.8</v>
          </cell>
          <cell r="J1297">
            <v>0</v>
          </cell>
        </row>
        <row r="1298">
          <cell r="C1298" t="str">
            <v>3Н1-104</v>
          </cell>
          <cell r="D1298" t="str">
            <v>Настил 3Н1-104</v>
          </cell>
          <cell r="E1298">
            <v>2</v>
          </cell>
          <cell r="F1298">
            <v>207.5</v>
          </cell>
          <cell r="G1298">
            <v>415</v>
          </cell>
          <cell r="H1298">
            <v>2</v>
          </cell>
          <cell r="I1298">
            <v>415</v>
          </cell>
          <cell r="J1298">
            <v>0</v>
          </cell>
        </row>
        <row r="1299">
          <cell r="C1299" t="str">
            <v>3Н1-105</v>
          </cell>
          <cell r="D1299" t="str">
            <v>Настил 3Н1-105</v>
          </cell>
          <cell r="E1299">
            <v>2</v>
          </cell>
          <cell r="F1299">
            <v>276.2</v>
          </cell>
          <cell r="G1299">
            <v>552.4</v>
          </cell>
          <cell r="H1299">
            <v>2</v>
          </cell>
          <cell r="I1299">
            <v>552.4</v>
          </cell>
          <cell r="J1299">
            <v>0</v>
          </cell>
        </row>
        <row r="1300">
          <cell r="C1300" t="str">
            <v>3Н1-106</v>
          </cell>
          <cell r="D1300" t="str">
            <v>Настил 3Н1-106</v>
          </cell>
          <cell r="E1300">
            <v>2</v>
          </cell>
          <cell r="F1300">
            <v>256.39999999999998</v>
          </cell>
          <cell r="G1300">
            <v>512.79999999999995</v>
          </cell>
          <cell r="H1300">
            <v>2</v>
          </cell>
          <cell r="I1300">
            <v>512.79999999999995</v>
          </cell>
          <cell r="J1300">
            <v>0</v>
          </cell>
        </row>
        <row r="1301">
          <cell r="C1301" t="str">
            <v>3Н1-107</v>
          </cell>
          <cell r="D1301" t="str">
            <v>Настил 3Н1-107</v>
          </cell>
          <cell r="E1301">
            <v>2</v>
          </cell>
          <cell r="F1301">
            <v>192.8</v>
          </cell>
          <cell r="G1301">
            <v>385.6</v>
          </cell>
          <cell r="H1301">
            <v>2</v>
          </cell>
          <cell r="I1301">
            <v>385.6</v>
          </cell>
          <cell r="J1301">
            <v>0</v>
          </cell>
        </row>
        <row r="1302">
          <cell r="C1302" t="str">
            <v>3Н1-108</v>
          </cell>
          <cell r="D1302" t="str">
            <v>Настил 3Н1-108</v>
          </cell>
          <cell r="E1302">
            <v>1</v>
          </cell>
          <cell r="F1302">
            <v>166.3</v>
          </cell>
          <cell r="G1302">
            <v>166.3</v>
          </cell>
          <cell r="H1302">
            <v>1</v>
          </cell>
          <cell r="I1302">
            <v>166.3</v>
          </cell>
          <cell r="J1302">
            <v>0</v>
          </cell>
        </row>
        <row r="1303">
          <cell r="C1303" t="str">
            <v>3Н1-109</v>
          </cell>
          <cell r="D1303" t="str">
            <v>Настил 3Н1-109</v>
          </cell>
          <cell r="E1303">
            <v>1</v>
          </cell>
          <cell r="F1303">
            <v>276.60000000000002</v>
          </cell>
          <cell r="G1303">
            <v>276.60000000000002</v>
          </cell>
          <cell r="H1303">
            <v>1</v>
          </cell>
          <cell r="I1303">
            <v>276.60000000000002</v>
          </cell>
          <cell r="J1303">
            <v>0</v>
          </cell>
        </row>
        <row r="1304">
          <cell r="C1304" t="str">
            <v>3Н1-110</v>
          </cell>
          <cell r="D1304" t="str">
            <v>Настил 3Н1-110</v>
          </cell>
          <cell r="E1304">
            <v>1</v>
          </cell>
          <cell r="F1304">
            <v>256.7</v>
          </cell>
          <cell r="G1304">
            <v>256.7</v>
          </cell>
          <cell r="H1304">
            <v>1</v>
          </cell>
          <cell r="I1304">
            <v>256.7</v>
          </cell>
          <cell r="J1304">
            <v>0</v>
          </cell>
        </row>
        <row r="1305">
          <cell r="C1305" t="str">
            <v>3Н1-111</v>
          </cell>
          <cell r="D1305" t="str">
            <v>Настил 3Н1-111</v>
          </cell>
          <cell r="E1305">
            <v>1</v>
          </cell>
          <cell r="F1305">
            <v>227.7</v>
          </cell>
          <cell r="G1305">
            <v>227.7</v>
          </cell>
          <cell r="H1305">
            <v>1</v>
          </cell>
          <cell r="I1305">
            <v>227.7</v>
          </cell>
          <cell r="J1305">
            <v>0</v>
          </cell>
        </row>
        <row r="1306">
          <cell r="C1306" t="str">
            <v>3Н1-112</v>
          </cell>
          <cell r="D1306" t="str">
            <v>Настил 3Н1-112</v>
          </cell>
          <cell r="E1306">
            <v>1</v>
          </cell>
          <cell r="F1306">
            <v>207.7</v>
          </cell>
          <cell r="G1306">
            <v>207.7</v>
          </cell>
          <cell r="H1306">
            <v>1</v>
          </cell>
          <cell r="I1306">
            <v>207.7</v>
          </cell>
          <cell r="J1306">
            <v>0</v>
          </cell>
        </row>
        <row r="1307">
          <cell r="C1307" t="str">
            <v>3Н1-113</v>
          </cell>
          <cell r="D1307" t="str">
            <v>Настил 3Н1-113</v>
          </cell>
          <cell r="E1307">
            <v>1</v>
          </cell>
          <cell r="F1307">
            <v>276.39999999999998</v>
          </cell>
          <cell r="G1307">
            <v>276.39999999999998</v>
          </cell>
          <cell r="H1307">
            <v>1</v>
          </cell>
          <cell r="I1307">
            <v>276.39999999999998</v>
          </cell>
          <cell r="J1307">
            <v>0</v>
          </cell>
        </row>
        <row r="1308">
          <cell r="C1308" t="str">
            <v>3Н1-114</v>
          </cell>
          <cell r="D1308" t="str">
            <v>Настил 3Н1-114</v>
          </cell>
          <cell r="E1308">
            <v>1</v>
          </cell>
          <cell r="F1308">
            <v>256.60000000000002</v>
          </cell>
          <cell r="G1308">
            <v>256.60000000000002</v>
          </cell>
          <cell r="H1308">
            <v>1</v>
          </cell>
          <cell r="I1308">
            <v>256.60000000000002</v>
          </cell>
          <cell r="J1308">
            <v>0</v>
          </cell>
        </row>
        <row r="1309">
          <cell r="C1309" t="str">
            <v>3Н1-115</v>
          </cell>
          <cell r="D1309" t="str">
            <v>Настил 3Н1-115</v>
          </cell>
          <cell r="E1309">
            <v>1</v>
          </cell>
          <cell r="F1309">
            <v>193.1</v>
          </cell>
          <cell r="G1309">
            <v>193.1</v>
          </cell>
          <cell r="H1309">
            <v>1</v>
          </cell>
          <cell r="I1309">
            <v>193.1</v>
          </cell>
          <cell r="J1309">
            <v>0</v>
          </cell>
        </row>
        <row r="1310">
          <cell r="C1310" t="str">
            <v>3Н1-116</v>
          </cell>
          <cell r="D1310" t="str">
            <v>Настил 3Н1-116</v>
          </cell>
          <cell r="E1310">
            <v>1</v>
          </cell>
          <cell r="F1310">
            <v>165.7</v>
          </cell>
          <cell r="G1310">
            <v>165.7</v>
          </cell>
          <cell r="H1310">
            <v>1</v>
          </cell>
          <cell r="I1310">
            <v>165.7</v>
          </cell>
          <cell r="J1310">
            <v>0</v>
          </cell>
        </row>
        <row r="1311">
          <cell r="C1311" t="str">
            <v>3Н1-117</v>
          </cell>
          <cell r="D1311" t="str">
            <v>Настил 3Н1-117</v>
          </cell>
          <cell r="E1311">
            <v>1</v>
          </cell>
          <cell r="F1311">
            <v>275.89999999999998</v>
          </cell>
          <cell r="G1311">
            <v>275.89999999999998</v>
          </cell>
          <cell r="H1311">
            <v>1</v>
          </cell>
          <cell r="I1311">
            <v>275.89999999999998</v>
          </cell>
          <cell r="J1311">
            <v>0</v>
          </cell>
        </row>
        <row r="1312">
          <cell r="C1312" t="str">
            <v>3Н1-118</v>
          </cell>
          <cell r="D1312" t="str">
            <v>Настил 3Н1-118</v>
          </cell>
          <cell r="E1312">
            <v>1</v>
          </cell>
          <cell r="F1312">
            <v>256.10000000000002</v>
          </cell>
          <cell r="G1312">
            <v>256.10000000000002</v>
          </cell>
          <cell r="H1312">
            <v>1</v>
          </cell>
          <cell r="I1312">
            <v>256.10000000000002</v>
          </cell>
          <cell r="J1312">
            <v>0</v>
          </cell>
        </row>
        <row r="1313">
          <cell r="C1313" t="str">
            <v>3Н1-119</v>
          </cell>
          <cell r="D1313" t="str">
            <v>Настил 3Н1-119</v>
          </cell>
          <cell r="E1313">
            <v>1</v>
          </cell>
          <cell r="F1313">
            <v>227</v>
          </cell>
          <cell r="G1313">
            <v>227</v>
          </cell>
          <cell r="H1313">
            <v>1</v>
          </cell>
          <cell r="I1313">
            <v>227</v>
          </cell>
          <cell r="J1313">
            <v>0</v>
          </cell>
        </row>
        <row r="1314">
          <cell r="C1314" t="str">
            <v>3Н1-120</v>
          </cell>
          <cell r="D1314" t="str">
            <v>Настил 3Н1-120</v>
          </cell>
          <cell r="E1314">
            <v>1</v>
          </cell>
          <cell r="F1314">
            <v>206.9</v>
          </cell>
          <cell r="G1314">
            <v>206.9</v>
          </cell>
          <cell r="H1314">
            <v>1</v>
          </cell>
          <cell r="I1314">
            <v>206.9</v>
          </cell>
          <cell r="J1314">
            <v>0</v>
          </cell>
        </row>
        <row r="1315">
          <cell r="C1315" t="str">
            <v>3Н1-121</v>
          </cell>
          <cell r="D1315" t="str">
            <v>Настил 3Н1-121</v>
          </cell>
          <cell r="E1315">
            <v>1</v>
          </cell>
          <cell r="F1315">
            <v>275.7</v>
          </cell>
          <cell r="G1315">
            <v>275.7</v>
          </cell>
          <cell r="H1315">
            <v>1</v>
          </cell>
          <cell r="I1315">
            <v>275.7</v>
          </cell>
          <cell r="J1315">
            <v>0</v>
          </cell>
        </row>
        <row r="1316">
          <cell r="C1316" t="str">
            <v>3Н1-122</v>
          </cell>
          <cell r="D1316" t="str">
            <v>Настил 3Н1-122</v>
          </cell>
          <cell r="E1316">
            <v>1</v>
          </cell>
          <cell r="F1316">
            <v>256</v>
          </cell>
          <cell r="G1316">
            <v>256</v>
          </cell>
          <cell r="H1316">
            <v>1</v>
          </cell>
          <cell r="I1316">
            <v>256</v>
          </cell>
          <cell r="J1316">
            <v>0</v>
          </cell>
        </row>
        <row r="1317">
          <cell r="C1317" t="str">
            <v>3Н1-123</v>
          </cell>
          <cell r="D1317" t="str">
            <v>Настил 3Н1-123</v>
          </cell>
          <cell r="E1317">
            <v>1</v>
          </cell>
          <cell r="F1317">
            <v>192.4</v>
          </cell>
          <cell r="G1317">
            <v>192.4</v>
          </cell>
          <cell r="H1317">
            <v>1</v>
          </cell>
          <cell r="I1317">
            <v>192.4</v>
          </cell>
          <cell r="J1317">
            <v>0</v>
          </cell>
        </row>
        <row r="1318">
          <cell r="C1318" t="str">
            <v>3Н1-124</v>
          </cell>
          <cell r="D1318" t="str">
            <v>Настил 3Н1-124</v>
          </cell>
          <cell r="E1318">
            <v>1</v>
          </cell>
          <cell r="F1318">
            <v>165.6</v>
          </cell>
          <cell r="G1318">
            <v>165.6</v>
          </cell>
          <cell r="H1318">
            <v>1</v>
          </cell>
          <cell r="I1318">
            <v>165.6</v>
          </cell>
          <cell r="J1318">
            <v>0</v>
          </cell>
        </row>
        <row r="1319">
          <cell r="C1319" t="str">
            <v>3Н1-125</v>
          </cell>
          <cell r="D1319" t="str">
            <v>Настил 3Н1-125</v>
          </cell>
          <cell r="E1319">
            <v>1</v>
          </cell>
          <cell r="F1319">
            <v>226.8</v>
          </cell>
          <cell r="G1319">
            <v>226.8</v>
          </cell>
          <cell r="H1319">
            <v>1</v>
          </cell>
          <cell r="I1319">
            <v>226.8</v>
          </cell>
          <cell r="J1319">
            <v>0</v>
          </cell>
        </row>
        <row r="1320">
          <cell r="C1320" t="str">
            <v>3Н1-126</v>
          </cell>
          <cell r="D1320" t="str">
            <v>Настил 3Н1-126</v>
          </cell>
          <cell r="E1320">
            <v>1</v>
          </cell>
          <cell r="F1320">
            <v>207.7</v>
          </cell>
          <cell r="G1320">
            <v>207.7</v>
          </cell>
          <cell r="H1320">
            <v>1</v>
          </cell>
          <cell r="I1320">
            <v>207.7</v>
          </cell>
          <cell r="J1320">
            <v>0</v>
          </cell>
        </row>
        <row r="1321">
          <cell r="C1321" t="str">
            <v>3Н1-127</v>
          </cell>
          <cell r="D1321" t="str">
            <v>Настил 3Н1-127</v>
          </cell>
          <cell r="E1321">
            <v>1</v>
          </cell>
          <cell r="F1321">
            <v>193.1</v>
          </cell>
          <cell r="G1321">
            <v>193.1</v>
          </cell>
          <cell r="H1321">
            <v>1</v>
          </cell>
          <cell r="I1321">
            <v>193.1</v>
          </cell>
          <cell r="J1321">
            <v>0</v>
          </cell>
        </row>
        <row r="1322">
          <cell r="C1322" t="str">
            <v>3Н1-128</v>
          </cell>
          <cell r="D1322" t="str">
            <v>Настил 3Н1-128</v>
          </cell>
          <cell r="E1322">
            <v>1</v>
          </cell>
          <cell r="F1322">
            <v>165.3</v>
          </cell>
          <cell r="G1322">
            <v>165.3</v>
          </cell>
          <cell r="H1322">
            <v>1</v>
          </cell>
          <cell r="I1322">
            <v>165.3</v>
          </cell>
          <cell r="J1322">
            <v>0</v>
          </cell>
        </row>
        <row r="1323">
          <cell r="C1323" t="str">
            <v>3Н1-129</v>
          </cell>
          <cell r="D1323" t="str">
            <v>Настил 3Н1-129</v>
          </cell>
          <cell r="E1323">
            <v>1</v>
          </cell>
          <cell r="F1323">
            <v>275.5</v>
          </cell>
          <cell r="G1323">
            <v>275.5</v>
          </cell>
          <cell r="H1323">
            <v>1</v>
          </cell>
          <cell r="I1323">
            <v>275.5</v>
          </cell>
          <cell r="J1323">
            <v>0</v>
          </cell>
        </row>
        <row r="1324">
          <cell r="C1324" t="str">
            <v>3Н1-130</v>
          </cell>
          <cell r="D1324" t="str">
            <v>Настил 3Н1-130</v>
          </cell>
          <cell r="E1324">
            <v>1</v>
          </cell>
          <cell r="F1324">
            <v>255.7</v>
          </cell>
          <cell r="G1324">
            <v>255.7</v>
          </cell>
          <cell r="H1324">
            <v>1</v>
          </cell>
          <cell r="I1324">
            <v>255.7</v>
          </cell>
          <cell r="J1324">
            <v>0</v>
          </cell>
        </row>
        <row r="1325">
          <cell r="C1325" t="str">
            <v>3Н1-131</v>
          </cell>
          <cell r="D1325" t="str">
            <v>Настил 3Н1-131</v>
          </cell>
          <cell r="E1325">
            <v>1</v>
          </cell>
          <cell r="F1325">
            <v>226.6</v>
          </cell>
          <cell r="G1325">
            <v>226.6</v>
          </cell>
          <cell r="H1325">
            <v>1</v>
          </cell>
          <cell r="I1325">
            <v>226.6</v>
          </cell>
          <cell r="J1325">
            <v>0</v>
          </cell>
        </row>
        <row r="1326">
          <cell r="C1326" t="str">
            <v>3Н2-1</v>
          </cell>
          <cell r="D1326" t="str">
            <v>Профлист 3Н2-1</v>
          </cell>
          <cell r="E1326">
            <v>112</v>
          </cell>
          <cell r="F1326">
            <v>49</v>
          </cell>
          <cell r="H1326" t="str">
            <v>-</v>
          </cell>
          <cell r="I1326" t="str">
            <v>-</v>
          </cell>
          <cell r="J1326">
            <v>0</v>
          </cell>
        </row>
        <row r="1327">
          <cell r="C1327" t="str">
            <v>3Н2-2</v>
          </cell>
          <cell r="D1327" t="str">
            <v>Профлист 3Н2-2</v>
          </cell>
          <cell r="E1327">
            <v>112</v>
          </cell>
          <cell r="F1327">
            <v>47</v>
          </cell>
          <cell r="H1327" t="str">
            <v>-</v>
          </cell>
          <cell r="I1327" t="str">
            <v>-</v>
          </cell>
          <cell r="J1327">
            <v>0</v>
          </cell>
        </row>
        <row r="1328">
          <cell r="C1328" t="str">
            <v>3Н3-1</v>
          </cell>
          <cell r="D1328" t="str">
            <v>Профлист 3Н3-1</v>
          </cell>
          <cell r="E1328">
            <v>84</v>
          </cell>
          <cell r="F1328">
            <v>70.599999999999994</v>
          </cell>
          <cell r="H1328" t="str">
            <v>-</v>
          </cell>
          <cell r="I1328" t="str">
            <v>-</v>
          </cell>
          <cell r="J1328">
            <v>0</v>
          </cell>
        </row>
        <row r="1329">
          <cell r="C1329" t="str">
            <v>3Н3-2</v>
          </cell>
          <cell r="D1329" t="str">
            <v>Профлист 3Н3-2</v>
          </cell>
          <cell r="E1329">
            <v>84</v>
          </cell>
          <cell r="F1329">
            <v>23.6</v>
          </cell>
          <cell r="H1329" t="str">
            <v>-</v>
          </cell>
          <cell r="I1329" t="str">
            <v>-</v>
          </cell>
          <cell r="J1329">
            <v>0</v>
          </cell>
        </row>
        <row r="1330">
          <cell r="C1330" t="str">
            <v>3Н3-3</v>
          </cell>
          <cell r="D1330" t="str">
            <v>Профлист 3Н3-3</v>
          </cell>
          <cell r="E1330">
            <v>84</v>
          </cell>
          <cell r="F1330">
            <v>22.9</v>
          </cell>
          <cell r="H1330" t="str">
            <v>-</v>
          </cell>
          <cell r="I1330" t="str">
            <v>-</v>
          </cell>
          <cell r="J1330">
            <v>0</v>
          </cell>
        </row>
        <row r="1331">
          <cell r="C1331" t="str">
            <v>3Н3-4</v>
          </cell>
          <cell r="D1331" t="str">
            <v>Профлист 3Н3-4</v>
          </cell>
          <cell r="E1331">
            <v>1</v>
          </cell>
          <cell r="F1331">
            <v>16.8</v>
          </cell>
          <cell r="H1331" t="str">
            <v>-</v>
          </cell>
          <cell r="I1331" t="str">
            <v>-</v>
          </cell>
          <cell r="J1331">
            <v>0</v>
          </cell>
        </row>
        <row r="1332">
          <cell r="C1332" t="str">
            <v>3Н3-5</v>
          </cell>
          <cell r="D1332" t="str">
            <v>Профлист 3Н3-5</v>
          </cell>
          <cell r="E1332">
            <v>3</v>
          </cell>
          <cell r="F1332">
            <v>21.8</v>
          </cell>
          <cell r="H1332" t="str">
            <v>-</v>
          </cell>
          <cell r="I1332" t="str">
            <v>-</v>
          </cell>
          <cell r="J1332">
            <v>0</v>
          </cell>
        </row>
        <row r="1333">
          <cell r="C1333" t="str">
            <v>3Н3-6</v>
          </cell>
          <cell r="D1333" t="str">
            <v>Профлист 3Н3-6</v>
          </cell>
          <cell r="E1333">
            <v>1</v>
          </cell>
          <cell r="F1333">
            <v>6.4</v>
          </cell>
          <cell r="H1333" t="str">
            <v>-</v>
          </cell>
          <cell r="I1333" t="str">
            <v>-</v>
          </cell>
          <cell r="J1333">
            <v>0</v>
          </cell>
        </row>
        <row r="1334">
          <cell r="C1334" t="str">
            <v>3Н3-7</v>
          </cell>
          <cell r="D1334" t="str">
            <v>Профлист 3Н3-7</v>
          </cell>
          <cell r="E1334">
            <v>2</v>
          </cell>
          <cell r="F1334">
            <v>17.7</v>
          </cell>
          <cell r="H1334" t="str">
            <v>-</v>
          </cell>
          <cell r="I1334" t="str">
            <v>-</v>
          </cell>
          <cell r="J1334">
            <v>0</v>
          </cell>
        </row>
        <row r="1335">
          <cell r="C1335" t="str">
            <v>3Н3-8</v>
          </cell>
          <cell r="D1335" t="str">
            <v>Профлист 3Н3-8</v>
          </cell>
          <cell r="E1335">
            <v>2</v>
          </cell>
          <cell r="F1335">
            <v>10.3</v>
          </cell>
          <cell r="H1335" t="str">
            <v>-</v>
          </cell>
          <cell r="I1335" t="str">
            <v>-</v>
          </cell>
          <cell r="J1335">
            <v>0</v>
          </cell>
        </row>
        <row r="1336">
          <cell r="C1336" t="str">
            <v>3Н4-1</v>
          </cell>
          <cell r="D1336" t="str">
            <v>Настил 3Н4-1</v>
          </cell>
          <cell r="E1336">
            <v>1</v>
          </cell>
          <cell r="F1336">
            <v>14.6</v>
          </cell>
          <cell r="G1336">
            <v>14.6</v>
          </cell>
          <cell r="H1336">
            <v>1</v>
          </cell>
          <cell r="I1336">
            <v>14.6</v>
          </cell>
          <cell r="J1336">
            <v>0</v>
          </cell>
        </row>
        <row r="1337">
          <cell r="C1337" t="str">
            <v>3Н4-2</v>
          </cell>
          <cell r="D1337" t="str">
            <v>Настил 3Н4-2</v>
          </cell>
          <cell r="E1337">
            <v>2</v>
          </cell>
          <cell r="F1337">
            <v>21</v>
          </cell>
          <cell r="G1337">
            <v>42</v>
          </cell>
          <cell r="H1337">
            <v>2</v>
          </cell>
          <cell r="I1337">
            <v>42</v>
          </cell>
          <cell r="J1337">
            <v>0</v>
          </cell>
        </row>
        <row r="1338">
          <cell r="C1338" t="str">
            <v>3Н4-3</v>
          </cell>
          <cell r="D1338" t="str">
            <v>Настил 3Н4-3</v>
          </cell>
          <cell r="E1338">
            <v>3</v>
          </cell>
          <cell r="F1338">
            <v>16.2</v>
          </cell>
          <cell r="G1338">
            <v>48.6</v>
          </cell>
          <cell r="H1338">
            <v>3</v>
          </cell>
          <cell r="I1338">
            <v>48.599999999999994</v>
          </cell>
          <cell r="J1338">
            <v>0</v>
          </cell>
        </row>
        <row r="1339">
          <cell r="C1339" t="str">
            <v>3Н4-4</v>
          </cell>
          <cell r="D1339" t="str">
            <v>Настил 3Н4-4</v>
          </cell>
          <cell r="E1339">
            <v>3</v>
          </cell>
          <cell r="F1339">
            <v>19.100000000000001</v>
          </cell>
          <cell r="G1339">
            <v>57.3</v>
          </cell>
          <cell r="H1339">
            <v>3</v>
          </cell>
          <cell r="I1339">
            <v>57.300000000000004</v>
          </cell>
          <cell r="J1339">
            <v>0</v>
          </cell>
        </row>
        <row r="1340">
          <cell r="C1340" t="str">
            <v>3Н4-5</v>
          </cell>
          <cell r="D1340" t="str">
            <v>Настил 3Н4-5</v>
          </cell>
          <cell r="E1340">
            <v>4</v>
          </cell>
          <cell r="F1340">
            <v>14</v>
          </cell>
          <cell r="G1340">
            <v>56</v>
          </cell>
          <cell r="H1340">
            <v>4</v>
          </cell>
          <cell r="I1340">
            <v>56</v>
          </cell>
          <cell r="J1340">
            <v>0</v>
          </cell>
        </row>
        <row r="1341">
          <cell r="C1341" t="str">
            <v>3Н4-6</v>
          </cell>
          <cell r="D1341" t="str">
            <v>Настил 3Н4-6</v>
          </cell>
          <cell r="E1341">
            <v>4</v>
          </cell>
          <cell r="F1341">
            <v>3.9</v>
          </cell>
          <cell r="G1341">
            <v>15.6</v>
          </cell>
          <cell r="H1341">
            <v>4</v>
          </cell>
          <cell r="I1341">
            <v>15.6</v>
          </cell>
          <cell r="J1341">
            <v>0</v>
          </cell>
        </row>
        <row r="1342">
          <cell r="C1342" t="str">
            <v>3Н4-7</v>
          </cell>
          <cell r="D1342" t="str">
            <v>Настил 3Н4-7</v>
          </cell>
          <cell r="E1342">
            <v>4</v>
          </cell>
          <cell r="F1342">
            <v>16.5</v>
          </cell>
          <cell r="G1342">
            <v>66</v>
          </cell>
          <cell r="H1342">
            <v>4</v>
          </cell>
          <cell r="I1342">
            <v>66</v>
          </cell>
          <cell r="J1342">
            <v>0</v>
          </cell>
        </row>
        <row r="1343">
          <cell r="C1343" t="str">
            <v>3Н4-8</v>
          </cell>
          <cell r="D1343" t="str">
            <v>Настил 3Н4-8</v>
          </cell>
          <cell r="E1343">
            <v>4</v>
          </cell>
          <cell r="F1343">
            <v>8.1</v>
          </cell>
          <cell r="G1343">
            <v>32.4</v>
          </cell>
          <cell r="H1343">
            <v>4</v>
          </cell>
          <cell r="I1343">
            <v>32.4</v>
          </cell>
          <cell r="J1343">
            <v>0</v>
          </cell>
        </row>
        <row r="1344">
          <cell r="C1344" t="str">
            <v>3Н4-9</v>
          </cell>
          <cell r="D1344" t="str">
            <v>Настил 3Н4-9</v>
          </cell>
          <cell r="E1344">
            <v>2</v>
          </cell>
          <cell r="F1344">
            <v>7.6</v>
          </cell>
          <cell r="G1344">
            <v>15.2</v>
          </cell>
          <cell r="H1344">
            <v>2</v>
          </cell>
          <cell r="I1344">
            <v>15.2</v>
          </cell>
          <cell r="J1344">
            <v>0</v>
          </cell>
        </row>
        <row r="1345">
          <cell r="C1345" t="str">
            <v>3Н4-10</v>
          </cell>
          <cell r="D1345" t="str">
            <v>Настил 3Н4-10</v>
          </cell>
          <cell r="E1345">
            <v>1</v>
          </cell>
          <cell r="F1345">
            <v>24.2</v>
          </cell>
          <cell r="G1345">
            <v>24.2</v>
          </cell>
          <cell r="H1345">
            <v>1</v>
          </cell>
          <cell r="I1345">
            <v>24.2</v>
          </cell>
          <cell r="J1345">
            <v>0</v>
          </cell>
        </row>
        <row r="1346">
          <cell r="C1346" t="str">
            <v>3Н4-11</v>
          </cell>
          <cell r="D1346" t="str">
            <v>Настил 3Н4-11</v>
          </cell>
          <cell r="E1346">
            <v>2</v>
          </cell>
          <cell r="F1346">
            <v>14.1</v>
          </cell>
          <cell r="G1346">
            <v>28.2</v>
          </cell>
          <cell r="H1346">
            <v>2</v>
          </cell>
          <cell r="I1346">
            <v>28.2</v>
          </cell>
          <cell r="J1346">
            <v>0</v>
          </cell>
        </row>
        <row r="1347">
          <cell r="C1347" t="str">
            <v>3Н4-12</v>
          </cell>
          <cell r="D1347" t="str">
            <v>Настил 3Н4-12</v>
          </cell>
          <cell r="E1347">
            <v>2</v>
          </cell>
          <cell r="F1347">
            <v>20.100000000000001</v>
          </cell>
          <cell r="G1347">
            <v>40.200000000000003</v>
          </cell>
          <cell r="H1347">
            <v>2</v>
          </cell>
          <cell r="I1347">
            <v>40.200000000000003</v>
          </cell>
          <cell r="J1347">
            <v>0</v>
          </cell>
        </row>
        <row r="1348">
          <cell r="C1348" t="str">
            <v>3Н4-13</v>
          </cell>
          <cell r="D1348" t="str">
            <v>Настил 3Н4-13</v>
          </cell>
          <cell r="E1348">
            <v>2</v>
          </cell>
          <cell r="F1348">
            <v>20</v>
          </cell>
          <cell r="G1348">
            <v>40</v>
          </cell>
          <cell r="H1348">
            <v>2</v>
          </cell>
          <cell r="I1348">
            <v>40</v>
          </cell>
          <cell r="J1348">
            <v>0</v>
          </cell>
        </row>
        <row r="1349">
          <cell r="C1349" t="str">
            <v>3Н4-14</v>
          </cell>
          <cell r="D1349" t="str">
            <v>Настил 3Н4-14</v>
          </cell>
          <cell r="E1349">
            <v>1</v>
          </cell>
          <cell r="F1349">
            <v>33.4</v>
          </cell>
          <cell r="G1349">
            <v>33.4</v>
          </cell>
          <cell r="H1349">
            <v>1</v>
          </cell>
          <cell r="I1349">
            <v>33.4</v>
          </cell>
          <cell r="J1349">
            <v>0</v>
          </cell>
        </row>
        <row r="1350">
          <cell r="C1350" t="str">
            <v>3Н4-15</v>
          </cell>
          <cell r="D1350" t="str">
            <v>Настил 3Н4-15</v>
          </cell>
          <cell r="E1350">
            <v>2</v>
          </cell>
          <cell r="F1350">
            <v>29.7</v>
          </cell>
          <cell r="G1350">
            <v>59.4</v>
          </cell>
          <cell r="H1350">
            <v>2</v>
          </cell>
          <cell r="I1350">
            <v>59.4</v>
          </cell>
          <cell r="J1350">
            <v>0</v>
          </cell>
        </row>
        <row r="1351">
          <cell r="C1351" t="str">
            <v>3Н4-16</v>
          </cell>
          <cell r="D1351" t="str">
            <v>Настил 3Н4-16</v>
          </cell>
          <cell r="E1351">
            <v>2</v>
          </cell>
          <cell r="F1351">
            <v>25.2</v>
          </cell>
          <cell r="G1351">
            <v>50.4</v>
          </cell>
          <cell r="H1351">
            <v>2</v>
          </cell>
          <cell r="I1351">
            <v>50.4</v>
          </cell>
          <cell r="J1351">
            <v>0</v>
          </cell>
        </row>
        <row r="1352">
          <cell r="C1352" t="str">
            <v>3Н4-17</v>
          </cell>
          <cell r="D1352" t="str">
            <v>Настил 3Н4-17</v>
          </cell>
          <cell r="E1352">
            <v>1</v>
          </cell>
          <cell r="F1352">
            <v>26.1</v>
          </cell>
          <cell r="G1352">
            <v>26.1</v>
          </cell>
          <cell r="H1352">
            <v>1</v>
          </cell>
          <cell r="I1352">
            <v>26.1</v>
          </cell>
          <cell r="J1352">
            <v>0</v>
          </cell>
        </row>
        <row r="1353">
          <cell r="C1353" t="str">
            <v>3Н4-18</v>
          </cell>
          <cell r="D1353" t="str">
            <v>Настил 3Н4-18</v>
          </cell>
          <cell r="E1353">
            <v>1</v>
          </cell>
          <cell r="F1353">
            <v>17.399999999999999</v>
          </cell>
          <cell r="G1353">
            <v>17.399999999999999</v>
          </cell>
          <cell r="H1353">
            <v>1</v>
          </cell>
          <cell r="I1353">
            <v>17.399999999999999</v>
          </cell>
          <cell r="J1353">
            <v>0</v>
          </cell>
        </row>
        <row r="1354">
          <cell r="C1354" t="str">
            <v>3Н4-19</v>
          </cell>
          <cell r="D1354" t="str">
            <v>Настил 3Н4-19</v>
          </cell>
          <cell r="E1354">
            <v>1</v>
          </cell>
          <cell r="F1354">
            <v>8.9</v>
          </cell>
          <cell r="G1354">
            <v>8.9</v>
          </cell>
          <cell r="H1354">
            <v>1</v>
          </cell>
          <cell r="I1354">
            <v>8.9</v>
          </cell>
          <cell r="J1354">
            <v>0</v>
          </cell>
        </row>
        <row r="1355">
          <cell r="C1355" t="str">
            <v>3Н4-20</v>
          </cell>
          <cell r="D1355" t="str">
            <v>Настил 3Н4-20</v>
          </cell>
          <cell r="E1355">
            <v>1</v>
          </cell>
          <cell r="F1355">
            <v>16.5</v>
          </cell>
          <cell r="G1355">
            <v>16.5</v>
          </cell>
          <cell r="H1355">
            <v>1</v>
          </cell>
          <cell r="I1355">
            <v>16.5</v>
          </cell>
          <cell r="J1355">
            <v>0</v>
          </cell>
        </row>
        <row r="1356">
          <cell r="C1356" t="str">
            <v>3Н4-21</v>
          </cell>
          <cell r="D1356" t="str">
            <v>Настил 3Н4-21</v>
          </cell>
          <cell r="E1356">
            <v>2</v>
          </cell>
          <cell r="F1356">
            <v>19.399999999999999</v>
          </cell>
          <cell r="G1356">
            <v>38.799999999999997</v>
          </cell>
          <cell r="H1356">
            <v>2</v>
          </cell>
          <cell r="I1356">
            <v>38.799999999999997</v>
          </cell>
          <cell r="J1356">
            <v>0</v>
          </cell>
        </row>
        <row r="1357">
          <cell r="C1357" t="str">
            <v>3Н4-22</v>
          </cell>
          <cell r="D1357" t="str">
            <v>Настил 3Н4-22</v>
          </cell>
          <cell r="E1357">
            <v>1</v>
          </cell>
          <cell r="F1357">
            <v>13.7</v>
          </cell>
          <cell r="G1357">
            <v>13.7</v>
          </cell>
          <cell r="H1357">
            <v>1</v>
          </cell>
          <cell r="I1357">
            <v>13.7</v>
          </cell>
          <cell r="J1357">
            <v>0</v>
          </cell>
        </row>
        <row r="1358">
          <cell r="C1358" t="str">
            <v>3Н4-23</v>
          </cell>
          <cell r="D1358" t="str">
            <v>Настил 3Н4-23</v>
          </cell>
          <cell r="E1358">
            <v>1</v>
          </cell>
          <cell r="F1358">
            <v>32.4</v>
          </cell>
          <cell r="G1358">
            <v>32.4</v>
          </cell>
          <cell r="H1358">
            <v>1</v>
          </cell>
          <cell r="I1358">
            <v>32.4</v>
          </cell>
          <cell r="J1358">
            <v>0</v>
          </cell>
        </row>
        <row r="1359">
          <cell r="C1359" t="str">
            <v>3Н4-24</v>
          </cell>
          <cell r="D1359" t="str">
            <v>Настил 3Н4-24</v>
          </cell>
          <cell r="E1359">
            <v>1</v>
          </cell>
          <cell r="F1359">
            <v>27</v>
          </cell>
          <cell r="G1359">
            <v>27</v>
          </cell>
          <cell r="H1359">
            <v>1</v>
          </cell>
          <cell r="I1359">
            <v>27</v>
          </cell>
          <cell r="J1359">
            <v>0</v>
          </cell>
        </row>
        <row r="1360">
          <cell r="C1360" t="str">
            <v>3Н4-25</v>
          </cell>
          <cell r="D1360" t="str">
            <v>Настил 3Н4-25</v>
          </cell>
          <cell r="E1360">
            <v>3</v>
          </cell>
          <cell r="F1360">
            <v>20.3</v>
          </cell>
          <cell r="G1360">
            <v>60.9</v>
          </cell>
          <cell r="H1360">
            <v>3</v>
          </cell>
          <cell r="I1360">
            <v>60.900000000000006</v>
          </cell>
          <cell r="J1360">
            <v>0</v>
          </cell>
        </row>
        <row r="1361">
          <cell r="C1361" t="str">
            <v>3Н4-26</v>
          </cell>
          <cell r="D1361" t="str">
            <v>Настил 3Н4-26</v>
          </cell>
          <cell r="E1361">
            <v>3</v>
          </cell>
          <cell r="F1361">
            <v>24</v>
          </cell>
          <cell r="G1361">
            <v>72</v>
          </cell>
          <cell r="H1361">
            <v>3</v>
          </cell>
          <cell r="I1361">
            <v>72</v>
          </cell>
          <cell r="J1361">
            <v>0</v>
          </cell>
        </row>
        <row r="1362">
          <cell r="C1362" t="str">
            <v>3Н4-27</v>
          </cell>
          <cell r="D1362" t="str">
            <v>Настил 3Н4-27</v>
          </cell>
          <cell r="E1362">
            <v>1</v>
          </cell>
          <cell r="F1362">
            <v>16.600000000000001</v>
          </cell>
          <cell r="G1362">
            <v>16.600000000000001</v>
          </cell>
          <cell r="H1362">
            <v>1</v>
          </cell>
          <cell r="I1362">
            <v>16.600000000000001</v>
          </cell>
          <cell r="J1362">
            <v>0</v>
          </cell>
        </row>
        <row r="1363">
          <cell r="C1363" t="str">
            <v>3ОГ1-1</v>
          </cell>
          <cell r="D1363" t="str">
            <v>Ограждение 3ОГ1-1</v>
          </cell>
          <cell r="E1363">
            <v>1</v>
          </cell>
          <cell r="F1363">
            <v>54.4</v>
          </cell>
          <cell r="G1363">
            <v>54.4</v>
          </cell>
          <cell r="H1363">
            <v>1</v>
          </cell>
          <cell r="I1363">
            <v>54.4</v>
          </cell>
          <cell r="J1363">
            <v>0</v>
          </cell>
        </row>
        <row r="1364">
          <cell r="C1364" t="str">
            <v>3ОГ1-2</v>
          </cell>
          <cell r="D1364" t="str">
            <v>Ограждение 3ОГ1-2</v>
          </cell>
          <cell r="E1364">
            <v>6</v>
          </cell>
          <cell r="F1364">
            <v>18.2</v>
          </cell>
          <cell r="G1364">
            <v>109.2</v>
          </cell>
          <cell r="H1364">
            <v>6</v>
          </cell>
          <cell r="I1364">
            <v>109.19999999999999</v>
          </cell>
          <cell r="J1364">
            <v>0</v>
          </cell>
        </row>
        <row r="1365">
          <cell r="C1365" t="str">
            <v>3ОГ1-3</v>
          </cell>
          <cell r="D1365" t="str">
            <v>Ограждение 3ОГ1-3</v>
          </cell>
          <cell r="E1365">
            <v>6</v>
          </cell>
          <cell r="F1365">
            <v>18.100000000000001</v>
          </cell>
          <cell r="G1365">
            <v>108.6</v>
          </cell>
          <cell r="H1365">
            <v>6</v>
          </cell>
          <cell r="I1365">
            <v>108.60000000000001</v>
          </cell>
          <cell r="J1365">
            <v>0</v>
          </cell>
        </row>
        <row r="1366">
          <cell r="C1366" t="str">
            <v>3ОГ1-4</v>
          </cell>
          <cell r="D1366" t="str">
            <v>Ограждение 3ОГ1-4</v>
          </cell>
          <cell r="E1366">
            <v>4</v>
          </cell>
          <cell r="F1366">
            <v>26.2</v>
          </cell>
          <cell r="G1366">
            <v>104.8</v>
          </cell>
          <cell r="H1366">
            <v>4</v>
          </cell>
          <cell r="I1366">
            <v>104.8</v>
          </cell>
          <cell r="J1366">
            <v>0</v>
          </cell>
        </row>
        <row r="1367">
          <cell r="C1367" t="str">
            <v>3ОГ1-5</v>
          </cell>
          <cell r="D1367" t="str">
            <v>Ограждение 3ОГ1-5</v>
          </cell>
          <cell r="E1367">
            <v>1</v>
          </cell>
          <cell r="F1367">
            <v>13.6</v>
          </cell>
          <cell r="G1367">
            <v>13.6</v>
          </cell>
          <cell r="H1367">
            <v>1</v>
          </cell>
          <cell r="I1367">
            <v>13.6</v>
          </cell>
          <cell r="J1367">
            <v>0</v>
          </cell>
        </row>
        <row r="1368">
          <cell r="C1368" t="str">
            <v>3ОГ1-6</v>
          </cell>
          <cell r="D1368" t="str">
            <v>Ограждение 3ОГ1-6</v>
          </cell>
          <cell r="E1368">
            <v>4</v>
          </cell>
          <cell r="F1368">
            <v>16.600000000000001</v>
          </cell>
          <cell r="G1368">
            <v>66.400000000000006</v>
          </cell>
          <cell r="H1368">
            <v>4</v>
          </cell>
          <cell r="I1368">
            <v>66.400000000000006</v>
          </cell>
          <cell r="J1368">
            <v>0</v>
          </cell>
        </row>
        <row r="1369">
          <cell r="C1369" t="str">
            <v>3ОГ1-7</v>
          </cell>
          <cell r="D1369" t="str">
            <v>Ограждение 3ОГ1-7</v>
          </cell>
          <cell r="E1369">
            <v>4</v>
          </cell>
          <cell r="F1369">
            <v>16.600000000000001</v>
          </cell>
          <cell r="G1369">
            <v>66.400000000000006</v>
          </cell>
          <cell r="H1369">
            <v>4</v>
          </cell>
          <cell r="I1369">
            <v>66.400000000000006</v>
          </cell>
          <cell r="J1369">
            <v>0</v>
          </cell>
        </row>
        <row r="1370">
          <cell r="C1370" t="str">
            <v>3ОГ1-8</v>
          </cell>
          <cell r="D1370" t="str">
            <v>Ограждение 3ОГ1-8</v>
          </cell>
          <cell r="E1370">
            <v>1</v>
          </cell>
          <cell r="F1370">
            <v>43.1</v>
          </cell>
          <cell r="G1370">
            <v>43.1</v>
          </cell>
          <cell r="H1370">
            <v>1</v>
          </cell>
          <cell r="I1370">
            <v>43.1</v>
          </cell>
          <cell r="J1370">
            <v>0</v>
          </cell>
        </row>
        <row r="1371">
          <cell r="C1371" t="str">
            <v>3ОГ1-9</v>
          </cell>
          <cell r="D1371" t="str">
            <v>Ограждение 3ОГ1-9</v>
          </cell>
          <cell r="E1371">
            <v>3</v>
          </cell>
          <cell r="F1371">
            <v>28.1</v>
          </cell>
          <cell r="G1371">
            <v>84.3</v>
          </cell>
          <cell r="H1371">
            <v>3</v>
          </cell>
          <cell r="I1371">
            <v>84.300000000000011</v>
          </cell>
          <cell r="J1371">
            <v>0</v>
          </cell>
        </row>
        <row r="1372">
          <cell r="C1372" t="str">
            <v>3ОГ1-10</v>
          </cell>
          <cell r="D1372" t="str">
            <v>Ограждение 3ОГ1-10</v>
          </cell>
          <cell r="E1372">
            <v>4</v>
          </cell>
          <cell r="F1372">
            <v>5.0999999999999996</v>
          </cell>
          <cell r="G1372">
            <v>20.399999999999999</v>
          </cell>
          <cell r="H1372">
            <v>4</v>
          </cell>
          <cell r="I1372">
            <v>20.399999999999999</v>
          </cell>
          <cell r="J1372">
            <v>0</v>
          </cell>
        </row>
        <row r="1373">
          <cell r="C1373" t="str">
            <v>3ОГ1-11</v>
          </cell>
          <cell r="D1373" t="str">
            <v>Ограждение 3ОГ1-11</v>
          </cell>
          <cell r="E1373">
            <v>1</v>
          </cell>
          <cell r="F1373">
            <v>25.4</v>
          </cell>
          <cell r="G1373">
            <v>25.4</v>
          </cell>
          <cell r="H1373">
            <v>1</v>
          </cell>
          <cell r="I1373">
            <v>25.4</v>
          </cell>
          <cell r="J1373">
            <v>0</v>
          </cell>
        </row>
        <row r="1374">
          <cell r="C1374" t="str">
            <v>3ОГ1-12</v>
          </cell>
          <cell r="D1374" t="str">
            <v>Ограждение 3ОГ1-12</v>
          </cell>
          <cell r="E1374">
            <v>1</v>
          </cell>
          <cell r="F1374">
            <v>13.9</v>
          </cell>
          <cell r="G1374">
            <v>13.9</v>
          </cell>
          <cell r="H1374">
            <v>1</v>
          </cell>
          <cell r="I1374">
            <v>13.9</v>
          </cell>
          <cell r="J1374">
            <v>0</v>
          </cell>
        </row>
        <row r="1375">
          <cell r="C1375" t="str">
            <v>3ОГ1-13</v>
          </cell>
          <cell r="D1375" t="str">
            <v>Ограждение 3ОГ1-13</v>
          </cell>
          <cell r="E1375">
            <v>1</v>
          </cell>
          <cell r="F1375">
            <v>72.400000000000006</v>
          </cell>
          <cell r="G1375">
            <v>72.400000000000006</v>
          </cell>
          <cell r="H1375">
            <v>1</v>
          </cell>
          <cell r="I1375">
            <v>72.400000000000006</v>
          </cell>
          <cell r="J1375">
            <v>0</v>
          </cell>
        </row>
        <row r="1376">
          <cell r="C1376" t="str">
            <v>3ОГ1-14</v>
          </cell>
          <cell r="D1376" t="str">
            <v>Ограждение 3ОГ1-14</v>
          </cell>
          <cell r="E1376">
            <v>1</v>
          </cell>
          <cell r="F1376">
            <v>40.1</v>
          </cell>
          <cell r="G1376">
            <v>40.1</v>
          </cell>
          <cell r="H1376">
            <v>1</v>
          </cell>
          <cell r="I1376">
            <v>40.1</v>
          </cell>
          <cell r="J1376">
            <v>0</v>
          </cell>
        </row>
        <row r="1377">
          <cell r="C1377" t="str">
            <v>3ОГ1-15</v>
          </cell>
          <cell r="D1377" t="str">
            <v>Ограждение 3ОГ1-15</v>
          </cell>
          <cell r="E1377">
            <v>1</v>
          </cell>
          <cell r="F1377">
            <v>16.2</v>
          </cell>
          <cell r="G1377">
            <v>16.2</v>
          </cell>
          <cell r="H1377">
            <v>1</v>
          </cell>
          <cell r="I1377">
            <v>16.2</v>
          </cell>
          <cell r="J1377">
            <v>0</v>
          </cell>
        </row>
        <row r="1378">
          <cell r="C1378" t="str">
            <v>3ОГ1-16</v>
          </cell>
          <cell r="D1378" t="str">
            <v>Ограждение 3ОГ1-16</v>
          </cell>
          <cell r="E1378">
            <v>2</v>
          </cell>
          <cell r="F1378">
            <v>16.2</v>
          </cell>
          <cell r="G1378">
            <v>32.4</v>
          </cell>
          <cell r="H1378">
            <v>2</v>
          </cell>
          <cell r="I1378">
            <v>32.4</v>
          </cell>
          <cell r="J1378">
            <v>0</v>
          </cell>
        </row>
        <row r="1379">
          <cell r="C1379" t="str">
            <v>3ОГ1-17</v>
          </cell>
          <cell r="D1379" t="str">
            <v>Ограждение 3ОГ1-17</v>
          </cell>
          <cell r="E1379">
            <v>1</v>
          </cell>
          <cell r="F1379">
            <v>18.5</v>
          </cell>
          <cell r="G1379">
            <v>18.5</v>
          </cell>
          <cell r="H1379">
            <v>1</v>
          </cell>
          <cell r="I1379">
            <v>18.5</v>
          </cell>
          <cell r="J1379">
            <v>0</v>
          </cell>
        </row>
        <row r="1380">
          <cell r="C1380" t="str">
            <v>3ОГ1-18</v>
          </cell>
          <cell r="D1380" t="str">
            <v>Ограждение 3ОГ1-18</v>
          </cell>
          <cell r="E1380">
            <v>1</v>
          </cell>
          <cell r="F1380">
            <v>20.399999999999999</v>
          </cell>
          <cell r="G1380">
            <v>20.399999999999999</v>
          </cell>
          <cell r="H1380">
            <v>1</v>
          </cell>
          <cell r="I1380">
            <v>20.399999999999999</v>
          </cell>
          <cell r="J1380">
            <v>0</v>
          </cell>
        </row>
        <row r="1381">
          <cell r="C1381" t="str">
            <v>3ОГ1-19</v>
          </cell>
          <cell r="D1381" t="str">
            <v>Ограждение 3ОГ1-19</v>
          </cell>
          <cell r="E1381">
            <v>3</v>
          </cell>
          <cell r="F1381">
            <v>31.3</v>
          </cell>
          <cell r="G1381">
            <v>93.9</v>
          </cell>
          <cell r="H1381">
            <v>3</v>
          </cell>
          <cell r="I1381">
            <v>93.9</v>
          </cell>
          <cell r="J1381">
            <v>0</v>
          </cell>
        </row>
        <row r="1382">
          <cell r="C1382" t="str">
            <v>3ОГ1-20</v>
          </cell>
          <cell r="D1382" t="str">
            <v>Ограждение 3ОГ1-20</v>
          </cell>
          <cell r="E1382">
            <v>1</v>
          </cell>
          <cell r="F1382">
            <v>18.5</v>
          </cell>
          <cell r="G1382">
            <v>18.5</v>
          </cell>
          <cell r="H1382">
            <v>1</v>
          </cell>
          <cell r="I1382">
            <v>18.5</v>
          </cell>
          <cell r="J1382">
            <v>0</v>
          </cell>
        </row>
        <row r="1383">
          <cell r="C1383" t="str">
            <v>3ОГ1-21</v>
          </cell>
          <cell r="D1383" t="str">
            <v>Ограждение 3ОГ1-21</v>
          </cell>
          <cell r="E1383">
            <v>1</v>
          </cell>
          <cell r="F1383">
            <v>18</v>
          </cell>
          <cell r="G1383">
            <v>18</v>
          </cell>
          <cell r="H1383">
            <v>1</v>
          </cell>
          <cell r="I1383">
            <v>18</v>
          </cell>
          <cell r="J1383">
            <v>0</v>
          </cell>
        </row>
        <row r="1384">
          <cell r="C1384" t="str">
            <v>3ОГ1-22</v>
          </cell>
          <cell r="D1384" t="str">
            <v>Ограждение 3ОГ1-22</v>
          </cell>
          <cell r="E1384">
            <v>1</v>
          </cell>
          <cell r="F1384">
            <v>15.3</v>
          </cell>
          <cell r="G1384">
            <v>15.3</v>
          </cell>
          <cell r="H1384">
            <v>1</v>
          </cell>
          <cell r="I1384">
            <v>15.3</v>
          </cell>
          <cell r="J1384">
            <v>0</v>
          </cell>
        </row>
        <row r="1385">
          <cell r="C1385" t="str">
            <v>3ОГ1-23</v>
          </cell>
          <cell r="D1385" t="str">
            <v>Ограждение 3ОГ1-23</v>
          </cell>
          <cell r="E1385">
            <v>1</v>
          </cell>
          <cell r="F1385">
            <v>21.3</v>
          </cell>
          <cell r="G1385">
            <v>21.3</v>
          </cell>
          <cell r="H1385">
            <v>1</v>
          </cell>
          <cell r="I1385">
            <v>21.3</v>
          </cell>
          <cell r="J1385">
            <v>0</v>
          </cell>
        </row>
        <row r="1386">
          <cell r="C1386" t="str">
            <v>3ОГ1-24</v>
          </cell>
          <cell r="D1386" t="str">
            <v>Ограждение 3ОГ1-24</v>
          </cell>
          <cell r="E1386">
            <v>1</v>
          </cell>
          <cell r="F1386">
            <v>39.200000000000003</v>
          </cell>
          <cell r="G1386">
            <v>39.200000000000003</v>
          </cell>
          <cell r="H1386">
            <v>1</v>
          </cell>
          <cell r="I1386">
            <v>39.200000000000003</v>
          </cell>
          <cell r="J1386">
            <v>0</v>
          </cell>
        </row>
        <row r="1387">
          <cell r="C1387" t="str">
            <v>3ОГ1-25</v>
          </cell>
          <cell r="D1387" t="str">
            <v>Ограждение 3ОГ1-25</v>
          </cell>
          <cell r="E1387">
            <v>1</v>
          </cell>
          <cell r="F1387">
            <v>15</v>
          </cell>
          <cell r="G1387">
            <v>15</v>
          </cell>
          <cell r="H1387">
            <v>1</v>
          </cell>
          <cell r="I1387">
            <v>15</v>
          </cell>
          <cell r="J1387">
            <v>0</v>
          </cell>
        </row>
        <row r="1388">
          <cell r="C1388" t="str">
            <v>3ОГ1-26</v>
          </cell>
          <cell r="D1388" t="str">
            <v>Ограждение 3ОГ1-26</v>
          </cell>
          <cell r="E1388">
            <v>1</v>
          </cell>
          <cell r="F1388">
            <v>15</v>
          </cell>
          <cell r="G1388">
            <v>15</v>
          </cell>
          <cell r="H1388">
            <v>1</v>
          </cell>
          <cell r="I1388">
            <v>15</v>
          </cell>
          <cell r="J1388">
            <v>0</v>
          </cell>
        </row>
        <row r="1389">
          <cell r="C1389" t="str">
            <v>3ОГ1-27</v>
          </cell>
          <cell r="D1389" t="str">
            <v>Ограждение 3ОГ1-27</v>
          </cell>
          <cell r="E1389">
            <v>1</v>
          </cell>
          <cell r="F1389">
            <v>13.6</v>
          </cell>
          <cell r="G1389">
            <v>13.6</v>
          </cell>
          <cell r="H1389">
            <v>1</v>
          </cell>
          <cell r="I1389">
            <v>13.6</v>
          </cell>
          <cell r="J1389">
            <v>0</v>
          </cell>
        </row>
        <row r="1390">
          <cell r="C1390" t="str">
            <v>3ОГ1-28</v>
          </cell>
          <cell r="D1390" t="str">
            <v>Ограждение 3ОГ1-28</v>
          </cell>
          <cell r="E1390">
            <v>2</v>
          </cell>
          <cell r="F1390">
            <v>29.9</v>
          </cell>
          <cell r="G1390">
            <v>59.8</v>
          </cell>
          <cell r="H1390">
            <v>2</v>
          </cell>
          <cell r="I1390">
            <v>59.8</v>
          </cell>
          <cell r="J1390">
            <v>0</v>
          </cell>
        </row>
        <row r="1391">
          <cell r="C1391" t="str">
            <v>3ОГ2-1</v>
          </cell>
          <cell r="D1391" t="str">
            <v>Ограждение 3ОГ2-1</v>
          </cell>
          <cell r="E1391">
            <v>4</v>
          </cell>
          <cell r="F1391">
            <v>31.2</v>
          </cell>
          <cell r="G1391">
            <v>124.8</v>
          </cell>
          <cell r="H1391">
            <v>4</v>
          </cell>
          <cell r="I1391">
            <v>124.8</v>
          </cell>
          <cell r="J1391">
            <v>0</v>
          </cell>
        </row>
        <row r="1392">
          <cell r="C1392" t="str">
            <v>3ОГ2-2</v>
          </cell>
          <cell r="D1392" t="str">
            <v>Ограждение 3ОГ2-2</v>
          </cell>
          <cell r="E1392">
            <v>1</v>
          </cell>
          <cell r="F1392">
            <v>19.2</v>
          </cell>
          <cell r="G1392">
            <v>19.2</v>
          </cell>
          <cell r="H1392">
            <v>1</v>
          </cell>
          <cell r="I1392">
            <v>19.2</v>
          </cell>
          <cell r="J1392">
            <v>0</v>
          </cell>
        </row>
        <row r="1393">
          <cell r="C1393" t="str">
            <v>3ОГ2-3</v>
          </cell>
          <cell r="D1393" t="str">
            <v>Ограждение 3ОГ2-3</v>
          </cell>
          <cell r="E1393">
            <v>4</v>
          </cell>
          <cell r="F1393">
            <v>31.2</v>
          </cell>
          <cell r="G1393">
            <v>124.8</v>
          </cell>
          <cell r="H1393">
            <v>4</v>
          </cell>
          <cell r="I1393">
            <v>124.8</v>
          </cell>
          <cell r="J1393">
            <v>0</v>
          </cell>
        </row>
        <row r="1394">
          <cell r="C1394" t="str">
            <v>3ОГ2-4</v>
          </cell>
          <cell r="D1394" t="str">
            <v>Ограждение 3ОГ2-4</v>
          </cell>
          <cell r="E1394">
            <v>1</v>
          </cell>
          <cell r="F1394">
            <v>19.2</v>
          </cell>
          <cell r="G1394">
            <v>19.2</v>
          </cell>
          <cell r="H1394">
            <v>1</v>
          </cell>
          <cell r="I1394">
            <v>19.2</v>
          </cell>
          <cell r="J1394">
            <v>0</v>
          </cell>
        </row>
        <row r="1395">
          <cell r="C1395" t="str">
            <v>3ОГ2-5</v>
          </cell>
          <cell r="D1395" t="str">
            <v>Ограждение 3ОГ2-5</v>
          </cell>
          <cell r="E1395">
            <v>1</v>
          </cell>
          <cell r="F1395">
            <v>17.100000000000001</v>
          </cell>
          <cell r="G1395">
            <v>17.100000000000001</v>
          </cell>
          <cell r="H1395">
            <v>1</v>
          </cell>
          <cell r="I1395">
            <v>17.100000000000001</v>
          </cell>
          <cell r="J1395">
            <v>0</v>
          </cell>
        </row>
        <row r="1396">
          <cell r="C1396" t="str">
            <v>3ОГ2-6</v>
          </cell>
          <cell r="D1396" t="str">
            <v>Ограждение 3ОГ2-6</v>
          </cell>
          <cell r="E1396">
            <v>1</v>
          </cell>
          <cell r="F1396">
            <v>17.100000000000001</v>
          </cell>
          <cell r="G1396">
            <v>17.100000000000001</v>
          </cell>
          <cell r="H1396">
            <v>1</v>
          </cell>
          <cell r="I1396">
            <v>17.100000000000001</v>
          </cell>
          <cell r="J1396">
            <v>0</v>
          </cell>
        </row>
        <row r="1397">
          <cell r="C1397" t="str">
            <v>3ОГ2-7</v>
          </cell>
          <cell r="D1397" t="str">
            <v>Ограждение 3ОГ2-7</v>
          </cell>
          <cell r="E1397">
            <v>2</v>
          </cell>
          <cell r="F1397">
            <v>22.7</v>
          </cell>
          <cell r="G1397">
            <v>45.4</v>
          </cell>
          <cell r="H1397">
            <v>2</v>
          </cell>
          <cell r="I1397">
            <v>45.4</v>
          </cell>
          <cell r="J1397">
            <v>0</v>
          </cell>
        </row>
        <row r="1398">
          <cell r="C1398" t="str">
            <v>3ОГ2-8</v>
          </cell>
          <cell r="D1398" t="str">
            <v>Ограждение 3ОГ2-8</v>
          </cell>
          <cell r="E1398">
            <v>2</v>
          </cell>
          <cell r="F1398">
            <v>22.7</v>
          </cell>
          <cell r="G1398">
            <v>45.4</v>
          </cell>
          <cell r="H1398">
            <v>2</v>
          </cell>
          <cell r="I1398">
            <v>45.4</v>
          </cell>
          <cell r="J1398">
            <v>0</v>
          </cell>
        </row>
        <row r="1399">
          <cell r="C1399" t="str">
            <v>3ОГ2-9</v>
          </cell>
          <cell r="D1399" t="str">
            <v>Ограждение 3ОГ2-9</v>
          </cell>
          <cell r="E1399">
            <v>2</v>
          </cell>
          <cell r="F1399">
            <v>16.600000000000001</v>
          </cell>
          <cell r="G1399">
            <v>33.200000000000003</v>
          </cell>
          <cell r="H1399">
            <v>2</v>
          </cell>
          <cell r="I1399">
            <v>33.200000000000003</v>
          </cell>
          <cell r="J1399">
            <v>0</v>
          </cell>
        </row>
        <row r="1400">
          <cell r="C1400" t="str">
            <v>3ОГ2-10</v>
          </cell>
          <cell r="D1400" t="str">
            <v>Ограждение 3ОГ2-10</v>
          </cell>
          <cell r="E1400">
            <v>1</v>
          </cell>
          <cell r="F1400">
            <v>16.600000000000001</v>
          </cell>
          <cell r="G1400">
            <v>16.600000000000001</v>
          </cell>
          <cell r="H1400">
            <v>1</v>
          </cell>
          <cell r="I1400">
            <v>16.600000000000001</v>
          </cell>
          <cell r="J1400">
            <v>0</v>
          </cell>
        </row>
        <row r="1401">
          <cell r="C1401" t="str">
            <v>3ОГ2-11</v>
          </cell>
          <cell r="D1401" t="str">
            <v>Ограждение 3ОГ2-11</v>
          </cell>
          <cell r="E1401">
            <v>1</v>
          </cell>
          <cell r="F1401">
            <v>6.2</v>
          </cell>
          <cell r="G1401">
            <v>6.2</v>
          </cell>
          <cell r="H1401">
            <v>1</v>
          </cell>
          <cell r="I1401">
            <v>6.2</v>
          </cell>
          <cell r="J1401">
            <v>0</v>
          </cell>
        </row>
        <row r="1402">
          <cell r="C1402" t="str">
            <v>3ОГ2-12</v>
          </cell>
          <cell r="D1402" t="str">
            <v>Ограждение 3ОГ2-12</v>
          </cell>
          <cell r="E1402">
            <v>1</v>
          </cell>
          <cell r="F1402">
            <v>6.2</v>
          </cell>
          <cell r="G1402">
            <v>6.2</v>
          </cell>
          <cell r="H1402">
            <v>1</v>
          </cell>
          <cell r="I1402">
            <v>6.2</v>
          </cell>
          <cell r="J1402">
            <v>0</v>
          </cell>
        </row>
        <row r="1403">
          <cell r="C1403" t="str">
            <v>3ОГ2-13</v>
          </cell>
          <cell r="D1403" t="str">
            <v>Ограждение 3ОГ2-13</v>
          </cell>
          <cell r="E1403">
            <v>1</v>
          </cell>
          <cell r="F1403">
            <v>16.899999999999999</v>
          </cell>
          <cell r="G1403">
            <v>16.899999999999999</v>
          </cell>
          <cell r="H1403">
            <v>1</v>
          </cell>
          <cell r="I1403">
            <v>16.899999999999999</v>
          </cell>
          <cell r="J1403">
            <v>0</v>
          </cell>
        </row>
        <row r="1404">
          <cell r="C1404" t="str">
            <v>3ОГ2-14</v>
          </cell>
          <cell r="D1404" t="str">
            <v>Ограждение 3ОГ2-14</v>
          </cell>
          <cell r="E1404">
            <v>2</v>
          </cell>
          <cell r="F1404">
            <v>28.2</v>
          </cell>
          <cell r="G1404">
            <v>56.4</v>
          </cell>
          <cell r="H1404">
            <v>2</v>
          </cell>
          <cell r="I1404">
            <v>56.4</v>
          </cell>
          <cell r="J1404">
            <v>0</v>
          </cell>
        </row>
        <row r="1405">
          <cell r="C1405" t="str">
            <v>3ОГ2-15</v>
          </cell>
          <cell r="D1405" t="str">
            <v>Ограждение 3ОГ2-15</v>
          </cell>
          <cell r="E1405">
            <v>1</v>
          </cell>
          <cell r="F1405">
            <v>25.1</v>
          </cell>
          <cell r="G1405">
            <v>25.1</v>
          </cell>
          <cell r="H1405">
            <v>1</v>
          </cell>
          <cell r="I1405">
            <v>25.1</v>
          </cell>
          <cell r="J1405">
            <v>0</v>
          </cell>
        </row>
        <row r="1406">
          <cell r="C1406" t="str">
            <v>3ОГ2-16</v>
          </cell>
          <cell r="D1406" t="str">
            <v>Ограждение 3ОГ2-16</v>
          </cell>
          <cell r="E1406">
            <v>1</v>
          </cell>
          <cell r="F1406">
            <v>25.1</v>
          </cell>
          <cell r="G1406">
            <v>25.1</v>
          </cell>
          <cell r="H1406">
            <v>1</v>
          </cell>
          <cell r="I1406">
            <v>25.1</v>
          </cell>
          <cell r="J1406">
            <v>0</v>
          </cell>
        </row>
        <row r="1407">
          <cell r="C1407" t="str">
            <v>3ОГ2-17</v>
          </cell>
          <cell r="D1407" t="str">
            <v>Ограждение 3ОГ2-17</v>
          </cell>
          <cell r="E1407">
            <v>1</v>
          </cell>
          <cell r="F1407">
            <v>25.1</v>
          </cell>
          <cell r="G1407">
            <v>25.1</v>
          </cell>
          <cell r="H1407">
            <v>1</v>
          </cell>
          <cell r="I1407">
            <v>25.1</v>
          </cell>
          <cell r="J1407">
            <v>0</v>
          </cell>
        </row>
        <row r="1408">
          <cell r="C1408" t="str">
            <v>3ОГ2-18</v>
          </cell>
          <cell r="D1408" t="str">
            <v>Ограждение 3ОГ2-18</v>
          </cell>
          <cell r="E1408">
            <v>1</v>
          </cell>
          <cell r="F1408">
            <v>25.1</v>
          </cell>
          <cell r="G1408">
            <v>25.1</v>
          </cell>
          <cell r="H1408">
            <v>1</v>
          </cell>
          <cell r="I1408">
            <v>25.1</v>
          </cell>
          <cell r="J1408">
            <v>0</v>
          </cell>
        </row>
        <row r="1409">
          <cell r="C1409" t="str">
            <v>3ОГ3-1</v>
          </cell>
          <cell r="D1409" t="str">
            <v>Ограждение 3ОГ3-1</v>
          </cell>
          <cell r="E1409">
            <v>1</v>
          </cell>
          <cell r="F1409">
            <v>19.7</v>
          </cell>
          <cell r="G1409">
            <v>19.7</v>
          </cell>
          <cell r="H1409">
            <v>1</v>
          </cell>
          <cell r="I1409">
            <v>19.7</v>
          </cell>
          <cell r="J1409">
            <v>0</v>
          </cell>
        </row>
        <row r="1410">
          <cell r="C1410" t="str">
            <v>3ОГ3-2</v>
          </cell>
          <cell r="D1410" t="str">
            <v>Ограждение 3ОГ3-2</v>
          </cell>
          <cell r="E1410">
            <v>1</v>
          </cell>
          <cell r="F1410">
            <v>19.7</v>
          </cell>
          <cell r="G1410">
            <v>19.7</v>
          </cell>
          <cell r="H1410">
            <v>1</v>
          </cell>
          <cell r="I1410">
            <v>19.7</v>
          </cell>
          <cell r="J1410">
            <v>0</v>
          </cell>
        </row>
        <row r="1411">
          <cell r="C1411" t="str">
            <v>3ОГ3-3</v>
          </cell>
          <cell r="D1411" t="str">
            <v>Ограждение 3ОГ3-3</v>
          </cell>
          <cell r="E1411">
            <v>4</v>
          </cell>
          <cell r="F1411">
            <v>10.6</v>
          </cell>
          <cell r="G1411">
            <v>42.4</v>
          </cell>
          <cell r="H1411">
            <v>4</v>
          </cell>
          <cell r="I1411">
            <v>42.4</v>
          </cell>
          <cell r="J1411">
            <v>0</v>
          </cell>
        </row>
        <row r="1412">
          <cell r="C1412" t="str">
            <v>3ОГ3-4</v>
          </cell>
          <cell r="D1412" t="str">
            <v>Ограждение 3ОГ3-4</v>
          </cell>
          <cell r="E1412">
            <v>4</v>
          </cell>
          <cell r="F1412">
            <v>10.6</v>
          </cell>
          <cell r="G1412">
            <v>42.4</v>
          </cell>
          <cell r="H1412">
            <v>4</v>
          </cell>
          <cell r="I1412">
            <v>42.4</v>
          </cell>
          <cell r="J1412">
            <v>0</v>
          </cell>
        </row>
        <row r="1413">
          <cell r="C1413" t="str">
            <v>3ОГ5-1</v>
          </cell>
          <cell r="D1413" t="str">
            <v>Ограждение 3ОГ5-1</v>
          </cell>
          <cell r="E1413">
            <v>56</v>
          </cell>
          <cell r="F1413">
            <v>24.3</v>
          </cell>
          <cell r="G1413">
            <v>1360.8</v>
          </cell>
          <cell r="H1413">
            <v>56</v>
          </cell>
          <cell r="I1413">
            <v>1360.8</v>
          </cell>
          <cell r="J1413">
            <v>0</v>
          </cell>
        </row>
        <row r="1414">
          <cell r="C1414" t="str">
            <v>3ОГ5-2</v>
          </cell>
          <cell r="D1414" t="str">
            <v>Ограждение 3ОГ5-2</v>
          </cell>
          <cell r="E1414">
            <v>4</v>
          </cell>
          <cell r="F1414">
            <v>1.2</v>
          </cell>
          <cell r="G1414">
            <v>4.8</v>
          </cell>
          <cell r="H1414">
            <v>4</v>
          </cell>
          <cell r="I1414">
            <v>4.8</v>
          </cell>
          <cell r="J1414">
            <v>0</v>
          </cell>
        </row>
        <row r="1415">
          <cell r="C1415" t="str">
            <v>3П2-1</v>
          </cell>
          <cell r="D1415" t="str">
            <v>Прогон 3П2-1</v>
          </cell>
          <cell r="E1415">
            <v>1</v>
          </cell>
          <cell r="F1415">
            <v>21.2</v>
          </cell>
          <cell r="G1415">
            <v>21.2</v>
          </cell>
          <cell r="H1415">
            <v>1</v>
          </cell>
          <cell r="I1415">
            <v>21.2</v>
          </cell>
          <cell r="J1415">
            <v>0</v>
          </cell>
        </row>
        <row r="1416">
          <cell r="C1416" t="str">
            <v>3П2-2</v>
          </cell>
          <cell r="D1416" t="str">
            <v>Прогон 3П2-2</v>
          </cell>
          <cell r="E1416">
            <v>5</v>
          </cell>
          <cell r="F1416">
            <v>21.2</v>
          </cell>
          <cell r="G1416">
            <v>106</v>
          </cell>
          <cell r="H1416">
            <v>5</v>
          </cell>
          <cell r="I1416">
            <v>106</v>
          </cell>
          <cell r="J1416">
            <v>0</v>
          </cell>
        </row>
        <row r="1417">
          <cell r="C1417" t="str">
            <v>3П2-3</v>
          </cell>
          <cell r="D1417" t="str">
            <v>Прогон 3П2-3</v>
          </cell>
          <cell r="E1417">
            <v>1</v>
          </cell>
          <cell r="F1417">
            <v>20.9</v>
          </cell>
          <cell r="G1417">
            <v>20.9</v>
          </cell>
          <cell r="H1417">
            <v>1</v>
          </cell>
          <cell r="I1417">
            <v>20.9</v>
          </cell>
          <cell r="J1417">
            <v>0</v>
          </cell>
        </row>
        <row r="1418">
          <cell r="C1418" t="str">
            <v>3П2-4</v>
          </cell>
          <cell r="D1418" t="str">
            <v>Прогон 3П2-4</v>
          </cell>
          <cell r="E1418">
            <v>1</v>
          </cell>
          <cell r="F1418">
            <v>109</v>
          </cell>
          <cell r="G1418">
            <v>109</v>
          </cell>
          <cell r="H1418">
            <v>1</v>
          </cell>
          <cell r="I1418">
            <v>109</v>
          </cell>
          <cell r="J1418">
            <v>0</v>
          </cell>
        </row>
        <row r="1419">
          <cell r="C1419" t="str">
            <v>3П2-5</v>
          </cell>
          <cell r="D1419" t="str">
            <v>Прогон 3П2-5</v>
          </cell>
          <cell r="E1419">
            <v>5</v>
          </cell>
          <cell r="F1419">
            <v>109</v>
          </cell>
          <cell r="G1419">
            <v>545</v>
          </cell>
          <cell r="H1419">
            <v>5</v>
          </cell>
          <cell r="I1419">
            <v>545</v>
          </cell>
          <cell r="J1419">
            <v>0</v>
          </cell>
        </row>
        <row r="1420">
          <cell r="C1420" t="str">
            <v>3П2-6</v>
          </cell>
          <cell r="D1420" t="str">
            <v>Прогон 3П2-6</v>
          </cell>
          <cell r="E1420">
            <v>4</v>
          </cell>
          <cell r="F1420">
            <v>109.3</v>
          </cell>
          <cell r="G1420">
            <v>437.2</v>
          </cell>
          <cell r="H1420">
            <v>4</v>
          </cell>
          <cell r="I1420">
            <v>437.2</v>
          </cell>
          <cell r="J1420">
            <v>0</v>
          </cell>
        </row>
        <row r="1421">
          <cell r="C1421" t="str">
            <v>3П2-7</v>
          </cell>
          <cell r="D1421" t="str">
            <v>Прогон 3П2-7</v>
          </cell>
          <cell r="E1421">
            <v>18</v>
          </cell>
          <cell r="F1421">
            <v>108.6</v>
          </cell>
          <cell r="G1421">
            <v>1954.8</v>
          </cell>
          <cell r="H1421">
            <v>18</v>
          </cell>
          <cell r="I1421">
            <v>1954.8</v>
          </cell>
          <cell r="J1421">
            <v>0</v>
          </cell>
        </row>
        <row r="1422">
          <cell r="C1422" t="str">
            <v>3П2-8</v>
          </cell>
          <cell r="D1422" t="str">
            <v>Прогон 3П2-8</v>
          </cell>
          <cell r="E1422">
            <v>12</v>
          </cell>
          <cell r="F1422">
            <v>105.1</v>
          </cell>
          <cell r="G1422">
            <v>1261.2</v>
          </cell>
          <cell r="H1422">
            <v>12</v>
          </cell>
          <cell r="I1422">
            <v>1261.1999999999998</v>
          </cell>
          <cell r="J1422">
            <v>0</v>
          </cell>
        </row>
        <row r="1423">
          <cell r="C1423" t="str">
            <v>3П2-9</v>
          </cell>
          <cell r="D1423" t="str">
            <v>Прогон 3П2-9</v>
          </cell>
          <cell r="E1423">
            <v>2</v>
          </cell>
          <cell r="F1423">
            <v>105.8</v>
          </cell>
          <cell r="G1423">
            <v>211.6</v>
          </cell>
          <cell r="H1423">
            <v>2</v>
          </cell>
          <cell r="I1423">
            <v>211.6</v>
          </cell>
          <cell r="J1423">
            <v>0</v>
          </cell>
        </row>
        <row r="1424">
          <cell r="C1424" t="str">
            <v>3П2-10</v>
          </cell>
          <cell r="D1424" t="str">
            <v>Прогон 3П2-10</v>
          </cell>
          <cell r="E1424">
            <v>42</v>
          </cell>
          <cell r="F1424">
            <v>104</v>
          </cell>
          <cell r="G1424">
            <v>4368</v>
          </cell>
          <cell r="H1424">
            <v>42</v>
          </cell>
          <cell r="I1424">
            <v>4368</v>
          </cell>
          <cell r="J1424">
            <v>0</v>
          </cell>
        </row>
        <row r="1425">
          <cell r="C1425" t="str">
            <v>3П2-11</v>
          </cell>
          <cell r="D1425" t="str">
            <v>Прогон 3П2-11</v>
          </cell>
          <cell r="E1425">
            <v>8</v>
          </cell>
          <cell r="F1425">
            <v>104.8</v>
          </cell>
          <cell r="G1425">
            <v>838.4</v>
          </cell>
          <cell r="H1425">
            <v>8</v>
          </cell>
          <cell r="I1425">
            <v>838.4</v>
          </cell>
          <cell r="J1425">
            <v>0</v>
          </cell>
        </row>
        <row r="1426">
          <cell r="C1426" t="str">
            <v>3П2-12</v>
          </cell>
          <cell r="D1426" t="str">
            <v>Прогон 3П2-12</v>
          </cell>
          <cell r="E1426">
            <v>1</v>
          </cell>
          <cell r="F1426">
            <v>104.4</v>
          </cell>
          <cell r="G1426">
            <v>104.4</v>
          </cell>
          <cell r="H1426">
            <v>1</v>
          </cell>
          <cell r="I1426">
            <v>104.4</v>
          </cell>
          <cell r="J1426">
            <v>0</v>
          </cell>
        </row>
        <row r="1427">
          <cell r="C1427" t="str">
            <v>3П2-13</v>
          </cell>
          <cell r="D1427" t="str">
            <v>Прогон 3П2-13</v>
          </cell>
          <cell r="E1427">
            <v>5</v>
          </cell>
          <cell r="F1427">
            <v>104.4</v>
          </cell>
          <cell r="G1427">
            <v>522</v>
          </cell>
          <cell r="H1427">
            <v>5</v>
          </cell>
          <cell r="I1427">
            <v>522</v>
          </cell>
          <cell r="J1427">
            <v>0</v>
          </cell>
        </row>
        <row r="1428">
          <cell r="C1428" t="str">
            <v>3П2-14</v>
          </cell>
          <cell r="D1428" t="str">
            <v>Прогон 3П2-14</v>
          </cell>
          <cell r="E1428">
            <v>1</v>
          </cell>
          <cell r="F1428">
            <v>16.5</v>
          </cell>
          <cell r="G1428">
            <v>16.5</v>
          </cell>
          <cell r="H1428">
            <v>1</v>
          </cell>
          <cell r="I1428">
            <v>16.5</v>
          </cell>
          <cell r="J1428">
            <v>0</v>
          </cell>
        </row>
        <row r="1429">
          <cell r="C1429" t="str">
            <v>3П2-15</v>
          </cell>
          <cell r="D1429" t="str">
            <v>Прогон 3П2-15</v>
          </cell>
          <cell r="E1429">
            <v>1</v>
          </cell>
          <cell r="F1429">
            <v>16.8</v>
          </cell>
          <cell r="G1429">
            <v>16.8</v>
          </cell>
          <cell r="H1429">
            <v>1</v>
          </cell>
          <cell r="I1429">
            <v>16.8</v>
          </cell>
          <cell r="J1429">
            <v>0</v>
          </cell>
        </row>
        <row r="1430">
          <cell r="C1430" t="str">
            <v>3П2-16</v>
          </cell>
          <cell r="D1430" t="str">
            <v>Прогон 3П2-16</v>
          </cell>
          <cell r="E1430">
            <v>5</v>
          </cell>
          <cell r="F1430">
            <v>16.8</v>
          </cell>
          <cell r="G1430">
            <v>84</v>
          </cell>
          <cell r="H1430">
            <v>5</v>
          </cell>
          <cell r="I1430">
            <v>84</v>
          </cell>
          <cell r="J1430">
            <v>0</v>
          </cell>
        </row>
        <row r="1431">
          <cell r="C1431" t="str">
            <v>3ПД1-1</v>
          </cell>
          <cell r="D1431" t="str">
            <v>Подвес 3ПД1-1</v>
          </cell>
          <cell r="E1431">
            <v>1</v>
          </cell>
          <cell r="F1431">
            <v>46.1</v>
          </cell>
          <cell r="G1431">
            <v>46.1</v>
          </cell>
          <cell r="H1431">
            <v>1</v>
          </cell>
          <cell r="I1431">
            <v>46.1</v>
          </cell>
          <cell r="J1431">
            <v>0</v>
          </cell>
        </row>
        <row r="1432">
          <cell r="C1432" t="str">
            <v>3ПП-1</v>
          </cell>
          <cell r="D1432" t="str">
            <v>Прокладка 3ПП-1</v>
          </cell>
          <cell r="E1432">
            <v>28</v>
          </cell>
          <cell r="F1432">
            <v>1</v>
          </cell>
          <cell r="G1432">
            <v>28</v>
          </cell>
          <cell r="H1432">
            <v>28</v>
          </cell>
          <cell r="I1432">
            <v>28</v>
          </cell>
          <cell r="J1432">
            <v>0</v>
          </cell>
        </row>
        <row r="1433">
          <cell r="C1433" t="str">
            <v>3ПП-2</v>
          </cell>
          <cell r="D1433" t="str">
            <v>Прокладка 3ПП-2</v>
          </cell>
          <cell r="E1433">
            <v>26</v>
          </cell>
          <cell r="F1433">
            <v>5.0999999999999996</v>
          </cell>
          <cell r="G1433">
            <v>132.6</v>
          </cell>
          <cell r="H1433">
            <v>26</v>
          </cell>
          <cell r="I1433">
            <v>132.6</v>
          </cell>
          <cell r="J1433">
            <v>0</v>
          </cell>
        </row>
        <row r="1434">
          <cell r="C1434" t="str">
            <v>3ПТ-1</v>
          </cell>
          <cell r="D1434" t="str">
            <v>Петля 3ПТ-1</v>
          </cell>
          <cell r="E1434">
            <v>24</v>
          </cell>
          <cell r="F1434">
            <v>0.5</v>
          </cell>
          <cell r="G1434">
            <v>12</v>
          </cell>
          <cell r="H1434">
            <v>24</v>
          </cell>
          <cell r="I1434">
            <v>12</v>
          </cell>
          <cell r="J1434">
            <v>0</v>
          </cell>
        </row>
        <row r="1435">
          <cell r="C1435" t="str">
            <v>3РС2-1</v>
          </cell>
          <cell r="D1435" t="str">
            <v>Распорка 3РС2-1</v>
          </cell>
          <cell r="E1435">
            <v>7</v>
          </cell>
          <cell r="F1435">
            <v>191.7</v>
          </cell>
          <cell r="G1435">
            <v>1341.9</v>
          </cell>
          <cell r="H1435">
            <v>7</v>
          </cell>
          <cell r="I1435">
            <v>1341.8999999999999</v>
          </cell>
          <cell r="J1435">
            <v>0</v>
          </cell>
        </row>
        <row r="1436">
          <cell r="C1436" t="str">
            <v>3РС2-2</v>
          </cell>
          <cell r="D1436" t="str">
            <v>Распорка 3РС2-2</v>
          </cell>
          <cell r="E1436">
            <v>1</v>
          </cell>
          <cell r="F1436">
            <v>191.7</v>
          </cell>
          <cell r="G1436">
            <v>191.7</v>
          </cell>
          <cell r="H1436">
            <v>1</v>
          </cell>
          <cell r="I1436">
            <v>191.7</v>
          </cell>
          <cell r="J1436">
            <v>0</v>
          </cell>
        </row>
        <row r="1437">
          <cell r="C1437" t="str">
            <v>3РС2-3</v>
          </cell>
          <cell r="D1437" t="str">
            <v>Распорка 3РС2-3</v>
          </cell>
          <cell r="E1437">
            <v>4</v>
          </cell>
          <cell r="F1437">
            <v>186.4</v>
          </cell>
          <cell r="G1437">
            <v>745.6</v>
          </cell>
          <cell r="H1437">
            <v>4</v>
          </cell>
          <cell r="I1437">
            <v>745.6</v>
          </cell>
          <cell r="J1437">
            <v>0</v>
          </cell>
        </row>
        <row r="1438">
          <cell r="C1438" t="str">
            <v>3РС2-4</v>
          </cell>
          <cell r="D1438" t="str">
            <v>Распорка 3РС2-4</v>
          </cell>
          <cell r="E1438">
            <v>16</v>
          </cell>
          <cell r="F1438">
            <v>185</v>
          </cell>
          <cell r="G1438">
            <v>2960</v>
          </cell>
          <cell r="H1438">
            <v>16</v>
          </cell>
          <cell r="I1438">
            <v>2960</v>
          </cell>
          <cell r="J1438">
            <v>0</v>
          </cell>
        </row>
        <row r="1439">
          <cell r="C1439" t="str">
            <v>3РС3-1</v>
          </cell>
          <cell r="D1439" t="str">
            <v>Распорка 3РС3-1</v>
          </cell>
          <cell r="E1439">
            <v>4</v>
          </cell>
          <cell r="F1439">
            <v>324.60000000000002</v>
          </cell>
          <cell r="G1439">
            <v>1298.4000000000001</v>
          </cell>
          <cell r="H1439">
            <v>4</v>
          </cell>
          <cell r="I1439">
            <v>1298.4000000000001</v>
          </cell>
          <cell r="J1439">
            <v>0</v>
          </cell>
        </row>
        <row r="1440">
          <cell r="C1440" t="str">
            <v>3РС3-2</v>
          </cell>
          <cell r="D1440" t="str">
            <v>Распорка 3РС3-2</v>
          </cell>
          <cell r="E1440">
            <v>2</v>
          </cell>
          <cell r="F1440">
            <v>314.5</v>
          </cell>
          <cell r="G1440">
            <v>629</v>
          </cell>
          <cell r="H1440">
            <v>2</v>
          </cell>
          <cell r="I1440">
            <v>629</v>
          </cell>
          <cell r="J1440">
            <v>0</v>
          </cell>
        </row>
        <row r="1441">
          <cell r="C1441" t="str">
            <v>3РС3-3</v>
          </cell>
          <cell r="D1441" t="str">
            <v>Распорка 3РС3-3</v>
          </cell>
          <cell r="E1441">
            <v>6</v>
          </cell>
          <cell r="F1441">
            <v>311.5</v>
          </cell>
          <cell r="G1441">
            <v>1869</v>
          </cell>
          <cell r="H1441">
            <v>6</v>
          </cell>
          <cell r="I1441">
            <v>1869</v>
          </cell>
          <cell r="J1441">
            <v>0</v>
          </cell>
        </row>
        <row r="1442">
          <cell r="C1442" t="str">
            <v>3РС5-1</v>
          </cell>
          <cell r="D1442" t="str">
            <v>Распорка 3РС5-1</v>
          </cell>
          <cell r="E1442">
            <v>1</v>
          </cell>
          <cell r="F1442">
            <v>544</v>
          </cell>
          <cell r="G1442">
            <v>544</v>
          </cell>
          <cell r="H1442">
            <v>1</v>
          </cell>
          <cell r="I1442">
            <v>544</v>
          </cell>
          <cell r="J1442">
            <v>0</v>
          </cell>
        </row>
        <row r="1443">
          <cell r="C1443" t="str">
            <v>3РС6-1</v>
          </cell>
          <cell r="D1443" t="str">
            <v>Распорка 3РС6-1</v>
          </cell>
          <cell r="E1443">
            <v>8</v>
          </cell>
          <cell r="F1443">
            <v>515.5</v>
          </cell>
          <cell r="G1443">
            <v>4124</v>
          </cell>
          <cell r="H1443">
            <v>8</v>
          </cell>
          <cell r="I1443">
            <v>4124</v>
          </cell>
          <cell r="J1443">
            <v>0</v>
          </cell>
        </row>
        <row r="1444">
          <cell r="C1444" t="str">
            <v>3РС6-2</v>
          </cell>
          <cell r="D1444" t="str">
            <v>Распорка 3РС6-2</v>
          </cell>
          <cell r="E1444">
            <v>1</v>
          </cell>
          <cell r="F1444">
            <v>578.20000000000005</v>
          </cell>
          <cell r="G1444">
            <v>578.20000000000005</v>
          </cell>
          <cell r="H1444">
            <v>1</v>
          </cell>
          <cell r="I1444">
            <v>578.20000000000005</v>
          </cell>
          <cell r="J1444">
            <v>0</v>
          </cell>
        </row>
        <row r="1445">
          <cell r="C1445" t="str">
            <v>3РС7-1</v>
          </cell>
          <cell r="D1445" t="str">
            <v>Распорка 3РС7-1</v>
          </cell>
          <cell r="E1445">
            <v>3</v>
          </cell>
          <cell r="F1445">
            <v>266</v>
          </cell>
          <cell r="G1445">
            <v>798</v>
          </cell>
          <cell r="H1445">
            <v>3</v>
          </cell>
          <cell r="I1445">
            <v>798</v>
          </cell>
          <cell r="J1445">
            <v>0</v>
          </cell>
        </row>
        <row r="1446">
          <cell r="C1446" t="str">
            <v>3РС7-2</v>
          </cell>
          <cell r="D1446" t="str">
            <v>Распорка 3РС7-2</v>
          </cell>
          <cell r="E1446">
            <v>1</v>
          </cell>
          <cell r="F1446">
            <v>266</v>
          </cell>
          <cell r="G1446">
            <v>266</v>
          </cell>
          <cell r="H1446">
            <v>1</v>
          </cell>
          <cell r="I1446">
            <v>266</v>
          </cell>
          <cell r="J1446">
            <v>0</v>
          </cell>
        </row>
        <row r="1447">
          <cell r="C1447" t="str">
            <v>3РС7-3</v>
          </cell>
          <cell r="D1447" t="str">
            <v>Распорка 3РС7-3</v>
          </cell>
          <cell r="E1447">
            <v>2</v>
          </cell>
          <cell r="F1447">
            <v>257.60000000000002</v>
          </cell>
          <cell r="G1447">
            <v>515.20000000000005</v>
          </cell>
          <cell r="H1447">
            <v>2</v>
          </cell>
          <cell r="I1447">
            <v>515.20000000000005</v>
          </cell>
          <cell r="J1447">
            <v>0</v>
          </cell>
        </row>
        <row r="1448">
          <cell r="C1448" t="str">
            <v>3РС7-4</v>
          </cell>
          <cell r="D1448" t="str">
            <v>Распорка 3РС7-4</v>
          </cell>
          <cell r="E1448">
            <v>7</v>
          </cell>
          <cell r="F1448">
            <v>255.3</v>
          </cell>
          <cell r="G1448">
            <v>1787.1</v>
          </cell>
          <cell r="H1448">
            <v>7</v>
          </cell>
          <cell r="I1448">
            <v>1787.1000000000001</v>
          </cell>
          <cell r="J1448">
            <v>0</v>
          </cell>
        </row>
        <row r="1449">
          <cell r="C1449" t="str">
            <v>3РС7-5</v>
          </cell>
          <cell r="D1449" t="str">
            <v>Распорка 3РС7-5</v>
          </cell>
          <cell r="E1449">
            <v>1</v>
          </cell>
          <cell r="F1449">
            <v>271.5</v>
          </cell>
          <cell r="G1449">
            <v>271.5</v>
          </cell>
          <cell r="H1449">
            <v>1</v>
          </cell>
          <cell r="I1449">
            <v>271.5</v>
          </cell>
          <cell r="J1449">
            <v>0</v>
          </cell>
        </row>
        <row r="1450">
          <cell r="C1450" t="str">
            <v>3РС10-1</v>
          </cell>
          <cell r="D1450" t="str">
            <v>Распорка 3РС10-1</v>
          </cell>
          <cell r="E1450">
            <v>1</v>
          </cell>
          <cell r="F1450">
            <v>325.39999999999998</v>
          </cell>
          <cell r="G1450">
            <v>325.39999999999998</v>
          </cell>
          <cell r="H1450">
            <v>1</v>
          </cell>
          <cell r="I1450">
            <v>325.39999999999998</v>
          </cell>
          <cell r="J1450">
            <v>0</v>
          </cell>
        </row>
        <row r="1451">
          <cell r="C1451" t="str">
            <v>3РС10-2</v>
          </cell>
          <cell r="D1451" t="str">
            <v>Распорка 3РС10-2</v>
          </cell>
          <cell r="E1451">
            <v>1</v>
          </cell>
          <cell r="F1451">
            <v>274.60000000000002</v>
          </cell>
          <cell r="G1451">
            <v>274.60000000000002</v>
          </cell>
          <cell r="H1451">
            <v>1</v>
          </cell>
          <cell r="I1451">
            <v>274.60000000000002</v>
          </cell>
          <cell r="J1451">
            <v>0</v>
          </cell>
        </row>
        <row r="1452">
          <cell r="C1452" t="str">
            <v>3РС10-3</v>
          </cell>
          <cell r="D1452" t="str">
            <v>Распорка 3РС10-3</v>
          </cell>
          <cell r="E1452">
            <v>1</v>
          </cell>
          <cell r="F1452">
            <v>274.60000000000002</v>
          </cell>
          <cell r="G1452">
            <v>274.60000000000002</v>
          </cell>
          <cell r="H1452">
            <v>1</v>
          </cell>
          <cell r="I1452">
            <v>274.60000000000002</v>
          </cell>
          <cell r="J1452">
            <v>0</v>
          </cell>
        </row>
        <row r="1453">
          <cell r="C1453" t="str">
            <v>3РС10-4</v>
          </cell>
          <cell r="D1453" t="str">
            <v>Распорка 3РС10-4</v>
          </cell>
          <cell r="E1453">
            <v>1</v>
          </cell>
          <cell r="F1453">
            <v>274.60000000000002</v>
          </cell>
          <cell r="G1453">
            <v>274.60000000000002</v>
          </cell>
          <cell r="H1453">
            <v>1</v>
          </cell>
          <cell r="I1453">
            <v>274.60000000000002</v>
          </cell>
          <cell r="J1453">
            <v>0</v>
          </cell>
        </row>
        <row r="1454">
          <cell r="C1454" t="str">
            <v>3РС10-5</v>
          </cell>
          <cell r="D1454" t="str">
            <v>Распорка 3РС10-5</v>
          </cell>
          <cell r="E1454">
            <v>1</v>
          </cell>
          <cell r="F1454">
            <v>266.5</v>
          </cell>
          <cell r="G1454">
            <v>266.5</v>
          </cell>
          <cell r="H1454">
            <v>1</v>
          </cell>
          <cell r="I1454">
            <v>266.5</v>
          </cell>
          <cell r="J1454">
            <v>0</v>
          </cell>
        </row>
        <row r="1455">
          <cell r="C1455" t="str">
            <v>3РС10-6</v>
          </cell>
          <cell r="D1455" t="str">
            <v>Распорка 3РС10-6</v>
          </cell>
          <cell r="E1455">
            <v>1</v>
          </cell>
          <cell r="F1455">
            <v>264.5</v>
          </cell>
          <cell r="G1455">
            <v>264.5</v>
          </cell>
          <cell r="H1455">
            <v>1</v>
          </cell>
          <cell r="I1455">
            <v>264.5</v>
          </cell>
          <cell r="J1455">
            <v>0</v>
          </cell>
        </row>
        <row r="1456">
          <cell r="C1456" t="str">
            <v>3РС10-7</v>
          </cell>
          <cell r="D1456" t="str">
            <v>Распорка 3РС10-7</v>
          </cell>
          <cell r="E1456">
            <v>1</v>
          </cell>
          <cell r="F1456">
            <v>264.3</v>
          </cell>
          <cell r="G1456">
            <v>264.3</v>
          </cell>
          <cell r="H1456">
            <v>1</v>
          </cell>
          <cell r="I1456">
            <v>264.3</v>
          </cell>
          <cell r="J1456">
            <v>0</v>
          </cell>
        </row>
        <row r="1457">
          <cell r="C1457" t="str">
            <v>3РС10-8</v>
          </cell>
          <cell r="D1457" t="str">
            <v>Распорка 3РС10-8</v>
          </cell>
          <cell r="E1457">
            <v>1</v>
          </cell>
          <cell r="F1457">
            <v>264.3</v>
          </cell>
          <cell r="G1457">
            <v>264.3</v>
          </cell>
          <cell r="H1457">
            <v>1</v>
          </cell>
          <cell r="I1457">
            <v>264.3</v>
          </cell>
          <cell r="J1457">
            <v>0</v>
          </cell>
        </row>
        <row r="1458">
          <cell r="C1458" t="str">
            <v>3РС10-9</v>
          </cell>
          <cell r="D1458" t="str">
            <v>Распорка 3РС10-9</v>
          </cell>
          <cell r="E1458">
            <v>1</v>
          </cell>
          <cell r="F1458">
            <v>262.3</v>
          </cell>
          <cell r="G1458">
            <v>262.3</v>
          </cell>
          <cell r="H1458">
            <v>1</v>
          </cell>
          <cell r="I1458">
            <v>262.3</v>
          </cell>
          <cell r="J1458">
            <v>0</v>
          </cell>
        </row>
        <row r="1459">
          <cell r="C1459" t="str">
            <v>3РС10-10</v>
          </cell>
          <cell r="D1459" t="str">
            <v>Распорка 3РС10-10</v>
          </cell>
          <cell r="E1459">
            <v>1</v>
          </cell>
          <cell r="F1459">
            <v>264.3</v>
          </cell>
          <cell r="G1459">
            <v>264.3</v>
          </cell>
          <cell r="H1459">
            <v>1</v>
          </cell>
          <cell r="I1459">
            <v>264.3</v>
          </cell>
          <cell r="J1459">
            <v>0</v>
          </cell>
        </row>
        <row r="1460">
          <cell r="C1460" t="str">
            <v>3РС10-11</v>
          </cell>
          <cell r="D1460" t="str">
            <v>Распорка 3РС10-11</v>
          </cell>
          <cell r="E1460">
            <v>1</v>
          </cell>
          <cell r="F1460">
            <v>264.3</v>
          </cell>
          <cell r="G1460">
            <v>264.3</v>
          </cell>
          <cell r="H1460">
            <v>1</v>
          </cell>
          <cell r="I1460">
            <v>264.3</v>
          </cell>
          <cell r="J1460">
            <v>0</v>
          </cell>
        </row>
        <row r="1461">
          <cell r="C1461" t="str">
            <v>3РС10-12</v>
          </cell>
          <cell r="D1461" t="str">
            <v>Распорка 3РС10-12</v>
          </cell>
          <cell r="E1461">
            <v>1</v>
          </cell>
          <cell r="F1461">
            <v>261.39999999999998</v>
          </cell>
          <cell r="G1461">
            <v>261.39999999999998</v>
          </cell>
          <cell r="H1461">
            <v>1</v>
          </cell>
          <cell r="I1461">
            <v>261.39999999999998</v>
          </cell>
          <cell r="J1461">
            <v>0</v>
          </cell>
        </row>
        <row r="1462">
          <cell r="C1462" t="str">
            <v>3РС10-13</v>
          </cell>
          <cell r="D1462" t="str">
            <v>Распорка 3РС10-13</v>
          </cell>
          <cell r="E1462">
            <v>1</v>
          </cell>
          <cell r="F1462">
            <v>265.5</v>
          </cell>
          <cell r="G1462">
            <v>265.5</v>
          </cell>
          <cell r="H1462">
            <v>1</v>
          </cell>
          <cell r="I1462">
            <v>265.5</v>
          </cell>
          <cell r="J1462">
            <v>0</v>
          </cell>
        </row>
        <row r="1463">
          <cell r="C1463" t="str">
            <v>3РС10-14</v>
          </cell>
          <cell r="D1463" t="str">
            <v>Распорка 3РС10-14</v>
          </cell>
          <cell r="E1463">
            <v>1</v>
          </cell>
          <cell r="F1463">
            <v>304.8</v>
          </cell>
          <cell r="G1463">
            <v>304.8</v>
          </cell>
          <cell r="H1463">
            <v>1</v>
          </cell>
          <cell r="I1463">
            <v>304.8</v>
          </cell>
          <cell r="J1463">
            <v>0</v>
          </cell>
        </row>
        <row r="1464">
          <cell r="C1464" t="str">
            <v>3РС11-1</v>
          </cell>
          <cell r="D1464" t="str">
            <v>Распорка 3РС11-1</v>
          </cell>
          <cell r="E1464">
            <v>1</v>
          </cell>
          <cell r="F1464">
            <v>295.60000000000002</v>
          </cell>
          <cell r="G1464">
            <v>295.60000000000002</v>
          </cell>
          <cell r="H1464">
            <v>1</v>
          </cell>
          <cell r="I1464">
            <v>295.60000000000002</v>
          </cell>
          <cell r="J1464">
            <v>0</v>
          </cell>
        </row>
        <row r="1465">
          <cell r="C1465" t="str">
            <v>3РС11-2</v>
          </cell>
          <cell r="D1465" t="str">
            <v>Распорка 3РС11-2</v>
          </cell>
          <cell r="E1465">
            <v>3</v>
          </cell>
          <cell r="F1465">
            <v>241.5</v>
          </cell>
          <cell r="G1465">
            <v>724.5</v>
          </cell>
          <cell r="H1465">
            <v>3</v>
          </cell>
          <cell r="I1465">
            <v>724.5</v>
          </cell>
          <cell r="J1465">
            <v>0</v>
          </cell>
        </row>
        <row r="1466">
          <cell r="C1466" t="str">
            <v>3РС11-3</v>
          </cell>
          <cell r="D1466" t="str">
            <v>Распорка 3РС11-3</v>
          </cell>
          <cell r="E1466">
            <v>2</v>
          </cell>
          <cell r="F1466">
            <v>233.4</v>
          </cell>
          <cell r="G1466">
            <v>466.8</v>
          </cell>
          <cell r="H1466">
            <v>2</v>
          </cell>
          <cell r="I1466">
            <v>466.8</v>
          </cell>
          <cell r="J1466">
            <v>0</v>
          </cell>
        </row>
        <row r="1467">
          <cell r="C1467" t="str">
            <v>3РС11-4</v>
          </cell>
          <cell r="D1467" t="str">
            <v>Распорка 3РС11-4</v>
          </cell>
          <cell r="E1467">
            <v>7</v>
          </cell>
          <cell r="F1467">
            <v>231.4</v>
          </cell>
          <cell r="G1467">
            <v>1619.8</v>
          </cell>
          <cell r="H1467">
            <v>7</v>
          </cell>
          <cell r="I1467">
            <v>1619.8</v>
          </cell>
          <cell r="J1467">
            <v>0</v>
          </cell>
        </row>
        <row r="1468">
          <cell r="C1468" t="str">
            <v>3РС11-5</v>
          </cell>
          <cell r="D1468" t="str">
            <v>Распорка 3РС11-5</v>
          </cell>
          <cell r="E1468">
            <v>1</v>
          </cell>
          <cell r="F1468">
            <v>276.39999999999998</v>
          </cell>
          <cell r="G1468">
            <v>276.39999999999998</v>
          </cell>
          <cell r="H1468">
            <v>1</v>
          </cell>
          <cell r="I1468">
            <v>276.39999999999998</v>
          </cell>
          <cell r="J1468">
            <v>0</v>
          </cell>
        </row>
        <row r="1469">
          <cell r="C1469" t="str">
            <v>3РС12-1</v>
          </cell>
          <cell r="D1469" t="str">
            <v>Распорка 3РС12-1</v>
          </cell>
          <cell r="E1469">
            <v>1</v>
          </cell>
          <cell r="F1469">
            <v>229.6</v>
          </cell>
          <cell r="G1469">
            <v>229.6</v>
          </cell>
          <cell r="H1469">
            <v>1</v>
          </cell>
          <cell r="I1469">
            <v>229.6</v>
          </cell>
          <cell r="J1469">
            <v>0</v>
          </cell>
        </row>
        <row r="1470">
          <cell r="C1470" t="str">
            <v>3РС12-2</v>
          </cell>
          <cell r="D1470" t="str">
            <v>Распорка 3РС12-2</v>
          </cell>
          <cell r="E1470">
            <v>3</v>
          </cell>
          <cell r="F1470">
            <v>188</v>
          </cell>
          <cell r="G1470">
            <v>564</v>
          </cell>
          <cell r="H1470">
            <v>3</v>
          </cell>
          <cell r="I1470">
            <v>564</v>
          </cell>
          <cell r="J1470">
            <v>0</v>
          </cell>
        </row>
        <row r="1471">
          <cell r="C1471" t="str">
            <v>3РС12-3</v>
          </cell>
          <cell r="D1471" t="str">
            <v>Распорка 3РС12-3</v>
          </cell>
          <cell r="E1471">
            <v>2</v>
          </cell>
          <cell r="F1471">
            <v>182.5</v>
          </cell>
          <cell r="G1471">
            <v>365</v>
          </cell>
          <cell r="H1471">
            <v>2</v>
          </cell>
          <cell r="I1471">
            <v>365</v>
          </cell>
          <cell r="J1471">
            <v>0</v>
          </cell>
        </row>
        <row r="1472">
          <cell r="C1472" t="str">
            <v>3РС12-4</v>
          </cell>
          <cell r="D1472" t="str">
            <v>Распорка 3РС12-4</v>
          </cell>
          <cell r="E1472">
            <v>7</v>
          </cell>
          <cell r="F1472">
            <v>181</v>
          </cell>
          <cell r="G1472">
            <v>1267</v>
          </cell>
          <cell r="H1472">
            <v>7</v>
          </cell>
          <cell r="I1472">
            <v>1267</v>
          </cell>
          <cell r="J1472">
            <v>0</v>
          </cell>
        </row>
        <row r="1473">
          <cell r="C1473" t="str">
            <v>3РС12-5</v>
          </cell>
          <cell r="D1473" t="str">
            <v>Распорка 3РС12-5</v>
          </cell>
          <cell r="E1473">
            <v>1</v>
          </cell>
          <cell r="F1473">
            <v>215.5</v>
          </cell>
          <cell r="G1473">
            <v>215.5</v>
          </cell>
          <cell r="H1473">
            <v>1</v>
          </cell>
          <cell r="I1473">
            <v>215.5</v>
          </cell>
          <cell r="J1473">
            <v>0</v>
          </cell>
        </row>
        <row r="1474">
          <cell r="C1474" t="str">
            <v>3РФ1-1</v>
          </cell>
          <cell r="D1474" t="str">
            <v>Ригель фахверка 3РФ1-1</v>
          </cell>
          <cell r="E1474">
            <v>1</v>
          </cell>
          <cell r="F1474">
            <v>19.399999999999999</v>
          </cell>
          <cell r="G1474">
            <v>19.399999999999999</v>
          </cell>
          <cell r="H1474">
            <v>1</v>
          </cell>
          <cell r="I1474">
            <v>19.399999999999999</v>
          </cell>
          <cell r="J1474">
            <v>0</v>
          </cell>
        </row>
        <row r="1475">
          <cell r="C1475" t="str">
            <v>3РФ1-2</v>
          </cell>
          <cell r="D1475" t="str">
            <v>Ригель фахверка 3РФ1-2</v>
          </cell>
          <cell r="E1475">
            <v>4</v>
          </cell>
          <cell r="F1475">
            <v>21.1</v>
          </cell>
          <cell r="G1475">
            <v>84.4</v>
          </cell>
          <cell r="H1475">
            <v>4</v>
          </cell>
          <cell r="I1475">
            <v>84.4</v>
          </cell>
          <cell r="J1475">
            <v>0</v>
          </cell>
        </row>
        <row r="1476">
          <cell r="C1476" t="str">
            <v>3РФ1-3</v>
          </cell>
          <cell r="D1476" t="str">
            <v>Ригель фахверка 3РФ1-3</v>
          </cell>
          <cell r="E1476">
            <v>1</v>
          </cell>
          <cell r="F1476">
            <v>24.7</v>
          </cell>
          <cell r="G1476">
            <v>24.7</v>
          </cell>
          <cell r="H1476">
            <v>1</v>
          </cell>
          <cell r="I1476">
            <v>24.7</v>
          </cell>
          <cell r="J1476">
            <v>0</v>
          </cell>
        </row>
        <row r="1477">
          <cell r="C1477" t="str">
            <v>3РФ1-4</v>
          </cell>
          <cell r="D1477" t="str">
            <v>Ригель фахверка 3РФ1-4</v>
          </cell>
          <cell r="E1477">
            <v>2</v>
          </cell>
          <cell r="F1477">
            <v>116.8</v>
          </cell>
          <cell r="G1477">
            <v>233.6</v>
          </cell>
          <cell r="H1477">
            <v>2</v>
          </cell>
          <cell r="I1477">
            <v>233.6</v>
          </cell>
          <cell r="J1477">
            <v>0</v>
          </cell>
        </row>
        <row r="1478">
          <cell r="C1478" t="str">
            <v>3РФ1-5</v>
          </cell>
          <cell r="D1478" t="str">
            <v>Ригель фахверка 3РФ1-5</v>
          </cell>
          <cell r="E1478">
            <v>6</v>
          </cell>
          <cell r="F1478">
            <v>118.5</v>
          </cell>
          <cell r="G1478">
            <v>711</v>
          </cell>
          <cell r="H1478">
            <v>6</v>
          </cell>
          <cell r="I1478">
            <v>711</v>
          </cell>
          <cell r="J1478">
            <v>0</v>
          </cell>
        </row>
        <row r="1479">
          <cell r="C1479" t="str">
            <v>3РФ1-6</v>
          </cell>
          <cell r="D1479" t="str">
            <v>Ригель фахверка 3РФ1-6</v>
          </cell>
          <cell r="E1479">
            <v>8</v>
          </cell>
          <cell r="F1479">
            <v>121.8</v>
          </cell>
          <cell r="G1479">
            <v>974.4</v>
          </cell>
          <cell r="H1479">
            <v>8</v>
          </cell>
          <cell r="I1479">
            <v>974.4</v>
          </cell>
          <cell r="J1479">
            <v>0</v>
          </cell>
        </row>
        <row r="1480">
          <cell r="C1480" t="str">
            <v>3РФ1-7</v>
          </cell>
          <cell r="D1480" t="str">
            <v>Ригель фахверка 3РФ1-7</v>
          </cell>
          <cell r="E1480">
            <v>4</v>
          </cell>
          <cell r="F1480">
            <v>118.5</v>
          </cell>
          <cell r="G1480">
            <v>474</v>
          </cell>
          <cell r="H1480">
            <v>4</v>
          </cell>
          <cell r="I1480">
            <v>474</v>
          </cell>
          <cell r="J1480">
            <v>0</v>
          </cell>
        </row>
        <row r="1481">
          <cell r="C1481" t="str">
            <v>3РФ1-8</v>
          </cell>
          <cell r="D1481" t="str">
            <v>Ригель фахверка 3РФ1-8</v>
          </cell>
          <cell r="E1481">
            <v>2</v>
          </cell>
          <cell r="F1481">
            <v>116.8</v>
          </cell>
          <cell r="G1481">
            <v>233.6</v>
          </cell>
          <cell r="H1481">
            <v>2</v>
          </cell>
          <cell r="I1481">
            <v>233.6</v>
          </cell>
          <cell r="J1481">
            <v>0</v>
          </cell>
        </row>
        <row r="1482">
          <cell r="C1482" t="str">
            <v>3РФ1-9</v>
          </cell>
          <cell r="D1482" t="str">
            <v>Ригель фахверка 3РФ1-9</v>
          </cell>
          <cell r="E1482">
            <v>2</v>
          </cell>
          <cell r="F1482">
            <v>122.5</v>
          </cell>
          <cell r="G1482">
            <v>245</v>
          </cell>
          <cell r="H1482">
            <v>2</v>
          </cell>
          <cell r="I1482">
            <v>245</v>
          </cell>
          <cell r="J1482">
            <v>0</v>
          </cell>
        </row>
        <row r="1483">
          <cell r="C1483" t="str">
            <v>3РФ1-10</v>
          </cell>
          <cell r="D1483" t="str">
            <v>Ригель фахверка 3РФ1-10</v>
          </cell>
          <cell r="E1483">
            <v>2</v>
          </cell>
          <cell r="F1483">
            <v>120.5</v>
          </cell>
          <cell r="G1483">
            <v>241</v>
          </cell>
          <cell r="H1483">
            <v>2</v>
          </cell>
          <cell r="I1483">
            <v>241</v>
          </cell>
          <cell r="J1483">
            <v>0</v>
          </cell>
        </row>
        <row r="1484">
          <cell r="C1484" t="str">
            <v>3РФ1-11</v>
          </cell>
          <cell r="D1484" t="str">
            <v>Ригель фахверка 3РФ1-11</v>
          </cell>
          <cell r="E1484">
            <v>1</v>
          </cell>
          <cell r="F1484">
            <v>112.9</v>
          </cell>
          <cell r="G1484">
            <v>112.9</v>
          </cell>
          <cell r="H1484">
            <v>1</v>
          </cell>
          <cell r="I1484">
            <v>112.9</v>
          </cell>
          <cell r="J1484">
            <v>0</v>
          </cell>
        </row>
        <row r="1485">
          <cell r="C1485" t="str">
            <v>3РФ1-12</v>
          </cell>
          <cell r="D1485" t="str">
            <v>Ригель фахверка 3РФ1-12</v>
          </cell>
          <cell r="E1485">
            <v>4</v>
          </cell>
          <cell r="F1485">
            <v>114.6</v>
          </cell>
          <cell r="G1485">
            <v>458.4</v>
          </cell>
          <cell r="H1485">
            <v>4</v>
          </cell>
          <cell r="I1485">
            <v>458.4</v>
          </cell>
          <cell r="J1485">
            <v>0</v>
          </cell>
        </row>
        <row r="1486">
          <cell r="C1486" t="str">
            <v>3РФ1-13</v>
          </cell>
          <cell r="D1486" t="str">
            <v>Ригель фахверка 3РФ1-13</v>
          </cell>
          <cell r="E1486">
            <v>4</v>
          </cell>
          <cell r="F1486">
            <v>118</v>
          </cell>
          <cell r="G1486">
            <v>472</v>
          </cell>
          <cell r="H1486">
            <v>4</v>
          </cell>
          <cell r="I1486">
            <v>472</v>
          </cell>
          <cell r="J1486">
            <v>0</v>
          </cell>
        </row>
        <row r="1487">
          <cell r="C1487" t="str">
            <v>3РФ1-14</v>
          </cell>
          <cell r="D1487" t="str">
            <v>Ригель фахверка 3РФ1-14</v>
          </cell>
          <cell r="E1487">
            <v>2</v>
          </cell>
          <cell r="F1487">
            <v>114.6</v>
          </cell>
          <cell r="G1487">
            <v>229.2</v>
          </cell>
          <cell r="H1487">
            <v>2</v>
          </cell>
          <cell r="I1487">
            <v>229.2</v>
          </cell>
          <cell r="J1487">
            <v>0</v>
          </cell>
        </row>
        <row r="1488">
          <cell r="C1488" t="str">
            <v>3РФ1-15</v>
          </cell>
          <cell r="D1488" t="str">
            <v>Ригель фахверка 3РФ1-15</v>
          </cell>
          <cell r="E1488">
            <v>1</v>
          </cell>
          <cell r="F1488">
            <v>112.9</v>
          </cell>
          <cell r="G1488">
            <v>112.9</v>
          </cell>
          <cell r="H1488">
            <v>1</v>
          </cell>
          <cell r="I1488">
            <v>112.9</v>
          </cell>
          <cell r="J1488">
            <v>0</v>
          </cell>
        </row>
        <row r="1489">
          <cell r="C1489" t="str">
            <v>3РФ1-16</v>
          </cell>
          <cell r="D1489" t="str">
            <v>Ригель фахверка 3РФ1-16</v>
          </cell>
          <cell r="E1489">
            <v>4</v>
          </cell>
          <cell r="F1489">
            <v>111.8</v>
          </cell>
          <cell r="G1489">
            <v>447.2</v>
          </cell>
          <cell r="H1489">
            <v>4</v>
          </cell>
          <cell r="I1489">
            <v>447.2</v>
          </cell>
          <cell r="J1489">
            <v>0</v>
          </cell>
        </row>
        <row r="1490">
          <cell r="C1490" t="str">
            <v>3РФ1-17</v>
          </cell>
          <cell r="D1490" t="str">
            <v>Ригель фахверка 3РФ1-17</v>
          </cell>
          <cell r="E1490">
            <v>16</v>
          </cell>
          <cell r="F1490">
            <v>113.4</v>
          </cell>
          <cell r="G1490">
            <v>1814.4</v>
          </cell>
          <cell r="H1490">
            <v>16</v>
          </cell>
          <cell r="I1490">
            <v>1814.4</v>
          </cell>
          <cell r="J1490">
            <v>0</v>
          </cell>
        </row>
        <row r="1491">
          <cell r="C1491" t="str">
            <v>3РФ1-18</v>
          </cell>
          <cell r="D1491" t="str">
            <v>Ригель фахверка 3РФ1-18</v>
          </cell>
          <cell r="E1491">
            <v>16</v>
          </cell>
          <cell r="F1491">
            <v>116.8</v>
          </cell>
          <cell r="G1491">
            <v>1868.8</v>
          </cell>
          <cell r="H1491">
            <v>16</v>
          </cell>
          <cell r="I1491">
            <v>1868.8</v>
          </cell>
          <cell r="J1491">
            <v>0</v>
          </cell>
        </row>
        <row r="1492">
          <cell r="C1492" t="str">
            <v>3РФ1-19</v>
          </cell>
          <cell r="D1492" t="str">
            <v>Ригель фахверка 3РФ1-19</v>
          </cell>
          <cell r="E1492">
            <v>8</v>
          </cell>
          <cell r="F1492">
            <v>113.4</v>
          </cell>
          <cell r="G1492">
            <v>907.2</v>
          </cell>
          <cell r="H1492">
            <v>8</v>
          </cell>
          <cell r="I1492">
            <v>907.2</v>
          </cell>
          <cell r="J1492">
            <v>0</v>
          </cell>
        </row>
        <row r="1493">
          <cell r="C1493" t="str">
            <v>3РФ1-20</v>
          </cell>
          <cell r="D1493" t="str">
            <v>Ригель фахверка 3РФ1-20</v>
          </cell>
          <cell r="E1493">
            <v>4</v>
          </cell>
          <cell r="F1493">
            <v>111.8</v>
          </cell>
          <cell r="G1493">
            <v>447.2</v>
          </cell>
          <cell r="H1493">
            <v>4</v>
          </cell>
          <cell r="I1493">
            <v>447.2</v>
          </cell>
          <cell r="J1493">
            <v>0</v>
          </cell>
        </row>
        <row r="1494">
          <cell r="C1494" t="str">
            <v>3РФ1-21</v>
          </cell>
          <cell r="D1494" t="str">
            <v>Ригель фахверка 3РФ1-21</v>
          </cell>
          <cell r="E1494">
            <v>1</v>
          </cell>
          <cell r="F1494">
            <v>19.8</v>
          </cell>
          <cell r="G1494">
            <v>19.8</v>
          </cell>
          <cell r="H1494">
            <v>1</v>
          </cell>
          <cell r="I1494">
            <v>19.8</v>
          </cell>
          <cell r="J1494">
            <v>0</v>
          </cell>
        </row>
        <row r="1495">
          <cell r="C1495" t="str">
            <v>3РФ1-22</v>
          </cell>
          <cell r="D1495" t="str">
            <v>Ригель фахверка 3РФ1-22</v>
          </cell>
          <cell r="E1495">
            <v>4</v>
          </cell>
          <cell r="F1495">
            <v>16.100000000000001</v>
          </cell>
          <cell r="G1495">
            <v>64.400000000000006</v>
          </cell>
          <cell r="H1495">
            <v>4</v>
          </cell>
          <cell r="I1495">
            <v>64.400000000000006</v>
          </cell>
          <cell r="J1495">
            <v>0</v>
          </cell>
        </row>
        <row r="1496">
          <cell r="C1496" t="str">
            <v>3РФ1-23</v>
          </cell>
          <cell r="D1496" t="str">
            <v>Ригель фахверка 3РФ1-23</v>
          </cell>
          <cell r="E1496">
            <v>1</v>
          </cell>
          <cell r="F1496">
            <v>14.3</v>
          </cell>
          <cell r="G1496">
            <v>14.3</v>
          </cell>
          <cell r="H1496">
            <v>1</v>
          </cell>
          <cell r="I1496">
            <v>14.3</v>
          </cell>
          <cell r="J1496">
            <v>0</v>
          </cell>
        </row>
        <row r="1497">
          <cell r="C1497" t="str">
            <v>3РФ2-1</v>
          </cell>
          <cell r="D1497" t="str">
            <v>Ригель фахверка 3РФ2-1</v>
          </cell>
          <cell r="E1497">
            <v>7</v>
          </cell>
          <cell r="F1497">
            <v>14.9</v>
          </cell>
          <cell r="G1497">
            <v>104.3</v>
          </cell>
          <cell r="H1497">
            <v>7</v>
          </cell>
          <cell r="I1497">
            <v>104.3</v>
          </cell>
          <cell r="J1497">
            <v>0</v>
          </cell>
        </row>
        <row r="1498">
          <cell r="C1498" t="str">
            <v>3РФ3-1</v>
          </cell>
          <cell r="D1498" t="str">
            <v>Ригель фахверка 3РФ3-1</v>
          </cell>
          <cell r="E1498">
            <v>18</v>
          </cell>
          <cell r="F1498">
            <v>4.8</v>
          </cell>
          <cell r="G1498">
            <v>86.4</v>
          </cell>
          <cell r="H1498">
            <v>18</v>
          </cell>
          <cell r="I1498">
            <v>86.399999999999991</v>
          </cell>
          <cell r="J1498">
            <v>0</v>
          </cell>
        </row>
        <row r="1499">
          <cell r="C1499" t="str">
            <v>3СВ1-1</v>
          </cell>
          <cell r="D1499" t="str">
            <v>Связь 3СВ1-1</v>
          </cell>
          <cell r="E1499">
            <v>16</v>
          </cell>
          <cell r="F1499">
            <v>235.1</v>
          </cell>
          <cell r="G1499">
            <v>3761.6</v>
          </cell>
          <cell r="H1499">
            <v>16</v>
          </cell>
          <cell r="I1499">
            <v>3761.6</v>
          </cell>
          <cell r="J1499">
            <v>0</v>
          </cell>
        </row>
        <row r="1500">
          <cell r="C1500" t="str">
            <v>3СВ1-2</v>
          </cell>
          <cell r="D1500" t="str">
            <v>Связь 3СВ1-2</v>
          </cell>
          <cell r="E1500">
            <v>16</v>
          </cell>
          <cell r="F1500">
            <v>232.1</v>
          </cell>
          <cell r="G1500">
            <v>3713.6</v>
          </cell>
          <cell r="H1500">
            <v>16</v>
          </cell>
          <cell r="I1500">
            <v>3713.6</v>
          </cell>
          <cell r="J1500">
            <v>0</v>
          </cell>
        </row>
        <row r="1501">
          <cell r="C1501" t="str">
            <v>3СВ2-1</v>
          </cell>
          <cell r="D1501" t="str">
            <v>Связь 3СВ2-1</v>
          </cell>
          <cell r="E1501">
            <v>4</v>
          </cell>
          <cell r="F1501">
            <v>240.1</v>
          </cell>
          <cell r="G1501">
            <v>960.4</v>
          </cell>
          <cell r="H1501">
            <v>4</v>
          </cell>
          <cell r="I1501">
            <v>960.4</v>
          </cell>
          <cell r="J1501">
            <v>0</v>
          </cell>
        </row>
        <row r="1502">
          <cell r="C1502" t="str">
            <v>3СВ2-2</v>
          </cell>
          <cell r="D1502" t="str">
            <v>Связь 3СВ2-2</v>
          </cell>
          <cell r="E1502">
            <v>2</v>
          </cell>
          <cell r="F1502">
            <v>230</v>
          </cell>
          <cell r="G1502">
            <v>460</v>
          </cell>
          <cell r="H1502">
            <v>2</v>
          </cell>
          <cell r="I1502">
            <v>460</v>
          </cell>
          <cell r="J1502">
            <v>0</v>
          </cell>
        </row>
        <row r="1503">
          <cell r="C1503" t="str">
            <v>3СВ3-1</v>
          </cell>
          <cell r="D1503" t="str">
            <v>Связь 3СВ3-1</v>
          </cell>
          <cell r="E1503">
            <v>2</v>
          </cell>
          <cell r="F1503">
            <v>377.3</v>
          </cell>
          <cell r="G1503">
            <v>754.6</v>
          </cell>
          <cell r="H1503">
            <v>2</v>
          </cell>
          <cell r="I1503">
            <v>754.6</v>
          </cell>
          <cell r="J1503">
            <v>0</v>
          </cell>
        </row>
        <row r="1504">
          <cell r="C1504" t="str">
            <v>3СВ4-1</v>
          </cell>
          <cell r="D1504" t="str">
            <v>Связь 3СВ4-1</v>
          </cell>
          <cell r="E1504">
            <v>1</v>
          </cell>
          <cell r="F1504">
            <v>212.7</v>
          </cell>
          <cell r="G1504">
            <v>212.7</v>
          </cell>
          <cell r="H1504">
            <v>1</v>
          </cell>
          <cell r="I1504">
            <v>212.7</v>
          </cell>
          <cell r="J1504">
            <v>0</v>
          </cell>
        </row>
        <row r="1505">
          <cell r="C1505" t="str">
            <v>3СВ4-2</v>
          </cell>
          <cell r="D1505" t="str">
            <v>Связь 3СВ4-2</v>
          </cell>
          <cell r="E1505">
            <v>2</v>
          </cell>
          <cell r="F1505">
            <v>214.9</v>
          </cell>
          <cell r="G1505">
            <v>429.8</v>
          </cell>
          <cell r="H1505">
            <v>2</v>
          </cell>
          <cell r="I1505">
            <v>429.8</v>
          </cell>
          <cell r="J1505">
            <v>0</v>
          </cell>
        </row>
        <row r="1506">
          <cell r="C1506" t="str">
            <v>3СВ4-3</v>
          </cell>
          <cell r="D1506" t="str">
            <v>Связь 3СВ4-3</v>
          </cell>
          <cell r="E1506">
            <v>1</v>
          </cell>
          <cell r="F1506">
            <v>212.7</v>
          </cell>
          <cell r="G1506">
            <v>212.7</v>
          </cell>
          <cell r="H1506">
            <v>1</v>
          </cell>
          <cell r="I1506">
            <v>212.7</v>
          </cell>
          <cell r="J1506">
            <v>0</v>
          </cell>
        </row>
        <row r="1507">
          <cell r="C1507" t="str">
            <v>3СВ5-1</v>
          </cell>
          <cell r="D1507" t="str">
            <v>Связь 3СВ5-1</v>
          </cell>
          <cell r="E1507">
            <v>2</v>
          </cell>
          <cell r="F1507">
            <v>103.8</v>
          </cell>
          <cell r="G1507">
            <v>207.6</v>
          </cell>
          <cell r="H1507">
            <v>2</v>
          </cell>
          <cell r="I1507">
            <v>207.6</v>
          </cell>
          <cell r="J1507">
            <v>0</v>
          </cell>
        </row>
        <row r="1508">
          <cell r="C1508" t="str">
            <v>3СВ5-2</v>
          </cell>
          <cell r="D1508" t="str">
            <v>Связь 3СВ5-2</v>
          </cell>
          <cell r="E1508">
            <v>2</v>
          </cell>
          <cell r="F1508">
            <v>106.7</v>
          </cell>
          <cell r="G1508">
            <v>213.4</v>
          </cell>
          <cell r="H1508">
            <v>2</v>
          </cell>
          <cell r="I1508">
            <v>213.4</v>
          </cell>
          <cell r="J1508">
            <v>0</v>
          </cell>
        </row>
        <row r="1509">
          <cell r="C1509" t="str">
            <v>3СГ1-1</v>
          </cell>
          <cell r="D1509" t="str">
            <v>Связь 3СГ1-1</v>
          </cell>
          <cell r="E1509">
            <v>8</v>
          </cell>
          <cell r="F1509">
            <v>55</v>
          </cell>
          <cell r="G1509">
            <v>440</v>
          </cell>
          <cell r="H1509">
            <v>8</v>
          </cell>
          <cell r="I1509">
            <v>440</v>
          </cell>
          <cell r="J1509">
            <v>0</v>
          </cell>
        </row>
        <row r="1510">
          <cell r="C1510" t="str">
            <v>3СГ1-2</v>
          </cell>
          <cell r="D1510" t="str">
            <v>Связь 3СГ1-2</v>
          </cell>
          <cell r="E1510">
            <v>4</v>
          </cell>
          <cell r="F1510">
            <v>53.9</v>
          </cell>
          <cell r="G1510">
            <v>215.6</v>
          </cell>
          <cell r="H1510">
            <v>4</v>
          </cell>
          <cell r="I1510">
            <v>215.6</v>
          </cell>
          <cell r="J1510">
            <v>0</v>
          </cell>
        </row>
        <row r="1511">
          <cell r="C1511" t="str">
            <v>3СГ1-3</v>
          </cell>
          <cell r="D1511" t="str">
            <v>Связь 3СГ1-3</v>
          </cell>
          <cell r="E1511">
            <v>17</v>
          </cell>
          <cell r="F1511">
            <v>53.5</v>
          </cell>
          <cell r="G1511">
            <v>909.5</v>
          </cell>
          <cell r="H1511">
            <v>17</v>
          </cell>
          <cell r="I1511">
            <v>909.5</v>
          </cell>
          <cell r="J1511">
            <v>0</v>
          </cell>
        </row>
        <row r="1512">
          <cell r="C1512" t="str">
            <v>3СГ1-4</v>
          </cell>
          <cell r="D1512" t="str">
            <v>Связь 3СГ1-4</v>
          </cell>
          <cell r="E1512">
            <v>1</v>
          </cell>
          <cell r="F1512">
            <v>46.4</v>
          </cell>
          <cell r="G1512">
            <v>46.4</v>
          </cell>
          <cell r="H1512">
            <v>1</v>
          </cell>
          <cell r="I1512">
            <v>46.4</v>
          </cell>
          <cell r="J1512">
            <v>0</v>
          </cell>
        </row>
        <row r="1513">
          <cell r="C1513" t="str">
            <v>3СГ1-5</v>
          </cell>
          <cell r="D1513" t="str">
            <v>Связь 3СГ1-5</v>
          </cell>
          <cell r="E1513">
            <v>1</v>
          </cell>
          <cell r="F1513">
            <v>49.2</v>
          </cell>
          <cell r="G1513">
            <v>49.2</v>
          </cell>
          <cell r="H1513">
            <v>1</v>
          </cell>
          <cell r="I1513">
            <v>49.2</v>
          </cell>
          <cell r="J1513">
            <v>0</v>
          </cell>
        </row>
        <row r="1514">
          <cell r="C1514" t="str">
            <v>3СГ1-6</v>
          </cell>
          <cell r="D1514" t="str">
            <v>Связь 3СГ1-6</v>
          </cell>
          <cell r="E1514">
            <v>1</v>
          </cell>
          <cell r="F1514">
            <v>52.6</v>
          </cell>
          <cell r="G1514">
            <v>52.6</v>
          </cell>
          <cell r="H1514">
            <v>1</v>
          </cell>
          <cell r="I1514">
            <v>52.6</v>
          </cell>
          <cell r="J1514">
            <v>0</v>
          </cell>
        </row>
        <row r="1515">
          <cell r="C1515" t="str">
            <v>3СГ1-7</v>
          </cell>
          <cell r="D1515" t="str">
            <v>Связь 3СГ1-7</v>
          </cell>
          <cell r="E1515">
            <v>1</v>
          </cell>
          <cell r="F1515">
            <v>37.299999999999997</v>
          </cell>
          <cell r="G1515">
            <v>37.299999999999997</v>
          </cell>
          <cell r="H1515">
            <v>1</v>
          </cell>
          <cell r="I1515">
            <v>37.299999999999997</v>
          </cell>
          <cell r="J1515">
            <v>0</v>
          </cell>
        </row>
        <row r="1516">
          <cell r="C1516" t="str">
            <v>3СГ1-8</v>
          </cell>
          <cell r="D1516" t="str">
            <v>Связь 3СГ1-8</v>
          </cell>
          <cell r="E1516">
            <v>2</v>
          </cell>
          <cell r="F1516">
            <v>35.700000000000003</v>
          </cell>
          <cell r="G1516">
            <v>71.400000000000006</v>
          </cell>
          <cell r="H1516">
            <v>2</v>
          </cell>
          <cell r="I1516">
            <v>71.400000000000006</v>
          </cell>
          <cell r="J1516">
            <v>0</v>
          </cell>
        </row>
        <row r="1517">
          <cell r="C1517" t="str">
            <v>3СГ1-9</v>
          </cell>
          <cell r="D1517" t="str">
            <v>Связь 3СГ1-9</v>
          </cell>
          <cell r="E1517">
            <v>1</v>
          </cell>
          <cell r="F1517">
            <v>29.5</v>
          </cell>
          <cell r="G1517">
            <v>29.5</v>
          </cell>
          <cell r="H1517">
            <v>1</v>
          </cell>
          <cell r="I1517">
            <v>29.5</v>
          </cell>
          <cell r="J1517">
            <v>0</v>
          </cell>
        </row>
        <row r="1518">
          <cell r="C1518" t="str">
            <v>3СГ1-10</v>
          </cell>
          <cell r="D1518" t="str">
            <v>Связь 3СГ1-10</v>
          </cell>
          <cell r="E1518">
            <v>1</v>
          </cell>
          <cell r="F1518">
            <v>24.7</v>
          </cell>
          <cell r="G1518">
            <v>24.7</v>
          </cell>
          <cell r="H1518">
            <v>1</v>
          </cell>
          <cell r="I1518">
            <v>24.7</v>
          </cell>
          <cell r="J1518">
            <v>0</v>
          </cell>
        </row>
        <row r="1519">
          <cell r="C1519" t="str">
            <v>3СГ2-1</v>
          </cell>
          <cell r="D1519" t="str">
            <v>Связь 3СГ2-1</v>
          </cell>
          <cell r="E1519">
            <v>2</v>
          </cell>
          <cell r="F1519">
            <v>216.8</v>
          </cell>
          <cell r="G1519">
            <v>433.6</v>
          </cell>
          <cell r="H1519">
            <v>2</v>
          </cell>
          <cell r="I1519">
            <v>433.6</v>
          </cell>
          <cell r="J1519">
            <v>0</v>
          </cell>
        </row>
        <row r="1520">
          <cell r="C1520" t="str">
            <v>3СГ2-2</v>
          </cell>
          <cell r="D1520" t="str">
            <v>Связь 3СГ2-2</v>
          </cell>
          <cell r="E1520">
            <v>1</v>
          </cell>
          <cell r="F1520">
            <v>219.2</v>
          </cell>
          <cell r="G1520">
            <v>219.2</v>
          </cell>
          <cell r="H1520">
            <v>1</v>
          </cell>
          <cell r="I1520">
            <v>219.2</v>
          </cell>
          <cell r="J1520">
            <v>0</v>
          </cell>
        </row>
        <row r="1521">
          <cell r="C1521" t="str">
            <v>3СГ2-3</v>
          </cell>
          <cell r="D1521" t="str">
            <v>Связь 3СГ2-3</v>
          </cell>
          <cell r="E1521">
            <v>1</v>
          </cell>
          <cell r="F1521">
            <v>219.2</v>
          </cell>
          <cell r="G1521">
            <v>219.2</v>
          </cell>
          <cell r="H1521">
            <v>1</v>
          </cell>
          <cell r="I1521">
            <v>219.2</v>
          </cell>
          <cell r="J1521">
            <v>0</v>
          </cell>
        </row>
        <row r="1522">
          <cell r="C1522" t="str">
            <v>3СТ1-1</v>
          </cell>
          <cell r="D1522" t="str">
            <v>Стойка 3СТ1-1</v>
          </cell>
          <cell r="E1522">
            <v>1</v>
          </cell>
          <cell r="F1522">
            <v>277.10000000000002</v>
          </cell>
          <cell r="G1522">
            <v>277.10000000000002</v>
          </cell>
          <cell r="H1522">
            <v>1</v>
          </cell>
          <cell r="I1522">
            <v>277.10000000000002</v>
          </cell>
          <cell r="J1522">
            <v>0</v>
          </cell>
        </row>
        <row r="1523">
          <cell r="C1523" t="str">
            <v>3СТ1-2</v>
          </cell>
          <cell r="D1523" t="str">
            <v>Стойка 3СТ1-2</v>
          </cell>
          <cell r="E1523">
            <v>1</v>
          </cell>
          <cell r="F1523">
            <v>427.4</v>
          </cell>
          <cell r="G1523">
            <v>427.4</v>
          </cell>
          <cell r="H1523">
            <v>1</v>
          </cell>
          <cell r="I1523">
            <v>427.4</v>
          </cell>
          <cell r="J1523">
            <v>0</v>
          </cell>
        </row>
        <row r="1524">
          <cell r="C1524" t="str">
            <v>3СТ1-3</v>
          </cell>
          <cell r="D1524" t="str">
            <v>Стойка 3СТ1-3</v>
          </cell>
          <cell r="E1524">
            <v>1</v>
          </cell>
          <cell r="F1524">
            <v>322.89999999999998</v>
          </cell>
          <cell r="G1524">
            <v>322.89999999999998</v>
          </cell>
          <cell r="H1524">
            <v>1</v>
          </cell>
          <cell r="I1524">
            <v>322.89999999999998</v>
          </cell>
          <cell r="J1524">
            <v>0</v>
          </cell>
        </row>
        <row r="1525">
          <cell r="C1525" t="str">
            <v>3СТ1-4</v>
          </cell>
          <cell r="D1525" t="str">
            <v>Стойка 3СТ1-4</v>
          </cell>
          <cell r="E1525">
            <v>1</v>
          </cell>
          <cell r="F1525">
            <v>473.1</v>
          </cell>
          <cell r="G1525">
            <v>473.1</v>
          </cell>
          <cell r="H1525">
            <v>1</v>
          </cell>
          <cell r="I1525">
            <v>473.1</v>
          </cell>
          <cell r="J1525">
            <v>0</v>
          </cell>
        </row>
        <row r="1526">
          <cell r="C1526" t="str">
            <v>3СФ1-1</v>
          </cell>
          <cell r="D1526" t="str">
            <v>Стойка фахверка 3СФ1-1</v>
          </cell>
          <cell r="E1526">
            <v>1</v>
          </cell>
          <cell r="F1526">
            <v>61.1</v>
          </cell>
          <cell r="G1526">
            <v>61.1</v>
          </cell>
          <cell r="H1526">
            <v>1</v>
          </cell>
          <cell r="I1526">
            <v>61.1</v>
          </cell>
          <cell r="J1526">
            <v>0</v>
          </cell>
        </row>
        <row r="1527">
          <cell r="C1527" t="str">
            <v>3СФ1-2</v>
          </cell>
          <cell r="D1527" t="str">
            <v>Стойка фахверка 3СФ1-2</v>
          </cell>
          <cell r="E1527">
            <v>1</v>
          </cell>
          <cell r="F1527">
            <v>61.1</v>
          </cell>
          <cell r="G1527">
            <v>61.1</v>
          </cell>
          <cell r="H1527">
            <v>1</v>
          </cell>
          <cell r="I1527">
            <v>61.1</v>
          </cell>
          <cell r="J1527">
            <v>0</v>
          </cell>
        </row>
        <row r="1528">
          <cell r="C1528" t="str">
            <v>3СФ2-1</v>
          </cell>
          <cell r="D1528" t="str">
            <v>Стойка фахверка 3СФ2-1</v>
          </cell>
          <cell r="E1528">
            <v>12</v>
          </cell>
          <cell r="F1528">
            <v>28.9</v>
          </cell>
          <cell r="G1528">
            <v>346.8</v>
          </cell>
          <cell r="H1528">
            <v>12</v>
          </cell>
          <cell r="I1528">
            <v>346.79999999999995</v>
          </cell>
          <cell r="J1528">
            <v>0</v>
          </cell>
        </row>
        <row r="1529">
          <cell r="C1529" t="str">
            <v>3СФ2-2</v>
          </cell>
          <cell r="D1529" t="str">
            <v>Стойка фахверка 3СФ2-2</v>
          </cell>
          <cell r="E1529">
            <v>1</v>
          </cell>
          <cell r="F1529">
            <v>36</v>
          </cell>
          <cell r="G1529">
            <v>36</v>
          </cell>
          <cell r="H1529">
            <v>1</v>
          </cell>
          <cell r="I1529">
            <v>36</v>
          </cell>
          <cell r="J1529">
            <v>0</v>
          </cell>
        </row>
        <row r="1530">
          <cell r="C1530" t="str">
            <v>3СФ2-3</v>
          </cell>
          <cell r="D1530" t="str">
            <v>Стойка фахверка 3СФ2-3</v>
          </cell>
          <cell r="E1530">
            <v>1</v>
          </cell>
          <cell r="F1530">
            <v>45.9</v>
          </cell>
          <cell r="G1530">
            <v>45.9</v>
          </cell>
          <cell r="H1530">
            <v>1</v>
          </cell>
          <cell r="I1530">
            <v>45.9</v>
          </cell>
          <cell r="J1530">
            <v>0</v>
          </cell>
        </row>
        <row r="1531">
          <cell r="C1531" t="str">
            <v>3СФ3-1</v>
          </cell>
          <cell r="D1531" t="str">
            <v>Стойка фахверка 3СФ3-1</v>
          </cell>
          <cell r="E1531">
            <v>2</v>
          </cell>
          <cell r="F1531">
            <v>9.4</v>
          </cell>
          <cell r="G1531">
            <v>18.8</v>
          </cell>
          <cell r="H1531">
            <v>2</v>
          </cell>
          <cell r="I1531">
            <v>18.8</v>
          </cell>
          <cell r="J1531">
            <v>0</v>
          </cell>
        </row>
        <row r="1532">
          <cell r="C1532" t="str">
            <v>3СФ3-2</v>
          </cell>
          <cell r="D1532" t="str">
            <v>Стойка фахверка 3СФ3-2</v>
          </cell>
          <cell r="E1532">
            <v>2</v>
          </cell>
          <cell r="F1532">
            <v>8.8000000000000007</v>
          </cell>
          <cell r="G1532">
            <v>17.600000000000001</v>
          </cell>
          <cell r="H1532">
            <v>2</v>
          </cell>
          <cell r="I1532">
            <v>17.600000000000001</v>
          </cell>
          <cell r="J1532">
            <v>0</v>
          </cell>
        </row>
        <row r="1533">
          <cell r="C1533" t="str">
            <v>3СФ3-3</v>
          </cell>
          <cell r="D1533" t="str">
            <v>Стойка фахверка 3СФ3-3</v>
          </cell>
          <cell r="E1533">
            <v>14</v>
          </cell>
          <cell r="F1533">
            <v>10.9</v>
          </cell>
          <cell r="G1533">
            <v>152.6</v>
          </cell>
          <cell r="H1533">
            <v>14</v>
          </cell>
          <cell r="I1533">
            <v>152.6</v>
          </cell>
          <cell r="J1533">
            <v>0</v>
          </cell>
        </row>
        <row r="1534">
          <cell r="C1534" t="str">
            <v>3СФ3-4</v>
          </cell>
          <cell r="D1534" t="str">
            <v>Стойка фахверка 3СФ3-4</v>
          </cell>
          <cell r="E1534">
            <v>2</v>
          </cell>
          <cell r="F1534">
            <v>10.4</v>
          </cell>
          <cell r="G1534">
            <v>20.8</v>
          </cell>
          <cell r="H1534">
            <v>2</v>
          </cell>
          <cell r="I1534">
            <v>20.8</v>
          </cell>
          <cell r="J1534">
            <v>0</v>
          </cell>
        </row>
        <row r="1535">
          <cell r="C1535" t="str">
            <v>3СФ3-5</v>
          </cell>
          <cell r="D1535" t="str">
            <v>Стойка фахверка 3СФ3-5</v>
          </cell>
          <cell r="E1535">
            <v>12</v>
          </cell>
          <cell r="F1535">
            <v>8.8000000000000007</v>
          </cell>
          <cell r="G1535">
            <v>105.6</v>
          </cell>
          <cell r="H1535">
            <v>12</v>
          </cell>
          <cell r="I1535">
            <v>105.60000000000001</v>
          </cell>
          <cell r="J1535">
            <v>0</v>
          </cell>
        </row>
        <row r="1536">
          <cell r="C1536" t="str">
            <v>3СФ3-6</v>
          </cell>
          <cell r="D1536" t="str">
            <v>Стойка фахверка 3СФ3-6</v>
          </cell>
          <cell r="E1536">
            <v>12</v>
          </cell>
          <cell r="F1536">
            <v>10.5</v>
          </cell>
          <cell r="G1536">
            <v>126</v>
          </cell>
          <cell r="H1536">
            <v>12</v>
          </cell>
          <cell r="I1536">
            <v>126</v>
          </cell>
          <cell r="J1536">
            <v>0</v>
          </cell>
        </row>
        <row r="1537">
          <cell r="C1537" t="str">
            <v>3ФП1-1</v>
          </cell>
          <cell r="D1537" t="str">
            <v>Ферма 3ФП1-1</v>
          </cell>
          <cell r="E1537">
            <v>4</v>
          </cell>
          <cell r="F1537">
            <v>1471.5</v>
          </cell>
          <cell r="G1537">
            <v>5886</v>
          </cell>
          <cell r="H1537">
            <v>4</v>
          </cell>
          <cell r="I1537">
            <v>5886</v>
          </cell>
          <cell r="J1537">
            <v>0</v>
          </cell>
        </row>
        <row r="1538">
          <cell r="C1538" t="str">
            <v>3ФП2-1</v>
          </cell>
          <cell r="D1538" t="str">
            <v>Ферма 3ФП2-1</v>
          </cell>
          <cell r="E1538">
            <v>7</v>
          </cell>
          <cell r="F1538">
            <v>1414.8</v>
          </cell>
          <cell r="G1538">
            <v>9903.6</v>
          </cell>
          <cell r="H1538">
            <v>7</v>
          </cell>
          <cell r="I1538">
            <v>9903.6</v>
          </cell>
          <cell r="J1538">
            <v>0</v>
          </cell>
        </row>
        <row r="1539">
          <cell r="C1539" t="str">
            <v>3ФП3-1</v>
          </cell>
          <cell r="D1539" t="str">
            <v>Ферма 3ФП3-1</v>
          </cell>
          <cell r="E1539">
            <v>2</v>
          </cell>
          <cell r="F1539">
            <v>1427.8</v>
          </cell>
          <cell r="G1539">
            <v>2855.6</v>
          </cell>
          <cell r="H1539">
            <v>2</v>
          </cell>
          <cell r="I1539">
            <v>2855.6</v>
          </cell>
          <cell r="J1539">
            <v>0</v>
          </cell>
        </row>
        <row r="1540">
          <cell r="C1540" t="str">
            <v>3Ш-1</v>
          </cell>
          <cell r="D1540" t="str">
            <v>Шайба 3Ш-1</v>
          </cell>
          <cell r="E1540">
            <v>128</v>
          </cell>
          <cell r="F1540">
            <v>1.6</v>
          </cell>
          <cell r="G1540">
            <v>204.8</v>
          </cell>
          <cell r="H1540">
            <v>128</v>
          </cell>
          <cell r="I1540">
            <v>204.8</v>
          </cell>
          <cell r="J1540">
            <v>0</v>
          </cell>
        </row>
        <row r="1541">
          <cell r="C1541" t="str">
            <v>3Ш-2</v>
          </cell>
          <cell r="D1541" t="str">
            <v>Шайба 3Ш-2</v>
          </cell>
          <cell r="E1541">
            <v>16</v>
          </cell>
          <cell r="F1541">
            <v>1</v>
          </cell>
          <cell r="G1541">
            <v>16</v>
          </cell>
          <cell r="H1541">
            <v>16</v>
          </cell>
          <cell r="I1541">
            <v>16</v>
          </cell>
          <cell r="J1541">
            <v>0</v>
          </cell>
        </row>
        <row r="1542">
          <cell r="C1542" t="str">
            <v>3Щ1-1</v>
          </cell>
          <cell r="D1542" t="str">
            <v>Щит 3Щ1-1</v>
          </cell>
          <cell r="E1542">
            <v>8</v>
          </cell>
          <cell r="F1542">
            <v>47.7</v>
          </cell>
          <cell r="G1542">
            <v>381.6</v>
          </cell>
          <cell r="H1542">
            <v>8</v>
          </cell>
          <cell r="I1542">
            <v>381.6</v>
          </cell>
          <cell r="J1542">
            <v>0</v>
          </cell>
        </row>
        <row r="1543">
          <cell r="C1543" t="str">
            <v>4А-1</v>
          </cell>
          <cell r="D1543" t="str">
            <v>Связь 4А-1</v>
          </cell>
          <cell r="E1543">
            <v>13</v>
          </cell>
          <cell r="F1543">
            <v>45.5</v>
          </cell>
          <cell r="G1543">
            <v>591.5</v>
          </cell>
          <cell r="H1543">
            <v>13</v>
          </cell>
          <cell r="I1543">
            <v>591.5</v>
          </cell>
          <cell r="J1543">
            <v>0</v>
          </cell>
        </row>
        <row r="1544">
          <cell r="C1544" t="str">
            <v>4Б-1</v>
          </cell>
          <cell r="D1544" t="str">
            <v>Распорка 4Б-1</v>
          </cell>
          <cell r="E1544">
            <v>1</v>
          </cell>
          <cell r="F1544">
            <v>70.599999999999994</v>
          </cell>
          <cell r="G1544">
            <v>70.599999999999994</v>
          </cell>
          <cell r="H1544">
            <v>1</v>
          </cell>
          <cell r="I1544">
            <v>70.599999999999994</v>
          </cell>
          <cell r="J1544">
            <v>0</v>
          </cell>
        </row>
        <row r="1545">
          <cell r="C1545" t="str">
            <v>4Б1-1</v>
          </cell>
          <cell r="D1545" t="str">
            <v>Балка 4Б1-1</v>
          </cell>
          <cell r="E1545">
            <v>1</v>
          </cell>
          <cell r="F1545">
            <v>4701.6000000000004</v>
          </cell>
          <cell r="G1545">
            <v>4701.6000000000004</v>
          </cell>
          <cell r="H1545">
            <v>1</v>
          </cell>
          <cell r="I1545">
            <v>4701.6000000000004</v>
          </cell>
          <cell r="J1545">
            <v>0</v>
          </cell>
        </row>
        <row r="1546">
          <cell r="C1546" t="str">
            <v>4Б1-2</v>
          </cell>
          <cell r="D1546" t="str">
            <v>Балка 4Б1-2</v>
          </cell>
          <cell r="E1546">
            <v>3</v>
          </cell>
          <cell r="F1546">
            <v>4551.2</v>
          </cell>
          <cell r="G1546">
            <v>13653.6</v>
          </cell>
          <cell r="H1546">
            <v>2</v>
          </cell>
          <cell r="I1546">
            <v>9102.4</v>
          </cell>
          <cell r="J1546">
            <v>1</v>
          </cell>
        </row>
        <row r="1547">
          <cell r="C1547" t="str">
            <v>4Б1-3</v>
          </cell>
          <cell r="D1547" t="str">
            <v>Балка 4Б1-3</v>
          </cell>
          <cell r="E1547">
            <v>2</v>
          </cell>
          <cell r="F1547">
            <v>4535.6000000000004</v>
          </cell>
          <cell r="G1547">
            <v>9071.2000000000007</v>
          </cell>
          <cell r="H1547" t="str">
            <v>-</v>
          </cell>
          <cell r="I1547" t="str">
            <v>-</v>
          </cell>
          <cell r="J1547">
            <v>2</v>
          </cell>
        </row>
        <row r="1548">
          <cell r="C1548" t="str">
            <v>4Б1-4</v>
          </cell>
          <cell r="D1548" t="str">
            <v>Балка 4Б1-4</v>
          </cell>
          <cell r="E1548">
            <v>1</v>
          </cell>
          <cell r="F1548">
            <v>4526.5</v>
          </cell>
          <cell r="G1548">
            <v>4526.5</v>
          </cell>
          <cell r="H1548" t="str">
            <v>-</v>
          </cell>
          <cell r="I1548" t="str">
            <v>-</v>
          </cell>
          <cell r="J1548">
            <v>1</v>
          </cell>
        </row>
        <row r="1549">
          <cell r="C1549" t="str">
            <v>4Б1-5</v>
          </cell>
          <cell r="D1549" t="str">
            <v>Балка 4Б1-5</v>
          </cell>
          <cell r="E1549">
            <v>1</v>
          </cell>
          <cell r="F1549">
            <v>4542.1000000000004</v>
          </cell>
          <cell r="G1549">
            <v>4542.1000000000004</v>
          </cell>
          <cell r="H1549">
            <v>1</v>
          </cell>
          <cell r="I1549">
            <v>4542.1000000000004</v>
          </cell>
          <cell r="J1549">
            <v>0</v>
          </cell>
        </row>
        <row r="1550">
          <cell r="C1550" t="str">
            <v>4Б1-6</v>
          </cell>
          <cell r="D1550" t="str">
            <v>Балка 4Б1-6</v>
          </cell>
          <cell r="E1550">
            <v>1</v>
          </cell>
          <cell r="F1550">
            <v>4526.5</v>
          </cell>
          <cell r="G1550">
            <v>4526.5</v>
          </cell>
          <cell r="H1550">
            <v>1</v>
          </cell>
          <cell r="I1550">
            <v>4526.5</v>
          </cell>
          <cell r="J1550">
            <v>0</v>
          </cell>
        </row>
        <row r="1551">
          <cell r="C1551" t="str">
            <v>4Б1-7</v>
          </cell>
          <cell r="D1551" t="str">
            <v>Балка 4Б1-7</v>
          </cell>
          <cell r="E1551">
            <v>1</v>
          </cell>
          <cell r="F1551">
            <v>4542.1000000000004</v>
          </cell>
          <cell r="G1551">
            <v>4542.1000000000004</v>
          </cell>
          <cell r="H1551">
            <v>1</v>
          </cell>
          <cell r="I1551">
            <v>4542.1000000000004</v>
          </cell>
          <cell r="J1551">
            <v>0</v>
          </cell>
        </row>
        <row r="1552">
          <cell r="C1552" t="str">
            <v>4Б1-8</v>
          </cell>
          <cell r="D1552" t="str">
            <v>Балка 4Б1-8</v>
          </cell>
          <cell r="E1552">
            <v>1</v>
          </cell>
          <cell r="F1552">
            <v>4552.8999999999996</v>
          </cell>
          <cell r="G1552">
            <v>4552.8999999999996</v>
          </cell>
          <cell r="H1552">
            <v>1</v>
          </cell>
          <cell r="I1552">
            <v>4552.8999999999996</v>
          </cell>
          <cell r="J1552">
            <v>0</v>
          </cell>
        </row>
        <row r="1553">
          <cell r="C1553" t="str">
            <v>4Б2-1</v>
          </cell>
          <cell r="D1553" t="str">
            <v>Балка 4Б2-1</v>
          </cell>
          <cell r="E1553">
            <v>1</v>
          </cell>
          <cell r="F1553">
            <v>4381.8999999999996</v>
          </cell>
          <cell r="G1553">
            <v>4381.8999999999996</v>
          </cell>
          <cell r="H1553" t="str">
            <v>-</v>
          </cell>
          <cell r="I1553" t="str">
            <v>-</v>
          </cell>
          <cell r="J1553">
            <v>1</v>
          </cell>
        </row>
        <row r="1554">
          <cell r="C1554" t="str">
            <v>4Б2-2</v>
          </cell>
          <cell r="D1554" t="str">
            <v>Балка 4Б2-2</v>
          </cell>
          <cell r="E1554">
            <v>1</v>
          </cell>
          <cell r="F1554">
            <v>4416</v>
          </cell>
          <cell r="G1554">
            <v>4416</v>
          </cell>
          <cell r="H1554">
            <v>1</v>
          </cell>
          <cell r="I1554">
            <v>4416</v>
          </cell>
          <cell r="J1554">
            <v>0</v>
          </cell>
        </row>
        <row r="1555">
          <cell r="C1555" t="str">
            <v>4Б3-1</v>
          </cell>
          <cell r="D1555" t="str">
            <v>Балка 4Б3-1</v>
          </cell>
          <cell r="E1555">
            <v>1</v>
          </cell>
          <cell r="F1555">
            <v>2312.5</v>
          </cell>
          <cell r="G1555">
            <v>2312.5</v>
          </cell>
          <cell r="H1555">
            <v>1</v>
          </cell>
          <cell r="I1555">
            <v>2312.5</v>
          </cell>
          <cell r="J1555">
            <v>0</v>
          </cell>
        </row>
        <row r="1556">
          <cell r="C1556" t="str">
            <v>4Б4-1</v>
          </cell>
          <cell r="D1556" t="str">
            <v>Балка 4Б4-1</v>
          </cell>
          <cell r="E1556">
            <v>1</v>
          </cell>
          <cell r="F1556">
            <v>186.6</v>
          </cell>
          <cell r="G1556">
            <v>186.6</v>
          </cell>
          <cell r="H1556">
            <v>1</v>
          </cell>
          <cell r="I1556">
            <v>186.6</v>
          </cell>
          <cell r="J1556">
            <v>0</v>
          </cell>
        </row>
        <row r="1557">
          <cell r="C1557" t="str">
            <v>4Б4-2</v>
          </cell>
          <cell r="D1557" t="str">
            <v>Балка 4Б4-2</v>
          </cell>
          <cell r="E1557">
            <v>1</v>
          </cell>
          <cell r="F1557">
            <v>186.6</v>
          </cell>
          <cell r="G1557">
            <v>186.6</v>
          </cell>
          <cell r="H1557">
            <v>1</v>
          </cell>
          <cell r="I1557">
            <v>186.6</v>
          </cell>
          <cell r="J1557">
            <v>0</v>
          </cell>
        </row>
        <row r="1558">
          <cell r="C1558" t="str">
            <v>4Б4-3</v>
          </cell>
          <cell r="D1558" t="str">
            <v>Балка 4Б4-3</v>
          </cell>
          <cell r="E1558">
            <v>2</v>
          </cell>
          <cell r="F1558">
            <v>186.6</v>
          </cell>
          <cell r="G1558">
            <v>373.2</v>
          </cell>
          <cell r="H1558">
            <v>2</v>
          </cell>
          <cell r="I1558">
            <v>373.2</v>
          </cell>
          <cell r="J1558">
            <v>0</v>
          </cell>
        </row>
        <row r="1559">
          <cell r="C1559" t="str">
            <v>4Б4-4</v>
          </cell>
          <cell r="D1559" t="str">
            <v>Балка 4Б4-4</v>
          </cell>
          <cell r="E1559">
            <v>1</v>
          </cell>
          <cell r="F1559">
            <v>658.3</v>
          </cell>
          <cell r="G1559">
            <v>658.3</v>
          </cell>
          <cell r="H1559">
            <v>1</v>
          </cell>
          <cell r="I1559">
            <v>658.3</v>
          </cell>
          <cell r="J1559">
            <v>0</v>
          </cell>
        </row>
        <row r="1560">
          <cell r="C1560" t="str">
            <v>4Б4-5</v>
          </cell>
          <cell r="D1560" t="str">
            <v>Балка 4Б4-5</v>
          </cell>
          <cell r="E1560">
            <v>1</v>
          </cell>
          <cell r="F1560">
            <v>670.6</v>
          </cell>
          <cell r="G1560">
            <v>670.6</v>
          </cell>
          <cell r="H1560">
            <v>1</v>
          </cell>
          <cell r="I1560">
            <v>670.6</v>
          </cell>
          <cell r="J1560">
            <v>0</v>
          </cell>
        </row>
        <row r="1561">
          <cell r="C1561" t="str">
            <v>4Б4-6</v>
          </cell>
          <cell r="D1561" t="str">
            <v>Балка 4Б4-6</v>
          </cell>
          <cell r="E1561">
            <v>2</v>
          </cell>
          <cell r="F1561">
            <v>670.2</v>
          </cell>
          <cell r="G1561">
            <v>1340.4</v>
          </cell>
          <cell r="H1561">
            <v>2</v>
          </cell>
          <cell r="I1561">
            <v>1340.4</v>
          </cell>
          <cell r="J1561">
            <v>0</v>
          </cell>
        </row>
        <row r="1562">
          <cell r="C1562" t="str">
            <v>4Б4-7</v>
          </cell>
          <cell r="D1562" t="str">
            <v>Балка 4Б4-7</v>
          </cell>
          <cell r="E1562">
            <v>1</v>
          </cell>
          <cell r="F1562">
            <v>647.20000000000005</v>
          </cell>
          <cell r="G1562">
            <v>647.20000000000005</v>
          </cell>
          <cell r="H1562">
            <v>1</v>
          </cell>
          <cell r="I1562">
            <v>647.20000000000005</v>
          </cell>
          <cell r="J1562">
            <v>0</v>
          </cell>
        </row>
        <row r="1563">
          <cell r="C1563" t="str">
            <v>4Б4-8</v>
          </cell>
          <cell r="D1563" t="str">
            <v>Балка 4Б4-8</v>
          </cell>
          <cell r="E1563">
            <v>1</v>
          </cell>
          <cell r="F1563">
            <v>659.5</v>
          </cell>
          <cell r="G1563">
            <v>659.5</v>
          </cell>
          <cell r="H1563">
            <v>1</v>
          </cell>
          <cell r="I1563">
            <v>659.5</v>
          </cell>
          <cell r="J1563">
            <v>0</v>
          </cell>
        </row>
        <row r="1564">
          <cell r="C1564" t="str">
            <v>4Б4-9</v>
          </cell>
          <cell r="D1564" t="str">
            <v>Балка 4Б4-9</v>
          </cell>
          <cell r="E1564">
            <v>2</v>
          </cell>
          <cell r="F1564">
            <v>645.79999999999995</v>
          </cell>
          <cell r="G1564">
            <v>1291.5999999999999</v>
          </cell>
          <cell r="H1564">
            <v>2</v>
          </cell>
          <cell r="I1564">
            <v>1291.5999999999999</v>
          </cell>
          <cell r="J1564">
            <v>0</v>
          </cell>
        </row>
        <row r="1565">
          <cell r="C1565" t="str">
            <v>4Б4-10</v>
          </cell>
          <cell r="D1565" t="str">
            <v>Балка 4Б4-10</v>
          </cell>
          <cell r="E1565">
            <v>1</v>
          </cell>
          <cell r="F1565">
            <v>645.79999999999995</v>
          </cell>
          <cell r="G1565">
            <v>645.79999999999995</v>
          </cell>
          <cell r="H1565">
            <v>1</v>
          </cell>
          <cell r="I1565">
            <v>645.79999999999995</v>
          </cell>
          <cell r="J1565">
            <v>0</v>
          </cell>
        </row>
        <row r="1566">
          <cell r="C1566" t="str">
            <v>4Б4-11</v>
          </cell>
          <cell r="D1566" t="str">
            <v>Балка 4Б4-11</v>
          </cell>
          <cell r="E1566">
            <v>1</v>
          </cell>
          <cell r="F1566">
            <v>658.1</v>
          </cell>
          <cell r="G1566">
            <v>658.1</v>
          </cell>
          <cell r="H1566">
            <v>1</v>
          </cell>
          <cell r="I1566">
            <v>658.1</v>
          </cell>
          <cell r="J1566">
            <v>0</v>
          </cell>
        </row>
        <row r="1567">
          <cell r="C1567" t="str">
            <v>4Б4-12</v>
          </cell>
          <cell r="D1567" t="str">
            <v>Балка 4Б4-12</v>
          </cell>
          <cell r="E1567">
            <v>2</v>
          </cell>
          <cell r="F1567">
            <v>658.3</v>
          </cell>
          <cell r="G1567">
            <v>1316.6</v>
          </cell>
          <cell r="H1567">
            <v>2</v>
          </cell>
          <cell r="I1567">
            <v>1316.6</v>
          </cell>
          <cell r="J1567">
            <v>0</v>
          </cell>
        </row>
        <row r="1568">
          <cell r="C1568" t="str">
            <v>4Б4-13</v>
          </cell>
          <cell r="D1568" t="str">
            <v>Балка 4Б4-13</v>
          </cell>
          <cell r="E1568">
            <v>2</v>
          </cell>
          <cell r="F1568">
            <v>658.3</v>
          </cell>
          <cell r="G1568">
            <v>1316.6</v>
          </cell>
          <cell r="H1568">
            <v>2</v>
          </cell>
          <cell r="I1568">
            <v>1316.6</v>
          </cell>
          <cell r="J1568">
            <v>0</v>
          </cell>
        </row>
        <row r="1569">
          <cell r="C1569" t="str">
            <v>4Б4-14</v>
          </cell>
          <cell r="D1569" t="str">
            <v>Балка 4Б4-14</v>
          </cell>
          <cell r="E1569">
            <v>2</v>
          </cell>
          <cell r="F1569">
            <v>670.6</v>
          </cell>
          <cell r="G1569">
            <v>1341.2</v>
          </cell>
          <cell r="H1569">
            <v>2</v>
          </cell>
          <cell r="I1569">
            <v>1341.2</v>
          </cell>
          <cell r="J1569">
            <v>0</v>
          </cell>
        </row>
        <row r="1570">
          <cell r="C1570" t="str">
            <v>4Б4-15</v>
          </cell>
          <cell r="D1570" t="str">
            <v>Балка 4Б4-15</v>
          </cell>
          <cell r="E1570">
            <v>2</v>
          </cell>
          <cell r="F1570">
            <v>645.79999999999995</v>
          </cell>
          <cell r="G1570">
            <v>1291.5999999999999</v>
          </cell>
          <cell r="H1570">
            <v>2</v>
          </cell>
          <cell r="I1570">
            <v>1291.5999999999999</v>
          </cell>
          <cell r="J1570">
            <v>0</v>
          </cell>
        </row>
        <row r="1571">
          <cell r="C1571" t="str">
            <v>4Б4-16</v>
          </cell>
          <cell r="D1571" t="str">
            <v>Балка 4Б4-16</v>
          </cell>
          <cell r="E1571">
            <v>2</v>
          </cell>
          <cell r="F1571">
            <v>645.79999999999995</v>
          </cell>
          <cell r="G1571">
            <v>1291.5999999999999</v>
          </cell>
          <cell r="H1571">
            <v>2</v>
          </cell>
          <cell r="I1571">
            <v>1291.5999999999999</v>
          </cell>
          <cell r="J1571">
            <v>0</v>
          </cell>
        </row>
        <row r="1572">
          <cell r="C1572" t="str">
            <v>4Б4-17</v>
          </cell>
          <cell r="D1572" t="str">
            <v>Балка 4Б4-17</v>
          </cell>
          <cell r="E1572">
            <v>2</v>
          </cell>
          <cell r="F1572">
            <v>658.1</v>
          </cell>
          <cell r="G1572">
            <v>1316.2</v>
          </cell>
          <cell r="H1572">
            <v>2</v>
          </cell>
          <cell r="I1572">
            <v>1316.2</v>
          </cell>
          <cell r="J1572">
            <v>0</v>
          </cell>
        </row>
        <row r="1573">
          <cell r="C1573" t="str">
            <v>4Б4-18</v>
          </cell>
          <cell r="D1573" t="str">
            <v>Балка 4Б4-18</v>
          </cell>
          <cell r="E1573">
            <v>2</v>
          </cell>
          <cell r="F1573">
            <v>645.79999999999995</v>
          </cell>
          <cell r="G1573">
            <v>1291.5999999999999</v>
          </cell>
          <cell r="H1573">
            <v>2</v>
          </cell>
          <cell r="I1573">
            <v>1291.5999999999999</v>
          </cell>
          <cell r="J1573">
            <v>0</v>
          </cell>
        </row>
        <row r="1574">
          <cell r="C1574" t="str">
            <v>4Б4-19</v>
          </cell>
          <cell r="D1574" t="str">
            <v>Балка 4Б4-19</v>
          </cell>
          <cell r="E1574">
            <v>2</v>
          </cell>
          <cell r="F1574">
            <v>658.3</v>
          </cell>
          <cell r="G1574">
            <v>1316.6</v>
          </cell>
          <cell r="H1574">
            <v>2</v>
          </cell>
          <cell r="I1574">
            <v>1316.6</v>
          </cell>
          <cell r="J1574">
            <v>0</v>
          </cell>
        </row>
        <row r="1575">
          <cell r="C1575" t="str">
            <v>4Б4-20</v>
          </cell>
          <cell r="D1575" t="str">
            <v>Балка 4Б4-20</v>
          </cell>
          <cell r="E1575">
            <v>1</v>
          </cell>
          <cell r="F1575">
            <v>691.2</v>
          </cell>
          <cell r="G1575">
            <v>691.2</v>
          </cell>
          <cell r="H1575">
            <v>1</v>
          </cell>
          <cell r="I1575">
            <v>691.2</v>
          </cell>
          <cell r="J1575">
            <v>0</v>
          </cell>
        </row>
        <row r="1576">
          <cell r="C1576" t="str">
            <v>4Б4-21</v>
          </cell>
          <cell r="D1576" t="str">
            <v>Балка 4Б4-21</v>
          </cell>
          <cell r="E1576">
            <v>1</v>
          </cell>
          <cell r="F1576">
            <v>678.9</v>
          </cell>
          <cell r="G1576">
            <v>678.9</v>
          </cell>
          <cell r="H1576">
            <v>1</v>
          </cell>
          <cell r="I1576">
            <v>678.9</v>
          </cell>
          <cell r="J1576">
            <v>0</v>
          </cell>
        </row>
        <row r="1577">
          <cell r="C1577" t="str">
            <v>4Б4-22</v>
          </cell>
          <cell r="D1577" t="str">
            <v>Балка 4Б4-22</v>
          </cell>
          <cell r="E1577">
            <v>1</v>
          </cell>
          <cell r="F1577">
            <v>678.7</v>
          </cell>
          <cell r="G1577">
            <v>678.7</v>
          </cell>
          <cell r="H1577">
            <v>1</v>
          </cell>
          <cell r="I1577">
            <v>678.7</v>
          </cell>
          <cell r="J1577">
            <v>0</v>
          </cell>
        </row>
        <row r="1578">
          <cell r="C1578" t="str">
            <v>4Б4-23</v>
          </cell>
          <cell r="D1578" t="str">
            <v>Балка 4Б4-23</v>
          </cell>
          <cell r="E1578">
            <v>1</v>
          </cell>
          <cell r="F1578">
            <v>667.6</v>
          </cell>
          <cell r="G1578">
            <v>667.6</v>
          </cell>
          <cell r="H1578">
            <v>1</v>
          </cell>
          <cell r="I1578">
            <v>667.6</v>
          </cell>
          <cell r="J1578">
            <v>0</v>
          </cell>
        </row>
        <row r="1579">
          <cell r="C1579" t="str">
            <v>4Б4-24</v>
          </cell>
          <cell r="D1579" t="str">
            <v>Балка 4Б4-24</v>
          </cell>
          <cell r="E1579">
            <v>1</v>
          </cell>
          <cell r="F1579">
            <v>679.9</v>
          </cell>
          <cell r="G1579">
            <v>679.9</v>
          </cell>
          <cell r="H1579">
            <v>1</v>
          </cell>
          <cell r="I1579">
            <v>679.9</v>
          </cell>
          <cell r="J1579">
            <v>0</v>
          </cell>
        </row>
        <row r="1580">
          <cell r="C1580" t="str">
            <v>4Б4-25</v>
          </cell>
          <cell r="D1580" t="str">
            <v>Балка 4Б4-25</v>
          </cell>
          <cell r="E1580">
            <v>1</v>
          </cell>
          <cell r="F1580">
            <v>655.5</v>
          </cell>
          <cell r="G1580">
            <v>655.5</v>
          </cell>
          <cell r="H1580">
            <v>1</v>
          </cell>
          <cell r="I1580">
            <v>655.5</v>
          </cell>
          <cell r="J1580">
            <v>0</v>
          </cell>
        </row>
        <row r="1581">
          <cell r="C1581" t="str">
            <v>4Б4-26</v>
          </cell>
          <cell r="D1581" t="str">
            <v>Балка 4Б4-26</v>
          </cell>
          <cell r="E1581">
            <v>1</v>
          </cell>
          <cell r="F1581">
            <v>668.6</v>
          </cell>
          <cell r="G1581">
            <v>668.6</v>
          </cell>
          <cell r="H1581">
            <v>1</v>
          </cell>
          <cell r="I1581">
            <v>668.6</v>
          </cell>
          <cell r="J1581">
            <v>0</v>
          </cell>
        </row>
        <row r="1582">
          <cell r="C1582" t="str">
            <v>4Б4-27</v>
          </cell>
          <cell r="D1582" t="str">
            <v>Балка 4Б4-27</v>
          </cell>
          <cell r="E1582">
            <v>1</v>
          </cell>
          <cell r="F1582">
            <v>670.6</v>
          </cell>
          <cell r="G1582">
            <v>670.6</v>
          </cell>
          <cell r="H1582">
            <v>1</v>
          </cell>
          <cell r="I1582">
            <v>670.6</v>
          </cell>
          <cell r="J1582">
            <v>0</v>
          </cell>
        </row>
        <row r="1583">
          <cell r="C1583" t="str">
            <v>4Б4-28</v>
          </cell>
          <cell r="D1583" t="str">
            <v>Балка 4Б4-28</v>
          </cell>
          <cell r="E1583">
            <v>1</v>
          </cell>
          <cell r="F1583">
            <v>658.3</v>
          </cell>
          <cell r="G1583">
            <v>658.3</v>
          </cell>
          <cell r="H1583">
            <v>1</v>
          </cell>
          <cell r="I1583">
            <v>658.3</v>
          </cell>
          <cell r="J1583">
            <v>0</v>
          </cell>
        </row>
        <row r="1584">
          <cell r="C1584" t="str">
            <v>4Б4-29</v>
          </cell>
          <cell r="D1584" t="str">
            <v>Балка 4Б4-29</v>
          </cell>
          <cell r="E1584">
            <v>1</v>
          </cell>
          <cell r="F1584">
            <v>670.6</v>
          </cell>
          <cell r="G1584">
            <v>670.6</v>
          </cell>
          <cell r="H1584">
            <v>1</v>
          </cell>
          <cell r="I1584">
            <v>670.6</v>
          </cell>
          <cell r="J1584">
            <v>0</v>
          </cell>
        </row>
        <row r="1585">
          <cell r="C1585" t="str">
            <v>4Б5-1</v>
          </cell>
          <cell r="D1585" t="str">
            <v>Балка 4Б5-1</v>
          </cell>
          <cell r="E1585">
            <v>1</v>
          </cell>
          <cell r="F1585">
            <v>324.89999999999998</v>
          </cell>
          <cell r="G1585">
            <v>324.89999999999998</v>
          </cell>
          <cell r="H1585">
            <v>1</v>
          </cell>
          <cell r="I1585">
            <v>324.89999999999998</v>
          </cell>
          <cell r="J1585">
            <v>0</v>
          </cell>
        </row>
        <row r="1586">
          <cell r="C1586" t="str">
            <v>4Б5-2</v>
          </cell>
          <cell r="D1586" t="str">
            <v>Балка 4Б5-2</v>
          </cell>
          <cell r="E1586">
            <v>1</v>
          </cell>
          <cell r="F1586">
            <v>323.7</v>
          </cell>
          <cell r="G1586">
            <v>323.7</v>
          </cell>
          <cell r="H1586">
            <v>1</v>
          </cell>
          <cell r="I1586">
            <v>323.7</v>
          </cell>
          <cell r="J1586">
            <v>0</v>
          </cell>
        </row>
        <row r="1587">
          <cell r="C1587" t="str">
            <v>4Б5-3</v>
          </cell>
          <cell r="D1587" t="str">
            <v>Балка 4Б5-3</v>
          </cell>
          <cell r="E1587">
            <v>1</v>
          </cell>
          <cell r="F1587">
            <v>325.3</v>
          </cell>
          <cell r="G1587">
            <v>325.3</v>
          </cell>
          <cell r="H1587">
            <v>1</v>
          </cell>
          <cell r="I1587">
            <v>325.3</v>
          </cell>
          <cell r="J1587">
            <v>0</v>
          </cell>
        </row>
        <row r="1588">
          <cell r="C1588" t="str">
            <v>4Б5-4</v>
          </cell>
          <cell r="D1588" t="str">
            <v>Балка 4Б5-4</v>
          </cell>
          <cell r="E1588">
            <v>1</v>
          </cell>
          <cell r="F1588">
            <v>334.9</v>
          </cell>
          <cell r="G1588">
            <v>334.9</v>
          </cell>
          <cell r="H1588">
            <v>1</v>
          </cell>
          <cell r="I1588">
            <v>334.9</v>
          </cell>
          <cell r="J1588">
            <v>0</v>
          </cell>
        </row>
        <row r="1589">
          <cell r="C1589" t="str">
            <v>4Б5-5</v>
          </cell>
          <cell r="D1589" t="str">
            <v>Балка 4Б5-5</v>
          </cell>
          <cell r="E1589">
            <v>4</v>
          </cell>
          <cell r="F1589">
            <v>315.60000000000002</v>
          </cell>
          <cell r="G1589">
            <v>1262.4000000000001</v>
          </cell>
          <cell r="H1589">
            <v>4</v>
          </cell>
          <cell r="I1589">
            <v>1262.4000000000001</v>
          </cell>
          <cell r="J1589">
            <v>0</v>
          </cell>
        </row>
        <row r="1590">
          <cell r="C1590" t="str">
            <v>4Б5-6</v>
          </cell>
          <cell r="D1590" t="str">
            <v>Балка 4Б5-6</v>
          </cell>
          <cell r="E1590">
            <v>4</v>
          </cell>
          <cell r="F1590">
            <v>314.39999999999998</v>
          </cell>
          <cell r="G1590">
            <v>1257.5999999999999</v>
          </cell>
          <cell r="H1590">
            <v>4</v>
          </cell>
          <cell r="I1590">
            <v>1257.5999999999999</v>
          </cell>
          <cell r="J1590">
            <v>0</v>
          </cell>
        </row>
        <row r="1591">
          <cell r="C1591" t="str">
            <v>4Б6-1</v>
          </cell>
          <cell r="D1591" t="str">
            <v>Балка 4Б6-1</v>
          </cell>
          <cell r="E1591">
            <v>1</v>
          </cell>
          <cell r="F1591">
            <v>369.7</v>
          </cell>
          <cell r="G1591">
            <v>369.7</v>
          </cell>
          <cell r="H1591">
            <v>1</v>
          </cell>
          <cell r="I1591">
            <v>369.7</v>
          </cell>
          <cell r="J1591">
            <v>0</v>
          </cell>
        </row>
        <row r="1592">
          <cell r="C1592" t="str">
            <v>4Б6-2</v>
          </cell>
          <cell r="D1592" t="str">
            <v>Балка 4Б6-2</v>
          </cell>
          <cell r="E1592">
            <v>1</v>
          </cell>
          <cell r="F1592">
            <v>369.7</v>
          </cell>
          <cell r="G1592">
            <v>369.7</v>
          </cell>
          <cell r="H1592">
            <v>1</v>
          </cell>
          <cell r="I1592">
            <v>369.7</v>
          </cell>
          <cell r="J1592">
            <v>0</v>
          </cell>
        </row>
        <row r="1593">
          <cell r="C1593" t="str">
            <v>4Б6-3</v>
          </cell>
          <cell r="D1593" t="str">
            <v>Балка 4Б6-3</v>
          </cell>
          <cell r="E1593">
            <v>1</v>
          </cell>
          <cell r="F1593">
            <v>369.7</v>
          </cell>
          <cell r="G1593">
            <v>369.7</v>
          </cell>
          <cell r="H1593">
            <v>1</v>
          </cell>
          <cell r="I1593">
            <v>369.7</v>
          </cell>
          <cell r="J1593">
            <v>0</v>
          </cell>
        </row>
        <row r="1594">
          <cell r="C1594" t="str">
            <v>4Б6-4</v>
          </cell>
          <cell r="D1594" t="str">
            <v>Балка 4Б6-4</v>
          </cell>
          <cell r="E1594">
            <v>1</v>
          </cell>
          <cell r="F1594">
            <v>369.7</v>
          </cell>
          <cell r="G1594">
            <v>369.7</v>
          </cell>
          <cell r="H1594">
            <v>1</v>
          </cell>
          <cell r="I1594">
            <v>369.7</v>
          </cell>
          <cell r="J1594">
            <v>0</v>
          </cell>
        </row>
        <row r="1595">
          <cell r="C1595" t="str">
            <v>4Б7-1</v>
          </cell>
          <cell r="D1595" t="str">
            <v>Балка 4Б7-1</v>
          </cell>
          <cell r="E1595">
            <v>1</v>
          </cell>
          <cell r="F1595">
            <v>30.4</v>
          </cell>
          <cell r="G1595">
            <v>30.4</v>
          </cell>
          <cell r="H1595">
            <v>1</v>
          </cell>
          <cell r="I1595">
            <v>30.4</v>
          </cell>
          <cell r="J1595">
            <v>0</v>
          </cell>
        </row>
        <row r="1596">
          <cell r="C1596" t="str">
            <v>4Б7-2</v>
          </cell>
          <cell r="D1596" t="str">
            <v>Балка 4Б7-2</v>
          </cell>
          <cell r="E1596">
            <v>7</v>
          </cell>
          <cell r="F1596">
            <v>33</v>
          </cell>
          <cell r="G1596">
            <v>231</v>
          </cell>
          <cell r="H1596">
            <v>7</v>
          </cell>
          <cell r="I1596">
            <v>231</v>
          </cell>
          <cell r="J1596">
            <v>0</v>
          </cell>
        </row>
        <row r="1597">
          <cell r="C1597" t="str">
            <v>4Б7-3</v>
          </cell>
          <cell r="D1597" t="str">
            <v>Балка 4Б7-3</v>
          </cell>
          <cell r="E1597">
            <v>75</v>
          </cell>
          <cell r="F1597">
            <v>118.4</v>
          </cell>
          <cell r="G1597">
            <v>8880</v>
          </cell>
          <cell r="H1597">
            <v>75</v>
          </cell>
          <cell r="I1597">
            <v>8880</v>
          </cell>
          <cell r="J1597">
            <v>0</v>
          </cell>
        </row>
        <row r="1598">
          <cell r="C1598" t="str">
            <v>4Б7-4</v>
          </cell>
          <cell r="D1598" t="str">
            <v>Балка 4Б7-4</v>
          </cell>
          <cell r="E1598">
            <v>1</v>
          </cell>
          <cell r="F1598">
            <v>22.3</v>
          </cell>
          <cell r="G1598">
            <v>22.3</v>
          </cell>
          <cell r="H1598">
            <v>1</v>
          </cell>
          <cell r="I1598">
            <v>22.3</v>
          </cell>
          <cell r="J1598">
            <v>0</v>
          </cell>
        </row>
        <row r="1599">
          <cell r="C1599" t="str">
            <v>4Б7-5</v>
          </cell>
          <cell r="D1599" t="str">
            <v>Балка 4Б7-5</v>
          </cell>
          <cell r="E1599">
            <v>1</v>
          </cell>
          <cell r="F1599">
            <v>35</v>
          </cell>
          <cell r="G1599">
            <v>35</v>
          </cell>
          <cell r="H1599">
            <v>1</v>
          </cell>
          <cell r="I1599">
            <v>35</v>
          </cell>
          <cell r="J1599">
            <v>0</v>
          </cell>
        </row>
        <row r="1600">
          <cell r="C1600" t="str">
            <v>4Б7-6</v>
          </cell>
          <cell r="D1600" t="str">
            <v>Балка 4Б7-6</v>
          </cell>
          <cell r="E1600">
            <v>1</v>
          </cell>
          <cell r="F1600">
            <v>46.3</v>
          </cell>
          <cell r="G1600">
            <v>46.3</v>
          </cell>
          <cell r="H1600">
            <v>1</v>
          </cell>
          <cell r="I1600">
            <v>46.3</v>
          </cell>
          <cell r="J1600">
            <v>0</v>
          </cell>
        </row>
        <row r="1601">
          <cell r="C1601" t="str">
            <v>4Б7-7</v>
          </cell>
          <cell r="D1601" t="str">
            <v>Балка 4Б7-7</v>
          </cell>
          <cell r="E1601">
            <v>1</v>
          </cell>
          <cell r="F1601">
            <v>40.5</v>
          </cell>
          <cell r="G1601">
            <v>40.5</v>
          </cell>
          <cell r="H1601">
            <v>1</v>
          </cell>
          <cell r="I1601">
            <v>40.5</v>
          </cell>
          <cell r="J1601">
            <v>0</v>
          </cell>
        </row>
        <row r="1602">
          <cell r="C1602" t="str">
            <v>4Б7-8</v>
          </cell>
          <cell r="D1602" t="str">
            <v>Балка 4Б7-8</v>
          </cell>
          <cell r="E1602">
            <v>9</v>
          </cell>
          <cell r="F1602">
            <v>50.3</v>
          </cell>
          <cell r="G1602">
            <v>452.7</v>
          </cell>
          <cell r="H1602">
            <v>9</v>
          </cell>
          <cell r="I1602">
            <v>452.7</v>
          </cell>
          <cell r="J1602">
            <v>0</v>
          </cell>
        </row>
        <row r="1603">
          <cell r="C1603" t="str">
            <v>4Б7-9</v>
          </cell>
          <cell r="D1603" t="str">
            <v>Балка 4Б7-9</v>
          </cell>
          <cell r="E1603">
            <v>1</v>
          </cell>
          <cell r="F1603">
            <v>122</v>
          </cell>
          <cell r="G1603">
            <v>122</v>
          </cell>
          <cell r="H1603">
            <v>1</v>
          </cell>
          <cell r="I1603">
            <v>122</v>
          </cell>
          <cell r="J1603">
            <v>0</v>
          </cell>
        </row>
        <row r="1604">
          <cell r="C1604" t="str">
            <v>4Б7-10</v>
          </cell>
          <cell r="D1604" t="str">
            <v>Балка 4Б7-10</v>
          </cell>
          <cell r="E1604">
            <v>1</v>
          </cell>
          <cell r="F1604">
            <v>46.3</v>
          </cell>
          <cell r="G1604">
            <v>46.3</v>
          </cell>
          <cell r="H1604">
            <v>1</v>
          </cell>
          <cell r="I1604">
            <v>46.3</v>
          </cell>
          <cell r="J1604">
            <v>0</v>
          </cell>
        </row>
        <row r="1605">
          <cell r="C1605" t="str">
            <v>4Б7-11</v>
          </cell>
          <cell r="D1605" t="str">
            <v>Балка 4Б7-11</v>
          </cell>
          <cell r="E1605">
            <v>1</v>
          </cell>
          <cell r="F1605">
            <v>40.5</v>
          </cell>
          <cell r="G1605">
            <v>40.5</v>
          </cell>
          <cell r="H1605">
            <v>1</v>
          </cell>
          <cell r="I1605">
            <v>40.5</v>
          </cell>
          <cell r="J1605">
            <v>0</v>
          </cell>
        </row>
        <row r="1606">
          <cell r="C1606" t="str">
            <v>4Б7-12</v>
          </cell>
          <cell r="D1606" t="str">
            <v>Балка 4Б7-12</v>
          </cell>
          <cell r="E1606">
            <v>1</v>
          </cell>
          <cell r="F1606">
            <v>42.8</v>
          </cell>
          <cell r="G1606">
            <v>42.8</v>
          </cell>
          <cell r="H1606">
            <v>1</v>
          </cell>
          <cell r="I1606">
            <v>42.8</v>
          </cell>
          <cell r="J1606">
            <v>0</v>
          </cell>
        </row>
        <row r="1607">
          <cell r="C1607" t="str">
            <v>4Б7-13</v>
          </cell>
          <cell r="D1607" t="str">
            <v>Балка 4Б7-13</v>
          </cell>
          <cell r="E1607">
            <v>1</v>
          </cell>
          <cell r="F1607">
            <v>30.2</v>
          </cell>
          <cell r="G1607">
            <v>30.2</v>
          </cell>
          <cell r="H1607">
            <v>1</v>
          </cell>
          <cell r="I1607">
            <v>30.2</v>
          </cell>
          <cell r="J1607">
            <v>0</v>
          </cell>
        </row>
        <row r="1608">
          <cell r="C1608" t="str">
            <v>4Б7-14</v>
          </cell>
          <cell r="D1608" t="str">
            <v>Балка 4Б7-14</v>
          </cell>
          <cell r="E1608">
            <v>1</v>
          </cell>
          <cell r="F1608">
            <v>30.2</v>
          </cell>
          <cell r="G1608">
            <v>30.2</v>
          </cell>
          <cell r="H1608">
            <v>1</v>
          </cell>
          <cell r="I1608">
            <v>30.2</v>
          </cell>
          <cell r="J1608">
            <v>0</v>
          </cell>
        </row>
        <row r="1609">
          <cell r="C1609" t="str">
            <v>4Б7-15</v>
          </cell>
          <cell r="D1609" t="str">
            <v>Балка 4Б7-15</v>
          </cell>
          <cell r="E1609">
            <v>2</v>
          </cell>
          <cell r="F1609">
            <v>42.8</v>
          </cell>
          <cell r="G1609">
            <v>85.6</v>
          </cell>
          <cell r="H1609">
            <v>2</v>
          </cell>
          <cell r="I1609">
            <v>85.6</v>
          </cell>
          <cell r="J1609">
            <v>0</v>
          </cell>
        </row>
        <row r="1610">
          <cell r="C1610" t="str">
            <v>4Б7-16</v>
          </cell>
          <cell r="D1610" t="str">
            <v>Балка 4Б7-16</v>
          </cell>
          <cell r="E1610">
            <v>1</v>
          </cell>
          <cell r="F1610">
            <v>41.7</v>
          </cell>
          <cell r="G1610">
            <v>41.7</v>
          </cell>
          <cell r="H1610">
            <v>1</v>
          </cell>
          <cell r="I1610">
            <v>41.7</v>
          </cell>
          <cell r="J1610">
            <v>0</v>
          </cell>
        </row>
        <row r="1611">
          <cell r="C1611" t="str">
            <v>4Б7-17</v>
          </cell>
          <cell r="D1611" t="str">
            <v>Балка 4Б7-17</v>
          </cell>
          <cell r="E1611">
            <v>1</v>
          </cell>
          <cell r="F1611">
            <v>38.200000000000003</v>
          </cell>
          <cell r="G1611">
            <v>38.200000000000003</v>
          </cell>
          <cell r="H1611">
            <v>1</v>
          </cell>
          <cell r="I1611">
            <v>38.200000000000003</v>
          </cell>
          <cell r="J1611">
            <v>0</v>
          </cell>
        </row>
        <row r="1612">
          <cell r="C1612" t="str">
            <v>4Б7-18</v>
          </cell>
          <cell r="D1612" t="str">
            <v>Балка 4Б7-18</v>
          </cell>
          <cell r="E1612">
            <v>1</v>
          </cell>
          <cell r="F1612">
            <v>47.5</v>
          </cell>
          <cell r="G1612">
            <v>47.5</v>
          </cell>
          <cell r="H1612">
            <v>1</v>
          </cell>
          <cell r="I1612">
            <v>47.5</v>
          </cell>
          <cell r="J1612">
            <v>0</v>
          </cell>
        </row>
        <row r="1613">
          <cell r="C1613" t="str">
            <v>4Б7-19</v>
          </cell>
          <cell r="D1613" t="str">
            <v>Балка 4Б7-19</v>
          </cell>
          <cell r="E1613">
            <v>1</v>
          </cell>
          <cell r="F1613">
            <v>122</v>
          </cell>
          <cell r="G1613">
            <v>122</v>
          </cell>
          <cell r="H1613">
            <v>1</v>
          </cell>
          <cell r="I1613">
            <v>122</v>
          </cell>
          <cell r="J1613">
            <v>0</v>
          </cell>
        </row>
        <row r="1614">
          <cell r="C1614" t="str">
            <v>4Б7-20</v>
          </cell>
          <cell r="D1614" t="str">
            <v>Балка 4Б7-20</v>
          </cell>
          <cell r="E1614">
            <v>1</v>
          </cell>
          <cell r="F1614">
            <v>122</v>
          </cell>
          <cell r="G1614">
            <v>122</v>
          </cell>
          <cell r="H1614">
            <v>1</v>
          </cell>
          <cell r="I1614">
            <v>122</v>
          </cell>
          <cell r="J1614">
            <v>0</v>
          </cell>
        </row>
        <row r="1615">
          <cell r="C1615" t="str">
            <v>4Б7-21</v>
          </cell>
          <cell r="D1615" t="str">
            <v>Балка 4Б7-21</v>
          </cell>
          <cell r="E1615">
            <v>1</v>
          </cell>
          <cell r="F1615">
            <v>41.7</v>
          </cell>
          <cell r="G1615">
            <v>41.7</v>
          </cell>
          <cell r="H1615">
            <v>1</v>
          </cell>
          <cell r="I1615">
            <v>41.7</v>
          </cell>
          <cell r="J1615">
            <v>0</v>
          </cell>
        </row>
        <row r="1616">
          <cell r="C1616" t="str">
            <v>4Б7-22</v>
          </cell>
          <cell r="D1616" t="str">
            <v>Балка 4Б7-22</v>
          </cell>
          <cell r="E1616">
            <v>1</v>
          </cell>
          <cell r="F1616">
            <v>38.200000000000003</v>
          </cell>
          <cell r="G1616">
            <v>38.200000000000003</v>
          </cell>
          <cell r="H1616">
            <v>1</v>
          </cell>
          <cell r="I1616">
            <v>38.200000000000003</v>
          </cell>
          <cell r="J1616">
            <v>0</v>
          </cell>
        </row>
        <row r="1617">
          <cell r="C1617" t="str">
            <v>4Б7-23</v>
          </cell>
          <cell r="D1617" t="str">
            <v>Балка 4Б7-23</v>
          </cell>
          <cell r="E1617">
            <v>1</v>
          </cell>
          <cell r="F1617">
            <v>47.5</v>
          </cell>
          <cell r="G1617">
            <v>47.5</v>
          </cell>
          <cell r="H1617">
            <v>1</v>
          </cell>
          <cell r="I1617">
            <v>47.5</v>
          </cell>
          <cell r="J1617">
            <v>0</v>
          </cell>
        </row>
        <row r="1618">
          <cell r="C1618" t="str">
            <v>4Б7-24</v>
          </cell>
          <cell r="D1618" t="str">
            <v>Балка 4Б7-24</v>
          </cell>
          <cell r="E1618">
            <v>1</v>
          </cell>
          <cell r="F1618">
            <v>35</v>
          </cell>
          <cell r="G1618">
            <v>35</v>
          </cell>
          <cell r="H1618">
            <v>1</v>
          </cell>
          <cell r="I1618">
            <v>35</v>
          </cell>
          <cell r="J1618">
            <v>0</v>
          </cell>
        </row>
        <row r="1619">
          <cell r="C1619" t="str">
            <v>4Б7-25</v>
          </cell>
          <cell r="D1619" t="str">
            <v>Балка 4Б7-25</v>
          </cell>
          <cell r="E1619">
            <v>2</v>
          </cell>
          <cell r="F1619">
            <v>22.3</v>
          </cell>
          <cell r="G1619">
            <v>44.6</v>
          </cell>
          <cell r="H1619">
            <v>2</v>
          </cell>
          <cell r="I1619">
            <v>44.6</v>
          </cell>
          <cell r="J1619">
            <v>0</v>
          </cell>
        </row>
        <row r="1620">
          <cell r="C1620" t="str">
            <v>4Б7-26</v>
          </cell>
          <cell r="D1620" t="str">
            <v>Балка 4Б7-26</v>
          </cell>
          <cell r="E1620">
            <v>1</v>
          </cell>
          <cell r="F1620">
            <v>17.2</v>
          </cell>
          <cell r="G1620">
            <v>17.2</v>
          </cell>
          <cell r="H1620">
            <v>1</v>
          </cell>
          <cell r="I1620">
            <v>17.2</v>
          </cell>
          <cell r="J1620">
            <v>0</v>
          </cell>
        </row>
        <row r="1621">
          <cell r="C1621" t="str">
            <v>4Б7-27</v>
          </cell>
          <cell r="D1621" t="str">
            <v>Балка 4Б7-27</v>
          </cell>
          <cell r="E1621">
            <v>1</v>
          </cell>
          <cell r="F1621">
            <v>125</v>
          </cell>
          <cell r="G1621">
            <v>125</v>
          </cell>
          <cell r="H1621">
            <v>1</v>
          </cell>
          <cell r="I1621">
            <v>125</v>
          </cell>
          <cell r="J1621">
            <v>0</v>
          </cell>
        </row>
        <row r="1622">
          <cell r="C1622" t="str">
            <v>4Б7-28</v>
          </cell>
          <cell r="D1622" t="str">
            <v>Балка 4Б7-28</v>
          </cell>
          <cell r="E1622">
            <v>2</v>
          </cell>
          <cell r="F1622">
            <v>28.4</v>
          </cell>
          <cell r="G1622">
            <v>56.8</v>
          </cell>
          <cell r="H1622">
            <v>2</v>
          </cell>
          <cell r="I1622">
            <v>56.8</v>
          </cell>
          <cell r="J1622">
            <v>0</v>
          </cell>
        </row>
        <row r="1623">
          <cell r="C1623" t="str">
            <v>4Б7-29</v>
          </cell>
          <cell r="D1623" t="str">
            <v>Балка 4Б7-29</v>
          </cell>
          <cell r="E1623">
            <v>4</v>
          </cell>
          <cell r="F1623">
            <v>76.3</v>
          </cell>
          <cell r="G1623">
            <v>305.2</v>
          </cell>
          <cell r="H1623">
            <v>4</v>
          </cell>
          <cell r="I1623">
            <v>305.2</v>
          </cell>
          <cell r="J1623">
            <v>0</v>
          </cell>
        </row>
        <row r="1624">
          <cell r="C1624" t="str">
            <v>4Б7-30</v>
          </cell>
          <cell r="D1624" t="str">
            <v>Балка 4Б7-30</v>
          </cell>
          <cell r="E1624">
            <v>2</v>
          </cell>
          <cell r="F1624">
            <v>48</v>
          </cell>
          <cell r="G1624">
            <v>96</v>
          </cell>
          <cell r="H1624">
            <v>2</v>
          </cell>
          <cell r="I1624">
            <v>96</v>
          </cell>
          <cell r="J1624">
            <v>0</v>
          </cell>
        </row>
        <row r="1625">
          <cell r="C1625" t="str">
            <v>4Б7-31</v>
          </cell>
          <cell r="D1625" t="str">
            <v>Балка 4Б7-31</v>
          </cell>
          <cell r="E1625">
            <v>2</v>
          </cell>
          <cell r="F1625">
            <v>71.3</v>
          </cell>
          <cell r="G1625">
            <v>142.6</v>
          </cell>
          <cell r="H1625">
            <v>2</v>
          </cell>
          <cell r="I1625">
            <v>142.6</v>
          </cell>
          <cell r="J1625">
            <v>0</v>
          </cell>
        </row>
        <row r="1626">
          <cell r="C1626" t="str">
            <v>4Б7-32</v>
          </cell>
          <cell r="D1626" t="str">
            <v>Балка 4Б7-32</v>
          </cell>
          <cell r="E1626">
            <v>4</v>
          </cell>
          <cell r="F1626">
            <v>80.400000000000006</v>
          </cell>
          <cell r="G1626">
            <v>321.60000000000002</v>
          </cell>
          <cell r="H1626">
            <v>4</v>
          </cell>
          <cell r="I1626">
            <v>321.60000000000002</v>
          </cell>
          <cell r="J1626">
            <v>0</v>
          </cell>
        </row>
        <row r="1627">
          <cell r="C1627" t="str">
            <v>4Б7-33</v>
          </cell>
          <cell r="D1627" t="str">
            <v>Балка 4Б7-33</v>
          </cell>
          <cell r="E1627">
            <v>4</v>
          </cell>
          <cell r="F1627">
            <v>76.400000000000006</v>
          </cell>
          <cell r="G1627">
            <v>305.60000000000002</v>
          </cell>
          <cell r="H1627">
            <v>4</v>
          </cell>
          <cell r="I1627">
            <v>305.60000000000002</v>
          </cell>
          <cell r="J1627">
            <v>0</v>
          </cell>
        </row>
        <row r="1628">
          <cell r="C1628" t="str">
            <v>4Б7-34</v>
          </cell>
          <cell r="D1628" t="str">
            <v>Балка 4Б7-34</v>
          </cell>
          <cell r="E1628">
            <v>3</v>
          </cell>
          <cell r="F1628">
            <v>78.2</v>
          </cell>
          <cell r="G1628">
            <v>234.6</v>
          </cell>
          <cell r="H1628">
            <v>3</v>
          </cell>
          <cell r="I1628">
            <v>234.60000000000002</v>
          </cell>
          <cell r="J1628">
            <v>0</v>
          </cell>
        </row>
        <row r="1629">
          <cell r="C1629" t="str">
            <v>4Б7-35</v>
          </cell>
          <cell r="D1629" t="str">
            <v>Балка 4Б7-35</v>
          </cell>
          <cell r="E1629">
            <v>2</v>
          </cell>
          <cell r="F1629">
            <v>78.2</v>
          </cell>
          <cell r="G1629">
            <v>156.4</v>
          </cell>
          <cell r="H1629">
            <v>2</v>
          </cell>
          <cell r="I1629">
            <v>156.4</v>
          </cell>
          <cell r="J1629">
            <v>0</v>
          </cell>
        </row>
        <row r="1630">
          <cell r="C1630" t="str">
            <v>4Б7-36</v>
          </cell>
          <cell r="D1630" t="str">
            <v>Балка 4Б7-36</v>
          </cell>
          <cell r="E1630">
            <v>2</v>
          </cell>
          <cell r="F1630">
            <v>48</v>
          </cell>
          <cell r="G1630">
            <v>96</v>
          </cell>
          <cell r="H1630">
            <v>2</v>
          </cell>
          <cell r="I1630">
            <v>96</v>
          </cell>
          <cell r="J1630">
            <v>0</v>
          </cell>
        </row>
        <row r="1631">
          <cell r="C1631" t="str">
            <v>4Б7-37</v>
          </cell>
          <cell r="D1631" t="str">
            <v>Балка 4Б7-37</v>
          </cell>
          <cell r="E1631">
            <v>4</v>
          </cell>
          <cell r="F1631">
            <v>76.3</v>
          </cell>
          <cell r="G1631">
            <v>305.2</v>
          </cell>
          <cell r="H1631">
            <v>4</v>
          </cell>
          <cell r="I1631">
            <v>305.2</v>
          </cell>
          <cell r="J1631">
            <v>0</v>
          </cell>
        </row>
        <row r="1632">
          <cell r="C1632" t="str">
            <v>4Б7-38</v>
          </cell>
          <cell r="D1632" t="str">
            <v>Балка 4Б7-38</v>
          </cell>
          <cell r="E1632">
            <v>2</v>
          </cell>
          <cell r="F1632">
            <v>28.9</v>
          </cell>
          <cell r="G1632">
            <v>57.8</v>
          </cell>
          <cell r="H1632">
            <v>2</v>
          </cell>
          <cell r="I1632">
            <v>57.8</v>
          </cell>
          <cell r="J1632">
            <v>0</v>
          </cell>
        </row>
        <row r="1633">
          <cell r="C1633" t="str">
            <v>4Б7-39</v>
          </cell>
          <cell r="D1633" t="str">
            <v>Балка 4Б7-39</v>
          </cell>
          <cell r="E1633">
            <v>1</v>
          </cell>
          <cell r="F1633">
            <v>270.3</v>
          </cell>
          <cell r="G1633">
            <v>270.3</v>
          </cell>
          <cell r="H1633">
            <v>1</v>
          </cell>
          <cell r="I1633">
            <v>270.3</v>
          </cell>
          <cell r="J1633">
            <v>0</v>
          </cell>
        </row>
        <row r="1634">
          <cell r="C1634" t="str">
            <v>4Б8-1</v>
          </cell>
          <cell r="D1634" t="str">
            <v>Балка 4Б8-1</v>
          </cell>
          <cell r="E1634">
            <v>1</v>
          </cell>
          <cell r="F1634">
            <v>3757.4</v>
          </cell>
          <cell r="G1634">
            <v>3757.4</v>
          </cell>
          <cell r="H1634">
            <v>1</v>
          </cell>
          <cell r="I1634">
            <v>3757.4</v>
          </cell>
          <cell r="J1634">
            <v>0</v>
          </cell>
        </row>
        <row r="1635">
          <cell r="C1635" t="str">
            <v>4Б8-2</v>
          </cell>
          <cell r="D1635" t="str">
            <v>Балка 4Б8-2</v>
          </cell>
          <cell r="E1635">
            <v>8</v>
          </cell>
          <cell r="F1635">
            <v>3763.7</v>
          </cell>
          <cell r="G1635">
            <v>30109.599999999999</v>
          </cell>
          <cell r="H1635">
            <v>8</v>
          </cell>
          <cell r="I1635">
            <v>30109.599999999999</v>
          </cell>
          <cell r="J1635">
            <v>0</v>
          </cell>
        </row>
        <row r="1636">
          <cell r="C1636" t="str">
            <v>4Б8-3</v>
          </cell>
          <cell r="D1636" t="str">
            <v>Балка 4Б8-3</v>
          </cell>
          <cell r="E1636">
            <v>1</v>
          </cell>
          <cell r="F1636">
            <v>3796.9</v>
          </cell>
          <cell r="G1636">
            <v>3796.9</v>
          </cell>
          <cell r="H1636">
            <v>1</v>
          </cell>
          <cell r="I1636">
            <v>3796.9</v>
          </cell>
          <cell r="J1636">
            <v>0</v>
          </cell>
        </row>
        <row r="1637">
          <cell r="C1637" t="str">
            <v>4Б8-4</v>
          </cell>
          <cell r="D1637" t="str">
            <v>Балка 4Б8-4</v>
          </cell>
          <cell r="E1637">
            <v>1</v>
          </cell>
          <cell r="F1637">
            <v>3785.3</v>
          </cell>
          <cell r="G1637">
            <v>3785.3</v>
          </cell>
          <cell r="H1637">
            <v>1</v>
          </cell>
          <cell r="I1637">
            <v>3785.3</v>
          </cell>
          <cell r="J1637">
            <v>0</v>
          </cell>
        </row>
        <row r="1638">
          <cell r="C1638" t="str">
            <v>4Б8-5</v>
          </cell>
          <cell r="D1638" t="str">
            <v>Балка 4Б8-5</v>
          </cell>
          <cell r="E1638">
            <v>1</v>
          </cell>
          <cell r="F1638">
            <v>3796.9</v>
          </cell>
          <cell r="G1638">
            <v>3796.9</v>
          </cell>
          <cell r="H1638">
            <v>1</v>
          </cell>
          <cell r="I1638">
            <v>3796.9</v>
          </cell>
          <cell r="J1638">
            <v>0</v>
          </cell>
        </row>
        <row r="1639">
          <cell r="C1639" t="str">
            <v>4Б8-6</v>
          </cell>
          <cell r="D1639" t="str">
            <v>Балка 4Б8-6</v>
          </cell>
          <cell r="E1639">
            <v>1</v>
          </cell>
          <cell r="F1639">
            <v>3763.7</v>
          </cell>
          <cell r="G1639">
            <v>3763.7</v>
          </cell>
          <cell r="H1639">
            <v>1</v>
          </cell>
          <cell r="I1639">
            <v>3763.7</v>
          </cell>
          <cell r="J1639">
            <v>0</v>
          </cell>
        </row>
        <row r="1640">
          <cell r="C1640" t="str">
            <v>4Б9-1</v>
          </cell>
          <cell r="D1640" t="str">
            <v>Балка 4Б9-1</v>
          </cell>
          <cell r="E1640">
            <v>1</v>
          </cell>
          <cell r="F1640">
            <v>1636.9</v>
          </cell>
          <cell r="G1640">
            <v>1636.9</v>
          </cell>
          <cell r="H1640">
            <v>1</v>
          </cell>
          <cell r="I1640">
            <v>1636.9</v>
          </cell>
          <cell r="J1640">
            <v>0</v>
          </cell>
        </row>
        <row r="1641">
          <cell r="C1641" t="str">
            <v>4Б10-1</v>
          </cell>
          <cell r="D1641" t="str">
            <v>Балка 4Б10-1</v>
          </cell>
          <cell r="E1641">
            <v>2</v>
          </cell>
          <cell r="F1641">
            <v>637.29999999999995</v>
          </cell>
          <cell r="G1641">
            <v>1274.5999999999999</v>
          </cell>
          <cell r="H1641">
            <v>2</v>
          </cell>
          <cell r="I1641">
            <v>1274.5999999999999</v>
          </cell>
          <cell r="J1641">
            <v>0</v>
          </cell>
        </row>
        <row r="1642">
          <cell r="C1642" t="str">
            <v>4Б10-2</v>
          </cell>
          <cell r="D1642" t="str">
            <v>Балка 4Б10-2</v>
          </cell>
          <cell r="E1642">
            <v>2</v>
          </cell>
          <cell r="F1642">
            <v>637.29999999999995</v>
          </cell>
          <cell r="G1642">
            <v>1274.5999999999999</v>
          </cell>
          <cell r="H1642">
            <v>2</v>
          </cell>
          <cell r="I1642">
            <v>1274.5999999999999</v>
          </cell>
          <cell r="J1642">
            <v>0</v>
          </cell>
        </row>
        <row r="1643">
          <cell r="C1643" t="str">
            <v>4Б11-1</v>
          </cell>
          <cell r="D1643" t="str">
            <v>Балка 4Б11-1</v>
          </cell>
          <cell r="E1643">
            <v>1</v>
          </cell>
          <cell r="F1643">
            <v>791.2</v>
          </cell>
          <cell r="G1643">
            <v>791.2</v>
          </cell>
          <cell r="H1643">
            <v>1</v>
          </cell>
          <cell r="I1643">
            <v>791.2</v>
          </cell>
          <cell r="J1643">
            <v>0</v>
          </cell>
        </row>
        <row r="1644">
          <cell r="C1644" t="str">
            <v>4Б13-1</v>
          </cell>
          <cell r="D1644" t="str">
            <v>Балка 4Б13-1</v>
          </cell>
          <cell r="E1644">
            <v>3</v>
          </cell>
          <cell r="F1644">
            <v>18</v>
          </cell>
          <cell r="G1644">
            <v>54</v>
          </cell>
          <cell r="H1644">
            <v>3</v>
          </cell>
          <cell r="I1644">
            <v>54</v>
          </cell>
          <cell r="J1644">
            <v>0</v>
          </cell>
        </row>
        <row r="1645">
          <cell r="C1645" t="str">
            <v>4Б13-2</v>
          </cell>
          <cell r="D1645" t="str">
            <v>Балка 4Б13-2</v>
          </cell>
          <cell r="E1645">
            <v>14</v>
          </cell>
          <cell r="F1645">
            <v>15.8</v>
          </cell>
          <cell r="G1645">
            <v>221.2</v>
          </cell>
          <cell r="H1645">
            <v>14</v>
          </cell>
          <cell r="I1645">
            <v>221.20000000000002</v>
          </cell>
          <cell r="J1645">
            <v>0</v>
          </cell>
        </row>
        <row r="1646">
          <cell r="C1646" t="str">
            <v>4Б13-3</v>
          </cell>
          <cell r="D1646" t="str">
            <v>Балка 4Б13-3</v>
          </cell>
          <cell r="E1646">
            <v>1</v>
          </cell>
          <cell r="F1646">
            <v>18.5</v>
          </cell>
          <cell r="G1646">
            <v>18.5</v>
          </cell>
          <cell r="H1646">
            <v>1</v>
          </cell>
          <cell r="I1646">
            <v>18.5</v>
          </cell>
          <cell r="J1646">
            <v>0</v>
          </cell>
        </row>
        <row r="1647">
          <cell r="C1647" t="str">
            <v>4Б13-4</v>
          </cell>
          <cell r="D1647" t="str">
            <v>Балка 4Б13-4</v>
          </cell>
          <cell r="E1647">
            <v>1</v>
          </cell>
          <cell r="F1647">
            <v>12.1</v>
          </cell>
          <cell r="G1647">
            <v>12.1</v>
          </cell>
          <cell r="H1647">
            <v>1</v>
          </cell>
          <cell r="I1647">
            <v>12.1</v>
          </cell>
          <cell r="J1647">
            <v>0</v>
          </cell>
        </row>
        <row r="1648">
          <cell r="C1648" t="str">
            <v>4Б13-5</v>
          </cell>
          <cell r="D1648" t="str">
            <v>Балка 4Б13-5</v>
          </cell>
          <cell r="E1648">
            <v>1</v>
          </cell>
          <cell r="F1648">
            <v>15.4</v>
          </cell>
          <cell r="G1648">
            <v>15.4</v>
          </cell>
          <cell r="H1648">
            <v>1</v>
          </cell>
          <cell r="I1648">
            <v>15.4</v>
          </cell>
          <cell r="J1648">
            <v>0</v>
          </cell>
        </row>
        <row r="1649">
          <cell r="C1649" t="str">
            <v>4Б13-6</v>
          </cell>
          <cell r="D1649" t="str">
            <v>Балка 4Б13-6</v>
          </cell>
          <cell r="E1649">
            <v>3</v>
          </cell>
          <cell r="F1649">
            <v>49</v>
          </cell>
          <cell r="G1649">
            <v>147</v>
          </cell>
          <cell r="H1649">
            <v>3</v>
          </cell>
          <cell r="I1649">
            <v>147</v>
          </cell>
          <cell r="J1649">
            <v>0</v>
          </cell>
        </row>
        <row r="1650">
          <cell r="C1650" t="str">
            <v>4Б13-7</v>
          </cell>
          <cell r="D1650" t="str">
            <v>Балка 4Б13-7</v>
          </cell>
          <cell r="E1650">
            <v>3</v>
          </cell>
          <cell r="F1650">
            <v>45.6</v>
          </cell>
          <cell r="G1650">
            <v>136.80000000000001</v>
          </cell>
          <cell r="H1650">
            <v>3</v>
          </cell>
          <cell r="I1650">
            <v>136.80000000000001</v>
          </cell>
          <cell r="J1650">
            <v>0</v>
          </cell>
        </row>
        <row r="1651">
          <cell r="C1651" t="str">
            <v>4Б13-8</v>
          </cell>
          <cell r="D1651" t="str">
            <v>Балка 4Б13-8</v>
          </cell>
          <cell r="E1651">
            <v>24</v>
          </cell>
          <cell r="F1651">
            <v>16.2</v>
          </cell>
          <cell r="G1651">
            <v>388.8</v>
          </cell>
          <cell r="H1651">
            <v>24</v>
          </cell>
          <cell r="I1651">
            <v>388.79999999999995</v>
          </cell>
          <cell r="J1651">
            <v>0</v>
          </cell>
        </row>
        <row r="1652">
          <cell r="C1652" t="str">
            <v>4Б13-9</v>
          </cell>
          <cell r="D1652" t="str">
            <v>Балка 4Б13-9</v>
          </cell>
          <cell r="E1652">
            <v>2</v>
          </cell>
          <cell r="F1652">
            <v>25.4</v>
          </cell>
          <cell r="G1652">
            <v>50.8</v>
          </cell>
          <cell r="H1652">
            <v>2</v>
          </cell>
          <cell r="I1652">
            <v>50.8</v>
          </cell>
          <cell r="J1652">
            <v>0</v>
          </cell>
        </row>
        <row r="1653">
          <cell r="C1653" t="str">
            <v>4Б13-10</v>
          </cell>
          <cell r="D1653" t="str">
            <v>Балка 4Б13-10</v>
          </cell>
          <cell r="E1653">
            <v>1</v>
          </cell>
          <cell r="F1653">
            <v>15.6</v>
          </cell>
          <cell r="G1653">
            <v>15.6</v>
          </cell>
          <cell r="H1653">
            <v>1</v>
          </cell>
          <cell r="I1653">
            <v>15.6</v>
          </cell>
          <cell r="J1653">
            <v>0</v>
          </cell>
        </row>
        <row r="1654">
          <cell r="C1654" t="str">
            <v>4Б13-11</v>
          </cell>
          <cell r="D1654" t="str">
            <v>Балка 4Б13-11</v>
          </cell>
          <cell r="E1654">
            <v>4</v>
          </cell>
          <cell r="F1654">
            <v>17.8</v>
          </cell>
          <cell r="G1654">
            <v>71.2</v>
          </cell>
          <cell r="H1654">
            <v>4</v>
          </cell>
          <cell r="I1654">
            <v>71.2</v>
          </cell>
          <cell r="J1654">
            <v>0</v>
          </cell>
        </row>
        <row r="1655">
          <cell r="C1655" t="str">
            <v>4Б13-12</v>
          </cell>
          <cell r="D1655" t="str">
            <v>Балка 4Б13-12</v>
          </cell>
          <cell r="E1655">
            <v>4</v>
          </cell>
          <cell r="F1655">
            <v>17.8</v>
          </cell>
          <cell r="G1655">
            <v>71.2</v>
          </cell>
          <cell r="H1655">
            <v>4</v>
          </cell>
          <cell r="I1655">
            <v>71.2</v>
          </cell>
          <cell r="J1655">
            <v>0</v>
          </cell>
        </row>
        <row r="1656">
          <cell r="C1656" t="str">
            <v>4Б13-13</v>
          </cell>
          <cell r="D1656" t="str">
            <v>Балка 4Б13-13</v>
          </cell>
          <cell r="E1656">
            <v>1</v>
          </cell>
          <cell r="F1656">
            <v>68.599999999999994</v>
          </cell>
          <cell r="G1656">
            <v>68.599999999999994</v>
          </cell>
          <cell r="H1656">
            <v>1</v>
          </cell>
          <cell r="I1656">
            <v>68.599999999999994</v>
          </cell>
          <cell r="J1656">
            <v>0</v>
          </cell>
        </row>
        <row r="1657">
          <cell r="C1657" t="str">
            <v>4Б13-14</v>
          </cell>
          <cell r="D1657" t="str">
            <v>Балка 4Б13-14</v>
          </cell>
          <cell r="E1657">
            <v>3</v>
          </cell>
          <cell r="F1657">
            <v>63.1</v>
          </cell>
          <cell r="G1657">
            <v>189.3</v>
          </cell>
          <cell r="H1657">
            <v>3</v>
          </cell>
          <cell r="I1657">
            <v>189.3</v>
          </cell>
          <cell r="J1657">
            <v>0</v>
          </cell>
        </row>
        <row r="1658">
          <cell r="C1658" t="str">
            <v>4Б13-15</v>
          </cell>
          <cell r="D1658" t="str">
            <v>Балка 4Б13-15</v>
          </cell>
          <cell r="E1658">
            <v>4</v>
          </cell>
          <cell r="F1658">
            <v>66.400000000000006</v>
          </cell>
          <cell r="G1658">
            <v>265.60000000000002</v>
          </cell>
          <cell r="H1658">
            <v>4</v>
          </cell>
          <cell r="I1658">
            <v>265.60000000000002</v>
          </cell>
          <cell r="J1658">
            <v>0</v>
          </cell>
        </row>
        <row r="1659">
          <cell r="C1659" t="str">
            <v>4Б13-16</v>
          </cell>
          <cell r="D1659" t="str">
            <v>Балка 4Б13-16</v>
          </cell>
          <cell r="E1659">
            <v>4</v>
          </cell>
          <cell r="F1659">
            <v>14.9</v>
          </cell>
          <cell r="G1659">
            <v>59.6</v>
          </cell>
          <cell r="H1659">
            <v>4</v>
          </cell>
          <cell r="I1659">
            <v>59.6</v>
          </cell>
          <cell r="J1659">
            <v>0</v>
          </cell>
        </row>
        <row r="1660">
          <cell r="C1660" t="str">
            <v>4Б13-17</v>
          </cell>
          <cell r="D1660" t="str">
            <v>Балка 4Б13-17</v>
          </cell>
          <cell r="E1660">
            <v>1</v>
          </cell>
          <cell r="F1660">
            <v>21.9</v>
          </cell>
          <cell r="G1660">
            <v>21.9</v>
          </cell>
          <cell r="H1660">
            <v>1</v>
          </cell>
          <cell r="I1660">
            <v>21.9</v>
          </cell>
          <cell r="J1660">
            <v>0</v>
          </cell>
        </row>
        <row r="1661">
          <cell r="C1661" t="str">
            <v>4Б13-18</v>
          </cell>
          <cell r="D1661" t="str">
            <v>Балка 4Б13-18</v>
          </cell>
          <cell r="E1661">
            <v>2</v>
          </cell>
          <cell r="F1661">
            <v>15.6</v>
          </cell>
          <cell r="G1661">
            <v>31.2</v>
          </cell>
          <cell r="H1661">
            <v>2</v>
          </cell>
          <cell r="I1661">
            <v>31.2</v>
          </cell>
          <cell r="J1661">
            <v>0</v>
          </cell>
        </row>
        <row r="1662">
          <cell r="C1662" t="str">
            <v>4Б13-19</v>
          </cell>
          <cell r="D1662" t="str">
            <v>Балка 4Б13-19</v>
          </cell>
          <cell r="E1662">
            <v>1</v>
          </cell>
          <cell r="F1662">
            <v>31.8</v>
          </cell>
          <cell r="G1662">
            <v>31.8</v>
          </cell>
          <cell r="H1662">
            <v>1</v>
          </cell>
          <cell r="I1662">
            <v>31.8</v>
          </cell>
          <cell r="J1662">
            <v>0</v>
          </cell>
        </row>
        <row r="1663">
          <cell r="C1663" t="str">
            <v>4Б13-20</v>
          </cell>
          <cell r="D1663" t="str">
            <v>Балка 4Б13-20</v>
          </cell>
          <cell r="E1663">
            <v>1</v>
          </cell>
          <cell r="F1663">
            <v>39.1</v>
          </cell>
          <cell r="G1663">
            <v>39.1</v>
          </cell>
          <cell r="H1663">
            <v>1</v>
          </cell>
          <cell r="I1663">
            <v>39.1</v>
          </cell>
          <cell r="J1663">
            <v>0</v>
          </cell>
        </row>
        <row r="1664">
          <cell r="C1664" t="str">
            <v>4Б13-21</v>
          </cell>
          <cell r="D1664" t="str">
            <v>Балка 4Б13-21</v>
          </cell>
          <cell r="E1664">
            <v>5</v>
          </cell>
          <cell r="F1664">
            <v>36.299999999999997</v>
          </cell>
          <cell r="G1664">
            <v>181.5</v>
          </cell>
          <cell r="H1664">
            <v>5</v>
          </cell>
          <cell r="I1664">
            <v>181.5</v>
          </cell>
          <cell r="J1664">
            <v>0</v>
          </cell>
        </row>
        <row r="1665">
          <cell r="C1665" t="str">
            <v>4Б14-1</v>
          </cell>
          <cell r="D1665" t="str">
            <v>Балка 4Б14-1</v>
          </cell>
          <cell r="E1665">
            <v>1</v>
          </cell>
          <cell r="F1665">
            <v>351.7</v>
          </cell>
          <cell r="G1665">
            <v>351.7</v>
          </cell>
          <cell r="H1665">
            <v>1</v>
          </cell>
          <cell r="I1665">
            <v>351.7</v>
          </cell>
          <cell r="J1665">
            <v>0</v>
          </cell>
        </row>
        <row r="1666">
          <cell r="C1666" t="str">
            <v>4Б14-2</v>
          </cell>
          <cell r="D1666" t="str">
            <v>Балка 4Б14-2</v>
          </cell>
          <cell r="E1666">
            <v>1</v>
          </cell>
          <cell r="F1666">
            <v>341.6</v>
          </cell>
          <cell r="G1666">
            <v>341.6</v>
          </cell>
          <cell r="H1666">
            <v>1</v>
          </cell>
          <cell r="I1666">
            <v>341.6</v>
          </cell>
          <cell r="J1666">
            <v>0</v>
          </cell>
        </row>
        <row r="1667">
          <cell r="C1667" t="str">
            <v>4Б14-3</v>
          </cell>
          <cell r="D1667" t="str">
            <v>Балка 4Б14-3</v>
          </cell>
          <cell r="E1667">
            <v>1</v>
          </cell>
          <cell r="F1667">
            <v>50.9</v>
          </cell>
          <cell r="G1667">
            <v>50.9</v>
          </cell>
          <cell r="H1667">
            <v>1</v>
          </cell>
          <cell r="I1667">
            <v>50.9</v>
          </cell>
          <cell r="J1667">
            <v>0</v>
          </cell>
        </row>
        <row r="1668">
          <cell r="C1668" t="str">
            <v>4Б14-4</v>
          </cell>
          <cell r="D1668" t="str">
            <v>Балка 4Б14-4</v>
          </cell>
          <cell r="E1668">
            <v>1</v>
          </cell>
          <cell r="F1668">
            <v>344.3</v>
          </cell>
          <cell r="G1668">
            <v>344.3</v>
          </cell>
          <cell r="H1668">
            <v>1</v>
          </cell>
          <cell r="I1668">
            <v>344.3</v>
          </cell>
          <cell r="J1668">
            <v>0</v>
          </cell>
        </row>
        <row r="1669">
          <cell r="C1669" t="str">
            <v>4Б14-5</v>
          </cell>
          <cell r="D1669" t="str">
            <v>Балка 4Б14-5</v>
          </cell>
          <cell r="E1669">
            <v>1</v>
          </cell>
          <cell r="F1669">
            <v>357.2</v>
          </cell>
          <cell r="G1669">
            <v>357.2</v>
          </cell>
          <cell r="H1669">
            <v>1</v>
          </cell>
          <cell r="I1669">
            <v>357.2</v>
          </cell>
          <cell r="J1669">
            <v>0</v>
          </cell>
        </row>
        <row r="1670">
          <cell r="C1670" t="str">
            <v>4Б15-1</v>
          </cell>
          <cell r="D1670" t="str">
            <v>Балка 4Б15-1</v>
          </cell>
          <cell r="E1670">
            <v>1</v>
          </cell>
          <cell r="F1670">
            <v>342.9</v>
          </cell>
          <cell r="G1670">
            <v>342.9</v>
          </cell>
          <cell r="H1670">
            <v>1</v>
          </cell>
          <cell r="I1670">
            <v>342.9</v>
          </cell>
          <cell r="J1670">
            <v>0</v>
          </cell>
        </row>
        <row r="1671">
          <cell r="C1671" t="str">
            <v>4В-1</v>
          </cell>
          <cell r="D1671" t="str">
            <v>Ригель фахверка 4В-1</v>
          </cell>
          <cell r="E1671">
            <v>1</v>
          </cell>
          <cell r="F1671">
            <v>3.9</v>
          </cell>
          <cell r="G1671">
            <v>3.9</v>
          </cell>
          <cell r="H1671">
            <v>1</v>
          </cell>
          <cell r="I1671">
            <v>3.9</v>
          </cell>
          <cell r="J1671">
            <v>0</v>
          </cell>
        </row>
        <row r="1672">
          <cell r="C1672" t="str">
            <v>4В-2</v>
          </cell>
          <cell r="D1672" t="str">
            <v>Ригель фахверка 4В-2</v>
          </cell>
          <cell r="E1672">
            <v>1</v>
          </cell>
          <cell r="F1672">
            <v>16.5</v>
          </cell>
          <cell r="G1672">
            <v>16.5</v>
          </cell>
          <cell r="H1672">
            <v>1</v>
          </cell>
          <cell r="I1672">
            <v>16.5</v>
          </cell>
          <cell r="J1672">
            <v>0</v>
          </cell>
        </row>
        <row r="1673">
          <cell r="C1673" t="str">
            <v>4В-3</v>
          </cell>
          <cell r="D1673" t="str">
            <v>Ригель фахверка 4В-3</v>
          </cell>
          <cell r="E1673">
            <v>1</v>
          </cell>
          <cell r="F1673">
            <v>1.5</v>
          </cell>
          <cell r="G1673">
            <v>1.5</v>
          </cell>
          <cell r="H1673">
            <v>1</v>
          </cell>
          <cell r="I1673">
            <v>1.5</v>
          </cell>
          <cell r="J1673">
            <v>0</v>
          </cell>
        </row>
        <row r="1674">
          <cell r="C1674" t="str">
            <v>4В-4</v>
          </cell>
          <cell r="D1674" t="str">
            <v>Ригель фахверка 4В-4</v>
          </cell>
          <cell r="E1674">
            <v>1</v>
          </cell>
          <cell r="F1674">
            <v>6.7</v>
          </cell>
          <cell r="G1674">
            <v>6.7</v>
          </cell>
          <cell r="H1674">
            <v>1</v>
          </cell>
          <cell r="I1674">
            <v>6.7</v>
          </cell>
          <cell r="J1674">
            <v>0</v>
          </cell>
        </row>
        <row r="1675">
          <cell r="C1675" t="str">
            <v>4В-5</v>
          </cell>
          <cell r="D1675" t="str">
            <v>Ригель фахверка 4В-5</v>
          </cell>
          <cell r="E1675">
            <v>1</v>
          </cell>
          <cell r="F1675">
            <v>3.1</v>
          </cell>
          <cell r="G1675">
            <v>3.1</v>
          </cell>
          <cell r="H1675">
            <v>1</v>
          </cell>
          <cell r="I1675">
            <v>3.1</v>
          </cell>
          <cell r="J1675">
            <v>0</v>
          </cell>
        </row>
        <row r="1676">
          <cell r="C1676" t="str">
            <v>4В-6</v>
          </cell>
          <cell r="D1676" t="str">
            <v>Ригель фахверка 4В-6</v>
          </cell>
          <cell r="E1676">
            <v>1</v>
          </cell>
          <cell r="F1676">
            <v>5.6</v>
          </cell>
          <cell r="G1676">
            <v>5.6</v>
          </cell>
          <cell r="H1676">
            <v>1</v>
          </cell>
          <cell r="I1676">
            <v>5.6</v>
          </cell>
          <cell r="J1676">
            <v>0</v>
          </cell>
        </row>
        <row r="1677">
          <cell r="C1677" t="str">
            <v>4В-7</v>
          </cell>
          <cell r="D1677" t="str">
            <v>Ригель фахверка 4В-7</v>
          </cell>
          <cell r="E1677">
            <v>1</v>
          </cell>
          <cell r="F1677">
            <v>9.1999999999999993</v>
          </cell>
          <cell r="G1677">
            <v>9.1999999999999993</v>
          </cell>
          <cell r="H1677">
            <v>1</v>
          </cell>
          <cell r="I1677">
            <v>9.1999999999999993</v>
          </cell>
          <cell r="J1677">
            <v>0</v>
          </cell>
        </row>
        <row r="1678">
          <cell r="C1678" t="str">
            <v>4В-8</v>
          </cell>
          <cell r="D1678" t="str">
            <v>Ригель фахверка 4В-8</v>
          </cell>
          <cell r="E1678">
            <v>1</v>
          </cell>
          <cell r="F1678">
            <v>11.1</v>
          </cell>
          <cell r="G1678">
            <v>11.1</v>
          </cell>
          <cell r="H1678">
            <v>1</v>
          </cell>
          <cell r="I1678">
            <v>11.1</v>
          </cell>
          <cell r="J1678">
            <v>0</v>
          </cell>
        </row>
        <row r="1679">
          <cell r="C1679" t="str">
            <v>4В-9</v>
          </cell>
          <cell r="D1679" t="str">
            <v>Ригель фахверка 4В-9</v>
          </cell>
          <cell r="E1679">
            <v>1</v>
          </cell>
          <cell r="F1679">
            <v>39.799999999999997</v>
          </cell>
          <cell r="G1679">
            <v>39.799999999999997</v>
          </cell>
          <cell r="H1679">
            <v>1</v>
          </cell>
          <cell r="I1679">
            <v>39.799999999999997</v>
          </cell>
          <cell r="J1679">
            <v>0</v>
          </cell>
        </row>
        <row r="1680">
          <cell r="C1680" t="str">
            <v>4В-10</v>
          </cell>
          <cell r="D1680" t="str">
            <v>Ригель фахверка 4В-10</v>
          </cell>
          <cell r="E1680">
            <v>1</v>
          </cell>
          <cell r="F1680">
            <v>29.2</v>
          </cell>
          <cell r="G1680">
            <v>29.2</v>
          </cell>
          <cell r="H1680">
            <v>1</v>
          </cell>
          <cell r="I1680">
            <v>29.2</v>
          </cell>
          <cell r="J1680">
            <v>0</v>
          </cell>
        </row>
        <row r="1681">
          <cell r="C1681" t="str">
            <v>4ЗД1-1</v>
          </cell>
          <cell r="D1681" t="str">
            <v>Закладная деталь 4ЗД1-1</v>
          </cell>
          <cell r="E1681">
            <v>66</v>
          </cell>
          <cell r="F1681">
            <v>8.4</v>
          </cell>
          <cell r="G1681">
            <v>554.4</v>
          </cell>
          <cell r="H1681">
            <v>66</v>
          </cell>
          <cell r="I1681">
            <v>554.4</v>
          </cell>
          <cell r="J1681">
            <v>0</v>
          </cell>
        </row>
        <row r="1682">
          <cell r="C1682" t="str">
            <v>4ЗД1-2</v>
          </cell>
          <cell r="D1682" t="str">
            <v>Закладная деталь 4ЗД1-2</v>
          </cell>
          <cell r="E1682">
            <v>66</v>
          </cell>
          <cell r="F1682">
            <v>2.2000000000000002</v>
          </cell>
          <cell r="G1682">
            <v>145.19999999999999</v>
          </cell>
          <cell r="H1682">
            <v>66</v>
          </cell>
          <cell r="I1682">
            <v>145.20000000000002</v>
          </cell>
          <cell r="J1682">
            <v>0</v>
          </cell>
        </row>
        <row r="1683">
          <cell r="C1683" t="str">
            <v>4ЗД2-1</v>
          </cell>
          <cell r="D1683" t="str">
            <v>Закладная деталь 4ЗД2-1</v>
          </cell>
          <cell r="E1683">
            <v>40</v>
          </cell>
          <cell r="F1683">
            <v>2.1</v>
          </cell>
          <cell r="G1683">
            <v>84</v>
          </cell>
          <cell r="H1683">
            <v>40</v>
          </cell>
          <cell r="I1683">
            <v>84</v>
          </cell>
          <cell r="J1683">
            <v>0</v>
          </cell>
        </row>
        <row r="1684">
          <cell r="C1684" t="str">
            <v>4ЗД2-2</v>
          </cell>
          <cell r="D1684" t="str">
            <v>Закладная деталь 4ЗД2-2</v>
          </cell>
          <cell r="E1684">
            <v>40</v>
          </cell>
          <cell r="F1684">
            <v>0.7</v>
          </cell>
          <cell r="G1684">
            <v>28</v>
          </cell>
          <cell r="H1684">
            <v>40</v>
          </cell>
          <cell r="I1684">
            <v>28</v>
          </cell>
          <cell r="J1684">
            <v>0</v>
          </cell>
        </row>
        <row r="1685">
          <cell r="C1685" t="str">
            <v>4ЗД3-1</v>
          </cell>
          <cell r="D1685" t="str">
            <v>Закладная деталь 4ЗД3-1</v>
          </cell>
          <cell r="E1685">
            <v>8</v>
          </cell>
          <cell r="F1685">
            <v>10.3</v>
          </cell>
          <cell r="G1685">
            <v>82.4</v>
          </cell>
          <cell r="H1685">
            <v>8</v>
          </cell>
          <cell r="I1685">
            <v>82.4</v>
          </cell>
          <cell r="J1685">
            <v>0</v>
          </cell>
        </row>
        <row r="1686">
          <cell r="C1686" t="str">
            <v>4ЗД5-1</v>
          </cell>
          <cell r="D1686" t="str">
            <v>Закладная деталь 4ЗД5-1</v>
          </cell>
          <cell r="E1686">
            <v>48</v>
          </cell>
          <cell r="F1686">
            <v>2</v>
          </cell>
          <cell r="G1686">
            <v>96</v>
          </cell>
          <cell r="H1686">
            <v>48</v>
          </cell>
          <cell r="I1686">
            <v>96</v>
          </cell>
          <cell r="J1686">
            <v>0</v>
          </cell>
        </row>
        <row r="1687">
          <cell r="C1687" t="str">
            <v>4К1-1</v>
          </cell>
          <cell r="D1687" t="str">
            <v>Колонна 4К1-1</v>
          </cell>
          <cell r="E1687">
            <v>1</v>
          </cell>
          <cell r="F1687">
            <v>1183.5999999999999</v>
          </cell>
          <cell r="G1687">
            <v>1183.5999999999999</v>
          </cell>
          <cell r="H1687">
            <v>1</v>
          </cell>
          <cell r="I1687">
            <v>1183.5999999999999</v>
          </cell>
          <cell r="J1687">
            <v>0</v>
          </cell>
        </row>
        <row r="1688">
          <cell r="C1688" t="str">
            <v>4К1-2</v>
          </cell>
          <cell r="D1688" t="str">
            <v>Колонна 4К1-2</v>
          </cell>
          <cell r="E1688">
            <v>1</v>
          </cell>
          <cell r="F1688">
            <v>225.6</v>
          </cell>
          <cell r="G1688">
            <v>225.6</v>
          </cell>
          <cell r="H1688">
            <v>1</v>
          </cell>
          <cell r="I1688">
            <v>225.6</v>
          </cell>
          <cell r="J1688">
            <v>0</v>
          </cell>
        </row>
        <row r="1689">
          <cell r="C1689" t="str">
            <v>4К1-3</v>
          </cell>
          <cell r="D1689" t="str">
            <v>Колонна 4К1-3</v>
          </cell>
          <cell r="E1689">
            <v>1</v>
          </cell>
          <cell r="F1689">
            <v>1183.5999999999999</v>
          </cell>
          <cell r="G1689">
            <v>1183.5999999999999</v>
          </cell>
          <cell r="H1689">
            <v>1</v>
          </cell>
          <cell r="I1689">
            <v>1183.5999999999999</v>
          </cell>
          <cell r="J1689">
            <v>0</v>
          </cell>
        </row>
        <row r="1690">
          <cell r="C1690" t="str">
            <v>4К1-4</v>
          </cell>
          <cell r="D1690" t="str">
            <v>Колонна 4К1-4</v>
          </cell>
          <cell r="E1690">
            <v>2</v>
          </cell>
          <cell r="F1690">
            <v>225.6</v>
          </cell>
          <cell r="G1690">
            <v>451.2</v>
          </cell>
          <cell r="H1690">
            <v>2</v>
          </cell>
          <cell r="I1690">
            <v>451.2</v>
          </cell>
          <cell r="J1690">
            <v>0</v>
          </cell>
        </row>
        <row r="1691">
          <cell r="C1691" t="str">
            <v>4К1-5</v>
          </cell>
          <cell r="D1691" t="str">
            <v>Колонна 4К1-5</v>
          </cell>
          <cell r="E1691">
            <v>6</v>
          </cell>
          <cell r="F1691">
            <v>1190.4000000000001</v>
          </cell>
          <cell r="G1691">
            <v>7142.4</v>
          </cell>
          <cell r="H1691">
            <v>6</v>
          </cell>
          <cell r="I1691">
            <v>7142.4000000000005</v>
          </cell>
          <cell r="J1691">
            <v>0</v>
          </cell>
        </row>
        <row r="1692">
          <cell r="C1692" t="str">
            <v>4К1-6</v>
          </cell>
          <cell r="D1692" t="str">
            <v>Колонна 4К1-6</v>
          </cell>
          <cell r="E1692">
            <v>6</v>
          </cell>
          <cell r="F1692">
            <v>247</v>
          </cell>
          <cell r="G1692">
            <v>1482</v>
          </cell>
          <cell r="H1692">
            <v>6</v>
          </cell>
          <cell r="I1692">
            <v>1482</v>
          </cell>
          <cell r="J1692">
            <v>0</v>
          </cell>
        </row>
        <row r="1693">
          <cell r="C1693" t="str">
            <v>4К1-7</v>
          </cell>
          <cell r="D1693" t="str">
            <v>Колонна 4К1-7</v>
          </cell>
          <cell r="E1693">
            <v>1</v>
          </cell>
          <cell r="F1693">
            <v>1215</v>
          </cell>
          <cell r="G1693">
            <v>1215</v>
          </cell>
          <cell r="H1693">
            <v>1</v>
          </cell>
          <cell r="I1693">
            <v>1215</v>
          </cell>
          <cell r="J1693">
            <v>0</v>
          </cell>
        </row>
        <row r="1694">
          <cell r="C1694" t="str">
            <v>4К1-8</v>
          </cell>
          <cell r="D1694" t="str">
            <v>Колонна 4К1-8</v>
          </cell>
          <cell r="E1694">
            <v>1</v>
          </cell>
          <cell r="F1694">
            <v>258.10000000000002</v>
          </cell>
          <cell r="G1694">
            <v>258.10000000000002</v>
          </cell>
          <cell r="H1694">
            <v>1</v>
          </cell>
          <cell r="I1694">
            <v>258.10000000000002</v>
          </cell>
          <cell r="J1694">
            <v>0</v>
          </cell>
        </row>
        <row r="1695">
          <cell r="C1695" t="str">
            <v>4К1-9</v>
          </cell>
          <cell r="D1695" t="str">
            <v>Колонна 4К1-9</v>
          </cell>
          <cell r="E1695">
            <v>1</v>
          </cell>
          <cell r="F1695">
            <v>1220.0999999999999</v>
          </cell>
          <cell r="G1695">
            <v>1220.0999999999999</v>
          </cell>
          <cell r="H1695">
            <v>1</v>
          </cell>
          <cell r="I1695">
            <v>1220.0999999999999</v>
          </cell>
          <cell r="J1695">
            <v>0</v>
          </cell>
        </row>
        <row r="1696">
          <cell r="C1696" t="str">
            <v>4К1-10</v>
          </cell>
          <cell r="D1696" t="str">
            <v>Колонна 4К1-10</v>
          </cell>
          <cell r="E1696">
            <v>1</v>
          </cell>
          <cell r="F1696">
            <v>319.3</v>
          </cell>
          <cell r="G1696">
            <v>319.3</v>
          </cell>
          <cell r="H1696">
            <v>1</v>
          </cell>
          <cell r="I1696">
            <v>319.3</v>
          </cell>
          <cell r="J1696">
            <v>0</v>
          </cell>
        </row>
        <row r="1697">
          <cell r="C1697" t="str">
            <v>4К1-11</v>
          </cell>
          <cell r="D1697" t="str">
            <v>Колонна 4К1-11</v>
          </cell>
          <cell r="E1697">
            <v>1</v>
          </cell>
          <cell r="F1697">
            <v>1198.7</v>
          </cell>
          <cell r="G1697">
            <v>1198.7</v>
          </cell>
          <cell r="H1697">
            <v>1</v>
          </cell>
          <cell r="I1697">
            <v>1198.7</v>
          </cell>
          <cell r="J1697">
            <v>0</v>
          </cell>
        </row>
        <row r="1698">
          <cell r="C1698" t="str">
            <v>4К1-12</v>
          </cell>
          <cell r="D1698" t="str">
            <v>Колонна 4К1-12</v>
          </cell>
          <cell r="E1698">
            <v>1</v>
          </cell>
          <cell r="F1698">
            <v>258.10000000000002</v>
          </cell>
          <cell r="G1698">
            <v>258.10000000000002</v>
          </cell>
          <cell r="H1698">
            <v>1</v>
          </cell>
          <cell r="I1698">
            <v>258.10000000000002</v>
          </cell>
          <cell r="J1698">
            <v>0</v>
          </cell>
        </row>
        <row r="1699">
          <cell r="C1699" t="str">
            <v>4К1-13</v>
          </cell>
          <cell r="D1699" t="str">
            <v>Колонна 4К1-13</v>
          </cell>
          <cell r="E1699">
            <v>1</v>
          </cell>
          <cell r="F1699">
            <v>1235</v>
          </cell>
          <cell r="G1699">
            <v>1235</v>
          </cell>
          <cell r="H1699">
            <v>1</v>
          </cell>
          <cell r="I1699">
            <v>1235</v>
          </cell>
          <cell r="J1699">
            <v>0</v>
          </cell>
        </row>
        <row r="1700">
          <cell r="C1700" t="str">
            <v>4К1-14</v>
          </cell>
          <cell r="D1700" t="str">
            <v>Колонна 4К1-14</v>
          </cell>
          <cell r="E1700">
            <v>1</v>
          </cell>
          <cell r="F1700">
            <v>1575.5</v>
          </cell>
          <cell r="G1700">
            <v>1575.5</v>
          </cell>
          <cell r="H1700">
            <v>1</v>
          </cell>
          <cell r="I1700">
            <v>1575.5</v>
          </cell>
          <cell r="J1700">
            <v>0</v>
          </cell>
        </row>
        <row r="1701">
          <cell r="C1701" t="str">
            <v>4К1-15</v>
          </cell>
          <cell r="D1701" t="str">
            <v>Колонна 4К1-15</v>
          </cell>
          <cell r="E1701">
            <v>1</v>
          </cell>
          <cell r="F1701">
            <v>232.4</v>
          </cell>
          <cell r="G1701">
            <v>232.4</v>
          </cell>
          <cell r="H1701">
            <v>1</v>
          </cell>
          <cell r="I1701">
            <v>232.4</v>
          </cell>
          <cell r="J1701">
            <v>0</v>
          </cell>
        </row>
        <row r="1702">
          <cell r="C1702" t="str">
            <v>4К1-16</v>
          </cell>
          <cell r="D1702" t="str">
            <v>Колонна 4К1-16</v>
          </cell>
          <cell r="E1702">
            <v>1</v>
          </cell>
          <cell r="F1702">
            <v>1575.5</v>
          </cell>
          <cell r="G1702">
            <v>1575.5</v>
          </cell>
          <cell r="H1702">
            <v>1</v>
          </cell>
          <cell r="I1702">
            <v>1575.5</v>
          </cell>
          <cell r="J1702">
            <v>0</v>
          </cell>
        </row>
        <row r="1703">
          <cell r="C1703" t="str">
            <v>4К1-17</v>
          </cell>
          <cell r="D1703" t="str">
            <v>Колонна 4К1-17</v>
          </cell>
          <cell r="E1703">
            <v>1</v>
          </cell>
          <cell r="F1703">
            <v>235.8</v>
          </cell>
          <cell r="G1703">
            <v>235.8</v>
          </cell>
          <cell r="H1703">
            <v>1</v>
          </cell>
          <cell r="I1703">
            <v>235.8</v>
          </cell>
          <cell r="J1703">
            <v>0</v>
          </cell>
        </row>
        <row r="1704">
          <cell r="C1704" t="str">
            <v>4К1-18</v>
          </cell>
          <cell r="D1704" t="str">
            <v>Колонна 4К1-18</v>
          </cell>
          <cell r="E1704">
            <v>1</v>
          </cell>
          <cell r="F1704">
            <v>1202.7</v>
          </cell>
          <cell r="G1704">
            <v>1202.7</v>
          </cell>
          <cell r="H1704">
            <v>1</v>
          </cell>
          <cell r="I1704">
            <v>1202.7</v>
          </cell>
          <cell r="J1704">
            <v>0</v>
          </cell>
        </row>
        <row r="1705">
          <cell r="C1705" t="str">
            <v>4К1-19</v>
          </cell>
          <cell r="D1705" t="str">
            <v>Колонна 4К1-19</v>
          </cell>
          <cell r="E1705">
            <v>1</v>
          </cell>
          <cell r="F1705">
            <v>243.5</v>
          </cell>
          <cell r="G1705">
            <v>243.5</v>
          </cell>
          <cell r="H1705">
            <v>1</v>
          </cell>
          <cell r="I1705">
            <v>243.5</v>
          </cell>
          <cell r="J1705">
            <v>0</v>
          </cell>
        </row>
        <row r="1706">
          <cell r="C1706" t="str">
            <v>4К1-20</v>
          </cell>
          <cell r="D1706" t="str">
            <v>Колонна 4К1-20</v>
          </cell>
          <cell r="E1706">
            <v>1</v>
          </cell>
          <cell r="F1706">
            <v>1202.7</v>
          </cell>
          <cell r="G1706">
            <v>1202.7</v>
          </cell>
          <cell r="H1706">
            <v>1</v>
          </cell>
          <cell r="I1706">
            <v>1202.7</v>
          </cell>
          <cell r="J1706">
            <v>0</v>
          </cell>
        </row>
        <row r="1707">
          <cell r="C1707" t="str">
            <v>4К1-21</v>
          </cell>
          <cell r="D1707" t="str">
            <v>Колонна 4К1-21</v>
          </cell>
          <cell r="E1707">
            <v>1</v>
          </cell>
          <cell r="F1707">
            <v>247.5</v>
          </cell>
          <cell r="G1707">
            <v>247.5</v>
          </cell>
          <cell r="H1707">
            <v>1</v>
          </cell>
          <cell r="I1707">
            <v>247.5</v>
          </cell>
          <cell r="J1707">
            <v>0</v>
          </cell>
        </row>
        <row r="1708">
          <cell r="C1708" t="str">
            <v>4К2-1</v>
          </cell>
          <cell r="D1708" t="str">
            <v>Колонна 4К2-1</v>
          </cell>
          <cell r="E1708">
            <v>1</v>
          </cell>
          <cell r="F1708">
            <v>1753.2</v>
          </cell>
          <cell r="G1708">
            <v>1753.2</v>
          </cell>
          <cell r="H1708" t="str">
            <v>-</v>
          </cell>
          <cell r="I1708" t="str">
            <v>-</v>
          </cell>
          <cell r="J1708">
            <v>1</v>
          </cell>
        </row>
        <row r="1709">
          <cell r="C1709" t="str">
            <v>4К2-2</v>
          </cell>
          <cell r="D1709" t="str">
            <v>Колонна 4К2-2</v>
          </cell>
          <cell r="E1709">
            <v>10</v>
          </cell>
          <cell r="F1709">
            <v>1764.7</v>
          </cell>
          <cell r="G1709">
            <v>17647</v>
          </cell>
          <cell r="H1709" t="str">
            <v>-</v>
          </cell>
          <cell r="I1709" t="str">
            <v>-</v>
          </cell>
          <cell r="J1709">
            <v>12</v>
          </cell>
        </row>
        <row r="1710">
          <cell r="C1710" t="str">
            <v>4К2-3</v>
          </cell>
          <cell r="D1710" t="str">
            <v>Колонна 4К2-3</v>
          </cell>
          <cell r="E1710">
            <v>1</v>
          </cell>
          <cell r="F1710">
            <v>1786.1</v>
          </cell>
          <cell r="G1710">
            <v>1786.1</v>
          </cell>
          <cell r="H1710" t="str">
            <v>-</v>
          </cell>
          <cell r="I1710" t="str">
            <v>-</v>
          </cell>
          <cell r="J1710">
            <v>1</v>
          </cell>
        </row>
        <row r="1711">
          <cell r="C1711" t="str">
            <v>4К2-4</v>
          </cell>
          <cell r="D1711" t="str">
            <v>Колонна 4К2-4</v>
          </cell>
          <cell r="E1711">
            <v>1</v>
          </cell>
          <cell r="F1711">
            <v>1779.2</v>
          </cell>
          <cell r="G1711">
            <v>1779.2</v>
          </cell>
          <cell r="H1711" t="str">
            <v>-</v>
          </cell>
          <cell r="I1711" t="str">
            <v>-</v>
          </cell>
          <cell r="J1711">
            <v>1</v>
          </cell>
        </row>
        <row r="1712">
          <cell r="C1712" t="str">
            <v>4К3-1</v>
          </cell>
          <cell r="D1712" t="str">
            <v>Колонна 4К3-1</v>
          </cell>
          <cell r="E1712">
            <v>1</v>
          </cell>
          <cell r="F1712">
            <v>1476.3</v>
          </cell>
          <cell r="G1712">
            <v>1476.3</v>
          </cell>
          <cell r="H1712">
            <v>1</v>
          </cell>
          <cell r="I1712">
            <v>1476.3</v>
          </cell>
          <cell r="J1712">
            <v>0</v>
          </cell>
        </row>
        <row r="1713">
          <cell r="C1713" t="str">
            <v>4К3-2</v>
          </cell>
          <cell r="D1713" t="str">
            <v>Колонна 4К3-2</v>
          </cell>
          <cell r="E1713">
            <v>1</v>
          </cell>
          <cell r="F1713">
            <v>1492.9</v>
          </cell>
          <cell r="G1713">
            <v>1492.9</v>
          </cell>
          <cell r="H1713">
            <v>1</v>
          </cell>
          <cell r="I1713">
            <v>1492.9</v>
          </cell>
          <cell r="J1713">
            <v>0</v>
          </cell>
        </row>
        <row r="1714">
          <cell r="C1714" t="str">
            <v>4К4-1</v>
          </cell>
          <cell r="D1714" t="str">
            <v>Колонна 4К4-1</v>
          </cell>
          <cell r="E1714">
            <v>1</v>
          </cell>
          <cell r="F1714">
            <v>205.9</v>
          </cell>
          <cell r="G1714">
            <v>205.9</v>
          </cell>
          <cell r="H1714">
            <v>1</v>
          </cell>
          <cell r="I1714">
            <v>205.9</v>
          </cell>
          <cell r="J1714">
            <v>0</v>
          </cell>
        </row>
        <row r="1715">
          <cell r="C1715" t="str">
            <v>4К4-2</v>
          </cell>
          <cell r="D1715" t="str">
            <v>Колонна 4К4-2</v>
          </cell>
          <cell r="E1715">
            <v>1</v>
          </cell>
          <cell r="F1715">
            <v>314.7</v>
          </cell>
          <cell r="G1715">
            <v>314.7</v>
          </cell>
          <cell r="H1715">
            <v>1</v>
          </cell>
          <cell r="I1715">
            <v>314.7</v>
          </cell>
          <cell r="J1715">
            <v>0</v>
          </cell>
        </row>
        <row r="1716">
          <cell r="C1716" t="str">
            <v>4К4-3</v>
          </cell>
          <cell r="D1716" t="str">
            <v>Колонна 4К4-3</v>
          </cell>
          <cell r="E1716">
            <v>9</v>
          </cell>
          <cell r="F1716">
            <v>222.3</v>
          </cell>
          <cell r="G1716">
            <v>2000.7</v>
          </cell>
          <cell r="H1716">
            <v>9</v>
          </cell>
          <cell r="I1716">
            <v>2000.7</v>
          </cell>
          <cell r="J1716">
            <v>0</v>
          </cell>
        </row>
        <row r="1717">
          <cell r="C1717" t="str">
            <v>4К4-4</v>
          </cell>
          <cell r="D1717" t="str">
            <v>Колонна 4К4-4</v>
          </cell>
          <cell r="E1717">
            <v>9</v>
          </cell>
          <cell r="F1717">
            <v>222.9</v>
          </cell>
          <cell r="G1717">
            <v>2006.1</v>
          </cell>
          <cell r="H1717">
            <v>9</v>
          </cell>
          <cell r="I1717">
            <v>2006.1000000000001</v>
          </cell>
          <cell r="J1717">
            <v>0</v>
          </cell>
        </row>
        <row r="1718">
          <cell r="C1718" t="str">
            <v>4К4-5</v>
          </cell>
          <cell r="D1718" t="str">
            <v>Колонна 4К4-5</v>
          </cell>
          <cell r="E1718">
            <v>1</v>
          </cell>
          <cell r="F1718">
            <v>231.3</v>
          </cell>
          <cell r="G1718">
            <v>231.3</v>
          </cell>
          <cell r="H1718">
            <v>1</v>
          </cell>
          <cell r="I1718">
            <v>231.3</v>
          </cell>
          <cell r="J1718">
            <v>0</v>
          </cell>
        </row>
        <row r="1719">
          <cell r="C1719" t="str">
            <v>4К4-6</v>
          </cell>
          <cell r="D1719" t="str">
            <v>Колонна 4К4-6</v>
          </cell>
          <cell r="E1719">
            <v>1</v>
          </cell>
          <cell r="F1719">
            <v>231.8</v>
          </cell>
          <cell r="G1719">
            <v>231.8</v>
          </cell>
          <cell r="H1719">
            <v>1</v>
          </cell>
          <cell r="I1719">
            <v>231.8</v>
          </cell>
          <cell r="J1719">
            <v>0</v>
          </cell>
        </row>
        <row r="1720">
          <cell r="C1720" t="str">
            <v>4К4-7</v>
          </cell>
          <cell r="D1720" t="str">
            <v>Колонна 4К4-7</v>
          </cell>
          <cell r="E1720">
            <v>1</v>
          </cell>
          <cell r="F1720">
            <v>232.8</v>
          </cell>
          <cell r="G1720">
            <v>232.8</v>
          </cell>
          <cell r="H1720">
            <v>1</v>
          </cell>
          <cell r="I1720">
            <v>232.8</v>
          </cell>
          <cell r="J1720">
            <v>0</v>
          </cell>
        </row>
        <row r="1721">
          <cell r="C1721" t="str">
            <v>4К4-8</v>
          </cell>
          <cell r="D1721" t="str">
            <v>Колонна 4К4-8</v>
          </cell>
          <cell r="E1721">
            <v>1</v>
          </cell>
          <cell r="F1721">
            <v>242.5</v>
          </cell>
          <cell r="G1721">
            <v>242.5</v>
          </cell>
          <cell r="H1721">
            <v>1</v>
          </cell>
          <cell r="I1721">
            <v>242.5</v>
          </cell>
          <cell r="J1721">
            <v>0</v>
          </cell>
        </row>
        <row r="1722">
          <cell r="C1722" t="str">
            <v>4К4-9</v>
          </cell>
          <cell r="D1722" t="str">
            <v>Колонна 4К4-9</v>
          </cell>
          <cell r="E1722">
            <v>1</v>
          </cell>
          <cell r="F1722">
            <v>231.3</v>
          </cell>
          <cell r="G1722">
            <v>231.3</v>
          </cell>
          <cell r="H1722">
            <v>1</v>
          </cell>
          <cell r="I1722">
            <v>231.3</v>
          </cell>
          <cell r="J1722">
            <v>0</v>
          </cell>
        </row>
        <row r="1723">
          <cell r="C1723" t="str">
            <v>4К4-10</v>
          </cell>
          <cell r="D1723" t="str">
            <v>Колонна 4К4-10</v>
          </cell>
          <cell r="E1723">
            <v>1</v>
          </cell>
          <cell r="F1723">
            <v>231.8</v>
          </cell>
          <cell r="G1723">
            <v>231.8</v>
          </cell>
          <cell r="H1723">
            <v>1</v>
          </cell>
          <cell r="I1723">
            <v>231.8</v>
          </cell>
          <cell r="J1723">
            <v>0</v>
          </cell>
        </row>
        <row r="1724">
          <cell r="C1724" t="str">
            <v>4КР1-1</v>
          </cell>
          <cell r="D1724" t="str">
            <v>Кронштейн 4КР1-1</v>
          </cell>
          <cell r="E1724">
            <v>4</v>
          </cell>
          <cell r="F1724">
            <v>66.900000000000006</v>
          </cell>
          <cell r="G1724">
            <v>267.60000000000002</v>
          </cell>
          <cell r="H1724">
            <v>4</v>
          </cell>
          <cell r="I1724">
            <v>267.60000000000002</v>
          </cell>
          <cell r="J1724">
            <v>0</v>
          </cell>
        </row>
        <row r="1725">
          <cell r="C1725" t="str">
            <v>4КР1-2</v>
          </cell>
          <cell r="D1725" t="str">
            <v>Кронштейн 4КР1-2</v>
          </cell>
          <cell r="E1725">
            <v>4</v>
          </cell>
          <cell r="F1725">
            <v>17.5</v>
          </cell>
          <cell r="G1725">
            <v>70</v>
          </cell>
          <cell r="H1725">
            <v>4</v>
          </cell>
          <cell r="I1725">
            <v>70</v>
          </cell>
          <cell r="J1725">
            <v>0</v>
          </cell>
        </row>
        <row r="1726">
          <cell r="C1726" t="str">
            <v>4Л1-1</v>
          </cell>
          <cell r="D1726" t="str">
            <v>Лестница 4Л1-1</v>
          </cell>
          <cell r="E1726">
            <v>2</v>
          </cell>
          <cell r="F1726">
            <v>278.8</v>
          </cell>
          <cell r="G1726">
            <v>557.6</v>
          </cell>
          <cell r="H1726">
            <v>2</v>
          </cell>
          <cell r="I1726">
            <v>557.6</v>
          </cell>
          <cell r="J1726">
            <v>0</v>
          </cell>
        </row>
        <row r="1727">
          <cell r="C1727" t="str">
            <v>4Л1-2</v>
          </cell>
          <cell r="D1727" t="str">
            <v>Лестница 4Л1-2</v>
          </cell>
          <cell r="E1727">
            <v>1</v>
          </cell>
          <cell r="F1727">
            <v>261.2</v>
          </cell>
          <cell r="G1727">
            <v>261.2</v>
          </cell>
          <cell r="H1727">
            <v>1</v>
          </cell>
          <cell r="I1727">
            <v>261.2</v>
          </cell>
          <cell r="J1727">
            <v>0</v>
          </cell>
        </row>
        <row r="1728">
          <cell r="C1728" t="str">
            <v>4Л1-3</v>
          </cell>
          <cell r="D1728" t="str">
            <v>Лестница 4Л1-3</v>
          </cell>
          <cell r="E1728">
            <v>1</v>
          </cell>
          <cell r="F1728">
            <v>259.60000000000002</v>
          </cell>
          <cell r="G1728">
            <v>259.60000000000002</v>
          </cell>
          <cell r="H1728">
            <v>1</v>
          </cell>
          <cell r="I1728">
            <v>259.60000000000002</v>
          </cell>
          <cell r="J1728">
            <v>0</v>
          </cell>
        </row>
        <row r="1729">
          <cell r="C1729" t="str">
            <v>4Л2-1</v>
          </cell>
          <cell r="D1729" t="str">
            <v>Лестница 4Л2-1</v>
          </cell>
          <cell r="E1729">
            <v>1</v>
          </cell>
          <cell r="F1729">
            <v>61.6</v>
          </cell>
          <cell r="G1729">
            <v>61.6</v>
          </cell>
          <cell r="H1729">
            <v>1</v>
          </cell>
          <cell r="I1729">
            <v>61.6</v>
          </cell>
          <cell r="J1729">
            <v>0</v>
          </cell>
        </row>
        <row r="1730">
          <cell r="C1730" t="str">
            <v>4Л2-2</v>
          </cell>
          <cell r="D1730" t="str">
            <v>Лестница 4Л2-2</v>
          </cell>
          <cell r="E1730">
            <v>2</v>
          </cell>
          <cell r="F1730">
            <v>370.8</v>
          </cell>
          <cell r="G1730">
            <v>741.6</v>
          </cell>
          <cell r="H1730">
            <v>2</v>
          </cell>
          <cell r="I1730">
            <v>741.6</v>
          </cell>
          <cell r="J1730">
            <v>0</v>
          </cell>
        </row>
        <row r="1731">
          <cell r="C1731" t="str">
            <v>4Л2-3</v>
          </cell>
          <cell r="D1731" t="str">
            <v>Лестница 4Л2-3</v>
          </cell>
          <cell r="E1731">
            <v>1</v>
          </cell>
          <cell r="F1731">
            <v>276.39999999999998</v>
          </cell>
          <cell r="G1731">
            <v>276.39999999999998</v>
          </cell>
          <cell r="H1731">
            <v>1</v>
          </cell>
          <cell r="I1731">
            <v>276.39999999999998</v>
          </cell>
          <cell r="J1731">
            <v>0</v>
          </cell>
        </row>
        <row r="1732">
          <cell r="C1732" t="str">
            <v>4Л2-4</v>
          </cell>
          <cell r="D1732" t="str">
            <v>Лестница 4Л2-4</v>
          </cell>
          <cell r="E1732">
            <v>1</v>
          </cell>
          <cell r="F1732">
            <v>309.60000000000002</v>
          </cell>
          <cell r="G1732">
            <v>309.60000000000002</v>
          </cell>
          <cell r="H1732">
            <v>1</v>
          </cell>
          <cell r="I1732">
            <v>309.60000000000002</v>
          </cell>
          <cell r="J1732">
            <v>0</v>
          </cell>
        </row>
        <row r="1733">
          <cell r="C1733" t="str">
            <v>4Л5-1</v>
          </cell>
          <cell r="D1733" t="str">
            <v>Стремянка 4Л5-1</v>
          </cell>
          <cell r="E1733">
            <v>1</v>
          </cell>
          <cell r="F1733">
            <v>368.9</v>
          </cell>
          <cell r="G1733">
            <v>368.9</v>
          </cell>
          <cell r="H1733">
            <v>1</v>
          </cell>
          <cell r="I1733">
            <v>368.9</v>
          </cell>
          <cell r="J1733">
            <v>0</v>
          </cell>
        </row>
        <row r="1734">
          <cell r="C1734" t="str">
            <v>4Л5-2</v>
          </cell>
          <cell r="D1734" t="str">
            <v>Стремянка 4Л5-2</v>
          </cell>
          <cell r="E1734">
            <v>1</v>
          </cell>
          <cell r="F1734">
            <v>238.8</v>
          </cell>
          <cell r="G1734">
            <v>238.8</v>
          </cell>
          <cell r="H1734">
            <v>1</v>
          </cell>
          <cell r="I1734">
            <v>238.8</v>
          </cell>
          <cell r="J1734">
            <v>0</v>
          </cell>
        </row>
        <row r="1735">
          <cell r="C1735" t="str">
            <v>4Л6-1</v>
          </cell>
          <cell r="D1735" t="str">
            <v>Лестница 4Л6-1</v>
          </cell>
          <cell r="E1735">
            <v>1</v>
          </cell>
          <cell r="F1735">
            <v>449.9</v>
          </cell>
          <cell r="G1735">
            <v>449.9</v>
          </cell>
          <cell r="H1735">
            <v>1</v>
          </cell>
          <cell r="I1735">
            <v>449.9</v>
          </cell>
          <cell r="J1735">
            <v>0</v>
          </cell>
        </row>
        <row r="1736">
          <cell r="C1736" t="str">
            <v>4М-1</v>
          </cell>
          <cell r="D1736" t="str">
            <v>Монтажный элемент 4М-1</v>
          </cell>
          <cell r="E1736">
            <v>40</v>
          </cell>
          <cell r="F1736">
            <v>1.5</v>
          </cell>
          <cell r="G1736">
            <v>60</v>
          </cell>
          <cell r="H1736">
            <v>40</v>
          </cell>
          <cell r="I1736">
            <v>60</v>
          </cell>
          <cell r="J1736">
            <v>0</v>
          </cell>
        </row>
        <row r="1737">
          <cell r="C1737" t="str">
            <v>4М-2</v>
          </cell>
          <cell r="D1737" t="str">
            <v>Монтажный элемент 4М-2</v>
          </cell>
          <cell r="E1737">
            <v>24</v>
          </cell>
          <cell r="F1737">
            <v>0.3</v>
          </cell>
          <cell r="G1737">
            <v>7.2</v>
          </cell>
          <cell r="H1737">
            <v>24</v>
          </cell>
          <cell r="I1737">
            <v>7.1999999999999993</v>
          </cell>
          <cell r="J1737">
            <v>0</v>
          </cell>
        </row>
        <row r="1738">
          <cell r="C1738" t="str">
            <v>4М-3</v>
          </cell>
          <cell r="D1738" t="str">
            <v>Монтажный элемент 4М-3</v>
          </cell>
          <cell r="E1738">
            <v>8</v>
          </cell>
          <cell r="F1738">
            <v>11.2</v>
          </cell>
          <cell r="G1738">
            <v>89.6</v>
          </cell>
          <cell r="H1738">
            <v>8</v>
          </cell>
          <cell r="I1738">
            <v>89.6</v>
          </cell>
          <cell r="J1738">
            <v>0</v>
          </cell>
        </row>
        <row r="1739">
          <cell r="C1739" t="str">
            <v>4М-4</v>
          </cell>
          <cell r="D1739" t="str">
            <v>Монтажный элемент 4М-4</v>
          </cell>
          <cell r="E1739">
            <v>2</v>
          </cell>
          <cell r="F1739">
            <v>26.4</v>
          </cell>
          <cell r="G1739">
            <v>52.8</v>
          </cell>
          <cell r="H1739">
            <v>2</v>
          </cell>
          <cell r="I1739">
            <v>52.8</v>
          </cell>
          <cell r="J1739">
            <v>0</v>
          </cell>
        </row>
        <row r="1740">
          <cell r="C1740" t="str">
            <v>4Н1-1</v>
          </cell>
          <cell r="D1740" t="str">
            <v>Настил 4Н1-1</v>
          </cell>
          <cell r="E1740">
            <v>1</v>
          </cell>
          <cell r="F1740">
            <v>65.400000000000006</v>
          </cell>
          <cell r="G1740">
            <v>65.400000000000006</v>
          </cell>
          <cell r="H1740">
            <v>1</v>
          </cell>
          <cell r="I1740">
            <v>65.400000000000006</v>
          </cell>
          <cell r="J1740">
            <v>0</v>
          </cell>
        </row>
        <row r="1741">
          <cell r="C1741" t="str">
            <v>4Н1-2</v>
          </cell>
          <cell r="D1741" t="str">
            <v>Настил 4Н1-2</v>
          </cell>
          <cell r="E1741">
            <v>1</v>
          </cell>
          <cell r="F1741">
            <v>62.3</v>
          </cell>
          <cell r="G1741">
            <v>62.3</v>
          </cell>
          <cell r="H1741">
            <v>1</v>
          </cell>
          <cell r="I1741">
            <v>62.3</v>
          </cell>
          <cell r="J1741">
            <v>0</v>
          </cell>
        </row>
        <row r="1742">
          <cell r="C1742" t="str">
            <v>4Н1-3</v>
          </cell>
          <cell r="D1742" t="str">
            <v>Настил 4Н1-3</v>
          </cell>
          <cell r="E1742">
            <v>1</v>
          </cell>
          <cell r="F1742">
            <v>51</v>
          </cell>
          <cell r="G1742">
            <v>51</v>
          </cell>
          <cell r="H1742">
            <v>1</v>
          </cell>
          <cell r="I1742">
            <v>51</v>
          </cell>
          <cell r="J1742">
            <v>0</v>
          </cell>
        </row>
        <row r="1743">
          <cell r="C1743" t="str">
            <v>4Н1-4</v>
          </cell>
          <cell r="D1743" t="str">
            <v>Настил 4Н1-4</v>
          </cell>
          <cell r="E1743">
            <v>1</v>
          </cell>
          <cell r="F1743">
            <v>85.1</v>
          </cell>
          <cell r="G1743">
            <v>85.1</v>
          </cell>
          <cell r="H1743">
            <v>1</v>
          </cell>
          <cell r="I1743">
            <v>85.1</v>
          </cell>
          <cell r="J1743">
            <v>0</v>
          </cell>
        </row>
        <row r="1744">
          <cell r="C1744" t="str">
            <v>4Н1-5</v>
          </cell>
          <cell r="D1744" t="str">
            <v>Настил 4Н1-5</v>
          </cell>
          <cell r="E1744">
            <v>1</v>
          </cell>
          <cell r="F1744">
            <v>79</v>
          </cell>
          <cell r="G1744">
            <v>79</v>
          </cell>
          <cell r="H1744">
            <v>1</v>
          </cell>
          <cell r="I1744">
            <v>79</v>
          </cell>
          <cell r="J1744">
            <v>0</v>
          </cell>
        </row>
        <row r="1745">
          <cell r="C1745" t="str">
            <v>4Н1-6</v>
          </cell>
          <cell r="D1745" t="str">
            <v>Настил 4Н1-6</v>
          </cell>
          <cell r="E1745">
            <v>1</v>
          </cell>
          <cell r="F1745">
            <v>70</v>
          </cell>
          <cell r="G1745">
            <v>70</v>
          </cell>
          <cell r="H1745">
            <v>1</v>
          </cell>
          <cell r="I1745">
            <v>70</v>
          </cell>
          <cell r="J1745">
            <v>0</v>
          </cell>
        </row>
        <row r="1746">
          <cell r="C1746" t="str">
            <v>4Н1-7</v>
          </cell>
          <cell r="D1746" t="str">
            <v>Настил 4Н1-7</v>
          </cell>
          <cell r="E1746">
            <v>1</v>
          </cell>
          <cell r="F1746">
            <v>63.8</v>
          </cell>
          <cell r="G1746">
            <v>63.8</v>
          </cell>
          <cell r="H1746">
            <v>1</v>
          </cell>
          <cell r="I1746">
            <v>63.8</v>
          </cell>
          <cell r="J1746">
            <v>0</v>
          </cell>
        </row>
        <row r="1747">
          <cell r="C1747" t="str">
            <v>4Н1-8</v>
          </cell>
          <cell r="D1747" t="str">
            <v>Настил 4Н1-8</v>
          </cell>
          <cell r="E1747">
            <v>1</v>
          </cell>
          <cell r="F1747">
            <v>85.1</v>
          </cell>
          <cell r="G1747">
            <v>85.1</v>
          </cell>
          <cell r="H1747">
            <v>1</v>
          </cell>
          <cell r="I1747">
            <v>85.1</v>
          </cell>
          <cell r="J1747">
            <v>0</v>
          </cell>
        </row>
        <row r="1748">
          <cell r="C1748" t="str">
            <v>4Н1-9</v>
          </cell>
          <cell r="D1748" t="str">
            <v>Настил 4Н1-9</v>
          </cell>
          <cell r="E1748">
            <v>1</v>
          </cell>
          <cell r="F1748">
            <v>79</v>
          </cell>
          <cell r="G1748">
            <v>79</v>
          </cell>
          <cell r="H1748">
            <v>1</v>
          </cell>
          <cell r="I1748">
            <v>79</v>
          </cell>
          <cell r="J1748">
            <v>0</v>
          </cell>
        </row>
        <row r="1749">
          <cell r="C1749" t="str">
            <v>4Н1-10</v>
          </cell>
          <cell r="D1749" t="str">
            <v>Настил 4Н1-10</v>
          </cell>
          <cell r="E1749">
            <v>1</v>
          </cell>
          <cell r="F1749">
            <v>59.3</v>
          </cell>
          <cell r="G1749">
            <v>59.3</v>
          </cell>
          <cell r="H1749">
            <v>1</v>
          </cell>
          <cell r="I1749">
            <v>59.3</v>
          </cell>
          <cell r="J1749">
            <v>0</v>
          </cell>
        </row>
        <row r="1750">
          <cell r="C1750" t="str">
            <v>4Н1-11</v>
          </cell>
          <cell r="D1750" t="str">
            <v>Настил 4Н1-11</v>
          </cell>
          <cell r="E1750">
            <v>1</v>
          </cell>
          <cell r="F1750">
            <v>61.6</v>
          </cell>
          <cell r="G1750">
            <v>61.6</v>
          </cell>
          <cell r="H1750">
            <v>1</v>
          </cell>
          <cell r="I1750">
            <v>61.6</v>
          </cell>
          <cell r="J1750">
            <v>0</v>
          </cell>
        </row>
        <row r="1751">
          <cell r="C1751" t="str">
            <v>4Н1-12</v>
          </cell>
          <cell r="D1751" t="str">
            <v>Настил 4Н1-12</v>
          </cell>
          <cell r="E1751">
            <v>11</v>
          </cell>
          <cell r="F1751">
            <v>219.6</v>
          </cell>
          <cell r="G1751">
            <v>2415.6</v>
          </cell>
          <cell r="H1751">
            <v>11</v>
          </cell>
          <cell r="I1751">
            <v>2415.6</v>
          </cell>
          <cell r="J1751">
            <v>0</v>
          </cell>
        </row>
        <row r="1752">
          <cell r="C1752" t="str">
            <v>4Н1-13</v>
          </cell>
          <cell r="D1752" t="str">
            <v>Настил 4Н1-13</v>
          </cell>
          <cell r="E1752">
            <v>11</v>
          </cell>
          <cell r="F1752">
            <v>201.5</v>
          </cell>
          <cell r="G1752">
            <v>2216.5</v>
          </cell>
          <cell r="H1752">
            <v>11</v>
          </cell>
          <cell r="I1752">
            <v>2216.5</v>
          </cell>
          <cell r="J1752">
            <v>0</v>
          </cell>
        </row>
        <row r="1753">
          <cell r="C1753" t="str">
            <v>4Н1-14</v>
          </cell>
          <cell r="D1753" t="str">
            <v>Настил 4Н1-14</v>
          </cell>
          <cell r="E1753">
            <v>3</v>
          </cell>
          <cell r="F1753">
            <v>165.6</v>
          </cell>
          <cell r="G1753">
            <v>496.8</v>
          </cell>
          <cell r="H1753">
            <v>3</v>
          </cell>
          <cell r="I1753">
            <v>496.79999999999995</v>
          </cell>
          <cell r="J1753">
            <v>0</v>
          </cell>
        </row>
        <row r="1754">
          <cell r="C1754" t="str">
            <v>4Н1-15</v>
          </cell>
          <cell r="D1754" t="str">
            <v>Настил 4Н1-15</v>
          </cell>
          <cell r="E1754">
            <v>3</v>
          </cell>
          <cell r="F1754">
            <v>275.7</v>
          </cell>
          <cell r="G1754">
            <v>827.1</v>
          </cell>
          <cell r="H1754">
            <v>3</v>
          </cell>
          <cell r="I1754">
            <v>827.09999999999991</v>
          </cell>
          <cell r="J1754">
            <v>0</v>
          </cell>
        </row>
        <row r="1755">
          <cell r="C1755" t="str">
            <v>4Н1-16</v>
          </cell>
          <cell r="D1755" t="str">
            <v>Настил 4Н1-16</v>
          </cell>
          <cell r="E1755">
            <v>3</v>
          </cell>
          <cell r="F1755">
            <v>256</v>
          </cell>
          <cell r="G1755">
            <v>768</v>
          </cell>
          <cell r="H1755">
            <v>3</v>
          </cell>
          <cell r="I1755">
            <v>768</v>
          </cell>
          <cell r="J1755">
            <v>0</v>
          </cell>
        </row>
        <row r="1756">
          <cell r="C1756" t="str">
            <v>4Н1-17</v>
          </cell>
          <cell r="D1756" t="str">
            <v>Настил 4Н1-17</v>
          </cell>
          <cell r="E1756">
            <v>2</v>
          </cell>
          <cell r="F1756">
            <v>226.8</v>
          </cell>
          <cell r="G1756">
            <v>453.6</v>
          </cell>
          <cell r="H1756">
            <v>2</v>
          </cell>
          <cell r="I1756">
            <v>453.6</v>
          </cell>
          <cell r="J1756">
            <v>0</v>
          </cell>
        </row>
        <row r="1757">
          <cell r="C1757" t="str">
            <v>4Н1-18</v>
          </cell>
          <cell r="D1757" t="str">
            <v>Настил 4Н1-18</v>
          </cell>
          <cell r="E1757">
            <v>1</v>
          </cell>
          <cell r="F1757">
            <v>206.3</v>
          </cell>
          <cell r="G1757">
            <v>206.3</v>
          </cell>
          <cell r="H1757">
            <v>1</v>
          </cell>
          <cell r="I1757">
            <v>206.3</v>
          </cell>
          <cell r="J1757">
            <v>0</v>
          </cell>
        </row>
        <row r="1758">
          <cell r="C1758" t="str">
            <v>4Н1-19</v>
          </cell>
          <cell r="D1758" t="str">
            <v>Настил 4Н1-19</v>
          </cell>
          <cell r="E1758">
            <v>1</v>
          </cell>
          <cell r="F1758">
            <v>275.10000000000002</v>
          </cell>
          <cell r="G1758">
            <v>275.10000000000002</v>
          </cell>
          <cell r="H1758">
            <v>1</v>
          </cell>
          <cell r="I1758">
            <v>275.10000000000002</v>
          </cell>
          <cell r="J1758">
            <v>0</v>
          </cell>
        </row>
        <row r="1759">
          <cell r="C1759" t="str">
            <v>4Н1-20</v>
          </cell>
          <cell r="D1759" t="str">
            <v>Настил 4Н1-20</v>
          </cell>
          <cell r="E1759">
            <v>1</v>
          </cell>
          <cell r="F1759">
            <v>255.3</v>
          </cell>
          <cell r="G1759">
            <v>255.3</v>
          </cell>
          <cell r="H1759">
            <v>1</v>
          </cell>
          <cell r="I1759">
            <v>255.3</v>
          </cell>
          <cell r="J1759">
            <v>0</v>
          </cell>
        </row>
        <row r="1760">
          <cell r="C1760" t="str">
            <v>4Н1-21</v>
          </cell>
          <cell r="D1760" t="str">
            <v>Настил 4Н1-21</v>
          </cell>
          <cell r="E1760">
            <v>1</v>
          </cell>
          <cell r="F1760">
            <v>191.8</v>
          </cell>
          <cell r="G1760">
            <v>191.8</v>
          </cell>
          <cell r="H1760">
            <v>1</v>
          </cell>
          <cell r="I1760">
            <v>191.8</v>
          </cell>
          <cell r="J1760">
            <v>0</v>
          </cell>
        </row>
        <row r="1761">
          <cell r="C1761" t="str">
            <v>4Н1-22</v>
          </cell>
          <cell r="D1761" t="str">
            <v>Настил 4Н1-22</v>
          </cell>
          <cell r="E1761">
            <v>10</v>
          </cell>
          <cell r="F1761">
            <v>201.3</v>
          </cell>
          <cell r="G1761">
            <v>2013</v>
          </cell>
          <cell r="H1761">
            <v>10</v>
          </cell>
          <cell r="I1761">
            <v>2013</v>
          </cell>
          <cell r="J1761">
            <v>0</v>
          </cell>
        </row>
        <row r="1762">
          <cell r="C1762" t="str">
            <v>4Н1-23</v>
          </cell>
          <cell r="D1762" t="str">
            <v>Настил 4Н1-23</v>
          </cell>
          <cell r="E1762">
            <v>1</v>
          </cell>
          <cell r="F1762">
            <v>165.7</v>
          </cell>
          <cell r="G1762">
            <v>165.7</v>
          </cell>
          <cell r="H1762">
            <v>1</v>
          </cell>
          <cell r="I1762">
            <v>165.7</v>
          </cell>
          <cell r="J1762">
            <v>0</v>
          </cell>
        </row>
        <row r="1763">
          <cell r="C1763" t="str">
            <v>4Н1-24</v>
          </cell>
          <cell r="D1763" t="str">
            <v>Настил 4Н1-24</v>
          </cell>
          <cell r="E1763">
            <v>2</v>
          </cell>
          <cell r="F1763">
            <v>275.89999999999998</v>
          </cell>
          <cell r="G1763">
            <v>551.79999999999995</v>
          </cell>
          <cell r="H1763">
            <v>2</v>
          </cell>
          <cell r="I1763">
            <v>551.79999999999995</v>
          </cell>
          <cell r="J1763">
            <v>0</v>
          </cell>
        </row>
        <row r="1764">
          <cell r="C1764" t="str">
            <v>4Н1-25</v>
          </cell>
          <cell r="D1764" t="str">
            <v>Настил 4Н1-25</v>
          </cell>
          <cell r="E1764">
            <v>2</v>
          </cell>
          <cell r="F1764">
            <v>256.10000000000002</v>
          </cell>
          <cell r="G1764">
            <v>512.20000000000005</v>
          </cell>
          <cell r="H1764">
            <v>2</v>
          </cell>
          <cell r="I1764">
            <v>512.20000000000005</v>
          </cell>
          <cell r="J1764">
            <v>0</v>
          </cell>
        </row>
        <row r="1765">
          <cell r="C1765" t="str">
            <v>4Н1-26</v>
          </cell>
          <cell r="D1765" t="str">
            <v>Настил 4Н1-26</v>
          </cell>
          <cell r="E1765">
            <v>1</v>
          </cell>
          <cell r="F1765">
            <v>226.9</v>
          </cell>
          <cell r="G1765">
            <v>226.9</v>
          </cell>
          <cell r="H1765">
            <v>1</v>
          </cell>
          <cell r="I1765">
            <v>226.9</v>
          </cell>
          <cell r="J1765">
            <v>0</v>
          </cell>
        </row>
        <row r="1766">
          <cell r="C1766" t="str">
            <v>4Н1-27</v>
          </cell>
          <cell r="D1766" t="str">
            <v>Настил 4Н1-27</v>
          </cell>
          <cell r="E1766">
            <v>1</v>
          </cell>
          <cell r="F1766">
            <v>207.7</v>
          </cell>
          <cell r="G1766">
            <v>207.7</v>
          </cell>
          <cell r="H1766">
            <v>1</v>
          </cell>
          <cell r="I1766">
            <v>207.7</v>
          </cell>
          <cell r="J1766">
            <v>0</v>
          </cell>
        </row>
        <row r="1767">
          <cell r="C1767" t="str">
            <v>4Н1-28</v>
          </cell>
          <cell r="D1767" t="str">
            <v>Настил 4Н1-28</v>
          </cell>
          <cell r="E1767">
            <v>1</v>
          </cell>
          <cell r="F1767">
            <v>276.39999999999998</v>
          </cell>
          <cell r="G1767">
            <v>276.39999999999998</v>
          </cell>
          <cell r="H1767">
            <v>1</v>
          </cell>
          <cell r="I1767">
            <v>276.39999999999998</v>
          </cell>
          <cell r="J1767">
            <v>0</v>
          </cell>
        </row>
        <row r="1768">
          <cell r="C1768" t="str">
            <v>4Н1-29</v>
          </cell>
          <cell r="D1768" t="str">
            <v>Настил 4Н1-29</v>
          </cell>
          <cell r="E1768">
            <v>1</v>
          </cell>
          <cell r="F1768">
            <v>256.60000000000002</v>
          </cell>
          <cell r="G1768">
            <v>256.60000000000002</v>
          </cell>
          <cell r="H1768">
            <v>1</v>
          </cell>
          <cell r="I1768">
            <v>256.60000000000002</v>
          </cell>
          <cell r="J1768">
            <v>0</v>
          </cell>
        </row>
        <row r="1769">
          <cell r="C1769" t="str">
            <v>4Н1-30</v>
          </cell>
          <cell r="D1769" t="str">
            <v>Настил 4Н1-30</v>
          </cell>
          <cell r="E1769">
            <v>1</v>
          </cell>
          <cell r="F1769">
            <v>193.1</v>
          </cell>
          <cell r="G1769">
            <v>193.1</v>
          </cell>
          <cell r="H1769">
            <v>1</v>
          </cell>
          <cell r="I1769">
            <v>193.1</v>
          </cell>
          <cell r="J1769">
            <v>0</v>
          </cell>
        </row>
        <row r="1770">
          <cell r="C1770" t="str">
            <v>4Н1-31</v>
          </cell>
          <cell r="D1770" t="str">
            <v>Настил 4Н1-31</v>
          </cell>
          <cell r="E1770">
            <v>2</v>
          </cell>
          <cell r="F1770">
            <v>166.3</v>
          </cell>
          <cell r="G1770">
            <v>332.6</v>
          </cell>
          <cell r="H1770">
            <v>2</v>
          </cell>
          <cell r="I1770">
            <v>332.6</v>
          </cell>
          <cell r="J1770">
            <v>0</v>
          </cell>
        </row>
        <row r="1771">
          <cell r="C1771" t="str">
            <v>4Н1-32</v>
          </cell>
          <cell r="D1771" t="str">
            <v>Настил 4Н1-32</v>
          </cell>
          <cell r="E1771">
            <v>2</v>
          </cell>
          <cell r="F1771">
            <v>276.60000000000002</v>
          </cell>
          <cell r="G1771">
            <v>553.20000000000005</v>
          </cell>
          <cell r="H1771">
            <v>2</v>
          </cell>
          <cell r="I1771">
            <v>553.20000000000005</v>
          </cell>
          <cell r="J1771">
            <v>0</v>
          </cell>
        </row>
        <row r="1772">
          <cell r="C1772" t="str">
            <v>4Н1-33</v>
          </cell>
          <cell r="D1772" t="str">
            <v>Настил 4Н1-33</v>
          </cell>
          <cell r="E1772">
            <v>2</v>
          </cell>
          <cell r="F1772">
            <v>256.7</v>
          </cell>
          <cell r="G1772">
            <v>513.4</v>
          </cell>
          <cell r="H1772">
            <v>2</v>
          </cell>
          <cell r="I1772">
            <v>513.4</v>
          </cell>
          <cell r="J1772">
            <v>0</v>
          </cell>
        </row>
        <row r="1773">
          <cell r="C1773" t="str">
            <v>4Н1-34</v>
          </cell>
          <cell r="D1773" t="str">
            <v>Настил 4Н1-34</v>
          </cell>
          <cell r="E1773">
            <v>2</v>
          </cell>
          <cell r="F1773">
            <v>227.7</v>
          </cell>
          <cell r="G1773">
            <v>455.4</v>
          </cell>
          <cell r="H1773">
            <v>2</v>
          </cell>
          <cell r="I1773">
            <v>455.4</v>
          </cell>
          <cell r="J1773">
            <v>0</v>
          </cell>
        </row>
        <row r="1774">
          <cell r="C1774" t="str">
            <v>4Н1-35</v>
          </cell>
          <cell r="D1774" t="str">
            <v>Настил 4Н1-35</v>
          </cell>
          <cell r="E1774">
            <v>1</v>
          </cell>
          <cell r="F1774">
            <v>206.9</v>
          </cell>
          <cell r="G1774">
            <v>206.9</v>
          </cell>
          <cell r="H1774">
            <v>1</v>
          </cell>
          <cell r="I1774">
            <v>206.9</v>
          </cell>
          <cell r="J1774">
            <v>0</v>
          </cell>
        </row>
        <row r="1775">
          <cell r="C1775" t="str">
            <v>4Н1-36</v>
          </cell>
          <cell r="D1775" t="str">
            <v>Настил 4Н1-36</v>
          </cell>
          <cell r="E1775">
            <v>1</v>
          </cell>
          <cell r="F1775">
            <v>275.7</v>
          </cell>
          <cell r="G1775">
            <v>275.7</v>
          </cell>
          <cell r="H1775">
            <v>1</v>
          </cell>
          <cell r="I1775">
            <v>275.7</v>
          </cell>
          <cell r="J1775">
            <v>0</v>
          </cell>
        </row>
        <row r="1776">
          <cell r="C1776" t="str">
            <v>4Н1-37</v>
          </cell>
          <cell r="D1776" t="str">
            <v>Настил 4Н1-37</v>
          </cell>
          <cell r="E1776">
            <v>1</v>
          </cell>
          <cell r="F1776">
            <v>256</v>
          </cell>
          <cell r="G1776">
            <v>256</v>
          </cell>
          <cell r="H1776">
            <v>1</v>
          </cell>
          <cell r="I1776">
            <v>256</v>
          </cell>
          <cell r="J1776">
            <v>0</v>
          </cell>
        </row>
        <row r="1777">
          <cell r="C1777" t="str">
            <v>4Н1-38</v>
          </cell>
          <cell r="D1777" t="str">
            <v>Настил 4Н1-38</v>
          </cell>
          <cell r="E1777">
            <v>1</v>
          </cell>
          <cell r="F1777">
            <v>192.4</v>
          </cell>
          <cell r="G1777">
            <v>192.4</v>
          </cell>
          <cell r="H1777">
            <v>1</v>
          </cell>
          <cell r="I1777">
            <v>192.4</v>
          </cell>
          <cell r="J1777">
            <v>0</v>
          </cell>
        </row>
        <row r="1778">
          <cell r="C1778" t="str">
            <v>4Н1-39</v>
          </cell>
          <cell r="D1778" t="str">
            <v>Настил 4Н1-39</v>
          </cell>
          <cell r="E1778">
            <v>2</v>
          </cell>
          <cell r="F1778">
            <v>165.6</v>
          </cell>
          <cell r="G1778">
            <v>331.2</v>
          </cell>
          <cell r="H1778">
            <v>2</v>
          </cell>
          <cell r="I1778">
            <v>331.2</v>
          </cell>
          <cell r="J1778">
            <v>0</v>
          </cell>
        </row>
        <row r="1779">
          <cell r="C1779" t="str">
            <v>4Н1-40</v>
          </cell>
          <cell r="D1779" t="str">
            <v>Настил 4Н1-40</v>
          </cell>
          <cell r="E1779">
            <v>2</v>
          </cell>
          <cell r="F1779">
            <v>275.7</v>
          </cell>
          <cell r="G1779">
            <v>551.4</v>
          </cell>
          <cell r="H1779">
            <v>2</v>
          </cell>
          <cell r="I1779">
            <v>551.4</v>
          </cell>
          <cell r="J1779">
            <v>0</v>
          </cell>
        </row>
        <row r="1780">
          <cell r="C1780" t="str">
            <v>4Н1-41</v>
          </cell>
          <cell r="D1780" t="str">
            <v>Настил 4Н1-41</v>
          </cell>
          <cell r="E1780">
            <v>2</v>
          </cell>
          <cell r="F1780">
            <v>256</v>
          </cell>
          <cell r="G1780">
            <v>512</v>
          </cell>
          <cell r="H1780">
            <v>2</v>
          </cell>
          <cell r="I1780">
            <v>512</v>
          </cell>
          <cell r="J1780">
            <v>0</v>
          </cell>
        </row>
        <row r="1781">
          <cell r="C1781" t="str">
            <v>4Н1-42</v>
          </cell>
          <cell r="D1781" t="str">
            <v>Настил 4Н1-42</v>
          </cell>
          <cell r="E1781">
            <v>2</v>
          </cell>
          <cell r="F1781">
            <v>226.8</v>
          </cell>
          <cell r="G1781">
            <v>453.6</v>
          </cell>
          <cell r="H1781">
            <v>2</v>
          </cell>
          <cell r="I1781">
            <v>453.6</v>
          </cell>
          <cell r="J1781">
            <v>0</v>
          </cell>
        </row>
        <row r="1782">
          <cell r="C1782" t="str">
            <v>4Н1-43</v>
          </cell>
          <cell r="D1782" t="str">
            <v>Настил 4Н1-43</v>
          </cell>
          <cell r="E1782">
            <v>1</v>
          </cell>
          <cell r="F1782">
            <v>207.8</v>
          </cell>
          <cell r="G1782">
            <v>207.8</v>
          </cell>
          <cell r="H1782">
            <v>1</v>
          </cell>
          <cell r="I1782">
            <v>207.8</v>
          </cell>
          <cell r="J1782">
            <v>0</v>
          </cell>
        </row>
        <row r="1783">
          <cell r="C1783" t="str">
            <v>4Н1-44</v>
          </cell>
          <cell r="D1783" t="str">
            <v>Настил 4Н1-44</v>
          </cell>
          <cell r="E1783">
            <v>1</v>
          </cell>
          <cell r="F1783">
            <v>276.60000000000002</v>
          </cell>
          <cell r="G1783">
            <v>276.60000000000002</v>
          </cell>
          <cell r="H1783">
            <v>1</v>
          </cell>
          <cell r="I1783">
            <v>276.60000000000002</v>
          </cell>
          <cell r="J1783">
            <v>0</v>
          </cell>
        </row>
        <row r="1784">
          <cell r="C1784" t="str">
            <v>4Н1-45</v>
          </cell>
          <cell r="D1784" t="str">
            <v>Настил 4Н1-45</v>
          </cell>
          <cell r="E1784">
            <v>1</v>
          </cell>
          <cell r="F1784">
            <v>256.7</v>
          </cell>
          <cell r="G1784">
            <v>256.7</v>
          </cell>
          <cell r="H1784">
            <v>1</v>
          </cell>
          <cell r="I1784">
            <v>256.7</v>
          </cell>
          <cell r="J1784">
            <v>0</v>
          </cell>
        </row>
        <row r="1785">
          <cell r="C1785" t="str">
            <v>4Н1-46</v>
          </cell>
          <cell r="D1785" t="str">
            <v>Настил 4Н1-46</v>
          </cell>
          <cell r="E1785">
            <v>1</v>
          </cell>
          <cell r="F1785">
            <v>193.2</v>
          </cell>
          <cell r="G1785">
            <v>193.2</v>
          </cell>
          <cell r="H1785">
            <v>1</v>
          </cell>
          <cell r="I1785">
            <v>193.2</v>
          </cell>
          <cell r="J1785">
            <v>0</v>
          </cell>
        </row>
        <row r="1786">
          <cell r="C1786" t="str">
            <v>4Н1-47</v>
          </cell>
          <cell r="D1786" t="str">
            <v>Настил 4Н1-47</v>
          </cell>
          <cell r="E1786">
            <v>2</v>
          </cell>
          <cell r="F1786">
            <v>166.3</v>
          </cell>
          <cell r="G1786">
            <v>332.6</v>
          </cell>
          <cell r="H1786">
            <v>2</v>
          </cell>
          <cell r="I1786">
            <v>332.6</v>
          </cell>
          <cell r="J1786">
            <v>0</v>
          </cell>
        </row>
        <row r="1787">
          <cell r="C1787" t="str">
            <v>4Н1-48</v>
          </cell>
          <cell r="D1787" t="str">
            <v>Настил 4Н1-48</v>
          </cell>
          <cell r="E1787">
            <v>2</v>
          </cell>
          <cell r="F1787">
            <v>276.60000000000002</v>
          </cell>
          <cell r="G1787">
            <v>553.20000000000005</v>
          </cell>
          <cell r="H1787">
            <v>2</v>
          </cell>
          <cell r="I1787">
            <v>553.20000000000005</v>
          </cell>
          <cell r="J1787">
            <v>0</v>
          </cell>
        </row>
        <row r="1788">
          <cell r="C1788" t="str">
            <v>4Н1-49</v>
          </cell>
          <cell r="D1788" t="str">
            <v>Настил 4Н1-49</v>
          </cell>
          <cell r="E1788">
            <v>2</v>
          </cell>
          <cell r="F1788">
            <v>256.7</v>
          </cell>
          <cell r="G1788">
            <v>513.4</v>
          </cell>
          <cell r="H1788">
            <v>2</v>
          </cell>
          <cell r="I1788">
            <v>513.4</v>
          </cell>
          <cell r="J1788">
            <v>0</v>
          </cell>
        </row>
        <row r="1789">
          <cell r="C1789" t="str">
            <v>4Н1-50</v>
          </cell>
          <cell r="D1789" t="str">
            <v>Настил 4Н1-50</v>
          </cell>
          <cell r="E1789">
            <v>2</v>
          </cell>
          <cell r="F1789">
            <v>227.7</v>
          </cell>
          <cell r="G1789">
            <v>455.4</v>
          </cell>
          <cell r="H1789">
            <v>2</v>
          </cell>
          <cell r="I1789">
            <v>455.4</v>
          </cell>
          <cell r="J1789">
            <v>0</v>
          </cell>
        </row>
        <row r="1790">
          <cell r="C1790" t="str">
            <v>4Н1-51</v>
          </cell>
          <cell r="D1790" t="str">
            <v>Настил 4Н1-51</v>
          </cell>
          <cell r="E1790">
            <v>1</v>
          </cell>
          <cell r="F1790">
            <v>207.4</v>
          </cell>
          <cell r="G1790">
            <v>207.4</v>
          </cell>
          <cell r="H1790">
            <v>1</v>
          </cell>
          <cell r="I1790">
            <v>207.4</v>
          </cell>
          <cell r="J1790">
            <v>0</v>
          </cell>
        </row>
        <row r="1791">
          <cell r="C1791" t="str">
            <v>4Н1-52</v>
          </cell>
          <cell r="D1791" t="str">
            <v>Настил 4Н1-52</v>
          </cell>
          <cell r="E1791">
            <v>1</v>
          </cell>
          <cell r="F1791">
            <v>276.10000000000002</v>
          </cell>
          <cell r="G1791">
            <v>276.10000000000002</v>
          </cell>
          <cell r="H1791">
            <v>1</v>
          </cell>
          <cell r="I1791">
            <v>276.10000000000002</v>
          </cell>
          <cell r="J1791">
            <v>0</v>
          </cell>
        </row>
        <row r="1792">
          <cell r="C1792" t="str">
            <v>4Н1-53</v>
          </cell>
          <cell r="D1792" t="str">
            <v>Настил 4Н1-53</v>
          </cell>
          <cell r="E1792">
            <v>1</v>
          </cell>
          <cell r="F1792">
            <v>256.3</v>
          </cell>
          <cell r="G1792">
            <v>256.3</v>
          </cell>
          <cell r="H1792">
            <v>1</v>
          </cell>
          <cell r="I1792">
            <v>256.3</v>
          </cell>
          <cell r="J1792">
            <v>0</v>
          </cell>
        </row>
        <row r="1793">
          <cell r="C1793" t="str">
            <v>4Н1-54</v>
          </cell>
          <cell r="D1793" t="str">
            <v>Настил 4Н1-54</v>
          </cell>
          <cell r="E1793">
            <v>1</v>
          </cell>
          <cell r="F1793">
            <v>192.8</v>
          </cell>
          <cell r="G1793">
            <v>192.8</v>
          </cell>
          <cell r="H1793">
            <v>1</v>
          </cell>
          <cell r="I1793">
            <v>192.8</v>
          </cell>
          <cell r="J1793">
            <v>0</v>
          </cell>
        </row>
        <row r="1794">
          <cell r="C1794" t="str">
            <v>4Н1-55</v>
          </cell>
          <cell r="D1794" t="str">
            <v>Настил 4Н1-55</v>
          </cell>
          <cell r="E1794">
            <v>1</v>
          </cell>
          <cell r="F1794">
            <v>40.1</v>
          </cell>
          <cell r="G1794">
            <v>40.1</v>
          </cell>
          <cell r="H1794">
            <v>1</v>
          </cell>
          <cell r="I1794">
            <v>40.1</v>
          </cell>
          <cell r="J1794">
            <v>0</v>
          </cell>
        </row>
        <row r="1795">
          <cell r="C1795" t="str">
            <v>4Н1-56</v>
          </cell>
          <cell r="D1795" t="str">
            <v>Настил 4Н1-56</v>
          </cell>
          <cell r="E1795">
            <v>1</v>
          </cell>
          <cell r="F1795">
            <v>37.4</v>
          </cell>
          <cell r="G1795">
            <v>37.4</v>
          </cell>
          <cell r="H1795">
            <v>1</v>
          </cell>
          <cell r="I1795">
            <v>37.4</v>
          </cell>
          <cell r="J1795">
            <v>0</v>
          </cell>
        </row>
        <row r="1796">
          <cell r="C1796" t="str">
            <v>4Н1-57</v>
          </cell>
          <cell r="D1796" t="str">
            <v>Настил 4Н1-57</v>
          </cell>
          <cell r="E1796">
            <v>1</v>
          </cell>
          <cell r="F1796">
            <v>55.6</v>
          </cell>
          <cell r="G1796">
            <v>55.6</v>
          </cell>
          <cell r="H1796">
            <v>1</v>
          </cell>
          <cell r="I1796">
            <v>55.6</v>
          </cell>
          <cell r="J1796">
            <v>0</v>
          </cell>
        </row>
        <row r="1797">
          <cell r="C1797" t="str">
            <v>4Н1-58</v>
          </cell>
          <cell r="D1797" t="str">
            <v>Настил 4Н1-58</v>
          </cell>
          <cell r="E1797">
            <v>1</v>
          </cell>
          <cell r="F1797">
            <v>58.4</v>
          </cell>
          <cell r="G1797">
            <v>58.4</v>
          </cell>
          <cell r="H1797">
            <v>1</v>
          </cell>
          <cell r="I1797">
            <v>58.4</v>
          </cell>
          <cell r="J1797">
            <v>0</v>
          </cell>
        </row>
        <row r="1798">
          <cell r="C1798" t="str">
            <v>4Н1-59</v>
          </cell>
          <cell r="D1798" t="str">
            <v>Настил 4Н1-59</v>
          </cell>
          <cell r="E1798">
            <v>2</v>
          </cell>
          <cell r="F1798">
            <v>42.5</v>
          </cell>
          <cell r="G1798">
            <v>85</v>
          </cell>
          <cell r="H1798">
            <v>2</v>
          </cell>
          <cell r="I1798">
            <v>85</v>
          </cell>
          <cell r="J1798">
            <v>0</v>
          </cell>
        </row>
        <row r="1799">
          <cell r="C1799" t="str">
            <v>4Н1-60</v>
          </cell>
          <cell r="D1799" t="str">
            <v>Настил 4Н1-60</v>
          </cell>
          <cell r="E1799">
            <v>1</v>
          </cell>
          <cell r="F1799">
            <v>41.8</v>
          </cell>
          <cell r="G1799">
            <v>41.8</v>
          </cell>
          <cell r="H1799">
            <v>1</v>
          </cell>
          <cell r="I1799">
            <v>41.8</v>
          </cell>
          <cell r="J1799">
            <v>0</v>
          </cell>
        </row>
        <row r="1800">
          <cell r="C1800" t="str">
            <v>4Н1-61</v>
          </cell>
          <cell r="D1800" t="str">
            <v>Настил 4Н1-61</v>
          </cell>
          <cell r="E1800">
            <v>1</v>
          </cell>
          <cell r="F1800">
            <v>275.7</v>
          </cell>
          <cell r="G1800">
            <v>275.7</v>
          </cell>
          <cell r="H1800">
            <v>1</v>
          </cell>
          <cell r="I1800">
            <v>275.7</v>
          </cell>
          <cell r="J1800">
            <v>0</v>
          </cell>
        </row>
        <row r="1801">
          <cell r="C1801" t="str">
            <v>4Н1-62</v>
          </cell>
          <cell r="D1801" t="str">
            <v>Настил 4Н1-62</v>
          </cell>
          <cell r="E1801">
            <v>1</v>
          </cell>
          <cell r="F1801">
            <v>256</v>
          </cell>
          <cell r="G1801">
            <v>256</v>
          </cell>
          <cell r="H1801">
            <v>1</v>
          </cell>
          <cell r="I1801">
            <v>256</v>
          </cell>
          <cell r="J1801">
            <v>0</v>
          </cell>
        </row>
        <row r="1802">
          <cell r="C1802" t="str">
            <v>4Н1-63</v>
          </cell>
          <cell r="D1802" t="str">
            <v>Настил 4Н1-63</v>
          </cell>
          <cell r="E1802">
            <v>2</v>
          </cell>
          <cell r="F1802">
            <v>45.6</v>
          </cell>
          <cell r="G1802">
            <v>91.2</v>
          </cell>
          <cell r="H1802">
            <v>2</v>
          </cell>
          <cell r="I1802">
            <v>91.2</v>
          </cell>
          <cell r="J1802">
            <v>0</v>
          </cell>
        </row>
        <row r="1803">
          <cell r="C1803" t="str">
            <v>4Н1-64</v>
          </cell>
          <cell r="D1803" t="str">
            <v>Настил 4Н1-64</v>
          </cell>
          <cell r="E1803">
            <v>2</v>
          </cell>
          <cell r="F1803">
            <v>30</v>
          </cell>
          <cell r="G1803">
            <v>60</v>
          </cell>
          <cell r="H1803">
            <v>2</v>
          </cell>
          <cell r="I1803">
            <v>60</v>
          </cell>
          <cell r="J1803">
            <v>0</v>
          </cell>
        </row>
        <row r="1804">
          <cell r="C1804" t="str">
            <v>4Н1-65</v>
          </cell>
          <cell r="D1804" t="str">
            <v>Настил 4Н1-65</v>
          </cell>
          <cell r="E1804">
            <v>1</v>
          </cell>
          <cell r="F1804">
            <v>80.2</v>
          </cell>
          <cell r="G1804">
            <v>80.2</v>
          </cell>
          <cell r="H1804">
            <v>1</v>
          </cell>
          <cell r="I1804">
            <v>80.2</v>
          </cell>
          <cell r="J1804">
            <v>0</v>
          </cell>
        </row>
        <row r="1805">
          <cell r="C1805" t="str">
            <v>4Н1-66</v>
          </cell>
          <cell r="D1805" t="str">
            <v>Настил 4Н1-66</v>
          </cell>
          <cell r="E1805">
            <v>1</v>
          </cell>
          <cell r="F1805">
            <v>73.099999999999994</v>
          </cell>
          <cell r="G1805">
            <v>73.099999999999994</v>
          </cell>
          <cell r="H1805">
            <v>1</v>
          </cell>
          <cell r="I1805">
            <v>73.099999999999994</v>
          </cell>
          <cell r="J1805">
            <v>0</v>
          </cell>
        </row>
        <row r="1806">
          <cell r="C1806" t="str">
            <v>4Н1-67</v>
          </cell>
          <cell r="D1806" t="str">
            <v>Настил 4Н1-67</v>
          </cell>
          <cell r="E1806">
            <v>1</v>
          </cell>
          <cell r="F1806">
            <v>46.6</v>
          </cell>
          <cell r="G1806">
            <v>46.6</v>
          </cell>
          <cell r="H1806">
            <v>1</v>
          </cell>
          <cell r="I1806">
            <v>46.6</v>
          </cell>
          <cell r="J1806">
            <v>0</v>
          </cell>
        </row>
        <row r="1807">
          <cell r="C1807" t="str">
            <v>4Н1-68</v>
          </cell>
          <cell r="D1807" t="str">
            <v>Настил 4Н1-68</v>
          </cell>
          <cell r="E1807">
            <v>1</v>
          </cell>
          <cell r="F1807">
            <v>48.9</v>
          </cell>
          <cell r="G1807">
            <v>48.9</v>
          </cell>
          <cell r="H1807">
            <v>1</v>
          </cell>
          <cell r="I1807">
            <v>48.9</v>
          </cell>
          <cell r="J1807">
            <v>0</v>
          </cell>
        </row>
        <row r="1808">
          <cell r="C1808" t="str">
            <v>4Н1-69</v>
          </cell>
          <cell r="D1808" t="str">
            <v>Настил 4Н1-69</v>
          </cell>
          <cell r="E1808">
            <v>1</v>
          </cell>
          <cell r="F1808">
            <v>13.9</v>
          </cell>
          <cell r="G1808">
            <v>13.9</v>
          </cell>
          <cell r="H1808">
            <v>1</v>
          </cell>
          <cell r="I1808">
            <v>13.9</v>
          </cell>
          <cell r="J1808">
            <v>0</v>
          </cell>
        </row>
        <row r="1809">
          <cell r="C1809" t="str">
            <v>4Н1-70</v>
          </cell>
          <cell r="D1809" t="str">
            <v>Настил 4Н1-70</v>
          </cell>
          <cell r="E1809">
            <v>1</v>
          </cell>
          <cell r="F1809">
            <v>52</v>
          </cell>
          <cell r="G1809">
            <v>52</v>
          </cell>
          <cell r="H1809">
            <v>1</v>
          </cell>
          <cell r="I1809">
            <v>52</v>
          </cell>
          <cell r="J1809">
            <v>0</v>
          </cell>
        </row>
        <row r="1810">
          <cell r="C1810" t="str">
            <v>4Н1-71</v>
          </cell>
          <cell r="D1810" t="str">
            <v>Настил 4Н1-71</v>
          </cell>
          <cell r="E1810">
            <v>1</v>
          </cell>
          <cell r="F1810">
            <v>48.9</v>
          </cell>
          <cell r="G1810">
            <v>48.9</v>
          </cell>
          <cell r="H1810">
            <v>1</v>
          </cell>
          <cell r="I1810">
            <v>48.9</v>
          </cell>
          <cell r="J1810">
            <v>0</v>
          </cell>
        </row>
        <row r="1811">
          <cell r="C1811" t="str">
            <v>4Н1-72</v>
          </cell>
          <cell r="D1811" t="str">
            <v>Настил 4Н1-72</v>
          </cell>
          <cell r="E1811">
            <v>1</v>
          </cell>
          <cell r="F1811">
            <v>43.2</v>
          </cell>
          <cell r="G1811">
            <v>43.2</v>
          </cell>
          <cell r="H1811">
            <v>1</v>
          </cell>
          <cell r="I1811">
            <v>43.2</v>
          </cell>
          <cell r="J1811">
            <v>0</v>
          </cell>
        </row>
        <row r="1812">
          <cell r="C1812" t="str">
            <v>4Н1-73</v>
          </cell>
          <cell r="D1812" t="str">
            <v>Настил 4Н1-73</v>
          </cell>
          <cell r="E1812">
            <v>1</v>
          </cell>
          <cell r="F1812">
            <v>82.4</v>
          </cell>
          <cell r="G1812">
            <v>82.4</v>
          </cell>
          <cell r="H1812">
            <v>1</v>
          </cell>
          <cell r="I1812">
            <v>82.4</v>
          </cell>
          <cell r="J1812">
            <v>0</v>
          </cell>
        </row>
        <row r="1813">
          <cell r="C1813" t="str">
            <v>4Н1-74</v>
          </cell>
          <cell r="D1813" t="str">
            <v>Настил 4Н1-74</v>
          </cell>
          <cell r="E1813">
            <v>1</v>
          </cell>
          <cell r="F1813">
            <v>54.2</v>
          </cell>
          <cell r="G1813">
            <v>54.2</v>
          </cell>
          <cell r="H1813">
            <v>1</v>
          </cell>
          <cell r="I1813">
            <v>54.2</v>
          </cell>
          <cell r="J1813">
            <v>0</v>
          </cell>
        </row>
        <row r="1814">
          <cell r="C1814" t="str">
            <v>4Н1-75</v>
          </cell>
          <cell r="D1814" t="str">
            <v>Настил 4Н1-75</v>
          </cell>
          <cell r="E1814">
            <v>1</v>
          </cell>
          <cell r="F1814">
            <v>80.3</v>
          </cell>
          <cell r="G1814">
            <v>80.3</v>
          </cell>
          <cell r="H1814">
            <v>1</v>
          </cell>
          <cell r="I1814">
            <v>80.3</v>
          </cell>
          <cell r="J1814">
            <v>0</v>
          </cell>
        </row>
        <row r="1815">
          <cell r="C1815" t="str">
            <v>4Н1-76</v>
          </cell>
          <cell r="D1815" t="str">
            <v>Настил 4Н1-76</v>
          </cell>
          <cell r="E1815">
            <v>1</v>
          </cell>
          <cell r="F1815">
            <v>81.8</v>
          </cell>
          <cell r="G1815">
            <v>81.8</v>
          </cell>
          <cell r="H1815">
            <v>1</v>
          </cell>
          <cell r="I1815">
            <v>81.8</v>
          </cell>
          <cell r="J1815">
            <v>0</v>
          </cell>
        </row>
        <row r="1816">
          <cell r="C1816" t="str">
            <v>4Н1-77</v>
          </cell>
          <cell r="D1816" t="str">
            <v>Настил 4Н1-77</v>
          </cell>
          <cell r="E1816">
            <v>1</v>
          </cell>
          <cell r="F1816">
            <v>200.1</v>
          </cell>
          <cell r="G1816">
            <v>200.1</v>
          </cell>
          <cell r="H1816">
            <v>1</v>
          </cell>
          <cell r="I1816">
            <v>200.1</v>
          </cell>
          <cell r="J1816">
            <v>0</v>
          </cell>
        </row>
        <row r="1817">
          <cell r="C1817" t="str">
            <v>4Н1-78</v>
          </cell>
          <cell r="D1817" t="str">
            <v>Настил 4Н1-78</v>
          </cell>
          <cell r="E1817">
            <v>1</v>
          </cell>
          <cell r="F1817">
            <v>277.3</v>
          </cell>
          <cell r="G1817">
            <v>277.3</v>
          </cell>
          <cell r="H1817">
            <v>1</v>
          </cell>
          <cell r="I1817">
            <v>277.3</v>
          </cell>
          <cell r="J1817">
            <v>0</v>
          </cell>
        </row>
        <row r="1818">
          <cell r="C1818" t="str">
            <v>4Н1-79</v>
          </cell>
          <cell r="D1818" t="str">
            <v>Настил 4Н1-79</v>
          </cell>
          <cell r="E1818">
            <v>1</v>
          </cell>
          <cell r="F1818">
            <v>257.39999999999998</v>
          </cell>
          <cell r="G1818">
            <v>257.39999999999998</v>
          </cell>
          <cell r="H1818">
            <v>1</v>
          </cell>
          <cell r="I1818">
            <v>257.39999999999998</v>
          </cell>
          <cell r="J1818">
            <v>0</v>
          </cell>
        </row>
        <row r="1819">
          <cell r="C1819" t="str">
            <v>4Н1-80</v>
          </cell>
          <cell r="D1819" t="str">
            <v>Настил 4Н1-80</v>
          </cell>
          <cell r="E1819">
            <v>1</v>
          </cell>
          <cell r="F1819">
            <v>69.7</v>
          </cell>
          <cell r="G1819">
            <v>69.7</v>
          </cell>
          <cell r="H1819">
            <v>1</v>
          </cell>
          <cell r="I1819">
            <v>69.7</v>
          </cell>
          <cell r="J1819">
            <v>0</v>
          </cell>
        </row>
        <row r="1820">
          <cell r="C1820" t="str">
            <v>4Н1-81</v>
          </cell>
          <cell r="D1820" t="str">
            <v>Настил 4Н1-81</v>
          </cell>
          <cell r="E1820">
            <v>1</v>
          </cell>
          <cell r="F1820">
            <v>51.8</v>
          </cell>
          <cell r="G1820">
            <v>51.8</v>
          </cell>
          <cell r="H1820">
            <v>1</v>
          </cell>
          <cell r="I1820">
            <v>51.8</v>
          </cell>
          <cell r="J1820">
            <v>0</v>
          </cell>
        </row>
        <row r="1821">
          <cell r="C1821" t="str">
            <v>4Н1-82</v>
          </cell>
          <cell r="D1821" t="str">
            <v>Настил 4Н1-82</v>
          </cell>
          <cell r="E1821">
            <v>1</v>
          </cell>
          <cell r="F1821">
            <v>62.1</v>
          </cell>
          <cell r="G1821">
            <v>62.1</v>
          </cell>
          <cell r="H1821">
            <v>1</v>
          </cell>
          <cell r="I1821">
            <v>62.1</v>
          </cell>
          <cell r="J1821">
            <v>0</v>
          </cell>
        </row>
        <row r="1822">
          <cell r="C1822" t="str">
            <v>4Н1-83</v>
          </cell>
          <cell r="D1822" t="str">
            <v>Настил 4Н1-83</v>
          </cell>
          <cell r="E1822">
            <v>1</v>
          </cell>
          <cell r="F1822">
            <v>58.4</v>
          </cell>
          <cell r="G1822">
            <v>58.4</v>
          </cell>
          <cell r="H1822">
            <v>1</v>
          </cell>
          <cell r="I1822">
            <v>58.4</v>
          </cell>
          <cell r="J1822">
            <v>0</v>
          </cell>
        </row>
        <row r="1823">
          <cell r="C1823" t="str">
            <v>4Н1-84</v>
          </cell>
          <cell r="D1823" t="str">
            <v>Настил 4Н1-84</v>
          </cell>
          <cell r="E1823">
            <v>1</v>
          </cell>
          <cell r="F1823">
            <v>41.7</v>
          </cell>
          <cell r="G1823">
            <v>41.7</v>
          </cell>
          <cell r="H1823">
            <v>1</v>
          </cell>
          <cell r="I1823">
            <v>41.7</v>
          </cell>
          <cell r="J1823">
            <v>0</v>
          </cell>
        </row>
        <row r="1824">
          <cell r="C1824" t="str">
            <v>4Н1-85</v>
          </cell>
          <cell r="D1824" t="str">
            <v>Настил 4Н1-85</v>
          </cell>
          <cell r="E1824">
            <v>1</v>
          </cell>
          <cell r="F1824">
            <v>27.2</v>
          </cell>
          <cell r="G1824">
            <v>27.2</v>
          </cell>
          <cell r="H1824">
            <v>1</v>
          </cell>
          <cell r="I1824">
            <v>27.2</v>
          </cell>
          <cell r="J1824">
            <v>0</v>
          </cell>
        </row>
        <row r="1825">
          <cell r="C1825" t="str">
            <v>4Н1-86</v>
          </cell>
          <cell r="D1825" t="str">
            <v>Настил 4Н1-86</v>
          </cell>
          <cell r="E1825">
            <v>1</v>
          </cell>
          <cell r="F1825">
            <v>40.299999999999997</v>
          </cell>
          <cell r="G1825">
            <v>40.299999999999997</v>
          </cell>
          <cell r="H1825">
            <v>1</v>
          </cell>
          <cell r="I1825">
            <v>40.299999999999997</v>
          </cell>
          <cell r="J1825">
            <v>0</v>
          </cell>
        </row>
        <row r="1826">
          <cell r="C1826" t="str">
            <v>4Н1-87</v>
          </cell>
          <cell r="D1826" t="str">
            <v>Настил 4Н1-87</v>
          </cell>
          <cell r="E1826">
            <v>1</v>
          </cell>
          <cell r="F1826">
            <v>41.3</v>
          </cell>
          <cell r="G1826">
            <v>41.3</v>
          </cell>
          <cell r="H1826">
            <v>1</v>
          </cell>
          <cell r="I1826">
            <v>41.3</v>
          </cell>
          <cell r="J1826">
            <v>0</v>
          </cell>
        </row>
        <row r="1827">
          <cell r="C1827" t="str">
            <v>4Н1-88</v>
          </cell>
          <cell r="D1827" t="str">
            <v>Настил 4Н1-88</v>
          </cell>
          <cell r="E1827">
            <v>5</v>
          </cell>
          <cell r="F1827">
            <v>230.7</v>
          </cell>
          <cell r="G1827">
            <v>1153.5</v>
          </cell>
          <cell r="H1827">
            <v>5</v>
          </cell>
          <cell r="I1827">
            <v>1153.5</v>
          </cell>
          <cell r="J1827">
            <v>0</v>
          </cell>
        </row>
        <row r="1828">
          <cell r="C1828" t="str">
            <v>4Н1-89</v>
          </cell>
          <cell r="D1828" t="str">
            <v>Настил 4Н1-89</v>
          </cell>
          <cell r="E1828">
            <v>1</v>
          </cell>
          <cell r="F1828">
            <v>281.5</v>
          </cell>
          <cell r="G1828">
            <v>281.5</v>
          </cell>
          <cell r="H1828">
            <v>1</v>
          </cell>
          <cell r="I1828">
            <v>281.5</v>
          </cell>
          <cell r="J1828">
            <v>0</v>
          </cell>
        </row>
        <row r="1829">
          <cell r="C1829" t="str">
            <v>4Н1-90</v>
          </cell>
          <cell r="D1829" t="str">
            <v>Настил 4Н1-90</v>
          </cell>
          <cell r="E1829">
            <v>1</v>
          </cell>
          <cell r="F1829">
            <v>261.60000000000002</v>
          </cell>
          <cell r="G1829">
            <v>261.60000000000002</v>
          </cell>
          <cell r="H1829">
            <v>1</v>
          </cell>
          <cell r="I1829">
            <v>261.60000000000002</v>
          </cell>
          <cell r="J1829">
            <v>0</v>
          </cell>
        </row>
        <row r="1830">
          <cell r="C1830" t="str">
            <v>4Н1-91</v>
          </cell>
          <cell r="D1830" t="str">
            <v>Настил 4Н1-91</v>
          </cell>
          <cell r="E1830">
            <v>5</v>
          </cell>
          <cell r="F1830">
            <v>213.8</v>
          </cell>
          <cell r="G1830">
            <v>1069</v>
          </cell>
          <cell r="H1830">
            <v>5</v>
          </cell>
          <cell r="I1830">
            <v>1069</v>
          </cell>
          <cell r="J1830">
            <v>0</v>
          </cell>
        </row>
        <row r="1831">
          <cell r="C1831" t="str">
            <v>4Н1-92</v>
          </cell>
          <cell r="D1831" t="str">
            <v>Настил 4Н1-92</v>
          </cell>
          <cell r="E1831">
            <v>1</v>
          </cell>
          <cell r="F1831">
            <v>281.60000000000002</v>
          </cell>
          <cell r="G1831">
            <v>281.60000000000002</v>
          </cell>
          <cell r="H1831">
            <v>1</v>
          </cell>
          <cell r="I1831">
            <v>281.60000000000002</v>
          </cell>
          <cell r="J1831">
            <v>0</v>
          </cell>
        </row>
        <row r="1832">
          <cell r="C1832" t="str">
            <v>4Н1-93</v>
          </cell>
          <cell r="D1832" t="str">
            <v>Настил 4Н1-93</v>
          </cell>
          <cell r="E1832">
            <v>1</v>
          </cell>
          <cell r="F1832">
            <v>261.7</v>
          </cell>
          <cell r="G1832">
            <v>261.7</v>
          </cell>
          <cell r="H1832">
            <v>1</v>
          </cell>
          <cell r="I1832">
            <v>261.7</v>
          </cell>
          <cell r="J1832">
            <v>0</v>
          </cell>
        </row>
        <row r="1833">
          <cell r="C1833" t="str">
            <v>4Н1-94</v>
          </cell>
          <cell r="D1833" t="str">
            <v>Настил 4Н1-94</v>
          </cell>
          <cell r="E1833">
            <v>1</v>
          </cell>
          <cell r="F1833">
            <v>281.60000000000002</v>
          </cell>
          <cell r="G1833">
            <v>281.60000000000002</v>
          </cell>
          <cell r="H1833">
            <v>1</v>
          </cell>
          <cell r="I1833">
            <v>281.60000000000002</v>
          </cell>
          <cell r="J1833">
            <v>0</v>
          </cell>
        </row>
        <row r="1834">
          <cell r="C1834" t="str">
            <v>4Н1-95</v>
          </cell>
          <cell r="D1834" t="str">
            <v>Настил 4Н1-95</v>
          </cell>
          <cell r="E1834">
            <v>1</v>
          </cell>
          <cell r="F1834">
            <v>261.7</v>
          </cell>
          <cell r="G1834">
            <v>261.7</v>
          </cell>
          <cell r="H1834">
            <v>1</v>
          </cell>
          <cell r="I1834">
            <v>261.7</v>
          </cell>
          <cell r="J1834">
            <v>0</v>
          </cell>
        </row>
        <row r="1835">
          <cell r="C1835" t="str">
            <v>4Н1-96</v>
          </cell>
          <cell r="D1835" t="str">
            <v>Настил 4Н1-96</v>
          </cell>
          <cell r="E1835">
            <v>1</v>
          </cell>
          <cell r="F1835">
            <v>281.39999999999998</v>
          </cell>
          <cell r="G1835">
            <v>281.39999999999998</v>
          </cell>
          <cell r="H1835">
            <v>1</v>
          </cell>
          <cell r="I1835">
            <v>281.39999999999998</v>
          </cell>
          <cell r="J1835">
            <v>0</v>
          </cell>
        </row>
        <row r="1836">
          <cell r="C1836" t="str">
            <v>4Н1-97</v>
          </cell>
          <cell r="D1836" t="str">
            <v>Настил 4Н1-97</v>
          </cell>
          <cell r="E1836">
            <v>1</v>
          </cell>
          <cell r="F1836">
            <v>261.5</v>
          </cell>
          <cell r="G1836">
            <v>261.5</v>
          </cell>
          <cell r="H1836">
            <v>1</v>
          </cell>
          <cell r="I1836">
            <v>261.5</v>
          </cell>
          <cell r="J1836">
            <v>0</v>
          </cell>
        </row>
        <row r="1837">
          <cell r="C1837" t="str">
            <v>4Н1-98</v>
          </cell>
          <cell r="D1837" t="str">
            <v>Настил 4Н1-98</v>
          </cell>
          <cell r="E1837">
            <v>1</v>
          </cell>
          <cell r="F1837">
            <v>165.5</v>
          </cell>
          <cell r="G1837">
            <v>165.5</v>
          </cell>
          <cell r="H1837">
            <v>1</v>
          </cell>
          <cell r="I1837">
            <v>165.5</v>
          </cell>
          <cell r="J1837">
            <v>0</v>
          </cell>
        </row>
        <row r="1838">
          <cell r="C1838" t="str">
            <v>4Н1-99</v>
          </cell>
          <cell r="D1838" t="str">
            <v>Настил 4Н1-99</v>
          </cell>
          <cell r="E1838">
            <v>1</v>
          </cell>
          <cell r="F1838">
            <v>275.5</v>
          </cell>
          <cell r="G1838">
            <v>275.5</v>
          </cell>
          <cell r="H1838">
            <v>1</v>
          </cell>
          <cell r="I1838">
            <v>275.5</v>
          </cell>
          <cell r="J1838">
            <v>0</v>
          </cell>
        </row>
        <row r="1839">
          <cell r="C1839" t="str">
            <v>4Н1-100</v>
          </cell>
          <cell r="D1839" t="str">
            <v>Настил 4Н1-100</v>
          </cell>
          <cell r="E1839">
            <v>1</v>
          </cell>
          <cell r="F1839">
            <v>255.9</v>
          </cell>
          <cell r="G1839">
            <v>255.9</v>
          </cell>
          <cell r="H1839">
            <v>1</v>
          </cell>
          <cell r="I1839">
            <v>255.9</v>
          </cell>
          <cell r="J1839">
            <v>0</v>
          </cell>
        </row>
        <row r="1840">
          <cell r="C1840" t="str">
            <v>4Н1-101</v>
          </cell>
          <cell r="D1840" t="str">
            <v>Настил 4Н1-101</v>
          </cell>
          <cell r="E1840">
            <v>1</v>
          </cell>
          <cell r="F1840">
            <v>226.7</v>
          </cell>
          <cell r="G1840">
            <v>226.7</v>
          </cell>
          <cell r="H1840">
            <v>1</v>
          </cell>
          <cell r="I1840">
            <v>226.7</v>
          </cell>
          <cell r="J1840">
            <v>0</v>
          </cell>
        </row>
        <row r="1841">
          <cell r="C1841" t="str">
            <v>4Н1-102</v>
          </cell>
          <cell r="D1841" t="str">
            <v>Настил 4Н1-102</v>
          </cell>
          <cell r="E1841">
            <v>1</v>
          </cell>
          <cell r="F1841">
            <v>281.60000000000002</v>
          </cell>
          <cell r="G1841">
            <v>281.60000000000002</v>
          </cell>
          <cell r="H1841">
            <v>1</v>
          </cell>
          <cell r="I1841">
            <v>281.60000000000002</v>
          </cell>
          <cell r="J1841">
            <v>0</v>
          </cell>
        </row>
        <row r="1842">
          <cell r="C1842" t="str">
            <v>4Н1-103</v>
          </cell>
          <cell r="D1842" t="str">
            <v>Настил 4Н1-103</v>
          </cell>
          <cell r="E1842">
            <v>1</v>
          </cell>
          <cell r="F1842">
            <v>261.7</v>
          </cell>
          <cell r="G1842">
            <v>261.7</v>
          </cell>
          <cell r="H1842">
            <v>1</v>
          </cell>
          <cell r="I1842">
            <v>261.7</v>
          </cell>
          <cell r="J1842">
            <v>0</v>
          </cell>
        </row>
        <row r="1843">
          <cell r="C1843" t="str">
            <v>4Н1-104</v>
          </cell>
          <cell r="D1843" t="str">
            <v>Настил 4Н1-104</v>
          </cell>
          <cell r="E1843">
            <v>8</v>
          </cell>
          <cell r="F1843">
            <v>120.4</v>
          </cell>
          <cell r="G1843">
            <v>963.2</v>
          </cell>
          <cell r="H1843">
            <v>8</v>
          </cell>
          <cell r="I1843">
            <v>963.2</v>
          </cell>
          <cell r="J1843">
            <v>0</v>
          </cell>
        </row>
        <row r="1844">
          <cell r="C1844" t="str">
            <v>4Н1-105</v>
          </cell>
          <cell r="D1844" t="str">
            <v>Настил 4Н1-105</v>
          </cell>
          <cell r="E1844">
            <v>2</v>
          </cell>
          <cell r="F1844">
            <v>60.5</v>
          </cell>
          <cell r="G1844">
            <v>121</v>
          </cell>
          <cell r="H1844">
            <v>2</v>
          </cell>
          <cell r="I1844">
            <v>121</v>
          </cell>
          <cell r="J1844">
            <v>0</v>
          </cell>
        </row>
        <row r="1845">
          <cell r="C1845" t="str">
            <v>4Н1-106</v>
          </cell>
          <cell r="D1845" t="str">
            <v>Настил 4Н1-106</v>
          </cell>
          <cell r="E1845">
            <v>2</v>
          </cell>
          <cell r="F1845">
            <v>56.1</v>
          </cell>
          <cell r="G1845">
            <v>112.2</v>
          </cell>
          <cell r="H1845">
            <v>2</v>
          </cell>
          <cell r="I1845">
            <v>112.2</v>
          </cell>
          <cell r="J1845">
            <v>0</v>
          </cell>
        </row>
        <row r="1846">
          <cell r="C1846" t="str">
            <v>4Н1-107</v>
          </cell>
          <cell r="D1846" t="str">
            <v>Настил 4Н1-107</v>
          </cell>
          <cell r="E1846">
            <v>8</v>
          </cell>
          <cell r="F1846">
            <v>50.7</v>
          </cell>
          <cell r="G1846">
            <v>405.6</v>
          </cell>
          <cell r="H1846">
            <v>8</v>
          </cell>
          <cell r="I1846">
            <v>405.6</v>
          </cell>
          <cell r="J1846">
            <v>0</v>
          </cell>
        </row>
        <row r="1847">
          <cell r="C1847" t="str">
            <v>4Н1-108</v>
          </cell>
          <cell r="D1847" t="str">
            <v>Настил 4Н1-108</v>
          </cell>
          <cell r="E1847">
            <v>1</v>
          </cell>
          <cell r="F1847">
            <v>50.8</v>
          </cell>
          <cell r="G1847">
            <v>50.8</v>
          </cell>
          <cell r="H1847">
            <v>1</v>
          </cell>
          <cell r="I1847">
            <v>50.8</v>
          </cell>
          <cell r="J1847">
            <v>0</v>
          </cell>
        </row>
        <row r="1848">
          <cell r="C1848" t="str">
            <v>4Н1-109</v>
          </cell>
          <cell r="D1848" t="str">
            <v>Настил 4Н1-109</v>
          </cell>
          <cell r="E1848">
            <v>1</v>
          </cell>
          <cell r="F1848">
            <v>118.5</v>
          </cell>
          <cell r="G1848">
            <v>118.5</v>
          </cell>
          <cell r="H1848">
            <v>1</v>
          </cell>
          <cell r="I1848">
            <v>118.5</v>
          </cell>
          <cell r="J1848">
            <v>0</v>
          </cell>
        </row>
        <row r="1849">
          <cell r="C1849" t="str">
            <v>4Н1-110</v>
          </cell>
          <cell r="D1849" t="str">
            <v>Настил 4Н1-110</v>
          </cell>
          <cell r="E1849">
            <v>1</v>
          </cell>
          <cell r="F1849">
            <v>125.4</v>
          </cell>
          <cell r="G1849">
            <v>125.4</v>
          </cell>
          <cell r="H1849">
            <v>1</v>
          </cell>
          <cell r="I1849">
            <v>125.4</v>
          </cell>
          <cell r="J1849">
            <v>0</v>
          </cell>
        </row>
        <row r="1850">
          <cell r="C1850" t="str">
            <v>4Н1-111</v>
          </cell>
          <cell r="D1850" t="str">
            <v>Настил 4Н1-111</v>
          </cell>
          <cell r="E1850">
            <v>2</v>
          </cell>
          <cell r="F1850">
            <v>125.8</v>
          </cell>
          <cell r="G1850">
            <v>251.6</v>
          </cell>
          <cell r="H1850">
            <v>2</v>
          </cell>
          <cell r="I1850">
            <v>251.6</v>
          </cell>
          <cell r="J1850">
            <v>0</v>
          </cell>
        </row>
        <row r="1851">
          <cell r="C1851" t="str">
            <v>4Н1-112</v>
          </cell>
          <cell r="D1851" t="str">
            <v>Настил 4Н1-112</v>
          </cell>
          <cell r="E1851">
            <v>4</v>
          </cell>
          <cell r="F1851">
            <v>8.6999999999999993</v>
          </cell>
          <cell r="G1851">
            <v>34.799999999999997</v>
          </cell>
          <cell r="H1851">
            <v>4</v>
          </cell>
          <cell r="I1851">
            <v>34.799999999999997</v>
          </cell>
          <cell r="J1851">
            <v>0</v>
          </cell>
        </row>
        <row r="1852">
          <cell r="C1852" t="str">
            <v>4Н1-113</v>
          </cell>
          <cell r="D1852" t="str">
            <v>Настил 4Н1-113</v>
          </cell>
          <cell r="E1852">
            <v>2</v>
          </cell>
          <cell r="F1852">
            <v>183.7</v>
          </cell>
          <cell r="G1852">
            <v>367.4</v>
          </cell>
          <cell r="H1852">
            <v>2</v>
          </cell>
          <cell r="I1852">
            <v>367.4</v>
          </cell>
          <cell r="J1852">
            <v>0</v>
          </cell>
        </row>
        <row r="1853">
          <cell r="C1853" t="str">
            <v>4Н1-114</v>
          </cell>
          <cell r="D1853" t="str">
            <v>Настил 4Н1-114</v>
          </cell>
          <cell r="E1853">
            <v>2</v>
          </cell>
          <cell r="F1853">
            <v>64.5</v>
          </cell>
          <cell r="G1853">
            <v>129</v>
          </cell>
          <cell r="H1853">
            <v>2</v>
          </cell>
          <cell r="I1853">
            <v>129</v>
          </cell>
          <cell r="J1853">
            <v>0</v>
          </cell>
        </row>
        <row r="1854">
          <cell r="C1854" t="str">
            <v>4Н1-115</v>
          </cell>
          <cell r="D1854" t="str">
            <v>Настил 4Н1-115</v>
          </cell>
          <cell r="E1854">
            <v>1</v>
          </cell>
          <cell r="F1854">
            <v>50.7</v>
          </cell>
          <cell r="G1854">
            <v>50.7</v>
          </cell>
          <cell r="H1854">
            <v>1</v>
          </cell>
          <cell r="I1854">
            <v>50.7</v>
          </cell>
          <cell r="J1854">
            <v>0</v>
          </cell>
        </row>
        <row r="1855">
          <cell r="C1855" t="str">
            <v>4Н1-116</v>
          </cell>
          <cell r="D1855" t="str">
            <v>Настил 4Н1-116</v>
          </cell>
          <cell r="E1855">
            <v>1</v>
          </cell>
          <cell r="F1855">
            <v>130.5</v>
          </cell>
          <cell r="G1855">
            <v>130.5</v>
          </cell>
          <cell r="H1855">
            <v>1</v>
          </cell>
          <cell r="I1855">
            <v>130.5</v>
          </cell>
          <cell r="J1855">
            <v>0</v>
          </cell>
        </row>
        <row r="1856">
          <cell r="C1856" t="str">
            <v>4Н1-117</v>
          </cell>
          <cell r="D1856" t="str">
            <v>Настил 4Н1-117</v>
          </cell>
          <cell r="E1856">
            <v>1</v>
          </cell>
          <cell r="F1856">
            <v>131.1</v>
          </cell>
          <cell r="G1856">
            <v>131.1</v>
          </cell>
          <cell r="H1856">
            <v>1</v>
          </cell>
          <cell r="I1856">
            <v>131.1</v>
          </cell>
          <cell r="J1856">
            <v>0</v>
          </cell>
        </row>
        <row r="1857">
          <cell r="C1857" t="str">
            <v>4Н1-118</v>
          </cell>
          <cell r="D1857" t="str">
            <v>Настил 4Н1-118</v>
          </cell>
          <cell r="E1857">
            <v>1</v>
          </cell>
          <cell r="F1857">
            <v>132.6</v>
          </cell>
          <cell r="G1857">
            <v>132.6</v>
          </cell>
          <cell r="H1857">
            <v>1</v>
          </cell>
          <cell r="I1857">
            <v>132.6</v>
          </cell>
          <cell r="J1857">
            <v>0</v>
          </cell>
        </row>
        <row r="1858">
          <cell r="C1858" t="str">
            <v>4Н1-119</v>
          </cell>
          <cell r="D1858" t="str">
            <v>Настил 4Н1-119</v>
          </cell>
          <cell r="E1858">
            <v>1</v>
          </cell>
          <cell r="F1858">
            <v>161</v>
          </cell>
          <cell r="G1858">
            <v>161</v>
          </cell>
          <cell r="H1858">
            <v>1</v>
          </cell>
          <cell r="I1858">
            <v>161</v>
          </cell>
          <cell r="J1858">
            <v>0</v>
          </cell>
        </row>
        <row r="1859">
          <cell r="C1859" t="str">
            <v>4Н1-120</v>
          </cell>
          <cell r="D1859" t="str">
            <v>Настил 4Н1-120</v>
          </cell>
          <cell r="E1859">
            <v>1</v>
          </cell>
          <cell r="F1859">
            <v>148.5</v>
          </cell>
          <cell r="G1859">
            <v>148.5</v>
          </cell>
          <cell r="H1859">
            <v>1</v>
          </cell>
          <cell r="I1859">
            <v>148.5</v>
          </cell>
          <cell r="J1859">
            <v>0</v>
          </cell>
        </row>
        <row r="1860">
          <cell r="C1860" t="str">
            <v>4Н1-121</v>
          </cell>
          <cell r="D1860" t="str">
            <v>Настил 4Н1-121</v>
          </cell>
          <cell r="E1860">
            <v>1</v>
          </cell>
          <cell r="F1860">
            <v>137.6</v>
          </cell>
          <cell r="G1860">
            <v>137.6</v>
          </cell>
          <cell r="H1860">
            <v>1</v>
          </cell>
          <cell r="I1860">
            <v>137.6</v>
          </cell>
          <cell r="J1860">
            <v>0</v>
          </cell>
        </row>
        <row r="1861">
          <cell r="C1861" t="str">
            <v>4Н1-122</v>
          </cell>
          <cell r="D1861" t="str">
            <v>Настил 4Н1-122</v>
          </cell>
          <cell r="E1861">
            <v>1</v>
          </cell>
          <cell r="F1861">
            <v>130.30000000000001</v>
          </cell>
          <cell r="G1861">
            <v>130.30000000000001</v>
          </cell>
          <cell r="H1861">
            <v>1</v>
          </cell>
          <cell r="I1861">
            <v>130.30000000000001</v>
          </cell>
          <cell r="J1861">
            <v>0</v>
          </cell>
        </row>
        <row r="1862">
          <cell r="C1862" t="str">
            <v>4Н1-123</v>
          </cell>
          <cell r="D1862" t="str">
            <v>Настил 4Н1-123</v>
          </cell>
          <cell r="E1862">
            <v>1</v>
          </cell>
          <cell r="F1862">
            <v>49.1</v>
          </cell>
          <cell r="G1862">
            <v>49.1</v>
          </cell>
          <cell r="H1862">
            <v>1</v>
          </cell>
          <cell r="I1862">
            <v>49.1</v>
          </cell>
          <cell r="J1862">
            <v>0</v>
          </cell>
        </row>
        <row r="1863">
          <cell r="C1863" t="str">
            <v>4Н1-124</v>
          </cell>
          <cell r="D1863" t="str">
            <v>Настил 4Н1-124</v>
          </cell>
          <cell r="E1863">
            <v>2</v>
          </cell>
          <cell r="F1863">
            <v>61.9</v>
          </cell>
          <cell r="G1863">
            <v>123.8</v>
          </cell>
          <cell r="H1863">
            <v>2</v>
          </cell>
          <cell r="I1863">
            <v>123.8</v>
          </cell>
          <cell r="J1863">
            <v>0</v>
          </cell>
        </row>
        <row r="1864">
          <cell r="C1864" t="str">
            <v>4Н1-125</v>
          </cell>
          <cell r="D1864" t="str">
            <v>Настил 4Н1-125</v>
          </cell>
          <cell r="E1864">
            <v>2</v>
          </cell>
          <cell r="F1864">
            <v>57.3</v>
          </cell>
          <cell r="G1864">
            <v>114.6</v>
          </cell>
          <cell r="H1864">
            <v>2</v>
          </cell>
          <cell r="I1864">
            <v>114.6</v>
          </cell>
          <cell r="J1864">
            <v>0</v>
          </cell>
        </row>
        <row r="1865">
          <cell r="C1865" t="str">
            <v>4Н1-126</v>
          </cell>
          <cell r="D1865" t="str">
            <v>Настил 4Н1-126</v>
          </cell>
          <cell r="E1865">
            <v>1</v>
          </cell>
          <cell r="F1865">
            <v>10.7</v>
          </cell>
          <cell r="G1865">
            <v>10.7</v>
          </cell>
          <cell r="H1865">
            <v>1</v>
          </cell>
          <cell r="I1865">
            <v>10.7</v>
          </cell>
          <cell r="J1865">
            <v>0</v>
          </cell>
        </row>
        <row r="1866">
          <cell r="C1866" t="str">
            <v>4Н1-127</v>
          </cell>
          <cell r="D1866" t="str">
            <v>Настил 4Н1-127</v>
          </cell>
          <cell r="E1866">
            <v>3</v>
          </cell>
          <cell r="F1866">
            <v>25.6</v>
          </cell>
          <cell r="G1866">
            <v>76.8</v>
          </cell>
          <cell r="H1866">
            <v>3</v>
          </cell>
          <cell r="I1866">
            <v>76.800000000000011</v>
          </cell>
          <cell r="J1866">
            <v>0</v>
          </cell>
        </row>
        <row r="1867">
          <cell r="C1867" t="str">
            <v>4Н1-128</v>
          </cell>
          <cell r="D1867" t="str">
            <v>Настил 4Н1-128</v>
          </cell>
          <cell r="E1867">
            <v>1</v>
          </cell>
          <cell r="F1867">
            <v>26.6</v>
          </cell>
          <cell r="G1867">
            <v>26.6</v>
          </cell>
          <cell r="H1867">
            <v>1</v>
          </cell>
          <cell r="I1867">
            <v>26.6</v>
          </cell>
          <cell r="J1867">
            <v>0</v>
          </cell>
        </row>
        <row r="1868">
          <cell r="C1868" t="str">
            <v>4Н1-129</v>
          </cell>
          <cell r="D1868" t="str">
            <v>Настил 4Н1-129</v>
          </cell>
          <cell r="E1868">
            <v>2</v>
          </cell>
          <cell r="F1868">
            <v>36.200000000000003</v>
          </cell>
          <cell r="G1868">
            <v>72.400000000000006</v>
          </cell>
          <cell r="H1868">
            <v>2</v>
          </cell>
          <cell r="I1868">
            <v>72.400000000000006</v>
          </cell>
          <cell r="J1868">
            <v>0</v>
          </cell>
        </row>
        <row r="1869">
          <cell r="C1869" t="str">
            <v>4Н1-130</v>
          </cell>
          <cell r="D1869" t="str">
            <v>Настил 4Н1-130</v>
          </cell>
          <cell r="E1869">
            <v>1</v>
          </cell>
          <cell r="F1869">
            <v>32.1</v>
          </cell>
          <cell r="G1869">
            <v>32.1</v>
          </cell>
          <cell r="H1869">
            <v>1</v>
          </cell>
          <cell r="I1869">
            <v>32.1</v>
          </cell>
          <cell r="J1869">
            <v>0</v>
          </cell>
        </row>
        <row r="1870">
          <cell r="C1870" t="str">
            <v>4Н1-131</v>
          </cell>
          <cell r="D1870" t="str">
            <v>Настил 4Н1-131</v>
          </cell>
          <cell r="E1870">
            <v>1</v>
          </cell>
          <cell r="F1870">
            <v>30.9</v>
          </cell>
          <cell r="G1870">
            <v>30.9</v>
          </cell>
          <cell r="H1870">
            <v>1</v>
          </cell>
          <cell r="I1870">
            <v>30.9</v>
          </cell>
          <cell r="J1870">
            <v>0</v>
          </cell>
        </row>
        <row r="1871">
          <cell r="C1871" t="str">
            <v>4Н1-132</v>
          </cell>
          <cell r="D1871" t="str">
            <v>Настил 4Н1-132</v>
          </cell>
          <cell r="E1871">
            <v>2</v>
          </cell>
          <cell r="F1871">
            <v>33.700000000000003</v>
          </cell>
          <cell r="G1871">
            <v>67.400000000000006</v>
          </cell>
          <cell r="H1871">
            <v>2</v>
          </cell>
          <cell r="I1871">
            <v>67.400000000000006</v>
          </cell>
          <cell r="J1871">
            <v>0</v>
          </cell>
        </row>
        <row r="1872">
          <cell r="C1872" t="str">
            <v>4Н1-133</v>
          </cell>
          <cell r="D1872" t="str">
            <v>Настил 4Н1-133</v>
          </cell>
          <cell r="E1872">
            <v>1</v>
          </cell>
          <cell r="F1872">
            <v>17</v>
          </cell>
          <cell r="G1872">
            <v>17</v>
          </cell>
          <cell r="H1872">
            <v>1</v>
          </cell>
          <cell r="I1872">
            <v>17</v>
          </cell>
          <cell r="J1872">
            <v>0</v>
          </cell>
        </row>
        <row r="1873">
          <cell r="C1873" t="str">
            <v>4Н2-1</v>
          </cell>
          <cell r="D1873" t="str">
            <v>Профлист 4Н2-1</v>
          </cell>
          <cell r="E1873">
            <v>100</v>
          </cell>
          <cell r="F1873">
            <v>49</v>
          </cell>
          <cell r="H1873" t="str">
            <v>-</v>
          </cell>
          <cell r="I1873" t="str">
            <v>-</v>
          </cell>
          <cell r="J1873">
            <v>0</v>
          </cell>
        </row>
        <row r="1874">
          <cell r="C1874" t="str">
            <v>4Н2-2</v>
          </cell>
          <cell r="D1874" t="str">
            <v>Профлист 4Н2-2</v>
          </cell>
          <cell r="E1874">
            <v>100</v>
          </cell>
          <cell r="F1874">
            <v>47</v>
          </cell>
          <cell r="H1874" t="str">
            <v>-</v>
          </cell>
          <cell r="I1874" t="str">
            <v>-</v>
          </cell>
          <cell r="J1874">
            <v>0</v>
          </cell>
        </row>
        <row r="1875">
          <cell r="C1875" t="str">
            <v>4Н3-1</v>
          </cell>
          <cell r="D1875" t="str">
            <v>Профлист 4Н3-1</v>
          </cell>
          <cell r="E1875">
            <v>77</v>
          </cell>
          <cell r="F1875">
            <v>70.599999999999994</v>
          </cell>
          <cell r="H1875" t="str">
            <v>-</v>
          </cell>
          <cell r="I1875" t="str">
            <v>-</v>
          </cell>
          <cell r="J1875">
            <v>0</v>
          </cell>
        </row>
        <row r="1876">
          <cell r="C1876" t="str">
            <v>4Н3-2</v>
          </cell>
          <cell r="D1876" t="str">
            <v>Профлист 4Н3-2</v>
          </cell>
          <cell r="E1876">
            <v>74</v>
          </cell>
          <cell r="F1876">
            <v>23.6</v>
          </cell>
          <cell r="H1876" t="str">
            <v>-</v>
          </cell>
          <cell r="I1876" t="str">
            <v>-</v>
          </cell>
          <cell r="J1876">
            <v>0</v>
          </cell>
        </row>
        <row r="1877">
          <cell r="C1877" t="str">
            <v>4Н3-3</v>
          </cell>
          <cell r="D1877" t="str">
            <v>Профлист 4Н3-3</v>
          </cell>
          <cell r="E1877">
            <v>74</v>
          </cell>
          <cell r="F1877">
            <v>22.9</v>
          </cell>
          <cell r="H1877" t="str">
            <v>-</v>
          </cell>
          <cell r="I1877" t="str">
            <v>-</v>
          </cell>
          <cell r="J1877">
            <v>0</v>
          </cell>
        </row>
        <row r="1878">
          <cell r="C1878" t="str">
            <v>4Н3-4</v>
          </cell>
          <cell r="D1878" t="str">
            <v>Профлист 4Н3-4</v>
          </cell>
          <cell r="E1878">
            <v>1</v>
          </cell>
          <cell r="F1878">
            <v>16.8</v>
          </cell>
          <cell r="H1878" t="str">
            <v>-</v>
          </cell>
          <cell r="I1878" t="str">
            <v>-</v>
          </cell>
          <cell r="J1878">
            <v>0</v>
          </cell>
        </row>
        <row r="1879">
          <cell r="C1879" t="str">
            <v>4Н3-5</v>
          </cell>
          <cell r="D1879" t="str">
            <v>Профлист 4Н3-5</v>
          </cell>
          <cell r="E1879">
            <v>3</v>
          </cell>
          <cell r="F1879">
            <v>21.8</v>
          </cell>
          <cell r="H1879" t="str">
            <v>-</v>
          </cell>
          <cell r="I1879" t="str">
            <v>-</v>
          </cell>
          <cell r="J1879">
            <v>0</v>
          </cell>
        </row>
        <row r="1880">
          <cell r="C1880" t="str">
            <v>4Н3-6</v>
          </cell>
          <cell r="D1880" t="str">
            <v>Профлист 4Н3-6</v>
          </cell>
          <cell r="E1880">
            <v>1</v>
          </cell>
          <cell r="F1880">
            <v>6.4</v>
          </cell>
          <cell r="H1880" t="str">
            <v>-</v>
          </cell>
          <cell r="I1880" t="str">
            <v>-</v>
          </cell>
          <cell r="J1880">
            <v>0</v>
          </cell>
        </row>
        <row r="1881">
          <cell r="C1881" t="str">
            <v>4Н3-7</v>
          </cell>
          <cell r="D1881" t="str">
            <v>Профлист 4Н3-7</v>
          </cell>
          <cell r="E1881">
            <v>2</v>
          </cell>
          <cell r="F1881">
            <v>17.7</v>
          </cell>
          <cell r="H1881" t="str">
            <v>-</v>
          </cell>
          <cell r="I1881" t="str">
            <v>-</v>
          </cell>
          <cell r="J1881">
            <v>0</v>
          </cell>
        </row>
        <row r="1882">
          <cell r="C1882" t="str">
            <v>4Н3-8</v>
          </cell>
          <cell r="D1882" t="str">
            <v>Профлист 4Н3-8</v>
          </cell>
          <cell r="E1882">
            <v>2</v>
          </cell>
          <cell r="F1882">
            <v>10.3</v>
          </cell>
          <cell r="H1882" t="str">
            <v>-</v>
          </cell>
          <cell r="I1882" t="str">
            <v>-</v>
          </cell>
          <cell r="J1882">
            <v>0</v>
          </cell>
        </row>
        <row r="1883">
          <cell r="C1883" t="str">
            <v>4Н3-9</v>
          </cell>
          <cell r="D1883" t="str">
            <v>Профлист 4Н3-9</v>
          </cell>
          <cell r="E1883">
            <v>1</v>
          </cell>
          <cell r="F1883">
            <v>71.5</v>
          </cell>
          <cell r="H1883" t="str">
            <v>-</v>
          </cell>
          <cell r="I1883" t="str">
            <v>-</v>
          </cell>
          <cell r="J1883">
            <v>0</v>
          </cell>
        </row>
        <row r="1884">
          <cell r="C1884" t="str">
            <v>4Н4-1</v>
          </cell>
          <cell r="D1884" t="str">
            <v>Настил 4Н4-1</v>
          </cell>
          <cell r="E1884">
            <v>2</v>
          </cell>
          <cell r="F1884">
            <v>14.1</v>
          </cell>
          <cell r="G1884">
            <v>28.2</v>
          </cell>
          <cell r="H1884">
            <v>2</v>
          </cell>
          <cell r="I1884">
            <v>28.2</v>
          </cell>
          <cell r="J1884">
            <v>0</v>
          </cell>
        </row>
        <row r="1885">
          <cell r="C1885" t="str">
            <v>4Н4-2</v>
          </cell>
          <cell r="D1885" t="str">
            <v>Настил 4Н4-2</v>
          </cell>
          <cell r="E1885">
            <v>2</v>
          </cell>
          <cell r="F1885">
            <v>20.100000000000001</v>
          </cell>
          <cell r="G1885">
            <v>40.200000000000003</v>
          </cell>
          <cell r="H1885">
            <v>2</v>
          </cell>
          <cell r="I1885">
            <v>40.200000000000003</v>
          </cell>
          <cell r="J1885">
            <v>0</v>
          </cell>
        </row>
        <row r="1886">
          <cell r="C1886" t="str">
            <v>4Н4-3</v>
          </cell>
          <cell r="D1886" t="str">
            <v>Настил 4Н4-3</v>
          </cell>
          <cell r="E1886">
            <v>2</v>
          </cell>
          <cell r="F1886">
            <v>20</v>
          </cell>
          <cell r="G1886">
            <v>40</v>
          </cell>
          <cell r="H1886">
            <v>2</v>
          </cell>
          <cell r="I1886">
            <v>40</v>
          </cell>
          <cell r="J1886">
            <v>0</v>
          </cell>
        </row>
        <row r="1887">
          <cell r="C1887" t="str">
            <v>4Н4-4</v>
          </cell>
          <cell r="D1887" t="str">
            <v>Настил 4Н4-4</v>
          </cell>
          <cell r="E1887">
            <v>1</v>
          </cell>
          <cell r="F1887">
            <v>33.4</v>
          </cell>
          <cell r="G1887">
            <v>33.4</v>
          </cell>
          <cell r="H1887">
            <v>1</v>
          </cell>
          <cell r="I1887">
            <v>33.4</v>
          </cell>
          <cell r="J1887">
            <v>0</v>
          </cell>
        </row>
        <row r="1888">
          <cell r="C1888" t="str">
            <v>4Н4-5</v>
          </cell>
          <cell r="D1888" t="str">
            <v>Настил 4Н4-5</v>
          </cell>
          <cell r="E1888">
            <v>2</v>
          </cell>
          <cell r="F1888">
            <v>29.7</v>
          </cell>
          <cell r="G1888">
            <v>59.4</v>
          </cell>
          <cell r="H1888">
            <v>2</v>
          </cell>
          <cell r="I1888">
            <v>59.4</v>
          </cell>
          <cell r="J1888">
            <v>0</v>
          </cell>
        </row>
        <row r="1889">
          <cell r="C1889" t="str">
            <v>4Н4-6</v>
          </cell>
          <cell r="D1889" t="str">
            <v>Настил 4Н4-6</v>
          </cell>
          <cell r="E1889">
            <v>2</v>
          </cell>
          <cell r="F1889">
            <v>25.2</v>
          </cell>
          <cell r="G1889">
            <v>50.4</v>
          </cell>
          <cell r="H1889">
            <v>2</v>
          </cell>
          <cell r="I1889">
            <v>50.4</v>
          </cell>
          <cell r="J1889">
            <v>0</v>
          </cell>
        </row>
        <row r="1890">
          <cell r="C1890" t="str">
            <v>4Н4-7</v>
          </cell>
          <cell r="D1890" t="str">
            <v>Настил 4Н4-7</v>
          </cell>
          <cell r="E1890">
            <v>1</v>
          </cell>
          <cell r="F1890">
            <v>26.1</v>
          </cell>
          <cell r="G1890">
            <v>26.1</v>
          </cell>
          <cell r="H1890">
            <v>1</v>
          </cell>
          <cell r="I1890">
            <v>26.1</v>
          </cell>
          <cell r="J1890">
            <v>0</v>
          </cell>
        </row>
        <row r="1891">
          <cell r="C1891" t="str">
            <v>4Н4-8</v>
          </cell>
          <cell r="D1891" t="str">
            <v>Настил 4Н4-8</v>
          </cell>
          <cell r="E1891">
            <v>1</v>
          </cell>
          <cell r="F1891">
            <v>17.399999999999999</v>
          </cell>
          <cell r="G1891">
            <v>17.399999999999999</v>
          </cell>
          <cell r="H1891">
            <v>1</v>
          </cell>
          <cell r="I1891">
            <v>17.399999999999999</v>
          </cell>
          <cell r="J1891">
            <v>0</v>
          </cell>
        </row>
        <row r="1892">
          <cell r="C1892" t="str">
            <v>4Н4-9</v>
          </cell>
          <cell r="D1892" t="str">
            <v>Настил 4Н4-9</v>
          </cell>
          <cell r="E1892">
            <v>1</v>
          </cell>
          <cell r="F1892">
            <v>8.9</v>
          </cell>
          <cell r="G1892">
            <v>8.9</v>
          </cell>
          <cell r="H1892">
            <v>1</v>
          </cell>
          <cell r="I1892">
            <v>8.9</v>
          </cell>
          <cell r="J1892">
            <v>0</v>
          </cell>
        </row>
        <row r="1893">
          <cell r="C1893" t="str">
            <v>4Н4-10</v>
          </cell>
          <cell r="D1893" t="str">
            <v>Настил 4Н4-10</v>
          </cell>
          <cell r="E1893">
            <v>1</v>
          </cell>
          <cell r="F1893">
            <v>16.5</v>
          </cell>
          <cell r="G1893">
            <v>16.5</v>
          </cell>
          <cell r="H1893">
            <v>1</v>
          </cell>
          <cell r="I1893">
            <v>16.5</v>
          </cell>
          <cell r="J1893">
            <v>0</v>
          </cell>
        </row>
        <row r="1894">
          <cell r="C1894" t="str">
            <v>4Н4-11</v>
          </cell>
          <cell r="D1894" t="str">
            <v>Настил 4Н4-11</v>
          </cell>
          <cell r="E1894">
            <v>2</v>
          </cell>
          <cell r="F1894">
            <v>19.399999999999999</v>
          </cell>
          <cell r="G1894">
            <v>38.799999999999997</v>
          </cell>
          <cell r="H1894">
            <v>2</v>
          </cell>
          <cell r="I1894">
            <v>38.799999999999997</v>
          </cell>
          <cell r="J1894">
            <v>0</v>
          </cell>
        </row>
        <row r="1895">
          <cell r="C1895" t="str">
            <v>4Н4-12</v>
          </cell>
          <cell r="D1895" t="str">
            <v>Настил 4Н4-12</v>
          </cell>
          <cell r="E1895">
            <v>1</v>
          </cell>
          <cell r="F1895">
            <v>13.7</v>
          </cell>
          <cell r="G1895">
            <v>13.7</v>
          </cell>
          <cell r="H1895">
            <v>1</v>
          </cell>
          <cell r="I1895">
            <v>13.7</v>
          </cell>
          <cell r="J1895">
            <v>0</v>
          </cell>
        </row>
        <row r="1896">
          <cell r="C1896" t="str">
            <v>4Н4-13</v>
          </cell>
          <cell r="D1896" t="str">
            <v>Настил 4Н4-13</v>
          </cell>
          <cell r="E1896">
            <v>1</v>
          </cell>
          <cell r="F1896">
            <v>32.4</v>
          </cell>
          <cell r="G1896">
            <v>32.4</v>
          </cell>
          <cell r="H1896">
            <v>1</v>
          </cell>
          <cell r="I1896">
            <v>32.4</v>
          </cell>
          <cell r="J1896">
            <v>0</v>
          </cell>
        </row>
        <row r="1897">
          <cell r="C1897" t="str">
            <v>4Н4-14</v>
          </cell>
          <cell r="D1897" t="str">
            <v>Настил 4Н4-14</v>
          </cell>
          <cell r="E1897">
            <v>1</v>
          </cell>
          <cell r="F1897">
            <v>27</v>
          </cell>
          <cell r="G1897">
            <v>27</v>
          </cell>
          <cell r="H1897">
            <v>1</v>
          </cell>
          <cell r="I1897">
            <v>27</v>
          </cell>
          <cell r="J1897">
            <v>0</v>
          </cell>
        </row>
        <row r="1898">
          <cell r="C1898" t="str">
            <v>4Н4-15</v>
          </cell>
          <cell r="D1898" t="str">
            <v>Настил 4Н4-15</v>
          </cell>
          <cell r="E1898">
            <v>2</v>
          </cell>
          <cell r="F1898">
            <v>8.1</v>
          </cell>
          <cell r="G1898">
            <v>16.2</v>
          </cell>
          <cell r="H1898">
            <v>2</v>
          </cell>
          <cell r="I1898">
            <v>16.2</v>
          </cell>
          <cell r="J1898">
            <v>0</v>
          </cell>
        </row>
        <row r="1899">
          <cell r="C1899" t="str">
            <v>4Н4-16</v>
          </cell>
          <cell r="D1899" t="str">
            <v>Настил 4Н4-16</v>
          </cell>
          <cell r="E1899">
            <v>3</v>
          </cell>
          <cell r="F1899">
            <v>20.3</v>
          </cell>
          <cell r="G1899">
            <v>60.9</v>
          </cell>
          <cell r="H1899">
            <v>3</v>
          </cell>
          <cell r="I1899">
            <v>60.900000000000006</v>
          </cell>
          <cell r="J1899">
            <v>0</v>
          </cell>
        </row>
        <row r="1900">
          <cell r="C1900" t="str">
            <v>4Н4-17</v>
          </cell>
          <cell r="D1900" t="str">
            <v>Настил 4Н4-17</v>
          </cell>
          <cell r="E1900">
            <v>3</v>
          </cell>
          <cell r="F1900">
            <v>24</v>
          </cell>
          <cell r="G1900">
            <v>72</v>
          </cell>
          <cell r="H1900">
            <v>3</v>
          </cell>
          <cell r="I1900">
            <v>72</v>
          </cell>
          <cell r="J1900">
            <v>0</v>
          </cell>
        </row>
        <row r="1901">
          <cell r="C1901" t="str">
            <v>4Н4-18</v>
          </cell>
          <cell r="D1901" t="str">
            <v>Настил 4Н4-18</v>
          </cell>
          <cell r="E1901">
            <v>1</v>
          </cell>
          <cell r="F1901">
            <v>16.600000000000001</v>
          </cell>
          <cell r="G1901">
            <v>16.600000000000001</v>
          </cell>
          <cell r="H1901">
            <v>1</v>
          </cell>
          <cell r="I1901">
            <v>16.600000000000001</v>
          </cell>
          <cell r="J1901">
            <v>0</v>
          </cell>
        </row>
        <row r="1902">
          <cell r="C1902" t="str">
            <v>4Н4-19</v>
          </cell>
          <cell r="D1902" t="str">
            <v>Настил 4Н4-19</v>
          </cell>
          <cell r="E1902">
            <v>1</v>
          </cell>
          <cell r="F1902">
            <v>7.6</v>
          </cell>
          <cell r="G1902">
            <v>7.6</v>
          </cell>
          <cell r="H1902">
            <v>1</v>
          </cell>
          <cell r="I1902">
            <v>7.6</v>
          </cell>
          <cell r="J1902">
            <v>0</v>
          </cell>
        </row>
        <row r="1903">
          <cell r="C1903" t="str">
            <v>4ОГ1-1</v>
          </cell>
          <cell r="D1903" t="str">
            <v>Ограждение 4ОГ1-1</v>
          </cell>
          <cell r="E1903">
            <v>1</v>
          </cell>
          <cell r="F1903">
            <v>72.400000000000006</v>
          </cell>
          <cell r="G1903">
            <v>72.400000000000006</v>
          </cell>
          <cell r="H1903">
            <v>1</v>
          </cell>
          <cell r="I1903">
            <v>72.400000000000006</v>
          </cell>
          <cell r="J1903">
            <v>0</v>
          </cell>
        </row>
        <row r="1904">
          <cell r="C1904" t="str">
            <v>4ОГ1-2</v>
          </cell>
          <cell r="D1904" t="str">
            <v>Ограждение 4ОГ1-2</v>
          </cell>
          <cell r="E1904">
            <v>1</v>
          </cell>
          <cell r="F1904">
            <v>40.1</v>
          </cell>
          <cell r="G1904">
            <v>40.1</v>
          </cell>
          <cell r="H1904">
            <v>1</v>
          </cell>
          <cell r="I1904">
            <v>40.1</v>
          </cell>
          <cell r="J1904">
            <v>0</v>
          </cell>
        </row>
        <row r="1905">
          <cell r="C1905" t="str">
            <v>4ОГ1-3</v>
          </cell>
          <cell r="D1905" t="str">
            <v>Ограждение 4ОГ1-3</v>
          </cell>
          <cell r="E1905">
            <v>1</v>
          </cell>
          <cell r="F1905">
            <v>16.2</v>
          </cell>
          <cell r="G1905">
            <v>16.2</v>
          </cell>
          <cell r="H1905">
            <v>1</v>
          </cell>
          <cell r="I1905">
            <v>16.2</v>
          </cell>
          <cell r="J1905">
            <v>0</v>
          </cell>
        </row>
        <row r="1906">
          <cell r="C1906" t="str">
            <v>4ОГ1-4</v>
          </cell>
          <cell r="D1906" t="str">
            <v>Ограждение 4ОГ1-4</v>
          </cell>
          <cell r="E1906">
            <v>2</v>
          </cell>
          <cell r="F1906">
            <v>16.2</v>
          </cell>
          <cell r="G1906">
            <v>32.4</v>
          </cell>
          <cell r="H1906">
            <v>2</v>
          </cell>
          <cell r="I1906">
            <v>32.4</v>
          </cell>
          <cell r="J1906">
            <v>0</v>
          </cell>
        </row>
        <row r="1907">
          <cell r="C1907" t="str">
            <v>4ОГ1-5</v>
          </cell>
          <cell r="D1907" t="str">
            <v>Ограждение 4ОГ1-5</v>
          </cell>
          <cell r="E1907">
            <v>1</v>
          </cell>
          <cell r="F1907">
            <v>18.5</v>
          </cell>
          <cell r="G1907">
            <v>18.5</v>
          </cell>
          <cell r="H1907">
            <v>1</v>
          </cell>
          <cell r="I1907">
            <v>18.5</v>
          </cell>
          <cell r="J1907">
            <v>0</v>
          </cell>
        </row>
        <row r="1908">
          <cell r="C1908" t="str">
            <v>4ОГ1-6</v>
          </cell>
          <cell r="D1908" t="str">
            <v>Ограждение 4ОГ1-6</v>
          </cell>
          <cell r="E1908">
            <v>1</v>
          </cell>
          <cell r="F1908">
            <v>20.399999999999999</v>
          </cell>
          <cell r="G1908">
            <v>20.399999999999999</v>
          </cell>
          <cell r="H1908">
            <v>1</v>
          </cell>
          <cell r="I1908">
            <v>20.399999999999999</v>
          </cell>
          <cell r="J1908">
            <v>0</v>
          </cell>
        </row>
        <row r="1909">
          <cell r="C1909" t="str">
            <v>4ОГ1-7</v>
          </cell>
          <cell r="D1909" t="str">
            <v>Ограждение 4ОГ1-7</v>
          </cell>
          <cell r="E1909">
            <v>3</v>
          </cell>
          <cell r="F1909">
            <v>31.3</v>
          </cell>
          <cell r="G1909">
            <v>93.9</v>
          </cell>
          <cell r="H1909">
            <v>3</v>
          </cell>
          <cell r="I1909">
            <v>93.9</v>
          </cell>
          <cell r="J1909">
            <v>0</v>
          </cell>
        </row>
        <row r="1910">
          <cell r="C1910" t="str">
            <v>4ОГ1-8</v>
          </cell>
          <cell r="D1910" t="str">
            <v>Ограждение 4ОГ1-8</v>
          </cell>
          <cell r="E1910">
            <v>1</v>
          </cell>
          <cell r="F1910">
            <v>18.5</v>
          </cell>
          <cell r="G1910">
            <v>18.5</v>
          </cell>
          <cell r="H1910">
            <v>1</v>
          </cell>
          <cell r="I1910">
            <v>18.5</v>
          </cell>
          <cell r="J1910">
            <v>0</v>
          </cell>
        </row>
        <row r="1911">
          <cell r="C1911" t="str">
            <v>4ОГ1-9</v>
          </cell>
          <cell r="D1911" t="str">
            <v>Ограждение 4ОГ1-9</v>
          </cell>
          <cell r="E1911">
            <v>3</v>
          </cell>
          <cell r="F1911">
            <v>18.100000000000001</v>
          </cell>
          <cell r="G1911">
            <v>54.3</v>
          </cell>
          <cell r="H1911">
            <v>3</v>
          </cell>
          <cell r="I1911">
            <v>54.300000000000004</v>
          </cell>
          <cell r="J1911">
            <v>0</v>
          </cell>
        </row>
        <row r="1912">
          <cell r="C1912" t="str">
            <v>4ОГ1-10</v>
          </cell>
          <cell r="D1912" t="str">
            <v>Ограждение 4ОГ1-10</v>
          </cell>
          <cell r="E1912">
            <v>3</v>
          </cell>
          <cell r="F1912">
            <v>18.2</v>
          </cell>
          <cell r="G1912">
            <v>54.6</v>
          </cell>
          <cell r="H1912">
            <v>3</v>
          </cell>
          <cell r="I1912">
            <v>54.599999999999994</v>
          </cell>
          <cell r="J1912">
            <v>0</v>
          </cell>
        </row>
        <row r="1913">
          <cell r="C1913" t="str">
            <v>4ОГ1-11</v>
          </cell>
          <cell r="D1913" t="str">
            <v>Ограждение 4ОГ1-11</v>
          </cell>
          <cell r="E1913">
            <v>1</v>
          </cell>
          <cell r="F1913">
            <v>18</v>
          </cell>
          <cell r="G1913">
            <v>18</v>
          </cell>
          <cell r="H1913">
            <v>1</v>
          </cell>
          <cell r="I1913">
            <v>18</v>
          </cell>
          <cell r="J1913">
            <v>0</v>
          </cell>
        </row>
        <row r="1914">
          <cell r="C1914" t="str">
            <v>4ОГ1-12</v>
          </cell>
          <cell r="D1914" t="str">
            <v>Ограждение 4ОГ1-12</v>
          </cell>
          <cell r="E1914">
            <v>1</v>
          </cell>
          <cell r="F1914">
            <v>15.3</v>
          </cell>
          <cell r="G1914">
            <v>15.3</v>
          </cell>
          <cell r="H1914">
            <v>1</v>
          </cell>
          <cell r="I1914">
            <v>15.3</v>
          </cell>
          <cell r="J1914">
            <v>0</v>
          </cell>
        </row>
        <row r="1915">
          <cell r="C1915" t="str">
            <v>4ОГ1-13</v>
          </cell>
          <cell r="D1915" t="str">
            <v>Ограждение 4ОГ1-13</v>
          </cell>
          <cell r="E1915">
            <v>1</v>
          </cell>
          <cell r="F1915">
            <v>21.3</v>
          </cell>
          <cell r="G1915">
            <v>21.3</v>
          </cell>
          <cell r="H1915">
            <v>1</v>
          </cell>
          <cell r="I1915">
            <v>21.3</v>
          </cell>
          <cell r="J1915">
            <v>0</v>
          </cell>
        </row>
        <row r="1916">
          <cell r="C1916" t="str">
            <v>4ОГ1-14</v>
          </cell>
          <cell r="D1916" t="str">
            <v>Ограждение 4ОГ1-14</v>
          </cell>
          <cell r="E1916">
            <v>1</v>
          </cell>
          <cell r="F1916">
            <v>39.200000000000003</v>
          </cell>
          <cell r="G1916">
            <v>39.200000000000003</v>
          </cell>
          <cell r="H1916">
            <v>1</v>
          </cell>
          <cell r="I1916">
            <v>39.200000000000003</v>
          </cell>
          <cell r="J1916">
            <v>0</v>
          </cell>
        </row>
        <row r="1917">
          <cell r="C1917" t="str">
            <v>4ОГ1-15</v>
          </cell>
          <cell r="D1917" t="str">
            <v>Ограждение 4ОГ1-15</v>
          </cell>
          <cell r="E1917">
            <v>2</v>
          </cell>
          <cell r="F1917">
            <v>5.0999999999999996</v>
          </cell>
          <cell r="G1917">
            <v>10.199999999999999</v>
          </cell>
          <cell r="H1917">
            <v>2</v>
          </cell>
          <cell r="I1917">
            <v>10.199999999999999</v>
          </cell>
          <cell r="J1917">
            <v>0</v>
          </cell>
        </row>
        <row r="1918">
          <cell r="C1918" t="str">
            <v>4ОГ1-16</v>
          </cell>
          <cell r="D1918" t="str">
            <v>Ограждение 4ОГ1-16</v>
          </cell>
          <cell r="E1918">
            <v>1</v>
          </cell>
          <cell r="F1918">
            <v>15</v>
          </cell>
          <cell r="G1918">
            <v>15</v>
          </cell>
          <cell r="H1918">
            <v>1</v>
          </cell>
          <cell r="I1918">
            <v>15</v>
          </cell>
          <cell r="J1918">
            <v>0</v>
          </cell>
        </row>
        <row r="1919">
          <cell r="C1919" t="str">
            <v>4ОГ1-17</v>
          </cell>
          <cell r="D1919" t="str">
            <v>Ограждение 4ОГ1-17</v>
          </cell>
          <cell r="E1919">
            <v>1</v>
          </cell>
          <cell r="F1919">
            <v>15</v>
          </cell>
          <cell r="G1919">
            <v>15</v>
          </cell>
          <cell r="H1919">
            <v>1</v>
          </cell>
          <cell r="I1919">
            <v>15</v>
          </cell>
          <cell r="J1919">
            <v>0</v>
          </cell>
        </row>
        <row r="1920">
          <cell r="C1920" t="str">
            <v>4ОГ1-18</v>
          </cell>
          <cell r="D1920" t="str">
            <v>Ограждение 4ОГ1-18</v>
          </cell>
          <cell r="E1920">
            <v>1</v>
          </cell>
          <cell r="F1920">
            <v>13.6</v>
          </cell>
          <cell r="G1920">
            <v>13.6</v>
          </cell>
          <cell r="H1920">
            <v>1</v>
          </cell>
          <cell r="I1920">
            <v>13.6</v>
          </cell>
          <cell r="J1920">
            <v>0</v>
          </cell>
        </row>
        <row r="1921">
          <cell r="C1921" t="str">
            <v>4ОГ1-19</v>
          </cell>
          <cell r="D1921" t="str">
            <v>Ограждение 4ОГ1-19</v>
          </cell>
          <cell r="E1921">
            <v>2</v>
          </cell>
          <cell r="F1921">
            <v>29.9</v>
          </cell>
          <cell r="G1921">
            <v>59.8</v>
          </cell>
          <cell r="H1921">
            <v>2</v>
          </cell>
          <cell r="I1921">
            <v>59.8</v>
          </cell>
          <cell r="J1921">
            <v>0</v>
          </cell>
        </row>
        <row r="1922">
          <cell r="C1922" t="str">
            <v>4ОГ1-20</v>
          </cell>
          <cell r="D1922" t="str">
            <v>Ограждение 4ОГ1-20</v>
          </cell>
          <cell r="E1922">
            <v>12</v>
          </cell>
          <cell r="F1922">
            <v>33.9</v>
          </cell>
          <cell r="G1922">
            <v>406.8</v>
          </cell>
          <cell r="H1922">
            <v>12</v>
          </cell>
          <cell r="I1922">
            <v>406.79999999999995</v>
          </cell>
          <cell r="J1922">
            <v>0</v>
          </cell>
        </row>
        <row r="1923">
          <cell r="C1923" t="str">
            <v>4ОГ1-21</v>
          </cell>
          <cell r="D1923" t="str">
            <v>Ограждение 4ОГ1-21</v>
          </cell>
          <cell r="E1923">
            <v>4</v>
          </cell>
          <cell r="F1923">
            <v>31.5</v>
          </cell>
          <cell r="G1923">
            <v>126</v>
          </cell>
          <cell r="H1923">
            <v>4</v>
          </cell>
          <cell r="I1923">
            <v>126</v>
          </cell>
          <cell r="J1923">
            <v>0</v>
          </cell>
        </row>
        <row r="1924">
          <cell r="C1924" t="str">
            <v>4ОГ1-22</v>
          </cell>
          <cell r="D1924" t="str">
            <v>Ограждение 4ОГ1-22</v>
          </cell>
          <cell r="E1924">
            <v>1</v>
          </cell>
          <cell r="F1924">
            <v>5.0999999999999996</v>
          </cell>
          <cell r="G1924">
            <v>5.0999999999999996</v>
          </cell>
          <cell r="H1924">
            <v>1</v>
          </cell>
          <cell r="I1924">
            <v>5.0999999999999996</v>
          </cell>
          <cell r="J1924">
            <v>0</v>
          </cell>
        </row>
        <row r="1925">
          <cell r="C1925" t="str">
            <v>4ОГ1-23</v>
          </cell>
          <cell r="D1925" t="str">
            <v>Ограждение 4ОГ1-23</v>
          </cell>
          <cell r="E1925">
            <v>2</v>
          </cell>
          <cell r="F1925">
            <v>16.899999999999999</v>
          </cell>
          <cell r="G1925">
            <v>33.799999999999997</v>
          </cell>
          <cell r="H1925">
            <v>2</v>
          </cell>
          <cell r="I1925">
            <v>33.799999999999997</v>
          </cell>
          <cell r="J1925">
            <v>0</v>
          </cell>
        </row>
        <row r="1926">
          <cell r="C1926" t="str">
            <v>4ОГ1-24</v>
          </cell>
          <cell r="D1926" t="str">
            <v>Ограждение 4ОГ1-24</v>
          </cell>
          <cell r="E1926">
            <v>1</v>
          </cell>
          <cell r="F1926">
            <v>5.0999999999999996</v>
          </cell>
          <cell r="G1926">
            <v>5.0999999999999996</v>
          </cell>
          <cell r="H1926">
            <v>1</v>
          </cell>
          <cell r="I1926">
            <v>5.0999999999999996</v>
          </cell>
          <cell r="J1926">
            <v>0</v>
          </cell>
        </row>
        <row r="1927">
          <cell r="C1927" t="str">
            <v>4ОГ1-25</v>
          </cell>
          <cell r="D1927" t="str">
            <v>Ограждение 4ОГ1-25</v>
          </cell>
          <cell r="E1927">
            <v>2</v>
          </cell>
          <cell r="F1927">
            <v>17.399999999999999</v>
          </cell>
          <cell r="G1927">
            <v>34.799999999999997</v>
          </cell>
          <cell r="H1927">
            <v>2</v>
          </cell>
          <cell r="I1927">
            <v>34.799999999999997</v>
          </cell>
          <cell r="J1927">
            <v>0</v>
          </cell>
        </row>
        <row r="1928">
          <cell r="C1928" t="str">
            <v>4ОГ1-26</v>
          </cell>
          <cell r="D1928" t="str">
            <v>Ограждение 4ОГ1-26</v>
          </cell>
          <cell r="E1928">
            <v>2</v>
          </cell>
          <cell r="F1928">
            <v>36.700000000000003</v>
          </cell>
          <cell r="G1928">
            <v>73.400000000000006</v>
          </cell>
          <cell r="H1928">
            <v>2</v>
          </cell>
          <cell r="I1928">
            <v>73.400000000000006</v>
          </cell>
          <cell r="J1928">
            <v>0</v>
          </cell>
        </row>
        <row r="1929">
          <cell r="C1929" t="str">
            <v>4ОГ1-27</v>
          </cell>
          <cell r="D1929" t="str">
            <v>Ограждение 4ОГ1-27</v>
          </cell>
          <cell r="E1929">
            <v>1</v>
          </cell>
          <cell r="F1929">
            <v>19.899999999999999</v>
          </cell>
          <cell r="G1929">
            <v>19.899999999999999</v>
          </cell>
          <cell r="H1929">
            <v>1</v>
          </cell>
          <cell r="I1929">
            <v>19.899999999999999</v>
          </cell>
          <cell r="J1929">
            <v>0</v>
          </cell>
        </row>
        <row r="1930">
          <cell r="C1930" t="str">
            <v>4ОГ1-28</v>
          </cell>
          <cell r="D1930" t="str">
            <v>Ограждение 4ОГ1-28</v>
          </cell>
          <cell r="E1930">
            <v>1</v>
          </cell>
          <cell r="F1930">
            <v>6.3</v>
          </cell>
          <cell r="G1930">
            <v>6.3</v>
          </cell>
          <cell r="H1930">
            <v>1</v>
          </cell>
          <cell r="I1930">
            <v>6.3</v>
          </cell>
          <cell r="J1930">
            <v>0</v>
          </cell>
        </row>
        <row r="1931">
          <cell r="C1931" t="str">
            <v>4ОГ2-1</v>
          </cell>
          <cell r="D1931" t="str">
            <v>Ограждение 4ОГ2-1</v>
          </cell>
          <cell r="E1931">
            <v>2</v>
          </cell>
          <cell r="F1931">
            <v>22.7</v>
          </cell>
          <cell r="G1931">
            <v>45.4</v>
          </cell>
          <cell r="H1931">
            <v>2</v>
          </cell>
          <cell r="I1931">
            <v>45.4</v>
          </cell>
          <cell r="J1931">
            <v>0</v>
          </cell>
        </row>
        <row r="1932">
          <cell r="C1932" t="str">
            <v>4ОГ2-2</v>
          </cell>
          <cell r="D1932" t="str">
            <v>Ограждение 4ОГ2-2</v>
          </cell>
          <cell r="E1932">
            <v>2</v>
          </cell>
          <cell r="F1932">
            <v>22.7</v>
          </cell>
          <cell r="G1932">
            <v>45.4</v>
          </cell>
          <cell r="H1932">
            <v>2</v>
          </cell>
          <cell r="I1932">
            <v>45.4</v>
          </cell>
          <cell r="J1932">
            <v>0</v>
          </cell>
        </row>
        <row r="1933">
          <cell r="C1933" t="str">
            <v>4ОГ2-3</v>
          </cell>
          <cell r="D1933" t="str">
            <v>Ограждение 4ОГ2-3</v>
          </cell>
          <cell r="E1933">
            <v>2</v>
          </cell>
          <cell r="F1933">
            <v>16.600000000000001</v>
          </cell>
          <cell r="G1933">
            <v>33.200000000000003</v>
          </cell>
          <cell r="H1933">
            <v>2</v>
          </cell>
          <cell r="I1933">
            <v>33.200000000000003</v>
          </cell>
          <cell r="J1933">
            <v>0</v>
          </cell>
        </row>
        <row r="1934">
          <cell r="C1934" t="str">
            <v>4ОГ2-4</v>
          </cell>
          <cell r="D1934" t="str">
            <v>Ограждение 4ОГ2-4</v>
          </cell>
          <cell r="E1934">
            <v>1</v>
          </cell>
          <cell r="F1934">
            <v>16.600000000000001</v>
          </cell>
          <cell r="G1934">
            <v>16.600000000000001</v>
          </cell>
          <cell r="H1934">
            <v>1</v>
          </cell>
          <cell r="I1934">
            <v>16.600000000000001</v>
          </cell>
          <cell r="J1934">
            <v>0</v>
          </cell>
        </row>
        <row r="1935">
          <cell r="C1935" t="str">
            <v>4ОГ2-5</v>
          </cell>
          <cell r="D1935" t="str">
            <v>Ограждение 4ОГ2-5</v>
          </cell>
          <cell r="E1935">
            <v>1</v>
          </cell>
          <cell r="F1935">
            <v>6.2</v>
          </cell>
          <cell r="G1935">
            <v>6.2</v>
          </cell>
          <cell r="H1935">
            <v>1</v>
          </cell>
          <cell r="I1935">
            <v>6.2</v>
          </cell>
          <cell r="J1935">
            <v>0</v>
          </cell>
        </row>
        <row r="1936">
          <cell r="C1936" t="str">
            <v>4ОГ2-6</v>
          </cell>
          <cell r="D1936" t="str">
            <v>Ограждение 4ОГ2-6</v>
          </cell>
          <cell r="E1936">
            <v>1</v>
          </cell>
          <cell r="F1936">
            <v>6.2</v>
          </cell>
          <cell r="G1936">
            <v>6.2</v>
          </cell>
          <cell r="H1936">
            <v>1</v>
          </cell>
          <cell r="I1936">
            <v>6.2</v>
          </cell>
          <cell r="J1936">
            <v>0</v>
          </cell>
        </row>
        <row r="1937">
          <cell r="C1937" t="str">
            <v>4ОГ2-7</v>
          </cell>
          <cell r="D1937" t="str">
            <v>Ограждение 4ОГ2-7</v>
          </cell>
          <cell r="E1937">
            <v>1</v>
          </cell>
          <cell r="F1937">
            <v>16.899999999999999</v>
          </cell>
          <cell r="G1937">
            <v>16.899999999999999</v>
          </cell>
          <cell r="H1937">
            <v>1</v>
          </cell>
          <cell r="I1937">
            <v>16.899999999999999</v>
          </cell>
          <cell r="J1937">
            <v>0</v>
          </cell>
        </row>
        <row r="1938">
          <cell r="C1938" t="str">
            <v>4ОГ2-8</v>
          </cell>
          <cell r="D1938" t="str">
            <v>Ограждение 4ОГ2-8</v>
          </cell>
          <cell r="E1938">
            <v>2</v>
          </cell>
          <cell r="F1938">
            <v>28.2</v>
          </cell>
          <cell r="G1938">
            <v>56.4</v>
          </cell>
          <cell r="H1938">
            <v>2</v>
          </cell>
          <cell r="I1938">
            <v>56.4</v>
          </cell>
          <cell r="J1938">
            <v>0</v>
          </cell>
        </row>
        <row r="1939">
          <cell r="C1939" t="str">
            <v>4ОГ2-9</v>
          </cell>
          <cell r="D1939" t="str">
            <v>Ограждение 4ОГ2-9</v>
          </cell>
          <cell r="E1939">
            <v>2</v>
          </cell>
          <cell r="F1939">
            <v>31.2</v>
          </cell>
          <cell r="G1939">
            <v>62.4</v>
          </cell>
          <cell r="H1939">
            <v>2</v>
          </cell>
          <cell r="I1939">
            <v>62.4</v>
          </cell>
          <cell r="J1939">
            <v>0</v>
          </cell>
        </row>
        <row r="1940">
          <cell r="C1940" t="str">
            <v>4ОГ2-10</v>
          </cell>
          <cell r="D1940" t="str">
            <v>Ограждение 4ОГ2-10</v>
          </cell>
          <cell r="E1940">
            <v>2</v>
          </cell>
          <cell r="F1940">
            <v>31.2</v>
          </cell>
          <cell r="G1940">
            <v>62.4</v>
          </cell>
          <cell r="H1940">
            <v>2</v>
          </cell>
          <cell r="I1940">
            <v>62.4</v>
          </cell>
          <cell r="J1940">
            <v>0</v>
          </cell>
        </row>
        <row r="1941">
          <cell r="C1941" t="str">
            <v>4ОГ2-11</v>
          </cell>
          <cell r="D1941" t="str">
            <v>Ограждение 4ОГ2-11</v>
          </cell>
          <cell r="E1941">
            <v>1</v>
          </cell>
          <cell r="F1941">
            <v>25.1</v>
          </cell>
          <cell r="G1941">
            <v>25.1</v>
          </cell>
          <cell r="H1941">
            <v>1</v>
          </cell>
          <cell r="I1941">
            <v>25.1</v>
          </cell>
          <cell r="J1941">
            <v>0</v>
          </cell>
        </row>
        <row r="1942">
          <cell r="C1942" t="str">
            <v>4ОГ2-12</v>
          </cell>
          <cell r="D1942" t="str">
            <v>Ограждение 4ОГ2-12</v>
          </cell>
          <cell r="E1942">
            <v>1</v>
          </cell>
          <cell r="F1942">
            <v>25.1</v>
          </cell>
          <cell r="G1942">
            <v>25.1</v>
          </cell>
          <cell r="H1942">
            <v>1</v>
          </cell>
          <cell r="I1942">
            <v>25.1</v>
          </cell>
          <cell r="J1942">
            <v>0</v>
          </cell>
        </row>
        <row r="1943">
          <cell r="C1943" t="str">
            <v>4ОГ2-13</v>
          </cell>
          <cell r="D1943" t="str">
            <v>Ограждение 4ОГ2-13</v>
          </cell>
          <cell r="E1943">
            <v>1</v>
          </cell>
          <cell r="F1943">
            <v>25.1</v>
          </cell>
          <cell r="G1943">
            <v>25.1</v>
          </cell>
          <cell r="H1943">
            <v>1</v>
          </cell>
          <cell r="I1943">
            <v>25.1</v>
          </cell>
          <cell r="J1943">
            <v>0</v>
          </cell>
        </row>
        <row r="1944">
          <cell r="C1944" t="str">
            <v>4ОГ2-14</v>
          </cell>
          <cell r="D1944" t="str">
            <v>Ограждение 4ОГ2-14</v>
          </cell>
          <cell r="E1944">
            <v>1</v>
          </cell>
          <cell r="F1944">
            <v>25.1</v>
          </cell>
          <cell r="G1944">
            <v>25.1</v>
          </cell>
          <cell r="H1944">
            <v>1</v>
          </cell>
          <cell r="I1944">
            <v>25.1</v>
          </cell>
          <cell r="J1944">
            <v>0</v>
          </cell>
        </row>
        <row r="1945">
          <cell r="C1945" t="str">
            <v>4ОГ5-1</v>
          </cell>
          <cell r="D1945" t="str">
            <v>Ограждение 4ОГ5-1</v>
          </cell>
          <cell r="E1945">
            <v>50</v>
          </cell>
          <cell r="F1945">
            <v>24.3</v>
          </cell>
          <cell r="G1945">
            <v>1215</v>
          </cell>
          <cell r="H1945">
            <v>50</v>
          </cell>
          <cell r="I1945">
            <v>1215</v>
          </cell>
          <cell r="J1945">
            <v>0</v>
          </cell>
        </row>
        <row r="1946">
          <cell r="C1946" t="str">
            <v>4ОГ5-2</v>
          </cell>
          <cell r="D1946" t="str">
            <v>Ограждение 4ОГ5-2</v>
          </cell>
          <cell r="E1946">
            <v>2</v>
          </cell>
          <cell r="F1946">
            <v>8.1999999999999993</v>
          </cell>
          <cell r="G1946">
            <v>16.399999999999999</v>
          </cell>
          <cell r="H1946">
            <v>2</v>
          </cell>
          <cell r="I1946">
            <v>16.399999999999999</v>
          </cell>
          <cell r="J1946">
            <v>0</v>
          </cell>
        </row>
        <row r="1947">
          <cell r="C1947" t="str">
            <v>4П2-1</v>
          </cell>
          <cell r="D1947" t="str">
            <v>Прогон 4П2-1</v>
          </cell>
          <cell r="E1947">
            <v>1</v>
          </cell>
          <cell r="F1947">
            <v>16.8</v>
          </cell>
          <cell r="G1947">
            <v>16.8</v>
          </cell>
          <cell r="H1947">
            <v>1</v>
          </cell>
          <cell r="I1947">
            <v>16.8</v>
          </cell>
          <cell r="J1947">
            <v>0</v>
          </cell>
        </row>
        <row r="1948">
          <cell r="C1948" t="str">
            <v>4П2-2</v>
          </cell>
          <cell r="D1948" t="str">
            <v>Прогон 4П2-2</v>
          </cell>
          <cell r="E1948">
            <v>5</v>
          </cell>
          <cell r="F1948">
            <v>16.8</v>
          </cell>
          <cell r="G1948">
            <v>84</v>
          </cell>
          <cell r="H1948">
            <v>5</v>
          </cell>
          <cell r="I1948">
            <v>84</v>
          </cell>
          <cell r="J1948">
            <v>0</v>
          </cell>
        </row>
        <row r="1949">
          <cell r="C1949" t="str">
            <v>4П2-3</v>
          </cell>
          <cell r="D1949" t="str">
            <v>Прогон 4П2-3</v>
          </cell>
          <cell r="E1949">
            <v>1</v>
          </cell>
          <cell r="F1949">
            <v>16.5</v>
          </cell>
          <cell r="G1949">
            <v>16.5</v>
          </cell>
          <cell r="H1949">
            <v>1</v>
          </cell>
          <cell r="I1949">
            <v>16.5</v>
          </cell>
          <cell r="J1949">
            <v>0</v>
          </cell>
        </row>
        <row r="1950">
          <cell r="C1950" t="str">
            <v>4П2-4</v>
          </cell>
          <cell r="D1950" t="str">
            <v>Прогон 4П2-4</v>
          </cell>
          <cell r="E1950">
            <v>1</v>
          </cell>
          <cell r="F1950">
            <v>104.4</v>
          </cell>
          <cell r="G1950">
            <v>104.4</v>
          </cell>
          <cell r="H1950">
            <v>1</v>
          </cell>
          <cell r="I1950">
            <v>104.4</v>
          </cell>
          <cell r="J1950">
            <v>0</v>
          </cell>
        </row>
        <row r="1951">
          <cell r="C1951" t="str">
            <v>4П2-5</v>
          </cell>
          <cell r="D1951" t="str">
            <v>Прогон 4П2-5</v>
          </cell>
          <cell r="E1951">
            <v>5</v>
          </cell>
          <cell r="F1951">
            <v>104.4</v>
          </cell>
          <cell r="G1951">
            <v>522</v>
          </cell>
          <cell r="H1951">
            <v>5</v>
          </cell>
          <cell r="I1951">
            <v>522</v>
          </cell>
          <cell r="J1951">
            <v>0</v>
          </cell>
        </row>
        <row r="1952">
          <cell r="C1952" t="str">
            <v>4П2-6</v>
          </cell>
          <cell r="D1952" t="str">
            <v>Прогон 4П2-6</v>
          </cell>
          <cell r="E1952">
            <v>12</v>
          </cell>
          <cell r="F1952">
            <v>104.8</v>
          </cell>
          <cell r="G1952">
            <v>1257.5999999999999</v>
          </cell>
          <cell r="H1952">
            <v>12</v>
          </cell>
          <cell r="I1952">
            <v>1257.5999999999999</v>
          </cell>
          <cell r="J1952">
            <v>0</v>
          </cell>
        </row>
        <row r="1953">
          <cell r="C1953" t="str">
            <v>4П2-7</v>
          </cell>
          <cell r="D1953" t="str">
            <v>Прогон 4П2-7</v>
          </cell>
          <cell r="E1953">
            <v>66</v>
          </cell>
          <cell r="F1953">
            <v>104</v>
          </cell>
          <cell r="G1953">
            <v>6864</v>
          </cell>
          <cell r="H1953">
            <v>66</v>
          </cell>
          <cell r="I1953">
            <v>6864</v>
          </cell>
          <cell r="J1953">
            <v>0</v>
          </cell>
        </row>
        <row r="1954">
          <cell r="C1954" t="str">
            <v>4П2-8</v>
          </cell>
          <cell r="D1954" t="str">
            <v>Прогон 4П2-8</v>
          </cell>
          <cell r="E1954">
            <v>1</v>
          </cell>
          <cell r="F1954">
            <v>87.8</v>
          </cell>
          <cell r="G1954">
            <v>87.8</v>
          </cell>
          <cell r="H1954">
            <v>1</v>
          </cell>
          <cell r="I1954">
            <v>87.8</v>
          </cell>
          <cell r="J1954">
            <v>0</v>
          </cell>
        </row>
        <row r="1955">
          <cell r="C1955" t="str">
            <v>4П2-9</v>
          </cell>
          <cell r="D1955" t="str">
            <v>Прогон 4П2-9</v>
          </cell>
          <cell r="E1955">
            <v>1</v>
          </cell>
          <cell r="F1955">
            <v>87.5</v>
          </cell>
          <cell r="G1955">
            <v>87.5</v>
          </cell>
          <cell r="H1955">
            <v>1</v>
          </cell>
          <cell r="I1955">
            <v>87.5</v>
          </cell>
          <cell r="J1955">
            <v>0</v>
          </cell>
        </row>
        <row r="1956">
          <cell r="C1956" t="str">
            <v>4П2-10</v>
          </cell>
          <cell r="D1956" t="str">
            <v>Прогон 4П2-10</v>
          </cell>
          <cell r="E1956">
            <v>5</v>
          </cell>
          <cell r="F1956">
            <v>89.1</v>
          </cell>
          <cell r="G1956">
            <v>445.5</v>
          </cell>
          <cell r="H1956">
            <v>5</v>
          </cell>
          <cell r="I1956">
            <v>445.5</v>
          </cell>
          <cell r="J1956">
            <v>0</v>
          </cell>
        </row>
        <row r="1957">
          <cell r="C1957" t="str">
            <v>4ПД1-1</v>
          </cell>
          <cell r="D1957" t="str">
            <v>Подвес 4ПД1-1</v>
          </cell>
          <cell r="E1957">
            <v>1</v>
          </cell>
          <cell r="F1957">
            <v>46.1</v>
          </cell>
          <cell r="G1957">
            <v>46.1</v>
          </cell>
          <cell r="H1957">
            <v>1</v>
          </cell>
          <cell r="I1957">
            <v>46.1</v>
          </cell>
          <cell r="J1957">
            <v>0</v>
          </cell>
        </row>
        <row r="1958">
          <cell r="C1958" t="str">
            <v>4ПП-1</v>
          </cell>
          <cell r="D1958" t="str">
            <v>Прокладка 4ПП-1</v>
          </cell>
          <cell r="E1958">
            <v>26</v>
          </cell>
          <cell r="F1958">
            <v>1</v>
          </cell>
          <cell r="G1958">
            <v>26</v>
          </cell>
          <cell r="H1958">
            <v>26</v>
          </cell>
          <cell r="I1958">
            <v>26</v>
          </cell>
          <cell r="J1958">
            <v>0</v>
          </cell>
        </row>
        <row r="1959">
          <cell r="C1959" t="str">
            <v>4ПП-2</v>
          </cell>
          <cell r="D1959" t="str">
            <v>Прокладка 4ПП-2</v>
          </cell>
          <cell r="E1959">
            <v>22</v>
          </cell>
          <cell r="F1959">
            <v>5.0999999999999996</v>
          </cell>
          <cell r="G1959">
            <v>112.2</v>
          </cell>
          <cell r="H1959">
            <v>22</v>
          </cell>
          <cell r="I1959">
            <v>112.19999999999999</v>
          </cell>
          <cell r="J1959">
            <v>0</v>
          </cell>
        </row>
        <row r="1960">
          <cell r="C1960" t="str">
            <v>4ПП-3</v>
          </cell>
          <cell r="D1960" t="str">
            <v>Прокладка 4ПП-3</v>
          </cell>
          <cell r="E1960">
            <v>2</v>
          </cell>
          <cell r="F1960">
            <v>3.5</v>
          </cell>
          <cell r="G1960">
            <v>7</v>
          </cell>
          <cell r="H1960">
            <v>2</v>
          </cell>
          <cell r="I1960">
            <v>7</v>
          </cell>
          <cell r="J1960">
            <v>0</v>
          </cell>
        </row>
        <row r="1961">
          <cell r="C1961" t="str">
            <v>4ПТ-1</v>
          </cell>
          <cell r="D1961" t="str">
            <v>Петля 4ПТ-1</v>
          </cell>
          <cell r="E1961">
            <v>24</v>
          </cell>
          <cell r="F1961">
            <v>0.5</v>
          </cell>
          <cell r="G1961">
            <v>12</v>
          </cell>
          <cell r="H1961">
            <v>24</v>
          </cell>
          <cell r="I1961">
            <v>12</v>
          </cell>
          <cell r="J1961">
            <v>0</v>
          </cell>
        </row>
        <row r="1962">
          <cell r="C1962" t="str">
            <v>4РС2-1</v>
          </cell>
          <cell r="D1962" t="str">
            <v>Распорка 4РС2-1</v>
          </cell>
          <cell r="E1962">
            <v>24</v>
          </cell>
          <cell r="F1962">
            <v>185</v>
          </cell>
          <cell r="G1962">
            <v>4440</v>
          </cell>
          <cell r="H1962">
            <v>24</v>
          </cell>
          <cell r="I1962">
            <v>4440</v>
          </cell>
          <cell r="J1962">
            <v>0</v>
          </cell>
        </row>
        <row r="1963">
          <cell r="C1963" t="str">
            <v>4РС2-2</v>
          </cell>
          <cell r="D1963" t="str">
            <v>Распорка 4РС2-2</v>
          </cell>
          <cell r="E1963">
            <v>2</v>
          </cell>
          <cell r="F1963">
            <v>118.2</v>
          </cell>
          <cell r="G1963">
            <v>236.4</v>
          </cell>
          <cell r="H1963">
            <v>2</v>
          </cell>
          <cell r="I1963">
            <v>236.4</v>
          </cell>
          <cell r="J1963">
            <v>0</v>
          </cell>
        </row>
        <row r="1964">
          <cell r="C1964" t="str">
            <v>4РС3-1</v>
          </cell>
          <cell r="D1964" t="str">
            <v>Распорка 4РС3-1</v>
          </cell>
          <cell r="E1964">
            <v>10</v>
          </cell>
          <cell r="F1964">
            <v>311.5</v>
          </cell>
          <cell r="G1964">
            <v>3115</v>
          </cell>
          <cell r="H1964">
            <v>10</v>
          </cell>
          <cell r="I1964">
            <v>3115</v>
          </cell>
          <cell r="J1964">
            <v>0</v>
          </cell>
        </row>
        <row r="1965">
          <cell r="C1965" t="str">
            <v>4РС3-2</v>
          </cell>
          <cell r="D1965" t="str">
            <v>Распорка 4РС3-2</v>
          </cell>
          <cell r="E1965">
            <v>1</v>
          </cell>
          <cell r="F1965">
            <v>339.7</v>
          </cell>
          <cell r="G1965">
            <v>339.7</v>
          </cell>
          <cell r="H1965">
            <v>1</v>
          </cell>
          <cell r="I1965">
            <v>339.7</v>
          </cell>
          <cell r="J1965">
            <v>0</v>
          </cell>
        </row>
        <row r="1966">
          <cell r="C1966" t="str">
            <v>4РС3-3</v>
          </cell>
          <cell r="D1966" t="str">
            <v>Распорка 4РС3-3</v>
          </cell>
          <cell r="E1966">
            <v>2</v>
          </cell>
          <cell r="F1966">
            <v>102.3</v>
          </cell>
          <cell r="G1966">
            <v>204.6</v>
          </cell>
          <cell r="H1966">
            <v>2</v>
          </cell>
          <cell r="I1966">
            <v>204.6</v>
          </cell>
          <cell r="J1966">
            <v>0</v>
          </cell>
        </row>
        <row r="1967">
          <cell r="C1967" t="str">
            <v>4РС5-1</v>
          </cell>
          <cell r="D1967" t="str">
            <v>Распорка 4РС5-1</v>
          </cell>
          <cell r="E1967">
            <v>1</v>
          </cell>
          <cell r="F1967">
            <v>544</v>
          </cell>
          <cell r="G1967">
            <v>544</v>
          </cell>
          <cell r="H1967">
            <v>1</v>
          </cell>
          <cell r="I1967">
            <v>544</v>
          </cell>
          <cell r="J1967">
            <v>0</v>
          </cell>
        </row>
        <row r="1968">
          <cell r="C1968" t="str">
            <v>4РС6-1</v>
          </cell>
          <cell r="D1968" t="str">
            <v>Распорка 4РС6-1</v>
          </cell>
          <cell r="E1968">
            <v>6</v>
          </cell>
          <cell r="F1968">
            <v>515.5</v>
          </cell>
          <cell r="G1968">
            <v>3093</v>
          </cell>
          <cell r="H1968">
            <v>6</v>
          </cell>
          <cell r="I1968">
            <v>3093</v>
          </cell>
          <cell r="J1968">
            <v>0</v>
          </cell>
        </row>
        <row r="1969">
          <cell r="C1969" t="str">
            <v>4РС6-2</v>
          </cell>
          <cell r="D1969" t="str">
            <v>Распорка 4РС6-2</v>
          </cell>
          <cell r="E1969">
            <v>1</v>
          </cell>
          <cell r="F1969">
            <v>578.20000000000005</v>
          </cell>
          <cell r="G1969">
            <v>578.20000000000005</v>
          </cell>
          <cell r="H1969">
            <v>1</v>
          </cell>
          <cell r="I1969">
            <v>578.20000000000005</v>
          </cell>
          <cell r="J1969">
            <v>0</v>
          </cell>
        </row>
        <row r="1970">
          <cell r="C1970" t="str">
            <v>4РС6-3</v>
          </cell>
          <cell r="D1970" t="str">
            <v>Распорка 4РС6-3</v>
          </cell>
          <cell r="E1970">
            <v>1</v>
          </cell>
          <cell r="F1970">
            <v>504.2</v>
          </cell>
          <cell r="G1970">
            <v>504.2</v>
          </cell>
          <cell r="H1970">
            <v>1</v>
          </cell>
          <cell r="I1970">
            <v>504.2</v>
          </cell>
          <cell r="J1970">
            <v>0</v>
          </cell>
        </row>
        <row r="1971">
          <cell r="C1971" t="str">
            <v>4РС6-4</v>
          </cell>
          <cell r="D1971" t="str">
            <v>Распорка 4РС6-4</v>
          </cell>
          <cell r="E1971">
            <v>1</v>
          </cell>
          <cell r="F1971">
            <v>515.4</v>
          </cell>
          <cell r="G1971">
            <v>515.4</v>
          </cell>
          <cell r="H1971">
            <v>1</v>
          </cell>
          <cell r="I1971">
            <v>515.4</v>
          </cell>
          <cell r="J1971">
            <v>0</v>
          </cell>
        </row>
        <row r="1972">
          <cell r="C1972" t="str">
            <v>4РС7-1</v>
          </cell>
          <cell r="D1972" t="str">
            <v>Распорка 4РС7-1</v>
          </cell>
          <cell r="E1972">
            <v>11</v>
          </cell>
          <cell r="F1972">
            <v>255.3</v>
          </cell>
          <cell r="G1972">
            <v>2808.3</v>
          </cell>
          <cell r="H1972">
            <v>11</v>
          </cell>
          <cell r="I1972">
            <v>2808.3</v>
          </cell>
          <cell r="J1972">
            <v>0</v>
          </cell>
        </row>
        <row r="1973">
          <cell r="C1973" t="str">
            <v>4РС7-2</v>
          </cell>
          <cell r="D1973" t="str">
            <v>Распорка 4РС7-2</v>
          </cell>
          <cell r="E1973">
            <v>1</v>
          </cell>
          <cell r="F1973">
            <v>271.5</v>
          </cell>
          <cell r="G1973">
            <v>271.5</v>
          </cell>
          <cell r="H1973">
            <v>1</v>
          </cell>
          <cell r="I1973">
            <v>271.5</v>
          </cell>
          <cell r="J1973">
            <v>0</v>
          </cell>
        </row>
        <row r="1974">
          <cell r="C1974" t="str">
            <v>4РС8-1</v>
          </cell>
          <cell r="D1974" t="str">
            <v>Распорка 4РС8-1</v>
          </cell>
          <cell r="E1974">
            <v>1</v>
          </cell>
          <cell r="F1974">
            <v>164.6</v>
          </cell>
          <cell r="G1974">
            <v>164.6</v>
          </cell>
          <cell r="H1974">
            <v>1</v>
          </cell>
          <cell r="I1974">
            <v>164.6</v>
          </cell>
          <cell r="J1974">
            <v>0</v>
          </cell>
        </row>
        <row r="1975">
          <cell r="C1975" t="str">
            <v>4РС9-1</v>
          </cell>
          <cell r="D1975" t="str">
            <v>Распорка 4РС9-1</v>
          </cell>
          <cell r="E1975">
            <v>1</v>
          </cell>
          <cell r="F1975">
            <v>163.19999999999999</v>
          </cell>
          <cell r="G1975">
            <v>163.19999999999999</v>
          </cell>
          <cell r="H1975">
            <v>1</v>
          </cell>
          <cell r="I1975">
            <v>163.19999999999999</v>
          </cell>
          <cell r="J1975">
            <v>0</v>
          </cell>
        </row>
        <row r="1976">
          <cell r="C1976" t="str">
            <v>4РС10-1</v>
          </cell>
          <cell r="D1976" t="str">
            <v>Распорка 4РС10-1</v>
          </cell>
          <cell r="E1976">
            <v>1</v>
          </cell>
          <cell r="F1976">
            <v>304.8</v>
          </cell>
          <cell r="G1976">
            <v>304.8</v>
          </cell>
          <cell r="H1976">
            <v>1</v>
          </cell>
          <cell r="I1976">
            <v>304.8</v>
          </cell>
          <cell r="J1976">
            <v>0</v>
          </cell>
        </row>
        <row r="1977">
          <cell r="C1977" t="str">
            <v>4РС10-2</v>
          </cell>
          <cell r="D1977" t="str">
            <v>Распорка 4РС10-2</v>
          </cell>
          <cell r="E1977">
            <v>1</v>
          </cell>
          <cell r="F1977">
            <v>264.3</v>
          </cell>
          <cell r="G1977">
            <v>264.3</v>
          </cell>
          <cell r="H1977">
            <v>1</v>
          </cell>
          <cell r="I1977">
            <v>264.3</v>
          </cell>
          <cell r="J1977">
            <v>0</v>
          </cell>
        </row>
        <row r="1978">
          <cell r="C1978" t="str">
            <v>4РС10-3</v>
          </cell>
          <cell r="D1978" t="str">
            <v>Распорка 4РС10-3</v>
          </cell>
          <cell r="E1978">
            <v>1</v>
          </cell>
          <cell r="F1978">
            <v>262.3</v>
          </cell>
          <cell r="G1978">
            <v>262.3</v>
          </cell>
          <cell r="H1978">
            <v>1</v>
          </cell>
          <cell r="I1978">
            <v>262.3</v>
          </cell>
          <cell r="J1978">
            <v>0</v>
          </cell>
        </row>
        <row r="1979">
          <cell r="C1979" t="str">
            <v>4РС10-4</v>
          </cell>
          <cell r="D1979" t="str">
            <v>Распорка 4РС10-4</v>
          </cell>
          <cell r="E1979">
            <v>1</v>
          </cell>
          <cell r="F1979">
            <v>264.3</v>
          </cell>
          <cell r="G1979">
            <v>264.3</v>
          </cell>
          <cell r="H1979">
            <v>1</v>
          </cell>
          <cell r="I1979">
            <v>264.3</v>
          </cell>
          <cell r="J1979">
            <v>0</v>
          </cell>
        </row>
        <row r="1980">
          <cell r="C1980" t="str">
            <v>4РС10-5</v>
          </cell>
          <cell r="D1980" t="str">
            <v>Распорка 4РС10-5</v>
          </cell>
          <cell r="E1980">
            <v>1</v>
          </cell>
          <cell r="F1980">
            <v>264.3</v>
          </cell>
          <cell r="G1980">
            <v>264.3</v>
          </cell>
          <cell r="H1980">
            <v>1</v>
          </cell>
          <cell r="I1980">
            <v>264.3</v>
          </cell>
          <cell r="J1980">
            <v>0</v>
          </cell>
        </row>
        <row r="1981">
          <cell r="C1981" t="str">
            <v>4РС10-6</v>
          </cell>
          <cell r="D1981" t="str">
            <v>Распорка 4РС10-6</v>
          </cell>
          <cell r="E1981">
            <v>1</v>
          </cell>
          <cell r="F1981">
            <v>261.39999999999998</v>
          </cell>
          <cell r="G1981">
            <v>261.39999999999998</v>
          </cell>
          <cell r="H1981">
            <v>1</v>
          </cell>
          <cell r="I1981">
            <v>261.39999999999998</v>
          </cell>
          <cell r="J1981">
            <v>0</v>
          </cell>
        </row>
        <row r="1982">
          <cell r="C1982" t="str">
            <v>4РС10-7</v>
          </cell>
          <cell r="D1982" t="str">
            <v>Распорка 4РС10-7</v>
          </cell>
          <cell r="E1982">
            <v>1</v>
          </cell>
          <cell r="F1982">
            <v>265</v>
          </cell>
          <cell r="G1982">
            <v>265</v>
          </cell>
          <cell r="H1982">
            <v>1</v>
          </cell>
          <cell r="I1982">
            <v>265</v>
          </cell>
          <cell r="J1982">
            <v>0</v>
          </cell>
        </row>
        <row r="1983">
          <cell r="C1983" t="str">
            <v>4РС10-8</v>
          </cell>
          <cell r="D1983" t="str">
            <v>Распорка 4РС10-8</v>
          </cell>
          <cell r="E1983">
            <v>1</v>
          </cell>
          <cell r="F1983">
            <v>264.3</v>
          </cell>
          <cell r="G1983">
            <v>264.3</v>
          </cell>
          <cell r="H1983">
            <v>1</v>
          </cell>
          <cell r="I1983">
            <v>264.3</v>
          </cell>
          <cell r="J1983">
            <v>0</v>
          </cell>
        </row>
        <row r="1984">
          <cell r="C1984" t="str">
            <v>4РС10-9</v>
          </cell>
          <cell r="D1984" t="str">
            <v>Распорка 4РС10-9</v>
          </cell>
          <cell r="E1984">
            <v>1</v>
          </cell>
          <cell r="F1984">
            <v>263.3</v>
          </cell>
          <cell r="G1984">
            <v>263.3</v>
          </cell>
          <cell r="H1984">
            <v>1</v>
          </cell>
          <cell r="I1984">
            <v>263.3</v>
          </cell>
          <cell r="J1984">
            <v>0</v>
          </cell>
        </row>
        <row r="1985">
          <cell r="C1985" t="str">
            <v>4РС10-10</v>
          </cell>
          <cell r="D1985" t="str">
            <v>Распорка 4РС10-10</v>
          </cell>
          <cell r="E1985">
            <v>1</v>
          </cell>
          <cell r="F1985">
            <v>263.3</v>
          </cell>
          <cell r="G1985">
            <v>263.3</v>
          </cell>
          <cell r="H1985">
            <v>1</v>
          </cell>
          <cell r="I1985">
            <v>263.3</v>
          </cell>
          <cell r="J1985">
            <v>0</v>
          </cell>
        </row>
        <row r="1986">
          <cell r="C1986" t="str">
            <v>4РС10-11</v>
          </cell>
          <cell r="D1986" t="str">
            <v>Распорка 4РС10-11</v>
          </cell>
          <cell r="E1986">
            <v>1</v>
          </cell>
          <cell r="F1986">
            <v>264.3</v>
          </cell>
          <cell r="G1986">
            <v>264.3</v>
          </cell>
          <cell r="H1986">
            <v>1</v>
          </cell>
          <cell r="I1986">
            <v>264.3</v>
          </cell>
          <cell r="J1986">
            <v>0</v>
          </cell>
        </row>
        <row r="1987">
          <cell r="C1987" t="str">
            <v>4РС10-12</v>
          </cell>
          <cell r="D1987" t="str">
            <v>Распорка 4РС10-12</v>
          </cell>
          <cell r="E1987">
            <v>1</v>
          </cell>
          <cell r="F1987">
            <v>263.3</v>
          </cell>
          <cell r="G1987">
            <v>263.3</v>
          </cell>
          <cell r="H1987">
            <v>1</v>
          </cell>
          <cell r="I1987">
            <v>263.3</v>
          </cell>
          <cell r="J1987">
            <v>0</v>
          </cell>
        </row>
        <row r="1988">
          <cell r="C1988" t="str">
            <v>4РС10-13</v>
          </cell>
          <cell r="D1988" t="str">
            <v>Распорка 4РС10-13</v>
          </cell>
          <cell r="E1988">
            <v>1</v>
          </cell>
          <cell r="F1988">
            <v>178.4</v>
          </cell>
          <cell r="G1988">
            <v>178.4</v>
          </cell>
          <cell r="H1988">
            <v>1</v>
          </cell>
          <cell r="I1988">
            <v>178.4</v>
          </cell>
          <cell r="J1988">
            <v>0</v>
          </cell>
        </row>
        <row r="1989">
          <cell r="C1989" t="str">
            <v>4РС11-1</v>
          </cell>
          <cell r="D1989" t="str">
            <v>Распорка 4РС11-1</v>
          </cell>
          <cell r="E1989">
            <v>1</v>
          </cell>
          <cell r="F1989">
            <v>276.39999999999998</v>
          </cell>
          <cell r="G1989">
            <v>276.39999999999998</v>
          </cell>
          <cell r="H1989">
            <v>1</v>
          </cell>
          <cell r="I1989">
            <v>276.39999999999998</v>
          </cell>
          <cell r="J1989">
            <v>0</v>
          </cell>
        </row>
        <row r="1990">
          <cell r="C1990" t="str">
            <v>4РС11-2</v>
          </cell>
          <cell r="D1990" t="str">
            <v>Распорка 4РС11-2</v>
          </cell>
          <cell r="E1990">
            <v>11</v>
          </cell>
          <cell r="F1990">
            <v>231.4</v>
          </cell>
          <cell r="G1990">
            <v>2545.4</v>
          </cell>
          <cell r="H1990">
            <v>11</v>
          </cell>
          <cell r="I1990">
            <v>2545.4</v>
          </cell>
          <cell r="J1990">
            <v>0</v>
          </cell>
        </row>
        <row r="1991">
          <cell r="C1991" t="str">
            <v>4РС11-3</v>
          </cell>
          <cell r="D1991" t="str">
            <v>Распорка 4РС11-3</v>
          </cell>
          <cell r="E1991">
            <v>1</v>
          </cell>
          <cell r="F1991">
            <v>151.5</v>
          </cell>
          <cell r="G1991">
            <v>151.5</v>
          </cell>
          <cell r="H1991">
            <v>1</v>
          </cell>
          <cell r="I1991">
            <v>151.5</v>
          </cell>
          <cell r="J1991">
            <v>0</v>
          </cell>
        </row>
        <row r="1992">
          <cell r="C1992" t="str">
            <v>4РС12-1</v>
          </cell>
          <cell r="D1992" t="str">
            <v>Распорка 4РС12-1</v>
          </cell>
          <cell r="E1992">
            <v>1</v>
          </cell>
          <cell r="F1992">
            <v>215.5</v>
          </cell>
          <cell r="G1992">
            <v>215.5</v>
          </cell>
          <cell r="H1992">
            <v>1</v>
          </cell>
          <cell r="I1992">
            <v>215.5</v>
          </cell>
          <cell r="J1992">
            <v>0</v>
          </cell>
        </row>
        <row r="1993">
          <cell r="C1993" t="str">
            <v>4РС12-2</v>
          </cell>
          <cell r="D1993" t="str">
            <v>Распорка 4РС12-2</v>
          </cell>
          <cell r="E1993">
            <v>11</v>
          </cell>
          <cell r="F1993">
            <v>181</v>
          </cell>
          <cell r="G1993">
            <v>1991</v>
          </cell>
          <cell r="H1993">
            <v>11</v>
          </cell>
          <cell r="I1993">
            <v>1991</v>
          </cell>
          <cell r="J1993">
            <v>0</v>
          </cell>
        </row>
        <row r="1994">
          <cell r="C1994" t="str">
            <v>4РС12-3</v>
          </cell>
          <cell r="D1994" t="str">
            <v>Распорка 4РС12-3</v>
          </cell>
          <cell r="E1994">
            <v>1</v>
          </cell>
          <cell r="F1994">
            <v>125</v>
          </cell>
          <cell r="G1994">
            <v>125</v>
          </cell>
          <cell r="H1994">
            <v>1</v>
          </cell>
          <cell r="I1994">
            <v>125</v>
          </cell>
          <cell r="J1994">
            <v>0</v>
          </cell>
        </row>
        <row r="1995">
          <cell r="C1995" t="str">
            <v>4РФ1-1</v>
          </cell>
          <cell r="D1995" t="str">
            <v>Ригель фахверка 4РФ1-1</v>
          </cell>
          <cell r="E1995">
            <v>1</v>
          </cell>
          <cell r="F1995">
            <v>14.3</v>
          </cell>
          <cell r="G1995">
            <v>14.3</v>
          </cell>
          <cell r="H1995">
            <v>1</v>
          </cell>
          <cell r="I1995">
            <v>14.3</v>
          </cell>
          <cell r="J1995">
            <v>0</v>
          </cell>
        </row>
        <row r="1996">
          <cell r="C1996" t="str">
            <v>4РФ1-2</v>
          </cell>
          <cell r="D1996" t="str">
            <v>Ригель фахверка 4РФ1-2</v>
          </cell>
          <cell r="E1996">
            <v>4</v>
          </cell>
          <cell r="F1996">
            <v>16.100000000000001</v>
          </cell>
          <cell r="G1996">
            <v>64.400000000000006</v>
          </cell>
          <cell r="H1996">
            <v>4</v>
          </cell>
          <cell r="I1996">
            <v>64.400000000000006</v>
          </cell>
          <cell r="J1996">
            <v>0</v>
          </cell>
        </row>
        <row r="1997">
          <cell r="C1997" t="str">
            <v>4РФ1-3</v>
          </cell>
          <cell r="D1997" t="str">
            <v>Ригель фахверка 4РФ1-3</v>
          </cell>
          <cell r="E1997">
            <v>1</v>
          </cell>
          <cell r="F1997">
            <v>19.8</v>
          </cell>
          <cell r="G1997">
            <v>19.8</v>
          </cell>
          <cell r="H1997">
            <v>1</v>
          </cell>
          <cell r="I1997">
            <v>19.8</v>
          </cell>
          <cell r="J1997">
            <v>0</v>
          </cell>
        </row>
        <row r="1998">
          <cell r="C1998" t="str">
            <v>4РФ1-4</v>
          </cell>
          <cell r="D1998" t="str">
            <v>Ригель фахверка 4РФ1-4</v>
          </cell>
          <cell r="E1998">
            <v>6</v>
          </cell>
          <cell r="F1998">
            <v>111.8</v>
          </cell>
          <cell r="G1998">
            <v>670.8</v>
          </cell>
          <cell r="H1998">
            <v>6</v>
          </cell>
          <cell r="I1998">
            <v>670.8</v>
          </cell>
          <cell r="J1998">
            <v>0</v>
          </cell>
        </row>
        <row r="1999">
          <cell r="C1999" t="str">
            <v>4РФ1-5</v>
          </cell>
          <cell r="D1999" t="str">
            <v>Ригель фахверка 4РФ1-5</v>
          </cell>
          <cell r="E1999">
            <v>24</v>
          </cell>
          <cell r="F1999">
            <v>113.4</v>
          </cell>
          <cell r="G1999">
            <v>2721.6</v>
          </cell>
          <cell r="H1999">
            <v>24</v>
          </cell>
          <cell r="I1999">
            <v>2721.6000000000004</v>
          </cell>
          <cell r="J1999">
            <v>0</v>
          </cell>
        </row>
        <row r="2000">
          <cell r="C2000" t="str">
            <v>4РФ1-6</v>
          </cell>
          <cell r="D2000" t="str">
            <v>Ригель фахверка 4РФ1-6</v>
          </cell>
          <cell r="E2000">
            <v>24</v>
          </cell>
          <cell r="F2000">
            <v>116.8</v>
          </cell>
          <cell r="G2000">
            <v>2803.2</v>
          </cell>
          <cell r="H2000">
            <v>24</v>
          </cell>
          <cell r="I2000">
            <v>2803.2</v>
          </cell>
          <cell r="J2000">
            <v>0</v>
          </cell>
        </row>
        <row r="2001">
          <cell r="C2001" t="str">
            <v>4РФ1-7</v>
          </cell>
          <cell r="D2001" t="str">
            <v>Ригель фахверка 4РФ1-7</v>
          </cell>
          <cell r="E2001">
            <v>12</v>
          </cell>
          <cell r="F2001">
            <v>113.4</v>
          </cell>
          <cell r="G2001">
            <v>1360.8</v>
          </cell>
          <cell r="H2001">
            <v>12</v>
          </cell>
          <cell r="I2001">
            <v>1360.8000000000002</v>
          </cell>
          <cell r="J2001">
            <v>0</v>
          </cell>
        </row>
        <row r="2002">
          <cell r="C2002" t="str">
            <v>4РФ1-8</v>
          </cell>
          <cell r="D2002" t="str">
            <v>Ригель фахверка 4РФ1-8</v>
          </cell>
          <cell r="E2002">
            <v>6</v>
          </cell>
          <cell r="F2002">
            <v>111.8</v>
          </cell>
          <cell r="G2002">
            <v>670.8</v>
          </cell>
          <cell r="H2002">
            <v>6</v>
          </cell>
          <cell r="I2002">
            <v>670.8</v>
          </cell>
          <cell r="J2002">
            <v>0</v>
          </cell>
        </row>
        <row r="2003">
          <cell r="C2003" t="str">
            <v>4РФ1-9</v>
          </cell>
          <cell r="D2003" t="str">
            <v>Ригель фахверка 4РФ1-9</v>
          </cell>
          <cell r="E2003">
            <v>2</v>
          </cell>
          <cell r="F2003">
            <v>76.3</v>
          </cell>
          <cell r="G2003">
            <v>152.6</v>
          </cell>
          <cell r="H2003">
            <v>2</v>
          </cell>
          <cell r="I2003">
            <v>152.6</v>
          </cell>
          <cell r="J2003">
            <v>0</v>
          </cell>
        </row>
        <row r="2004">
          <cell r="C2004" t="str">
            <v>4РФ1-10</v>
          </cell>
          <cell r="D2004" t="str">
            <v>Ригель фахверка 4РФ1-10</v>
          </cell>
          <cell r="E2004">
            <v>1</v>
          </cell>
          <cell r="F2004">
            <v>73.3</v>
          </cell>
          <cell r="G2004">
            <v>73.3</v>
          </cell>
          <cell r="H2004">
            <v>1</v>
          </cell>
          <cell r="I2004">
            <v>73.3</v>
          </cell>
          <cell r="J2004">
            <v>0</v>
          </cell>
        </row>
        <row r="2005">
          <cell r="C2005" t="str">
            <v>4РФ1-11</v>
          </cell>
          <cell r="D2005" t="str">
            <v>Ригель фахверка 4РФ1-11</v>
          </cell>
          <cell r="E2005">
            <v>2</v>
          </cell>
          <cell r="F2005">
            <v>76.900000000000006</v>
          </cell>
          <cell r="G2005">
            <v>153.80000000000001</v>
          </cell>
          <cell r="H2005">
            <v>2</v>
          </cell>
          <cell r="I2005">
            <v>153.80000000000001</v>
          </cell>
          <cell r="J2005">
            <v>0</v>
          </cell>
        </row>
        <row r="2006">
          <cell r="C2006" t="str">
            <v>4РФ1-12</v>
          </cell>
          <cell r="D2006" t="str">
            <v>Ригель фахверка 4РФ1-12</v>
          </cell>
          <cell r="E2006">
            <v>1</v>
          </cell>
          <cell r="F2006">
            <v>73.7</v>
          </cell>
          <cell r="G2006">
            <v>73.7</v>
          </cell>
          <cell r="H2006">
            <v>1</v>
          </cell>
          <cell r="I2006">
            <v>73.7</v>
          </cell>
          <cell r="J2006">
            <v>0</v>
          </cell>
        </row>
        <row r="2007">
          <cell r="C2007" t="str">
            <v>4РФ1-13</v>
          </cell>
          <cell r="D2007" t="str">
            <v>Ригель фахверка 4РФ1-13</v>
          </cell>
          <cell r="E2007">
            <v>1</v>
          </cell>
          <cell r="F2007">
            <v>12.3</v>
          </cell>
          <cell r="G2007">
            <v>12.3</v>
          </cell>
          <cell r="H2007">
            <v>1</v>
          </cell>
          <cell r="I2007">
            <v>12.3</v>
          </cell>
          <cell r="J2007">
            <v>0</v>
          </cell>
        </row>
        <row r="2008">
          <cell r="C2008" t="str">
            <v>4РФ1-14</v>
          </cell>
          <cell r="D2008" t="str">
            <v>Ригель фахверка 4РФ1-14</v>
          </cell>
          <cell r="E2008">
            <v>3</v>
          </cell>
          <cell r="F2008">
            <v>11.9</v>
          </cell>
          <cell r="G2008">
            <v>35.700000000000003</v>
          </cell>
          <cell r="H2008">
            <v>3</v>
          </cell>
          <cell r="I2008">
            <v>35.700000000000003</v>
          </cell>
          <cell r="J2008">
            <v>0</v>
          </cell>
        </row>
        <row r="2009">
          <cell r="C2009" t="str">
            <v>4РФ1-15</v>
          </cell>
          <cell r="D2009" t="str">
            <v>Ригель фахверка 4РФ1-15</v>
          </cell>
          <cell r="E2009">
            <v>1</v>
          </cell>
          <cell r="F2009">
            <v>10.8</v>
          </cell>
          <cell r="G2009">
            <v>10.8</v>
          </cell>
          <cell r="H2009">
            <v>1</v>
          </cell>
          <cell r="I2009">
            <v>10.8</v>
          </cell>
          <cell r="J2009">
            <v>0</v>
          </cell>
        </row>
        <row r="2010">
          <cell r="C2010" t="str">
            <v>4РФ1-16</v>
          </cell>
          <cell r="D2010" t="str">
            <v>Ригель фахверка 4РФ1-16</v>
          </cell>
          <cell r="E2010">
            <v>1</v>
          </cell>
          <cell r="F2010">
            <v>15.5</v>
          </cell>
          <cell r="G2010">
            <v>15.5</v>
          </cell>
          <cell r="H2010">
            <v>1</v>
          </cell>
          <cell r="I2010">
            <v>15.5</v>
          </cell>
          <cell r="J2010">
            <v>0</v>
          </cell>
        </row>
        <row r="2011">
          <cell r="C2011" t="str">
            <v>4РФ1-17</v>
          </cell>
          <cell r="D2011" t="str">
            <v>Ригель фахверка 4РФ1-17</v>
          </cell>
          <cell r="E2011">
            <v>3</v>
          </cell>
          <cell r="F2011">
            <v>15</v>
          </cell>
          <cell r="G2011">
            <v>45</v>
          </cell>
          <cell r="H2011">
            <v>3</v>
          </cell>
          <cell r="I2011">
            <v>45</v>
          </cell>
          <cell r="J2011">
            <v>0</v>
          </cell>
        </row>
        <row r="2012">
          <cell r="C2012" t="str">
            <v>4РФ1-18</v>
          </cell>
          <cell r="D2012" t="str">
            <v>Ригель фахверка 4РФ1-18</v>
          </cell>
          <cell r="E2012">
            <v>1</v>
          </cell>
          <cell r="F2012">
            <v>13.9</v>
          </cell>
          <cell r="G2012">
            <v>13.9</v>
          </cell>
          <cell r="H2012">
            <v>1</v>
          </cell>
          <cell r="I2012">
            <v>13.9</v>
          </cell>
          <cell r="J2012">
            <v>0</v>
          </cell>
        </row>
        <row r="2013">
          <cell r="C2013" t="str">
            <v>4РФ2-1</v>
          </cell>
          <cell r="D2013" t="str">
            <v>Ригель фахверка 4РФ2-1</v>
          </cell>
          <cell r="E2013">
            <v>7</v>
          </cell>
          <cell r="F2013">
            <v>14.9</v>
          </cell>
          <cell r="G2013">
            <v>104.3</v>
          </cell>
          <cell r="H2013">
            <v>7</v>
          </cell>
          <cell r="I2013">
            <v>104.3</v>
          </cell>
          <cell r="J2013">
            <v>0</v>
          </cell>
        </row>
        <row r="2014">
          <cell r="C2014" t="str">
            <v>4РФ3-1</v>
          </cell>
          <cell r="D2014" t="str">
            <v>Ригель фахверка 4РФ3-1</v>
          </cell>
          <cell r="E2014">
            <v>18</v>
          </cell>
          <cell r="F2014">
            <v>4.8</v>
          </cell>
          <cell r="G2014">
            <v>86.4</v>
          </cell>
          <cell r="H2014">
            <v>18</v>
          </cell>
          <cell r="I2014">
            <v>86.399999999999991</v>
          </cell>
          <cell r="J2014">
            <v>0</v>
          </cell>
        </row>
        <row r="2015">
          <cell r="C2015" t="str">
            <v>4СВ1-1</v>
          </cell>
          <cell r="D2015" t="str">
            <v>Связь 4СВ1-1</v>
          </cell>
          <cell r="E2015">
            <v>14</v>
          </cell>
          <cell r="F2015">
            <v>235.1</v>
          </cell>
          <cell r="G2015">
            <v>3291.4</v>
          </cell>
          <cell r="H2015">
            <v>14</v>
          </cell>
          <cell r="I2015">
            <v>3291.4</v>
          </cell>
          <cell r="J2015">
            <v>0</v>
          </cell>
        </row>
        <row r="2016">
          <cell r="C2016" t="str">
            <v>4СВ1-2</v>
          </cell>
          <cell r="D2016" t="str">
            <v>Связь 4СВ1-2</v>
          </cell>
          <cell r="E2016">
            <v>14</v>
          </cell>
          <cell r="F2016">
            <v>232.1</v>
          </cell>
          <cell r="G2016">
            <v>3249.4</v>
          </cell>
          <cell r="H2016">
            <v>14</v>
          </cell>
          <cell r="I2016">
            <v>3249.4</v>
          </cell>
          <cell r="J2016">
            <v>0</v>
          </cell>
        </row>
        <row r="2017">
          <cell r="C2017" t="str">
            <v>4СВ1-3</v>
          </cell>
          <cell r="D2017" t="str">
            <v>Связь 4СВ1-3</v>
          </cell>
          <cell r="E2017">
            <v>2</v>
          </cell>
          <cell r="F2017">
            <v>238.9</v>
          </cell>
          <cell r="G2017">
            <v>477.8</v>
          </cell>
          <cell r="H2017">
            <v>2</v>
          </cell>
          <cell r="I2017">
            <v>477.8</v>
          </cell>
          <cell r="J2017">
            <v>0</v>
          </cell>
        </row>
        <row r="2018">
          <cell r="C2018" t="str">
            <v>4СВ2-1</v>
          </cell>
          <cell r="D2018" t="str">
            <v>Связь 4СВ2-1</v>
          </cell>
          <cell r="E2018">
            <v>4</v>
          </cell>
          <cell r="F2018">
            <v>240.1</v>
          </cell>
          <cell r="G2018">
            <v>960.4</v>
          </cell>
          <cell r="H2018">
            <v>4</v>
          </cell>
          <cell r="I2018">
            <v>960.4</v>
          </cell>
          <cell r="J2018">
            <v>0</v>
          </cell>
        </row>
        <row r="2019">
          <cell r="C2019" t="str">
            <v>4СВ2-2</v>
          </cell>
          <cell r="D2019" t="str">
            <v>Связь 4СВ2-2</v>
          </cell>
          <cell r="E2019">
            <v>2</v>
          </cell>
          <cell r="F2019">
            <v>230</v>
          </cell>
          <cell r="G2019">
            <v>460</v>
          </cell>
          <cell r="H2019">
            <v>2</v>
          </cell>
          <cell r="I2019">
            <v>460</v>
          </cell>
          <cell r="J2019">
            <v>0</v>
          </cell>
        </row>
        <row r="2020">
          <cell r="C2020" t="str">
            <v>4СВ3-1</v>
          </cell>
          <cell r="D2020" t="str">
            <v>Связь 4СВ3-1</v>
          </cell>
          <cell r="E2020">
            <v>2</v>
          </cell>
          <cell r="F2020">
            <v>377.3</v>
          </cell>
          <cell r="G2020">
            <v>754.6</v>
          </cell>
          <cell r="H2020">
            <v>2</v>
          </cell>
          <cell r="I2020">
            <v>754.6</v>
          </cell>
          <cell r="J2020">
            <v>0</v>
          </cell>
        </row>
        <row r="2021">
          <cell r="C2021" t="str">
            <v>4СВ4-1</v>
          </cell>
          <cell r="D2021" t="str">
            <v>Связь 4СВ4-1</v>
          </cell>
          <cell r="E2021">
            <v>1</v>
          </cell>
          <cell r="F2021">
            <v>212.7</v>
          </cell>
          <cell r="G2021">
            <v>212.7</v>
          </cell>
          <cell r="H2021">
            <v>1</v>
          </cell>
          <cell r="I2021">
            <v>212.7</v>
          </cell>
          <cell r="J2021">
            <v>0</v>
          </cell>
        </row>
        <row r="2022">
          <cell r="C2022" t="str">
            <v>4СВ4-2</v>
          </cell>
          <cell r="D2022" t="str">
            <v>Связь 4СВ4-2</v>
          </cell>
          <cell r="E2022">
            <v>2</v>
          </cell>
          <cell r="F2022">
            <v>214.9</v>
          </cell>
          <cell r="G2022">
            <v>429.8</v>
          </cell>
          <cell r="H2022">
            <v>2</v>
          </cell>
          <cell r="I2022">
            <v>429.8</v>
          </cell>
          <cell r="J2022">
            <v>0</v>
          </cell>
        </row>
        <row r="2023">
          <cell r="C2023" t="str">
            <v>4СВ4-3</v>
          </cell>
          <cell r="D2023" t="str">
            <v>Связь 4СВ4-3</v>
          </cell>
          <cell r="E2023">
            <v>1</v>
          </cell>
          <cell r="F2023">
            <v>212.7</v>
          </cell>
          <cell r="G2023">
            <v>212.7</v>
          </cell>
          <cell r="H2023">
            <v>1</v>
          </cell>
          <cell r="I2023">
            <v>212.7</v>
          </cell>
          <cell r="J2023">
            <v>0</v>
          </cell>
        </row>
        <row r="2024">
          <cell r="C2024" t="str">
            <v>4СВ5-1</v>
          </cell>
          <cell r="D2024" t="str">
            <v>Связь 4СВ5-1</v>
          </cell>
          <cell r="E2024">
            <v>2</v>
          </cell>
          <cell r="F2024">
            <v>103.8</v>
          </cell>
          <cell r="G2024">
            <v>207.6</v>
          </cell>
          <cell r="H2024">
            <v>2</v>
          </cell>
          <cell r="I2024">
            <v>207.6</v>
          </cell>
          <cell r="J2024">
            <v>0</v>
          </cell>
        </row>
        <row r="2025">
          <cell r="C2025" t="str">
            <v>4СВ5-2</v>
          </cell>
          <cell r="D2025" t="str">
            <v>Связь 4СВ5-2</v>
          </cell>
          <cell r="E2025">
            <v>2</v>
          </cell>
          <cell r="F2025">
            <v>106.7</v>
          </cell>
          <cell r="G2025">
            <v>213.4</v>
          </cell>
          <cell r="H2025">
            <v>2</v>
          </cell>
          <cell r="I2025">
            <v>213.4</v>
          </cell>
          <cell r="J2025">
            <v>0</v>
          </cell>
        </row>
        <row r="2026">
          <cell r="C2026" t="str">
            <v>4СВ5-3</v>
          </cell>
          <cell r="D2026" t="str">
            <v>Связь 4СВ5-3</v>
          </cell>
          <cell r="E2026">
            <v>4</v>
          </cell>
          <cell r="F2026">
            <v>45.2</v>
          </cell>
          <cell r="G2026">
            <v>180.8</v>
          </cell>
          <cell r="H2026">
            <v>4</v>
          </cell>
          <cell r="I2026">
            <v>180.8</v>
          </cell>
          <cell r="J2026">
            <v>0</v>
          </cell>
        </row>
        <row r="2027">
          <cell r="C2027" t="str">
            <v>4СГ1-1</v>
          </cell>
          <cell r="D2027" t="str">
            <v>Связь 4СГ1-1</v>
          </cell>
          <cell r="E2027">
            <v>25</v>
          </cell>
          <cell r="F2027">
            <v>53.5</v>
          </cell>
          <cell r="G2027">
            <v>1337.5</v>
          </cell>
          <cell r="H2027">
            <v>25</v>
          </cell>
          <cell r="I2027">
            <v>1337.5</v>
          </cell>
          <cell r="J2027">
            <v>0</v>
          </cell>
        </row>
        <row r="2028">
          <cell r="C2028" t="str">
            <v>4СГ1-2</v>
          </cell>
          <cell r="D2028" t="str">
            <v>Связь 4СГ1-2</v>
          </cell>
          <cell r="E2028">
            <v>1</v>
          </cell>
          <cell r="F2028">
            <v>46.4</v>
          </cell>
          <cell r="G2028">
            <v>46.4</v>
          </cell>
          <cell r="H2028">
            <v>1</v>
          </cell>
          <cell r="I2028">
            <v>46.4</v>
          </cell>
          <cell r="J2028">
            <v>0</v>
          </cell>
        </row>
        <row r="2029">
          <cell r="C2029" t="str">
            <v>4СГ1-3</v>
          </cell>
          <cell r="D2029" t="str">
            <v>Связь 4СГ1-3</v>
          </cell>
          <cell r="E2029">
            <v>1</v>
          </cell>
          <cell r="F2029">
            <v>48.5</v>
          </cell>
          <cell r="G2029">
            <v>48.5</v>
          </cell>
          <cell r="H2029">
            <v>1</v>
          </cell>
          <cell r="I2029">
            <v>48.5</v>
          </cell>
          <cell r="J2029">
            <v>0</v>
          </cell>
        </row>
        <row r="2030">
          <cell r="C2030" t="str">
            <v>4СГ1-4</v>
          </cell>
          <cell r="D2030" t="str">
            <v>Связь 4СГ1-4</v>
          </cell>
          <cell r="E2030">
            <v>1</v>
          </cell>
          <cell r="F2030">
            <v>52.6</v>
          </cell>
          <cell r="G2030">
            <v>52.6</v>
          </cell>
          <cell r="H2030">
            <v>1</v>
          </cell>
          <cell r="I2030">
            <v>52.6</v>
          </cell>
          <cell r="J2030">
            <v>0</v>
          </cell>
        </row>
        <row r="2031">
          <cell r="C2031" t="str">
            <v>4СГ1-5</v>
          </cell>
          <cell r="D2031" t="str">
            <v>Связь 4СГ1-5</v>
          </cell>
          <cell r="E2031">
            <v>1</v>
          </cell>
          <cell r="F2031">
            <v>37.299999999999997</v>
          </cell>
          <cell r="G2031">
            <v>37.299999999999997</v>
          </cell>
          <cell r="H2031">
            <v>1</v>
          </cell>
          <cell r="I2031">
            <v>37.299999999999997</v>
          </cell>
          <cell r="J2031">
            <v>0</v>
          </cell>
        </row>
        <row r="2032">
          <cell r="C2032" t="str">
            <v>4СГ1-6</v>
          </cell>
          <cell r="D2032" t="str">
            <v>Связь 4СГ1-6</v>
          </cell>
          <cell r="E2032">
            <v>1</v>
          </cell>
          <cell r="F2032">
            <v>35.700000000000003</v>
          </cell>
          <cell r="G2032">
            <v>35.700000000000003</v>
          </cell>
          <cell r="H2032">
            <v>1</v>
          </cell>
          <cell r="I2032">
            <v>35.700000000000003</v>
          </cell>
          <cell r="J2032">
            <v>0</v>
          </cell>
        </row>
        <row r="2033">
          <cell r="C2033" t="str">
            <v>4СГ1-7</v>
          </cell>
          <cell r="D2033" t="str">
            <v>Связь 4СГ1-7</v>
          </cell>
          <cell r="E2033">
            <v>1</v>
          </cell>
          <cell r="F2033">
            <v>30.1</v>
          </cell>
          <cell r="G2033">
            <v>30.1</v>
          </cell>
          <cell r="H2033">
            <v>1</v>
          </cell>
          <cell r="I2033">
            <v>30.1</v>
          </cell>
          <cell r="J2033">
            <v>0</v>
          </cell>
        </row>
        <row r="2034">
          <cell r="C2034" t="str">
            <v>4СГ1-8</v>
          </cell>
          <cell r="D2034" t="str">
            <v>Связь 4СГ1-8</v>
          </cell>
          <cell r="E2034">
            <v>1</v>
          </cell>
          <cell r="F2034">
            <v>35.200000000000003</v>
          </cell>
          <cell r="G2034">
            <v>35.200000000000003</v>
          </cell>
          <cell r="H2034">
            <v>1</v>
          </cell>
          <cell r="I2034">
            <v>35.200000000000003</v>
          </cell>
          <cell r="J2034">
            <v>0</v>
          </cell>
        </row>
        <row r="2035">
          <cell r="C2035" t="str">
            <v>4СГ1-9</v>
          </cell>
          <cell r="D2035" t="str">
            <v>Связь 4СГ1-9</v>
          </cell>
          <cell r="E2035">
            <v>1</v>
          </cell>
          <cell r="F2035">
            <v>24.7</v>
          </cell>
          <cell r="G2035">
            <v>24.7</v>
          </cell>
          <cell r="H2035">
            <v>1</v>
          </cell>
          <cell r="I2035">
            <v>24.7</v>
          </cell>
          <cell r="J2035">
            <v>0</v>
          </cell>
        </row>
        <row r="2036">
          <cell r="C2036" t="str">
            <v>4СГ1-10</v>
          </cell>
          <cell r="D2036" t="str">
            <v>Связь 4СГ1-10</v>
          </cell>
          <cell r="E2036">
            <v>1</v>
          </cell>
          <cell r="F2036">
            <v>69.900000000000006</v>
          </cell>
          <cell r="G2036">
            <v>69.900000000000006</v>
          </cell>
          <cell r="H2036">
            <v>1</v>
          </cell>
          <cell r="I2036">
            <v>69.900000000000006</v>
          </cell>
          <cell r="J2036">
            <v>0</v>
          </cell>
        </row>
        <row r="2037">
          <cell r="C2037" t="str">
            <v>4СГ2-1</v>
          </cell>
          <cell r="D2037" t="str">
            <v>Связь 4СГ2-1</v>
          </cell>
          <cell r="E2037">
            <v>2</v>
          </cell>
          <cell r="F2037">
            <v>216.8</v>
          </cell>
          <cell r="G2037">
            <v>433.6</v>
          </cell>
          <cell r="H2037">
            <v>2</v>
          </cell>
          <cell r="I2037">
            <v>433.6</v>
          </cell>
          <cell r="J2037">
            <v>0</v>
          </cell>
        </row>
        <row r="2038">
          <cell r="C2038" t="str">
            <v>4СГ2-2</v>
          </cell>
          <cell r="D2038" t="str">
            <v>Связь 4СГ2-2</v>
          </cell>
          <cell r="E2038">
            <v>1</v>
          </cell>
          <cell r="F2038">
            <v>219.2</v>
          </cell>
          <cell r="G2038">
            <v>219.2</v>
          </cell>
          <cell r="H2038">
            <v>1</v>
          </cell>
          <cell r="I2038">
            <v>219.2</v>
          </cell>
          <cell r="J2038">
            <v>0</v>
          </cell>
        </row>
        <row r="2039">
          <cell r="C2039" t="str">
            <v>4СГ2-3</v>
          </cell>
          <cell r="D2039" t="str">
            <v>Связь 4СГ2-3</v>
          </cell>
          <cell r="E2039">
            <v>1</v>
          </cell>
          <cell r="F2039">
            <v>219.2</v>
          </cell>
          <cell r="G2039">
            <v>219.2</v>
          </cell>
          <cell r="H2039">
            <v>1</v>
          </cell>
          <cell r="I2039">
            <v>219.2</v>
          </cell>
          <cell r="J2039">
            <v>0</v>
          </cell>
        </row>
        <row r="2040">
          <cell r="C2040" t="str">
            <v>4СТ1-1</v>
          </cell>
          <cell r="D2040" t="str">
            <v>Стойка 4СТ1-1</v>
          </cell>
          <cell r="E2040">
            <v>1</v>
          </cell>
          <cell r="F2040">
            <v>322.89999999999998</v>
          </cell>
          <cell r="G2040">
            <v>322.89999999999998</v>
          </cell>
          <cell r="H2040">
            <v>1</v>
          </cell>
          <cell r="I2040">
            <v>322.89999999999998</v>
          </cell>
          <cell r="J2040">
            <v>0</v>
          </cell>
        </row>
        <row r="2041">
          <cell r="C2041" t="str">
            <v>4СТ1-2</v>
          </cell>
          <cell r="D2041" t="str">
            <v>Стойка 4СТ1-2</v>
          </cell>
          <cell r="E2041">
            <v>1</v>
          </cell>
          <cell r="F2041">
            <v>473.1</v>
          </cell>
          <cell r="G2041">
            <v>473.1</v>
          </cell>
          <cell r="H2041">
            <v>1</v>
          </cell>
          <cell r="I2041">
            <v>473.1</v>
          </cell>
          <cell r="J2041">
            <v>0</v>
          </cell>
        </row>
        <row r="2042">
          <cell r="C2042" t="str">
            <v>4СФ1-1</v>
          </cell>
          <cell r="D2042" t="str">
            <v>Стойка фахверка 4СФ1-1</v>
          </cell>
          <cell r="E2042">
            <v>1</v>
          </cell>
          <cell r="F2042">
            <v>61.1</v>
          </cell>
          <cell r="G2042">
            <v>61.1</v>
          </cell>
          <cell r="H2042">
            <v>1</v>
          </cell>
          <cell r="I2042">
            <v>61.1</v>
          </cell>
          <cell r="J2042">
            <v>0</v>
          </cell>
        </row>
        <row r="2043">
          <cell r="C2043" t="str">
            <v>4СФ1-2</v>
          </cell>
          <cell r="D2043" t="str">
            <v>Стойка фахверка 4СФ1-2</v>
          </cell>
          <cell r="E2043">
            <v>1</v>
          </cell>
          <cell r="F2043">
            <v>237.1</v>
          </cell>
          <cell r="G2043">
            <v>237.1</v>
          </cell>
          <cell r="H2043">
            <v>1</v>
          </cell>
          <cell r="I2043">
            <v>237.1</v>
          </cell>
          <cell r="J2043">
            <v>0</v>
          </cell>
        </row>
        <row r="2044">
          <cell r="C2044" t="str">
            <v>4СФ2-1</v>
          </cell>
          <cell r="D2044" t="str">
            <v>Стойка фахверка 4СФ2-1</v>
          </cell>
          <cell r="E2044">
            <v>12</v>
          </cell>
          <cell r="F2044">
            <v>28.9</v>
          </cell>
          <cell r="G2044">
            <v>346.8</v>
          </cell>
          <cell r="H2044">
            <v>12</v>
          </cell>
          <cell r="I2044">
            <v>346.79999999999995</v>
          </cell>
          <cell r="J2044">
            <v>0</v>
          </cell>
        </row>
        <row r="2045">
          <cell r="C2045" t="str">
            <v>4СФ2-2</v>
          </cell>
          <cell r="D2045" t="str">
            <v>Стойка фахверка 4СФ2-2</v>
          </cell>
          <cell r="E2045">
            <v>1</v>
          </cell>
          <cell r="F2045">
            <v>36</v>
          </cell>
          <cell r="G2045">
            <v>36</v>
          </cell>
          <cell r="H2045">
            <v>1</v>
          </cell>
          <cell r="I2045">
            <v>36</v>
          </cell>
          <cell r="J2045">
            <v>0</v>
          </cell>
        </row>
        <row r="2046">
          <cell r="C2046" t="str">
            <v>4СФ2-3</v>
          </cell>
          <cell r="D2046" t="str">
            <v>Стойка фахверка 4СФ2-3</v>
          </cell>
          <cell r="E2046">
            <v>1</v>
          </cell>
          <cell r="F2046">
            <v>45.9</v>
          </cell>
          <cell r="G2046">
            <v>45.9</v>
          </cell>
          <cell r="H2046">
            <v>1</v>
          </cell>
          <cell r="I2046">
            <v>45.9</v>
          </cell>
          <cell r="J2046">
            <v>0</v>
          </cell>
        </row>
        <row r="2047">
          <cell r="C2047" t="str">
            <v>4СФ3-1</v>
          </cell>
          <cell r="D2047" t="str">
            <v>Стойка фахверка 4СФ3-1</v>
          </cell>
          <cell r="E2047">
            <v>1</v>
          </cell>
          <cell r="F2047">
            <v>9.4</v>
          </cell>
          <cell r="G2047">
            <v>9.4</v>
          </cell>
          <cell r="H2047">
            <v>1</v>
          </cell>
          <cell r="I2047">
            <v>9.4</v>
          </cell>
          <cell r="J2047">
            <v>0</v>
          </cell>
        </row>
        <row r="2048">
          <cell r="C2048" t="str">
            <v>4СФ3-2</v>
          </cell>
          <cell r="D2048" t="str">
            <v>Стойка фахверка 4СФ3-2</v>
          </cell>
          <cell r="E2048">
            <v>1</v>
          </cell>
          <cell r="F2048">
            <v>8.8000000000000007</v>
          </cell>
          <cell r="G2048">
            <v>8.8000000000000007</v>
          </cell>
          <cell r="H2048">
            <v>1</v>
          </cell>
          <cell r="I2048">
            <v>8.8000000000000007</v>
          </cell>
          <cell r="J2048">
            <v>0</v>
          </cell>
        </row>
        <row r="2049">
          <cell r="C2049" t="str">
            <v>4СФ3-3</v>
          </cell>
          <cell r="D2049" t="str">
            <v>Стойка фахверка 4СФ3-3</v>
          </cell>
          <cell r="E2049">
            <v>13</v>
          </cell>
          <cell r="F2049">
            <v>10.9</v>
          </cell>
          <cell r="G2049">
            <v>141.69999999999999</v>
          </cell>
          <cell r="H2049">
            <v>13</v>
          </cell>
          <cell r="I2049">
            <v>141.70000000000002</v>
          </cell>
          <cell r="J2049">
            <v>0</v>
          </cell>
        </row>
        <row r="2050">
          <cell r="C2050" t="str">
            <v>4СФ3-4</v>
          </cell>
          <cell r="D2050" t="str">
            <v>Стойка фахверка 4СФ3-4</v>
          </cell>
          <cell r="E2050">
            <v>1</v>
          </cell>
          <cell r="F2050">
            <v>10.4</v>
          </cell>
          <cell r="G2050">
            <v>10.4</v>
          </cell>
          <cell r="H2050">
            <v>1</v>
          </cell>
          <cell r="I2050">
            <v>10.4</v>
          </cell>
          <cell r="J2050">
            <v>0</v>
          </cell>
        </row>
        <row r="2051">
          <cell r="C2051" t="str">
            <v>4СФ3-5</v>
          </cell>
          <cell r="D2051" t="str">
            <v>Стойка фахверка 4СФ3-5</v>
          </cell>
          <cell r="E2051">
            <v>12</v>
          </cell>
          <cell r="F2051">
            <v>8.8000000000000007</v>
          </cell>
          <cell r="G2051">
            <v>105.6</v>
          </cell>
          <cell r="H2051">
            <v>12</v>
          </cell>
          <cell r="I2051">
            <v>105.60000000000001</v>
          </cell>
          <cell r="J2051">
            <v>0</v>
          </cell>
        </row>
        <row r="2052">
          <cell r="C2052" t="str">
            <v>4СФ3-6</v>
          </cell>
          <cell r="D2052" t="str">
            <v>Стойка фахверка 4СФ3-6</v>
          </cell>
          <cell r="E2052">
            <v>12</v>
          </cell>
          <cell r="F2052">
            <v>10.5</v>
          </cell>
          <cell r="G2052">
            <v>126</v>
          </cell>
          <cell r="H2052">
            <v>12</v>
          </cell>
          <cell r="I2052">
            <v>126</v>
          </cell>
          <cell r="J2052">
            <v>0</v>
          </cell>
        </row>
        <row r="2053">
          <cell r="C2053" t="str">
            <v>4СФ3-7</v>
          </cell>
          <cell r="D2053" t="str">
            <v>Стойка фахверка 4СФ3-7</v>
          </cell>
          <cell r="E2053">
            <v>1</v>
          </cell>
          <cell r="F2053">
            <v>9.6</v>
          </cell>
          <cell r="G2053">
            <v>9.6</v>
          </cell>
          <cell r="H2053">
            <v>1</v>
          </cell>
          <cell r="I2053">
            <v>9.6</v>
          </cell>
          <cell r="J2053">
            <v>0</v>
          </cell>
        </row>
        <row r="2054">
          <cell r="C2054" t="str">
            <v>4СФ3-8</v>
          </cell>
          <cell r="D2054" t="str">
            <v>Стойка фахверка 4СФ3-8</v>
          </cell>
          <cell r="E2054">
            <v>1</v>
          </cell>
          <cell r="F2054">
            <v>9.3000000000000007</v>
          </cell>
          <cell r="G2054">
            <v>9.3000000000000007</v>
          </cell>
          <cell r="H2054">
            <v>1</v>
          </cell>
          <cell r="I2054">
            <v>9.3000000000000007</v>
          </cell>
          <cell r="J2054">
            <v>0</v>
          </cell>
        </row>
        <row r="2055">
          <cell r="C2055" t="str">
            <v>4СФ3-9</v>
          </cell>
          <cell r="D2055" t="str">
            <v>Стойка фахверка 4СФ3-9</v>
          </cell>
          <cell r="E2055">
            <v>2</v>
          </cell>
          <cell r="F2055">
            <v>10.8</v>
          </cell>
          <cell r="G2055">
            <v>21.6</v>
          </cell>
          <cell r="H2055">
            <v>2</v>
          </cell>
          <cell r="I2055">
            <v>21.6</v>
          </cell>
          <cell r="J2055">
            <v>0</v>
          </cell>
        </row>
        <row r="2056">
          <cell r="C2056" t="str">
            <v>4СФ3-10</v>
          </cell>
          <cell r="D2056" t="str">
            <v>Стойка фахверка 4СФ3-10</v>
          </cell>
          <cell r="E2056">
            <v>1</v>
          </cell>
          <cell r="F2056">
            <v>13.1</v>
          </cell>
          <cell r="G2056">
            <v>13.1</v>
          </cell>
          <cell r="H2056">
            <v>1</v>
          </cell>
          <cell r="I2056">
            <v>13.1</v>
          </cell>
          <cell r="J2056">
            <v>0</v>
          </cell>
        </row>
        <row r="2057">
          <cell r="C2057" t="str">
            <v>4СФ3-11</v>
          </cell>
          <cell r="D2057" t="str">
            <v>Стойка фахверка 4СФ3-11</v>
          </cell>
          <cell r="E2057">
            <v>2</v>
          </cell>
          <cell r="F2057">
            <v>8</v>
          </cell>
          <cell r="G2057">
            <v>16</v>
          </cell>
          <cell r="H2057">
            <v>2</v>
          </cell>
          <cell r="I2057">
            <v>16</v>
          </cell>
          <cell r="J2057">
            <v>0</v>
          </cell>
        </row>
        <row r="2058">
          <cell r="C2058" t="str">
            <v>4СФ3-12</v>
          </cell>
          <cell r="D2058" t="str">
            <v>Стойка фахверка 4СФ3-12</v>
          </cell>
          <cell r="E2058">
            <v>1</v>
          </cell>
          <cell r="F2058">
            <v>12.4</v>
          </cell>
          <cell r="G2058">
            <v>12.4</v>
          </cell>
          <cell r="H2058">
            <v>1</v>
          </cell>
          <cell r="I2058">
            <v>12.4</v>
          </cell>
          <cell r="J2058">
            <v>0</v>
          </cell>
        </row>
        <row r="2059">
          <cell r="C2059" t="str">
            <v>4ФП2-1</v>
          </cell>
          <cell r="D2059" t="str">
            <v>Ферма 4ФП2-1</v>
          </cell>
          <cell r="E2059">
            <v>11</v>
          </cell>
          <cell r="F2059">
            <v>1414.8</v>
          </cell>
          <cell r="G2059">
            <v>15562.8</v>
          </cell>
          <cell r="H2059">
            <v>11</v>
          </cell>
          <cell r="I2059">
            <v>15562.8</v>
          </cell>
          <cell r="J2059">
            <v>0</v>
          </cell>
        </row>
        <row r="2060">
          <cell r="C2060" t="str">
            <v>4Ш-1</v>
          </cell>
          <cell r="D2060" t="str">
            <v>Шайба 4Ш-1</v>
          </cell>
          <cell r="E2060">
            <v>128</v>
          </cell>
          <cell r="F2060">
            <v>1.6</v>
          </cell>
          <cell r="G2060">
            <v>204.8</v>
          </cell>
          <cell r="H2060">
            <v>128</v>
          </cell>
          <cell r="I2060">
            <v>204.8</v>
          </cell>
          <cell r="J2060">
            <v>0</v>
          </cell>
        </row>
        <row r="2061">
          <cell r="C2061" t="str">
            <v>4Ш-2</v>
          </cell>
          <cell r="D2061" t="str">
            <v>Шайба 4Ш-2</v>
          </cell>
          <cell r="E2061">
            <v>8</v>
          </cell>
          <cell r="F2061">
            <v>1</v>
          </cell>
          <cell r="G2061">
            <v>8</v>
          </cell>
          <cell r="H2061">
            <v>8</v>
          </cell>
          <cell r="I2061">
            <v>8</v>
          </cell>
          <cell r="J2061">
            <v>0</v>
          </cell>
        </row>
        <row r="2062">
          <cell r="C2062" t="str">
            <v>4Щ1-1</v>
          </cell>
          <cell r="D2062" t="str">
            <v>Щит 4Щ1-1</v>
          </cell>
          <cell r="E2062">
            <v>8</v>
          </cell>
          <cell r="F2062">
            <v>47.7</v>
          </cell>
          <cell r="G2062">
            <v>381.6</v>
          </cell>
          <cell r="H2062">
            <v>8</v>
          </cell>
          <cell r="I2062">
            <v>381.6</v>
          </cell>
          <cell r="J2062">
            <v>0</v>
          </cell>
        </row>
        <row r="2063">
          <cell r="C2063" t="str">
            <v>4Щ2-1</v>
          </cell>
          <cell r="D2063" t="str">
            <v>Щит 4Щ2-1</v>
          </cell>
          <cell r="E2063">
            <v>4</v>
          </cell>
          <cell r="F2063">
            <v>23.4</v>
          </cell>
          <cell r="G2063">
            <v>93.6</v>
          </cell>
          <cell r="H2063">
            <v>4</v>
          </cell>
          <cell r="I2063">
            <v>93.6</v>
          </cell>
          <cell r="J2063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">
          <cell r="C3" t="str">
            <v>1А-1</v>
          </cell>
          <cell r="D3" t="str">
            <v>Связь 1А-1</v>
          </cell>
          <cell r="E3">
            <v>10</v>
          </cell>
          <cell r="F3">
            <v>45.5</v>
          </cell>
          <cell r="G3">
            <v>455</v>
          </cell>
          <cell r="H3">
            <v>1.28</v>
          </cell>
          <cell r="I3">
            <v>12.8</v>
          </cell>
          <cell r="J3" t="str">
            <v>ОГЗ до R45</v>
          </cell>
          <cell r="K3">
            <v>10</v>
          </cell>
          <cell r="L3">
            <v>455</v>
          </cell>
          <cell r="M3">
            <v>12.8</v>
          </cell>
          <cell r="N3" t="str">
            <v>-</v>
          </cell>
          <cell r="O3" t="str">
            <v>-</v>
          </cell>
          <cell r="P3" t="e">
            <v>#VALUE!</v>
          </cell>
          <cell r="Q3" t="e">
            <v>#VALUE!</v>
          </cell>
          <cell r="R3" t="e">
            <v>#VALUE!</v>
          </cell>
          <cell r="S3" t="e">
            <v>#VALUE!</v>
          </cell>
          <cell r="U3">
            <v>0</v>
          </cell>
          <cell r="V3">
            <v>0</v>
          </cell>
          <cell r="W3" t="str">
            <v>-</v>
          </cell>
        </row>
        <row r="4">
          <cell r="C4" t="str">
            <v>1Б-1</v>
          </cell>
          <cell r="D4" t="str">
            <v>Распорка 1Б-1</v>
          </cell>
          <cell r="E4">
            <v>1</v>
          </cell>
          <cell r="F4">
            <v>70.599999999999994</v>
          </cell>
          <cell r="G4">
            <v>70.599999999999994</v>
          </cell>
          <cell r="H4">
            <v>1.94</v>
          </cell>
          <cell r="I4">
            <v>1.94</v>
          </cell>
          <cell r="J4" t="str">
            <v>RAL  7005</v>
          </cell>
          <cell r="K4">
            <v>1</v>
          </cell>
          <cell r="L4">
            <v>70.599999999999994</v>
          </cell>
          <cell r="M4">
            <v>1.94</v>
          </cell>
          <cell r="N4" t="str">
            <v>-</v>
          </cell>
          <cell r="O4" t="str">
            <v>-</v>
          </cell>
          <cell r="P4" t="e">
            <v>#VALUE!</v>
          </cell>
          <cell r="Q4" t="e">
            <v>#VALUE!</v>
          </cell>
          <cell r="R4" t="e">
            <v>#VALUE!</v>
          </cell>
          <cell r="S4" t="e">
            <v>#VALUE!</v>
          </cell>
          <cell r="U4">
            <v>0</v>
          </cell>
          <cell r="V4">
            <v>0</v>
          </cell>
          <cell r="W4" t="str">
            <v>-</v>
          </cell>
        </row>
        <row r="5">
          <cell r="C5" t="str">
            <v>1Б1-1</v>
          </cell>
          <cell r="D5" t="str">
            <v>Балка 1Б1-1</v>
          </cell>
          <cell r="E5">
            <v>1</v>
          </cell>
          <cell r="F5">
            <v>4542.8999999999996</v>
          </cell>
          <cell r="G5">
            <v>4542.8999999999996</v>
          </cell>
          <cell r="H5">
            <v>57.95</v>
          </cell>
          <cell r="I5">
            <v>57.95</v>
          </cell>
          <cell r="J5" t="str">
            <v>ОГЗ до R45</v>
          </cell>
          <cell r="K5">
            <v>1</v>
          </cell>
          <cell r="L5">
            <v>4542.8999999999996</v>
          </cell>
          <cell r="M5">
            <v>57.95</v>
          </cell>
          <cell r="N5">
            <v>1</v>
          </cell>
          <cell r="O5">
            <v>4542.8999999999996</v>
          </cell>
          <cell r="P5">
            <v>57.95</v>
          </cell>
          <cell r="Q5">
            <v>0</v>
          </cell>
          <cell r="R5">
            <v>0</v>
          </cell>
          <cell r="S5">
            <v>0</v>
          </cell>
          <cell r="U5">
            <v>0</v>
          </cell>
          <cell r="V5">
            <v>0</v>
          </cell>
          <cell r="W5">
            <v>1</v>
          </cell>
        </row>
        <row r="6">
          <cell r="C6" t="str">
            <v>1Б1-2</v>
          </cell>
          <cell r="D6" t="str">
            <v>Балка 1Б1-2</v>
          </cell>
          <cell r="E6">
            <v>1</v>
          </cell>
          <cell r="F6">
            <v>4517.2</v>
          </cell>
          <cell r="G6">
            <v>4517.2</v>
          </cell>
          <cell r="H6">
            <v>57.29</v>
          </cell>
          <cell r="I6">
            <v>57.29</v>
          </cell>
          <cell r="J6" t="str">
            <v>ОГЗ до R45</v>
          </cell>
          <cell r="K6">
            <v>0</v>
          </cell>
          <cell r="L6">
            <v>0</v>
          </cell>
          <cell r="M6">
            <v>0</v>
          </cell>
          <cell r="N6">
            <v>1</v>
          </cell>
          <cell r="O6">
            <v>4517.2</v>
          </cell>
          <cell r="W6" t="str">
            <v>-</v>
          </cell>
        </row>
        <row r="7">
          <cell r="C7" t="str">
            <v>1Б1-3</v>
          </cell>
          <cell r="D7" t="str">
            <v>Балка 1Б1-3</v>
          </cell>
          <cell r="E7">
            <v>1</v>
          </cell>
          <cell r="F7">
            <v>4536</v>
          </cell>
          <cell r="G7">
            <v>4536</v>
          </cell>
          <cell r="H7">
            <v>57.33</v>
          </cell>
          <cell r="I7">
            <v>57.33</v>
          </cell>
          <cell r="J7" t="str">
            <v>ОГЗ до R45</v>
          </cell>
          <cell r="K7">
            <v>1</v>
          </cell>
          <cell r="L7">
            <v>4536</v>
          </cell>
          <cell r="M7">
            <v>57.33</v>
          </cell>
          <cell r="N7">
            <v>1</v>
          </cell>
          <cell r="O7">
            <v>4536</v>
          </cell>
          <cell r="P7">
            <v>57.33</v>
          </cell>
          <cell r="Q7">
            <v>0</v>
          </cell>
          <cell r="R7">
            <v>0</v>
          </cell>
          <cell r="S7">
            <v>0</v>
          </cell>
          <cell r="U7">
            <v>0</v>
          </cell>
          <cell r="V7">
            <v>0</v>
          </cell>
          <cell r="W7">
            <v>1</v>
          </cell>
        </row>
        <row r="8">
          <cell r="C8" t="str">
            <v>1Б1-4</v>
          </cell>
          <cell r="D8" t="str">
            <v>Балка 1Б1-4</v>
          </cell>
          <cell r="E8">
            <v>3</v>
          </cell>
          <cell r="F8">
            <v>4551.2</v>
          </cell>
          <cell r="G8">
            <v>13653.6</v>
          </cell>
          <cell r="H8">
            <v>57.72</v>
          </cell>
          <cell r="I8">
            <v>173.16</v>
          </cell>
          <cell r="J8" t="str">
            <v>ОГЗ до R45</v>
          </cell>
          <cell r="K8">
            <v>1</v>
          </cell>
          <cell r="L8">
            <v>4551.2</v>
          </cell>
          <cell r="M8">
            <v>57.72</v>
          </cell>
          <cell r="N8">
            <v>3</v>
          </cell>
          <cell r="O8">
            <v>13653.599999999999</v>
          </cell>
          <cell r="P8">
            <v>173.16</v>
          </cell>
          <cell r="Q8">
            <v>-2</v>
          </cell>
          <cell r="R8">
            <v>-9102.4</v>
          </cell>
          <cell r="S8">
            <v>-115.44</v>
          </cell>
          <cell r="U8">
            <v>0</v>
          </cell>
          <cell r="V8">
            <v>0</v>
          </cell>
          <cell r="W8">
            <v>1</v>
          </cell>
        </row>
        <row r="9">
          <cell r="C9" t="str">
            <v>1Б1-5</v>
          </cell>
          <cell r="D9" t="str">
            <v>Балка 1Б1-5</v>
          </cell>
          <cell r="E9">
            <v>2</v>
          </cell>
          <cell r="F9">
            <v>4535.6000000000004</v>
          </cell>
          <cell r="G9">
            <v>9071.2000000000007</v>
          </cell>
          <cell r="H9">
            <v>57.32</v>
          </cell>
          <cell r="I9">
            <v>114.64</v>
          </cell>
          <cell r="J9" t="str">
            <v>ОГЗ до R45</v>
          </cell>
          <cell r="K9">
            <v>0</v>
          </cell>
          <cell r="L9">
            <v>0</v>
          </cell>
          <cell r="M9">
            <v>0</v>
          </cell>
          <cell r="N9">
            <v>2</v>
          </cell>
          <cell r="O9">
            <v>9071.2000000000007</v>
          </cell>
          <cell r="W9" t="str">
            <v>-</v>
          </cell>
        </row>
        <row r="10">
          <cell r="C10" t="str">
            <v>1Б1-6</v>
          </cell>
          <cell r="D10" t="str">
            <v>Балка 1Б1-6</v>
          </cell>
          <cell r="E10">
            <v>1</v>
          </cell>
          <cell r="F10">
            <v>4528.7</v>
          </cell>
          <cell r="G10">
            <v>4528.7</v>
          </cell>
          <cell r="H10">
            <v>57.15</v>
          </cell>
          <cell r="I10">
            <v>57.15</v>
          </cell>
          <cell r="J10" t="str">
            <v>ОГЗ до R45</v>
          </cell>
          <cell r="K10">
            <v>0</v>
          </cell>
          <cell r="L10">
            <v>0</v>
          </cell>
          <cell r="M10">
            <v>0</v>
          </cell>
          <cell r="N10">
            <v>1</v>
          </cell>
          <cell r="O10">
            <v>4528.7</v>
          </cell>
          <cell r="W10" t="str">
            <v>-</v>
          </cell>
        </row>
        <row r="11">
          <cell r="C11" t="str">
            <v>1Б2-1</v>
          </cell>
          <cell r="D11" t="str">
            <v>Балка 1Б2-1</v>
          </cell>
          <cell r="E11">
            <v>1</v>
          </cell>
          <cell r="F11">
            <v>4416.3</v>
          </cell>
          <cell r="G11">
            <v>4416.3</v>
          </cell>
          <cell r="H11">
            <v>55.45</v>
          </cell>
          <cell r="I11">
            <v>55.45</v>
          </cell>
          <cell r="J11" t="str">
            <v>ОГЗ до R45</v>
          </cell>
          <cell r="K11">
            <v>1</v>
          </cell>
          <cell r="L11">
            <v>4416.3</v>
          </cell>
          <cell r="M11">
            <v>55.45</v>
          </cell>
          <cell r="N11">
            <v>1</v>
          </cell>
          <cell r="O11">
            <v>4416.3</v>
          </cell>
          <cell r="P11">
            <v>55.45</v>
          </cell>
          <cell r="Q11">
            <v>0</v>
          </cell>
          <cell r="R11">
            <v>0</v>
          </cell>
          <cell r="S11">
            <v>0</v>
          </cell>
          <cell r="U11">
            <v>0</v>
          </cell>
          <cell r="V11">
            <v>0</v>
          </cell>
          <cell r="W11">
            <v>1</v>
          </cell>
        </row>
        <row r="12">
          <cell r="C12" t="str">
            <v>1Б3-1</v>
          </cell>
          <cell r="D12" t="str">
            <v>Балка 1Б3-1</v>
          </cell>
          <cell r="E12">
            <v>1</v>
          </cell>
          <cell r="F12">
            <v>2169.5</v>
          </cell>
          <cell r="G12">
            <v>2169.5</v>
          </cell>
          <cell r="H12">
            <v>39.96</v>
          </cell>
          <cell r="I12">
            <v>39.96</v>
          </cell>
          <cell r="J12" t="str">
            <v>ОГЗ до R45</v>
          </cell>
          <cell r="K12">
            <v>1</v>
          </cell>
          <cell r="L12">
            <v>2169.5</v>
          </cell>
          <cell r="M12">
            <v>39.96</v>
          </cell>
          <cell r="N12">
            <v>1</v>
          </cell>
          <cell r="O12">
            <v>2169.5</v>
          </cell>
          <cell r="P12">
            <v>39.96</v>
          </cell>
          <cell r="Q12">
            <v>0</v>
          </cell>
          <cell r="R12">
            <v>0</v>
          </cell>
          <cell r="S12">
            <v>0</v>
          </cell>
          <cell r="U12">
            <v>0</v>
          </cell>
          <cell r="V12">
            <v>0</v>
          </cell>
          <cell r="W12">
            <v>1</v>
          </cell>
        </row>
        <row r="13">
          <cell r="C13" t="str">
            <v>1Б3-2</v>
          </cell>
          <cell r="D13" t="str">
            <v>Балка 1Б3-2</v>
          </cell>
          <cell r="E13">
            <v>1</v>
          </cell>
          <cell r="F13">
            <v>2048.1</v>
          </cell>
          <cell r="G13">
            <v>2048.1</v>
          </cell>
          <cell r="H13">
            <v>36.19</v>
          </cell>
          <cell r="I13">
            <v>36.19</v>
          </cell>
          <cell r="J13" t="str">
            <v>ОГЗ до R45</v>
          </cell>
          <cell r="K13">
            <v>1</v>
          </cell>
          <cell r="L13">
            <v>2048.1</v>
          </cell>
          <cell r="M13">
            <v>36.19</v>
          </cell>
          <cell r="N13">
            <v>1</v>
          </cell>
          <cell r="O13">
            <v>2048.1</v>
          </cell>
          <cell r="P13">
            <v>36.19</v>
          </cell>
          <cell r="Q13">
            <v>0</v>
          </cell>
          <cell r="R13">
            <v>0</v>
          </cell>
          <cell r="S13">
            <v>0</v>
          </cell>
          <cell r="U13">
            <v>0</v>
          </cell>
          <cell r="V13">
            <v>0</v>
          </cell>
          <cell r="W13">
            <v>1</v>
          </cell>
        </row>
        <row r="14">
          <cell r="C14" t="str">
            <v>1Б3-3</v>
          </cell>
          <cell r="D14" t="str">
            <v>Балка 1Б3-3</v>
          </cell>
          <cell r="E14">
            <v>1</v>
          </cell>
          <cell r="F14">
            <v>2043.1</v>
          </cell>
          <cell r="G14">
            <v>2043.1</v>
          </cell>
          <cell r="H14">
            <v>36.18</v>
          </cell>
          <cell r="I14">
            <v>36.18</v>
          </cell>
          <cell r="J14" t="str">
            <v>ОГЗ до R45</v>
          </cell>
          <cell r="K14">
            <v>1</v>
          </cell>
          <cell r="L14">
            <v>2043.1</v>
          </cell>
          <cell r="M14">
            <v>36.18</v>
          </cell>
          <cell r="N14">
            <v>1</v>
          </cell>
          <cell r="O14">
            <v>2043.1</v>
          </cell>
          <cell r="P14">
            <v>36.18</v>
          </cell>
          <cell r="Q14">
            <v>0</v>
          </cell>
          <cell r="R14">
            <v>0</v>
          </cell>
          <cell r="S14">
            <v>0</v>
          </cell>
          <cell r="U14">
            <v>0</v>
          </cell>
          <cell r="V14">
            <v>0</v>
          </cell>
          <cell r="W14">
            <v>1</v>
          </cell>
        </row>
        <row r="15">
          <cell r="C15" t="str">
            <v>1Б3-4</v>
          </cell>
          <cell r="D15" t="str">
            <v>Балка 1Б3-4</v>
          </cell>
          <cell r="E15">
            <v>1</v>
          </cell>
          <cell r="F15">
            <v>2039.2</v>
          </cell>
          <cell r="G15">
            <v>2039.2</v>
          </cell>
          <cell r="H15">
            <v>36.01</v>
          </cell>
          <cell r="I15">
            <v>36.01</v>
          </cell>
          <cell r="J15" t="str">
            <v>ОГЗ до R45</v>
          </cell>
          <cell r="K15">
            <v>1</v>
          </cell>
          <cell r="L15">
            <v>2039.2</v>
          </cell>
          <cell r="M15">
            <v>36.01</v>
          </cell>
          <cell r="N15">
            <v>1</v>
          </cell>
          <cell r="O15">
            <v>2039.2</v>
          </cell>
          <cell r="P15">
            <v>36.01</v>
          </cell>
          <cell r="Q15">
            <v>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W15">
            <v>1</v>
          </cell>
        </row>
        <row r="16">
          <cell r="C16" t="str">
            <v>1Б3-5</v>
          </cell>
          <cell r="D16" t="str">
            <v>Балка 1Б3-5</v>
          </cell>
          <cell r="E16">
            <v>1</v>
          </cell>
          <cell r="F16">
            <v>2032.1</v>
          </cell>
          <cell r="G16">
            <v>2032.1</v>
          </cell>
          <cell r="H16">
            <v>35.83</v>
          </cell>
          <cell r="I16">
            <v>35.83</v>
          </cell>
          <cell r="J16" t="str">
            <v>ОГЗ до R45</v>
          </cell>
          <cell r="K16">
            <v>1</v>
          </cell>
          <cell r="L16">
            <v>2032.1</v>
          </cell>
          <cell r="M16">
            <v>35.83</v>
          </cell>
          <cell r="N16">
            <v>1</v>
          </cell>
          <cell r="O16">
            <v>2032.1</v>
          </cell>
          <cell r="P16">
            <v>35.83</v>
          </cell>
          <cell r="Q16">
            <v>0</v>
          </cell>
          <cell r="R16">
            <v>0</v>
          </cell>
          <cell r="S16">
            <v>0</v>
          </cell>
          <cell r="U16">
            <v>0</v>
          </cell>
          <cell r="V16">
            <v>0</v>
          </cell>
          <cell r="W16">
            <v>1</v>
          </cell>
        </row>
        <row r="17">
          <cell r="C17" t="str">
            <v>1Б4-1</v>
          </cell>
          <cell r="D17" t="str">
            <v>Балка 1Б4-1</v>
          </cell>
          <cell r="E17">
            <v>1</v>
          </cell>
          <cell r="F17">
            <v>595.9</v>
          </cell>
          <cell r="G17">
            <v>595.9</v>
          </cell>
          <cell r="H17">
            <v>11.48</v>
          </cell>
          <cell r="I17">
            <v>11.48</v>
          </cell>
          <cell r="J17" t="str">
            <v>ОГЗ до R45</v>
          </cell>
          <cell r="K17">
            <v>1</v>
          </cell>
          <cell r="L17">
            <v>595.9</v>
          </cell>
          <cell r="M17">
            <v>11.48</v>
          </cell>
          <cell r="N17">
            <v>1</v>
          </cell>
          <cell r="O17">
            <v>595.9</v>
          </cell>
          <cell r="P17">
            <v>11.48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1</v>
          </cell>
        </row>
        <row r="18">
          <cell r="C18" t="str">
            <v>1Б4-2</v>
          </cell>
          <cell r="D18" t="str">
            <v>Балка 1Б4-2</v>
          </cell>
          <cell r="E18">
            <v>1</v>
          </cell>
          <cell r="F18">
            <v>595.9</v>
          </cell>
          <cell r="G18">
            <v>595.9</v>
          </cell>
          <cell r="H18">
            <v>11.48</v>
          </cell>
          <cell r="I18">
            <v>11.48</v>
          </cell>
          <cell r="J18" t="str">
            <v>ОГЗ до R45</v>
          </cell>
          <cell r="K18">
            <v>1</v>
          </cell>
          <cell r="L18">
            <v>595.9</v>
          </cell>
          <cell r="M18">
            <v>11.48</v>
          </cell>
          <cell r="N18">
            <v>1</v>
          </cell>
          <cell r="O18">
            <v>595.9</v>
          </cell>
          <cell r="P18">
            <v>11.48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1</v>
          </cell>
        </row>
        <row r="19">
          <cell r="C19" t="str">
            <v>1Б4-3</v>
          </cell>
          <cell r="D19" t="str">
            <v>Балка 1Б4-3</v>
          </cell>
          <cell r="E19">
            <v>2</v>
          </cell>
          <cell r="F19">
            <v>588</v>
          </cell>
          <cell r="G19">
            <v>1176</v>
          </cell>
          <cell r="H19">
            <v>11.32</v>
          </cell>
          <cell r="I19">
            <v>22.64</v>
          </cell>
          <cell r="J19" t="str">
            <v>ОГЗ до R45</v>
          </cell>
          <cell r="K19">
            <v>2</v>
          </cell>
          <cell r="L19">
            <v>1176</v>
          </cell>
          <cell r="M19">
            <v>22.64</v>
          </cell>
          <cell r="N19">
            <v>1</v>
          </cell>
          <cell r="O19">
            <v>588</v>
          </cell>
          <cell r="P19">
            <v>11.32</v>
          </cell>
          <cell r="Q19">
            <v>1</v>
          </cell>
          <cell r="R19">
            <v>588</v>
          </cell>
          <cell r="S19">
            <v>11.32</v>
          </cell>
          <cell r="T19">
            <v>0</v>
          </cell>
          <cell r="U19">
            <v>0</v>
          </cell>
          <cell r="V19">
            <v>0</v>
          </cell>
          <cell r="W19">
            <v>2</v>
          </cell>
        </row>
        <row r="20">
          <cell r="C20" t="str">
            <v>1Б4-4</v>
          </cell>
          <cell r="D20" t="str">
            <v>Балка 1Б4-4</v>
          </cell>
          <cell r="E20">
            <v>2</v>
          </cell>
          <cell r="F20">
            <v>676.4</v>
          </cell>
          <cell r="G20">
            <v>1352.8</v>
          </cell>
          <cell r="H20">
            <v>12.8</v>
          </cell>
          <cell r="I20">
            <v>25.6</v>
          </cell>
          <cell r="J20" t="str">
            <v>ОГЗ до R45</v>
          </cell>
          <cell r="K20">
            <v>2</v>
          </cell>
          <cell r="L20">
            <v>1352.8</v>
          </cell>
          <cell r="M20">
            <v>25.6</v>
          </cell>
          <cell r="N20">
            <v>2</v>
          </cell>
          <cell r="O20">
            <v>1352.8</v>
          </cell>
          <cell r="P20">
            <v>25.6</v>
          </cell>
          <cell r="Q20">
            <v>0</v>
          </cell>
          <cell r="R20">
            <v>0</v>
          </cell>
          <cell r="S20">
            <v>0</v>
          </cell>
          <cell r="T20">
            <v>1</v>
          </cell>
          <cell r="U20">
            <v>676.4</v>
          </cell>
          <cell r="V20">
            <v>12.8</v>
          </cell>
          <cell r="W20">
            <v>2</v>
          </cell>
        </row>
        <row r="21">
          <cell r="C21" t="str">
            <v>1Б4-5</v>
          </cell>
          <cell r="D21" t="str">
            <v>Балка 1Б4-5</v>
          </cell>
          <cell r="E21">
            <v>2</v>
          </cell>
          <cell r="F21">
            <v>686</v>
          </cell>
          <cell r="G21">
            <v>1372</v>
          </cell>
          <cell r="H21">
            <v>13.14</v>
          </cell>
          <cell r="I21">
            <v>26.28</v>
          </cell>
          <cell r="J21" t="str">
            <v>ОГЗ до R45</v>
          </cell>
          <cell r="K21">
            <v>2</v>
          </cell>
          <cell r="L21">
            <v>1372</v>
          </cell>
          <cell r="M21">
            <v>26.28</v>
          </cell>
          <cell r="N21">
            <v>2</v>
          </cell>
          <cell r="O21">
            <v>1372</v>
          </cell>
          <cell r="P21">
            <v>26.28</v>
          </cell>
          <cell r="Q21">
            <v>0</v>
          </cell>
          <cell r="R21">
            <v>0</v>
          </cell>
          <cell r="S21">
            <v>0</v>
          </cell>
          <cell r="T21">
            <v>1</v>
          </cell>
          <cell r="U21">
            <v>686</v>
          </cell>
          <cell r="V21">
            <v>13.14</v>
          </cell>
          <cell r="W21">
            <v>1</v>
          </cell>
        </row>
        <row r="22">
          <cell r="C22" t="str">
            <v>1Б4-6</v>
          </cell>
          <cell r="D22" t="str">
            <v>Балка 1Б4-6</v>
          </cell>
          <cell r="E22">
            <v>1</v>
          </cell>
          <cell r="F22">
            <v>651</v>
          </cell>
          <cell r="G22">
            <v>651</v>
          </cell>
          <cell r="H22">
            <v>12.47</v>
          </cell>
          <cell r="I22">
            <v>12.47</v>
          </cell>
          <cell r="J22" t="str">
            <v>ОГЗ до R45</v>
          </cell>
          <cell r="K22">
            <v>1</v>
          </cell>
          <cell r="L22">
            <v>651</v>
          </cell>
          <cell r="M22">
            <v>12.47</v>
          </cell>
          <cell r="N22">
            <v>1</v>
          </cell>
          <cell r="O22">
            <v>651</v>
          </cell>
          <cell r="P22">
            <v>12.47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 t="str">
            <v>1Б4-7</v>
          </cell>
          <cell r="D23" t="str">
            <v>Балка 1Б4-7</v>
          </cell>
          <cell r="E23">
            <v>1</v>
          </cell>
          <cell r="F23">
            <v>651</v>
          </cell>
          <cell r="G23">
            <v>651</v>
          </cell>
          <cell r="H23">
            <v>12.47</v>
          </cell>
          <cell r="I23">
            <v>12.47</v>
          </cell>
          <cell r="J23" t="str">
            <v>ОГЗ до R45</v>
          </cell>
          <cell r="K23">
            <v>1</v>
          </cell>
          <cell r="L23">
            <v>651</v>
          </cell>
          <cell r="M23">
            <v>12.47</v>
          </cell>
          <cell r="N23" t="str">
            <v>-</v>
          </cell>
          <cell r="O23" t="str">
            <v>-</v>
          </cell>
          <cell r="P23" t="e">
            <v>#VALUE!</v>
          </cell>
          <cell r="Q23" t="e">
            <v>#VALUE!</v>
          </cell>
          <cell r="R23" t="e">
            <v>#VALUE!</v>
          </cell>
          <cell r="S23" t="e">
            <v>#VALUE!</v>
          </cell>
          <cell r="U23">
            <v>0</v>
          </cell>
          <cell r="V23">
            <v>0</v>
          </cell>
          <cell r="W23" t="str">
            <v>-</v>
          </cell>
        </row>
        <row r="24">
          <cell r="C24" t="str">
            <v>1Б4-8</v>
          </cell>
          <cell r="D24" t="str">
            <v>Балка 1Б4-8</v>
          </cell>
          <cell r="E24">
            <v>1</v>
          </cell>
          <cell r="F24">
            <v>648.6</v>
          </cell>
          <cell r="G24">
            <v>648.6</v>
          </cell>
          <cell r="H24">
            <v>12.34</v>
          </cell>
          <cell r="I24">
            <v>12.34</v>
          </cell>
          <cell r="J24" t="str">
            <v>ОГЗ до R45</v>
          </cell>
          <cell r="K24">
            <v>1</v>
          </cell>
          <cell r="L24">
            <v>648.6</v>
          </cell>
          <cell r="M24">
            <v>12.34</v>
          </cell>
          <cell r="N24" t="str">
            <v>-</v>
          </cell>
          <cell r="O24" t="str">
            <v>-</v>
          </cell>
          <cell r="P24" t="e">
            <v>#VALUE!</v>
          </cell>
          <cell r="Q24" t="e">
            <v>#VALUE!</v>
          </cell>
          <cell r="R24" t="e">
            <v>#VALUE!</v>
          </cell>
          <cell r="S24" t="e">
            <v>#VALUE!</v>
          </cell>
          <cell r="U24">
            <v>0</v>
          </cell>
          <cell r="V24">
            <v>0</v>
          </cell>
          <cell r="W24" t="str">
            <v>-</v>
          </cell>
        </row>
        <row r="25">
          <cell r="C25" t="str">
            <v>1Б4-9</v>
          </cell>
          <cell r="D25" t="str">
            <v>Балка 1Б4-9</v>
          </cell>
          <cell r="E25">
            <v>1</v>
          </cell>
          <cell r="F25">
            <v>660.2</v>
          </cell>
          <cell r="G25">
            <v>660.2</v>
          </cell>
          <cell r="H25">
            <v>12.67</v>
          </cell>
          <cell r="I25">
            <v>12.67</v>
          </cell>
          <cell r="J25" t="str">
            <v>ОГЗ до R45</v>
          </cell>
          <cell r="K25">
            <v>1</v>
          </cell>
          <cell r="L25">
            <v>660.2</v>
          </cell>
          <cell r="M25">
            <v>12.67</v>
          </cell>
          <cell r="N25" t="str">
            <v>-</v>
          </cell>
          <cell r="O25" t="str">
            <v>-</v>
          </cell>
          <cell r="P25" t="e">
            <v>#VALUE!</v>
          </cell>
          <cell r="Q25" t="e">
            <v>#VALUE!</v>
          </cell>
          <cell r="R25" t="e">
            <v>#VALUE!</v>
          </cell>
          <cell r="S25" t="e">
            <v>#VALUE!</v>
          </cell>
          <cell r="U25">
            <v>0</v>
          </cell>
          <cell r="V25">
            <v>0</v>
          </cell>
          <cell r="W25" t="str">
            <v>-</v>
          </cell>
        </row>
        <row r="26">
          <cell r="C26" t="str">
            <v>1Б4-10</v>
          </cell>
          <cell r="D26" t="str">
            <v>Балка 1Б4-10</v>
          </cell>
          <cell r="E26">
            <v>1</v>
          </cell>
          <cell r="F26">
            <v>648.6</v>
          </cell>
          <cell r="G26">
            <v>648.6</v>
          </cell>
          <cell r="H26">
            <v>12.34</v>
          </cell>
          <cell r="I26">
            <v>12.34</v>
          </cell>
          <cell r="J26" t="str">
            <v>ОГЗ до R45</v>
          </cell>
          <cell r="K26">
            <v>1</v>
          </cell>
          <cell r="L26">
            <v>648.6</v>
          </cell>
          <cell r="M26">
            <v>12.34</v>
          </cell>
          <cell r="N26">
            <v>1</v>
          </cell>
          <cell r="O26">
            <v>648.6</v>
          </cell>
          <cell r="P26">
            <v>12.34</v>
          </cell>
          <cell r="Q26">
            <v>0</v>
          </cell>
          <cell r="R26">
            <v>0</v>
          </cell>
          <cell r="S26">
            <v>0</v>
          </cell>
          <cell r="U26">
            <v>0</v>
          </cell>
          <cell r="V26">
            <v>0</v>
          </cell>
          <cell r="W26">
            <v>1</v>
          </cell>
        </row>
        <row r="27">
          <cell r="C27" t="str">
            <v>1Б4-11</v>
          </cell>
          <cell r="D27" t="str">
            <v>Балка 1Б4-11</v>
          </cell>
          <cell r="E27">
            <v>1</v>
          </cell>
          <cell r="F27">
            <v>657.8</v>
          </cell>
          <cell r="G27">
            <v>657.8</v>
          </cell>
          <cell r="H27">
            <v>12.61</v>
          </cell>
          <cell r="I27">
            <v>12.61</v>
          </cell>
          <cell r="J27" t="str">
            <v>ОГЗ до R45</v>
          </cell>
          <cell r="K27">
            <v>1</v>
          </cell>
          <cell r="L27">
            <v>657.8</v>
          </cell>
          <cell r="M27">
            <v>12.61</v>
          </cell>
          <cell r="N27" t="str">
            <v>-</v>
          </cell>
          <cell r="O27" t="str">
            <v>-</v>
          </cell>
          <cell r="P27" t="e">
            <v>#VALUE!</v>
          </cell>
          <cell r="Q27" t="e">
            <v>#VALUE!</v>
          </cell>
          <cell r="R27" t="e">
            <v>#VALUE!</v>
          </cell>
          <cell r="S27" t="e">
            <v>#VALUE!</v>
          </cell>
          <cell r="U27">
            <v>0</v>
          </cell>
          <cell r="V27">
            <v>0</v>
          </cell>
          <cell r="W27" t="str">
            <v>-</v>
          </cell>
        </row>
        <row r="28">
          <cell r="C28" t="str">
            <v>1Б4-12</v>
          </cell>
          <cell r="D28" t="str">
            <v>Балка 1Б4-12</v>
          </cell>
          <cell r="E28">
            <v>2</v>
          </cell>
          <cell r="F28">
            <v>673.5</v>
          </cell>
          <cell r="G28">
            <v>1347</v>
          </cell>
          <cell r="H28">
            <v>12.75</v>
          </cell>
          <cell r="I28">
            <v>25.5</v>
          </cell>
          <cell r="J28" t="str">
            <v>ОГЗ до R45</v>
          </cell>
          <cell r="K28">
            <v>2</v>
          </cell>
          <cell r="L28">
            <v>1347</v>
          </cell>
          <cell r="M28">
            <v>25.5</v>
          </cell>
          <cell r="N28" t="str">
            <v>-</v>
          </cell>
          <cell r="O28" t="str">
            <v>-</v>
          </cell>
          <cell r="P28" t="e">
            <v>#VALUE!</v>
          </cell>
          <cell r="Q28" t="e">
            <v>#VALUE!</v>
          </cell>
          <cell r="R28" t="e">
            <v>#VALUE!</v>
          </cell>
          <cell r="S28" t="e">
            <v>#VALUE!</v>
          </cell>
          <cell r="U28">
            <v>0</v>
          </cell>
          <cell r="V28">
            <v>0</v>
          </cell>
          <cell r="W28" t="str">
            <v>-</v>
          </cell>
        </row>
        <row r="29">
          <cell r="C29" t="str">
            <v>1Б4-13</v>
          </cell>
          <cell r="D29" t="str">
            <v>Балка 1Б4-13</v>
          </cell>
          <cell r="E29">
            <v>2</v>
          </cell>
          <cell r="F29">
            <v>685.2</v>
          </cell>
          <cell r="G29">
            <v>1370.4</v>
          </cell>
          <cell r="H29">
            <v>13.06</v>
          </cell>
          <cell r="I29">
            <v>26.12</v>
          </cell>
          <cell r="J29" t="str">
            <v>ОГЗ до R45</v>
          </cell>
          <cell r="K29">
            <v>2</v>
          </cell>
          <cell r="L29">
            <v>1370.4</v>
          </cell>
          <cell r="M29">
            <v>26.12</v>
          </cell>
          <cell r="N29">
            <v>2</v>
          </cell>
          <cell r="O29">
            <v>1370.4</v>
          </cell>
          <cell r="P29">
            <v>26.12</v>
          </cell>
          <cell r="Q29">
            <v>0</v>
          </cell>
          <cell r="R29">
            <v>0</v>
          </cell>
          <cell r="S29">
            <v>0</v>
          </cell>
          <cell r="U29">
            <v>0</v>
          </cell>
          <cell r="V29">
            <v>0</v>
          </cell>
          <cell r="W29">
            <v>2</v>
          </cell>
        </row>
        <row r="30">
          <cell r="C30" t="str">
            <v>1Б4-14</v>
          </cell>
          <cell r="D30" t="str">
            <v>Балка 1Б4-14</v>
          </cell>
          <cell r="E30">
            <v>4</v>
          </cell>
          <cell r="F30">
            <v>686</v>
          </cell>
          <cell r="G30">
            <v>2744</v>
          </cell>
          <cell r="H30">
            <v>13.14</v>
          </cell>
          <cell r="I30">
            <v>52.56</v>
          </cell>
          <cell r="J30" t="str">
            <v>ОГЗ до R45</v>
          </cell>
          <cell r="K30">
            <v>4</v>
          </cell>
          <cell r="L30">
            <v>2744</v>
          </cell>
          <cell r="M30">
            <v>52.56</v>
          </cell>
          <cell r="N30">
            <v>1</v>
          </cell>
          <cell r="O30">
            <v>686</v>
          </cell>
          <cell r="P30">
            <v>13.14</v>
          </cell>
          <cell r="Q30">
            <v>3</v>
          </cell>
          <cell r="R30">
            <v>2058</v>
          </cell>
          <cell r="S30">
            <v>39.42</v>
          </cell>
          <cell r="U30">
            <v>0</v>
          </cell>
          <cell r="V30">
            <v>0</v>
          </cell>
          <cell r="W30">
            <v>2</v>
          </cell>
        </row>
        <row r="31">
          <cell r="C31" t="str">
            <v>1Б4-15</v>
          </cell>
          <cell r="D31" t="str">
            <v>Балка 1Б4-15</v>
          </cell>
          <cell r="E31">
            <v>2</v>
          </cell>
          <cell r="F31">
            <v>686</v>
          </cell>
          <cell r="G31">
            <v>1372</v>
          </cell>
          <cell r="H31">
            <v>13.14</v>
          </cell>
          <cell r="I31">
            <v>26.28</v>
          </cell>
          <cell r="J31" t="str">
            <v>ОГЗ до R45</v>
          </cell>
          <cell r="K31">
            <v>2</v>
          </cell>
          <cell r="L31">
            <v>1372</v>
          </cell>
          <cell r="M31">
            <v>26.28</v>
          </cell>
          <cell r="N31">
            <v>1</v>
          </cell>
          <cell r="O31">
            <v>686</v>
          </cell>
          <cell r="P31">
            <v>13.14</v>
          </cell>
          <cell r="Q31">
            <v>1</v>
          </cell>
          <cell r="R31">
            <v>686</v>
          </cell>
          <cell r="S31">
            <v>13.14</v>
          </cell>
          <cell r="U31">
            <v>0</v>
          </cell>
          <cell r="V31">
            <v>0</v>
          </cell>
          <cell r="W31">
            <v>1</v>
          </cell>
        </row>
        <row r="32">
          <cell r="C32" t="str">
            <v>1Б4-16</v>
          </cell>
          <cell r="D32" t="str">
            <v>Балка 1Б4-16</v>
          </cell>
          <cell r="E32">
            <v>2</v>
          </cell>
          <cell r="F32">
            <v>697.7</v>
          </cell>
          <cell r="G32">
            <v>1395.4</v>
          </cell>
          <cell r="H32">
            <v>13.45</v>
          </cell>
          <cell r="I32">
            <v>26.9</v>
          </cell>
          <cell r="J32" t="str">
            <v>ОГЗ до R45</v>
          </cell>
          <cell r="K32">
            <v>2</v>
          </cell>
          <cell r="L32">
            <v>1395.4</v>
          </cell>
          <cell r="M32">
            <v>26.9</v>
          </cell>
          <cell r="N32">
            <v>2</v>
          </cell>
          <cell r="O32">
            <v>1395.4</v>
          </cell>
          <cell r="P32">
            <v>26.9</v>
          </cell>
          <cell r="Q32">
            <v>0</v>
          </cell>
          <cell r="R32">
            <v>0</v>
          </cell>
          <cell r="S32">
            <v>0</v>
          </cell>
          <cell r="U32">
            <v>0</v>
          </cell>
          <cell r="V32">
            <v>0</v>
          </cell>
          <cell r="W32">
            <v>2</v>
          </cell>
        </row>
        <row r="33">
          <cell r="C33" t="str">
            <v>1Б4-17</v>
          </cell>
          <cell r="D33" t="str">
            <v>Балка 1Б4-17</v>
          </cell>
          <cell r="E33">
            <v>4</v>
          </cell>
          <cell r="F33">
            <v>673.5</v>
          </cell>
          <cell r="G33">
            <v>2694</v>
          </cell>
          <cell r="H33">
            <v>12.75</v>
          </cell>
          <cell r="I33">
            <v>51</v>
          </cell>
          <cell r="J33" t="str">
            <v>ОГЗ до R45</v>
          </cell>
          <cell r="K33">
            <v>4</v>
          </cell>
          <cell r="L33">
            <v>2694</v>
          </cell>
          <cell r="M33">
            <v>51</v>
          </cell>
          <cell r="N33">
            <v>3</v>
          </cell>
          <cell r="O33">
            <v>2020.5</v>
          </cell>
          <cell r="P33">
            <v>38.25</v>
          </cell>
          <cell r="Q33">
            <v>1</v>
          </cell>
          <cell r="R33">
            <v>673.5</v>
          </cell>
          <cell r="S33">
            <v>12.75</v>
          </cell>
          <cell r="T33">
            <v>0</v>
          </cell>
          <cell r="U33">
            <v>0</v>
          </cell>
          <cell r="V33">
            <v>0</v>
          </cell>
          <cell r="W33">
            <v>3</v>
          </cell>
        </row>
        <row r="34">
          <cell r="C34" t="str">
            <v>1Б4-18</v>
          </cell>
          <cell r="D34" t="str">
            <v>Балка 1Б4-18</v>
          </cell>
          <cell r="E34">
            <v>2</v>
          </cell>
          <cell r="F34">
            <v>673.5</v>
          </cell>
          <cell r="G34">
            <v>1347</v>
          </cell>
          <cell r="H34">
            <v>12.75</v>
          </cell>
          <cell r="I34">
            <v>25.5</v>
          </cell>
          <cell r="J34" t="str">
            <v>ОГЗ до R45</v>
          </cell>
          <cell r="K34">
            <v>2</v>
          </cell>
          <cell r="L34">
            <v>1347</v>
          </cell>
          <cell r="M34">
            <v>25.5</v>
          </cell>
          <cell r="N34" t="str">
            <v>-</v>
          </cell>
          <cell r="O34" t="str">
            <v>-</v>
          </cell>
          <cell r="P34" t="e">
            <v>#VALUE!</v>
          </cell>
          <cell r="Q34" t="e">
            <v>#VALUE!</v>
          </cell>
          <cell r="R34" t="e">
            <v>#VALUE!</v>
          </cell>
          <cell r="S34" t="e">
            <v>#VALUE!</v>
          </cell>
          <cell r="U34">
            <v>0</v>
          </cell>
          <cell r="V34">
            <v>0</v>
          </cell>
          <cell r="W34" t="str">
            <v>-</v>
          </cell>
        </row>
        <row r="35">
          <cell r="C35" t="str">
            <v>1Б4-19</v>
          </cell>
          <cell r="D35" t="str">
            <v>Балка 1Б4-19</v>
          </cell>
          <cell r="E35">
            <v>2</v>
          </cell>
          <cell r="F35">
            <v>685.2</v>
          </cell>
          <cell r="G35">
            <v>1370.4</v>
          </cell>
          <cell r="H35">
            <v>13.06</v>
          </cell>
          <cell r="I35">
            <v>26.12</v>
          </cell>
          <cell r="J35" t="str">
            <v>ОГЗ до R45</v>
          </cell>
          <cell r="K35">
            <v>2</v>
          </cell>
          <cell r="L35">
            <v>1370.4</v>
          </cell>
          <cell r="M35">
            <v>26.12</v>
          </cell>
          <cell r="N35" t="str">
            <v>-</v>
          </cell>
          <cell r="O35" t="str">
            <v>-</v>
          </cell>
          <cell r="P35" t="e">
            <v>#VALUE!</v>
          </cell>
          <cell r="Q35" t="e">
            <v>#VALUE!</v>
          </cell>
          <cell r="R35" t="e">
            <v>#VALUE!</v>
          </cell>
          <cell r="S35" t="e">
            <v>#VALUE!</v>
          </cell>
          <cell r="U35">
            <v>0</v>
          </cell>
          <cell r="V35">
            <v>0</v>
          </cell>
          <cell r="W35" t="str">
            <v>-</v>
          </cell>
        </row>
        <row r="36">
          <cell r="C36" t="str">
            <v>1Б4-20</v>
          </cell>
          <cell r="D36" t="str">
            <v>Балка 1Б4-20</v>
          </cell>
          <cell r="E36">
            <v>4</v>
          </cell>
          <cell r="F36">
            <v>673.5</v>
          </cell>
          <cell r="G36">
            <v>2694</v>
          </cell>
          <cell r="H36">
            <v>12.75</v>
          </cell>
          <cell r="I36">
            <v>51</v>
          </cell>
          <cell r="J36" t="str">
            <v>ОГЗ до R45</v>
          </cell>
          <cell r="K36">
            <v>4</v>
          </cell>
          <cell r="L36">
            <v>2694</v>
          </cell>
          <cell r="M36">
            <v>51</v>
          </cell>
          <cell r="N36">
            <v>2</v>
          </cell>
          <cell r="O36">
            <v>1347</v>
          </cell>
          <cell r="P36">
            <v>25.5</v>
          </cell>
          <cell r="Q36">
            <v>2</v>
          </cell>
          <cell r="R36">
            <v>1347</v>
          </cell>
          <cell r="S36">
            <v>25.5</v>
          </cell>
          <cell r="T36">
            <v>1</v>
          </cell>
          <cell r="U36">
            <v>673.5</v>
          </cell>
          <cell r="V36">
            <v>12.75</v>
          </cell>
          <cell r="W36">
            <v>2</v>
          </cell>
        </row>
        <row r="37">
          <cell r="C37" t="str">
            <v>1Б5-1</v>
          </cell>
          <cell r="D37" t="str">
            <v>Балка 1Б5-1</v>
          </cell>
          <cell r="E37">
            <v>1</v>
          </cell>
          <cell r="F37">
            <v>265.7</v>
          </cell>
          <cell r="G37">
            <v>265.7</v>
          </cell>
          <cell r="H37">
            <v>6.33</v>
          </cell>
          <cell r="I37">
            <v>6.33</v>
          </cell>
          <cell r="J37" t="str">
            <v>ОГЗ до R45</v>
          </cell>
          <cell r="K37">
            <v>1</v>
          </cell>
          <cell r="L37">
            <v>265.7</v>
          </cell>
          <cell r="M37">
            <v>6.33</v>
          </cell>
          <cell r="N37" t="str">
            <v>-</v>
          </cell>
          <cell r="O37" t="str">
            <v>-</v>
          </cell>
          <cell r="P37" t="e">
            <v>#VALUE!</v>
          </cell>
          <cell r="Q37" t="e">
            <v>#VALUE!</v>
          </cell>
          <cell r="R37" t="e">
            <v>#VALUE!</v>
          </cell>
          <cell r="S37" t="e">
            <v>#VALUE!</v>
          </cell>
          <cell r="U37">
            <v>0</v>
          </cell>
          <cell r="V37">
            <v>0</v>
          </cell>
          <cell r="W37" t="str">
            <v>-</v>
          </cell>
        </row>
        <row r="38">
          <cell r="C38" t="str">
            <v>1Б5-2</v>
          </cell>
          <cell r="D38" t="str">
            <v>Балка 1Б5-2</v>
          </cell>
          <cell r="E38">
            <v>1</v>
          </cell>
          <cell r="F38">
            <v>288.7</v>
          </cell>
          <cell r="G38">
            <v>288.7</v>
          </cell>
          <cell r="H38">
            <v>6.94</v>
          </cell>
          <cell r="I38">
            <v>6.94</v>
          </cell>
          <cell r="J38" t="str">
            <v>ОГЗ до R45</v>
          </cell>
          <cell r="K38">
            <v>1</v>
          </cell>
          <cell r="L38">
            <v>288.7</v>
          </cell>
          <cell r="M38">
            <v>6.94</v>
          </cell>
          <cell r="N38" t="str">
            <v>-</v>
          </cell>
          <cell r="O38" t="str">
            <v>-</v>
          </cell>
          <cell r="P38" t="e">
            <v>#VALUE!</v>
          </cell>
          <cell r="Q38" t="e">
            <v>#VALUE!</v>
          </cell>
          <cell r="R38" t="e">
            <v>#VALUE!</v>
          </cell>
          <cell r="S38" t="e">
            <v>#VALUE!</v>
          </cell>
          <cell r="U38">
            <v>0</v>
          </cell>
          <cell r="V38">
            <v>0</v>
          </cell>
          <cell r="W38" t="str">
            <v>-</v>
          </cell>
        </row>
        <row r="39">
          <cell r="C39" t="str">
            <v>1Б5-3</v>
          </cell>
          <cell r="D39" t="str">
            <v>Балка 1Б5-3</v>
          </cell>
          <cell r="E39">
            <v>1</v>
          </cell>
          <cell r="F39">
            <v>270.39999999999998</v>
          </cell>
          <cell r="G39">
            <v>270.39999999999998</v>
          </cell>
          <cell r="H39">
            <v>6.46</v>
          </cell>
          <cell r="I39">
            <v>6.46</v>
          </cell>
          <cell r="J39" t="str">
            <v>ОГЗ до R45</v>
          </cell>
          <cell r="K39">
            <v>1</v>
          </cell>
          <cell r="L39">
            <v>270.39999999999998</v>
          </cell>
          <cell r="M39">
            <v>6.46</v>
          </cell>
          <cell r="N39" t="str">
            <v>-</v>
          </cell>
          <cell r="O39" t="str">
            <v>-</v>
          </cell>
          <cell r="P39" t="e">
            <v>#VALUE!</v>
          </cell>
          <cell r="Q39" t="e">
            <v>#VALUE!</v>
          </cell>
          <cell r="R39" t="e">
            <v>#VALUE!</v>
          </cell>
          <cell r="S39" t="e">
            <v>#VALUE!</v>
          </cell>
          <cell r="U39">
            <v>0</v>
          </cell>
          <cell r="V39">
            <v>0</v>
          </cell>
          <cell r="W39" t="str">
            <v>-</v>
          </cell>
        </row>
        <row r="40">
          <cell r="C40" t="str">
            <v>1Б5-4</v>
          </cell>
          <cell r="D40" t="str">
            <v>Балка 1Б5-4</v>
          </cell>
          <cell r="E40">
            <v>1</v>
          </cell>
          <cell r="F40">
            <v>270.39999999999998</v>
          </cell>
          <cell r="G40">
            <v>270.39999999999998</v>
          </cell>
          <cell r="H40">
            <v>6.46</v>
          </cell>
          <cell r="I40">
            <v>6.46</v>
          </cell>
          <cell r="J40" t="str">
            <v>ОГЗ до R45</v>
          </cell>
          <cell r="K40">
            <v>1</v>
          </cell>
          <cell r="L40">
            <v>270.39999999999998</v>
          </cell>
          <cell r="M40">
            <v>6.46</v>
          </cell>
          <cell r="N40" t="str">
            <v>-</v>
          </cell>
          <cell r="O40" t="str">
            <v>-</v>
          </cell>
          <cell r="P40" t="e">
            <v>#VALUE!</v>
          </cell>
          <cell r="Q40" t="e">
            <v>#VALUE!</v>
          </cell>
          <cell r="R40" t="e">
            <v>#VALUE!</v>
          </cell>
          <cell r="S40" t="e">
            <v>#VALUE!</v>
          </cell>
          <cell r="U40">
            <v>0</v>
          </cell>
          <cell r="V40">
            <v>0</v>
          </cell>
          <cell r="W40" t="str">
            <v>-</v>
          </cell>
        </row>
        <row r="41">
          <cell r="C41" t="str">
            <v>1Б5-5</v>
          </cell>
          <cell r="D41" t="str">
            <v>Балка 1Б5-5</v>
          </cell>
          <cell r="E41">
            <v>1</v>
          </cell>
          <cell r="F41">
            <v>290</v>
          </cell>
          <cell r="G41">
            <v>290</v>
          </cell>
          <cell r="H41">
            <v>6.98</v>
          </cell>
          <cell r="I41">
            <v>6.98</v>
          </cell>
          <cell r="J41" t="str">
            <v>ОГЗ до R45</v>
          </cell>
          <cell r="K41">
            <v>1</v>
          </cell>
          <cell r="L41">
            <v>290</v>
          </cell>
          <cell r="M41">
            <v>6.98</v>
          </cell>
          <cell r="N41" t="str">
            <v>-</v>
          </cell>
          <cell r="O41" t="str">
            <v>-</v>
          </cell>
          <cell r="P41" t="e">
            <v>#VALUE!</v>
          </cell>
          <cell r="Q41" t="e">
            <v>#VALUE!</v>
          </cell>
          <cell r="R41" t="e">
            <v>#VALUE!</v>
          </cell>
          <cell r="S41" t="e">
            <v>#VALUE!</v>
          </cell>
          <cell r="U41">
            <v>0</v>
          </cell>
          <cell r="V41">
            <v>0</v>
          </cell>
          <cell r="W41" t="str">
            <v>-</v>
          </cell>
        </row>
        <row r="42">
          <cell r="C42" t="str">
            <v>1Б5-6</v>
          </cell>
          <cell r="D42" t="str">
            <v>Балка 1Б5-6</v>
          </cell>
          <cell r="E42">
            <v>1</v>
          </cell>
          <cell r="F42">
            <v>308.8</v>
          </cell>
          <cell r="G42">
            <v>308.8</v>
          </cell>
          <cell r="H42">
            <v>7.48</v>
          </cell>
          <cell r="I42">
            <v>7.48</v>
          </cell>
          <cell r="J42" t="str">
            <v>ОГЗ до R45</v>
          </cell>
          <cell r="K42">
            <v>1</v>
          </cell>
          <cell r="L42">
            <v>308.8</v>
          </cell>
          <cell r="M42">
            <v>7.48</v>
          </cell>
          <cell r="N42" t="str">
            <v>-</v>
          </cell>
          <cell r="O42" t="str">
            <v>-</v>
          </cell>
          <cell r="P42" t="e">
            <v>#VALUE!</v>
          </cell>
          <cell r="Q42" t="e">
            <v>#VALUE!</v>
          </cell>
          <cell r="R42" t="e">
            <v>#VALUE!</v>
          </cell>
          <cell r="S42" t="e">
            <v>#VALUE!</v>
          </cell>
          <cell r="U42">
            <v>0</v>
          </cell>
          <cell r="V42">
            <v>0</v>
          </cell>
          <cell r="W42" t="str">
            <v>-</v>
          </cell>
        </row>
        <row r="43">
          <cell r="C43" t="str">
            <v>1Б5-7</v>
          </cell>
          <cell r="D43" t="str">
            <v>Балка 1Б5-7</v>
          </cell>
          <cell r="E43">
            <v>1</v>
          </cell>
          <cell r="F43">
            <v>280.7</v>
          </cell>
          <cell r="G43">
            <v>280.7</v>
          </cell>
          <cell r="H43">
            <v>6.72</v>
          </cell>
          <cell r="I43">
            <v>6.72</v>
          </cell>
          <cell r="J43" t="str">
            <v>ОГЗ до R45</v>
          </cell>
          <cell r="K43">
            <v>1</v>
          </cell>
          <cell r="L43">
            <v>280.7</v>
          </cell>
          <cell r="M43">
            <v>6.72</v>
          </cell>
          <cell r="N43" t="str">
            <v>-</v>
          </cell>
          <cell r="O43" t="str">
            <v>-</v>
          </cell>
          <cell r="P43" t="e">
            <v>#VALUE!</v>
          </cell>
          <cell r="Q43" t="e">
            <v>#VALUE!</v>
          </cell>
          <cell r="R43" t="e">
            <v>#VALUE!</v>
          </cell>
          <cell r="S43" t="e">
            <v>#VALUE!</v>
          </cell>
          <cell r="U43">
            <v>0</v>
          </cell>
          <cell r="V43">
            <v>0</v>
          </cell>
          <cell r="W43" t="str">
            <v>-</v>
          </cell>
        </row>
        <row r="44">
          <cell r="C44" t="str">
            <v>1Б5-8</v>
          </cell>
          <cell r="D44" t="str">
            <v>Балка 1Б5-8</v>
          </cell>
          <cell r="E44">
            <v>1</v>
          </cell>
          <cell r="F44">
            <v>299.5</v>
          </cell>
          <cell r="G44">
            <v>299.5</v>
          </cell>
          <cell r="H44">
            <v>7.22</v>
          </cell>
          <cell r="I44">
            <v>7.22</v>
          </cell>
          <cell r="J44" t="str">
            <v>ОГЗ до R45</v>
          </cell>
          <cell r="K44">
            <v>1</v>
          </cell>
          <cell r="L44">
            <v>299.5</v>
          </cell>
          <cell r="M44">
            <v>7.22</v>
          </cell>
          <cell r="N44" t="str">
            <v>-</v>
          </cell>
          <cell r="O44" t="str">
            <v>-</v>
          </cell>
          <cell r="P44" t="e">
            <v>#VALUE!</v>
          </cell>
          <cell r="Q44" t="e">
            <v>#VALUE!</v>
          </cell>
          <cell r="R44" t="e">
            <v>#VALUE!</v>
          </cell>
          <cell r="S44" t="e">
            <v>#VALUE!</v>
          </cell>
          <cell r="U44">
            <v>0</v>
          </cell>
          <cell r="V44">
            <v>0</v>
          </cell>
          <cell r="W44" t="str">
            <v>-</v>
          </cell>
        </row>
        <row r="45">
          <cell r="C45" t="str">
            <v>1Б5-9</v>
          </cell>
          <cell r="D45" t="str">
            <v>Балка 1Б5-9</v>
          </cell>
          <cell r="E45">
            <v>1</v>
          </cell>
          <cell r="F45">
            <v>330.9</v>
          </cell>
          <cell r="G45">
            <v>330.9</v>
          </cell>
          <cell r="H45">
            <v>7.92</v>
          </cell>
          <cell r="I45">
            <v>7.92</v>
          </cell>
          <cell r="J45" t="str">
            <v>ОГЗ до R45</v>
          </cell>
          <cell r="K45">
            <v>1</v>
          </cell>
          <cell r="L45">
            <v>330.9</v>
          </cell>
          <cell r="M45">
            <v>7.92</v>
          </cell>
          <cell r="N45" t="str">
            <v>-</v>
          </cell>
          <cell r="O45" t="str">
            <v>-</v>
          </cell>
          <cell r="P45" t="e">
            <v>#VALUE!</v>
          </cell>
          <cell r="Q45" t="e">
            <v>#VALUE!</v>
          </cell>
          <cell r="R45" t="e">
            <v>#VALUE!</v>
          </cell>
          <cell r="S45" t="e">
            <v>#VALUE!</v>
          </cell>
          <cell r="U45">
            <v>0</v>
          </cell>
          <cell r="V45">
            <v>0</v>
          </cell>
          <cell r="W45" t="str">
            <v>-</v>
          </cell>
        </row>
        <row r="46">
          <cell r="C46" t="str">
            <v>1Б5-10</v>
          </cell>
          <cell r="D46" t="str">
            <v>Балка 1Б5-10</v>
          </cell>
          <cell r="E46">
            <v>1</v>
          </cell>
          <cell r="F46">
            <v>350.6</v>
          </cell>
          <cell r="G46">
            <v>350.6</v>
          </cell>
          <cell r="H46">
            <v>8.44</v>
          </cell>
          <cell r="I46">
            <v>8.44</v>
          </cell>
          <cell r="J46" t="str">
            <v>ОГЗ до R45</v>
          </cell>
          <cell r="K46">
            <v>1</v>
          </cell>
          <cell r="L46">
            <v>350.6</v>
          </cell>
          <cell r="M46">
            <v>8.44</v>
          </cell>
          <cell r="N46" t="str">
            <v>-</v>
          </cell>
          <cell r="O46" t="str">
            <v>-</v>
          </cell>
          <cell r="P46" t="e">
            <v>#VALUE!</v>
          </cell>
          <cell r="Q46" t="e">
            <v>#VALUE!</v>
          </cell>
          <cell r="R46" t="e">
            <v>#VALUE!</v>
          </cell>
          <cell r="S46" t="e">
            <v>#VALUE!</v>
          </cell>
          <cell r="U46">
            <v>0</v>
          </cell>
          <cell r="V46">
            <v>0</v>
          </cell>
          <cell r="W46" t="str">
            <v>-</v>
          </cell>
        </row>
        <row r="47">
          <cell r="C47" t="str">
            <v>1Б5-11</v>
          </cell>
          <cell r="D47" t="str">
            <v>Балка 1Б5-11</v>
          </cell>
          <cell r="E47">
            <v>1</v>
          </cell>
          <cell r="F47">
            <v>329.5</v>
          </cell>
          <cell r="G47">
            <v>329.5</v>
          </cell>
          <cell r="H47">
            <v>7.89</v>
          </cell>
          <cell r="I47">
            <v>7.89</v>
          </cell>
          <cell r="J47" t="str">
            <v>ОГЗ до R45</v>
          </cell>
          <cell r="K47">
            <v>1</v>
          </cell>
          <cell r="L47">
            <v>329.5</v>
          </cell>
          <cell r="M47">
            <v>7.89</v>
          </cell>
          <cell r="N47" t="str">
            <v>-</v>
          </cell>
          <cell r="O47" t="str">
            <v>-</v>
          </cell>
          <cell r="P47" t="e">
            <v>#VALUE!</v>
          </cell>
          <cell r="Q47" t="e">
            <v>#VALUE!</v>
          </cell>
          <cell r="R47" t="e">
            <v>#VALUE!</v>
          </cell>
          <cell r="S47" t="e">
            <v>#VALUE!</v>
          </cell>
          <cell r="U47">
            <v>0</v>
          </cell>
          <cell r="V47">
            <v>0</v>
          </cell>
          <cell r="W47" t="str">
            <v>-</v>
          </cell>
        </row>
        <row r="48">
          <cell r="C48" t="str">
            <v>1Б5-12</v>
          </cell>
          <cell r="D48" t="str">
            <v>Балка 1Б5-12</v>
          </cell>
          <cell r="E48">
            <v>1</v>
          </cell>
          <cell r="F48">
            <v>349.2</v>
          </cell>
          <cell r="G48">
            <v>349.2</v>
          </cell>
          <cell r="H48">
            <v>8.41</v>
          </cell>
          <cell r="I48">
            <v>8.41</v>
          </cell>
          <cell r="J48" t="str">
            <v>ОГЗ до R45</v>
          </cell>
          <cell r="K48">
            <v>1</v>
          </cell>
          <cell r="L48">
            <v>349.2</v>
          </cell>
          <cell r="M48">
            <v>8.41</v>
          </cell>
          <cell r="N48" t="str">
            <v>-</v>
          </cell>
          <cell r="O48" t="str">
            <v>-</v>
          </cell>
          <cell r="P48" t="e">
            <v>#VALUE!</v>
          </cell>
          <cell r="Q48" t="e">
            <v>#VALUE!</v>
          </cell>
          <cell r="R48" t="e">
            <v>#VALUE!</v>
          </cell>
          <cell r="S48" t="e">
            <v>#VALUE!</v>
          </cell>
          <cell r="U48">
            <v>0</v>
          </cell>
          <cell r="V48">
            <v>0</v>
          </cell>
          <cell r="W48" t="str">
            <v>-</v>
          </cell>
        </row>
        <row r="49">
          <cell r="C49" t="str">
            <v>1Б5-13</v>
          </cell>
          <cell r="D49" t="str">
            <v>Балка 1Б5-13</v>
          </cell>
          <cell r="E49">
            <v>1</v>
          </cell>
          <cell r="F49">
            <v>312.2</v>
          </cell>
          <cell r="G49">
            <v>312.2</v>
          </cell>
          <cell r="H49">
            <v>7.48</v>
          </cell>
          <cell r="I49">
            <v>7.48</v>
          </cell>
          <cell r="J49" t="str">
            <v>ОГЗ до R45</v>
          </cell>
          <cell r="K49">
            <v>1</v>
          </cell>
          <cell r="L49">
            <v>312.2</v>
          </cell>
          <cell r="M49">
            <v>7.48</v>
          </cell>
          <cell r="N49" t="str">
            <v>-</v>
          </cell>
          <cell r="O49" t="str">
            <v>-</v>
          </cell>
          <cell r="P49" t="e">
            <v>#VALUE!</v>
          </cell>
          <cell r="Q49" t="e">
            <v>#VALUE!</v>
          </cell>
          <cell r="R49" t="e">
            <v>#VALUE!</v>
          </cell>
          <cell r="S49" t="e">
            <v>#VALUE!</v>
          </cell>
          <cell r="U49">
            <v>0</v>
          </cell>
          <cell r="V49">
            <v>0</v>
          </cell>
          <cell r="W49" t="str">
            <v>-</v>
          </cell>
        </row>
        <row r="50">
          <cell r="C50" t="str">
            <v>1Б5-14</v>
          </cell>
          <cell r="D50" t="str">
            <v>Балка 1Б5-14</v>
          </cell>
          <cell r="E50">
            <v>1</v>
          </cell>
          <cell r="F50">
            <v>331.8</v>
          </cell>
          <cell r="G50">
            <v>331.8</v>
          </cell>
          <cell r="H50">
            <v>7.99</v>
          </cell>
          <cell r="I50">
            <v>7.99</v>
          </cell>
          <cell r="J50" t="str">
            <v>ОГЗ до R45</v>
          </cell>
          <cell r="K50">
            <v>1</v>
          </cell>
          <cell r="L50">
            <v>331.8</v>
          </cell>
          <cell r="M50">
            <v>7.99</v>
          </cell>
          <cell r="N50" t="str">
            <v>-</v>
          </cell>
          <cell r="O50" t="str">
            <v>-</v>
          </cell>
          <cell r="P50" t="e">
            <v>#VALUE!</v>
          </cell>
          <cell r="Q50" t="e">
            <v>#VALUE!</v>
          </cell>
          <cell r="R50" t="e">
            <v>#VALUE!</v>
          </cell>
          <cell r="S50" t="e">
            <v>#VALUE!</v>
          </cell>
          <cell r="U50">
            <v>0</v>
          </cell>
          <cell r="V50">
            <v>0</v>
          </cell>
          <cell r="W50" t="str">
            <v>-</v>
          </cell>
        </row>
        <row r="51">
          <cell r="C51" t="str">
            <v>1Б6-1</v>
          </cell>
          <cell r="D51" t="str">
            <v>Балка 1Б6-1</v>
          </cell>
          <cell r="E51">
            <v>1</v>
          </cell>
          <cell r="F51">
            <v>630.79999999999995</v>
          </cell>
          <cell r="G51">
            <v>630.79999999999995</v>
          </cell>
          <cell r="H51">
            <v>13.74</v>
          </cell>
          <cell r="I51">
            <v>13.74</v>
          </cell>
          <cell r="J51" t="str">
            <v>ОГЗ до R45</v>
          </cell>
          <cell r="K51">
            <v>1</v>
          </cell>
          <cell r="L51">
            <v>630.79999999999995</v>
          </cell>
          <cell r="M51">
            <v>13.74</v>
          </cell>
          <cell r="N51">
            <v>1</v>
          </cell>
          <cell r="O51">
            <v>630.79999999999995</v>
          </cell>
          <cell r="P51">
            <v>13.74</v>
          </cell>
          <cell r="Q51">
            <v>0</v>
          </cell>
          <cell r="R51">
            <v>0</v>
          </cell>
          <cell r="S51">
            <v>0</v>
          </cell>
          <cell r="U51">
            <v>0</v>
          </cell>
          <cell r="V51">
            <v>0</v>
          </cell>
          <cell r="W51">
            <v>1</v>
          </cell>
        </row>
        <row r="52">
          <cell r="C52" t="str">
            <v>1Б6-2</v>
          </cell>
          <cell r="D52" t="str">
            <v>Балка 1Б6-2</v>
          </cell>
          <cell r="E52">
            <v>1</v>
          </cell>
          <cell r="F52">
            <v>626.20000000000005</v>
          </cell>
          <cell r="G52">
            <v>626.20000000000005</v>
          </cell>
          <cell r="H52">
            <v>13.62</v>
          </cell>
          <cell r="I52">
            <v>13.62</v>
          </cell>
          <cell r="J52" t="str">
            <v>ОГЗ до R45</v>
          </cell>
          <cell r="K52">
            <v>1</v>
          </cell>
          <cell r="L52">
            <v>626.20000000000005</v>
          </cell>
          <cell r="M52">
            <v>13.62</v>
          </cell>
          <cell r="N52">
            <v>1</v>
          </cell>
          <cell r="O52">
            <v>626.20000000000005</v>
          </cell>
          <cell r="P52">
            <v>13.62</v>
          </cell>
          <cell r="Q52">
            <v>0</v>
          </cell>
          <cell r="R52">
            <v>0</v>
          </cell>
          <cell r="S52">
            <v>0</v>
          </cell>
          <cell r="U52">
            <v>0</v>
          </cell>
          <cell r="V52">
            <v>0</v>
          </cell>
          <cell r="W52">
            <v>1</v>
          </cell>
        </row>
        <row r="53">
          <cell r="C53" t="str">
            <v>1Б6-3</v>
          </cell>
          <cell r="D53" t="str">
            <v>Балка 1Б6-3</v>
          </cell>
          <cell r="E53">
            <v>2</v>
          </cell>
          <cell r="F53">
            <v>613</v>
          </cell>
          <cell r="G53">
            <v>1226</v>
          </cell>
          <cell r="H53">
            <v>13.27</v>
          </cell>
          <cell r="I53">
            <v>26.54</v>
          </cell>
          <cell r="J53" t="str">
            <v>ОГЗ до R45</v>
          </cell>
          <cell r="K53">
            <v>2</v>
          </cell>
          <cell r="L53">
            <v>1226</v>
          </cell>
          <cell r="M53">
            <v>26.54</v>
          </cell>
          <cell r="N53">
            <v>2</v>
          </cell>
          <cell r="O53">
            <v>1226</v>
          </cell>
          <cell r="P53">
            <v>26.54</v>
          </cell>
          <cell r="Q53">
            <v>0</v>
          </cell>
          <cell r="R53">
            <v>0</v>
          </cell>
          <cell r="S53">
            <v>0</v>
          </cell>
          <cell r="U53">
            <v>0</v>
          </cell>
          <cell r="V53">
            <v>0</v>
          </cell>
          <cell r="W53">
            <v>2</v>
          </cell>
        </row>
        <row r="54">
          <cell r="C54" t="str">
            <v>1Б7-1</v>
          </cell>
          <cell r="D54" t="str">
            <v>Балка 1Б7-1</v>
          </cell>
          <cell r="E54">
            <v>1</v>
          </cell>
          <cell r="F54">
            <v>267.5</v>
          </cell>
          <cell r="G54">
            <v>267.5</v>
          </cell>
          <cell r="H54">
            <v>9.52</v>
          </cell>
          <cell r="I54">
            <v>9.52</v>
          </cell>
          <cell r="J54" t="str">
            <v>ОГЗ до R45</v>
          </cell>
          <cell r="K54">
            <v>0</v>
          </cell>
          <cell r="L54">
            <v>0</v>
          </cell>
          <cell r="M54">
            <v>0</v>
          </cell>
          <cell r="N54" t="str">
            <v>-</v>
          </cell>
          <cell r="O54" t="str">
            <v>-</v>
          </cell>
          <cell r="W54" t="str">
            <v>-</v>
          </cell>
        </row>
        <row r="55">
          <cell r="C55" t="str">
            <v>1Б7-2</v>
          </cell>
          <cell r="D55" t="str">
            <v>Балка 1Б7-2</v>
          </cell>
          <cell r="E55">
            <v>7</v>
          </cell>
          <cell r="F55">
            <v>147.4</v>
          </cell>
          <cell r="G55">
            <v>1031.8</v>
          </cell>
          <cell r="H55">
            <v>5.24</v>
          </cell>
          <cell r="I55">
            <v>36.68</v>
          </cell>
          <cell r="J55" t="str">
            <v>ОГЗ до R45</v>
          </cell>
          <cell r="K55">
            <v>0</v>
          </cell>
          <cell r="L55">
            <v>0</v>
          </cell>
          <cell r="M55">
            <v>0</v>
          </cell>
          <cell r="N55" t="str">
            <v>-</v>
          </cell>
          <cell r="O55" t="str">
            <v>-</v>
          </cell>
          <cell r="W55" t="str">
            <v>-</v>
          </cell>
        </row>
        <row r="56">
          <cell r="C56" t="str">
            <v>1Б7-3</v>
          </cell>
          <cell r="D56" t="str">
            <v>Балка 1Б7-3</v>
          </cell>
          <cell r="E56">
            <v>2</v>
          </cell>
          <cell r="F56">
            <v>53.8</v>
          </cell>
          <cell r="G56">
            <v>107.6</v>
          </cell>
          <cell r="H56">
            <v>1.91</v>
          </cell>
          <cell r="I56">
            <v>3.82</v>
          </cell>
          <cell r="J56" t="str">
            <v>ОГЗ до R45</v>
          </cell>
          <cell r="K56">
            <v>2</v>
          </cell>
          <cell r="L56">
            <v>107.6</v>
          </cell>
          <cell r="M56">
            <v>3.82</v>
          </cell>
          <cell r="N56" t="str">
            <v>-</v>
          </cell>
          <cell r="O56" t="str">
            <v>-</v>
          </cell>
          <cell r="P56" t="e">
            <v>#VALUE!</v>
          </cell>
          <cell r="Q56" t="e">
            <v>#VALUE!</v>
          </cell>
          <cell r="R56" t="e">
            <v>#VALUE!</v>
          </cell>
          <cell r="S56" t="e">
            <v>#VALUE!</v>
          </cell>
          <cell r="W56" t="str">
            <v>-</v>
          </cell>
        </row>
        <row r="57">
          <cell r="C57" t="str">
            <v>1Б7-4</v>
          </cell>
          <cell r="D57" t="str">
            <v>Балка 1Б7-4</v>
          </cell>
          <cell r="E57">
            <v>1</v>
          </cell>
          <cell r="F57">
            <v>53.8</v>
          </cell>
          <cell r="G57">
            <v>53.8</v>
          </cell>
          <cell r="H57">
            <v>1.91</v>
          </cell>
          <cell r="I57">
            <v>1.91</v>
          </cell>
          <cell r="J57" t="str">
            <v>ОГЗ до R45</v>
          </cell>
          <cell r="K57">
            <v>0</v>
          </cell>
          <cell r="L57">
            <v>0</v>
          </cell>
          <cell r="M57">
            <v>0</v>
          </cell>
          <cell r="N57" t="str">
            <v>-</v>
          </cell>
          <cell r="O57" t="str">
            <v>-</v>
          </cell>
          <cell r="W57" t="str">
            <v>-</v>
          </cell>
        </row>
        <row r="58">
          <cell r="C58" t="str">
            <v>1Б7-5</v>
          </cell>
          <cell r="D58" t="str">
            <v>Балка 1Б7-5</v>
          </cell>
          <cell r="E58">
            <v>1</v>
          </cell>
          <cell r="F58">
            <v>17.2</v>
          </cell>
          <cell r="G58">
            <v>17.2</v>
          </cell>
          <cell r="H58">
            <v>0.62</v>
          </cell>
          <cell r="I58">
            <v>0.62</v>
          </cell>
          <cell r="J58" t="str">
            <v>ОГЗ до R45</v>
          </cell>
          <cell r="K58">
            <v>1</v>
          </cell>
          <cell r="L58">
            <v>17.2</v>
          </cell>
          <cell r="M58">
            <v>0.62</v>
          </cell>
          <cell r="N58" t="str">
            <v>-</v>
          </cell>
          <cell r="O58" t="str">
            <v>-</v>
          </cell>
          <cell r="P58" t="e">
            <v>#VALUE!</v>
          </cell>
          <cell r="Q58" t="e">
            <v>#VALUE!</v>
          </cell>
          <cell r="R58" t="e">
            <v>#VALUE!</v>
          </cell>
          <cell r="S58" t="e">
            <v>#VALUE!</v>
          </cell>
          <cell r="W58" t="str">
            <v>-</v>
          </cell>
        </row>
        <row r="59">
          <cell r="C59" t="str">
            <v>1Б7-6</v>
          </cell>
          <cell r="D59" t="str">
            <v>Балка 1Б7-6</v>
          </cell>
          <cell r="E59">
            <v>1</v>
          </cell>
          <cell r="F59">
            <v>123.7</v>
          </cell>
          <cell r="G59">
            <v>123.7</v>
          </cell>
          <cell r="H59">
            <v>4.34</v>
          </cell>
          <cell r="I59">
            <v>4.34</v>
          </cell>
          <cell r="J59" t="str">
            <v>ОГЗ до R45</v>
          </cell>
          <cell r="K59">
            <v>1</v>
          </cell>
          <cell r="L59">
            <v>123.7</v>
          </cell>
          <cell r="M59">
            <v>4.34</v>
          </cell>
          <cell r="N59" t="str">
            <v>-</v>
          </cell>
          <cell r="O59" t="str">
            <v>-</v>
          </cell>
          <cell r="P59" t="e">
            <v>#VALUE!</v>
          </cell>
          <cell r="Q59" t="e">
            <v>#VALUE!</v>
          </cell>
          <cell r="R59" t="e">
            <v>#VALUE!</v>
          </cell>
          <cell r="S59" t="e">
            <v>#VALUE!</v>
          </cell>
          <cell r="W59" t="str">
            <v>-</v>
          </cell>
        </row>
        <row r="60">
          <cell r="C60" t="str">
            <v>1Б7-7</v>
          </cell>
          <cell r="D60" t="str">
            <v>Балка 1Б7-7</v>
          </cell>
          <cell r="E60">
            <v>1</v>
          </cell>
          <cell r="F60">
            <v>48.6</v>
          </cell>
          <cell r="G60">
            <v>48.6</v>
          </cell>
          <cell r="H60">
            <v>1.71</v>
          </cell>
          <cell r="I60">
            <v>1.71</v>
          </cell>
          <cell r="J60" t="str">
            <v>ОГЗ до R45</v>
          </cell>
          <cell r="K60">
            <v>1</v>
          </cell>
          <cell r="L60">
            <v>48.6</v>
          </cell>
          <cell r="M60">
            <v>1.71</v>
          </cell>
          <cell r="N60" t="str">
            <v>-</v>
          </cell>
          <cell r="O60" t="str">
            <v>-</v>
          </cell>
          <cell r="P60" t="e">
            <v>#VALUE!</v>
          </cell>
          <cell r="Q60" t="e">
            <v>#VALUE!</v>
          </cell>
          <cell r="R60" t="e">
            <v>#VALUE!</v>
          </cell>
          <cell r="S60" t="e">
            <v>#VALUE!</v>
          </cell>
          <cell r="W60" t="str">
            <v>-</v>
          </cell>
        </row>
        <row r="61">
          <cell r="C61" t="str">
            <v>1Б7-8</v>
          </cell>
          <cell r="D61" t="str">
            <v>Балка 1Б7-8</v>
          </cell>
          <cell r="E61">
            <v>1</v>
          </cell>
          <cell r="F61">
            <v>30.8</v>
          </cell>
          <cell r="G61">
            <v>30.8</v>
          </cell>
          <cell r="H61">
            <v>1.0900000000000001</v>
          </cell>
          <cell r="I61">
            <v>1.0900000000000001</v>
          </cell>
          <cell r="J61" t="str">
            <v>ОГЗ до R45</v>
          </cell>
          <cell r="K61">
            <v>1</v>
          </cell>
          <cell r="L61">
            <v>30.8</v>
          </cell>
          <cell r="M61">
            <v>1.0900000000000001</v>
          </cell>
          <cell r="N61" t="str">
            <v>-</v>
          </cell>
          <cell r="O61" t="str">
            <v>-</v>
          </cell>
          <cell r="P61" t="e">
            <v>#VALUE!</v>
          </cell>
          <cell r="Q61" t="e">
            <v>#VALUE!</v>
          </cell>
          <cell r="R61" t="e">
            <v>#VALUE!</v>
          </cell>
          <cell r="S61" t="e">
            <v>#VALUE!</v>
          </cell>
          <cell r="W61" t="str">
            <v>-</v>
          </cell>
        </row>
        <row r="62">
          <cell r="C62" t="str">
            <v>1Б7-9</v>
          </cell>
          <cell r="D62" t="str">
            <v>Балка 1Б7-9</v>
          </cell>
          <cell r="E62">
            <v>5</v>
          </cell>
          <cell r="F62">
            <v>100</v>
          </cell>
          <cell r="G62">
            <v>500</v>
          </cell>
          <cell r="H62">
            <v>3.55</v>
          </cell>
          <cell r="I62">
            <v>17.75</v>
          </cell>
          <cell r="J62" t="str">
            <v>ОГЗ до R45</v>
          </cell>
          <cell r="K62">
            <v>0</v>
          </cell>
          <cell r="L62">
            <v>0</v>
          </cell>
          <cell r="M62">
            <v>0</v>
          </cell>
          <cell r="N62" t="str">
            <v>-</v>
          </cell>
          <cell r="O62" t="str">
            <v>-</v>
          </cell>
          <cell r="W62" t="str">
            <v>-</v>
          </cell>
        </row>
        <row r="63">
          <cell r="C63" t="str">
            <v>1Б7-10</v>
          </cell>
          <cell r="D63" t="str">
            <v>Балка 1Б7-10</v>
          </cell>
          <cell r="E63">
            <v>1</v>
          </cell>
          <cell r="F63">
            <v>101.8</v>
          </cell>
          <cell r="G63">
            <v>101.8</v>
          </cell>
          <cell r="H63">
            <v>3.61</v>
          </cell>
          <cell r="I63">
            <v>3.61</v>
          </cell>
          <cell r="J63" t="str">
            <v>ОГЗ до R45</v>
          </cell>
          <cell r="K63">
            <v>0</v>
          </cell>
          <cell r="L63">
            <v>0</v>
          </cell>
          <cell r="M63">
            <v>0</v>
          </cell>
          <cell r="N63" t="str">
            <v>-</v>
          </cell>
          <cell r="O63" t="str">
            <v>-</v>
          </cell>
          <cell r="W63" t="str">
            <v>-</v>
          </cell>
        </row>
        <row r="64">
          <cell r="C64" t="str">
            <v>1Б7-11</v>
          </cell>
          <cell r="D64" t="str">
            <v>Балка 1Б7-11</v>
          </cell>
          <cell r="E64">
            <v>2</v>
          </cell>
          <cell r="F64">
            <v>44.9</v>
          </cell>
          <cell r="G64">
            <v>89.8</v>
          </cell>
          <cell r="H64">
            <v>1.61</v>
          </cell>
          <cell r="I64">
            <v>3.22</v>
          </cell>
          <cell r="J64" t="str">
            <v>ОГЗ до R45</v>
          </cell>
          <cell r="K64">
            <v>2</v>
          </cell>
          <cell r="L64">
            <v>89.8</v>
          </cell>
          <cell r="M64">
            <v>3.22</v>
          </cell>
          <cell r="N64" t="str">
            <v>-</v>
          </cell>
          <cell r="O64" t="str">
            <v>-</v>
          </cell>
          <cell r="P64" t="e">
            <v>#VALUE!</v>
          </cell>
          <cell r="Q64" t="e">
            <v>#VALUE!</v>
          </cell>
          <cell r="R64" t="e">
            <v>#VALUE!</v>
          </cell>
          <cell r="S64" t="e">
            <v>#VALUE!</v>
          </cell>
          <cell r="W64" t="str">
            <v>-</v>
          </cell>
        </row>
        <row r="65">
          <cell r="C65" t="str">
            <v>1Б7-12</v>
          </cell>
          <cell r="D65" t="str">
            <v>Балка 1Б7-12</v>
          </cell>
          <cell r="E65">
            <v>3</v>
          </cell>
          <cell r="F65">
            <v>46</v>
          </cell>
          <cell r="G65">
            <v>138</v>
          </cell>
          <cell r="H65">
            <v>1.64</v>
          </cell>
          <cell r="I65">
            <v>4.92</v>
          </cell>
          <cell r="J65" t="str">
            <v>ОГЗ до R45</v>
          </cell>
          <cell r="K65">
            <v>2</v>
          </cell>
          <cell r="L65">
            <v>92</v>
          </cell>
          <cell r="M65">
            <v>3.28</v>
          </cell>
          <cell r="N65" t="str">
            <v>-</v>
          </cell>
          <cell r="O65" t="str">
            <v>-</v>
          </cell>
          <cell r="P65" t="e">
            <v>#VALUE!</v>
          </cell>
          <cell r="Q65" t="e">
            <v>#VALUE!</v>
          </cell>
          <cell r="R65" t="e">
            <v>#VALUE!</v>
          </cell>
          <cell r="S65" t="e">
            <v>#VALUE!</v>
          </cell>
          <cell r="W65" t="str">
            <v>-</v>
          </cell>
        </row>
        <row r="66">
          <cell r="C66" t="str">
            <v>1Б7-13</v>
          </cell>
          <cell r="D66" t="str">
            <v>Балка 1Б7-13</v>
          </cell>
          <cell r="E66">
            <v>1</v>
          </cell>
          <cell r="F66">
            <v>39.299999999999997</v>
          </cell>
          <cell r="G66">
            <v>39.299999999999997</v>
          </cell>
          <cell r="H66">
            <v>1.39</v>
          </cell>
          <cell r="I66">
            <v>1.39</v>
          </cell>
          <cell r="J66" t="str">
            <v>ОГЗ до R45</v>
          </cell>
          <cell r="K66">
            <v>1</v>
          </cell>
          <cell r="L66">
            <v>39.299999999999997</v>
          </cell>
          <cell r="M66">
            <v>1.39</v>
          </cell>
          <cell r="N66" t="str">
            <v>-</v>
          </cell>
          <cell r="O66" t="str">
            <v>-</v>
          </cell>
          <cell r="P66" t="e">
            <v>#VALUE!</v>
          </cell>
          <cell r="Q66" t="e">
            <v>#VALUE!</v>
          </cell>
          <cell r="R66" t="e">
            <v>#VALUE!</v>
          </cell>
          <cell r="S66" t="e">
            <v>#VALUE!</v>
          </cell>
          <cell r="W66" t="str">
            <v>-</v>
          </cell>
        </row>
        <row r="67">
          <cell r="C67" t="str">
            <v>1Б7-14</v>
          </cell>
          <cell r="D67" t="str">
            <v>Балка 1Б7-14</v>
          </cell>
          <cell r="E67">
            <v>1</v>
          </cell>
          <cell r="F67">
            <v>47.5</v>
          </cell>
          <cell r="G67">
            <v>47.5</v>
          </cell>
          <cell r="H67">
            <v>1.67</v>
          </cell>
          <cell r="I67">
            <v>1.67</v>
          </cell>
          <cell r="J67" t="str">
            <v>ОГЗ до R45</v>
          </cell>
          <cell r="K67">
            <v>1</v>
          </cell>
          <cell r="L67">
            <v>47.5</v>
          </cell>
          <cell r="M67">
            <v>1.67</v>
          </cell>
          <cell r="N67" t="str">
            <v>-</v>
          </cell>
          <cell r="O67" t="str">
            <v>-</v>
          </cell>
          <cell r="P67" t="e">
            <v>#VALUE!</v>
          </cell>
          <cell r="Q67" t="e">
            <v>#VALUE!</v>
          </cell>
          <cell r="R67" t="e">
            <v>#VALUE!</v>
          </cell>
          <cell r="S67" t="e">
            <v>#VALUE!</v>
          </cell>
          <cell r="W67" t="str">
            <v>-</v>
          </cell>
        </row>
        <row r="68">
          <cell r="C68" t="str">
            <v>1Б7-15</v>
          </cell>
          <cell r="D68" t="str">
            <v>Балка 1Б7-15</v>
          </cell>
          <cell r="E68">
            <v>1</v>
          </cell>
          <cell r="F68">
            <v>29.7</v>
          </cell>
          <cell r="G68">
            <v>29.7</v>
          </cell>
          <cell r="H68">
            <v>1.04</v>
          </cell>
          <cell r="I68">
            <v>1.04</v>
          </cell>
          <cell r="J68" t="str">
            <v>ОГЗ до R45</v>
          </cell>
          <cell r="K68">
            <v>1</v>
          </cell>
          <cell r="L68">
            <v>29.7</v>
          </cell>
          <cell r="M68">
            <v>1.04</v>
          </cell>
          <cell r="N68" t="str">
            <v>-</v>
          </cell>
          <cell r="O68" t="str">
            <v>-</v>
          </cell>
          <cell r="P68" t="e">
            <v>#VALUE!</v>
          </cell>
          <cell r="Q68" t="e">
            <v>#VALUE!</v>
          </cell>
          <cell r="R68" t="e">
            <v>#VALUE!</v>
          </cell>
          <cell r="S68" t="e">
            <v>#VALUE!</v>
          </cell>
          <cell r="W68" t="str">
            <v>-</v>
          </cell>
        </row>
        <row r="69">
          <cell r="C69" t="str">
            <v>1Б7-16</v>
          </cell>
          <cell r="D69" t="str">
            <v>Балка 1Б7-16</v>
          </cell>
          <cell r="E69">
            <v>10</v>
          </cell>
          <cell r="F69">
            <v>105.4</v>
          </cell>
          <cell r="G69">
            <v>1054</v>
          </cell>
          <cell r="H69">
            <v>3.77</v>
          </cell>
          <cell r="I69">
            <v>37.700000000000003</v>
          </cell>
          <cell r="J69" t="str">
            <v>ОГЗ до R45</v>
          </cell>
          <cell r="K69">
            <v>2</v>
          </cell>
          <cell r="L69">
            <v>210.8</v>
          </cell>
          <cell r="M69">
            <v>7.54</v>
          </cell>
          <cell r="N69" t="str">
            <v>-</v>
          </cell>
          <cell r="O69" t="str">
            <v>-</v>
          </cell>
          <cell r="P69" t="e">
            <v>#VALUE!</v>
          </cell>
          <cell r="Q69" t="e">
            <v>#VALUE!</v>
          </cell>
          <cell r="R69" t="e">
            <v>#VALUE!</v>
          </cell>
          <cell r="S69" t="e">
            <v>#VALUE!</v>
          </cell>
          <cell r="W69" t="str">
            <v>-</v>
          </cell>
        </row>
        <row r="70">
          <cell r="C70" t="str">
            <v>1Б7-17</v>
          </cell>
          <cell r="D70" t="str">
            <v>Балка 1Б7-17</v>
          </cell>
          <cell r="E70">
            <v>1</v>
          </cell>
          <cell r="F70">
            <v>109.1</v>
          </cell>
          <cell r="G70">
            <v>109.1</v>
          </cell>
          <cell r="H70">
            <v>3.89</v>
          </cell>
          <cell r="I70">
            <v>3.89</v>
          </cell>
          <cell r="J70" t="str">
            <v>ОГЗ до R45</v>
          </cell>
          <cell r="K70">
            <v>0</v>
          </cell>
          <cell r="L70">
            <v>0</v>
          </cell>
          <cell r="M70">
            <v>0</v>
          </cell>
          <cell r="N70" t="str">
            <v>-</v>
          </cell>
          <cell r="O70" t="str">
            <v>-</v>
          </cell>
          <cell r="W70" t="str">
            <v>-</v>
          </cell>
        </row>
        <row r="71">
          <cell r="C71" t="str">
            <v>1Б7-18</v>
          </cell>
          <cell r="D71" t="str">
            <v>Балка 1Б7-18</v>
          </cell>
          <cell r="E71">
            <v>1</v>
          </cell>
          <cell r="F71">
            <v>109.1</v>
          </cell>
          <cell r="G71">
            <v>109.1</v>
          </cell>
          <cell r="H71">
            <v>3.89</v>
          </cell>
          <cell r="I71">
            <v>3.89</v>
          </cell>
          <cell r="J71" t="str">
            <v>ОГЗ до R45</v>
          </cell>
          <cell r="K71">
            <v>1</v>
          </cell>
          <cell r="L71">
            <v>109.1</v>
          </cell>
          <cell r="M71">
            <v>3.89</v>
          </cell>
          <cell r="N71" t="str">
            <v>-</v>
          </cell>
          <cell r="O71" t="str">
            <v>-</v>
          </cell>
          <cell r="P71" t="e">
            <v>#VALUE!</v>
          </cell>
          <cell r="Q71" t="e">
            <v>#VALUE!</v>
          </cell>
          <cell r="R71" t="e">
            <v>#VALUE!</v>
          </cell>
          <cell r="S71" t="e">
            <v>#VALUE!</v>
          </cell>
          <cell r="W71" t="str">
            <v>-</v>
          </cell>
        </row>
        <row r="72">
          <cell r="C72" t="str">
            <v>1Б7-19</v>
          </cell>
          <cell r="D72" t="str">
            <v>Балка 1Б7-19</v>
          </cell>
          <cell r="E72">
            <v>4</v>
          </cell>
          <cell r="F72">
            <v>50.3</v>
          </cell>
          <cell r="G72">
            <v>201.2</v>
          </cell>
          <cell r="H72">
            <v>1.82</v>
          </cell>
          <cell r="I72">
            <v>7.28</v>
          </cell>
          <cell r="J72" t="str">
            <v>ОГЗ до R45</v>
          </cell>
          <cell r="K72">
            <v>0</v>
          </cell>
          <cell r="L72">
            <v>0</v>
          </cell>
          <cell r="M72">
            <v>0</v>
          </cell>
          <cell r="N72" t="str">
            <v>-</v>
          </cell>
          <cell r="O72" t="str">
            <v>-</v>
          </cell>
          <cell r="W72" t="str">
            <v>-</v>
          </cell>
        </row>
        <row r="73">
          <cell r="C73" t="str">
            <v>1Б7-20</v>
          </cell>
          <cell r="D73" t="str">
            <v>Балка 1Б7-20</v>
          </cell>
          <cell r="E73">
            <v>1</v>
          </cell>
          <cell r="F73">
            <v>39.299999999999997</v>
          </cell>
          <cell r="G73">
            <v>39.299999999999997</v>
          </cell>
          <cell r="H73">
            <v>1.39</v>
          </cell>
          <cell r="I73">
            <v>1.39</v>
          </cell>
          <cell r="J73" t="str">
            <v>ОГЗ до R45</v>
          </cell>
          <cell r="K73">
            <v>1</v>
          </cell>
          <cell r="L73">
            <v>39.299999999999997</v>
          </cell>
          <cell r="M73">
            <v>1.39</v>
          </cell>
          <cell r="N73" t="str">
            <v>-</v>
          </cell>
          <cell r="O73" t="str">
            <v>-</v>
          </cell>
          <cell r="P73" t="e">
            <v>#VALUE!</v>
          </cell>
          <cell r="Q73" t="e">
            <v>#VALUE!</v>
          </cell>
          <cell r="R73" t="e">
            <v>#VALUE!</v>
          </cell>
          <cell r="S73" t="e">
            <v>#VALUE!</v>
          </cell>
          <cell r="W73" t="str">
            <v>-</v>
          </cell>
        </row>
        <row r="74">
          <cell r="C74" t="str">
            <v>1Б7-21</v>
          </cell>
          <cell r="D74" t="str">
            <v>Балка 1Б7-21</v>
          </cell>
          <cell r="E74">
            <v>1</v>
          </cell>
          <cell r="F74">
            <v>47.5</v>
          </cell>
          <cell r="G74">
            <v>47.5</v>
          </cell>
          <cell r="H74">
            <v>1.67</v>
          </cell>
          <cell r="I74">
            <v>1.67</v>
          </cell>
          <cell r="J74" t="str">
            <v>ОГЗ до R45</v>
          </cell>
          <cell r="K74">
            <v>1</v>
          </cell>
          <cell r="L74">
            <v>47.5</v>
          </cell>
          <cell r="M74">
            <v>1.67</v>
          </cell>
          <cell r="N74" t="str">
            <v>-</v>
          </cell>
          <cell r="O74" t="str">
            <v>-</v>
          </cell>
          <cell r="P74" t="e">
            <v>#VALUE!</v>
          </cell>
          <cell r="Q74" t="e">
            <v>#VALUE!</v>
          </cell>
          <cell r="R74" t="e">
            <v>#VALUE!</v>
          </cell>
          <cell r="S74" t="e">
            <v>#VALUE!</v>
          </cell>
          <cell r="W74" t="str">
            <v>-</v>
          </cell>
        </row>
        <row r="75">
          <cell r="C75" t="str">
            <v>1Б7-22</v>
          </cell>
          <cell r="D75" t="str">
            <v>Балка 1Б7-22</v>
          </cell>
          <cell r="E75">
            <v>1</v>
          </cell>
          <cell r="F75">
            <v>29.7</v>
          </cell>
          <cell r="G75">
            <v>29.7</v>
          </cell>
          <cell r="H75">
            <v>1.04</v>
          </cell>
          <cell r="I75">
            <v>1.04</v>
          </cell>
          <cell r="J75" t="str">
            <v>ОГЗ до R45</v>
          </cell>
          <cell r="K75">
            <v>1</v>
          </cell>
          <cell r="L75">
            <v>29.7</v>
          </cell>
          <cell r="M75">
            <v>1.04</v>
          </cell>
          <cell r="N75" t="str">
            <v>-</v>
          </cell>
          <cell r="O75" t="str">
            <v>-</v>
          </cell>
          <cell r="P75" t="e">
            <v>#VALUE!</v>
          </cell>
          <cell r="Q75" t="e">
            <v>#VALUE!</v>
          </cell>
          <cell r="R75" t="e">
            <v>#VALUE!</v>
          </cell>
          <cell r="S75" t="e">
            <v>#VALUE!</v>
          </cell>
          <cell r="W75" t="str">
            <v>-</v>
          </cell>
        </row>
        <row r="76">
          <cell r="C76" t="str">
            <v>1Б7-23</v>
          </cell>
          <cell r="D76" t="str">
            <v>Балка 1Б7-23</v>
          </cell>
          <cell r="E76">
            <v>3</v>
          </cell>
          <cell r="F76">
            <v>5.7</v>
          </cell>
          <cell r="G76">
            <v>17.100000000000001</v>
          </cell>
          <cell r="H76">
            <v>0.2</v>
          </cell>
          <cell r="I76">
            <v>0.60000000000000009</v>
          </cell>
          <cell r="J76" t="str">
            <v>ОГЗ до R45</v>
          </cell>
          <cell r="K76">
            <v>0</v>
          </cell>
          <cell r="L76">
            <v>0</v>
          </cell>
          <cell r="M76">
            <v>0</v>
          </cell>
          <cell r="N76" t="str">
            <v>-</v>
          </cell>
          <cell r="O76" t="str">
            <v>-</v>
          </cell>
          <cell r="W76" t="str">
            <v>-</v>
          </cell>
        </row>
        <row r="77">
          <cell r="C77" t="str">
            <v>1Б7-24</v>
          </cell>
          <cell r="D77" t="str">
            <v>Балка 1Б7-24</v>
          </cell>
          <cell r="E77">
            <v>13</v>
          </cell>
          <cell r="F77">
            <v>117.1</v>
          </cell>
          <cell r="G77">
            <v>1522.3</v>
          </cell>
          <cell r="H77">
            <v>4.18</v>
          </cell>
          <cell r="I77">
            <v>54.339999999999996</v>
          </cell>
          <cell r="J77" t="str">
            <v>ОГЗ до R45</v>
          </cell>
          <cell r="K77">
            <v>1</v>
          </cell>
          <cell r="L77">
            <v>117.1</v>
          </cell>
          <cell r="M77">
            <v>4.18</v>
          </cell>
          <cell r="N77" t="str">
            <v>-</v>
          </cell>
          <cell r="O77" t="str">
            <v>-</v>
          </cell>
          <cell r="P77" t="e">
            <v>#VALUE!</v>
          </cell>
          <cell r="Q77" t="e">
            <v>#VALUE!</v>
          </cell>
          <cell r="R77" t="e">
            <v>#VALUE!</v>
          </cell>
          <cell r="S77" t="e">
            <v>#VALUE!</v>
          </cell>
          <cell r="W77" t="str">
            <v>-</v>
          </cell>
        </row>
        <row r="78">
          <cell r="C78" t="str">
            <v>1Б7-25</v>
          </cell>
          <cell r="D78" t="str">
            <v>Балка 1Б7-25</v>
          </cell>
          <cell r="E78">
            <v>1</v>
          </cell>
          <cell r="F78">
            <v>123.4</v>
          </cell>
          <cell r="G78">
            <v>123.4</v>
          </cell>
          <cell r="H78">
            <v>4.41</v>
          </cell>
          <cell r="I78">
            <v>4.41</v>
          </cell>
          <cell r="J78" t="str">
            <v>ОГЗ до R45</v>
          </cell>
          <cell r="K78">
            <v>0</v>
          </cell>
          <cell r="L78">
            <v>0</v>
          </cell>
          <cell r="M78">
            <v>0</v>
          </cell>
          <cell r="N78" t="str">
            <v>-</v>
          </cell>
          <cell r="O78" t="str">
            <v>-</v>
          </cell>
          <cell r="W78" t="str">
            <v>-</v>
          </cell>
        </row>
        <row r="79">
          <cell r="C79" t="str">
            <v>1Б7-26</v>
          </cell>
          <cell r="D79" t="str">
            <v>Балка 1Б7-26</v>
          </cell>
          <cell r="E79">
            <v>6</v>
          </cell>
          <cell r="F79">
            <v>123.9</v>
          </cell>
          <cell r="G79">
            <v>743.4</v>
          </cell>
          <cell r="H79">
            <v>4.43</v>
          </cell>
          <cell r="I79">
            <v>26.58</v>
          </cell>
          <cell r="J79" t="str">
            <v>ОГЗ до R45</v>
          </cell>
          <cell r="K79">
            <v>0</v>
          </cell>
          <cell r="L79">
            <v>0</v>
          </cell>
          <cell r="M79">
            <v>0</v>
          </cell>
          <cell r="N79" t="str">
            <v>-</v>
          </cell>
          <cell r="O79" t="str">
            <v>-</v>
          </cell>
          <cell r="W79" t="str">
            <v>-</v>
          </cell>
        </row>
        <row r="80">
          <cell r="C80" t="str">
            <v>1Б7-27</v>
          </cell>
          <cell r="D80" t="str">
            <v>Балка 1Б7-27</v>
          </cell>
          <cell r="E80">
            <v>49</v>
          </cell>
          <cell r="F80">
            <v>123.4</v>
          </cell>
          <cell r="G80">
            <v>6046.6</v>
          </cell>
          <cell r="H80">
            <v>4.41</v>
          </cell>
          <cell r="I80">
            <v>216.09</v>
          </cell>
          <cell r="J80" t="str">
            <v>ОГЗ до R45</v>
          </cell>
          <cell r="K80">
            <v>5</v>
          </cell>
          <cell r="L80">
            <v>617</v>
          </cell>
          <cell r="M80">
            <v>22.05</v>
          </cell>
          <cell r="N80" t="str">
            <v>-</v>
          </cell>
          <cell r="O80" t="str">
            <v>-</v>
          </cell>
          <cell r="P80" t="e">
            <v>#VALUE!</v>
          </cell>
          <cell r="Q80" t="e">
            <v>#VALUE!</v>
          </cell>
          <cell r="R80" t="e">
            <v>#VALUE!</v>
          </cell>
          <cell r="S80" t="e">
            <v>#VALUE!</v>
          </cell>
          <cell r="W80" t="str">
            <v>-</v>
          </cell>
        </row>
        <row r="81">
          <cell r="C81" t="str">
            <v>1Б8-1</v>
          </cell>
          <cell r="D81" t="str">
            <v>Балка 1Б8-1</v>
          </cell>
          <cell r="E81">
            <v>1</v>
          </cell>
          <cell r="F81">
            <v>3763.7</v>
          </cell>
          <cell r="G81">
            <v>3763.7</v>
          </cell>
          <cell r="H81">
            <v>45.26</v>
          </cell>
          <cell r="I81">
            <v>45.26</v>
          </cell>
          <cell r="J81" t="str">
            <v>ОГЗ до R45</v>
          </cell>
          <cell r="K81">
            <v>1</v>
          </cell>
          <cell r="L81">
            <v>3763.7</v>
          </cell>
          <cell r="M81">
            <v>45.26</v>
          </cell>
          <cell r="N81">
            <v>1</v>
          </cell>
          <cell r="O81">
            <v>3763.7</v>
          </cell>
          <cell r="P81">
            <v>45.26</v>
          </cell>
          <cell r="Q81">
            <v>0</v>
          </cell>
          <cell r="R81">
            <v>0</v>
          </cell>
          <cell r="S81">
            <v>0</v>
          </cell>
          <cell r="U81">
            <v>0</v>
          </cell>
          <cell r="V81">
            <v>0</v>
          </cell>
          <cell r="W81">
            <v>1</v>
          </cell>
        </row>
        <row r="82">
          <cell r="C82" t="str">
            <v>1Б8-2</v>
          </cell>
          <cell r="D82" t="str">
            <v>Балка 1Б8-2</v>
          </cell>
          <cell r="E82">
            <v>1</v>
          </cell>
          <cell r="F82">
            <v>3796.9</v>
          </cell>
          <cell r="G82">
            <v>3796.9</v>
          </cell>
          <cell r="H82">
            <v>46.04</v>
          </cell>
          <cell r="I82">
            <v>46.04</v>
          </cell>
          <cell r="J82" t="str">
            <v>ОГЗ до R45</v>
          </cell>
          <cell r="K82">
            <v>1</v>
          </cell>
          <cell r="L82">
            <v>3796.9</v>
          </cell>
          <cell r="M82">
            <v>46.04</v>
          </cell>
          <cell r="N82">
            <v>1</v>
          </cell>
          <cell r="O82">
            <v>3796.9</v>
          </cell>
          <cell r="P82">
            <v>46.04</v>
          </cell>
          <cell r="Q82">
            <v>0</v>
          </cell>
          <cell r="R82">
            <v>0</v>
          </cell>
          <cell r="S82">
            <v>0</v>
          </cell>
          <cell r="U82">
            <v>0</v>
          </cell>
          <cell r="V82">
            <v>0</v>
          </cell>
          <cell r="W82">
            <v>1</v>
          </cell>
        </row>
        <row r="83">
          <cell r="C83" t="str">
            <v>1Б8-3</v>
          </cell>
          <cell r="D83" t="str">
            <v>Балка 1Б8-3</v>
          </cell>
          <cell r="E83">
            <v>1</v>
          </cell>
          <cell r="F83">
            <v>3785.1</v>
          </cell>
          <cell r="G83">
            <v>3785.1</v>
          </cell>
          <cell r="H83">
            <v>45.83</v>
          </cell>
          <cell r="I83">
            <v>45.83</v>
          </cell>
          <cell r="J83" t="str">
            <v>ОГЗ до R45</v>
          </cell>
          <cell r="K83">
            <v>1</v>
          </cell>
          <cell r="L83">
            <v>3785.1</v>
          </cell>
          <cell r="M83">
            <v>45.83</v>
          </cell>
          <cell r="N83">
            <v>1</v>
          </cell>
          <cell r="O83">
            <v>3785.1</v>
          </cell>
          <cell r="P83">
            <v>45.83</v>
          </cell>
          <cell r="Q83">
            <v>0</v>
          </cell>
          <cell r="R83">
            <v>0</v>
          </cell>
          <cell r="S83">
            <v>0</v>
          </cell>
          <cell r="U83">
            <v>0</v>
          </cell>
          <cell r="V83">
            <v>0</v>
          </cell>
          <cell r="W83">
            <v>1</v>
          </cell>
        </row>
        <row r="84">
          <cell r="C84" t="str">
            <v>1Б8-4</v>
          </cell>
          <cell r="D84" t="str">
            <v>Балка 1Б8-4</v>
          </cell>
          <cell r="E84">
            <v>1</v>
          </cell>
          <cell r="F84">
            <v>3796.9</v>
          </cell>
          <cell r="G84">
            <v>3796.9</v>
          </cell>
          <cell r="H84">
            <v>46.04</v>
          </cell>
          <cell r="I84">
            <v>46.04</v>
          </cell>
          <cell r="J84" t="str">
            <v>ОГЗ до R45</v>
          </cell>
          <cell r="K84">
            <v>1</v>
          </cell>
          <cell r="L84">
            <v>3796.9</v>
          </cell>
          <cell r="M84">
            <v>46.04</v>
          </cell>
          <cell r="N84">
            <v>1</v>
          </cell>
          <cell r="O84">
            <v>3796.9</v>
          </cell>
          <cell r="P84">
            <v>46.04</v>
          </cell>
          <cell r="Q84">
            <v>0</v>
          </cell>
          <cell r="R84">
            <v>0</v>
          </cell>
          <cell r="S84">
            <v>0</v>
          </cell>
          <cell r="U84">
            <v>0</v>
          </cell>
          <cell r="V84">
            <v>0</v>
          </cell>
          <cell r="W84">
            <v>1</v>
          </cell>
        </row>
        <row r="85">
          <cell r="C85" t="str">
            <v>1Б8-5</v>
          </cell>
          <cell r="D85" t="str">
            <v>Балка 1Б8-5</v>
          </cell>
          <cell r="E85">
            <v>5</v>
          </cell>
          <cell r="F85">
            <v>3763.7</v>
          </cell>
          <cell r="G85">
            <v>18818.5</v>
          </cell>
          <cell r="H85">
            <v>45.26</v>
          </cell>
          <cell r="I85">
            <v>226.29999999999998</v>
          </cell>
          <cell r="J85" t="str">
            <v>ОГЗ до R45</v>
          </cell>
          <cell r="K85">
            <v>5</v>
          </cell>
          <cell r="L85">
            <v>18818.5</v>
          </cell>
          <cell r="M85">
            <v>226.29999999999998</v>
          </cell>
          <cell r="N85">
            <v>5</v>
          </cell>
          <cell r="O85">
            <v>18818.5</v>
          </cell>
          <cell r="P85">
            <v>226.29999999999998</v>
          </cell>
          <cell r="Q85">
            <v>0</v>
          </cell>
          <cell r="R85">
            <v>0</v>
          </cell>
          <cell r="S85">
            <v>0</v>
          </cell>
          <cell r="U85">
            <v>0</v>
          </cell>
          <cell r="V85">
            <v>0</v>
          </cell>
          <cell r="W85">
            <v>5</v>
          </cell>
        </row>
        <row r="86">
          <cell r="C86" t="str">
            <v>1Б8-6</v>
          </cell>
          <cell r="D86" t="str">
            <v>Балка 1Б8-6</v>
          </cell>
          <cell r="E86">
            <v>1</v>
          </cell>
          <cell r="F86">
            <v>3757.4</v>
          </cell>
          <cell r="G86">
            <v>3757.4</v>
          </cell>
          <cell r="H86">
            <v>45.14</v>
          </cell>
          <cell r="I86">
            <v>45.14</v>
          </cell>
          <cell r="J86" t="str">
            <v>ОГЗ до R45</v>
          </cell>
          <cell r="K86">
            <v>1</v>
          </cell>
          <cell r="L86">
            <v>3757.4</v>
          </cell>
          <cell r="M86">
            <v>45.14</v>
          </cell>
          <cell r="N86">
            <v>1</v>
          </cell>
          <cell r="O86">
            <v>3757.4</v>
          </cell>
          <cell r="P86">
            <v>45.14</v>
          </cell>
          <cell r="Q86">
            <v>0</v>
          </cell>
          <cell r="R86">
            <v>0</v>
          </cell>
          <cell r="S86">
            <v>0</v>
          </cell>
          <cell r="U86">
            <v>0</v>
          </cell>
          <cell r="V86">
            <v>0</v>
          </cell>
          <cell r="W86">
            <v>1</v>
          </cell>
        </row>
        <row r="87">
          <cell r="C87" t="str">
            <v>1Б9-1</v>
          </cell>
          <cell r="D87" t="str">
            <v>Балка 1Б9-1</v>
          </cell>
          <cell r="E87">
            <v>1</v>
          </cell>
          <cell r="F87">
            <v>1643</v>
          </cell>
          <cell r="G87">
            <v>1643</v>
          </cell>
          <cell r="H87">
            <v>27.85</v>
          </cell>
          <cell r="I87">
            <v>27.85</v>
          </cell>
          <cell r="J87" t="str">
            <v>ОГЗ до R45</v>
          </cell>
          <cell r="K87">
            <v>1</v>
          </cell>
          <cell r="L87">
            <v>1643</v>
          </cell>
          <cell r="M87">
            <v>27.85</v>
          </cell>
          <cell r="N87">
            <v>1</v>
          </cell>
          <cell r="O87">
            <v>1643</v>
          </cell>
          <cell r="P87">
            <v>27.85</v>
          </cell>
          <cell r="Q87">
            <v>0</v>
          </cell>
          <cell r="R87">
            <v>0</v>
          </cell>
          <cell r="S87">
            <v>0</v>
          </cell>
          <cell r="U87">
            <v>0</v>
          </cell>
          <cell r="V87">
            <v>0</v>
          </cell>
          <cell r="W87">
            <v>1</v>
          </cell>
        </row>
        <row r="88">
          <cell r="C88" t="str">
            <v>1Б9-2</v>
          </cell>
          <cell r="D88" t="str">
            <v>Балка 1Б9-2</v>
          </cell>
          <cell r="E88">
            <v>1</v>
          </cell>
          <cell r="F88">
            <v>1655.1</v>
          </cell>
          <cell r="G88">
            <v>1655.1</v>
          </cell>
          <cell r="H88">
            <v>28.25</v>
          </cell>
          <cell r="I88">
            <v>28.25</v>
          </cell>
          <cell r="J88" t="str">
            <v>ОГЗ до R45</v>
          </cell>
          <cell r="K88">
            <v>1</v>
          </cell>
          <cell r="L88">
            <v>1655.1</v>
          </cell>
          <cell r="M88">
            <v>28.25</v>
          </cell>
          <cell r="N88">
            <v>1</v>
          </cell>
          <cell r="O88">
            <v>1655.1</v>
          </cell>
          <cell r="P88">
            <v>28.25</v>
          </cell>
          <cell r="Q88">
            <v>0</v>
          </cell>
          <cell r="R88">
            <v>0</v>
          </cell>
          <cell r="S88">
            <v>0</v>
          </cell>
          <cell r="U88">
            <v>0</v>
          </cell>
          <cell r="V88">
            <v>0</v>
          </cell>
          <cell r="W88">
            <v>1</v>
          </cell>
        </row>
        <row r="89">
          <cell r="C89" t="str">
            <v>1Б9-3</v>
          </cell>
          <cell r="D89" t="str">
            <v>Балка 1Б9-3</v>
          </cell>
          <cell r="E89">
            <v>2</v>
          </cell>
          <cell r="F89">
            <v>1636.9</v>
          </cell>
          <cell r="G89">
            <v>3273.8</v>
          </cell>
          <cell r="H89">
            <v>27.65</v>
          </cell>
          <cell r="I89">
            <v>55.3</v>
          </cell>
          <cell r="J89" t="str">
            <v>ОГЗ до R45</v>
          </cell>
          <cell r="K89">
            <v>2</v>
          </cell>
          <cell r="L89">
            <v>3273.8</v>
          </cell>
          <cell r="M89">
            <v>55.3</v>
          </cell>
          <cell r="N89">
            <v>2</v>
          </cell>
          <cell r="O89">
            <v>3273.8</v>
          </cell>
          <cell r="P89">
            <v>55.3</v>
          </cell>
          <cell r="Q89">
            <v>0</v>
          </cell>
          <cell r="R89">
            <v>0</v>
          </cell>
          <cell r="S89">
            <v>0</v>
          </cell>
          <cell r="U89">
            <v>0</v>
          </cell>
          <cell r="V89">
            <v>0</v>
          </cell>
          <cell r="W89">
            <v>2</v>
          </cell>
        </row>
        <row r="90">
          <cell r="C90" t="str">
            <v>1Б9-4</v>
          </cell>
          <cell r="D90" t="str">
            <v>Балка 1Б9-4</v>
          </cell>
          <cell r="E90">
            <v>1</v>
          </cell>
          <cell r="F90">
            <v>1636.9</v>
          </cell>
          <cell r="G90">
            <v>1636.9</v>
          </cell>
          <cell r="H90">
            <v>27.65</v>
          </cell>
          <cell r="I90">
            <v>27.65</v>
          </cell>
          <cell r="J90" t="str">
            <v>ОГЗ до R45</v>
          </cell>
          <cell r="K90">
            <v>1</v>
          </cell>
          <cell r="L90">
            <v>1636.9</v>
          </cell>
          <cell r="M90">
            <v>27.65</v>
          </cell>
          <cell r="N90">
            <v>1</v>
          </cell>
          <cell r="O90">
            <v>1636.9</v>
          </cell>
          <cell r="P90">
            <v>27.65</v>
          </cell>
          <cell r="Q90">
            <v>0</v>
          </cell>
          <cell r="R90">
            <v>0</v>
          </cell>
          <cell r="S90">
            <v>0</v>
          </cell>
          <cell r="U90">
            <v>0</v>
          </cell>
          <cell r="V90">
            <v>0</v>
          </cell>
          <cell r="W90">
            <v>1</v>
          </cell>
        </row>
        <row r="91">
          <cell r="C91" t="str">
            <v>1Б11-1</v>
          </cell>
          <cell r="D91" t="str">
            <v>Балка 1Б11-1</v>
          </cell>
          <cell r="E91">
            <v>1</v>
          </cell>
          <cell r="F91">
            <v>792.4</v>
          </cell>
          <cell r="G91">
            <v>792.4</v>
          </cell>
          <cell r="H91">
            <v>17.170000000000002</v>
          </cell>
          <cell r="I91">
            <v>17.170000000000002</v>
          </cell>
          <cell r="J91" t="str">
            <v>ОГЗ до R45</v>
          </cell>
          <cell r="K91">
            <v>1</v>
          </cell>
          <cell r="L91">
            <v>792.4</v>
          </cell>
          <cell r="M91">
            <v>17.170000000000002</v>
          </cell>
          <cell r="N91">
            <v>1</v>
          </cell>
          <cell r="O91">
            <v>792.4</v>
          </cell>
          <cell r="P91">
            <v>17.170000000000002</v>
          </cell>
          <cell r="Q91">
            <v>0</v>
          </cell>
          <cell r="R91">
            <v>0</v>
          </cell>
          <cell r="S91">
            <v>0</v>
          </cell>
          <cell r="U91">
            <v>0</v>
          </cell>
          <cell r="V91">
            <v>0</v>
          </cell>
          <cell r="W91">
            <v>1</v>
          </cell>
        </row>
        <row r="92">
          <cell r="C92" t="str">
            <v>1Б12-1</v>
          </cell>
          <cell r="D92" t="str">
            <v>Балка 1Б12-1</v>
          </cell>
          <cell r="E92">
            <v>2</v>
          </cell>
          <cell r="F92">
            <v>1678.5</v>
          </cell>
          <cell r="G92">
            <v>3357</v>
          </cell>
          <cell r="H92">
            <v>25.51</v>
          </cell>
          <cell r="I92">
            <v>51.02</v>
          </cell>
          <cell r="J92" t="str">
            <v>ОГЗ до R45</v>
          </cell>
          <cell r="K92">
            <v>2</v>
          </cell>
          <cell r="L92">
            <v>3357</v>
          </cell>
          <cell r="M92">
            <v>51.02</v>
          </cell>
          <cell r="N92">
            <v>2</v>
          </cell>
          <cell r="O92">
            <v>3357</v>
          </cell>
          <cell r="P92">
            <v>51.02</v>
          </cell>
          <cell r="Q92">
            <v>0</v>
          </cell>
          <cell r="R92">
            <v>0</v>
          </cell>
          <cell r="S92">
            <v>0</v>
          </cell>
          <cell r="U92">
            <v>0</v>
          </cell>
          <cell r="V92">
            <v>0</v>
          </cell>
          <cell r="W92">
            <v>2</v>
          </cell>
        </row>
        <row r="93">
          <cell r="C93" t="str">
            <v>1Б13-1</v>
          </cell>
          <cell r="D93" t="str">
            <v>Балка 1Б13-1</v>
          </cell>
          <cell r="E93">
            <v>1</v>
          </cell>
          <cell r="F93">
            <v>28.6</v>
          </cell>
          <cell r="G93">
            <v>28.6</v>
          </cell>
          <cell r="H93">
            <v>1.08</v>
          </cell>
          <cell r="I93">
            <v>1.08</v>
          </cell>
          <cell r="J93" t="str">
            <v>ОГЗ до R45</v>
          </cell>
          <cell r="K93">
            <v>0</v>
          </cell>
          <cell r="L93">
            <v>0</v>
          </cell>
          <cell r="M93">
            <v>0</v>
          </cell>
          <cell r="N93" t="str">
            <v>-</v>
          </cell>
          <cell r="O93" t="str">
            <v>-</v>
          </cell>
          <cell r="W93" t="str">
            <v>-</v>
          </cell>
        </row>
        <row r="94">
          <cell r="C94" t="str">
            <v>1Б13-2</v>
          </cell>
          <cell r="D94" t="str">
            <v>Балка 1Б13-2</v>
          </cell>
          <cell r="E94">
            <v>1</v>
          </cell>
          <cell r="F94">
            <v>28.5</v>
          </cell>
          <cell r="G94">
            <v>28.5</v>
          </cell>
          <cell r="H94">
            <v>1.07</v>
          </cell>
          <cell r="I94">
            <v>1.07</v>
          </cell>
          <cell r="J94" t="str">
            <v>ОГЗ до R45</v>
          </cell>
          <cell r="K94">
            <v>0</v>
          </cell>
          <cell r="L94">
            <v>0</v>
          </cell>
          <cell r="M94">
            <v>0</v>
          </cell>
          <cell r="N94" t="str">
            <v>-</v>
          </cell>
          <cell r="O94" t="str">
            <v>-</v>
          </cell>
          <cell r="W94" t="str">
            <v>-</v>
          </cell>
        </row>
        <row r="95">
          <cell r="C95" t="str">
            <v>1Б13-3</v>
          </cell>
          <cell r="D95" t="str">
            <v>Балка 1Б13-3</v>
          </cell>
          <cell r="E95">
            <v>6</v>
          </cell>
          <cell r="F95">
            <v>27.1</v>
          </cell>
          <cell r="G95">
            <v>162.6</v>
          </cell>
          <cell r="H95">
            <v>1.01</v>
          </cell>
          <cell r="I95">
            <v>6.0600000000000005</v>
          </cell>
          <cell r="J95" t="str">
            <v>ОГЗ до R45</v>
          </cell>
          <cell r="K95">
            <v>0</v>
          </cell>
          <cell r="L95">
            <v>0</v>
          </cell>
          <cell r="M95">
            <v>0</v>
          </cell>
          <cell r="N95" t="str">
            <v>-</v>
          </cell>
          <cell r="O95" t="str">
            <v>-</v>
          </cell>
          <cell r="W95" t="str">
            <v>-</v>
          </cell>
        </row>
        <row r="96">
          <cell r="C96" t="str">
            <v>1Б13-4</v>
          </cell>
          <cell r="D96" t="str">
            <v>Балка 1Б13-4</v>
          </cell>
          <cell r="E96">
            <v>3</v>
          </cell>
          <cell r="F96">
            <v>18</v>
          </cell>
          <cell r="G96">
            <v>54</v>
          </cell>
          <cell r="H96">
            <v>0.64</v>
          </cell>
          <cell r="I96">
            <v>1.92</v>
          </cell>
          <cell r="J96" t="str">
            <v>ОГЗ до R45</v>
          </cell>
          <cell r="K96">
            <v>0</v>
          </cell>
          <cell r="L96">
            <v>0</v>
          </cell>
          <cell r="M96">
            <v>0</v>
          </cell>
          <cell r="N96" t="str">
            <v>-</v>
          </cell>
          <cell r="O96" t="str">
            <v>-</v>
          </cell>
          <cell r="W96" t="str">
            <v>-</v>
          </cell>
        </row>
        <row r="97">
          <cell r="C97" t="str">
            <v>1Б13-5</v>
          </cell>
          <cell r="D97" t="str">
            <v>Балка 1Б13-5</v>
          </cell>
          <cell r="E97">
            <v>15</v>
          </cell>
          <cell r="F97">
            <v>15.8</v>
          </cell>
          <cell r="G97">
            <v>237</v>
          </cell>
          <cell r="H97">
            <v>0.55000000000000004</v>
          </cell>
          <cell r="I97">
            <v>8.25</v>
          </cell>
          <cell r="J97" t="str">
            <v>ОГЗ до R45</v>
          </cell>
          <cell r="K97">
            <v>0</v>
          </cell>
          <cell r="L97">
            <v>0</v>
          </cell>
          <cell r="M97">
            <v>0</v>
          </cell>
          <cell r="N97" t="str">
            <v>-</v>
          </cell>
          <cell r="O97" t="str">
            <v>-</v>
          </cell>
          <cell r="W97" t="str">
            <v>-</v>
          </cell>
        </row>
        <row r="98">
          <cell r="C98" t="str">
            <v>1Б13-6</v>
          </cell>
          <cell r="D98" t="str">
            <v>Балка 1Б13-6</v>
          </cell>
          <cell r="E98">
            <v>1</v>
          </cell>
          <cell r="F98">
            <v>18.5</v>
          </cell>
          <cell r="G98">
            <v>18.5</v>
          </cell>
          <cell r="H98">
            <v>0.7</v>
          </cell>
          <cell r="I98">
            <v>0.7</v>
          </cell>
          <cell r="J98" t="str">
            <v>ОГЗ до R45</v>
          </cell>
          <cell r="K98">
            <v>0</v>
          </cell>
          <cell r="L98">
            <v>0</v>
          </cell>
          <cell r="M98">
            <v>0</v>
          </cell>
          <cell r="N98" t="str">
            <v>-</v>
          </cell>
          <cell r="O98" t="str">
            <v>-</v>
          </cell>
          <cell r="W98" t="str">
            <v>-</v>
          </cell>
        </row>
        <row r="99">
          <cell r="C99" t="str">
            <v>1Б13-7</v>
          </cell>
          <cell r="D99" t="str">
            <v>Балка 1Б13-7</v>
          </cell>
          <cell r="E99">
            <v>1</v>
          </cell>
          <cell r="F99">
            <v>12.1</v>
          </cell>
          <cell r="G99">
            <v>12.1</v>
          </cell>
          <cell r="H99">
            <v>0.42</v>
          </cell>
          <cell r="I99">
            <v>0.42</v>
          </cell>
          <cell r="J99" t="str">
            <v>ОГЗ до R45</v>
          </cell>
          <cell r="K99">
            <v>0</v>
          </cell>
          <cell r="L99">
            <v>0</v>
          </cell>
          <cell r="M99">
            <v>0</v>
          </cell>
          <cell r="N99" t="str">
            <v>-</v>
          </cell>
          <cell r="O99" t="str">
            <v>-</v>
          </cell>
          <cell r="W99" t="str">
            <v>-</v>
          </cell>
        </row>
        <row r="100">
          <cell r="C100" t="str">
            <v>1Б13-8</v>
          </cell>
          <cell r="D100" t="str">
            <v>Балка 1Б13-8</v>
          </cell>
          <cell r="E100">
            <v>1</v>
          </cell>
          <cell r="F100">
            <v>15.4</v>
          </cell>
          <cell r="G100">
            <v>15.4</v>
          </cell>
          <cell r="H100">
            <v>0.5</v>
          </cell>
          <cell r="I100">
            <v>0.5</v>
          </cell>
          <cell r="J100" t="str">
            <v>ОГЗ до R45</v>
          </cell>
          <cell r="K100">
            <v>0</v>
          </cell>
          <cell r="L100">
            <v>0</v>
          </cell>
          <cell r="M100">
            <v>0</v>
          </cell>
          <cell r="N100" t="str">
            <v>-</v>
          </cell>
          <cell r="O100" t="str">
            <v>-</v>
          </cell>
          <cell r="W100" t="str">
            <v>-</v>
          </cell>
        </row>
        <row r="101">
          <cell r="C101" t="str">
            <v>1Б13-9</v>
          </cell>
          <cell r="D101" t="str">
            <v>Балка 1Б13-9</v>
          </cell>
          <cell r="E101">
            <v>3</v>
          </cell>
          <cell r="F101">
            <v>49</v>
          </cell>
          <cell r="G101">
            <v>147</v>
          </cell>
          <cell r="H101">
            <v>1.85</v>
          </cell>
          <cell r="I101">
            <v>5.5500000000000007</v>
          </cell>
          <cell r="J101" t="str">
            <v>ОГЗ до R45</v>
          </cell>
          <cell r="K101">
            <v>2</v>
          </cell>
          <cell r="L101">
            <v>98</v>
          </cell>
          <cell r="M101">
            <v>3.7</v>
          </cell>
          <cell r="N101" t="str">
            <v>-</v>
          </cell>
          <cell r="O101" t="str">
            <v>-</v>
          </cell>
          <cell r="Q101" t="e">
            <v>#VALUE!</v>
          </cell>
          <cell r="R101" t="e">
            <v>#VALUE!</v>
          </cell>
          <cell r="S101" t="e">
            <v>#VALUE!</v>
          </cell>
          <cell r="W101" t="str">
            <v>-</v>
          </cell>
        </row>
        <row r="102">
          <cell r="C102" t="str">
            <v>1Б13-10</v>
          </cell>
          <cell r="D102" t="str">
            <v>Балка 1Б13-10</v>
          </cell>
          <cell r="E102">
            <v>2</v>
          </cell>
          <cell r="F102">
            <v>45.6</v>
          </cell>
          <cell r="G102">
            <v>91.2</v>
          </cell>
          <cell r="H102">
            <v>1.72</v>
          </cell>
          <cell r="I102">
            <v>3.44</v>
          </cell>
          <cell r="J102" t="str">
            <v>ОГЗ до R45</v>
          </cell>
          <cell r="K102">
            <v>0</v>
          </cell>
          <cell r="L102">
            <v>0</v>
          </cell>
          <cell r="M102">
            <v>0</v>
          </cell>
          <cell r="N102" t="str">
            <v>-</v>
          </cell>
          <cell r="O102" t="str">
            <v>-</v>
          </cell>
          <cell r="W102" t="str">
            <v>-</v>
          </cell>
        </row>
        <row r="103">
          <cell r="C103" t="str">
            <v>1Б13-11</v>
          </cell>
          <cell r="D103" t="str">
            <v>Балка 1Б13-11</v>
          </cell>
          <cell r="E103">
            <v>1</v>
          </cell>
          <cell r="F103">
            <v>45.6</v>
          </cell>
          <cell r="G103">
            <v>45.6</v>
          </cell>
          <cell r="H103">
            <v>1.72</v>
          </cell>
          <cell r="I103">
            <v>1.72</v>
          </cell>
          <cell r="J103" t="str">
            <v>ОГЗ до R45</v>
          </cell>
          <cell r="K103">
            <v>0</v>
          </cell>
          <cell r="L103">
            <v>0</v>
          </cell>
          <cell r="M103">
            <v>0</v>
          </cell>
          <cell r="N103" t="str">
            <v>-</v>
          </cell>
          <cell r="O103" t="str">
            <v>-</v>
          </cell>
          <cell r="W103" t="str">
            <v>-</v>
          </cell>
        </row>
        <row r="104">
          <cell r="C104" t="str">
            <v>1Б14-1</v>
          </cell>
          <cell r="D104" t="str">
            <v>Балка 1Б14-1</v>
          </cell>
          <cell r="E104">
            <v>1</v>
          </cell>
          <cell r="F104">
            <v>360.1</v>
          </cell>
          <cell r="G104">
            <v>360.1</v>
          </cell>
          <cell r="H104">
            <v>11.41</v>
          </cell>
          <cell r="I104">
            <v>11.41</v>
          </cell>
          <cell r="J104" t="str">
            <v>RAL  7005</v>
          </cell>
          <cell r="K104">
            <v>1</v>
          </cell>
          <cell r="L104">
            <v>360.1</v>
          </cell>
          <cell r="M104">
            <v>11.41</v>
          </cell>
          <cell r="N104" t="str">
            <v>-</v>
          </cell>
          <cell r="O104" t="str">
            <v>-</v>
          </cell>
          <cell r="P104" t="e">
            <v>#VALUE!</v>
          </cell>
          <cell r="Q104" t="e">
            <v>#VALUE!</v>
          </cell>
          <cell r="R104" t="e">
            <v>#VALUE!</v>
          </cell>
          <cell r="S104" t="e">
            <v>#VALUE!</v>
          </cell>
          <cell r="U104">
            <v>0</v>
          </cell>
          <cell r="V104">
            <v>0</v>
          </cell>
          <cell r="W104" t="str">
            <v>-</v>
          </cell>
        </row>
        <row r="105">
          <cell r="C105" t="str">
            <v>1Б14-2</v>
          </cell>
          <cell r="D105" t="str">
            <v>Балка 1Б14-2</v>
          </cell>
          <cell r="E105">
            <v>1</v>
          </cell>
          <cell r="F105">
            <v>350</v>
          </cell>
          <cell r="G105">
            <v>350</v>
          </cell>
          <cell r="H105">
            <v>10.96</v>
          </cell>
          <cell r="I105">
            <v>10.96</v>
          </cell>
          <cell r="J105" t="str">
            <v>RAL  7005</v>
          </cell>
          <cell r="K105">
            <v>1</v>
          </cell>
          <cell r="L105">
            <v>350</v>
          </cell>
          <cell r="M105">
            <v>10.96</v>
          </cell>
          <cell r="N105" t="str">
            <v>-</v>
          </cell>
          <cell r="O105" t="str">
            <v>-</v>
          </cell>
          <cell r="P105" t="e">
            <v>#VALUE!</v>
          </cell>
          <cell r="Q105" t="e">
            <v>#VALUE!</v>
          </cell>
          <cell r="R105" t="e">
            <v>#VALUE!</v>
          </cell>
          <cell r="S105" t="e">
            <v>#VALUE!</v>
          </cell>
          <cell r="U105">
            <v>0</v>
          </cell>
          <cell r="V105">
            <v>0</v>
          </cell>
          <cell r="W105" t="str">
            <v>-</v>
          </cell>
        </row>
        <row r="106">
          <cell r="C106" t="str">
            <v>1Б14-3</v>
          </cell>
          <cell r="D106" t="str">
            <v>Балка 1Б14-3</v>
          </cell>
          <cell r="E106">
            <v>1</v>
          </cell>
          <cell r="F106">
            <v>397.2</v>
          </cell>
          <cell r="G106">
            <v>397.2</v>
          </cell>
          <cell r="H106">
            <v>12.44</v>
          </cell>
          <cell r="I106">
            <v>12.44</v>
          </cell>
          <cell r="J106" t="str">
            <v>RAL  7005</v>
          </cell>
          <cell r="K106">
            <v>1</v>
          </cell>
          <cell r="L106">
            <v>397.2</v>
          </cell>
          <cell r="M106">
            <v>12.44</v>
          </cell>
          <cell r="N106" t="str">
            <v>-</v>
          </cell>
          <cell r="O106" t="str">
            <v>-</v>
          </cell>
          <cell r="P106" t="e">
            <v>#VALUE!</v>
          </cell>
          <cell r="Q106" t="e">
            <v>#VALUE!</v>
          </cell>
          <cell r="R106" t="e">
            <v>#VALUE!</v>
          </cell>
          <cell r="S106" t="e">
            <v>#VALUE!</v>
          </cell>
          <cell r="U106">
            <v>0</v>
          </cell>
          <cell r="V106">
            <v>0</v>
          </cell>
          <cell r="W106" t="str">
            <v>-</v>
          </cell>
        </row>
        <row r="107">
          <cell r="C107" t="str">
            <v>1Б14-4</v>
          </cell>
          <cell r="D107" t="str">
            <v>Балка 1Б14-4</v>
          </cell>
          <cell r="E107">
            <v>1</v>
          </cell>
          <cell r="F107">
            <v>408.1</v>
          </cell>
          <cell r="G107">
            <v>408.1</v>
          </cell>
          <cell r="H107">
            <v>12.91</v>
          </cell>
          <cell r="I107">
            <v>12.91</v>
          </cell>
          <cell r="J107" t="str">
            <v>RAL  7005</v>
          </cell>
          <cell r="K107">
            <v>1</v>
          </cell>
          <cell r="L107">
            <v>408.1</v>
          </cell>
          <cell r="M107">
            <v>12.91</v>
          </cell>
          <cell r="N107" t="str">
            <v>-</v>
          </cell>
          <cell r="O107" t="str">
            <v>-</v>
          </cell>
          <cell r="P107" t="e">
            <v>#VALUE!</v>
          </cell>
          <cell r="Q107" t="e">
            <v>#VALUE!</v>
          </cell>
          <cell r="R107" t="e">
            <v>#VALUE!</v>
          </cell>
          <cell r="S107" t="e">
            <v>#VALUE!</v>
          </cell>
          <cell r="U107">
            <v>0</v>
          </cell>
          <cell r="V107">
            <v>0</v>
          </cell>
          <cell r="W107" t="str">
            <v>-</v>
          </cell>
        </row>
        <row r="108">
          <cell r="C108" t="str">
            <v>1В-1</v>
          </cell>
          <cell r="D108" t="str">
            <v>Ригель фахверка 1В-1</v>
          </cell>
          <cell r="E108">
            <v>1</v>
          </cell>
          <cell r="F108">
            <v>8.1999999999999993</v>
          </cell>
          <cell r="G108">
            <v>8.1999999999999993</v>
          </cell>
          <cell r="H108">
            <v>0.27</v>
          </cell>
          <cell r="I108">
            <v>0.27</v>
          </cell>
          <cell r="J108" t="str">
            <v>RAL  7005</v>
          </cell>
          <cell r="K108">
            <v>1</v>
          </cell>
          <cell r="L108">
            <v>8.1999999999999993</v>
          </cell>
          <cell r="M108">
            <v>0.27</v>
          </cell>
          <cell r="N108" t="str">
            <v>-</v>
          </cell>
          <cell r="O108" t="str">
            <v>-</v>
          </cell>
          <cell r="W108" t="str">
            <v>-</v>
          </cell>
        </row>
        <row r="109">
          <cell r="C109" t="str">
            <v>1В-2</v>
          </cell>
          <cell r="D109" t="str">
            <v>Ригель фахверка 1В-2</v>
          </cell>
          <cell r="E109">
            <v>1</v>
          </cell>
          <cell r="F109">
            <v>17.3</v>
          </cell>
          <cell r="G109">
            <v>17.3</v>
          </cell>
          <cell r="H109">
            <v>0.55000000000000004</v>
          </cell>
          <cell r="I109">
            <v>0.55000000000000004</v>
          </cell>
          <cell r="J109" t="str">
            <v>RAL  7005</v>
          </cell>
          <cell r="K109">
            <v>1</v>
          </cell>
          <cell r="L109">
            <v>17.3</v>
          </cell>
          <cell r="M109">
            <v>0.55000000000000004</v>
          </cell>
          <cell r="N109" t="str">
            <v>-</v>
          </cell>
          <cell r="O109" t="str">
            <v>-</v>
          </cell>
          <cell r="W109" t="str">
            <v>-</v>
          </cell>
        </row>
        <row r="110">
          <cell r="C110" t="str">
            <v>1В-3</v>
          </cell>
          <cell r="D110" t="str">
            <v>Ригель фахверка 1В-3</v>
          </cell>
          <cell r="E110">
            <v>1</v>
          </cell>
          <cell r="F110">
            <v>4.3</v>
          </cell>
          <cell r="G110">
            <v>4.3</v>
          </cell>
          <cell r="H110">
            <v>0.15</v>
          </cell>
          <cell r="I110">
            <v>0.15</v>
          </cell>
          <cell r="J110" t="str">
            <v>RAL  7005</v>
          </cell>
          <cell r="K110">
            <v>1</v>
          </cell>
          <cell r="L110">
            <v>4.3</v>
          </cell>
          <cell r="M110">
            <v>0.15</v>
          </cell>
          <cell r="N110" t="str">
            <v>-</v>
          </cell>
          <cell r="O110" t="str">
            <v>-</v>
          </cell>
          <cell r="W110" t="str">
            <v>-</v>
          </cell>
        </row>
        <row r="111">
          <cell r="C111" t="str">
            <v>1В-4</v>
          </cell>
          <cell r="D111" t="str">
            <v>Ригель фахверка 1В-4</v>
          </cell>
          <cell r="E111">
            <v>1</v>
          </cell>
          <cell r="F111">
            <v>5.3</v>
          </cell>
          <cell r="G111">
            <v>5.3</v>
          </cell>
          <cell r="H111">
            <v>0.18</v>
          </cell>
          <cell r="I111">
            <v>0.18</v>
          </cell>
          <cell r="J111" t="str">
            <v>RAL  7005</v>
          </cell>
          <cell r="K111">
            <v>1</v>
          </cell>
          <cell r="L111">
            <v>5.3</v>
          </cell>
          <cell r="M111">
            <v>0.18</v>
          </cell>
          <cell r="N111" t="str">
            <v>-</v>
          </cell>
          <cell r="O111" t="str">
            <v>-</v>
          </cell>
          <cell r="W111" t="str">
            <v>-</v>
          </cell>
        </row>
        <row r="112">
          <cell r="C112" t="str">
            <v>1В-5</v>
          </cell>
          <cell r="D112" t="str">
            <v>Ригель фахверка 1В-5</v>
          </cell>
          <cell r="E112">
            <v>1</v>
          </cell>
          <cell r="F112">
            <v>11.6</v>
          </cell>
          <cell r="G112">
            <v>11.6</v>
          </cell>
          <cell r="H112">
            <v>0.39</v>
          </cell>
          <cell r="I112">
            <v>0.39</v>
          </cell>
          <cell r="J112" t="str">
            <v>RAL  7005</v>
          </cell>
          <cell r="K112">
            <v>1</v>
          </cell>
          <cell r="L112">
            <v>11.6</v>
          </cell>
          <cell r="M112">
            <v>0.39</v>
          </cell>
          <cell r="N112" t="str">
            <v>-</v>
          </cell>
          <cell r="O112" t="str">
            <v>-</v>
          </cell>
          <cell r="W112" t="str">
            <v>-</v>
          </cell>
        </row>
        <row r="113">
          <cell r="C113" t="str">
            <v>1В-6</v>
          </cell>
          <cell r="D113" t="str">
            <v>Ригель фахверка 1В-6</v>
          </cell>
          <cell r="E113">
            <v>1</v>
          </cell>
          <cell r="F113">
            <v>7.5</v>
          </cell>
          <cell r="G113">
            <v>7.5</v>
          </cell>
          <cell r="H113">
            <v>0.25</v>
          </cell>
          <cell r="I113">
            <v>0.25</v>
          </cell>
          <cell r="J113" t="str">
            <v>RAL  7005</v>
          </cell>
          <cell r="K113">
            <v>1</v>
          </cell>
          <cell r="L113">
            <v>7.5</v>
          </cell>
          <cell r="M113">
            <v>0.25</v>
          </cell>
          <cell r="N113" t="str">
            <v>-</v>
          </cell>
          <cell r="O113" t="str">
            <v>-</v>
          </cell>
          <cell r="W113" t="str">
            <v>-</v>
          </cell>
        </row>
        <row r="114">
          <cell r="C114" t="str">
            <v>1В-7</v>
          </cell>
          <cell r="D114" t="str">
            <v>Ригель фахверка 1В-7</v>
          </cell>
          <cell r="E114">
            <v>1</v>
          </cell>
          <cell r="F114">
            <v>2.5</v>
          </cell>
          <cell r="G114">
            <v>2.5</v>
          </cell>
          <cell r="H114">
            <v>0.08</v>
          </cell>
          <cell r="I114">
            <v>0.08</v>
          </cell>
          <cell r="J114" t="str">
            <v>RAL  7005</v>
          </cell>
          <cell r="K114">
            <v>1</v>
          </cell>
          <cell r="L114">
            <v>2.5</v>
          </cell>
          <cell r="M114">
            <v>0.08</v>
          </cell>
          <cell r="N114" t="str">
            <v>-</v>
          </cell>
          <cell r="O114" t="str">
            <v>-</v>
          </cell>
          <cell r="W114" t="str">
            <v>-</v>
          </cell>
        </row>
        <row r="115">
          <cell r="C115" t="str">
            <v>1В-8</v>
          </cell>
          <cell r="D115" t="str">
            <v>Ригель фахверка 1В-8</v>
          </cell>
          <cell r="E115">
            <v>1</v>
          </cell>
          <cell r="F115">
            <v>9.4</v>
          </cell>
          <cell r="G115">
            <v>9.4</v>
          </cell>
          <cell r="H115">
            <v>0.31</v>
          </cell>
          <cell r="I115">
            <v>0.31</v>
          </cell>
          <cell r="J115" t="str">
            <v>RAL  7005</v>
          </cell>
          <cell r="K115">
            <v>1</v>
          </cell>
          <cell r="L115">
            <v>9.4</v>
          </cell>
          <cell r="M115">
            <v>0.31</v>
          </cell>
          <cell r="N115" t="str">
            <v>-</v>
          </cell>
          <cell r="O115" t="str">
            <v>-</v>
          </cell>
          <cell r="W115" t="str">
            <v>-</v>
          </cell>
        </row>
        <row r="116">
          <cell r="C116" t="str">
            <v>1В-9</v>
          </cell>
          <cell r="D116" t="str">
            <v>Ригель фахверка 1В-9</v>
          </cell>
          <cell r="E116">
            <v>1</v>
          </cell>
          <cell r="F116">
            <v>11.1</v>
          </cell>
          <cell r="G116">
            <v>11.1</v>
          </cell>
          <cell r="H116">
            <v>0.37</v>
          </cell>
          <cell r="I116">
            <v>0.37</v>
          </cell>
          <cell r="J116" t="str">
            <v>RAL  7005</v>
          </cell>
          <cell r="K116">
            <v>1</v>
          </cell>
          <cell r="L116">
            <v>11.1</v>
          </cell>
          <cell r="M116">
            <v>0.37</v>
          </cell>
          <cell r="N116" t="str">
            <v>-</v>
          </cell>
          <cell r="O116" t="str">
            <v>-</v>
          </cell>
          <cell r="W116" t="str">
            <v>-</v>
          </cell>
        </row>
        <row r="117">
          <cell r="C117" t="str">
            <v>1В-10</v>
          </cell>
          <cell r="D117" t="str">
            <v>Ригель фахверка 1В-10</v>
          </cell>
          <cell r="E117">
            <v>1</v>
          </cell>
          <cell r="F117">
            <v>41.1</v>
          </cell>
          <cell r="G117">
            <v>41.1</v>
          </cell>
          <cell r="H117">
            <v>1.36</v>
          </cell>
          <cell r="I117">
            <v>1.36</v>
          </cell>
          <cell r="J117" t="str">
            <v>RAL  7005</v>
          </cell>
          <cell r="K117">
            <v>0</v>
          </cell>
          <cell r="L117">
            <v>0</v>
          </cell>
          <cell r="M117">
            <v>0</v>
          </cell>
          <cell r="N117" t="str">
            <v>-</v>
          </cell>
          <cell r="O117" t="str">
            <v>-</v>
          </cell>
          <cell r="W117" t="str">
            <v>-</v>
          </cell>
        </row>
        <row r="118">
          <cell r="C118" t="str">
            <v>1В-11</v>
          </cell>
          <cell r="D118" t="str">
            <v>Ригель фахверка 1В-11</v>
          </cell>
          <cell r="E118">
            <v>1</v>
          </cell>
          <cell r="F118">
            <v>30.4</v>
          </cell>
          <cell r="G118">
            <v>30.4</v>
          </cell>
          <cell r="H118">
            <v>1</v>
          </cell>
          <cell r="I118">
            <v>1</v>
          </cell>
          <cell r="J118" t="str">
            <v>RAL  7005</v>
          </cell>
          <cell r="K118">
            <v>0</v>
          </cell>
          <cell r="L118">
            <v>0</v>
          </cell>
          <cell r="M118">
            <v>0</v>
          </cell>
          <cell r="N118" t="str">
            <v>-</v>
          </cell>
          <cell r="O118" t="str">
            <v>-</v>
          </cell>
          <cell r="W118" t="str">
            <v>-</v>
          </cell>
        </row>
        <row r="119">
          <cell r="C119" t="str">
            <v>1ЗД1-1</v>
          </cell>
          <cell r="D119" t="str">
            <v>Закладная деталь 1ЗД1-1</v>
          </cell>
          <cell r="E119">
            <v>62</v>
          </cell>
          <cell r="F119">
            <v>8.4</v>
          </cell>
          <cell r="G119">
            <v>520.79999999999995</v>
          </cell>
          <cell r="H119">
            <v>0.13</v>
          </cell>
          <cell r="I119">
            <v>8.06</v>
          </cell>
          <cell r="J119" t="str">
            <v>RAL  7005</v>
          </cell>
          <cell r="K119">
            <v>0</v>
          </cell>
          <cell r="L119">
            <v>0</v>
          </cell>
          <cell r="M119">
            <v>0</v>
          </cell>
          <cell r="N119" t="str">
            <v>-</v>
          </cell>
          <cell r="O119" t="str">
            <v>-</v>
          </cell>
          <cell r="W119" t="str">
            <v>-</v>
          </cell>
        </row>
        <row r="120">
          <cell r="C120" t="str">
            <v>1ЗД1-2</v>
          </cell>
          <cell r="D120" t="str">
            <v>Закладная деталь 1ЗД1-2</v>
          </cell>
          <cell r="E120">
            <v>62</v>
          </cell>
          <cell r="F120">
            <v>2.2000000000000002</v>
          </cell>
          <cell r="G120">
            <v>136.4</v>
          </cell>
          <cell r="H120">
            <v>0.12</v>
          </cell>
          <cell r="I120">
            <v>7.4399999999999995</v>
          </cell>
          <cell r="J120" t="str">
            <v>RAL  7005</v>
          </cell>
          <cell r="K120">
            <v>62</v>
          </cell>
          <cell r="L120">
            <v>136.4</v>
          </cell>
          <cell r="M120">
            <v>7.4399999999999995</v>
          </cell>
          <cell r="N120" t="str">
            <v>-</v>
          </cell>
          <cell r="O120" t="str">
            <v>-</v>
          </cell>
          <cell r="W120" t="str">
            <v>-</v>
          </cell>
        </row>
        <row r="121">
          <cell r="C121" t="str">
            <v>1ЗД2-1</v>
          </cell>
          <cell r="D121" t="str">
            <v>Закладная деталь 1ЗД2-1</v>
          </cell>
          <cell r="E121">
            <v>68</v>
          </cell>
          <cell r="F121">
            <v>0.7</v>
          </cell>
          <cell r="G121">
            <v>47.6</v>
          </cell>
          <cell r="H121">
            <v>0.04</v>
          </cell>
          <cell r="I121">
            <v>2.72</v>
          </cell>
          <cell r="J121" t="str">
            <v>RAL  7005</v>
          </cell>
          <cell r="K121">
            <v>68</v>
          </cell>
          <cell r="L121">
            <v>47.599999999999994</v>
          </cell>
          <cell r="M121">
            <v>2.72</v>
          </cell>
          <cell r="N121" t="str">
            <v>-</v>
          </cell>
          <cell r="O121" t="str">
            <v>-</v>
          </cell>
          <cell r="W121" t="str">
            <v>-</v>
          </cell>
        </row>
        <row r="122">
          <cell r="C122" t="str">
            <v>1ЗД2-2</v>
          </cell>
          <cell r="D122" t="str">
            <v>Закладная деталь 1ЗД2-2</v>
          </cell>
          <cell r="E122">
            <v>68</v>
          </cell>
          <cell r="F122">
            <v>2.1</v>
          </cell>
          <cell r="G122">
            <v>142.80000000000001</v>
          </cell>
          <cell r="H122">
            <v>0.05</v>
          </cell>
          <cell r="I122">
            <v>3.4000000000000004</v>
          </cell>
          <cell r="J122" t="str">
            <v>RAL  7005</v>
          </cell>
          <cell r="K122">
            <v>0</v>
          </cell>
          <cell r="L122">
            <v>0</v>
          </cell>
          <cell r="M122">
            <v>0</v>
          </cell>
          <cell r="N122" t="str">
            <v>-</v>
          </cell>
          <cell r="O122" t="str">
            <v>-</v>
          </cell>
          <cell r="W122" t="str">
            <v>-</v>
          </cell>
        </row>
        <row r="123">
          <cell r="C123" t="str">
            <v>1К1-1</v>
          </cell>
          <cell r="D123" t="str">
            <v>Колонна 1К1-1</v>
          </cell>
          <cell r="E123">
            <v>1</v>
          </cell>
          <cell r="F123">
            <v>1737.2</v>
          </cell>
          <cell r="G123">
            <v>1737.2</v>
          </cell>
          <cell r="H123">
            <v>37.840000000000003</v>
          </cell>
          <cell r="I123">
            <v>37.840000000000003</v>
          </cell>
          <cell r="J123" t="str">
            <v>ОГЗ до R45</v>
          </cell>
          <cell r="K123">
            <v>1</v>
          </cell>
          <cell r="L123">
            <v>1737.2</v>
          </cell>
          <cell r="M123">
            <v>37.840000000000003</v>
          </cell>
          <cell r="N123">
            <v>1</v>
          </cell>
          <cell r="O123">
            <v>1737.2</v>
          </cell>
          <cell r="P123">
            <v>37.840000000000003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1</v>
          </cell>
        </row>
        <row r="124">
          <cell r="C124" t="str">
            <v>1К1-2</v>
          </cell>
          <cell r="D124" t="str">
            <v>Колонна 1К1-2</v>
          </cell>
          <cell r="E124">
            <v>1</v>
          </cell>
          <cell r="F124">
            <v>1737.2</v>
          </cell>
          <cell r="G124">
            <v>1737.2</v>
          </cell>
          <cell r="H124">
            <v>37.840000000000003</v>
          </cell>
          <cell r="I124">
            <v>37.840000000000003</v>
          </cell>
          <cell r="J124" t="str">
            <v>ОГЗ до R45</v>
          </cell>
          <cell r="K124">
            <v>1</v>
          </cell>
          <cell r="L124">
            <v>1737.2</v>
          </cell>
          <cell r="M124">
            <v>37.840000000000003</v>
          </cell>
          <cell r="N124">
            <v>1</v>
          </cell>
          <cell r="O124">
            <v>1737.2</v>
          </cell>
          <cell r="P124">
            <v>37.840000000000003</v>
          </cell>
          <cell r="Q124">
            <v>0</v>
          </cell>
          <cell r="R124">
            <v>0</v>
          </cell>
          <cell r="S124">
            <v>0</v>
          </cell>
          <cell r="U124">
            <v>0</v>
          </cell>
          <cell r="V124">
            <v>0</v>
          </cell>
          <cell r="W124">
            <v>2</v>
          </cell>
        </row>
        <row r="125">
          <cell r="C125" t="str">
            <v>1К1-3</v>
          </cell>
          <cell r="D125" t="str">
            <v>Колонна 1К1-3</v>
          </cell>
          <cell r="E125">
            <v>2</v>
          </cell>
          <cell r="F125">
            <v>1582.3</v>
          </cell>
          <cell r="G125">
            <v>3164.6</v>
          </cell>
          <cell r="H125">
            <v>34.880000000000003</v>
          </cell>
          <cell r="I125">
            <v>69.760000000000005</v>
          </cell>
          <cell r="J125" t="str">
            <v>ОГЗ до R45</v>
          </cell>
          <cell r="K125">
            <v>2</v>
          </cell>
          <cell r="L125">
            <v>3164.6</v>
          </cell>
          <cell r="M125">
            <v>69.760000000000005</v>
          </cell>
          <cell r="N125">
            <v>3</v>
          </cell>
          <cell r="O125">
            <v>4746.8999999999996</v>
          </cell>
          <cell r="P125">
            <v>104.64000000000001</v>
          </cell>
          <cell r="Q125">
            <v>-1</v>
          </cell>
          <cell r="R125">
            <v>-1582.3</v>
          </cell>
          <cell r="S125">
            <v>-34.880000000000003</v>
          </cell>
          <cell r="U125">
            <v>0</v>
          </cell>
          <cell r="V125">
            <v>0</v>
          </cell>
          <cell r="W125">
            <v>2</v>
          </cell>
        </row>
        <row r="126">
          <cell r="C126" t="str">
            <v>1К1-4</v>
          </cell>
          <cell r="D126" t="str">
            <v>Колонна 1К1-4</v>
          </cell>
          <cell r="E126">
            <v>1</v>
          </cell>
          <cell r="F126">
            <v>240.2</v>
          </cell>
          <cell r="G126">
            <v>240.2</v>
          </cell>
          <cell r="H126">
            <v>5.04</v>
          </cell>
          <cell r="I126">
            <v>5.04</v>
          </cell>
          <cell r="J126" t="str">
            <v>ОГЗ до R45</v>
          </cell>
          <cell r="K126">
            <v>1</v>
          </cell>
          <cell r="L126">
            <v>240.2</v>
          </cell>
          <cell r="M126">
            <v>5.04</v>
          </cell>
          <cell r="N126">
            <v>1</v>
          </cell>
          <cell r="O126">
            <v>240.2</v>
          </cell>
          <cell r="P126">
            <v>5.04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1</v>
          </cell>
        </row>
        <row r="127">
          <cell r="C127" t="str">
            <v>1К1-5</v>
          </cell>
          <cell r="D127" t="str">
            <v>Колонна 1К1-5</v>
          </cell>
          <cell r="E127">
            <v>1</v>
          </cell>
          <cell r="F127">
            <v>1183.5999999999999</v>
          </cell>
          <cell r="G127">
            <v>1183.5999999999999</v>
          </cell>
          <cell r="H127">
            <v>25.1</v>
          </cell>
          <cell r="I127">
            <v>25.1</v>
          </cell>
          <cell r="J127" t="str">
            <v>ОГЗ до R45</v>
          </cell>
          <cell r="K127">
            <v>1</v>
          </cell>
          <cell r="L127">
            <v>1183.5999999999999</v>
          </cell>
          <cell r="M127">
            <v>25.1</v>
          </cell>
          <cell r="N127">
            <v>1</v>
          </cell>
          <cell r="O127">
            <v>1183.5999999999999</v>
          </cell>
          <cell r="P127">
            <v>25.1</v>
          </cell>
          <cell r="Q127">
            <v>0</v>
          </cell>
          <cell r="R127">
            <v>0</v>
          </cell>
          <cell r="S127">
            <v>0</v>
          </cell>
          <cell r="U127">
            <v>0</v>
          </cell>
          <cell r="V127">
            <v>0</v>
          </cell>
          <cell r="W127">
            <v>1</v>
          </cell>
        </row>
        <row r="128">
          <cell r="C128" t="str">
            <v>1К1-6</v>
          </cell>
          <cell r="D128" t="str">
            <v>Колонна 1К1-6</v>
          </cell>
          <cell r="E128">
            <v>1</v>
          </cell>
          <cell r="F128">
            <v>240.2</v>
          </cell>
          <cell r="G128">
            <v>240.2</v>
          </cell>
          <cell r="H128">
            <v>5.04</v>
          </cell>
          <cell r="I128">
            <v>5.04</v>
          </cell>
          <cell r="J128" t="str">
            <v>ОГЗ до R45</v>
          </cell>
          <cell r="K128">
            <v>1</v>
          </cell>
          <cell r="L128">
            <v>240.2</v>
          </cell>
          <cell r="M128">
            <v>5.04</v>
          </cell>
          <cell r="N128">
            <v>1</v>
          </cell>
          <cell r="O128">
            <v>240.2</v>
          </cell>
          <cell r="P128">
            <v>5.04</v>
          </cell>
          <cell r="Q128">
            <v>0</v>
          </cell>
          <cell r="R128">
            <v>0</v>
          </cell>
          <cell r="S128">
            <v>0</v>
          </cell>
          <cell r="U128">
            <v>0</v>
          </cell>
          <cell r="V128">
            <v>0</v>
          </cell>
          <cell r="W128">
            <v>1</v>
          </cell>
        </row>
        <row r="129">
          <cell r="C129" t="str">
            <v>1К1-7</v>
          </cell>
          <cell r="D129" t="str">
            <v>Колонна 1К1-7</v>
          </cell>
          <cell r="E129">
            <v>2</v>
          </cell>
          <cell r="F129">
            <v>1598.6</v>
          </cell>
          <cell r="G129">
            <v>3197.2</v>
          </cell>
          <cell r="H129">
            <v>35.29</v>
          </cell>
          <cell r="I129">
            <v>70.58</v>
          </cell>
          <cell r="J129" t="str">
            <v>ОГЗ до R45</v>
          </cell>
          <cell r="K129">
            <v>1</v>
          </cell>
          <cell r="L129">
            <v>1598.6</v>
          </cell>
          <cell r="M129">
            <v>35.29</v>
          </cell>
          <cell r="N129">
            <v>2</v>
          </cell>
          <cell r="O129">
            <v>3197.2</v>
          </cell>
          <cell r="P129">
            <v>70.58</v>
          </cell>
          <cell r="Q129">
            <v>-1</v>
          </cell>
          <cell r="R129">
            <v>-1598.6</v>
          </cell>
          <cell r="S129">
            <v>-35.29</v>
          </cell>
          <cell r="U129">
            <v>0</v>
          </cell>
          <cell r="V129">
            <v>0</v>
          </cell>
          <cell r="W129">
            <v>2</v>
          </cell>
        </row>
        <row r="130">
          <cell r="C130" t="str">
            <v>1К1-8</v>
          </cell>
          <cell r="D130" t="str">
            <v>Колонна 1К1-8</v>
          </cell>
          <cell r="E130">
            <v>1</v>
          </cell>
          <cell r="F130">
            <v>251.8</v>
          </cell>
          <cell r="G130">
            <v>251.8</v>
          </cell>
          <cell r="H130">
            <v>5.37</v>
          </cell>
          <cell r="I130">
            <v>5.37</v>
          </cell>
          <cell r="J130" t="str">
            <v>ОГЗ до R45</v>
          </cell>
          <cell r="K130">
            <v>1</v>
          </cell>
          <cell r="L130">
            <v>251.8</v>
          </cell>
          <cell r="M130">
            <v>5.37</v>
          </cell>
          <cell r="N130">
            <v>1</v>
          </cell>
          <cell r="O130">
            <v>251.8</v>
          </cell>
          <cell r="P130">
            <v>5.37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1</v>
          </cell>
        </row>
        <row r="131">
          <cell r="C131" t="str">
            <v>1К1-9</v>
          </cell>
          <cell r="D131" t="str">
            <v>Колонна 1К1-9</v>
          </cell>
          <cell r="E131">
            <v>1</v>
          </cell>
          <cell r="F131">
            <v>1183.5999999999999</v>
          </cell>
          <cell r="G131">
            <v>1183.5999999999999</v>
          </cell>
          <cell r="H131">
            <v>25.1</v>
          </cell>
          <cell r="I131">
            <v>25.1</v>
          </cell>
          <cell r="J131" t="str">
            <v>ОГЗ до R45</v>
          </cell>
          <cell r="K131">
            <v>1</v>
          </cell>
          <cell r="L131">
            <v>1183.5999999999999</v>
          </cell>
          <cell r="M131">
            <v>25.1</v>
          </cell>
          <cell r="N131">
            <v>1</v>
          </cell>
          <cell r="O131">
            <v>1183.5999999999999</v>
          </cell>
          <cell r="P131">
            <v>25.1</v>
          </cell>
          <cell r="Q131">
            <v>0</v>
          </cell>
          <cell r="R131">
            <v>0</v>
          </cell>
          <cell r="S131">
            <v>0</v>
          </cell>
          <cell r="U131">
            <v>0</v>
          </cell>
          <cell r="V131">
            <v>0</v>
          </cell>
          <cell r="W131">
            <v>1</v>
          </cell>
        </row>
        <row r="132">
          <cell r="C132" t="str">
            <v>1К1-10</v>
          </cell>
          <cell r="D132" t="str">
            <v>Колонна 1К1-10</v>
          </cell>
          <cell r="E132">
            <v>1</v>
          </cell>
          <cell r="F132">
            <v>251.8</v>
          </cell>
          <cell r="G132">
            <v>251.8</v>
          </cell>
          <cell r="H132">
            <v>5.37</v>
          </cell>
          <cell r="I132">
            <v>5.37</v>
          </cell>
          <cell r="J132" t="str">
            <v>ОГЗ до R45</v>
          </cell>
          <cell r="K132">
            <v>1</v>
          </cell>
          <cell r="L132">
            <v>251.8</v>
          </cell>
          <cell r="M132">
            <v>5.37</v>
          </cell>
          <cell r="N132">
            <v>1</v>
          </cell>
          <cell r="O132">
            <v>251.8</v>
          </cell>
          <cell r="P132">
            <v>5.37</v>
          </cell>
          <cell r="Q132">
            <v>0</v>
          </cell>
          <cell r="R132">
            <v>0</v>
          </cell>
          <cell r="S132">
            <v>0</v>
          </cell>
          <cell r="U132">
            <v>0</v>
          </cell>
          <cell r="V132">
            <v>0</v>
          </cell>
          <cell r="W132">
            <v>1</v>
          </cell>
        </row>
        <row r="133">
          <cell r="C133" t="str">
            <v>1К1-11</v>
          </cell>
          <cell r="D133" t="str">
            <v>Колонна 1К1-11</v>
          </cell>
          <cell r="E133">
            <v>2</v>
          </cell>
          <cell r="F133">
            <v>1208.8</v>
          </cell>
          <cell r="G133">
            <v>2417.6</v>
          </cell>
          <cell r="H133">
            <v>25.71</v>
          </cell>
          <cell r="I133">
            <v>51.42</v>
          </cell>
          <cell r="J133" t="str">
            <v>ОГЗ до R45</v>
          </cell>
          <cell r="K133">
            <v>2</v>
          </cell>
          <cell r="L133">
            <v>2417.6</v>
          </cell>
          <cell r="M133">
            <v>51.42</v>
          </cell>
          <cell r="N133">
            <v>2</v>
          </cell>
          <cell r="O133">
            <v>2417.6</v>
          </cell>
          <cell r="P133">
            <v>51.42</v>
          </cell>
          <cell r="Q133">
            <v>0</v>
          </cell>
          <cell r="R133">
            <v>0</v>
          </cell>
          <cell r="S133">
            <v>0</v>
          </cell>
          <cell r="U133">
            <v>0</v>
          </cell>
          <cell r="V133">
            <v>0</v>
          </cell>
          <cell r="W133">
            <v>2</v>
          </cell>
        </row>
        <row r="134">
          <cell r="C134" t="str">
            <v>1К1-12</v>
          </cell>
          <cell r="D134" t="str">
            <v>Колонна 1К1-12</v>
          </cell>
          <cell r="E134">
            <v>1</v>
          </cell>
          <cell r="F134">
            <v>267.7</v>
          </cell>
          <cell r="G134">
            <v>267.7</v>
          </cell>
          <cell r="H134">
            <v>5.4</v>
          </cell>
          <cell r="I134">
            <v>5.4</v>
          </cell>
          <cell r="J134" t="str">
            <v>ОГЗ до R45</v>
          </cell>
          <cell r="K134">
            <v>1</v>
          </cell>
          <cell r="L134">
            <v>267.7</v>
          </cell>
          <cell r="M134">
            <v>5.4</v>
          </cell>
          <cell r="N134">
            <v>1</v>
          </cell>
          <cell r="O134">
            <v>267.7</v>
          </cell>
          <cell r="P134">
            <v>5.4</v>
          </cell>
          <cell r="Q134">
            <v>0</v>
          </cell>
          <cell r="R134">
            <v>0</v>
          </cell>
          <cell r="S134">
            <v>0</v>
          </cell>
          <cell r="U134">
            <v>0</v>
          </cell>
          <cell r="V134">
            <v>0</v>
          </cell>
          <cell r="W134">
            <v>1</v>
          </cell>
        </row>
        <row r="135">
          <cell r="C135" t="str">
            <v>1К1-13</v>
          </cell>
          <cell r="D135" t="str">
            <v>Колонна 1К1-13</v>
          </cell>
          <cell r="E135">
            <v>1</v>
          </cell>
          <cell r="F135">
            <v>267.7</v>
          </cell>
          <cell r="G135">
            <v>267.7</v>
          </cell>
          <cell r="H135">
            <v>5.4</v>
          </cell>
          <cell r="I135">
            <v>5.4</v>
          </cell>
          <cell r="J135" t="str">
            <v>ОГЗ до R45</v>
          </cell>
          <cell r="K135">
            <v>1</v>
          </cell>
          <cell r="L135">
            <v>267.7</v>
          </cell>
          <cell r="M135">
            <v>5.4</v>
          </cell>
          <cell r="N135">
            <v>1</v>
          </cell>
          <cell r="O135">
            <v>267.7</v>
          </cell>
          <cell r="P135">
            <v>5.4</v>
          </cell>
          <cell r="Q135">
            <v>0</v>
          </cell>
          <cell r="R135">
            <v>0</v>
          </cell>
          <cell r="S135">
            <v>0</v>
          </cell>
          <cell r="U135">
            <v>0</v>
          </cell>
          <cell r="V135">
            <v>0</v>
          </cell>
          <cell r="W135">
            <v>1</v>
          </cell>
        </row>
        <row r="136">
          <cell r="C136" t="str">
            <v>1К1-14</v>
          </cell>
          <cell r="D136" t="str">
            <v>Колонна 1К1-14</v>
          </cell>
          <cell r="E136">
            <v>1</v>
          </cell>
          <cell r="F136">
            <v>1198.7</v>
          </cell>
          <cell r="G136">
            <v>1198.7</v>
          </cell>
          <cell r="H136">
            <v>25.46</v>
          </cell>
          <cell r="I136">
            <v>25.46</v>
          </cell>
          <cell r="J136" t="str">
            <v>ОГЗ до R45</v>
          </cell>
          <cell r="K136">
            <v>1</v>
          </cell>
          <cell r="L136">
            <v>1198.7</v>
          </cell>
          <cell r="M136">
            <v>25.46</v>
          </cell>
          <cell r="N136">
            <v>1</v>
          </cell>
          <cell r="O136">
            <v>1198.7</v>
          </cell>
          <cell r="P136">
            <v>25.46</v>
          </cell>
          <cell r="Q136">
            <v>0</v>
          </cell>
          <cell r="R136">
            <v>0</v>
          </cell>
          <cell r="S136">
            <v>0</v>
          </cell>
          <cell r="U136">
            <v>0</v>
          </cell>
          <cell r="V136">
            <v>0</v>
          </cell>
          <cell r="W136">
            <v>1</v>
          </cell>
        </row>
        <row r="137">
          <cell r="C137" t="str">
            <v>1К1-15</v>
          </cell>
          <cell r="D137" t="str">
            <v>Колонна 1К1-15</v>
          </cell>
          <cell r="E137">
            <v>1</v>
          </cell>
          <cell r="F137">
            <v>258.10000000000002</v>
          </cell>
          <cell r="G137">
            <v>258.10000000000002</v>
          </cell>
          <cell r="H137">
            <v>4.8499999999999996</v>
          </cell>
          <cell r="I137">
            <v>4.8499999999999996</v>
          </cell>
          <cell r="J137" t="str">
            <v>ОГЗ до R45</v>
          </cell>
          <cell r="K137">
            <v>1</v>
          </cell>
          <cell r="L137">
            <v>258.10000000000002</v>
          </cell>
          <cell r="M137">
            <v>4.8499999999999996</v>
          </cell>
          <cell r="N137">
            <v>1</v>
          </cell>
          <cell r="O137">
            <v>258.10000000000002</v>
          </cell>
          <cell r="P137">
            <v>4.8499999999999996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1</v>
          </cell>
        </row>
        <row r="138">
          <cell r="C138" t="str">
            <v>1К1-16</v>
          </cell>
          <cell r="D138" t="str">
            <v>Колонна 1К1-16</v>
          </cell>
          <cell r="E138">
            <v>1</v>
          </cell>
          <cell r="F138">
            <v>1235.2</v>
          </cell>
          <cell r="G138">
            <v>1235.2</v>
          </cell>
          <cell r="H138">
            <v>26.02</v>
          </cell>
          <cell r="I138">
            <v>26.02</v>
          </cell>
          <cell r="J138" t="str">
            <v>ОГЗ до R45</v>
          </cell>
          <cell r="K138">
            <v>1</v>
          </cell>
          <cell r="L138">
            <v>1235.2</v>
          </cell>
          <cell r="M138">
            <v>26.02</v>
          </cell>
          <cell r="N138">
            <v>1</v>
          </cell>
          <cell r="O138">
            <v>1235.2</v>
          </cell>
          <cell r="P138">
            <v>26.02</v>
          </cell>
          <cell r="Q138">
            <v>0</v>
          </cell>
          <cell r="R138">
            <v>0</v>
          </cell>
          <cell r="S138">
            <v>0</v>
          </cell>
          <cell r="U138">
            <v>0</v>
          </cell>
          <cell r="V138">
            <v>0</v>
          </cell>
          <cell r="W138">
            <v>1</v>
          </cell>
        </row>
        <row r="139">
          <cell r="C139" t="str">
            <v>1К1-17</v>
          </cell>
          <cell r="D139" t="str">
            <v>Колонна 1К1-17</v>
          </cell>
          <cell r="E139">
            <v>2</v>
          </cell>
          <cell r="F139">
            <v>225.6</v>
          </cell>
          <cell r="G139">
            <v>451.2</v>
          </cell>
          <cell r="H139">
            <v>4.42</v>
          </cell>
          <cell r="I139">
            <v>8.84</v>
          </cell>
          <cell r="J139" t="str">
            <v>ОГЗ до R45</v>
          </cell>
          <cell r="K139">
            <v>2</v>
          </cell>
          <cell r="L139">
            <v>451.2</v>
          </cell>
          <cell r="M139">
            <v>8.84</v>
          </cell>
          <cell r="N139">
            <v>2</v>
          </cell>
          <cell r="O139">
            <v>451.2</v>
          </cell>
          <cell r="P139">
            <v>8.84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2</v>
          </cell>
        </row>
        <row r="140">
          <cell r="C140" t="str">
            <v>1К1-18</v>
          </cell>
          <cell r="D140" t="str">
            <v>Колонна 1К1-18</v>
          </cell>
          <cell r="E140">
            <v>1</v>
          </cell>
          <cell r="F140">
            <v>1198.7</v>
          </cell>
          <cell r="G140">
            <v>1198.7</v>
          </cell>
          <cell r="H140">
            <v>25.46</v>
          </cell>
          <cell r="I140">
            <v>25.46</v>
          </cell>
          <cell r="J140" t="str">
            <v>ОГЗ до R45</v>
          </cell>
          <cell r="K140">
            <v>1</v>
          </cell>
          <cell r="L140">
            <v>1198.7</v>
          </cell>
          <cell r="M140">
            <v>25.46</v>
          </cell>
          <cell r="N140">
            <v>1</v>
          </cell>
          <cell r="O140">
            <v>1198.7</v>
          </cell>
          <cell r="P140">
            <v>25.46</v>
          </cell>
          <cell r="Q140">
            <v>0</v>
          </cell>
          <cell r="R140">
            <v>0</v>
          </cell>
          <cell r="S140">
            <v>0</v>
          </cell>
          <cell r="U140">
            <v>0</v>
          </cell>
          <cell r="V140">
            <v>0</v>
          </cell>
          <cell r="W140">
            <v>1</v>
          </cell>
        </row>
        <row r="141">
          <cell r="C141" t="str">
            <v>1К1-19</v>
          </cell>
          <cell r="D141" t="str">
            <v>Колонна 1К1-19</v>
          </cell>
          <cell r="E141">
            <v>1</v>
          </cell>
          <cell r="F141">
            <v>258.10000000000002</v>
          </cell>
          <cell r="G141">
            <v>258.10000000000002</v>
          </cell>
          <cell r="H141">
            <v>4.8499999999999996</v>
          </cell>
          <cell r="I141">
            <v>4.8499999999999996</v>
          </cell>
          <cell r="J141" t="str">
            <v>ОГЗ до R45</v>
          </cell>
          <cell r="K141">
            <v>1</v>
          </cell>
          <cell r="L141">
            <v>258.10000000000002</v>
          </cell>
          <cell r="M141">
            <v>4.8499999999999996</v>
          </cell>
          <cell r="N141">
            <v>1</v>
          </cell>
          <cell r="O141">
            <v>258.10000000000002</v>
          </cell>
          <cell r="P141">
            <v>4.8499999999999996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1</v>
          </cell>
        </row>
        <row r="142">
          <cell r="C142" t="str">
            <v>1К1-20</v>
          </cell>
          <cell r="D142" t="str">
            <v>Колонна 1К1-20</v>
          </cell>
          <cell r="E142">
            <v>1</v>
          </cell>
          <cell r="F142">
            <v>1235.2</v>
          </cell>
          <cell r="G142">
            <v>1235.2</v>
          </cell>
          <cell r="H142">
            <v>26.02</v>
          </cell>
          <cell r="I142">
            <v>26.02</v>
          </cell>
          <cell r="J142" t="str">
            <v>ОГЗ до R45</v>
          </cell>
          <cell r="K142">
            <v>1</v>
          </cell>
          <cell r="L142">
            <v>1235.2</v>
          </cell>
          <cell r="M142">
            <v>26.02</v>
          </cell>
          <cell r="N142">
            <v>1</v>
          </cell>
          <cell r="O142">
            <v>1235.2</v>
          </cell>
          <cell r="P142">
            <v>26.02</v>
          </cell>
          <cell r="Q142">
            <v>0</v>
          </cell>
          <cell r="R142">
            <v>0</v>
          </cell>
          <cell r="S142">
            <v>0</v>
          </cell>
          <cell r="U142">
            <v>0</v>
          </cell>
          <cell r="V142">
            <v>0</v>
          </cell>
          <cell r="W142">
            <v>1</v>
          </cell>
        </row>
        <row r="143">
          <cell r="C143" t="str">
            <v>1К1-21</v>
          </cell>
          <cell r="D143" t="str">
            <v>Колонна 1К1-21</v>
          </cell>
          <cell r="E143">
            <v>2</v>
          </cell>
          <cell r="F143">
            <v>225.6</v>
          </cell>
          <cell r="G143">
            <v>451.2</v>
          </cell>
          <cell r="H143">
            <v>4.42</v>
          </cell>
          <cell r="I143">
            <v>8.84</v>
          </cell>
          <cell r="J143" t="str">
            <v>ОГЗ до R45</v>
          </cell>
          <cell r="K143">
            <v>2</v>
          </cell>
          <cell r="L143">
            <v>451.2</v>
          </cell>
          <cell r="M143">
            <v>8.84</v>
          </cell>
          <cell r="N143">
            <v>2</v>
          </cell>
          <cell r="O143">
            <v>451.2</v>
          </cell>
          <cell r="P143">
            <v>8.84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2</v>
          </cell>
        </row>
        <row r="144">
          <cell r="C144" t="str">
            <v>1К1-22</v>
          </cell>
          <cell r="D144" t="str">
            <v>Колонна 1К1-22</v>
          </cell>
          <cell r="E144">
            <v>4</v>
          </cell>
          <cell r="F144">
            <v>1190.4000000000001</v>
          </cell>
          <cell r="G144">
            <v>4761.6000000000004</v>
          </cell>
          <cell r="H144">
            <v>25.3</v>
          </cell>
          <cell r="I144">
            <v>101.2</v>
          </cell>
          <cell r="J144" t="str">
            <v>ОГЗ до R45</v>
          </cell>
          <cell r="K144">
            <v>4</v>
          </cell>
          <cell r="L144">
            <v>4761.6000000000004</v>
          </cell>
          <cell r="M144">
            <v>101.2</v>
          </cell>
          <cell r="N144">
            <v>4</v>
          </cell>
          <cell r="O144">
            <v>4761.6000000000004</v>
          </cell>
          <cell r="P144">
            <v>101.2</v>
          </cell>
          <cell r="Q144">
            <v>0</v>
          </cell>
          <cell r="R144">
            <v>0</v>
          </cell>
          <cell r="S144">
            <v>0</v>
          </cell>
          <cell r="T144">
            <v>1</v>
          </cell>
          <cell r="U144">
            <v>1190.4000000000001</v>
          </cell>
          <cell r="V144">
            <v>25.3</v>
          </cell>
          <cell r="W144">
            <v>4</v>
          </cell>
        </row>
        <row r="145">
          <cell r="C145" t="str">
            <v>1К1-23</v>
          </cell>
          <cell r="D145" t="str">
            <v>Колонна 1К1-23</v>
          </cell>
          <cell r="E145">
            <v>4</v>
          </cell>
          <cell r="F145">
            <v>247</v>
          </cell>
          <cell r="G145">
            <v>988</v>
          </cell>
          <cell r="H145">
            <v>4.5999999999999996</v>
          </cell>
          <cell r="I145">
            <v>18.399999999999999</v>
          </cell>
          <cell r="J145" t="str">
            <v>ОГЗ до R45</v>
          </cell>
          <cell r="K145">
            <v>4</v>
          </cell>
          <cell r="L145">
            <v>988</v>
          </cell>
          <cell r="M145">
            <v>18.399999999999999</v>
          </cell>
          <cell r="N145">
            <v>4</v>
          </cell>
          <cell r="O145">
            <v>988</v>
          </cell>
          <cell r="P145">
            <v>18.399999999999999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4</v>
          </cell>
        </row>
        <row r="146">
          <cell r="C146" t="str">
            <v>1К2-1</v>
          </cell>
          <cell r="D146" t="str">
            <v>Колонна 1К2-1</v>
          </cell>
          <cell r="E146">
            <v>1</v>
          </cell>
          <cell r="F146">
            <v>1779.2</v>
          </cell>
          <cell r="G146">
            <v>1779.2</v>
          </cell>
          <cell r="H146">
            <v>22.16</v>
          </cell>
          <cell r="I146">
            <v>22.16</v>
          </cell>
          <cell r="J146" t="str">
            <v>ОГЗ до R45</v>
          </cell>
          <cell r="K146">
            <v>1</v>
          </cell>
          <cell r="L146">
            <v>1779.2</v>
          </cell>
          <cell r="M146">
            <v>22.16</v>
          </cell>
          <cell r="N146">
            <v>1</v>
          </cell>
          <cell r="O146">
            <v>1779.2</v>
          </cell>
          <cell r="P146">
            <v>22.16</v>
          </cell>
          <cell r="Q146">
            <v>0</v>
          </cell>
          <cell r="R146">
            <v>0</v>
          </cell>
          <cell r="S146">
            <v>0</v>
          </cell>
          <cell r="U146">
            <v>0</v>
          </cell>
          <cell r="V146">
            <v>0</v>
          </cell>
          <cell r="W146">
            <v>1</v>
          </cell>
        </row>
        <row r="147">
          <cell r="C147" t="str">
            <v>1К2-2</v>
          </cell>
          <cell r="D147" t="str">
            <v>Колонна 1К2-2</v>
          </cell>
          <cell r="E147">
            <v>7</v>
          </cell>
          <cell r="F147">
            <v>1764.7</v>
          </cell>
          <cell r="G147">
            <v>12352.9</v>
          </cell>
          <cell r="H147">
            <v>21.81</v>
          </cell>
          <cell r="I147">
            <v>152.66999999999999</v>
          </cell>
          <cell r="J147" t="str">
            <v>ОГЗ до R45</v>
          </cell>
          <cell r="K147">
            <v>7</v>
          </cell>
          <cell r="L147">
            <v>12352.9</v>
          </cell>
          <cell r="M147">
            <v>152.66999999999999</v>
          </cell>
          <cell r="N147">
            <v>6</v>
          </cell>
          <cell r="O147">
            <v>10588.2</v>
          </cell>
          <cell r="P147">
            <v>130.85999999999999</v>
          </cell>
          <cell r="Q147">
            <v>1</v>
          </cell>
          <cell r="R147">
            <v>1764.7</v>
          </cell>
          <cell r="S147">
            <v>21.81</v>
          </cell>
          <cell r="U147">
            <v>0</v>
          </cell>
          <cell r="V147">
            <v>0</v>
          </cell>
          <cell r="W147">
            <v>7</v>
          </cell>
        </row>
        <row r="148">
          <cell r="C148" t="str">
            <v>1К2-3</v>
          </cell>
          <cell r="D148" t="str">
            <v>Колонна 1К2-3</v>
          </cell>
          <cell r="E148">
            <v>1</v>
          </cell>
          <cell r="F148">
            <v>1786.1</v>
          </cell>
          <cell r="G148">
            <v>1786.1</v>
          </cell>
          <cell r="H148">
            <v>22.29</v>
          </cell>
          <cell r="I148">
            <v>22.29</v>
          </cell>
          <cell r="J148" t="str">
            <v>ОГЗ до R45</v>
          </cell>
          <cell r="K148">
            <v>1</v>
          </cell>
          <cell r="L148">
            <v>1786.1</v>
          </cell>
          <cell r="M148">
            <v>22.29</v>
          </cell>
          <cell r="N148">
            <v>1</v>
          </cell>
          <cell r="O148">
            <v>1786.1</v>
          </cell>
          <cell r="P148">
            <v>22.29</v>
          </cell>
          <cell r="Q148">
            <v>0</v>
          </cell>
          <cell r="R148">
            <v>0</v>
          </cell>
          <cell r="S148">
            <v>0</v>
          </cell>
          <cell r="U148">
            <v>0</v>
          </cell>
          <cell r="V148">
            <v>0</v>
          </cell>
          <cell r="W148">
            <v>1</v>
          </cell>
        </row>
        <row r="149">
          <cell r="C149" t="str">
            <v>1К2-4</v>
          </cell>
          <cell r="D149" t="str">
            <v>Колонна 1К2-4</v>
          </cell>
          <cell r="E149">
            <v>1</v>
          </cell>
          <cell r="F149">
            <v>1753.2</v>
          </cell>
          <cell r="G149">
            <v>1753.2</v>
          </cell>
          <cell r="H149">
            <v>21.53</v>
          </cell>
          <cell r="I149">
            <v>21.53</v>
          </cell>
          <cell r="J149" t="str">
            <v>ОГЗ до R45</v>
          </cell>
          <cell r="K149">
            <v>1</v>
          </cell>
          <cell r="L149">
            <v>1753.2</v>
          </cell>
          <cell r="M149">
            <v>21.53</v>
          </cell>
          <cell r="N149">
            <v>1</v>
          </cell>
          <cell r="O149">
            <v>1753.2</v>
          </cell>
          <cell r="P149">
            <v>21.53</v>
          </cell>
          <cell r="Q149">
            <v>0</v>
          </cell>
          <cell r="R149">
            <v>0</v>
          </cell>
          <cell r="S149">
            <v>0</v>
          </cell>
          <cell r="U149">
            <v>0</v>
          </cell>
          <cell r="V149">
            <v>0</v>
          </cell>
          <cell r="W149">
            <v>1</v>
          </cell>
        </row>
        <row r="150">
          <cell r="C150" t="str">
            <v>1К3-1</v>
          </cell>
          <cell r="D150" t="str">
            <v>Колонна 1К3-1</v>
          </cell>
          <cell r="E150">
            <v>1</v>
          </cell>
          <cell r="F150">
            <v>1589.2</v>
          </cell>
          <cell r="G150">
            <v>1589.2</v>
          </cell>
          <cell r="H150">
            <v>27.29</v>
          </cell>
          <cell r="I150">
            <v>27.29</v>
          </cell>
          <cell r="J150" t="str">
            <v>ОГЗ до R45</v>
          </cell>
          <cell r="K150">
            <v>1</v>
          </cell>
          <cell r="L150">
            <v>1589.2</v>
          </cell>
          <cell r="M150">
            <v>27.29</v>
          </cell>
          <cell r="N150" t="str">
            <v>-</v>
          </cell>
          <cell r="O150" t="str">
            <v>-</v>
          </cell>
          <cell r="P150" t="e">
            <v>#VALUE!</v>
          </cell>
          <cell r="Q150" t="e">
            <v>#VALUE!</v>
          </cell>
          <cell r="R150" t="e">
            <v>#VALUE!</v>
          </cell>
          <cell r="S150" t="e">
            <v>#VALUE!</v>
          </cell>
          <cell r="U150">
            <v>0</v>
          </cell>
          <cell r="V150">
            <v>0</v>
          </cell>
          <cell r="W150" t="str">
            <v>-</v>
          </cell>
        </row>
        <row r="151">
          <cell r="C151" t="str">
            <v>1К3-2</v>
          </cell>
          <cell r="D151" t="str">
            <v>Колонна 1К3-2</v>
          </cell>
          <cell r="E151">
            <v>1</v>
          </cell>
          <cell r="F151">
            <v>1611.2</v>
          </cell>
          <cell r="G151">
            <v>1611.2</v>
          </cell>
          <cell r="H151">
            <v>27.69</v>
          </cell>
          <cell r="I151">
            <v>27.69</v>
          </cell>
          <cell r="J151" t="str">
            <v>ОГЗ до R45</v>
          </cell>
          <cell r="K151">
            <v>1</v>
          </cell>
          <cell r="L151">
            <v>1611.2</v>
          </cell>
          <cell r="M151">
            <v>27.69</v>
          </cell>
          <cell r="N151">
            <v>1</v>
          </cell>
          <cell r="O151">
            <v>1611.2</v>
          </cell>
          <cell r="P151">
            <v>27.69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V151">
            <v>0</v>
          </cell>
          <cell r="W151">
            <v>1</v>
          </cell>
        </row>
        <row r="152">
          <cell r="C152" t="str">
            <v>1К3-3</v>
          </cell>
          <cell r="D152" t="str">
            <v>Колонна 1К3-3</v>
          </cell>
          <cell r="E152">
            <v>1</v>
          </cell>
          <cell r="F152">
            <v>1497</v>
          </cell>
          <cell r="G152">
            <v>1497</v>
          </cell>
          <cell r="H152">
            <v>25.82</v>
          </cell>
          <cell r="I152">
            <v>25.82</v>
          </cell>
          <cell r="J152" t="str">
            <v>ОГЗ до R45</v>
          </cell>
          <cell r="K152">
            <v>1</v>
          </cell>
          <cell r="L152">
            <v>1497</v>
          </cell>
          <cell r="M152">
            <v>25.82</v>
          </cell>
          <cell r="N152">
            <v>1</v>
          </cell>
          <cell r="O152">
            <v>1497</v>
          </cell>
          <cell r="P152">
            <v>25.82</v>
          </cell>
          <cell r="Q152">
            <v>0</v>
          </cell>
          <cell r="R152">
            <v>0</v>
          </cell>
          <cell r="S152">
            <v>0</v>
          </cell>
          <cell r="U152">
            <v>0</v>
          </cell>
          <cell r="V152">
            <v>0</v>
          </cell>
          <cell r="W152">
            <v>1</v>
          </cell>
        </row>
        <row r="153">
          <cell r="C153" t="str">
            <v>1К3-4</v>
          </cell>
          <cell r="D153" t="str">
            <v>Колонна 1К3-4</v>
          </cell>
          <cell r="E153">
            <v>1</v>
          </cell>
          <cell r="F153">
            <v>1524.6</v>
          </cell>
          <cell r="G153">
            <v>1524.6</v>
          </cell>
          <cell r="H153">
            <v>26.35</v>
          </cell>
          <cell r="I153">
            <v>26.35</v>
          </cell>
          <cell r="J153" t="str">
            <v>ОГЗ до R45</v>
          </cell>
          <cell r="K153">
            <v>1</v>
          </cell>
          <cell r="L153">
            <v>1524.6</v>
          </cell>
          <cell r="M153">
            <v>26.35</v>
          </cell>
          <cell r="N153">
            <v>1</v>
          </cell>
          <cell r="O153">
            <v>1524.6</v>
          </cell>
          <cell r="P153">
            <v>26.35</v>
          </cell>
          <cell r="Q153">
            <v>0</v>
          </cell>
          <cell r="R153">
            <v>0</v>
          </cell>
          <cell r="S153">
            <v>0</v>
          </cell>
          <cell r="U153">
            <v>0</v>
          </cell>
          <cell r="V153">
            <v>0</v>
          </cell>
          <cell r="W153">
            <v>1</v>
          </cell>
        </row>
        <row r="154">
          <cell r="C154" t="str">
            <v>1К3-5</v>
          </cell>
          <cell r="D154" t="str">
            <v>Колонна 1К3-5</v>
          </cell>
          <cell r="E154">
            <v>2</v>
          </cell>
          <cell r="F154">
            <v>1483.7</v>
          </cell>
          <cell r="G154">
            <v>2967.4</v>
          </cell>
          <cell r="H154">
            <v>25.6</v>
          </cell>
          <cell r="I154">
            <v>51.2</v>
          </cell>
          <cell r="J154" t="str">
            <v>ОГЗ до R45</v>
          </cell>
          <cell r="K154">
            <v>2</v>
          </cell>
          <cell r="L154">
            <v>2967.4</v>
          </cell>
          <cell r="M154">
            <v>51.2</v>
          </cell>
          <cell r="N154">
            <v>2</v>
          </cell>
          <cell r="O154">
            <v>2967.4</v>
          </cell>
          <cell r="P154">
            <v>51.2</v>
          </cell>
          <cell r="Q154">
            <v>0</v>
          </cell>
          <cell r="R154">
            <v>0</v>
          </cell>
          <cell r="S154">
            <v>0</v>
          </cell>
          <cell r="U154">
            <v>0</v>
          </cell>
          <cell r="V154">
            <v>0</v>
          </cell>
          <cell r="W154">
            <v>2</v>
          </cell>
        </row>
        <row r="155">
          <cell r="C155" t="str">
            <v>1К3-6</v>
          </cell>
          <cell r="D155" t="str">
            <v>Колонна 1К3-6</v>
          </cell>
          <cell r="E155">
            <v>1</v>
          </cell>
          <cell r="F155">
            <v>1511.5</v>
          </cell>
          <cell r="G155">
            <v>1511.5</v>
          </cell>
          <cell r="H155">
            <v>26.14</v>
          </cell>
          <cell r="I155">
            <v>26.14</v>
          </cell>
          <cell r="J155" t="str">
            <v>ОГЗ до R45</v>
          </cell>
          <cell r="K155">
            <v>1</v>
          </cell>
          <cell r="L155">
            <v>1511.5</v>
          </cell>
          <cell r="M155">
            <v>26.14</v>
          </cell>
          <cell r="N155">
            <v>1</v>
          </cell>
          <cell r="O155">
            <v>1511.5</v>
          </cell>
          <cell r="P155">
            <v>26.14</v>
          </cell>
          <cell r="Q155">
            <v>0</v>
          </cell>
          <cell r="R155">
            <v>0</v>
          </cell>
          <cell r="S155">
            <v>0</v>
          </cell>
          <cell r="U155">
            <v>0</v>
          </cell>
          <cell r="V155">
            <v>0</v>
          </cell>
          <cell r="W155">
            <v>1</v>
          </cell>
        </row>
        <row r="156">
          <cell r="C156" t="str">
            <v>1К3-7</v>
          </cell>
          <cell r="D156" t="str">
            <v>Колонна 1К3-7</v>
          </cell>
          <cell r="E156">
            <v>1</v>
          </cell>
          <cell r="F156">
            <v>1526.6</v>
          </cell>
          <cell r="G156">
            <v>1526.6</v>
          </cell>
          <cell r="H156">
            <v>26.48</v>
          </cell>
          <cell r="I156">
            <v>26.48</v>
          </cell>
          <cell r="J156" t="str">
            <v>ОГЗ до R45</v>
          </cell>
          <cell r="K156">
            <v>1</v>
          </cell>
          <cell r="L156">
            <v>1526.6</v>
          </cell>
          <cell r="M156">
            <v>26.48</v>
          </cell>
          <cell r="N156">
            <v>1</v>
          </cell>
          <cell r="O156">
            <v>1526.6</v>
          </cell>
          <cell r="P156">
            <v>26.48</v>
          </cell>
          <cell r="Q156">
            <v>0</v>
          </cell>
          <cell r="R156">
            <v>0</v>
          </cell>
          <cell r="S156">
            <v>0</v>
          </cell>
          <cell r="U156">
            <v>0</v>
          </cell>
          <cell r="V156">
            <v>0</v>
          </cell>
          <cell r="W156">
            <v>1</v>
          </cell>
        </row>
        <row r="157">
          <cell r="C157" t="str">
            <v>1К3-8</v>
          </cell>
          <cell r="D157" t="str">
            <v>Колонна 1К3-8</v>
          </cell>
          <cell r="E157">
            <v>1</v>
          </cell>
          <cell r="F157">
            <v>1483.7</v>
          </cell>
          <cell r="G157">
            <v>1483.7</v>
          </cell>
          <cell r="H157">
            <v>25.6</v>
          </cell>
          <cell r="I157">
            <v>25.6</v>
          </cell>
          <cell r="J157" t="str">
            <v>ОГЗ до R45</v>
          </cell>
          <cell r="K157">
            <v>1</v>
          </cell>
          <cell r="L157">
            <v>1483.7</v>
          </cell>
          <cell r="M157">
            <v>25.6</v>
          </cell>
          <cell r="N157">
            <v>1</v>
          </cell>
          <cell r="O157">
            <v>1483.7</v>
          </cell>
          <cell r="P157">
            <v>25.6</v>
          </cell>
          <cell r="Q157">
            <v>0</v>
          </cell>
          <cell r="R157">
            <v>0</v>
          </cell>
          <cell r="S157">
            <v>0</v>
          </cell>
          <cell r="U157">
            <v>0</v>
          </cell>
          <cell r="V157">
            <v>0</v>
          </cell>
          <cell r="W157">
            <v>1</v>
          </cell>
        </row>
        <row r="158">
          <cell r="C158" t="str">
            <v>1К3-9</v>
          </cell>
          <cell r="D158" t="str">
            <v>Колонна 1К3-9</v>
          </cell>
          <cell r="E158">
            <v>1</v>
          </cell>
          <cell r="F158">
            <v>1521.2</v>
          </cell>
          <cell r="G158">
            <v>1521.2</v>
          </cell>
          <cell r="H158">
            <v>26.4</v>
          </cell>
          <cell r="I158">
            <v>26.4</v>
          </cell>
          <cell r="J158" t="str">
            <v>ОГЗ до R45</v>
          </cell>
          <cell r="K158">
            <v>1</v>
          </cell>
          <cell r="L158">
            <v>1521.2</v>
          </cell>
          <cell r="M158">
            <v>26.4</v>
          </cell>
          <cell r="N158">
            <v>1</v>
          </cell>
          <cell r="O158">
            <v>1521.2</v>
          </cell>
          <cell r="P158">
            <v>26.4</v>
          </cell>
          <cell r="Q158">
            <v>0</v>
          </cell>
          <cell r="R158">
            <v>0</v>
          </cell>
          <cell r="S158">
            <v>0</v>
          </cell>
          <cell r="U158">
            <v>0</v>
          </cell>
          <cell r="V158">
            <v>0</v>
          </cell>
          <cell r="W158">
            <v>1</v>
          </cell>
        </row>
        <row r="159">
          <cell r="C159" t="str">
            <v>1К4-1</v>
          </cell>
          <cell r="D159" t="str">
            <v>Колонна 1К4-1</v>
          </cell>
          <cell r="E159">
            <v>6</v>
          </cell>
          <cell r="F159">
            <v>222.3</v>
          </cell>
          <cell r="G159">
            <v>1333.8</v>
          </cell>
          <cell r="H159">
            <v>5.14</v>
          </cell>
          <cell r="I159">
            <v>30.839999999999996</v>
          </cell>
          <cell r="J159" t="str">
            <v>ОГЗ до R45</v>
          </cell>
          <cell r="K159">
            <v>6</v>
          </cell>
          <cell r="L159">
            <v>1333.8000000000002</v>
          </cell>
          <cell r="M159">
            <v>30.839999999999996</v>
          </cell>
          <cell r="N159">
            <v>4</v>
          </cell>
          <cell r="O159">
            <v>889.2</v>
          </cell>
          <cell r="P159">
            <v>20.56</v>
          </cell>
          <cell r="Q159">
            <v>2</v>
          </cell>
          <cell r="R159">
            <v>444.6</v>
          </cell>
          <cell r="S159">
            <v>10.28</v>
          </cell>
          <cell r="T159">
            <v>3</v>
          </cell>
          <cell r="U159">
            <v>666.90000000000009</v>
          </cell>
          <cell r="V159">
            <v>15.419999999999998</v>
          </cell>
          <cell r="W159">
            <v>4</v>
          </cell>
        </row>
        <row r="160">
          <cell r="C160" t="str">
            <v>1К4-2</v>
          </cell>
          <cell r="D160" t="str">
            <v>Колонна 1К4-2</v>
          </cell>
          <cell r="E160">
            <v>6</v>
          </cell>
          <cell r="F160">
            <v>222.9</v>
          </cell>
          <cell r="G160">
            <v>1337.4</v>
          </cell>
          <cell r="H160">
            <v>5.47</v>
          </cell>
          <cell r="I160">
            <v>32.82</v>
          </cell>
          <cell r="J160" t="str">
            <v>ОГЗ до R45</v>
          </cell>
          <cell r="K160">
            <v>6</v>
          </cell>
          <cell r="L160">
            <v>1337.4</v>
          </cell>
          <cell r="M160">
            <v>32.82</v>
          </cell>
          <cell r="N160">
            <v>6</v>
          </cell>
          <cell r="O160">
            <v>1337.4</v>
          </cell>
          <cell r="P160">
            <v>32.82</v>
          </cell>
          <cell r="Q160">
            <v>0</v>
          </cell>
          <cell r="R160">
            <v>0</v>
          </cell>
          <cell r="S160">
            <v>0</v>
          </cell>
          <cell r="T160">
            <v>3</v>
          </cell>
          <cell r="U160">
            <v>668.7</v>
          </cell>
          <cell r="V160">
            <v>16.41</v>
          </cell>
          <cell r="W160">
            <v>5</v>
          </cell>
        </row>
        <row r="161">
          <cell r="C161" t="str">
            <v>1К4-3</v>
          </cell>
          <cell r="D161" t="str">
            <v>Колонна 1К4-3</v>
          </cell>
          <cell r="E161">
            <v>1</v>
          </cell>
          <cell r="F161">
            <v>231.3</v>
          </cell>
          <cell r="G161">
            <v>231.3</v>
          </cell>
          <cell r="H161">
            <v>5.45</v>
          </cell>
          <cell r="I161">
            <v>5.45</v>
          </cell>
          <cell r="J161" t="str">
            <v>ОГЗ до R45</v>
          </cell>
          <cell r="K161">
            <v>1</v>
          </cell>
          <cell r="L161">
            <v>231.3</v>
          </cell>
          <cell r="M161">
            <v>5.45</v>
          </cell>
          <cell r="N161">
            <v>1</v>
          </cell>
          <cell r="O161">
            <v>231.3</v>
          </cell>
          <cell r="P161">
            <v>5.45</v>
          </cell>
          <cell r="Q161">
            <v>0</v>
          </cell>
          <cell r="R161">
            <v>0</v>
          </cell>
          <cell r="S161">
            <v>0</v>
          </cell>
          <cell r="U161">
            <v>0</v>
          </cell>
          <cell r="V161">
            <v>0</v>
          </cell>
          <cell r="W161">
            <v>1</v>
          </cell>
        </row>
        <row r="162">
          <cell r="C162" t="str">
            <v>1К4-4</v>
          </cell>
          <cell r="D162" t="str">
            <v>Колонна 1К4-4</v>
          </cell>
          <cell r="E162">
            <v>1</v>
          </cell>
          <cell r="F162">
            <v>231.8</v>
          </cell>
          <cell r="G162">
            <v>231.8</v>
          </cell>
          <cell r="H162">
            <v>5.74</v>
          </cell>
          <cell r="I162">
            <v>5.74</v>
          </cell>
          <cell r="J162" t="str">
            <v>ОГЗ до R45</v>
          </cell>
          <cell r="K162">
            <v>1</v>
          </cell>
          <cell r="L162">
            <v>231.8</v>
          </cell>
          <cell r="M162">
            <v>5.74</v>
          </cell>
          <cell r="N162">
            <v>1</v>
          </cell>
          <cell r="O162">
            <v>231.8</v>
          </cell>
          <cell r="P162">
            <v>5.74</v>
          </cell>
          <cell r="Q162">
            <v>0</v>
          </cell>
          <cell r="R162">
            <v>0</v>
          </cell>
          <cell r="S162">
            <v>0</v>
          </cell>
          <cell r="U162">
            <v>0</v>
          </cell>
          <cell r="V162">
            <v>0</v>
          </cell>
          <cell r="W162">
            <v>1</v>
          </cell>
        </row>
        <row r="163">
          <cell r="C163" t="str">
            <v>1К4-5</v>
          </cell>
          <cell r="D163" t="str">
            <v>Колонна 1К4-5</v>
          </cell>
          <cell r="E163">
            <v>1</v>
          </cell>
          <cell r="F163">
            <v>232.6</v>
          </cell>
          <cell r="G163">
            <v>232.6</v>
          </cell>
          <cell r="H163">
            <v>5.46</v>
          </cell>
          <cell r="I163">
            <v>5.46</v>
          </cell>
          <cell r="J163" t="str">
            <v>ОГЗ до R45</v>
          </cell>
          <cell r="K163">
            <v>1</v>
          </cell>
          <cell r="L163">
            <v>232.6</v>
          </cell>
          <cell r="M163">
            <v>5.46</v>
          </cell>
          <cell r="N163">
            <v>1</v>
          </cell>
          <cell r="O163">
            <v>232.6</v>
          </cell>
          <cell r="P163">
            <v>5.46</v>
          </cell>
          <cell r="Q163">
            <v>0</v>
          </cell>
          <cell r="R163">
            <v>0</v>
          </cell>
          <cell r="S163">
            <v>0</v>
          </cell>
          <cell r="U163">
            <v>0</v>
          </cell>
          <cell r="V163">
            <v>0</v>
          </cell>
          <cell r="W163">
            <v>1</v>
          </cell>
        </row>
        <row r="164">
          <cell r="C164" t="str">
            <v>1К4-6</v>
          </cell>
          <cell r="D164" t="str">
            <v>Колонна 1К4-6</v>
          </cell>
          <cell r="E164">
            <v>1</v>
          </cell>
          <cell r="F164">
            <v>242.1</v>
          </cell>
          <cell r="G164">
            <v>242.1</v>
          </cell>
          <cell r="H164">
            <v>6.11</v>
          </cell>
          <cell r="I164">
            <v>6.11</v>
          </cell>
          <cell r="J164" t="str">
            <v>ОГЗ до R45</v>
          </cell>
          <cell r="K164">
            <v>1</v>
          </cell>
          <cell r="L164">
            <v>242.1</v>
          </cell>
          <cell r="M164">
            <v>6.11</v>
          </cell>
          <cell r="N164">
            <v>1</v>
          </cell>
          <cell r="O164">
            <v>242.1</v>
          </cell>
          <cell r="P164">
            <v>6.11</v>
          </cell>
          <cell r="Q164">
            <v>0</v>
          </cell>
          <cell r="R164">
            <v>0</v>
          </cell>
          <cell r="S164">
            <v>0</v>
          </cell>
          <cell r="U164">
            <v>0</v>
          </cell>
          <cell r="V164">
            <v>0</v>
          </cell>
          <cell r="W164">
            <v>1</v>
          </cell>
        </row>
        <row r="165">
          <cell r="C165" t="str">
            <v>1К4-7</v>
          </cell>
          <cell r="D165" t="str">
            <v>Колонна 1К4-7</v>
          </cell>
          <cell r="E165">
            <v>1</v>
          </cell>
          <cell r="F165">
            <v>231.3</v>
          </cell>
          <cell r="G165">
            <v>231.3</v>
          </cell>
          <cell r="H165">
            <v>5.45</v>
          </cell>
          <cell r="I165">
            <v>5.45</v>
          </cell>
          <cell r="J165" t="str">
            <v>ОГЗ до R45</v>
          </cell>
          <cell r="K165">
            <v>2</v>
          </cell>
          <cell r="L165">
            <v>462.6</v>
          </cell>
          <cell r="M165">
            <v>10.9</v>
          </cell>
          <cell r="N165">
            <v>1</v>
          </cell>
          <cell r="O165">
            <v>231.3</v>
          </cell>
          <cell r="P165">
            <v>5.45</v>
          </cell>
          <cell r="Q165">
            <v>1</v>
          </cell>
          <cell r="R165">
            <v>231.3</v>
          </cell>
          <cell r="S165">
            <v>5.45</v>
          </cell>
          <cell r="T165">
            <v>2</v>
          </cell>
          <cell r="U165">
            <v>462.6</v>
          </cell>
          <cell r="V165">
            <v>10.9</v>
          </cell>
          <cell r="W165">
            <v>1</v>
          </cell>
        </row>
        <row r="166">
          <cell r="C166" t="str">
            <v>1К4-8</v>
          </cell>
          <cell r="D166" t="str">
            <v>Колонна 1К4-8</v>
          </cell>
          <cell r="E166">
            <v>1</v>
          </cell>
          <cell r="F166">
            <v>231.8</v>
          </cell>
          <cell r="G166">
            <v>231.8</v>
          </cell>
          <cell r="H166">
            <v>5.74</v>
          </cell>
          <cell r="I166">
            <v>5.74</v>
          </cell>
          <cell r="J166" t="str">
            <v>ОГЗ до R45</v>
          </cell>
          <cell r="K166">
            <v>1</v>
          </cell>
          <cell r="L166">
            <v>231.8</v>
          </cell>
          <cell r="M166">
            <v>5.74</v>
          </cell>
          <cell r="N166">
            <v>1</v>
          </cell>
          <cell r="O166">
            <v>231.8</v>
          </cell>
          <cell r="P166">
            <v>5.74</v>
          </cell>
          <cell r="Q166">
            <v>0</v>
          </cell>
          <cell r="R166">
            <v>0</v>
          </cell>
          <cell r="S166">
            <v>0</v>
          </cell>
          <cell r="U166">
            <v>0</v>
          </cell>
          <cell r="V166">
            <v>0</v>
          </cell>
          <cell r="W166">
            <v>1</v>
          </cell>
        </row>
        <row r="167">
          <cell r="C167" t="str">
            <v>1К4-9</v>
          </cell>
          <cell r="D167" t="str">
            <v>Колонна 1К4-9</v>
          </cell>
          <cell r="E167">
            <v>1</v>
          </cell>
          <cell r="F167">
            <v>205.9</v>
          </cell>
          <cell r="G167">
            <v>205.9</v>
          </cell>
          <cell r="H167">
            <v>4.83</v>
          </cell>
          <cell r="I167">
            <v>4.83</v>
          </cell>
          <cell r="J167" t="str">
            <v>ОГЗ до R45</v>
          </cell>
          <cell r="K167">
            <v>1</v>
          </cell>
          <cell r="L167">
            <v>205.9</v>
          </cell>
          <cell r="M167">
            <v>4.83</v>
          </cell>
          <cell r="N167">
            <v>1</v>
          </cell>
          <cell r="O167">
            <v>205.9</v>
          </cell>
          <cell r="P167">
            <v>4.83</v>
          </cell>
          <cell r="Q167">
            <v>0</v>
          </cell>
          <cell r="R167">
            <v>0</v>
          </cell>
          <cell r="S167">
            <v>0</v>
          </cell>
          <cell r="U167">
            <v>0</v>
          </cell>
          <cell r="V167">
            <v>0</v>
          </cell>
          <cell r="W167">
            <v>1</v>
          </cell>
        </row>
        <row r="168">
          <cell r="C168" t="str">
            <v>1К4-10</v>
          </cell>
          <cell r="D168" t="str">
            <v>Колонна 1К4-10</v>
          </cell>
          <cell r="E168">
            <v>1</v>
          </cell>
          <cell r="F168">
            <v>324.7</v>
          </cell>
          <cell r="G168">
            <v>324.7</v>
          </cell>
          <cell r="H168">
            <v>8.2799999999999994</v>
          </cell>
          <cell r="I168">
            <v>8.2799999999999994</v>
          </cell>
          <cell r="J168" t="str">
            <v>ОГЗ до R45</v>
          </cell>
          <cell r="K168">
            <v>1</v>
          </cell>
          <cell r="L168">
            <v>324.7</v>
          </cell>
          <cell r="M168">
            <v>8.2799999999999994</v>
          </cell>
          <cell r="N168" t="str">
            <v>-</v>
          </cell>
          <cell r="O168" t="str">
            <v>-</v>
          </cell>
          <cell r="P168" t="e">
            <v>#VALUE!</v>
          </cell>
          <cell r="Q168" t="e">
            <v>#VALUE!</v>
          </cell>
          <cell r="R168" t="e">
            <v>#VALUE!</v>
          </cell>
          <cell r="S168" t="e">
            <v>#VALUE!</v>
          </cell>
          <cell r="T168">
            <v>1</v>
          </cell>
          <cell r="U168">
            <v>324.7</v>
          </cell>
          <cell r="V168">
            <v>8.2799999999999994</v>
          </cell>
          <cell r="W168" t="str">
            <v>-</v>
          </cell>
        </row>
        <row r="169">
          <cell r="C169" t="str">
            <v>1КР1-1</v>
          </cell>
          <cell r="D169" t="str">
            <v>Кронштейн 1КР1-1</v>
          </cell>
          <cell r="E169">
            <v>4</v>
          </cell>
          <cell r="F169">
            <v>66.900000000000006</v>
          </cell>
          <cell r="G169">
            <v>267.60000000000002</v>
          </cell>
          <cell r="H169">
            <v>1.6</v>
          </cell>
          <cell r="I169">
            <v>6.4</v>
          </cell>
          <cell r="J169" t="str">
            <v>RAL  7005</v>
          </cell>
          <cell r="K169">
            <v>4</v>
          </cell>
          <cell r="L169">
            <v>267.60000000000002</v>
          </cell>
          <cell r="M169">
            <v>6.4</v>
          </cell>
          <cell r="N169">
            <v>4</v>
          </cell>
          <cell r="O169">
            <v>267.60000000000002</v>
          </cell>
          <cell r="P169">
            <v>6.4</v>
          </cell>
          <cell r="R169">
            <v>0</v>
          </cell>
          <cell r="S169">
            <v>0</v>
          </cell>
          <cell r="U169">
            <v>0</v>
          </cell>
          <cell r="V169">
            <v>0</v>
          </cell>
          <cell r="W169">
            <v>4</v>
          </cell>
        </row>
        <row r="170">
          <cell r="C170" t="str">
            <v>1КР1-2</v>
          </cell>
          <cell r="D170" t="str">
            <v>Кронштейн 1КР1-2</v>
          </cell>
          <cell r="E170">
            <v>4</v>
          </cell>
          <cell r="F170">
            <v>17.5</v>
          </cell>
          <cell r="G170">
            <v>70</v>
          </cell>
          <cell r="H170">
            <v>0.52</v>
          </cell>
          <cell r="I170">
            <v>2.08</v>
          </cell>
          <cell r="J170" t="str">
            <v>RAL  7005</v>
          </cell>
          <cell r="K170">
            <v>1</v>
          </cell>
          <cell r="L170">
            <v>17.5</v>
          </cell>
          <cell r="M170">
            <v>0.52</v>
          </cell>
          <cell r="N170" t="str">
            <v>-</v>
          </cell>
          <cell r="O170" t="str">
            <v>-</v>
          </cell>
          <cell r="P170" t="e">
            <v>#VALUE!</v>
          </cell>
          <cell r="R170">
            <v>0</v>
          </cell>
          <cell r="S170">
            <v>0</v>
          </cell>
          <cell r="U170">
            <v>0</v>
          </cell>
          <cell r="V170">
            <v>0</v>
          </cell>
          <cell r="W170" t="str">
            <v>-</v>
          </cell>
        </row>
        <row r="171">
          <cell r="C171" t="str">
            <v>1Л1-1</v>
          </cell>
          <cell r="D171" t="str">
            <v>Лестница 1Л1-1</v>
          </cell>
          <cell r="E171">
            <v>1</v>
          </cell>
          <cell r="F171">
            <v>292.8</v>
          </cell>
          <cell r="G171">
            <v>292.8</v>
          </cell>
          <cell r="H171">
            <v>16</v>
          </cell>
          <cell r="I171">
            <v>16</v>
          </cell>
          <cell r="J171" t="str">
            <v>RAL  7005</v>
          </cell>
          <cell r="K171">
            <v>0</v>
          </cell>
          <cell r="L171">
            <v>0</v>
          </cell>
          <cell r="M171">
            <v>0</v>
          </cell>
          <cell r="N171" t="str">
            <v>-</v>
          </cell>
          <cell r="O171" t="str">
            <v>-</v>
          </cell>
          <cell r="W171" t="str">
            <v>-</v>
          </cell>
        </row>
        <row r="172">
          <cell r="C172" t="str">
            <v>1Л1-2</v>
          </cell>
          <cell r="D172" t="str">
            <v>Лестница 1Л1-2</v>
          </cell>
          <cell r="E172">
            <v>1</v>
          </cell>
          <cell r="F172">
            <v>330.9</v>
          </cell>
          <cell r="G172">
            <v>330.9</v>
          </cell>
          <cell r="H172">
            <v>17.28</v>
          </cell>
          <cell r="I172">
            <v>17.28</v>
          </cell>
          <cell r="J172" t="str">
            <v>RAL  7005</v>
          </cell>
          <cell r="K172">
            <v>0</v>
          </cell>
          <cell r="L172">
            <v>0</v>
          </cell>
          <cell r="M172">
            <v>0</v>
          </cell>
          <cell r="N172" t="str">
            <v>-</v>
          </cell>
          <cell r="O172" t="str">
            <v>-</v>
          </cell>
          <cell r="W172" t="str">
            <v>-</v>
          </cell>
        </row>
        <row r="173">
          <cell r="C173" t="str">
            <v>1Л1-3</v>
          </cell>
          <cell r="D173" t="str">
            <v>Лестница 1Л1-3</v>
          </cell>
          <cell r="E173">
            <v>1</v>
          </cell>
          <cell r="F173">
            <v>293.39999999999998</v>
          </cell>
          <cell r="G173">
            <v>293.39999999999998</v>
          </cell>
          <cell r="H173">
            <v>16.059999999999999</v>
          </cell>
          <cell r="I173">
            <v>16.059999999999999</v>
          </cell>
          <cell r="J173" t="str">
            <v>RAL  7005</v>
          </cell>
          <cell r="K173">
            <v>0</v>
          </cell>
          <cell r="L173">
            <v>0</v>
          </cell>
          <cell r="M173">
            <v>0</v>
          </cell>
          <cell r="N173" t="str">
            <v>-</v>
          </cell>
          <cell r="O173" t="str">
            <v>-</v>
          </cell>
          <cell r="W173" t="str">
            <v>-</v>
          </cell>
        </row>
        <row r="174">
          <cell r="C174" t="str">
            <v>1Л1-4</v>
          </cell>
          <cell r="D174" t="str">
            <v>Лестница 1Л1-4</v>
          </cell>
          <cell r="E174">
            <v>1</v>
          </cell>
          <cell r="F174">
            <v>293.39999999999998</v>
          </cell>
          <cell r="G174">
            <v>293.39999999999998</v>
          </cell>
          <cell r="H174">
            <v>16.059999999999999</v>
          </cell>
          <cell r="I174">
            <v>16.059999999999999</v>
          </cell>
          <cell r="J174" t="str">
            <v>RAL  7005</v>
          </cell>
          <cell r="K174">
            <v>0</v>
          </cell>
          <cell r="L174">
            <v>0</v>
          </cell>
          <cell r="M174">
            <v>0</v>
          </cell>
          <cell r="N174" t="str">
            <v>-</v>
          </cell>
          <cell r="O174" t="str">
            <v>-</v>
          </cell>
          <cell r="W174" t="str">
            <v>-</v>
          </cell>
        </row>
        <row r="175">
          <cell r="C175" t="str">
            <v>1Л2-1</v>
          </cell>
          <cell r="D175" t="str">
            <v>Лестница 1Л2-1</v>
          </cell>
          <cell r="E175">
            <v>1</v>
          </cell>
          <cell r="F175">
            <v>371.8</v>
          </cell>
          <cell r="G175">
            <v>371.8</v>
          </cell>
          <cell r="H175">
            <v>19.920000000000002</v>
          </cell>
          <cell r="I175">
            <v>19.920000000000002</v>
          </cell>
          <cell r="J175" t="str">
            <v>RAL  7005</v>
          </cell>
          <cell r="K175">
            <v>0</v>
          </cell>
          <cell r="L175">
            <v>0</v>
          </cell>
          <cell r="M175">
            <v>0</v>
          </cell>
          <cell r="N175" t="str">
            <v>-</v>
          </cell>
          <cell r="O175" t="str">
            <v>-</v>
          </cell>
          <cell r="W175" t="str">
            <v>-</v>
          </cell>
        </row>
        <row r="176">
          <cell r="C176" t="str">
            <v>1Л2-2</v>
          </cell>
          <cell r="D176" t="str">
            <v>Лестница 1Л2-2</v>
          </cell>
          <cell r="E176">
            <v>1</v>
          </cell>
          <cell r="F176">
            <v>204.9</v>
          </cell>
          <cell r="G176">
            <v>204.9</v>
          </cell>
          <cell r="H176">
            <v>10.72</v>
          </cell>
          <cell r="I176">
            <v>10.72</v>
          </cell>
          <cell r="J176" t="str">
            <v>RAL  7005</v>
          </cell>
          <cell r="K176">
            <v>0</v>
          </cell>
          <cell r="L176">
            <v>0</v>
          </cell>
          <cell r="M176">
            <v>0</v>
          </cell>
          <cell r="N176" t="str">
            <v>-</v>
          </cell>
          <cell r="O176" t="str">
            <v>-</v>
          </cell>
          <cell r="W176" t="str">
            <v>-</v>
          </cell>
        </row>
        <row r="177">
          <cell r="C177" t="str">
            <v>1Л2-3</v>
          </cell>
          <cell r="D177" t="str">
            <v>Лестница 1Л2-3</v>
          </cell>
          <cell r="E177">
            <v>1</v>
          </cell>
          <cell r="F177">
            <v>370.8</v>
          </cell>
          <cell r="G177">
            <v>370.8</v>
          </cell>
          <cell r="H177">
            <v>19.89</v>
          </cell>
          <cell r="I177">
            <v>19.89</v>
          </cell>
          <cell r="J177" t="str">
            <v>RAL  7005</v>
          </cell>
          <cell r="K177">
            <v>0</v>
          </cell>
          <cell r="L177">
            <v>0</v>
          </cell>
          <cell r="M177">
            <v>0</v>
          </cell>
          <cell r="N177" t="str">
            <v>-</v>
          </cell>
          <cell r="O177" t="str">
            <v>-</v>
          </cell>
          <cell r="W177" t="str">
            <v>-</v>
          </cell>
        </row>
        <row r="178">
          <cell r="C178" t="str">
            <v>1Л4-1</v>
          </cell>
          <cell r="D178" t="str">
            <v>Лестница 1Л4-1</v>
          </cell>
          <cell r="E178">
            <v>1</v>
          </cell>
          <cell r="F178">
            <v>626.79999999999995</v>
          </cell>
          <cell r="G178">
            <v>626.79999999999995</v>
          </cell>
          <cell r="H178">
            <v>31.02</v>
          </cell>
          <cell r="I178">
            <v>31.02</v>
          </cell>
          <cell r="J178" t="str">
            <v>RAL  7005</v>
          </cell>
          <cell r="K178">
            <v>0</v>
          </cell>
          <cell r="L178">
            <v>0</v>
          </cell>
          <cell r="M178">
            <v>0</v>
          </cell>
          <cell r="N178" t="str">
            <v>-</v>
          </cell>
          <cell r="O178" t="str">
            <v>-</v>
          </cell>
          <cell r="W178" t="str">
            <v>-</v>
          </cell>
        </row>
        <row r="179">
          <cell r="C179" t="str">
            <v>1Л6-1</v>
          </cell>
          <cell r="D179" t="str">
            <v>Лестница 1Л6-1</v>
          </cell>
          <cell r="E179">
            <v>1</v>
          </cell>
          <cell r="F179">
            <v>474.3</v>
          </cell>
          <cell r="G179">
            <v>474.3</v>
          </cell>
          <cell r="H179">
            <v>21.31</v>
          </cell>
          <cell r="I179">
            <v>21.31</v>
          </cell>
          <cell r="J179" t="str">
            <v>RAL  7005</v>
          </cell>
          <cell r="K179">
            <v>0</v>
          </cell>
          <cell r="L179">
            <v>0</v>
          </cell>
          <cell r="M179">
            <v>0</v>
          </cell>
          <cell r="N179" t="str">
            <v>-</v>
          </cell>
          <cell r="O179" t="str">
            <v>-</v>
          </cell>
          <cell r="W179" t="str">
            <v>-</v>
          </cell>
        </row>
        <row r="180">
          <cell r="C180" t="str">
            <v>1М-1</v>
          </cell>
          <cell r="D180" t="str">
            <v>Монтажный элемент 1М-1</v>
          </cell>
          <cell r="E180">
            <v>47</v>
          </cell>
          <cell r="F180">
            <v>1.5</v>
          </cell>
          <cell r="G180">
            <v>70.5</v>
          </cell>
          <cell r="H180">
            <v>0.04</v>
          </cell>
          <cell r="I180">
            <v>1.8800000000000001</v>
          </cell>
          <cell r="J180" t="str">
            <v>RAL  7005</v>
          </cell>
          <cell r="K180">
            <v>47</v>
          </cell>
          <cell r="L180">
            <v>70.5</v>
          </cell>
          <cell r="M180">
            <v>1.8800000000000001</v>
          </cell>
          <cell r="N180" t="str">
            <v>-</v>
          </cell>
          <cell r="O180" t="str">
            <v>-</v>
          </cell>
          <cell r="W180" t="str">
            <v>-</v>
          </cell>
        </row>
        <row r="181">
          <cell r="C181" t="str">
            <v>1М-2</v>
          </cell>
          <cell r="D181" t="str">
            <v>Монтажный элемент 1М-2</v>
          </cell>
          <cell r="E181">
            <v>10</v>
          </cell>
          <cell r="F181">
            <v>26.4</v>
          </cell>
          <cell r="G181">
            <v>264</v>
          </cell>
          <cell r="H181">
            <v>0.37</v>
          </cell>
          <cell r="I181">
            <v>3.7</v>
          </cell>
          <cell r="J181" t="str">
            <v>ОГЗ до R45</v>
          </cell>
          <cell r="K181">
            <v>0</v>
          </cell>
          <cell r="L181">
            <v>0</v>
          </cell>
          <cell r="M181">
            <v>0</v>
          </cell>
          <cell r="N181" t="str">
            <v>-</v>
          </cell>
          <cell r="O181" t="str">
            <v>-</v>
          </cell>
          <cell r="W181" t="str">
            <v>-</v>
          </cell>
        </row>
        <row r="182">
          <cell r="C182" t="str">
            <v>1М-3</v>
          </cell>
          <cell r="D182" t="str">
            <v>Монтажный элемент 1М-3</v>
          </cell>
          <cell r="E182">
            <v>24</v>
          </cell>
          <cell r="F182">
            <v>0.3</v>
          </cell>
          <cell r="G182">
            <v>7.2</v>
          </cell>
          <cell r="H182">
            <v>0.02</v>
          </cell>
          <cell r="I182">
            <v>0.48</v>
          </cell>
          <cell r="J182" t="str">
            <v>RAL  7005</v>
          </cell>
          <cell r="K182">
            <v>24</v>
          </cell>
          <cell r="L182">
            <v>7.1999999999999993</v>
          </cell>
          <cell r="M182">
            <v>0.48</v>
          </cell>
          <cell r="N182" t="str">
            <v>-</v>
          </cell>
          <cell r="O182" t="str">
            <v>-</v>
          </cell>
          <cell r="W182" t="str">
            <v>-</v>
          </cell>
        </row>
        <row r="183">
          <cell r="C183" t="str">
            <v>1М-4</v>
          </cell>
          <cell r="D183" t="str">
            <v>Монтажный элемент 1М-4</v>
          </cell>
          <cell r="E183">
            <v>8</v>
          </cell>
          <cell r="F183">
            <v>11.2</v>
          </cell>
          <cell r="G183">
            <v>89.6</v>
          </cell>
          <cell r="H183">
            <v>0.25</v>
          </cell>
          <cell r="I183">
            <v>2</v>
          </cell>
          <cell r="J183" t="str">
            <v>ОГЗ до R45</v>
          </cell>
          <cell r="K183">
            <v>8</v>
          </cell>
          <cell r="L183">
            <v>89.6</v>
          </cell>
          <cell r="M183">
            <v>2</v>
          </cell>
          <cell r="N183" t="str">
            <v>-</v>
          </cell>
          <cell r="O183" t="str">
            <v>-</v>
          </cell>
          <cell r="W183" t="str">
            <v>-</v>
          </cell>
        </row>
        <row r="184">
          <cell r="C184" t="str">
            <v>1Н1-1</v>
          </cell>
          <cell r="D184" t="str">
            <v>Настил 1Н1-1</v>
          </cell>
          <cell r="E184">
            <v>1</v>
          </cell>
          <cell r="F184">
            <v>10.4</v>
          </cell>
          <cell r="G184">
            <v>10.4</v>
          </cell>
          <cell r="H184">
            <v>0.52</v>
          </cell>
          <cell r="I184">
            <v>0.52</v>
          </cell>
          <cell r="J184" t="str">
            <v>RAL  7005</v>
          </cell>
          <cell r="K184">
            <v>1</v>
          </cell>
          <cell r="L184">
            <v>10.4</v>
          </cell>
          <cell r="M184">
            <v>0.52</v>
          </cell>
          <cell r="N184" t="str">
            <v>-</v>
          </cell>
          <cell r="O184" t="str">
            <v>-</v>
          </cell>
          <cell r="P184" t="e">
            <v>#VALUE!</v>
          </cell>
          <cell r="W184" t="str">
            <v>-</v>
          </cell>
        </row>
        <row r="185">
          <cell r="C185" t="str">
            <v>1Н1-2</v>
          </cell>
          <cell r="D185" t="str">
            <v>Настил 1Н1-2</v>
          </cell>
          <cell r="E185">
            <v>1</v>
          </cell>
          <cell r="F185">
            <v>18.399999999999999</v>
          </cell>
          <cell r="G185">
            <v>18.399999999999999</v>
          </cell>
          <cell r="H185">
            <v>0.91</v>
          </cell>
          <cell r="I185">
            <v>0.91</v>
          </cell>
          <cell r="J185" t="str">
            <v>RAL  7005</v>
          </cell>
          <cell r="K185">
            <v>1</v>
          </cell>
          <cell r="L185">
            <v>18.399999999999999</v>
          </cell>
          <cell r="M185">
            <v>0.91</v>
          </cell>
          <cell r="N185" t="str">
            <v>-</v>
          </cell>
          <cell r="O185" t="str">
            <v>-</v>
          </cell>
          <cell r="P185" t="e">
            <v>#VALUE!</v>
          </cell>
          <cell r="W185" t="str">
            <v>-</v>
          </cell>
        </row>
        <row r="186">
          <cell r="C186" t="str">
            <v>1Н1-3</v>
          </cell>
          <cell r="D186" t="str">
            <v>Настил 1Н1-3</v>
          </cell>
          <cell r="E186">
            <v>1</v>
          </cell>
          <cell r="F186">
            <v>17.3</v>
          </cell>
          <cell r="G186">
            <v>17.3</v>
          </cell>
          <cell r="H186">
            <v>0.84</v>
          </cell>
          <cell r="I186">
            <v>0.84</v>
          </cell>
          <cell r="J186" t="str">
            <v>RAL  7005</v>
          </cell>
          <cell r="K186">
            <v>1</v>
          </cell>
          <cell r="L186">
            <v>17.3</v>
          </cell>
          <cell r="M186">
            <v>0.84</v>
          </cell>
          <cell r="N186" t="str">
            <v>-</v>
          </cell>
          <cell r="O186" t="str">
            <v>-</v>
          </cell>
          <cell r="P186" t="e">
            <v>#VALUE!</v>
          </cell>
          <cell r="W186" t="str">
            <v>-</v>
          </cell>
        </row>
        <row r="187">
          <cell r="C187" t="str">
            <v>1Н1-4</v>
          </cell>
          <cell r="D187" t="str">
            <v>Настил 1Н1-4</v>
          </cell>
          <cell r="E187">
            <v>1</v>
          </cell>
          <cell r="F187">
            <v>17.8</v>
          </cell>
          <cell r="G187">
            <v>17.8</v>
          </cell>
          <cell r="H187">
            <v>0.87</v>
          </cell>
          <cell r="I187">
            <v>0.87</v>
          </cell>
          <cell r="J187" t="str">
            <v>RAL  7005</v>
          </cell>
          <cell r="K187">
            <v>0</v>
          </cell>
          <cell r="L187">
            <v>0</v>
          </cell>
          <cell r="M187">
            <v>0</v>
          </cell>
          <cell r="N187" t="str">
            <v>-</v>
          </cell>
          <cell r="O187" t="str">
            <v>-</v>
          </cell>
          <cell r="W187" t="str">
            <v>-</v>
          </cell>
        </row>
        <row r="188">
          <cell r="C188" t="str">
            <v>1Н1-5</v>
          </cell>
          <cell r="D188" t="str">
            <v>Настил 1Н1-5</v>
          </cell>
          <cell r="E188">
            <v>1</v>
          </cell>
          <cell r="F188">
            <v>27</v>
          </cell>
          <cell r="G188">
            <v>27</v>
          </cell>
          <cell r="H188">
            <v>1.34</v>
          </cell>
          <cell r="I188">
            <v>1.34</v>
          </cell>
          <cell r="J188" t="str">
            <v>RAL  7005</v>
          </cell>
          <cell r="K188">
            <v>0</v>
          </cell>
          <cell r="L188">
            <v>0</v>
          </cell>
          <cell r="M188">
            <v>0</v>
          </cell>
          <cell r="N188" t="str">
            <v>-</v>
          </cell>
          <cell r="O188" t="str">
            <v>-</v>
          </cell>
          <cell r="W188" t="str">
            <v>-</v>
          </cell>
        </row>
        <row r="189">
          <cell r="C189" t="str">
            <v>1Н1-6</v>
          </cell>
          <cell r="D189" t="str">
            <v>Настил 1Н1-6</v>
          </cell>
          <cell r="E189">
            <v>1</v>
          </cell>
          <cell r="F189">
            <v>27</v>
          </cell>
          <cell r="G189">
            <v>27</v>
          </cell>
          <cell r="H189">
            <v>1.34</v>
          </cell>
          <cell r="I189">
            <v>1.34</v>
          </cell>
          <cell r="J189" t="str">
            <v>RAL  7005</v>
          </cell>
          <cell r="K189">
            <v>0</v>
          </cell>
          <cell r="L189">
            <v>0</v>
          </cell>
          <cell r="M189">
            <v>0</v>
          </cell>
          <cell r="N189" t="str">
            <v>-</v>
          </cell>
          <cell r="O189" t="str">
            <v>-</v>
          </cell>
          <cell r="W189" t="str">
            <v>-</v>
          </cell>
        </row>
        <row r="190">
          <cell r="C190" t="str">
            <v>1Н1-7</v>
          </cell>
          <cell r="D190" t="str">
            <v>Настил 1Н1-7</v>
          </cell>
          <cell r="E190">
            <v>1</v>
          </cell>
          <cell r="F190">
            <v>21.6</v>
          </cell>
          <cell r="G190">
            <v>21.6</v>
          </cell>
          <cell r="H190">
            <v>1.05</v>
          </cell>
          <cell r="I190">
            <v>1.05</v>
          </cell>
          <cell r="J190" t="str">
            <v>RAL  7005</v>
          </cell>
          <cell r="K190">
            <v>1</v>
          </cell>
          <cell r="L190">
            <v>21.6</v>
          </cell>
          <cell r="M190">
            <v>1.05</v>
          </cell>
          <cell r="N190" t="str">
            <v>-</v>
          </cell>
          <cell r="O190" t="str">
            <v>-</v>
          </cell>
          <cell r="P190" t="e">
            <v>#VALUE!</v>
          </cell>
          <cell r="W190" t="str">
            <v>-</v>
          </cell>
        </row>
        <row r="191">
          <cell r="C191" t="str">
            <v>1Н1-8</v>
          </cell>
          <cell r="D191" t="str">
            <v>Настил 1Н1-8</v>
          </cell>
          <cell r="E191">
            <v>1</v>
          </cell>
          <cell r="F191">
            <v>21.3</v>
          </cell>
          <cell r="G191">
            <v>21.3</v>
          </cell>
          <cell r="H191">
            <v>1.04</v>
          </cell>
          <cell r="I191">
            <v>1.04</v>
          </cell>
          <cell r="J191" t="str">
            <v>RAL  7005</v>
          </cell>
          <cell r="K191">
            <v>1</v>
          </cell>
          <cell r="L191">
            <v>21.3</v>
          </cell>
          <cell r="M191">
            <v>1.04</v>
          </cell>
          <cell r="N191" t="str">
            <v>-</v>
          </cell>
          <cell r="O191" t="str">
            <v>-</v>
          </cell>
          <cell r="P191" t="e">
            <v>#VALUE!</v>
          </cell>
          <cell r="W191" t="str">
            <v>-</v>
          </cell>
        </row>
        <row r="192">
          <cell r="C192" t="str">
            <v>1Н1-9</v>
          </cell>
          <cell r="D192" t="str">
            <v>Настил 1Н1-9</v>
          </cell>
          <cell r="E192">
            <v>1</v>
          </cell>
          <cell r="F192">
            <v>27.3</v>
          </cell>
          <cell r="G192">
            <v>27.3</v>
          </cell>
          <cell r="H192">
            <v>1.36</v>
          </cell>
          <cell r="I192">
            <v>1.36</v>
          </cell>
          <cell r="J192" t="str">
            <v>RAL  7005</v>
          </cell>
          <cell r="K192">
            <v>1</v>
          </cell>
          <cell r="L192">
            <v>27.3</v>
          </cell>
          <cell r="M192">
            <v>1.36</v>
          </cell>
          <cell r="N192" t="str">
            <v>-</v>
          </cell>
          <cell r="O192" t="str">
            <v>-</v>
          </cell>
          <cell r="P192" t="e">
            <v>#VALUE!</v>
          </cell>
          <cell r="W192" t="str">
            <v>-</v>
          </cell>
        </row>
        <row r="193">
          <cell r="C193" t="str">
            <v>1Н1-10</v>
          </cell>
          <cell r="D193" t="str">
            <v>Настил 1Н1-10</v>
          </cell>
          <cell r="E193">
            <v>1</v>
          </cell>
          <cell r="F193">
            <v>26.3</v>
          </cell>
          <cell r="G193">
            <v>26.3</v>
          </cell>
          <cell r="H193">
            <v>1.31</v>
          </cell>
          <cell r="I193">
            <v>1.31</v>
          </cell>
          <cell r="J193" t="str">
            <v>RAL  7005</v>
          </cell>
          <cell r="K193">
            <v>0</v>
          </cell>
          <cell r="L193">
            <v>0</v>
          </cell>
          <cell r="M193">
            <v>0</v>
          </cell>
          <cell r="N193" t="str">
            <v>-</v>
          </cell>
          <cell r="O193" t="str">
            <v>-</v>
          </cell>
          <cell r="W193" t="str">
            <v>-</v>
          </cell>
        </row>
        <row r="194">
          <cell r="C194" t="str">
            <v>1Н1-11</v>
          </cell>
          <cell r="D194" t="str">
            <v>Настил 1Н1-11</v>
          </cell>
          <cell r="E194">
            <v>1</v>
          </cell>
          <cell r="F194">
            <v>18.600000000000001</v>
          </cell>
          <cell r="G194">
            <v>18.600000000000001</v>
          </cell>
          <cell r="H194">
            <v>0.9</v>
          </cell>
          <cell r="I194">
            <v>0.9</v>
          </cell>
          <cell r="J194" t="str">
            <v>RAL  7005</v>
          </cell>
          <cell r="K194">
            <v>0</v>
          </cell>
          <cell r="L194">
            <v>0</v>
          </cell>
          <cell r="M194">
            <v>0</v>
          </cell>
          <cell r="N194" t="str">
            <v>-</v>
          </cell>
          <cell r="O194" t="str">
            <v>-</v>
          </cell>
          <cell r="W194" t="str">
            <v>-</v>
          </cell>
        </row>
        <row r="195">
          <cell r="C195" t="str">
            <v>1Н1-12</v>
          </cell>
          <cell r="D195" t="str">
            <v>Настил 1Н1-12</v>
          </cell>
          <cell r="E195">
            <v>1</v>
          </cell>
          <cell r="F195">
            <v>13.1</v>
          </cell>
          <cell r="G195">
            <v>13.1</v>
          </cell>
          <cell r="H195">
            <v>0.64</v>
          </cell>
          <cell r="I195">
            <v>0.64</v>
          </cell>
          <cell r="J195" t="str">
            <v>RAL  7005</v>
          </cell>
          <cell r="K195">
            <v>1</v>
          </cell>
          <cell r="L195">
            <v>13.1</v>
          </cell>
          <cell r="M195">
            <v>0.64</v>
          </cell>
          <cell r="N195" t="str">
            <v>-</v>
          </cell>
          <cell r="O195" t="str">
            <v>-</v>
          </cell>
          <cell r="P195" t="e">
            <v>#VALUE!</v>
          </cell>
          <cell r="W195" t="str">
            <v>-</v>
          </cell>
        </row>
        <row r="196">
          <cell r="C196" t="str">
            <v>1Н1-13</v>
          </cell>
          <cell r="D196" t="str">
            <v>Настил 1Н1-13</v>
          </cell>
          <cell r="E196">
            <v>1</v>
          </cell>
          <cell r="F196">
            <v>38.700000000000003</v>
          </cell>
          <cell r="G196">
            <v>38.700000000000003</v>
          </cell>
          <cell r="H196">
            <v>1.97</v>
          </cell>
          <cell r="I196">
            <v>1.97</v>
          </cell>
          <cell r="J196" t="str">
            <v>RAL  7005</v>
          </cell>
          <cell r="K196">
            <v>0</v>
          </cell>
          <cell r="L196">
            <v>0</v>
          </cell>
          <cell r="M196">
            <v>0</v>
          </cell>
          <cell r="N196" t="str">
            <v>-</v>
          </cell>
          <cell r="O196" t="str">
            <v>-</v>
          </cell>
          <cell r="W196" t="str">
            <v>-</v>
          </cell>
        </row>
        <row r="197">
          <cell r="C197" t="str">
            <v>1Н1-14</v>
          </cell>
          <cell r="D197" t="str">
            <v>Настил 1Н1-14</v>
          </cell>
          <cell r="E197">
            <v>1</v>
          </cell>
          <cell r="F197">
            <v>85.2</v>
          </cell>
          <cell r="G197">
            <v>85.2</v>
          </cell>
          <cell r="H197">
            <v>4.29</v>
          </cell>
          <cell r="I197">
            <v>4.29</v>
          </cell>
          <cell r="J197" t="str">
            <v>RAL  7005</v>
          </cell>
          <cell r="K197">
            <v>1</v>
          </cell>
          <cell r="L197">
            <v>85.2</v>
          </cell>
          <cell r="M197">
            <v>4.29</v>
          </cell>
          <cell r="N197" t="str">
            <v>-</v>
          </cell>
          <cell r="O197" t="str">
            <v>-</v>
          </cell>
          <cell r="P197" t="e">
            <v>#VALUE!</v>
          </cell>
          <cell r="W197" t="str">
            <v>-</v>
          </cell>
        </row>
        <row r="198">
          <cell r="C198" t="str">
            <v>1Н1-15</v>
          </cell>
          <cell r="D198" t="str">
            <v>Настил 1Н1-15</v>
          </cell>
          <cell r="E198">
            <v>1</v>
          </cell>
          <cell r="F198">
            <v>83.6</v>
          </cell>
          <cell r="G198">
            <v>83.6</v>
          </cell>
          <cell r="H198">
            <v>4.18</v>
          </cell>
          <cell r="I198">
            <v>4.18</v>
          </cell>
          <cell r="J198" t="str">
            <v>RAL  7005</v>
          </cell>
          <cell r="K198">
            <v>1</v>
          </cell>
          <cell r="L198">
            <v>83.6</v>
          </cell>
          <cell r="M198">
            <v>4.18</v>
          </cell>
          <cell r="N198" t="str">
            <v>-</v>
          </cell>
          <cell r="O198" t="str">
            <v>-</v>
          </cell>
          <cell r="P198" t="e">
            <v>#VALUE!</v>
          </cell>
          <cell r="W198" t="str">
            <v>-</v>
          </cell>
        </row>
        <row r="199">
          <cell r="C199" t="str">
            <v>1Н1-16</v>
          </cell>
          <cell r="D199" t="str">
            <v>Настил 1Н1-16</v>
          </cell>
          <cell r="E199">
            <v>1</v>
          </cell>
          <cell r="F199">
            <v>76.5</v>
          </cell>
          <cell r="G199">
            <v>76.5</v>
          </cell>
          <cell r="H199">
            <v>3.81</v>
          </cell>
          <cell r="I199">
            <v>3.81</v>
          </cell>
          <cell r="J199" t="str">
            <v>RAL  7005</v>
          </cell>
          <cell r="K199">
            <v>1</v>
          </cell>
          <cell r="L199">
            <v>76.5</v>
          </cell>
          <cell r="M199">
            <v>3.81</v>
          </cell>
          <cell r="N199" t="str">
            <v>-</v>
          </cell>
          <cell r="O199" t="str">
            <v>-</v>
          </cell>
          <cell r="P199" t="e">
            <v>#VALUE!</v>
          </cell>
          <cell r="W199" t="str">
            <v>-</v>
          </cell>
        </row>
        <row r="200">
          <cell r="C200" t="str">
            <v>1Н1-17</v>
          </cell>
          <cell r="D200" t="str">
            <v>Настил 1Н1-17</v>
          </cell>
          <cell r="E200">
            <v>2</v>
          </cell>
          <cell r="F200">
            <v>114.3</v>
          </cell>
          <cell r="G200">
            <v>228.6</v>
          </cell>
          <cell r="H200">
            <v>5.75</v>
          </cell>
          <cell r="I200">
            <v>11.5</v>
          </cell>
          <cell r="J200" t="str">
            <v>RAL  7005</v>
          </cell>
          <cell r="K200">
            <v>0</v>
          </cell>
          <cell r="L200">
            <v>0</v>
          </cell>
          <cell r="M200">
            <v>0</v>
          </cell>
          <cell r="N200" t="str">
            <v>-</v>
          </cell>
          <cell r="O200" t="str">
            <v>-</v>
          </cell>
          <cell r="W200" t="str">
            <v>-</v>
          </cell>
        </row>
        <row r="201">
          <cell r="C201" t="str">
            <v>1Н1-18</v>
          </cell>
          <cell r="D201" t="str">
            <v>Настил 1Н1-18</v>
          </cell>
          <cell r="E201">
            <v>2</v>
          </cell>
          <cell r="F201">
            <v>106.5</v>
          </cell>
          <cell r="G201">
            <v>213</v>
          </cell>
          <cell r="H201">
            <v>5.34</v>
          </cell>
          <cell r="I201">
            <v>10.68</v>
          </cell>
          <cell r="J201" t="str">
            <v>RAL  7005</v>
          </cell>
          <cell r="K201">
            <v>0</v>
          </cell>
          <cell r="L201">
            <v>0</v>
          </cell>
          <cell r="M201">
            <v>0</v>
          </cell>
          <cell r="N201" t="str">
            <v>-</v>
          </cell>
          <cell r="O201" t="str">
            <v>-</v>
          </cell>
          <cell r="W201" t="str">
            <v>-</v>
          </cell>
        </row>
        <row r="202">
          <cell r="C202" t="str">
            <v>1Н1-19</v>
          </cell>
          <cell r="D202" t="str">
            <v>Настил 1Н1-19</v>
          </cell>
          <cell r="E202">
            <v>1</v>
          </cell>
          <cell r="F202">
            <v>102.8</v>
          </cell>
          <cell r="G202">
            <v>102.8</v>
          </cell>
          <cell r="H202">
            <v>5.13</v>
          </cell>
          <cell r="I202">
            <v>5.13</v>
          </cell>
          <cell r="J202" t="str">
            <v>RAL  7005</v>
          </cell>
          <cell r="K202">
            <v>0</v>
          </cell>
          <cell r="L202">
            <v>0</v>
          </cell>
          <cell r="M202">
            <v>0</v>
          </cell>
          <cell r="N202" t="str">
            <v>-</v>
          </cell>
          <cell r="O202" t="str">
            <v>-</v>
          </cell>
          <cell r="W202" t="str">
            <v>-</v>
          </cell>
        </row>
        <row r="203">
          <cell r="C203" t="str">
            <v>1Н1-20</v>
          </cell>
          <cell r="D203" t="str">
            <v>Настил 1Н1-20</v>
          </cell>
          <cell r="E203">
            <v>1</v>
          </cell>
          <cell r="F203">
            <v>94.7</v>
          </cell>
          <cell r="G203">
            <v>94.7</v>
          </cell>
          <cell r="H203">
            <v>4.72</v>
          </cell>
          <cell r="I203">
            <v>4.72</v>
          </cell>
          <cell r="J203" t="str">
            <v>RAL  7005</v>
          </cell>
          <cell r="K203">
            <v>0</v>
          </cell>
          <cell r="L203">
            <v>0</v>
          </cell>
          <cell r="M203">
            <v>0</v>
          </cell>
          <cell r="N203" t="str">
            <v>-</v>
          </cell>
          <cell r="O203" t="str">
            <v>-</v>
          </cell>
          <cell r="W203" t="str">
            <v>-</v>
          </cell>
        </row>
        <row r="204">
          <cell r="C204" t="str">
            <v>1Н1-21</v>
          </cell>
          <cell r="D204" t="str">
            <v>Настил 1Н1-21</v>
          </cell>
          <cell r="E204">
            <v>1</v>
          </cell>
          <cell r="F204">
            <v>87.6</v>
          </cell>
          <cell r="G204">
            <v>87.6</v>
          </cell>
          <cell r="H204">
            <v>4.37</v>
          </cell>
          <cell r="I204">
            <v>4.37</v>
          </cell>
          <cell r="J204" t="str">
            <v>RAL  7005</v>
          </cell>
          <cell r="K204">
            <v>1</v>
          </cell>
          <cell r="L204">
            <v>87.6</v>
          </cell>
          <cell r="M204">
            <v>4.37</v>
          </cell>
          <cell r="N204" t="str">
            <v>-</v>
          </cell>
          <cell r="O204" t="str">
            <v>-</v>
          </cell>
          <cell r="P204" t="e">
            <v>#VALUE!</v>
          </cell>
          <cell r="W204" t="str">
            <v>-</v>
          </cell>
        </row>
        <row r="205">
          <cell r="C205" t="str">
            <v>1Н1-22</v>
          </cell>
          <cell r="D205" t="str">
            <v>Настил 1Н1-22</v>
          </cell>
          <cell r="E205">
            <v>1</v>
          </cell>
          <cell r="F205">
            <v>54.4</v>
          </cell>
          <cell r="G205">
            <v>54.4</v>
          </cell>
          <cell r="H205">
            <v>2.73</v>
          </cell>
          <cell r="I205">
            <v>2.73</v>
          </cell>
          <cell r="J205" t="str">
            <v>RAL  7005</v>
          </cell>
          <cell r="K205">
            <v>1</v>
          </cell>
          <cell r="L205">
            <v>54.4</v>
          </cell>
          <cell r="M205">
            <v>2.73</v>
          </cell>
          <cell r="N205" t="str">
            <v>-</v>
          </cell>
          <cell r="O205" t="str">
            <v>-</v>
          </cell>
          <cell r="P205" t="e">
            <v>#VALUE!</v>
          </cell>
          <cell r="W205" t="str">
            <v>-</v>
          </cell>
        </row>
        <row r="206">
          <cell r="C206" t="str">
            <v>1Н1-23</v>
          </cell>
          <cell r="D206" t="str">
            <v>Настил 1Н1-23</v>
          </cell>
          <cell r="E206">
            <v>1</v>
          </cell>
          <cell r="F206">
            <v>91.4</v>
          </cell>
          <cell r="G206">
            <v>91.4</v>
          </cell>
          <cell r="H206">
            <v>4.6500000000000004</v>
          </cell>
          <cell r="I206">
            <v>4.6500000000000004</v>
          </cell>
          <cell r="J206" t="str">
            <v>RAL  7005</v>
          </cell>
          <cell r="K206">
            <v>1</v>
          </cell>
          <cell r="L206">
            <v>91.4</v>
          </cell>
          <cell r="M206">
            <v>4.6500000000000004</v>
          </cell>
          <cell r="N206" t="str">
            <v>-</v>
          </cell>
          <cell r="O206" t="str">
            <v>-</v>
          </cell>
          <cell r="P206" t="e">
            <v>#VALUE!</v>
          </cell>
          <cell r="W206" t="str">
            <v>-</v>
          </cell>
        </row>
        <row r="207">
          <cell r="C207" t="str">
            <v>1Н1-24</v>
          </cell>
          <cell r="D207" t="str">
            <v>Настил 1Н1-24</v>
          </cell>
          <cell r="E207">
            <v>2</v>
          </cell>
          <cell r="F207">
            <v>197.4</v>
          </cell>
          <cell r="G207">
            <v>394.8</v>
          </cell>
          <cell r="H207">
            <v>9.9499999999999993</v>
          </cell>
          <cell r="I207">
            <v>19.899999999999999</v>
          </cell>
          <cell r="J207" t="str">
            <v>RAL  7005</v>
          </cell>
          <cell r="K207">
            <v>0</v>
          </cell>
          <cell r="L207">
            <v>0</v>
          </cell>
          <cell r="M207">
            <v>0</v>
          </cell>
          <cell r="N207" t="str">
            <v>-</v>
          </cell>
          <cell r="O207" t="str">
            <v>-</v>
          </cell>
          <cell r="P207" t="e">
            <v>#VALUE!</v>
          </cell>
          <cell r="W207" t="str">
            <v>-</v>
          </cell>
        </row>
        <row r="208">
          <cell r="C208" t="str">
            <v>1Н1-25</v>
          </cell>
          <cell r="D208" t="str">
            <v>Настил 1Н1-25</v>
          </cell>
          <cell r="E208">
            <v>1</v>
          </cell>
          <cell r="F208">
            <v>180.6</v>
          </cell>
          <cell r="G208">
            <v>180.6</v>
          </cell>
          <cell r="H208">
            <v>9.07</v>
          </cell>
          <cell r="I208">
            <v>9.07</v>
          </cell>
          <cell r="J208" t="str">
            <v>RAL  7005</v>
          </cell>
          <cell r="K208">
            <v>0</v>
          </cell>
          <cell r="L208">
            <v>0</v>
          </cell>
          <cell r="M208">
            <v>0</v>
          </cell>
          <cell r="N208" t="str">
            <v>-</v>
          </cell>
          <cell r="O208" t="str">
            <v>-</v>
          </cell>
          <cell r="P208" t="e">
            <v>#VALUE!</v>
          </cell>
          <cell r="W208" t="str">
            <v>-</v>
          </cell>
        </row>
        <row r="209">
          <cell r="C209" t="str">
            <v>1Н1-26</v>
          </cell>
          <cell r="D209" t="str">
            <v>Настил 1Н1-26</v>
          </cell>
          <cell r="E209">
            <v>2</v>
          </cell>
          <cell r="F209">
            <v>264.39999999999998</v>
          </cell>
          <cell r="G209">
            <v>528.79999999999995</v>
          </cell>
          <cell r="H209">
            <v>13.32</v>
          </cell>
          <cell r="I209">
            <v>26.64</v>
          </cell>
          <cell r="J209" t="str">
            <v>RAL  7005</v>
          </cell>
          <cell r="K209">
            <v>0</v>
          </cell>
          <cell r="L209">
            <v>0</v>
          </cell>
          <cell r="M209">
            <v>0</v>
          </cell>
          <cell r="N209" t="str">
            <v>-</v>
          </cell>
          <cell r="O209" t="str">
            <v>-</v>
          </cell>
          <cell r="P209" t="e">
            <v>#VALUE!</v>
          </cell>
          <cell r="W209" t="str">
            <v>-</v>
          </cell>
        </row>
        <row r="210">
          <cell r="C210" t="str">
            <v>1Н1-27</v>
          </cell>
          <cell r="D210" t="str">
            <v>Настил 1Н1-27</v>
          </cell>
          <cell r="E210">
            <v>2</v>
          </cell>
          <cell r="F210">
            <v>246.2</v>
          </cell>
          <cell r="G210">
            <v>492.4</v>
          </cell>
          <cell r="H210">
            <v>12.35</v>
          </cell>
          <cell r="I210">
            <v>24.7</v>
          </cell>
          <cell r="J210" t="str">
            <v>RAL  7005</v>
          </cell>
          <cell r="K210">
            <v>0</v>
          </cell>
          <cell r="L210">
            <v>0</v>
          </cell>
          <cell r="M210">
            <v>0</v>
          </cell>
          <cell r="N210" t="str">
            <v>-</v>
          </cell>
          <cell r="O210" t="str">
            <v>-</v>
          </cell>
          <cell r="P210" t="e">
            <v>#VALUE!</v>
          </cell>
          <cell r="W210" t="str">
            <v>-</v>
          </cell>
        </row>
        <row r="211">
          <cell r="C211" t="str">
            <v>1Н1-28</v>
          </cell>
          <cell r="D211" t="str">
            <v>Настил 1Н1-28</v>
          </cell>
          <cell r="E211">
            <v>1</v>
          </cell>
          <cell r="F211">
            <v>242.5</v>
          </cell>
          <cell r="G211">
            <v>242.5</v>
          </cell>
          <cell r="H211">
            <v>12.2</v>
          </cell>
          <cell r="I211">
            <v>12.2</v>
          </cell>
          <cell r="J211" t="str">
            <v>RAL  7005</v>
          </cell>
          <cell r="K211">
            <v>0</v>
          </cell>
          <cell r="L211">
            <v>0</v>
          </cell>
          <cell r="M211">
            <v>0</v>
          </cell>
          <cell r="N211" t="str">
            <v>-</v>
          </cell>
          <cell r="O211" t="str">
            <v>-</v>
          </cell>
          <cell r="P211" t="e">
            <v>#VALUE!</v>
          </cell>
          <cell r="W211" t="str">
            <v>-</v>
          </cell>
        </row>
        <row r="212">
          <cell r="C212" t="str">
            <v>1Н1-29</v>
          </cell>
          <cell r="D212" t="str">
            <v>Настил 1Н1-29</v>
          </cell>
          <cell r="E212">
            <v>1</v>
          </cell>
          <cell r="F212">
            <v>223.6</v>
          </cell>
          <cell r="G212">
            <v>223.6</v>
          </cell>
          <cell r="H212">
            <v>11.24</v>
          </cell>
          <cell r="I212">
            <v>11.24</v>
          </cell>
          <cell r="J212" t="str">
            <v>RAL  7005</v>
          </cell>
          <cell r="K212">
            <v>0</v>
          </cell>
          <cell r="L212">
            <v>0</v>
          </cell>
          <cell r="M212">
            <v>0</v>
          </cell>
          <cell r="N212" t="str">
            <v>-</v>
          </cell>
          <cell r="O212" t="str">
            <v>-</v>
          </cell>
          <cell r="P212" t="e">
            <v>#VALUE!</v>
          </cell>
          <cell r="W212" t="str">
            <v>-</v>
          </cell>
        </row>
        <row r="213">
          <cell r="C213" t="str">
            <v>1Н1-30</v>
          </cell>
          <cell r="D213" t="str">
            <v>Настил 1Н1-30</v>
          </cell>
          <cell r="E213">
            <v>1</v>
          </cell>
          <cell r="F213">
            <v>206.5</v>
          </cell>
          <cell r="G213">
            <v>206.5</v>
          </cell>
          <cell r="H213">
            <v>10.39</v>
          </cell>
          <cell r="I213">
            <v>10.39</v>
          </cell>
          <cell r="J213" t="str">
            <v>RAL  7005</v>
          </cell>
          <cell r="K213">
            <v>0</v>
          </cell>
          <cell r="L213">
            <v>0</v>
          </cell>
          <cell r="M213">
            <v>0</v>
          </cell>
          <cell r="N213" t="str">
            <v>-</v>
          </cell>
          <cell r="O213" t="str">
            <v>-</v>
          </cell>
          <cell r="P213" t="e">
            <v>#VALUE!</v>
          </cell>
          <cell r="W213" t="str">
            <v>-</v>
          </cell>
        </row>
        <row r="214">
          <cell r="C214" t="str">
            <v>1Н1-31</v>
          </cell>
          <cell r="D214" t="str">
            <v>Настил 1Н1-31</v>
          </cell>
          <cell r="E214">
            <v>1</v>
          </cell>
          <cell r="F214">
            <v>130.5</v>
          </cell>
          <cell r="G214">
            <v>130.5</v>
          </cell>
          <cell r="H214">
            <v>6.58</v>
          </cell>
          <cell r="I214">
            <v>6.58</v>
          </cell>
          <cell r="J214" t="str">
            <v>RAL  7005</v>
          </cell>
          <cell r="K214">
            <v>0</v>
          </cell>
          <cell r="L214">
            <v>0</v>
          </cell>
          <cell r="M214">
            <v>0</v>
          </cell>
          <cell r="N214" t="str">
            <v>-</v>
          </cell>
          <cell r="O214" t="str">
            <v>-</v>
          </cell>
          <cell r="P214" t="e">
            <v>#VALUE!</v>
          </cell>
          <cell r="W214" t="str">
            <v>-</v>
          </cell>
        </row>
        <row r="215">
          <cell r="C215" t="str">
            <v>1Н1-32</v>
          </cell>
          <cell r="D215" t="str">
            <v>Настил 1Н1-32</v>
          </cell>
          <cell r="E215">
            <v>1</v>
          </cell>
          <cell r="F215">
            <v>13.9</v>
          </cell>
          <cell r="G215">
            <v>13.9</v>
          </cell>
          <cell r="H215">
            <v>0.69</v>
          </cell>
          <cell r="I215">
            <v>0.69</v>
          </cell>
          <cell r="J215" t="str">
            <v>RAL  7005</v>
          </cell>
          <cell r="K215">
            <v>1</v>
          </cell>
          <cell r="L215">
            <v>13.9</v>
          </cell>
          <cell r="M215">
            <v>0.69</v>
          </cell>
          <cell r="N215" t="str">
            <v>-</v>
          </cell>
          <cell r="O215" t="str">
            <v>-</v>
          </cell>
          <cell r="P215" t="e">
            <v>#VALUE!</v>
          </cell>
          <cell r="W215" t="str">
            <v>-</v>
          </cell>
        </row>
        <row r="216">
          <cell r="C216" t="str">
            <v>1Н1-33</v>
          </cell>
          <cell r="D216" t="str">
            <v>Настил 1Н1-33</v>
          </cell>
          <cell r="E216">
            <v>1</v>
          </cell>
          <cell r="F216">
            <v>57.2</v>
          </cell>
          <cell r="G216">
            <v>57.2</v>
          </cell>
          <cell r="H216">
            <v>2.77</v>
          </cell>
          <cell r="I216">
            <v>2.77</v>
          </cell>
          <cell r="J216" t="str">
            <v>RAL  7005</v>
          </cell>
          <cell r="K216">
            <v>1</v>
          </cell>
          <cell r="L216">
            <v>57.2</v>
          </cell>
          <cell r="M216">
            <v>2.77</v>
          </cell>
          <cell r="N216" t="str">
            <v>-</v>
          </cell>
          <cell r="O216" t="str">
            <v>-</v>
          </cell>
          <cell r="P216" t="e">
            <v>#VALUE!</v>
          </cell>
          <cell r="W216" t="str">
            <v>-</v>
          </cell>
        </row>
        <row r="217">
          <cell r="C217" t="str">
            <v>1Н1-34</v>
          </cell>
          <cell r="D217" t="str">
            <v>Настил 1Н1-34</v>
          </cell>
          <cell r="E217">
            <v>1</v>
          </cell>
          <cell r="F217">
            <v>57.3</v>
          </cell>
          <cell r="G217">
            <v>57.3</v>
          </cell>
          <cell r="H217">
            <v>2.77</v>
          </cell>
          <cell r="I217">
            <v>2.77</v>
          </cell>
          <cell r="J217" t="str">
            <v>RAL  7005</v>
          </cell>
          <cell r="K217">
            <v>1</v>
          </cell>
          <cell r="L217">
            <v>57.3</v>
          </cell>
          <cell r="M217">
            <v>2.77</v>
          </cell>
          <cell r="N217" t="str">
            <v>-</v>
          </cell>
          <cell r="O217" t="str">
            <v>-</v>
          </cell>
          <cell r="P217" t="e">
            <v>#VALUE!</v>
          </cell>
          <cell r="W217" t="str">
            <v>-</v>
          </cell>
        </row>
        <row r="218">
          <cell r="C218" t="str">
            <v>1Н1-35</v>
          </cell>
          <cell r="D218" t="str">
            <v>Настил 1Н1-35</v>
          </cell>
          <cell r="E218">
            <v>1</v>
          </cell>
          <cell r="F218">
            <v>37.4</v>
          </cell>
          <cell r="G218">
            <v>37.4</v>
          </cell>
          <cell r="H218">
            <v>1.82</v>
          </cell>
          <cell r="I218">
            <v>1.82</v>
          </cell>
          <cell r="J218" t="str">
            <v>RAL  7005</v>
          </cell>
          <cell r="K218">
            <v>0</v>
          </cell>
          <cell r="L218">
            <v>0</v>
          </cell>
          <cell r="M218">
            <v>0</v>
          </cell>
          <cell r="N218" t="str">
            <v>-</v>
          </cell>
          <cell r="O218" t="str">
            <v>-</v>
          </cell>
          <cell r="P218" t="e">
            <v>#VALUE!</v>
          </cell>
          <cell r="W218" t="str">
            <v>-</v>
          </cell>
        </row>
        <row r="219">
          <cell r="C219" t="str">
            <v>1Н1-36</v>
          </cell>
          <cell r="D219" t="str">
            <v>Настил 1Н1-36</v>
          </cell>
          <cell r="E219">
            <v>1</v>
          </cell>
          <cell r="F219">
            <v>81.3</v>
          </cell>
          <cell r="G219">
            <v>81.3</v>
          </cell>
          <cell r="H219">
            <v>4</v>
          </cell>
          <cell r="I219">
            <v>4</v>
          </cell>
          <cell r="J219" t="str">
            <v>RAL  7005</v>
          </cell>
          <cell r="K219">
            <v>0</v>
          </cell>
          <cell r="L219">
            <v>0</v>
          </cell>
          <cell r="M219">
            <v>0</v>
          </cell>
          <cell r="N219">
            <v>1</v>
          </cell>
          <cell r="O219">
            <v>81.3</v>
          </cell>
          <cell r="P219">
            <v>4</v>
          </cell>
          <cell r="W219">
            <v>1</v>
          </cell>
        </row>
        <row r="220">
          <cell r="C220" t="str">
            <v>1Н1-37</v>
          </cell>
          <cell r="D220" t="str">
            <v>Настил 1Н1-37</v>
          </cell>
          <cell r="E220">
            <v>2</v>
          </cell>
          <cell r="F220">
            <v>177</v>
          </cell>
          <cell r="G220">
            <v>354</v>
          </cell>
          <cell r="H220">
            <v>8.6199999999999992</v>
          </cell>
          <cell r="I220">
            <v>17.239999999999998</v>
          </cell>
          <cell r="J220" t="str">
            <v>RAL  7005</v>
          </cell>
          <cell r="K220">
            <v>2</v>
          </cell>
          <cell r="L220">
            <v>354</v>
          </cell>
          <cell r="M220">
            <v>17.239999999999998</v>
          </cell>
          <cell r="N220" t="str">
            <v>-</v>
          </cell>
          <cell r="O220" t="str">
            <v>-</v>
          </cell>
          <cell r="P220" t="e">
            <v>#VALUE!</v>
          </cell>
          <cell r="W220" t="str">
            <v>-</v>
          </cell>
        </row>
        <row r="221">
          <cell r="C221" t="str">
            <v>1Н1-38</v>
          </cell>
          <cell r="D221" t="str">
            <v>Настил 1Н1-38</v>
          </cell>
          <cell r="E221">
            <v>1</v>
          </cell>
          <cell r="F221">
            <v>267.10000000000002</v>
          </cell>
          <cell r="G221">
            <v>267.10000000000002</v>
          </cell>
          <cell r="H221">
            <v>12.99</v>
          </cell>
          <cell r="I221">
            <v>12.99</v>
          </cell>
          <cell r="J221" t="str">
            <v>RAL  7005</v>
          </cell>
          <cell r="K221">
            <v>1</v>
          </cell>
          <cell r="L221">
            <v>267.10000000000002</v>
          </cell>
          <cell r="M221">
            <v>12.99</v>
          </cell>
          <cell r="N221" t="str">
            <v>-</v>
          </cell>
          <cell r="O221" t="str">
            <v>-</v>
          </cell>
          <cell r="P221" t="e">
            <v>#VALUE!</v>
          </cell>
          <cell r="W221" t="str">
            <v>-</v>
          </cell>
        </row>
        <row r="222">
          <cell r="C222" t="str">
            <v>1Н1-39</v>
          </cell>
          <cell r="D222" t="str">
            <v>Настил 1Н1-39</v>
          </cell>
          <cell r="E222">
            <v>1</v>
          </cell>
          <cell r="F222">
            <v>164.2</v>
          </cell>
          <cell r="G222">
            <v>164.2</v>
          </cell>
          <cell r="H222">
            <v>8</v>
          </cell>
          <cell r="I222">
            <v>8</v>
          </cell>
          <cell r="J222" t="str">
            <v>RAL  7005</v>
          </cell>
          <cell r="K222">
            <v>1</v>
          </cell>
          <cell r="L222">
            <v>164.2</v>
          </cell>
          <cell r="M222">
            <v>8</v>
          </cell>
          <cell r="N222" t="str">
            <v>-</v>
          </cell>
          <cell r="O222" t="str">
            <v>-</v>
          </cell>
          <cell r="P222" t="e">
            <v>#VALUE!</v>
          </cell>
          <cell r="W222" t="str">
            <v>-</v>
          </cell>
        </row>
        <row r="223">
          <cell r="C223" t="str">
            <v>1Н1-40</v>
          </cell>
          <cell r="D223" t="str">
            <v>Настил 1Н1-40</v>
          </cell>
          <cell r="E223">
            <v>1</v>
          </cell>
          <cell r="F223">
            <v>244.9</v>
          </cell>
          <cell r="G223">
            <v>244.9</v>
          </cell>
          <cell r="H223">
            <v>11.92</v>
          </cell>
          <cell r="I223">
            <v>11.92</v>
          </cell>
          <cell r="J223" t="str">
            <v>RAL  7005</v>
          </cell>
          <cell r="K223">
            <v>0</v>
          </cell>
          <cell r="L223">
            <v>0</v>
          </cell>
          <cell r="M223">
            <v>0</v>
          </cell>
          <cell r="N223" t="str">
            <v>-</v>
          </cell>
          <cell r="O223" t="str">
            <v>-</v>
          </cell>
          <cell r="P223" t="e">
            <v>#VALUE!</v>
          </cell>
          <cell r="W223" t="str">
            <v>-</v>
          </cell>
        </row>
        <row r="224">
          <cell r="C224" t="str">
            <v>1Н1-41</v>
          </cell>
          <cell r="D224" t="str">
            <v>Настил 1Н1-41</v>
          </cell>
          <cell r="E224">
            <v>1</v>
          </cell>
          <cell r="F224">
            <v>227.6</v>
          </cell>
          <cell r="G224">
            <v>227.6</v>
          </cell>
          <cell r="H224">
            <v>11.09</v>
          </cell>
          <cell r="I224">
            <v>11.09</v>
          </cell>
          <cell r="J224" t="str">
            <v>RAL  7005</v>
          </cell>
          <cell r="K224">
            <v>1</v>
          </cell>
          <cell r="L224">
            <v>227.6</v>
          </cell>
          <cell r="M224">
            <v>11.09</v>
          </cell>
          <cell r="N224" t="str">
            <v>-</v>
          </cell>
          <cell r="O224" t="str">
            <v>-</v>
          </cell>
          <cell r="P224" t="e">
            <v>#VALUE!</v>
          </cell>
          <cell r="W224" t="str">
            <v>-</v>
          </cell>
        </row>
        <row r="225">
          <cell r="C225" t="str">
            <v>1Н1-42</v>
          </cell>
          <cell r="D225" t="str">
            <v>Настил 1Н1-42</v>
          </cell>
          <cell r="E225">
            <v>1</v>
          </cell>
          <cell r="F225">
            <v>244.6</v>
          </cell>
          <cell r="G225">
            <v>244.6</v>
          </cell>
          <cell r="H225">
            <v>11.91</v>
          </cell>
          <cell r="I225">
            <v>11.91</v>
          </cell>
          <cell r="J225" t="str">
            <v>RAL  7005</v>
          </cell>
          <cell r="K225">
            <v>0</v>
          </cell>
          <cell r="L225">
            <v>0</v>
          </cell>
          <cell r="M225">
            <v>0</v>
          </cell>
          <cell r="N225" t="str">
            <v>-</v>
          </cell>
          <cell r="O225" t="str">
            <v>-</v>
          </cell>
          <cell r="P225" t="e">
            <v>#VALUE!</v>
          </cell>
          <cell r="W225" t="str">
            <v>-</v>
          </cell>
        </row>
        <row r="226">
          <cell r="C226" t="str">
            <v>1Н1-43</v>
          </cell>
          <cell r="D226" t="str">
            <v>Настил 1Н1-43</v>
          </cell>
          <cell r="E226">
            <v>1</v>
          </cell>
          <cell r="F226">
            <v>227.1</v>
          </cell>
          <cell r="G226">
            <v>227.1</v>
          </cell>
          <cell r="H226">
            <v>11.07</v>
          </cell>
          <cell r="I226">
            <v>11.07</v>
          </cell>
          <cell r="J226" t="str">
            <v>RAL  7005</v>
          </cell>
          <cell r="K226">
            <v>1</v>
          </cell>
          <cell r="L226">
            <v>227.1</v>
          </cell>
          <cell r="M226">
            <v>11.07</v>
          </cell>
          <cell r="N226" t="str">
            <v>-</v>
          </cell>
          <cell r="O226" t="str">
            <v>-</v>
          </cell>
          <cell r="P226" t="e">
            <v>#VALUE!</v>
          </cell>
          <cell r="W226" t="str">
            <v>-</v>
          </cell>
        </row>
        <row r="227">
          <cell r="C227" t="str">
            <v>1Н1-44</v>
          </cell>
          <cell r="D227" t="str">
            <v>Настил 1Н1-44</v>
          </cell>
          <cell r="E227">
            <v>1</v>
          </cell>
          <cell r="F227">
            <v>92.1</v>
          </cell>
          <cell r="G227">
            <v>92.1</v>
          </cell>
          <cell r="H227">
            <v>4.47</v>
          </cell>
          <cell r="I227">
            <v>4.47</v>
          </cell>
          <cell r="J227" t="str">
            <v>RAL  7005</v>
          </cell>
          <cell r="K227">
            <v>0</v>
          </cell>
          <cell r="L227">
            <v>0</v>
          </cell>
          <cell r="M227">
            <v>0</v>
          </cell>
          <cell r="N227" t="str">
            <v>-</v>
          </cell>
          <cell r="O227" t="str">
            <v>-</v>
          </cell>
          <cell r="P227" t="e">
            <v>#VALUE!</v>
          </cell>
          <cell r="W227" t="str">
            <v>-</v>
          </cell>
        </row>
        <row r="228">
          <cell r="C228" t="str">
            <v>1Н1-45</v>
          </cell>
          <cell r="D228" t="str">
            <v>Настил 1Н1-45</v>
          </cell>
          <cell r="E228">
            <v>1</v>
          </cell>
          <cell r="F228">
            <v>84.9</v>
          </cell>
          <cell r="G228">
            <v>84.9</v>
          </cell>
          <cell r="H228">
            <v>4.12</v>
          </cell>
          <cell r="I228">
            <v>4.12</v>
          </cell>
          <cell r="J228" t="str">
            <v>RAL  7005</v>
          </cell>
          <cell r="K228">
            <v>0</v>
          </cell>
          <cell r="L228">
            <v>0</v>
          </cell>
          <cell r="M228">
            <v>0</v>
          </cell>
          <cell r="N228" t="str">
            <v>-</v>
          </cell>
          <cell r="O228" t="str">
            <v>-</v>
          </cell>
          <cell r="P228" t="e">
            <v>#VALUE!</v>
          </cell>
          <cell r="W228" t="str">
            <v>-</v>
          </cell>
        </row>
        <row r="229">
          <cell r="C229" t="str">
            <v>1Н1-46</v>
          </cell>
          <cell r="D229" t="str">
            <v>Настил 1Н1-46</v>
          </cell>
          <cell r="E229">
            <v>1</v>
          </cell>
          <cell r="F229">
            <v>58.5</v>
          </cell>
          <cell r="G229">
            <v>58.5</v>
          </cell>
          <cell r="H229">
            <v>2.85</v>
          </cell>
          <cell r="I229">
            <v>2.85</v>
          </cell>
          <cell r="J229" t="str">
            <v>RAL  7005</v>
          </cell>
          <cell r="K229">
            <v>1</v>
          </cell>
          <cell r="L229">
            <v>58.5</v>
          </cell>
          <cell r="M229">
            <v>2.85</v>
          </cell>
          <cell r="N229" t="str">
            <v>-</v>
          </cell>
          <cell r="O229" t="str">
            <v>-</v>
          </cell>
          <cell r="P229" t="e">
            <v>#VALUE!</v>
          </cell>
          <cell r="W229" t="str">
            <v>-</v>
          </cell>
        </row>
        <row r="230">
          <cell r="C230" t="str">
            <v>1Н1-47</v>
          </cell>
          <cell r="D230" t="str">
            <v>Настил 1Н1-47</v>
          </cell>
          <cell r="E230">
            <v>1</v>
          </cell>
          <cell r="F230">
            <v>69.7</v>
          </cell>
          <cell r="G230">
            <v>69.7</v>
          </cell>
          <cell r="H230">
            <v>3.37</v>
          </cell>
          <cell r="I230">
            <v>3.37</v>
          </cell>
          <cell r="J230" t="str">
            <v>RAL  7005</v>
          </cell>
          <cell r="K230">
            <v>0</v>
          </cell>
          <cell r="L230">
            <v>0</v>
          </cell>
          <cell r="M230">
            <v>0</v>
          </cell>
          <cell r="N230" t="str">
            <v>-</v>
          </cell>
          <cell r="O230" t="str">
            <v>-</v>
          </cell>
          <cell r="P230" t="e">
            <v>#VALUE!</v>
          </cell>
          <cell r="W230" t="str">
            <v>-</v>
          </cell>
        </row>
        <row r="231">
          <cell r="C231" t="str">
            <v>1Н1-48</v>
          </cell>
          <cell r="D231" t="str">
            <v>Настил 1Н1-48</v>
          </cell>
          <cell r="E231">
            <v>1</v>
          </cell>
          <cell r="F231">
            <v>12.9</v>
          </cell>
          <cell r="G231">
            <v>12.9</v>
          </cell>
          <cell r="H231">
            <v>0.63</v>
          </cell>
          <cell r="I231">
            <v>0.63</v>
          </cell>
          <cell r="J231" t="str">
            <v>RAL  7005</v>
          </cell>
          <cell r="K231">
            <v>1</v>
          </cell>
          <cell r="L231">
            <v>12.9</v>
          </cell>
          <cell r="M231">
            <v>0.63</v>
          </cell>
          <cell r="N231" t="str">
            <v>-</v>
          </cell>
          <cell r="O231" t="str">
            <v>-</v>
          </cell>
          <cell r="P231" t="e">
            <v>#VALUE!</v>
          </cell>
          <cell r="W231" t="str">
            <v>-</v>
          </cell>
        </row>
        <row r="232">
          <cell r="C232" t="str">
            <v>1Н1-49</v>
          </cell>
          <cell r="D232" t="str">
            <v>Настил 1Н1-49</v>
          </cell>
          <cell r="E232">
            <v>1</v>
          </cell>
          <cell r="F232">
            <v>88.5</v>
          </cell>
          <cell r="G232">
            <v>88.5</v>
          </cell>
          <cell r="H232">
            <v>4.29</v>
          </cell>
          <cell r="I232">
            <v>4.29</v>
          </cell>
          <cell r="J232" t="str">
            <v>RAL  7005</v>
          </cell>
          <cell r="K232">
            <v>0</v>
          </cell>
          <cell r="L232">
            <v>0</v>
          </cell>
          <cell r="M232">
            <v>0</v>
          </cell>
          <cell r="N232" t="str">
            <v>-</v>
          </cell>
          <cell r="O232" t="str">
            <v>-</v>
          </cell>
          <cell r="P232" t="e">
            <v>#VALUE!</v>
          </cell>
          <cell r="W232" t="str">
            <v>-</v>
          </cell>
        </row>
        <row r="233">
          <cell r="C233" t="str">
            <v>1Н1-50</v>
          </cell>
          <cell r="D233" t="str">
            <v>Настил 1Н1-50</v>
          </cell>
          <cell r="E233">
            <v>1</v>
          </cell>
          <cell r="F233">
            <v>66.599999999999994</v>
          </cell>
          <cell r="G233">
            <v>66.599999999999994</v>
          </cell>
          <cell r="H233">
            <v>3.23</v>
          </cell>
          <cell r="I233">
            <v>3.23</v>
          </cell>
          <cell r="J233" t="str">
            <v>RAL  7005</v>
          </cell>
          <cell r="K233">
            <v>1</v>
          </cell>
          <cell r="L233">
            <v>66.599999999999994</v>
          </cell>
          <cell r="M233">
            <v>3.23</v>
          </cell>
          <cell r="N233" t="str">
            <v>-</v>
          </cell>
          <cell r="O233" t="str">
            <v>-</v>
          </cell>
          <cell r="P233" t="e">
            <v>#VALUE!</v>
          </cell>
          <cell r="W233" t="str">
            <v>-</v>
          </cell>
        </row>
        <row r="234">
          <cell r="C234" t="str">
            <v>1Н1-51</v>
          </cell>
          <cell r="D234" t="str">
            <v>Настил 1Н1-51</v>
          </cell>
          <cell r="E234">
            <v>1</v>
          </cell>
          <cell r="F234">
            <v>94.2</v>
          </cell>
          <cell r="G234">
            <v>94.2</v>
          </cell>
          <cell r="H234">
            <v>4.57</v>
          </cell>
          <cell r="I234">
            <v>4.57</v>
          </cell>
          <cell r="J234" t="str">
            <v>RAL  7005</v>
          </cell>
          <cell r="K234">
            <v>0</v>
          </cell>
          <cell r="L234">
            <v>0</v>
          </cell>
          <cell r="M234">
            <v>0</v>
          </cell>
          <cell r="N234" t="str">
            <v>-</v>
          </cell>
          <cell r="O234" t="str">
            <v>-</v>
          </cell>
          <cell r="P234" t="e">
            <v>#VALUE!</v>
          </cell>
          <cell r="W234" t="str">
            <v>-</v>
          </cell>
        </row>
        <row r="235">
          <cell r="C235" t="str">
            <v>1Н1-52</v>
          </cell>
          <cell r="D235" t="str">
            <v>Настил 1Н1-52</v>
          </cell>
          <cell r="E235">
            <v>1</v>
          </cell>
          <cell r="F235">
            <v>79.400000000000006</v>
          </cell>
          <cell r="G235">
            <v>79.400000000000006</v>
          </cell>
          <cell r="H235">
            <v>3.85</v>
          </cell>
          <cell r="I235">
            <v>3.85</v>
          </cell>
          <cell r="J235" t="str">
            <v>RAL  7005</v>
          </cell>
          <cell r="K235">
            <v>1</v>
          </cell>
          <cell r="L235">
            <v>79.400000000000006</v>
          </cell>
          <cell r="M235">
            <v>3.85</v>
          </cell>
          <cell r="N235" t="str">
            <v>-</v>
          </cell>
          <cell r="O235" t="str">
            <v>-</v>
          </cell>
          <cell r="P235" t="e">
            <v>#VALUE!</v>
          </cell>
          <cell r="W235" t="str">
            <v>-</v>
          </cell>
        </row>
        <row r="236">
          <cell r="C236" t="str">
            <v>1Н1-53</v>
          </cell>
          <cell r="D236" t="str">
            <v>Настил 1Н1-53</v>
          </cell>
          <cell r="E236">
            <v>1</v>
          </cell>
          <cell r="F236">
            <v>52.5</v>
          </cell>
          <cell r="G236">
            <v>52.5</v>
          </cell>
          <cell r="H236">
            <v>2.5499999999999998</v>
          </cell>
          <cell r="I236">
            <v>2.5499999999999998</v>
          </cell>
          <cell r="J236" t="str">
            <v>RAL  7005</v>
          </cell>
          <cell r="K236">
            <v>1</v>
          </cell>
          <cell r="L236">
            <v>52.5</v>
          </cell>
          <cell r="M236">
            <v>2.5499999999999998</v>
          </cell>
          <cell r="N236" t="str">
            <v>-</v>
          </cell>
          <cell r="O236" t="str">
            <v>-</v>
          </cell>
          <cell r="P236" t="e">
            <v>#VALUE!</v>
          </cell>
          <cell r="W236" t="str">
            <v>-</v>
          </cell>
        </row>
        <row r="237">
          <cell r="C237" t="str">
            <v>1Н1-54</v>
          </cell>
          <cell r="D237" t="str">
            <v>Настил 1Н1-54</v>
          </cell>
          <cell r="E237">
            <v>1</v>
          </cell>
          <cell r="F237">
            <v>71.3</v>
          </cell>
          <cell r="G237">
            <v>71.3</v>
          </cell>
          <cell r="H237">
            <v>3.45</v>
          </cell>
          <cell r="I237">
            <v>3.45</v>
          </cell>
          <cell r="J237" t="str">
            <v>RAL  7005</v>
          </cell>
          <cell r="K237">
            <v>1</v>
          </cell>
          <cell r="L237">
            <v>71.3</v>
          </cell>
          <cell r="M237">
            <v>3.45</v>
          </cell>
          <cell r="N237" t="str">
            <v>-</v>
          </cell>
          <cell r="O237" t="str">
            <v>-</v>
          </cell>
          <cell r="P237" t="e">
            <v>#VALUE!</v>
          </cell>
          <cell r="W237" t="str">
            <v>-</v>
          </cell>
        </row>
        <row r="238">
          <cell r="C238" t="str">
            <v>1Н1-55</v>
          </cell>
          <cell r="D238" t="str">
            <v>Настил 1Н1-55</v>
          </cell>
          <cell r="E238">
            <v>2</v>
          </cell>
          <cell r="F238">
            <v>82.7</v>
          </cell>
          <cell r="G238">
            <v>165.4</v>
          </cell>
          <cell r="H238">
            <v>4.05</v>
          </cell>
          <cell r="I238">
            <v>8.1</v>
          </cell>
          <cell r="J238" t="str">
            <v>RAL  7005</v>
          </cell>
          <cell r="K238">
            <v>2</v>
          </cell>
          <cell r="L238">
            <v>165.4</v>
          </cell>
          <cell r="M238">
            <v>8.1</v>
          </cell>
          <cell r="N238" t="str">
            <v>-</v>
          </cell>
          <cell r="O238" t="str">
            <v>-</v>
          </cell>
          <cell r="P238" t="e">
            <v>#VALUE!</v>
          </cell>
          <cell r="R238">
            <v>0</v>
          </cell>
          <cell r="S238">
            <v>0</v>
          </cell>
          <cell r="U238">
            <v>0</v>
          </cell>
          <cell r="V238">
            <v>0</v>
          </cell>
          <cell r="W238" t="str">
            <v>-</v>
          </cell>
        </row>
        <row r="239">
          <cell r="C239" t="str">
            <v>1Н1-56</v>
          </cell>
          <cell r="D239" t="str">
            <v>Настил 1Н1-56</v>
          </cell>
          <cell r="E239">
            <v>1</v>
          </cell>
          <cell r="F239">
            <v>160.80000000000001</v>
          </cell>
          <cell r="G239">
            <v>160.80000000000001</v>
          </cell>
          <cell r="H239">
            <v>7.84</v>
          </cell>
          <cell r="I239">
            <v>7.84</v>
          </cell>
          <cell r="J239" t="str">
            <v>RAL  7005</v>
          </cell>
          <cell r="K239">
            <v>1</v>
          </cell>
          <cell r="L239">
            <v>160.80000000000001</v>
          </cell>
          <cell r="M239">
            <v>7.84</v>
          </cell>
          <cell r="N239" t="str">
            <v>-</v>
          </cell>
          <cell r="O239" t="str">
            <v>-</v>
          </cell>
          <cell r="P239" t="e">
            <v>#VALUE!</v>
          </cell>
          <cell r="W239" t="str">
            <v>-</v>
          </cell>
        </row>
        <row r="240">
          <cell r="C240" t="str">
            <v>1Н1-57</v>
          </cell>
          <cell r="D240" t="str">
            <v>Настил 1Н1-57</v>
          </cell>
          <cell r="E240">
            <v>1</v>
          </cell>
          <cell r="F240">
            <v>247.5</v>
          </cell>
          <cell r="G240">
            <v>247.5</v>
          </cell>
          <cell r="H240">
            <v>12.02</v>
          </cell>
          <cell r="I240">
            <v>12.02</v>
          </cell>
          <cell r="J240" t="str">
            <v>RAL  7005</v>
          </cell>
          <cell r="K240">
            <v>1</v>
          </cell>
          <cell r="L240">
            <v>247.5</v>
          </cell>
          <cell r="M240">
            <v>12.02</v>
          </cell>
          <cell r="N240" t="str">
            <v>-</v>
          </cell>
          <cell r="O240" t="str">
            <v>-</v>
          </cell>
          <cell r="P240" t="e">
            <v>#VALUE!</v>
          </cell>
          <cell r="W240" t="str">
            <v>-</v>
          </cell>
        </row>
        <row r="241">
          <cell r="C241" t="str">
            <v>1Н1-58</v>
          </cell>
          <cell r="D241" t="str">
            <v>Настил 1Н1-58</v>
          </cell>
          <cell r="E241">
            <v>1</v>
          </cell>
          <cell r="F241">
            <v>229.9</v>
          </cell>
          <cell r="G241">
            <v>229.9</v>
          </cell>
          <cell r="H241">
            <v>11.18</v>
          </cell>
          <cell r="I241">
            <v>11.18</v>
          </cell>
          <cell r="J241" t="str">
            <v>RAL  7005</v>
          </cell>
          <cell r="K241">
            <v>1</v>
          </cell>
          <cell r="L241">
            <v>229.9</v>
          </cell>
          <cell r="M241">
            <v>11.18</v>
          </cell>
          <cell r="N241" t="str">
            <v>-</v>
          </cell>
          <cell r="O241" t="str">
            <v>-</v>
          </cell>
          <cell r="P241" t="e">
            <v>#VALUE!</v>
          </cell>
          <cell r="W241" t="str">
            <v>-</v>
          </cell>
        </row>
        <row r="242">
          <cell r="C242" t="str">
            <v>1Н1-59</v>
          </cell>
          <cell r="D242" t="str">
            <v>Настил 1Н1-59</v>
          </cell>
          <cell r="E242">
            <v>1</v>
          </cell>
          <cell r="F242">
            <v>245.1</v>
          </cell>
          <cell r="G242">
            <v>245.1</v>
          </cell>
          <cell r="H242">
            <v>11.9</v>
          </cell>
          <cell r="I242">
            <v>11.9</v>
          </cell>
          <cell r="J242" t="str">
            <v>RAL  7005</v>
          </cell>
          <cell r="K242">
            <v>0</v>
          </cell>
          <cell r="L242">
            <v>0</v>
          </cell>
          <cell r="M242">
            <v>0</v>
          </cell>
          <cell r="N242" t="str">
            <v>-</v>
          </cell>
          <cell r="O242" t="str">
            <v>-</v>
          </cell>
          <cell r="P242" t="e">
            <v>#VALUE!</v>
          </cell>
          <cell r="W242" t="str">
            <v>-</v>
          </cell>
        </row>
        <row r="243">
          <cell r="C243" t="str">
            <v>1Н1-60</v>
          </cell>
          <cell r="D243" t="str">
            <v>Настил 1Н1-60</v>
          </cell>
          <cell r="E243">
            <v>1</v>
          </cell>
          <cell r="F243">
            <v>227.6</v>
          </cell>
          <cell r="G243">
            <v>227.6</v>
          </cell>
          <cell r="H243">
            <v>11.06</v>
          </cell>
          <cell r="I243">
            <v>11.06</v>
          </cell>
          <cell r="J243" t="str">
            <v>RAL  7005</v>
          </cell>
          <cell r="K243">
            <v>1</v>
          </cell>
          <cell r="L243">
            <v>227.6</v>
          </cell>
          <cell r="M243">
            <v>11.06</v>
          </cell>
          <cell r="N243" t="str">
            <v>-</v>
          </cell>
          <cell r="O243" t="str">
            <v>-</v>
          </cell>
          <cell r="P243" t="e">
            <v>#VALUE!</v>
          </cell>
          <cell r="W243" t="str">
            <v>-</v>
          </cell>
        </row>
        <row r="244">
          <cell r="C244" t="str">
            <v>1Н1-61</v>
          </cell>
          <cell r="D244" t="str">
            <v>Настил 1Н1-61</v>
          </cell>
          <cell r="E244">
            <v>1</v>
          </cell>
          <cell r="F244">
            <v>78.7</v>
          </cell>
          <cell r="G244">
            <v>78.7</v>
          </cell>
          <cell r="H244">
            <v>3.83</v>
          </cell>
          <cell r="I244">
            <v>3.83</v>
          </cell>
          <cell r="J244" t="str">
            <v>RAL  7005</v>
          </cell>
          <cell r="K244">
            <v>1</v>
          </cell>
          <cell r="L244">
            <v>78.7</v>
          </cell>
          <cell r="M244">
            <v>3.83</v>
          </cell>
          <cell r="N244" t="str">
            <v>-</v>
          </cell>
          <cell r="O244" t="str">
            <v>-</v>
          </cell>
          <cell r="P244" t="e">
            <v>#VALUE!</v>
          </cell>
          <cell r="W244" t="str">
            <v>-</v>
          </cell>
        </row>
        <row r="245">
          <cell r="C245" t="str">
            <v>1Н1-62</v>
          </cell>
          <cell r="D245" t="str">
            <v>Настил 1Н1-62</v>
          </cell>
          <cell r="E245">
            <v>1</v>
          </cell>
          <cell r="F245">
            <v>50.8</v>
          </cell>
          <cell r="G245">
            <v>50.8</v>
          </cell>
          <cell r="H245">
            <v>2.46</v>
          </cell>
          <cell r="I245">
            <v>2.46</v>
          </cell>
          <cell r="J245" t="str">
            <v>RAL  7005</v>
          </cell>
          <cell r="K245">
            <v>1</v>
          </cell>
          <cell r="L245">
            <v>50.8</v>
          </cell>
          <cell r="M245">
            <v>2.46</v>
          </cell>
          <cell r="N245" t="str">
            <v>-</v>
          </cell>
          <cell r="O245" t="str">
            <v>-</v>
          </cell>
          <cell r="P245" t="e">
            <v>#VALUE!</v>
          </cell>
          <cell r="W245" t="str">
            <v>-</v>
          </cell>
        </row>
        <row r="246">
          <cell r="C246" t="str">
            <v>1Н1-63</v>
          </cell>
          <cell r="D246" t="str">
            <v>Настил 1Н1-63</v>
          </cell>
          <cell r="E246">
            <v>1</v>
          </cell>
          <cell r="F246">
            <v>41.8</v>
          </cell>
          <cell r="G246">
            <v>41.8</v>
          </cell>
          <cell r="H246">
            <v>2.0299999999999998</v>
          </cell>
          <cell r="I246">
            <v>2.0299999999999998</v>
          </cell>
          <cell r="J246" t="str">
            <v>RAL  7005</v>
          </cell>
          <cell r="K246">
            <v>1</v>
          </cell>
          <cell r="L246">
            <v>41.8</v>
          </cell>
          <cell r="M246">
            <v>2.0299999999999998</v>
          </cell>
          <cell r="N246" t="str">
            <v>-</v>
          </cell>
          <cell r="O246" t="str">
            <v>-</v>
          </cell>
          <cell r="P246" t="e">
            <v>#VALUE!</v>
          </cell>
          <cell r="R246">
            <v>0</v>
          </cell>
          <cell r="S246">
            <v>0</v>
          </cell>
          <cell r="U246">
            <v>0</v>
          </cell>
          <cell r="V246">
            <v>0</v>
          </cell>
          <cell r="W246" t="str">
            <v>-</v>
          </cell>
        </row>
        <row r="247">
          <cell r="C247" t="str">
            <v>1Н1-64</v>
          </cell>
          <cell r="D247" t="str">
            <v>Настил 1Н1-64</v>
          </cell>
          <cell r="E247">
            <v>1</v>
          </cell>
          <cell r="F247">
            <v>24.2</v>
          </cell>
          <cell r="G247">
            <v>24.2</v>
          </cell>
          <cell r="H247">
            <v>1.19</v>
          </cell>
          <cell r="I247">
            <v>1.19</v>
          </cell>
          <cell r="J247" t="str">
            <v>RAL  7005</v>
          </cell>
          <cell r="K247">
            <v>1</v>
          </cell>
          <cell r="L247">
            <v>24.2</v>
          </cell>
          <cell r="M247">
            <v>1.19</v>
          </cell>
          <cell r="N247" t="str">
            <v>-</v>
          </cell>
          <cell r="O247" t="str">
            <v>-</v>
          </cell>
          <cell r="P247" t="e">
            <v>#VALUE!</v>
          </cell>
          <cell r="W247" t="str">
            <v>-</v>
          </cell>
        </row>
        <row r="248">
          <cell r="C248" t="str">
            <v>1Н1-65</v>
          </cell>
          <cell r="D248" t="str">
            <v>Настил 1Н1-65</v>
          </cell>
          <cell r="E248">
            <v>1</v>
          </cell>
          <cell r="F248">
            <v>14.7</v>
          </cell>
          <cell r="G248">
            <v>14.7</v>
          </cell>
          <cell r="H248">
            <v>0.74</v>
          </cell>
          <cell r="I248">
            <v>0.74</v>
          </cell>
          <cell r="J248" t="str">
            <v>RAL  7005</v>
          </cell>
          <cell r="K248">
            <v>1</v>
          </cell>
          <cell r="L248">
            <v>14.7</v>
          </cell>
          <cell r="M248">
            <v>0.74</v>
          </cell>
          <cell r="N248" t="str">
            <v>-</v>
          </cell>
          <cell r="O248" t="str">
            <v>-</v>
          </cell>
          <cell r="P248" t="e">
            <v>#VALUE!</v>
          </cell>
          <cell r="W248" t="str">
            <v>-</v>
          </cell>
        </row>
        <row r="249">
          <cell r="C249" t="str">
            <v>1Н1-66</v>
          </cell>
          <cell r="D249" t="str">
            <v>Настил 1Н1-66</v>
          </cell>
          <cell r="E249">
            <v>1</v>
          </cell>
          <cell r="F249">
            <v>17</v>
          </cell>
          <cell r="G249">
            <v>17</v>
          </cell>
          <cell r="H249">
            <v>0.84</v>
          </cell>
          <cell r="I249">
            <v>0.84</v>
          </cell>
          <cell r="J249" t="str">
            <v>RAL  7005</v>
          </cell>
          <cell r="K249">
            <v>1</v>
          </cell>
          <cell r="L249">
            <v>17</v>
          </cell>
          <cell r="M249">
            <v>0.84</v>
          </cell>
          <cell r="N249" t="str">
            <v>-</v>
          </cell>
          <cell r="O249" t="str">
            <v>-</v>
          </cell>
          <cell r="P249" t="e">
            <v>#VALUE!</v>
          </cell>
          <cell r="W249" t="str">
            <v>-</v>
          </cell>
        </row>
        <row r="250">
          <cell r="C250" t="str">
            <v>1Н1-67</v>
          </cell>
          <cell r="D250" t="str">
            <v>Настил 1Н1-67</v>
          </cell>
          <cell r="E250">
            <v>1</v>
          </cell>
          <cell r="F250">
            <v>19</v>
          </cell>
          <cell r="G250">
            <v>19</v>
          </cell>
          <cell r="H250">
            <v>0.93</v>
          </cell>
          <cell r="I250">
            <v>0.93</v>
          </cell>
          <cell r="J250" t="str">
            <v>RAL  7005</v>
          </cell>
          <cell r="K250">
            <v>1</v>
          </cell>
          <cell r="L250">
            <v>19</v>
          </cell>
          <cell r="M250">
            <v>0.93</v>
          </cell>
          <cell r="N250" t="str">
            <v>-</v>
          </cell>
          <cell r="O250" t="str">
            <v>-</v>
          </cell>
          <cell r="P250" t="e">
            <v>#VALUE!</v>
          </cell>
          <cell r="R250">
            <v>0</v>
          </cell>
          <cell r="S250">
            <v>0</v>
          </cell>
          <cell r="U250">
            <v>0</v>
          </cell>
          <cell r="V250">
            <v>0</v>
          </cell>
          <cell r="W250" t="str">
            <v>-</v>
          </cell>
        </row>
        <row r="251">
          <cell r="C251" t="str">
            <v>1Н1-68</v>
          </cell>
          <cell r="D251" t="str">
            <v>Настил 1Н1-68</v>
          </cell>
          <cell r="E251">
            <v>1</v>
          </cell>
          <cell r="F251">
            <v>12.2</v>
          </cell>
          <cell r="G251">
            <v>12.2</v>
          </cell>
          <cell r="H251">
            <v>0.6</v>
          </cell>
          <cell r="I251">
            <v>0.6</v>
          </cell>
          <cell r="J251" t="str">
            <v>RAL  7005</v>
          </cell>
          <cell r="K251">
            <v>1</v>
          </cell>
          <cell r="L251">
            <v>12.2</v>
          </cell>
          <cell r="M251">
            <v>0.6</v>
          </cell>
          <cell r="N251" t="str">
            <v>-</v>
          </cell>
          <cell r="O251" t="str">
            <v>-</v>
          </cell>
          <cell r="P251" t="e">
            <v>#VALUE!</v>
          </cell>
          <cell r="W251" t="str">
            <v>-</v>
          </cell>
        </row>
        <row r="252">
          <cell r="C252" t="str">
            <v>1Н1-69</v>
          </cell>
          <cell r="D252" t="str">
            <v>Настил 1Н1-69</v>
          </cell>
          <cell r="E252">
            <v>2</v>
          </cell>
          <cell r="F252">
            <v>178.8</v>
          </cell>
          <cell r="G252">
            <v>357.6</v>
          </cell>
          <cell r="H252">
            <v>8.69</v>
          </cell>
          <cell r="I252">
            <v>17.38</v>
          </cell>
          <cell r="J252" t="str">
            <v>RAL  7005</v>
          </cell>
          <cell r="K252">
            <v>2</v>
          </cell>
          <cell r="L252">
            <v>357.6</v>
          </cell>
          <cell r="M252">
            <v>17.38</v>
          </cell>
          <cell r="N252" t="str">
            <v>-</v>
          </cell>
          <cell r="O252" t="str">
            <v>-</v>
          </cell>
          <cell r="P252" t="e">
            <v>#VALUE!</v>
          </cell>
          <cell r="W252" t="str">
            <v>-</v>
          </cell>
        </row>
        <row r="253">
          <cell r="C253" t="str">
            <v>1Н1-70</v>
          </cell>
          <cell r="D253" t="str">
            <v>Настил 1Н1-70</v>
          </cell>
          <cell r="E253">
            <v>1</v>
          </cell>
          <cell r="F253">
            <v>165.8</v>
          </cell>
          <cell r="G253">
            <v>165.8</v>
          </cell>
          <cell r="H253">
            <v>8.06</v>
          </cell>
          <cell r="I253">
            <v>8.06</v>
          </cell>
          <cell r="J253" t="str">
            <v>RAL  7005</v>
          </cell>
          <cell r="K253">
            <v>1</v>
          </cell>
          <cell r="L253">
            <v>165.8</v>
          </cell>
          <cell r="M253">
            <v>8.06</v>
          </cell>
          <cell r="N253" t="str">
            <v>-</v>
          </cell>
          <cell r="O253" t="str">
            <v>-</v>
          </cell>
          <cell r="P253" t="e">
            <v>#VALUE!</v>
          </cell>
          <cell r="W253" t="str">
            <v>-</v>
          </cell>
        </row>
        <row r="254">
          <cell r="C254" t="str">
            <v>1Н1-71</v>
          </cell>
          <cell r="D254" t="str">
            <v>Настил 1Н1-71</v>
          </cell>
          <cell r="E254">
            <v>1</v>
          </cell>
          <cell r="F254">
            <v>247.6</v>
          </cell>
          <cell r="G254">
            <v>247.6</v>
          </cell>
          <cell r="H254">
            <v>12.03</v>
          </cell>
          <cell r="I254">
            <v>12.03</v>
          </cell>
          <cell r="J254" t="str">
            <v>RAL  7005</v>
          </cell>
          <cell r="K254">
            <v>1</v>
          </cell>
          <cell r="L254">
            <v>247.6</v>
          </cell>
          <cell r="M254">
            <v>12.03</v>
          </cell>
          <cell r="N254" t="str">
            <v>-</v>
          </cell>
          <cell r="O254" t="str">
            <v>-</v>
          </cell>
          <cell r="P254" t="e">
            <v>#VALUE!</v>
          </cell>
          <cell r="W254" t="str">
            <v>-</v>
          </cell>
        </row>
        <row r="255">
          <cell r="C255" t="str">
            <v>1Н1-72</v>
          </cell>
          <cell r="D255" t="str">
            <v>Настил 1Н1-72</v>
          </cell>
          <cell r="E255">
            <v>1</v>
          </cell>
          <cell r="F255">
            <v>230</v>
          </cell>
          <cell r="G255">
            <v>230</v>
          </cell>
          <cell r="H255">
            <v>11.19</v>
          </cell>
          <cell r="I255">
            <v>11.19</v>
          </cell>
          <cell r="J255" t="str">
            <v>RAL  7005</v>
          </cell>
          <cell r="K255">
            <v>1</v>
          </cell>
          <cell r="L255">
            <v>230</v>
          </cell>
          <cell r="M255">
            <v>11.19</v>
          </cell>
          <cell r="N255" t="str">
            <v>-</v>
          </cell>
          <cell r="O255" t="str">
            <v>-</v>
          </cell>
          <cell r="P255" t="e">
            <v>#VALUE!</v>
          </cell>
          <cell r="W255" t="str">
            <v>-</v>
          </cell>
        </row>
        <row r="256">
          <cell r="C256" t="str">
            <v>1Н1-73</v>
          </cell>
          <cell r="D256" t="str">
            <v>Настил 1Н1-73</v>
          </cell>
          <cell r="E256">
            <v>1</v>
          </cell>
          <cell r="F256">
            <v>219.6</v>
          </cell>
          <cell r="G256">
            <v>219.6</v>
          </cell>
          <cell r="H256">
            <v>10.68</v>
          </cell>
          <cell r="I256">
            <v>10.68</v>
          </cell>
          <cell r="J256" t="str">
            <v>RAL  7005</v>
          </cell>
          <cell r="K256">
            <v>1</v>
          </cell>
          <cell r="L256">
            <v>219.6</v>
          </cell>
          <cell r="M256">
            <v>10.68</v>
          </cell>
          <cell r="N256" t="str">
            <v>-</v>
          </cell>
          <cell r="O256" t="str">
            <v>-</v>
          </cell>
          <cell r="P256" t="e">
            <v>#VALUE!</v>
          </cell>
          <cell r="W256" t="str">
            <v>-</v>
          </cell>
        </row>
        <row r="257">
          <cell r="C257" t="str">
            <v>1Н1-74</v>
          </cell>
          <cell r="D257" t="str">
            <v>Настил 1Н1-74</v>
          </cell>
          <cell r="E257">
            <v>1</v>
          </cell>
          <cell r="F257">
            <v>183.4</v>
          </cell>
          <cell r="G257">
            <v>183.4</v>
          </cell>
          <cell r="H257">
            <v>8.93</v>
          </cell>
          <cell r="I257">
            <v>8.93</v>
          </cell>
          <cell r="J257" t="str">
            <v>RAL  7005</v>
          </cell>
          <cell r="K257">
            <v>1</v>
          </cell>
          <cell r="L257">
            <v>183.4</v>
          </cell>
          <cell r="M257">
            <v>8.93</v>
          </cell>
          <cell r="N257" t="str">
            <v>-</v>
          </cell>
          <cell r="O257" t="str">
            <v>-</v>
          </cell>
          <cell r="P257" t="e">
            <v>#VALUE!</v>
          </cell>
          <cell r="W257" t="str">
            <v>-</v>
          </cell>
        </row>
        <row r="258">
          <cell r="C258" t="str">
            <v>1Н1-75</v>
          </cell>
          <cell r="D258" t="str">
            <v>Настил 1Н1-75</v>
          </cell>
          <cell r="E258">
            <v>1</v>
          </cell>
          <cell r="F258">
            <v>244.4</v>
          </cell>
          <cell r="G258">
            <v>244.4</v>
          </cell>
          <cell r="H258">
            <v>11.87</v>
          </cell>
          <cell r="I258">
            <v>11.87</v>
          </cell>
          <cell r="J258" t="str">
            <v>RAL  7005</v>
          </cell>
          <cell r="K258">
            <v>1</v>
          </cell>
          <cell r="L258">
            <v>244.4</v>
          </cell>
          <cell r="M258">
            <v>11.87</v>
          </cell>
          <cell r="N258" t="str">
            <v>-</v>
          </cell>
          <cell r="O258" t="str">
            <v>-</v>
          </cell>
          <cell r="P258" t="e">
            <v>#VALUE!</v>
          </cell>
          <cell r="W258" t="str">
            <v>-</v>
          </cell>
        </row>
        <row r="259">
          <cell r="C259" t="str">
            <v>1Н1-76</v>
          </cell>
          <cell r="D259" t="str">
            <v>Настил 1Н1-76</v>
          </cell>
          <cell r="E259">
            <v>1</v>
          </cell>
          <cell r="F259">
            <v>226.8</v>
          </cell>
          <cell r="G259">
            <v>226.8</v>
          </cell>
          <cell r="H259">
            <v>11.03</v>
          </cell>
          <cell r="I259">
            <v>11.03</v>
          </cell>
          <cell r="J259" t="str">
            <v>RAL  7005</v>
          </cell>
          <cell r="K259">
            <v>1</v>
          </cell>
          <cell r="L259">
            <v>226.8</v>
          </cell>
          <cell r="M259">
            <v>11.03</v>
          </cell>
          <cell r="N259" t="str">
            <v>-</v>
          </cell>
          <cell r="O259" t="str">
            <v>-</v>
          </cell>
          <cell r="P259" t="e">
            <v>#VALUE!</v>
          </cell>
          <cell r="W259" t="str">
            <v>-</v>
          </cell>
        </row>
        <row r="260">
          <cell r="C260" t="str">
            <v>1Н1-77</v>
          </cell>
          <cell r="D260" t="str">
            <v>Настил 1Н1-77</v>
          </cell>
          <cell r="E260">
            <v>1</v>
          </cell>
          <cell r="F260">
            <v>170.5</v>
          </cell>
          <cell r="G260">
            <v>170.5</v>
          </cell>
          <cell r="H260">
            <v>8.3000000000000007</v>
          </cell>
          <cell r="I260">
            <v>8.3000000000000007</v>
          </cell>
          <cell r="J260" t="str">
            <v>RAL  7005</v>
          </cell>
          <cell r="K260">
            <v>1</v>
          </cell>
          <cell r="L260">
            <v>170.5</v>
          </cell>
          <cell r="M260">
            <v>8.3000000000000007</v>
          </cell>
          <cell r="N260" t="str">
            <v>-</v>
          </cell>
          <cell r="O260" t="str">
            <v>-</v>
          </cell>
          <cell r="P260" t="e">
            <v>#VALUE!</v>
          </cell>
          <cell r="W260" t="str">
            <v>-</v>
          </cell>
        </row>
        <row r="261">
          <cell r="C261" t="str">
            <v>1Н1-78</v>
          </cell>
          <cell r="D261" t="str">
            <v>Настил 1Н1-78</v>
          </cell>
          <cell r="E261">
            <v>1</v>
          </cell>
          <cell r="F261">
            <v>117.4</v>
          </cell>
          <cell r="G261">
            <v>117.4</v>
          </cell>
          <cell r="H261">
            <v>5.73</v>
          </cell>
          <cell r="I261">
            <v>5.73</v>
          </cell>
          <cell r="J261" t="str">
            <v>RAL  7005</v>
          </cell>
          <cell r="K261">
            <v>1</v>
          </cell>
          <cell r="L261">
            <v>117.4</v>
          </cell>
          <cell r="M261">
            <v>5.73</v>
          </cell>
          <cell r="N261" t="str">
            <v>-</v>
          </cell>
          <cell r="O261" t="str">
            <v>-</v>
          </cell>
          <cell r="P261" t="e">
            <v>#VALUE!</v>
          </cell>
          <cell r="W261" t="str">
            <v>-</v>
          </cell>
        </row>
        <row r="262">
          <cell r="C262" t="str">
            <v>1Н1-79</v>
          </cell>
          <cell r="D262" t="str">
            <v>Настил 1Н1-79</v>
          </cell>
          <cell r="E262">
            <v>1</v>
          </cell>
          <cell r="F262">
            <v>97.7</v>
          </cell>
          <cell r="G262">
            <v>97.7</v>
          </cell>
          <cell r="H262">
            <v>4.79</v>
          </cell>
          <cell r="I262">
            <v>4.79</v>
          </cell>
          <cell r="J262" t="str">
            <v>RAL  7005</v>
          </cell>
          <cell r="K262">
            <v>0</v>
          </cell>
          <cell r="L262">
            <v>0</v>
          </cell>
          <cell r="M262">
            <v>0</v>
          </cell>
          <cell r="N262" t="str">
            <v>-</v>
          </cell>
          <cell r="O262" t="str">
            <v>-</v>
          </cell>
          <cell r="P262" t="e">
            <v>#VALUE!</v>
          </cell>
          <cell r="W262" t="str">
            <v>-</v>
          </cell>
        </row>
        <row r="263">
          <cell r="C263" t="str">
            <v>1Н1-80</v>
          </cell>
          <cell r="D263" t="str">
            <v>Настил 1Н1-80</v>
          </cell>
          <cell r="E263">
            <v>1</v>
          </cell>
          <cell r="F263">
            <v>210.5</v>
          </cell>
          <cell r="G263">
            <v>210.5</v>
          </cell>
          <cell r="H263">
            <v>10.23</v>
          </cell>
          <cell r="I263">
            <v>10.23</v>
          </cell>
          <cell r="J263" t="str">
            <v>RAL  7005</v>
          </cell>
          <cell r="K263">
            <v>1</v>
          </cell>
          <cell r="L263">
            <v>210.5</v>
          </cell>
          <cell r="M263">
            <v>10.23</v>
          </cell>
          <cell r="N263" t="str">
            <v>-</v>
          </cell>
          <cell r="O263" t="str">
            <v>-</v>
          </cell>
          <cell r="P263" t="e">
            <v>#VALUE!</v>
          </cell>
          <cell r="W263" t="str">
            <v>-</v>
          </cell>
        </row>
        <row r="264">
          <cell r="C264" t="str">
            <v>1Н1-81</v>
          </cell>
          <cell r="D264" t="str">
            <v>Настил 1Н1-81</v>
          </cell>
          <cell r="E264">
            <v>1</v>
          </cell>
          <cell r="F264">
            <v>211</v>
          </cell>
          <cell r="G264">
            <v>211</v>
          </cell>
          <cell r="H264">
            <v>10.25</v>
          </cell>
          <cell r="I264">
            <v>10.25</v>
          </cell>
          <cell r="J264" t="str">
            <v>RAL  7005</v>
          </cell>
          <cell r="K264">
            <v>1</v>
          </cell>
          <cell r="L264">
            <v>211</v>
          </cell>
          <cell r="M264">
            <v>10.25</v>
          </cell>
          <cell r="N264" t="str">
            <v>-</v>
          </cell>
          <cell r="O264" t="str">
            <v>-</v>
          </cell>
          <cell r="P264" t="e">
            <v>#VALUE!</v>
          </cell>
          <cell r="W264" t="str">
            <v>-</v>
          </cell>
        </row>
        <row r="265">
          <cell r="C265" t="str">
            <v>1Н1-82</v>
          </cell>
          <cell r="D265" t="str">
            <v>Настил 1Н1-82</v>
          </cell>
          <cell r="E265">
            <v>1</v>
          </cell>
          <cell r="F265">
            <v>195.7</v>
          </cell>
          <cell r="G265">
            <v>195.7</v>
          </cell>
          <cell r="H265">
            <v>9.51</v>
          </cell>
          <cell r="I265">
            <v>9.51</v>
          </cell>
          <cell r="J265" t="str">
            <v>RAL  7005</v>
          </cell>
          <cell r="K265">
            <v>0</v>
          </cell>
          <cell r="L265">
            <v>0</v>
          </cell>
          <cell r="M265">
            <v>0</v>
          </cell>
          <cell r="N265" t="str">
            <v>-</v>
          </cell>
          <cell r="O265" t="str">
            <v>-</v>
          </cell>
          <cell r="P265" t="e">
            <v>#VALUE!</v>
          </cell>
          <cell r="W265" t="str">
            <v>-</v>
          </cell>
        </row>
        <row r="266">
          <cell r="C266" t="str">
            <v>1Н1-83</v>
          </cell>
          <cell r="D266" t="str">
            <v>Настил 1Н1-83</v>
          </cell>
          <cell r="E266">
            <v>1</v>
          </cell>
          <cell r="F266">
            <v>292.3</v>
          </cell>
          <cell r="G266">
            <v>292.3</v>
          </cell>
          <cell r="H266">
            <v>14.19</v>
          </cell>
          <cell r="I266">
            <v>14.19</v>
          </cell>
          <cell r="J266" t="str">
            <v>RAL  7005</v>
          </cell>
          <cell r="K266">
            <v>1</v>
          </cell>
          <cell r="L266">
            <v>292.3</v>
          </cell>
          <cell r="M266">
            <v>14.19</v>
          </cell>
          <cell r="N266">
            <v>1</v>
          </cell>
          <cell r="O266">
            <v>292.3</v>
          </cell>
          <cell r="P266">
            <v>14.19</v>
          </cell>
          <cell r="R266">
            <v>0</v>
          </cell>
          <cell r="S266">
            <v>0</v>
          </cell>
          <cell r="U266">
            <v>0</v>
          </cell>
          <cell r="V266">
            <v>0</v>
          </cell>
          <cell r="W266">
            <v>1</v>
          </cell>
        </row>
        <row r="267">
          <cell r="C267" t="str">
            <v>1Н1-84</v>
          </cell>
          <cell r="D267" t="str">
            <v>Настил 1Н1-84</v>
          </cell>
          <cell r="E267">
            <v>1</v>
          </cell>
          <cell r="F267">
            <v>271.5</v>
          </cell>
          <cell r="G267">
            <v>271.5</v>
          </cell>
          <cell r="H267">
            <v>13.2</v>
          </cell>
          <cell r="I267">
            <v>13.2</v>
          </cell>
          <cell r="J267" t="str">
            <v>RAL  7005</v>
          </cell>
          <cell r="K267">
            <v>1</v>
          </cell>
          <cell r="L267">
            <v>271.5</v>
          </cell>
          <cell r="M267">
            <v>13.2</v>
          </cell>
          <cell r="N267">
            <v>1</v>
          </cell>
          <cell r="O267">
            <v>271.5</v>
          </cell>
          <cell r="P267">
            <v>13.2</v>
          </cell>
          <cell r="R267">
            <v>0</v>
          </cell>
          <cell r="S267">
            <v>0</v>
          </cell>
          <cell r="U267">
            <v>0</v>
          </cell>
          <cell r="V267">
            <v>0</v>
          </cell>
          <cell r="W267">
            <v>1</v>
          </cell>
        </row>
        <row r="268">
          <cell r="C268" t="str">
            <v>1Н1-85</v>
          </cell>
          <cell r="D268" t="str">
            <v>Настил 1Н1-85</v>
          </cell>
          <cell r="E268">
            <v>1</v>
          </cell>
          <cell r="F268">
            <v>259.2</v>
          </cell>
          <cell r="G268">
            <v>259.2</v>
          </cell>
          <cell r="H268">
            <v>12.61</v>
          </cell>
          <cell r="I268">
            <v>12.61</v>
          </cell>
          <cell r="J268" t="str">
            <v>RAL  7005</v>
          </cell>
          <cell r="K268">
            <v>1</v>
          </cell>
          <cell r="L268">
            <v>259.2</v>
          </cell>
          <cell r="M268">
            <v>12.61</v>
          </cell>
          <cell r="N268" t="str">
            <v>-</v>
          </cell>
          <cell r="O268" t="str">
            <v>-</v>
          </cell>
          <cell r="P268" t="e">
            <v>#VALUE!</v>
          </cell>
          <cell r="W268" t="str">
            <v>-</v>
          </cell>
        </row>
        <row r="269">
          <cell r="C269" t="str">
            <v>1Н1-86</v>
          </cell>
          <cell r="D269" t="str">
            <v>Настил 1Н1-86</v>
          </cell>
          <cell r="E269">
            <v>1</v>
          </cell>
          <cell r="F269">
            <v>217.5</v>
          </cell>
          <cell r="G269">
            <v>217.5</v>
          </cell>
          <cell r="H269">
            <v>10.58</v>
          </cell>
          <cell r="I269">
            <v>10.58</v>
          </cell>
          <cell r="J269" t="str">
            <v>RAL  7005</v>
          </cell>
          <cell r="K269">
            <v>1</v>
          </cell>
          <cell r="L269">
            <v>217.5</v>
          </cell>
          <cell r="M269">
            <v>10.58</v>
          </cell>
          <cell r="N269" t="str">
            <v>-</v>
          </cell>
          <cell r="O269" t="str">
            <v>-</v>
          </cell>
          <cell r="P269" t="e">
            <v>#VALUE!</v>
          </cell>
          <cell r="W269" t="str">
            <v>-</v>
          </cell>
        </row>
        <row r="270">
          <cell r="C270" t="str">
            <v>1Н1-87</v>
          </cell>
          <cell r="D270" t="str">
            <v>Настил 1Н1-87</v>
          </cell>
          <cell r="E270">
            <v>1</v>
          </cell>
          <cell r="F270">
            <v>289.5</v>
          </cell>
          <cell r="G270">
            <v>289.5</v>
          </cell>
          <cell r="H270">
            <v>14.05</v>
          </cell>
          <cell r="I270">
            <v>14.05</v>
          </cell>
          <cell r="J270" t="str">
            <v>RAL  7005</v>
          </cell>
          <cell r="K270">
            <v>1</v>
          </cell>
          <cell r="L270">
            <v>289.5</v>
          </cell>
          <cell r="M270">
            <v>14.05</v>
          </cell>
          <cell r="N270">
            <v>1</v>
          </cell>
          <cell r="O270">
            <v>289.5</v>
          </cell>
          <cell r="P270">
            <v>14.05</v>
          </cell>
          <cell r="R270">
            <v>0</v>
          </cell>
          <cell r="S270">
            <v>0</v>
          </cell>
          <cell r="U270">
            <v>0</v>
          </cell>
          <cell r="V270">
            <v>0</v>
          </cell>
          <cell r="W270">
            <v>1</v>
          </cell>
        </row>
        <row r="271">
          <cell r="C271" t="str">
            <v>1Н1-88</v>
          </cell>
          <cell r="D271" t="str">
            <v>Настил 1Н1-88</v>
          </cell>
          <cell r="E271">
            <v>1</v>
          </cell>
          <cell r="F271">
            <v>268.8</v>
          </cell>
          <cell r="G271">
            <v>268.8</v>
          </cell>
          <cell r="H271">
            <v>13.06</v>
          </cell>
          <cell r="I271">
            <v>13.06</v>
          </cell>
          <cell r="J271" t="str">
            <v>RAL  7005</v>
          </cell>
          <cell r="K271">
            <v>1</v>
          </cell>
          <cell r="L271">
            <v>268.8</v>
          </cell>
          <cell r="M271">
            <v>13.06</v>
          </cell>
          <cell r="N271" t="str">
            <v>-</v>
          </cell>
          <cell r="O271" t="str">
            <v>-</v>
          </cell>
          <cell r="P271" t="e">
            <v>#VALUE!</v>
          </cell>
          <cell r="R271">
            <v>0</v>
          </cell>
          <cell r="S271">
            <v>0</v>
          </cell>
          <cell r="U271">
            <v>0</v>
          </cell>
          <cell r="V271">
            <v>0</v>
          </cell>
          <cell r="W271" t="str">
            <v>-</v>
          </cell>
        </row>
        <row r="272">
          <cell r="C272" t="str">
            <v>1Н1-89</v>
          </cell>
          <cell r="D272" t="str">
            <v>Настил 1Н1-89</v>
          </cell>
          <cell r="E272">
            <v>1</v>
          </cell>
          <cell r="F272">
            <v>202.2</v>
          </cell>
          <cell r="G272">
            <v>202.2</v>
          </cell>
          <cell r="H272">
            <v>9.84</v>
          </cell>
          <cell r="I272">
            <v>9.84</v>
          </cell>
          <cell r="J272" t="str">
            <v>RAL  7005</v>
          </cell>
          <cell r="K272">
            <v>0</v>
          </cell>
          <cell r="L272">
            <v>0</v>
          </cell>
          <cell r="M272">
            <v>0</v>
          </cell>
          <cell r="N272" t="str">
            <v>-</v>
          </cell>
          <cell r="O272" t="str">
            <v>-</v>
          </cell>
          <cell r="P272" t="e">
            <v>#VALUE!</v>
          </cell>
          <cell r="W272" t="str">
            <v>-</v>
          </cell>
        </row>
        <row r="273">
          <cell r="C273" t="str">
            <v>1Н1-90</v>
          </cell>
          <cell r="D273" t="str">
            <v>Настил 1Н1-90</v>
          </cell>
          <cell r="E273">
            <v>1</v>
          </cell>
          <cell r="F273">
            <v>210.3</v>
          </cell>
          <cell r="G273">
            <v>210.3</v>
          </cell>
          <cell r="H273">
            <v>10.220000000000001</v>
          </cell>
          <cell r="I273">
            <v>10.220000000000001</v>
          </cell>
          <cell r="J273" t="str">
            <v>RAL  7005</v>
          </cell>
          <cell r="K273">
            <v>1</v>
          </cell>
          <cell r="L273">
            <v>210.3</v>
          </cell>
          <cell r="M273">
            <v>10.220000000000001</v>
          </cell>
          <cell r="N273" t="str">
            <v>-</v>
          </cell>
          <cell r="O273" t="str">
            <v>-</v>
          </cell>
          <cell r="P273" t="e">
            <v>#VALUE!</v>
          </cell>
          <cell r="W273" t="str">
            <v>-</v>
          </cell>
        </row>
        <row r="274">
          <cell r="C274" t="str">
            <v>1Н1-91</v>
          </cell>
          <cell r="D274" t="str">
            <v>Настил 1Н1-91</v>
          </cell>
          <cell r="E274">
            <v>7</v>
          </cell>
          <cell r="F274">
            <v>228.8</v>
          </cell>
          <cell r="G274">
            <v>1601.6</v>
          </cell>
          <cell r="H274">
            <v>11.13</v>
          </cell>
          <cell r="I274">
            <v>77.910000000000011</v>
          </cell>
          <cell r="J274" t="str">
            <v>RAL  7005</v>
          </cell>
          <cell r="K274">
            <v>7</v>
          </cell>
          <cell r="L274">
            <v>1601.6000000000001</v>
          </cell>
          <cell r="M274">
            <v>77.910000000000011</v>
          </cell>
          <cell r="N274" t="str">
            <v>-</v>
          </cell>
          <cell r="O274" t="str">
            <v>-</v>
          </cell>
          <cell r="P274" t="e">
            <v>#VALUE!</v>
          </cell>
          <cell r="W274" t="str">
            <v>-</v>
          </cell>
        </row>
        <row r="275">
          <cell r="C275" t="str">
            <v>1Н1-92</v>
          </cell>
          <cell r="D275" t="str">
            <v>Настил 1Н1-92</v>
          </cell>
          <cell r="E275">
            <v>7</v>
          </cell>
          <cell r="F275">
            <v>210</v>
          </cell>
          <cell r="G275">
            <v>1470</v>
          </cell>
          <cell r="H275">
            <v>10.199999999999999</v>
          </cell>
          <cell r="I275">
            <v>71.399999999999991</v>
          </cell>
          <cell r="J275" t="str">
            <v>RAL  7005</v>
          </cell>
          <cell r="K275">
            <v>5</v>
          </cell>
          <cell r="L275">
            <v>1050</v>
          </cell>
          <cell r="M275">
            <v>51</v>
          </cell>
          <cell r="N275" t="str">
            <v>-</v>
          </cell>
          <cell r="O275" t="str">
            <v>-</v>
          </cell>
          <cell r="P275" t="e">
            <v>#VALUE!</v>
          </cell>
          <cell r="W275" t="str">
            <v>-</v>
          </cell>
        </row>
        <row r="276">
          <cell r="C276" t="str">
            <v>1Н1-93</v>
          </cell>
          <cell r="D276" t="str">
            <v>Настил 1Н1-93</v>
          </cell>
          <cell r="E276">
            <v>1</v>
          </cell>
          <cell r="F276">
            <v>194.8</v>
          </cell>
          <cell r="G276">
            <v>194.8</v>
          </cell>
          <cell r="H276">
            <v>9.4600000000000009</v>
          </cell>
          <cell r="I276">
            <v>9.4600000000000009</v>
          </cell>
          <cell r="J276" t="str">
            <v>RAL  7005</v>
          </cell>
          <cell r="K276">
            <v>1</v>
          </cell>
          <cell r="L276">
            <v>194.8</v>
          </cell>
          <cell r="M276">
            <v>9.4600000000000009</v>
          </cell>
          <cell r="N276" t="str">
            <v>-</v>
          </cell>
          <cell r="O276" t="str">
            <v>-</v>
          </cell>
          <cell r="P276" t="e">
            <v>#VALUE!</v>
          </cell>
          <cell r="W276" t="str">
            <v>-</v>
          </cell>
        </row>
        <row r="277">
          <cell r="C277" t="str">
            <v>1Н1-94</v>
          </cell>
          <cell r="D277" t="str">
            <v>Настил 1Н1-94</v>
          </cell>
          <cell r="E277">
            <v>1</v>
          </cell>
          <cell r="F277">
            <v>290.60000000000002</v>
          </cell>
          <cell r="G277">
            <v>290.60000000000002</v>
          </cell>
          <cell r="H277">
            <v>14.11</v>
          </cell>
          <cell r="I277">
            <v>14.11</v>
          </cell>
          <cell r="J277" t="str">
            <v>RAL  7005</v>
          </cell>
          <cell r="K277">
            <v>1</v>
          </cell>
          <cell r="L277">
            <v>290.60000000000002</v>
          </cell>
          <cell r="M277">
            <v>14.11</v>
          </cell>
          <cell r="N277">
            <v>1</v>
          </cell>
          <cell r="O277">
            <v>290.60000000000002</v>
          </cell>
          <cell r="P277">
            <v>14.11</v>
          </cell>
          <cell r="R277">
            <v>0</v>
          </cell>
          <cell r="S277">
            <v>0</v>
          </cell>
          <cell r="U277">
            <v>0</v>
          </cell>
          <cell r="V277">
            <v>0</v>
          </cell>
          <cell r="W277">
            <v>1</v>
          </cell>
        </row>
        <row r="278">
          <cell r="C278" t="str">
            <v>1Н1-95</v>
          </cell>
          <cell r="D278" t="str">
            <v>Настил 1Н1-95</v>
          </cell>
          <cell r="E278">
            <v>1</v>
          </cell>
          <cell r="F278">
            <v>269.89999999999998</v>
          </cell>
          <cell r="G278">
            <v>269.89999999999998</v>
          </cell>
          <cell r="H278">
            <v>13.13</v>
          </cell>
          <cell r="I278">
            <v>13.13</v>
          </cell>
          <cell r="J278" t="str">
            <v>RAL  7005</v>
          </cell>
          <cell r="K278">
            <v>1</v>
          </cell>
          <cell r="L278">
            <v>269.89999999999998</v>
          </cell>
          <cell r="M278">
            <v>13.13</v>
          </cell>
          <cell r="N278" t="str">
            <v>-</v>
          </cell>
          <cell r="O278" t="str">
            <v>-</v>
          </cell>
          <cell r="P278" t="e">
            <v>#VALUE!</v>
          </cell>
          <cell r="R278">
            <v>0</v>
          </cell>
          <cell r="S278">
            <v>0</v>
          </cell>
          <cell r="U278">
            <v>0</v>
          </cell>
          <cell r="V278">
            <v>0</v>
          </cell>
          <cell r="W278" t="str">
            <v>-</v>
          </cell>
        </row>
        <row r="279">
          <cell r="C279" t="str">
            <v>1Н1-96</v>
          </cell>
          <cell r="D279" t="str">
            <v>Настил 1Н1-96</v>
          </cell>
          <cell r="E279">
            <v>1</v>
          </cell>
          <cell r="F279">
            <v>257.89999999999998</v>
          </cell>
          <cell r="G279">
            <v>257.89999999999998</v>
          </cell>
          <cell r="H279">
            <v>12.54</v>
          </cell>
          <cell r="I279">
            <v>12.54</v>
          </cell>
          <cell r="J279" t="str">
            <v>RAL  7005</v>
          </cell>
          <cell r="K279">
            <v>1</v>
          </cell>
          <cell r="L279">
            <v>257.89999999999998</v>
          </cell>
          <cell r="M279">
            <v>12.54</v>
          </cell>
          <cell r="N279" t="str">
            <v>-</v>
          </cell>
          <cell r="O279" t="str">
            <v>-</v>
          </cell>
          <cell r="P279" t="e">
            <v>#VALUE!</v>
          </cell>
          <cell r="W279" t="str">
            <v>-</v>
          </cell>
        </row>
        <row r="280">
          <cell r="C280" t="str">
            <v>1Н1-97</v>
          </cell>
          <cell r="D280" t="str">
            <v>Настил 1Н1-97</v>
          </cell>
          <cell r="E280">
            <v>1</v>
          </cell>
          <cell r="F280">
            <v>215.7</v>
          </cell>
          <cell r="G280">
            <v>215.7</v>
          </cell>
          <cell r="H280">
            <v>10.5</v>
          </cell>
          <cell r="I280">
            <v>10.5</v>
          </cell>
          <cell r="J280" t="str">
            <v>RAL  7005</v>
          </cell>
          <cell r="K280">
            <v>1</v>
          </cell>
          <cell r="L280">
            <v>215.7</v>
          </cell>
          <cell r="M280">
            <v>10.5</v>
          </cell>
          <cell r="N280" t="str">
            <v>-</v>
          </cell>
          <cell r="O280" t="str">
            <v>-</v>
          </cell>
          <cell r="P280" t="e">
            <v>#VALUE!</v>
          </cell>
          <cell r="W280" t="str">
            <v>-</v>
          </cell>
        </row>
        <row r="281">
          <cell r="C281" t="str">
            <v>1Н1-98</v>
          </cell>
          <cell r="D281" t="str">
            <v>Настил 1Н1-98</v>
          </cell>
          <cell r="E281">
            <v>1</v>
          </cell>
          <cell r="F281">
            <v>287.3</v>
          </cell>
          <cell r="G281">
            <v>287.3</v>
          </cell>
          <cell r="H281">
            <v>13.95</v>
          </cell>
          <cell r="I281">
            <v>13.95</v>
          </cell>
          <cell r="J281" t="str">
            <v>RAL  7005</v>
          </cell>
          <cell r="K281">
            <v>1</v>
          </cell>
          <cell r="L281">
            <v>287.3</v>
          </cell>
          <cell r="M281">
            <v>13.95</v>
          </cell>
          <cell r="N281">
            <v>1</v>
          </cell>
          <cell r="O281">
            <v>287.3</v>
          </cell>
          <cell r="P281">
            <v>13.95</v>
          </cell>
          <cell r="R281">
            <v>0</v>
          </cell>
          <cell r="S281">
            <v>0</v>
          </cell>
          <cell r="U281">
            <v>0</v>
          </cell>
          <cell r="V281">
            <v>0</v>
          </cell>
          <cell r="W281">
            <v>1</v>
          </cell>
        </row>
        <row r="282">
          <cell r="C282" t="str">
            <v>1Н1-99</v>
          </cell>
          <cell r="D282" t="str">
            <v>Настил 1Н1-99</v>
          </cell>
          <cell r="E282">
            <v>1</v>
          </cell>
          <cell r="F282">
            <v>266.7</v>
          </cell>
          <cell r="G282">
            <v>266.7</v>
          </cell>
          <cell r="H282">
            <v>12.96</v>
          </cell>
          <cell r="I282">
            <v>12.96</v>
          </cell>
          <cell r="J282" t="str">
            <v>RAL  7005</v>
          </cell>
          <cell r="K282">
            <v>1</v>
          </cell>
          <cell r="L282">
            <v>266.7</v>
          </cell>
          <cell r="M282">
            <v>12.96</v>
          </cell>
          <cell r="N282" t="str">
            <v>-</v>
          </cell>
          <cell r="O282" t="str">
            <v>-</v>
          </cell>
          <cell r="P282" t="e">
            <v>#VALUE!</v>
          </cell>
          <cell r="W282" t="str">
            <v>-</v>
          </cell>
        </row>
        <row r="283">
          <cell r="C283" t="str">
            <v>1Н1-100</v>
          </cell>
          <cell r="D283" t="str">
            <v>Настил 1Н1-100</v>
          </cell>
          <cell r="E283">
            <v>1</v>
          </cell>
          <cell r="F283">
            <v>200.5</v>
          </cell>
          <cell r="G283">
            <v>200.5</v>
          </cell>
          <cell r="H283">
            <v>9.76</v>
          </cell>
          <cell r="I283">
            <v>9.76</v>
          </cell>
          <cell r="J283" t="str">
            <v>RAL  7005</v>
          </cell>
          <cell r="K283">
            <v>0</v>
          </cell>
          <cell r="L283">
            <v>0</v>
          </cell>
          <cell r="M283">
            <v>0</v>
          </cell>
          <cell r="N283" t="str">
            <v>-</v>
          </cell>
          <cell r="O283" t="str">
            <v>-</v>
          </cell>
          <cell r="W283" t="str">
            <v>-</v>
          </cell>
        </row>
        <row r="284">
          <cell r="C284" t="str">
            <v>1Н1-101</v>
          </cell>
          <cell r="D284" t="str">
            <v>Настил 1Н1-101</v>
          </cell>
          <cell r="E284">
            <v>7</v>
          </cell>
          <cell r="F284">
            <v>209.7</v>
          </cell>
          <cell r="G284">
            <v>1467.9</v>
          </cell>
          <cell r="H284">
            <v>10.19</v>
          </cell>
          <cell r="I284">
            <v>71.33</v>
          </cell>
          <cell r="J284" t="str">
            <v>RAL  7005</v>
          </cell>
          <cell r="K284">
            <v>0</v>
          </cell>
          <cell r="L284">
            <v>0</v>
          </cell>
          <cell r="M284">
            <v>0</v>
          </cell>
          <cell r="N284" t="str">
            <v>-</v>
          </cell>
          <cell r="O284" t="str">
            <v>-</v>
          </cell>
          <cell r="W284" t="str">
            <v>-</v>
          </cell>
        </row>
        <row r="285">
          <cell r="C285" t="str">
            <v>1Н1-102</v>
          </cell>
          <cell r="D285" t="str">
            <v>Настил 1Н1-102</v>
          </cell>
          <cell r="E285">
            <v>2</v>
          </cell>
          <cell r="F285">
            <v>215.7</v>
          </cell>
          <cell r="G285">
            <v>431.4</v>
          </cell>
          <cell r="H285">
            <v>10.48</v>
          </cell>
          <cell r="I285">
            <v>20.96</v>
          </cell>
          <cell r="J285" t="str">
            <v>RAL  7005</v>
          </cell>
          <cell r="K285">
            <v>2</v>
          </cell>
          <cell r="L285">
            <v>431.4</v>
          </cell>
          <cell r="M285">
            <v>20.96</v>
          </cell>
          <cell r="N285" t="str">
            <v>-</v>
          </cell>
          <cell r="O285" t="str">
            <v>-</v>
          </cell>
          <cell r="P285" t="e">
            <v>#VALUE!</v>
          </cell>
          <cell r="W285" t="str">
            <v>-</v>
          </cell>
        </row>
        <row r="286">
          <cell r="C286" t="str">
            <v>1Н1-103</v>
          </cell>
          <cell r="D286" t="str">
            <v>Настил 1Н1-103</v>
          </cell>
          <cell r="E286">
            <v>2</v>
          </cell>
          <cell r="F286">
            <v>198.1</v>
          </cell>
          <cell r="G286">
            <v>396.2</v>
          </cell>
          <cell r="H286">
            <v>9.61</v>
          </cell>
          <cell r="I286">
            <v>19.22</v>
          </cell>
          <cell r="J286" t="str">
            <v>RAL  7005</v>
          </cell>
          <cell r="K286">
            <v>0</v>
          </cell>
          <cell r="L286">
            <v>0</v>
          </cell>
          <cell r="M286">
            <v>0</v>
          </cell>
          <cell r="N286" t="str">
            <v>-</v>
          </cell>
          <cell r="O286" t="str">
            <v>-</v>
          </cell>
          <cell r="W286" t="str">
            <v>-</v>
          </cell>
        </row>
        <row r="287">
          <cell r="C287" t="str">
            <v>1Н1-104</v>
          </cell>
          <cell r="D287" t="str">
            <v>Настил 1Н1-104</v>
          </cell>
          <cell r="E287">
            <v>1</v>
          </cell>
          <cell r="F287">
            <v>183.7</v>
          </cell>
          <cell r="G287">
            <v>183.7</v>
          </cell>
          <cell r="H287">
            <v>8.91</v>
          </cell>
          <cell r="I287">
            <v>8.91</v>
          </cell>
          <cell r="J287" t="str">
            <v>RAL  7005</v>
          </cell>
          <cell r="K287">
            <v>1</v>
          </cell>
          <cell r="L287">
            <v>183.7</v>
          </cell>
          <cell r="M287">
            <v>8.91</v>
          </cell>
          <cell r="N287" t="str">
            <v>-</v>
          </cell>
          <cell r="O287" t="str">
            <v>-</v>
          </cell>
          <cell r="P287" t="e">
            <v>#VALUE!</v>
          </cell>
          <cell r="W287" t="str">
            <v>-</v>
          </cell>
        </row>
        <row r="288">
          <cell r="C288" t="str">
            <v>1Н1-105</v>
          </cell>
          <cell r="D288" t="str">
            <v>Настил 1Н1-105</v>
          </cell>
          <cell r="E288">
            <v>1</v>
          </cell>
          <cell r="F288">
            <v>274.3</v>
          </cell>
          <cell r="G288">
            <v>274.3</v>
          </cell>
          <cell r="H288">
            <v>13.3</v>
          </cell>
          <cell r="I288">
            <v>13.3</v>
          </cell>
          <cell r="J288" t="str">
            <v>RAL  7005</v>
          </cell>
          <cell r="K288">
            <v>1</v>
          </cell>
          <cell r="L288">
            <v>274.3</v>
          </cell>
          <cell r="M288">
            <v>13.3</v>
          </cell>
          <cell r="N288" t="str">
            <v>-</v>
          </cell>
          <cell r="O288" t="str">
            <v>-</v>
          </cell>
          <cell r="P288" t="e">
            <v>#VALUE!</v>
          </cell>
          <cell r="R288">
            <v>0</v>
          </cell>
          <cell r="S288">
            <v>0</v>
          </cell>
          <cell r="U288">
            <v>0</v>
          </cell>
          <cell r="V288">
            <v>0</v>
          </cell>
          <cell r="W288" t="str">
            <v>-</v>
          </cell>
        </row>
        <row r="289">
          <cell r="C289" t="str">
            <v>1Н1-106</v>
          </cell>
          <cell r="D289" t="str">
            <v>Настил 1Н1-106</v>
          </cell>
          <cell r="E289">
            <v>1</v>
          </cell>
          <cell r="F289">
            <v>254.8</v>
          </cell>
          <cell r="G289">
            <v>254.8</v>
          </cell>
          <cell r="H289">
            <v>12.37</v>
          </cell>
          <cell r="I289">
            <v>12.37</v>
          </cell>
          <cell r="J289" t="str">
            <v>RAL  7005</v>
          </cell>
          <cell r="K289">
            <v>0</v>
          </cell>
          <cell r="L289">
            <v>0</v>
          </cell>
          <cell r="M289">
            <v>0</v>
          </cell>
          <cell r="N289" t="str">
            <v>-</v>
          </cell>
          <cell r="O289" t="str">
            <v>-</v>
          </cell>
          <cell r="W289" t="str">
            <v>-</v>
          </cell>
        </row>
        <row r="290">
          <cell r="C290" t="str">
            <v>1Н1-107</v>
          </cell>
          <cell r="D290" t="str">
            <v>Настил 1Н1-107</v>
          </cell>
          <cell r="E290">
            <v>1</v>
          </cell>
          <cell r="F290">
            <v>243.2</v>
          </cell>
          <cell r="G290">
            <v>243.2</v>
          </cell>
          <cell r="H290">
            <v>11.81</v>
          </cell>
          <cell r="I290">
            <v>11.81</v>
          </cell>
          <cell r="J290" t="str">
            <v>RAL  7005</v>
          </cell>
          <cell r="K290">
            <v>1</v>
          </cell>
          <cell r="L290">
            <v>243.2</v>
          </cell>
          <cell r="M290">
            <v>11.81</v>
          </cell>
          <cell r="N290" t="str">
            <v>-</v>
          </cell>
          <cell r="O290" t="str">
            <v>-</v>
          </cell>
          <cell r="P290" t="e">
            <v>#VALUE!</v>
          </cell>
          <cell r="W290" t="str">
            <v>-</v>
          </cell>
        </row>
        <row r="291">
          <cell r="C291" t="str">
            <v>1Н1-108</v>
          </cell>
          <cell r="D291" t="str">
            <v>Настил 1Н1-108</v>
          </cell>
          <cell r="E291">
            <v>1</v>
          </cell>
          <cell r="F291">
            <v>203.4</v>
          </cell>
          <cell r="G291">
            <v>203.4</v>
          </cell>
          <cell r="H291">
            <v>9.8800000000000008</v>
          </cell>
          <cell r="I291">
            <v>9.8800000000000008</v>
          </cell>
          <cell r="J291" t="str">
            <v>RAL  7005</v>
          </cell>
          <cell r="K291">
            <v>0</v>
          </cell>
          <cell r="L291">
            <v>0</v>
          </cell>
          <cell r="M291">
            <v>0</v>
          </cell>
          <cell r="N291" t="str">
            <v>-</v>
          </cell>
          <cell r="O291" t="str">
            <v>-</v>
          </cell>
          <cell r="W291" t="str">
            <v>-</v>
          </cell>
        </row>
        <row r="292">
          <cell r="C292" t="str">
            <v>1Н1-109</v>
          </cell>
          <cell r="D292" t="str">
            <v>Настил 1Н1-109</v>
          </cell>
          <cell r="E292">
            <v>1</v>
          </cell>
          <cell r="F292">
            <v>270.89999999999998</v>
          </cell>
          <cell r="G292">
            <v>270.89999999999998</v>
          </cell>
          <cell r="H292">
            <v>13.13</v>
          </cell>
          <cell r="I292">
            <v>13.13</v>
          </cell>
          <cell r="J292" t="str">
            <v>RAL  7005</v>
          </cell>
          <cell r="K292">
            <v>1</v>
          </cell>
          <cell r="L292">
            <v>270.89999999999998</v>
          </cell>
          <cell r="M292">
            <v>13.13</v>
          </cell>
          <cell r="N292">
            <v>1</v>
          </cell>
          <cell r="O292">
            <v>270.89999999999998</v>
          </cell>
          <cell r="P292">
            <v>13.13</v>
          </cell>
          <cell r="R292">
            <v>0</v>
          </cell>
          <cell r="S292">
            <v>0</v>
          </cell>
          <cell r="U292">
            <v>0</v>
          </cell>
          <cell r="V292">
            <v>0</v>
          </cell>
          <cell r="W292">
            <v>1</v>
          </cell>
        </row>
        <row r="293">
          <cell r="C293" t="str">
            <v>1Н1-110</v>
          </cell>
          <cell r="D293" t="str">
            <v>Настил 1Н1-110</v>
          </cell>
          <cell r="E293">
            <v>1</v>
          </cell>
          <cell r="F293">
            <v>251.5</v>
          </cell>
          <cell r="G293">
            <v>251.5</v>
          </cell>
          <cell r="H293">
            <v>12.2</v>
          </cell>
          <cell r="I293">
            <v>12.2</v>
          </cell>
          <cell r="J293" t="str">
            <v>RAL  7005</v>
          </cell>
          <cell r="K293">
            <v>1</v>
          </cell>
          <cell r="L293">
            <v>251.5</v>
          </cell>
          <cell r="M293">
            <v>12.2</v>
          </cell>
          <cell r="N293" t="str">
            <v>-</v>
          </cell>
          <cell r="O293" t="str">
            <v>-</v>
          </cell>
          <cell r="P293" t="e">
            <v>#VALUE!</v>
          </cell>
          <cell r="W293" t="str">
            <v>-</v>
          </cell>
        </row>
        <row r="294">
          <cell r="C294" t="str">
            <v>1Н1-111</v>
          </cell>
          <cell r="D294" t="str">
            <v>Настил 1Н1-111</v>
          </cell>
          <cell r="E294">
            <v>1</v>
          </cell>
          <cell r="F294">
            <v>189.1</v>
          </cell>
          <cell r="G294">
            <v>189.1</v>
          </cell>
          <cell r="H294">
            <v>9.19</v>
          </cell>
          <cell r="I294">
            <v>9.19</v>
          </cell>
          <cell r="J294" t="str">
            <v>RAL  7005</v>
          </cell>
          <cell r="K294">
            <v>1</v>
          </cell>
          <cell r="L294">
            <v>189.1</v>
          </cell>
          <cell r="M294">
            <v>9.19</v>
          </cell>
          <cell r="N294" t="str">
            <v>-</v>
          </cell>
          <cell r="O294" t="str">
            <v>-</v>
          </cell>
          <cell r="P294" t="e">
            <v>#VALUE!</v>
          </cell>
          <cell r="W294" t="str">
            <v>-</v>
          </cell>
        </row>
        <row r="295">
          <cell r="C295" t="str">
            <v>1Н1-112</v>
          </cell>
          <cell r="D295" t="str">
            <v>Настил 1Н1-112</v>
          </cell>
          <cell r="E295">
            <v>2</v>
          </cell>
          <cell r="F295">
            <v>197.8</v>
          </cell>
          <cell r="G295">
            <v>395.6</v>
          </cell>
          <cell r="H295">
            <v>9.59</v>
          </cell>
          <cell r="I295">
            <v>19.18</v>
          </cell>
          <cell r="J295" t="str">
            <v>RAL  7005</v>
          </cell>
          <cell r="K295">
            <v>1</v>
          </cell>
          <cell r="L295">
            <v>197.8</v>
          </cell>
          <cell r="M295">
            <v>9.59</v>
          </cell>
          <cell r="N295" t="str">
            <v>-</v>
          </cell>
          <cell r="O295" t="str">
            <v>-</v>
          </cell>
          <cell r="P295" t="e">
            <v>#VALUE!</v>
          </cell>
          <cell r="W295" t="str">
            <v>-</v>
          </cell>
        </row>
        <row r="296">
          <cell r="C296" t="str">
            <v>1Н1-113</v>
          </cell>
          <cell r="D296" t="str">
            <v>Настил 1Н1-113</v>
          </cell>
          <cell r="E296">
            <v>1</v>
          </cell>
          <cell r="F296">
            <v>163.5</v>
          </cell>
          <cell r="G296">
            <v>163.5</v>
          </cell>
          <cell r="H296">
            <v>7.95</v>
          </cell>
          <cell r="I296">
            <v>7.95</v>
          </cell>
          <cell r="J296" t="str">
            <v>RAL  7005</v>
          </cell>
          <cell r="K296">
            <v>1</v>
          </cell>
          <cell r="L296">
            <v>163.5</v>
          </cell>
          <cell r="M296">
            <v>7.95</v>
          </cell>
          <cell r="N296" t="str">
            <v>-</v>
          </cell>
          <cell r="O296" t="str">
            <v>-</v>
          </cell>
          <cell r="P296" t="e">
            <v>#VALUE!</v>
          </cell>
          <cell r="W296" t="str">
            <v>-</v>
          </cell>
        </row>
        <row r="297">
          <cell r="C297" t="str">
            <v>1Н1-114</v>
          </cell>
          <cell r="D297" t="str">
            <v>Настил 1Н1-114</v>
          </cell>
          <cell r="E297">
            <v>1</v>
          </cell>
          <cell r="F297">
            <v>271.5</v>
          </cell>
          <cell r="G297">
            <v>271.5</v>
          </cell>
          <cell r="H297">
            <v>13.16</v>
          </cell>
          <cell r="I297">
            <v>13.16</v>
          </cell>
          <cell r="J297" t="str">
            <v>RAL  7005</v>
          </cell>
          <cell r="K297">
            <v>1</v>
          </cell>
          <cell r="L297">
            <v>271.5</v>
          </cell>
          <cell r="M297">
            <v>13.16</v>
          </cell>
          <cell r="N297" t="str">
            <v>-</v>
          </cell>
          <cell r="O297" t="str">
            <v>-</v>
          </cell>
          <cell r="P297" t="e">
            <v>#VALUE!</v>
          </cell>
          <cell r="R297">
            <v>0</v>
          </cell>
          <cell r="S297">
            <v>0</v>
          </cell>
          <cell r="U297">
            <v>0</v>
          </cell>
          <cell r="V297">
            <v>0</v>
          </cell>
          <cell r="W297" t="str">
            <v>-</v>
          </cell>
        </row>
        <row r="298">
          <cell r="C298" t="str">
            <v>1Н1-115</v>
          </cell>
          <cell r="D298" t="str">
            <v>Настил 1Н1-115</v>
          </cell>
          <cell r="E298">
            <v>1</v>
          </cell>
          <cell r="F298">
            <v>252</v>
          </cell>
          <cell r="G298">
            <v>252</v>
          </cell>
          <cell r="H298">
            <v>12.23</v>
          </cell>
          <cell r="I298">
            <v>12.23</v>
          </cell>
          <cell r="J298" t="str">
            <v>RAL  7005</v>
          </cell>
          <cell r="K298">
            <v>1</v>
          </cell>
          <cell r="L298">
            <v>252</v>
          </cell>
          <cell r="M298">
            <v>12.23</v>
          </cell>
          <cell r="N298" t="str">
            <v>-</v>
          </cell>
          <cell r="O298" t="str">
            <v>-</v>
          </cell>
          <cell r="P298" t="e">
            <v>#VALUE!</v>
          </cell>
          <cell r="W298" t="str">
            <v>-</v>
          </cell>
        </row>
        <row r="299">
          <cell r="C299" t="str">
            <v>1Н1-116</v>
          </cell>
          <cell r="D299" t="str">
            <v>Настил 1Н1-116</v>
          </cell>
          <cell r="E299">
            <v>1</v>
          </cell>
          <cell r="F299">
            <v>223.6</v>
          </cell>
          <cell r="G299">
            <v>223.6</v>
          </cell>
          <cell r="H299">
            <v>10.85</v>
          </cell>
          <cell r="I299">
            <v>10.85</v>
          </cell>
          <cell r="J299" t="str">
            <v>RAL  7005</v>
          </cell>
          <cell r="K299">
            <v>1</v>
          </cell>
          <cell r="L299">
            <v>223.6</v>
          </cell>
          <cell r="M299">
            <v>10.85</v>
          </cell>
          <cell r="N299" t="str">
            <v>-</v>
          </cell>
          <cell r="O299" t="str">
            <v>-</v>
          </cell>
          <cell r="P299" t="e">
            <v>#VALUE!</v>
          </cell>
          <cell r="W299" t="str">
            <v>-</v>
          </cell>
        </row>
        <row r="300">
          <cell r="C300" t="str">
            <v>1Н1-117</v>
          </cell>
          <cell r="D300" t="str">
            <v>Настил 1Н1-117</v>
          </cell>
          <cell r="E300">
            <v>1</v>
          </cell>
          <cell r="F300">
            <v>204.1</v>
          </cell>
          <cell r="G300">
            <v>204.1</v>
          </cell>
          <cell r="H300">
            <v>9.91</v>
          </cell>
          <cell r="I300">
            <v>9.91</v>
          </cell>
          <cell r="J300" t="str">
            <v>RAL  7005</v>
          </cell>
          <cell r="K300">
            <v>0</v>
          </cell>
          <cell r="L300">
            <v>0</v>
          </cell>
          <cell r="M300">
            <v>0</v>
          </cell>
          <cell r="N300" t="str">
            <v>-</v>
          </cell>
          <cell r="O300" t="str">
            <v>-</v>
          </cell>
          <cell r="W300" t="str">
            <v>-</v>
          </cell>
        </row>
        <row r="301">
          <cell r="C301" t="str">
            <v>1Н1-118</v>
          </cell>
          <cell r="D301" t="str">
            <v>Настил 1Н1-118</v>
          </cell>
          <cell r="E301">
            <v>1</v>
          </cell>
          <cell r="F301">
            <v>271.60000000000002</v>
          </cell>
          <cell r="G301">
            <v>271.60000000000002</v>
          </cell>
          <cell r="H301">
            <v>13.16</v>
          </cell>
          <cell r="I301">
            <v>13.16</v>
          </cell>
          <cell r="J301" t="str">
            <v>RAL  7005</v>
          </cell>
          <cell r="K301">
            <v>1</v>
          </cell>
          <cell r="L301">
            <v>271.60000000000002</v>
          </cell>
          <cell r="M301">
            <v>13.16</v>
          </cell>
          <cell r="N301">
            <v>1</v>
          </cell>
          <cell r="O301">
            <v>271.60000000000002</v>
          </cell>
          <cell r="P301">
            <v>13.16</v>
          </cell>
          <cell r="R301">
            <v>0</v>
          </cell>
          <cell r="S301">
            <v>0</v>
          </cell>
          <cell r="U301">
            <v>0</v>
          </cell>
          <cell r="V301">
            <v>0</v>
          </cell>
          <cell r="W301">
            <v>1</v>
          </cell>
        </row>
        <row r="302">
          <cell r="C302" t="str">
            <v>1Н1-119</v>
          </cell>
          <cell r="D302" t="str">
            <v>Настил 1Н1-119</v>
          </cell>
          <cell r="E302">
            <v>1</v>
          </cell>
          <cell r="F302">
            <v>252.2</v>
          </cell>
          <cell r="G302">
            <v>252.2</v>
          </cell>
          <cell r="H302">
            <v>12.23</v>
          </cell>
          <cell r="I302">
            <v>12.23</v>
          </cell>
          <cell r="J302" t="str">
            <v>RAL  7005</v>
          </cell>
          <cell r="K302">
            <v>1</v>
          </cell>
          <cell r="L302">
            <v>252.2</v>
          </cell>
          <cell r="M302">
            <v>12.23</v>
          </cell>
          <cell r="N302" t="str">
            <v>-</v>
          </cell>
          <cell r="O302" t="str">
            <v>-</v>
          </cell>
          <cell r="P302" t="e">
            <v>#VALUE!</v>
          </cell>
          <cell r="W302" t="str">
            <v>-</v>
          </cell>
        </row>
        <row r="303">
          <cell r="C303" t="str">
            <v>1Н1-120</v>
          </cell>
          <cell r="D303" t="str">
            <v>Настил 1Н1-120</v>
          </cell>
          <cell r="E303">
            <v>1</v>
          </cell>
          <cell r="F303">
            <v>189.8</v>
          </cell>
          <cell r="G303">
            <v>189.8</v>
          </cell>
          <cell r="H303">
            <v>9.2200000000000006</v>
          </cell>
          <cell r="I303">
            <v>9.2200000000000006</v>
          </cell>
          <cell r="J303" t="str">
            <v>RAL  7005</v>
          </cell>
          <cell r="K303">
            <v>0</v>
          </cell>
          <cell r="L303">
            <v>0</v>
          </cell>
          <cell r="M303">
            <v>0</v>
          </cell>
          <cell r="N303" t="str">
            <v>-</v>
          </cell>
          <cell r="O303" t="str">
            <v>-</v>
          </cell>
          <cell r="W303" t="str">
            <v>-</v>
          </cell>
        </row>
        <row r="304">
          <cell r="C304" t="str">
            <v>1Н1-121</v>
          </cell>
          <cell r="D304" t="str">
            <v>Настил 1Н1-121</v>
          </cell>
          <cell r="E304">
            <v>2</v>
          </cell>
          <cell r="F304">
            <v>173</v>
          </cell>
          <cell r="G304">
            <v>346</v>
          </cell>
          <cell r="H304">
            <v>8.42</v>
          </cell>
          <cell r="I304">
            <v>16.84</v>
          </cell>
          <cell r="J304" t="str">
            <v>RAL  7005</v>
          </cell>
          <cell r="K304">
            <v>2</v>
          </cell>
          <cell r="L304">
            <v>346</v>
          </cell>
          <cell r="M304">
            <v>16.84</v>
          </cell>
          <cell r="N304" t="str">
            <v>-</v>
          </cell>
          <cell r="O304" t="str">
            <v>-</v>
          </cell>
          <cell r="P304" t="e">
            <v>#VALUE!</v>
          </cell>
          <cell r="R304">
            <v>0</v>
          </cell>
          <cell r="S304">
            <v>0</v>
          </cell>
          <cell r="U304">
            <v>0</v>
          </cell>
          <cell r="V304">
            <v>0</v>
          </cell>
          <cell r="W304" t="str">
            <v>-</v>
          </cell>
        </row>
        <row r="305">
          <cell r="C305" t="str">
            <v>1Н1-122</v>
          </cell>
          <cell r="D305" t="str">
            <v>Настил 1Н1-122</v>
          </cell>
          <cell r="E305">
            <v>2</v>
          </cell>
          <cell r="F305">
            <v>287.7</v>
          </cell>
          <cell r="G305">
            <v>575.4</v>
          </cell>
          <cell r="H305">
            <v>13.97</v>
          </cell>
          <cell r="I305">
            <v>27.94</v>
          </cell>
          <cell r="J305" t="str">
            <v>RAL  7005</v>
          </cell>
          <cell r="K305">
            <v>2</v>
          </cell>
          <cell r="L305">
            <v>575.4</v>
          </cell>
          <cell r="M305">
            <v>27.94</v>
          </cell>
          <cell r="N305">
            <v>1</v>
          </cell>
          <cell r="O305">
            <v>287.7</v>
          </cell>
          <cell r="P305">
            <v>13.97</v>
          </cell>
          <cell r="R305">
            <v>0</v>
          </cell>
          <cell r="S305">
            <v>0</v>
          </cell>
          <cell r="U305">
            <v>0</v>
          </cell>
          <cell r="V305">
            <v>0</v>
          </cell>
          <cell r="W305">
            <v>1</v>
          </cell>
        </row>
        <row r="306">
          <cell r="C306" t="str">
            <v>1Н1-123</v>
          </cell>
          <cell r="D306" t="str">
            <v>Настил 1Н1-123</v>
          </cell>
          <cell r="E306">
            <v>1</v>
          </cell>
          <cell r="F306">
            <v>267.2</v>
          </cell>
          <cell r="G306">
            <v>267.2</v>
          </cell>
          <cell r="H306">
            <v>12.99</v>
          </cell>
          <cell r="I306">
            <v>12.99</v>
          </cell>
          <cell r="J306" t="str">
            <v>RAL  7005</v>
          </cell>
          <cell r="K306">
            <v>1</v>
          </cell>
          <cell r="L306">
            <v>267.2</v>
          </cell>
          <cell r="M306">
            <v>12.99</v>
          </cell>
          <cell r="N306" t="str">
            <v>-</v>
          </cell>
          <cell r="O306" t="str">
            <v>-</v>
          </cell>
          <cell r="P306" t="e">
            <v>#VALUE!</v>
          </cell>
          <cell r="W306" t="str">
            <v>-</v>
          </cell>
        </row>
        <row r="307">
          <cell r="C307" t="str">
            <v>1Н1-124</v>
          </cell>
          <cell r="D307" t="str">
            <v>Настил 1Н1-124</v>
          </cell>
          <cell r="E307">
            <v>2</v>
          </cell>
          <cell r="F307">
            <v>236.8</v>
          </cell>
          <cell r="G307">
            <v>473.6</v>
          </cell>
          <cell r="H307">
            <v>11.51</v>
          </cell>
          <cell r="I307">
            <v>23.02</v>
          </cell>
          <cell r="J307" t="str">
            <v>RAL  7005</v>
          </cell>
          <cell r="K307">
            <v>2</v>
          </cell>
          <cell r="L307">
            <v>473.6</v>
          </cell>
          <cell r="M307">
            <v>23.02</v>
          </cell>
          <cell r="N307" t="str">
            <v>-</v>
          </cell>
          <cell r="O307" t="str">
            <v>-</v>
          </cell>
          <cell r="P307" t="e">
            <v>#VALUE!</v>
          </cell>
          <cell r="W307" t="str">
            <v>-</v>
          </cell>
        </row>
        <row r="308">
          <cell r="C308" t="str">
            <v>1Н1-125</v>
          </cell>
          <cell r="D308" t="str">
            <v>Настил 1Н1-125</v>
          </cell>
          <cell r="E308">
            <v>2</v>
          </cell>
          <cell r="F308">
            <v>215.8</v>
          </cell>
          <cell r="G308">
            <v>431.6</v>
          </cell>
          <cell r="H308">
            <v>10.51</v>
          </cell>
          <cell r="I308">
            <v>21.02</v>
          </cell>
          <cell r="J308" t="str">
            <v>RAL  7005</v>
          </cell>
          <cell r="K308">
            <v>2</v>
          </cell>
          <cell r="L308">
            <v>431.6</v>
          </cell>
          <cell r="M308">
            <v>21.02</v>
          </cell>
          <cell r="N308" t="str">
            <v>-</v>
          </cell>
          <cell r="O308" t="str">
            <v>-</v>
          </cell>
          <cell r="P308" t="e">
            <v>#VALUE!</v>
          </cell>
          <cell r="W308" t="str">
            <v>-</v>
          </cell>
        </row>
        <row r="309">
          <cell r="C309" t="str">
            <v>1Н1-126</v>
          </cell>
          <cell r="D309" t="str">
            <v>Настил 1Н1-126</v>
          </cell>
          <cell r="E309">
            <v>2</v>
          </cell>
          <cell r="F309">
            <v>287.5</v>
          </cell>
          <cell r="G309">
            <v>575</v>
          </cell>
          <cell r="H309">
            <v>13.96</v>
          </cell>
          <cell r="I309">
            <v>27.92</v>
          </cell>
          <cell r="J309" t="str">
            <v>RAL  7005</v>
          </cell>
          <cell r="K309">
            <v>2</v>
          </cell>
          <cell r="L309">
            <v>575</v>
          </cell>
          <cell r="M309">
            <v>27.92</v>
          </cell>
          <cell r="N309">
            <v>1</v>
          </cell>
          <cell r="O309">
            <v>287.5</v>
          </cell>
          <cell r="P309">
            <v>13.96</v>
          </cell>
          <cell r="R309">
            <v>0</v>
          </cell>
          <cell r="S309">
            <v>0</v>
          </cell>
          <cell r="U309">
            <v>0</v>
          </cell>
          <cell r="V309">
            <v>0</v>
          </cell>
          <cell r="W309">
            <v>1</v>
          </cell>
        </row>
        <row r="310">
          <cell r="C310" t="str">
            <v>1Н1-127</v>
          </cell>
          <cell r="D310" t="str">
            <v>Настил 1Н1-127</v>
          </cell>
          <cell r="E310">
            <v>2</v>
          </cell>
          <cell r="F310">
            <v>266.8</v>
          </cell>
          <cell r="G310">
            <v>533.6</v>
          </cell>
          <cell r="H310">
            <v>12.97</v>
          </cell>
          <cell r="I310">
            <v>25.94</v>
          </cell>
          <cell r="J310" t="str">
            <v>RAL  7005</v>
          </cell>
          <cell r="K310">
            <v>1</v>
          </cell>
          <cell r="L310">
            <v>266.8</v>
          </cell>
          <cell r="M310">
            <v>12.97</v>
          </cell>
          <cell r="N310" t="str">
            <v>-</v>
          </cell>
          <cell r="O310" t="str">
            <v>-</v>
          </cell>
          <cell r="P310" t="e">
            <v>#VALUE!</v>
          </cell>
          <cell r="W310" t="str">
            <v>-</v>
          </cell>
        </row>
        <row r="311">
          <cell r="C311" t="str">
            <v>1Н1-128</v>
          </cell>
          <cell r="D311" t="str">
            <v>Настил 1Н1-128</v>
          </cell>
          <cell r="E311">
            <v>2</v>
          </cell>
          <cell r="F311">
            <v>200.6</v>
          </cell>
          <cell r="G311">
            <v>401.2</v>
          </cell>
          <cell r="H311">
            <v>9.77</v>
          </cell>
          <cell r="I311">
            <v>19.54</v>
          </cell>
          <cell r="J311" t="str">
            <v>RAL  7005</v>
          </cell>
          <cell r="K311">
            <v>0</v>
          </cell>
          <cell r="L311">
            <v>0</v>
          </cell>
          <cell r="M311">
            <v>0</v>
          </cell>
          <cell r="N311" t="str">
            <v>-</v>
          </cell>
          <cell r="O311" t="str">
            <v>-</v>
          </cell>
          <cell r="W311" t="str">
            <v>-</v>
          </cell>
        </row>
        <row r="312">
          <cell r="C312" t="str">
            <v>1Н1-129</v>
          </cell>
          <cell r="D312" t="str">
            <v>Настил 1Н1-129</v>
          </cell>
          <cell r="E312">
            <v>2</v>
          </cell>
          <cell r="F312">
            <v>172.6</v>
          </cell>
          <cell r="G312">
            <v>345.2</v>
          </cell>
          <cell r="H312">
            <v>8.4</v>
          </cell>
          <cell r="I312">
            <v>16.8</v>
          </cell>
          <cell r="J312" t="str">
            <v>RAL  7005</v>
          </cell>
          <cell r="K312">
            <v>2</v>
          </cell>
          <cell r="L312">
            <v>345.2</v>
          </cell>
          <cell r="M312">
            <v>16.8</v>
          </cell>
          <cell r="N312" t="str">
            <v>-</v>
          </cell>
          <cell r="O312" t="str">
            <v>-</v>
          </cell>
          <cell r="P312" t="e">
            <v>#VALUE!</v>
          </cell>
          <cell r="R312">
            <v>0</v>
          </cell>
          <cell r="S312">
            <v>0</v>
          </cell>
          <cell r="U312">
            <v>0</v>
          </cell>
          <cell r="V312">
            <v>0</v>
          </cell>
          <cell r="W312" t="str">
            <v>-</v>
          </cell>
        </row>
        <row r="313">
          <cell r="C313" t="str">
            <v>1Н1-130</v>
          </cell>
          <cell r="D313" t="str">
            <v>Настил 1Н1-130</v>
          </cell>
          <cell r="E313">
            <v>2</v>
          </cell>
          <cell r="F313">
            <v>287.3</v>
          </cell>
          <cell r="G313">
            <v>574.6</v>
          </cell>
          <cell r="H313">
            <v>13.95</v>
          </cell>
          <cell r="I313">
            <v>27.9</v>
          </cell>
          <cell r="J313" t="str">
            <v>RAL  7005</v>
          </cell>
          <cell r="K313">
            <v>2</v>
          </cell>
          <cell r="L313">
            <v>574.6</v>
          </cell>
          <cell r="M313">
            <v>27.9</v>
          </cell>
          <cell r="N313">
            <v>2</v>
          </cell>
          <cell r="O313">
            <v>574.6</v>
          </cell>
          <cell r="P313">
            <v>27.9</v>
          </cell>
          <cell r="R313">
            <v>0</v>
          </cell>
          <cell r="S313">
            <v>0</v>
          </cell>
          <cell r="U313">
            <v>0</v>
          </cell>
          <cell r="V313">
            <v>0</v>
          </cell>
          <cell r="W313">
            <v>2</v>
          </cell>
        </row>
        <row r="314">
          <cell r="C314" t="str">
            <v>1Н1-131</v>
          </cell>
          <cell r="D314" t="str">
            <v>Настил 1Н1-131</v>
          </cell>
          <cell r="E314">
            <v>2</v>
          </cell>
          <cell r="F314">
            <v>266.7</v>
          </cell>
          <cell r="G314">
            <v>533.4</v>
          </cell>
          <cell r="H314">
            <v>12.96</v>
          </cell>
          <cell r="I314">
            <v>25.92</v>
          </cell>
          <cell r="J314" t="str">
            <v>RAL  7005</v>
          </cell>
          <cell r="K314">
            <v>0</v>
          </cell>
          <cell r="L314">
            <v>0</v>
          </cell>
          <cell r="M314">
            <v>0</v>
          </cell>
          <cell r="N314" t="str">
            <v>-</v>
          </cell>
          <cell r="O314" t="str">
            <v>-</v>
          </cell>
          <cell r="W314" t="str">
            <v>-</v>
          </cell>
        </row>
        <row r="315">
          <cell r="C315" t="str">
            <v>1Н1-132</v>
          </cell>
          <cell r="D315" t="str">
            <v>Настил 1Н1-132</v>
          </cell>
          <cell r="E315">
            <v>2</v>
          </cell>
          <cell r="F315">
            <v>236.3</v>
          </cell>
          <cell r="G315">
            <v>472.6</v>
          </cell>
          <cell r="H315">
            <v>11.49</v>
          </cell>
          <cell r="I315">
            <v>22.98</v>
          </cell>
          <cell r="J315" t="str">
            <v>RAL  7005</v>
          </cell>
          <cell r="K315">
            <v>1</v>
          </cell>
          <cell r="L315">
            <v>236.3</v>
          </cell>
          <cell r="M315">
            <v>11.49</v>
          </cell>
          <cell r="N315" t="str">
            <v>-</v>
          </cell>
          <cell r="O315" t="str">
            <v>-</v>
          </cell>
          <cell r="P315" t="e">
            <v>#VALUE!</v>
          </cell>
          <cell r="W315" t="str">
            <v>-</v>
          </cell>
        </row>
        <row r="316">
          <cell r="C316" t="str">
            <v>1Н1-133</v>
          </cell>
          <cell r="D316" t="str">
            <v>Настил 1Н1-133</v>
          </cell>
          <cell r="E316">
            <v>2</v>
          </cell>
          <cell r="F316">
            <v>216.4</v>
          </cell>
          <cell r="G316">
            <v>432.8</v>
          </cell>
          <cell r="H316">
            <v>10.54</v>
          </cell>
          <cell r="I316">
            <v>21.08</v>
          </cell>
          <cell r="J316" t="str">
            <v>RAL  7005</v>
          </cell>
          <cell r="K316">
            <v>1</v>
          </cell>
          <cell r="L316">
            <v>216.4</v>
          </cell>
          <cell r="M316">
            <v>10.54</v>
          </cell>
          <cell r="N316" t="str">
            <v>-</v>
          </cell>
          <cell r="O316" t="str">
            <v>-</v>
          </cell>
          <cell r="P316" t="e">
            <v>#VALUE!</v>
          </cell>
          <cell r="W316" t="str">
            <v>-</v>
          </cell>
        </row>
        <row r="317">
          <cell r="C317" t="str">
            <v>1Н1-134</v>
          </cell>
          <cell r="D317" t="str">
            <v>Настил 1Н1-134</v>
          </cell>
          <cell r="E317">
            <v>2</v>
          </cell>
          <cell r="F317">
            <v>288.3</v>
          </cell>
          <cell r="G317">
            <v>576.6</v>
          </cell>
          <cell r="H317">
            <v>13.99</v>
          </cell>
          <cell r="I317">
            <v>27.98</v>
          </cell>
          <cell r="J317" t="str">
            <v>RAL  7005</v>
          </cell>
          <cell r="K317">
            <v>2</v>
          </cell>
          <cell r="L317">
            <v>576.6</v>
          </cell>
          <cell r="M317">
            <v>27.98</v>
          </cell>
          <cell r="N317">
            <v>1</v>
          </cell>
          <cell r="O317">
            <v>288.3</v>
          </cell>
          <cell r="P317">
            <v>13.99</v>
          </cell>
          <cell r="R317">
            <v>0</v>
          </cell>
          <cell r="S317">
            <v>0</v>
          </cell>
          <cell r="U317">
            <v>0</v>
          </cell>
          <cell r="V317">
            <v>0</v>
          </cell>
          <cell r="W317">
            <v>1</v>
          </cell>
        </row>
        <row r="318">
          <cell r="C318" t="str">
            <v>1Н1-135</v>
          </cell>
          <cell r="D318" t="str">
            <v>Настил 1Н1-135</v>
          </cell>
          <cell r="E318">
            <v>2</v>
          </cell>
          <cell r="F318">
            <v>267.5</v>
          </cell>
          <cell r="G318">
            <v>535</v>
          </cell>
          <cell r="H318">
            <v>13</v>
          </cell>
          <cell r="I318">
            <v>26</v>
          </cell>
          <cell r="J318" t="str">
            <v>RAL  7005</v>
          </cell>
          <cell r="K318">
            <v>2</v>
          </cell>
          <cell r="L318">
            <v>535</v>
          </cell>
          <cell r="M318">
            <v>26</v>
          </cell>
          <cell r="N318" t="str">
            <v>-</v>
          </cell>
          <cell r="O318" t="str">
            <v>-</v>
          </cell>
          <cell r="P318" t="e">
            <v>#VALUE!</v>
          </cell>
          <cell r="R318">
            <v>0</v>
          </cell>
          <cell r="S318">
            <v>0</v>
          </cell>
          <cell r="U318">
            <v>0</v>
          </cell>
          <cell r="V318">
            <v>0</v>
          </cell>
          <cell r="W318" t="str">
            <v>-</v>
          </cell>
        </row>
        <row r="319">
          <cell r="C319" t="str">
            <v>1Н1-136</v>
          </cell>
          <cell r="D319" t="str">
            <v>Настил 1Н1-136</v>
          </cell>
          <cell r="E319">
            <v>2</v>
          </cell>
          <cell r="F319">
            <v>201.3</v>
          </cell>
          <cell r="G319">
            <v>402.6</v>
          </cell>
          <cell r="H319">
            <v>9.8000000000000007</v>
          </cell>
          <cell r="I319">
            <v>19.600000000000001</v>
          </cell>
          <cell r="J319" t="str">
            <v>RAL  7005</v>
          </cell>
          <cell r="K319">
            <v>0</v>
          </cell>
          <cell r="L319">
            <v>0</v>
          </cell>
          <cell r="M319">
            <v>0</v>
          </cell>
          <cell r="N319" t="str">
            <v>-</v>
          </cell>
          <cell r="O319" t="str">
            <v>-</v>
          </cell>
          <cell r="W319" t="str">
            <v>-</v>
          </cell>
        </row>
        <row r="320">
          <cell r="C320" t="str">
            <v>1Н1-137</v>
          </cell>
          <cell r="D320" t="str">
            <v>Настил 1Н1-137</v>
          </cell>
          <cell r="E320">
            <v>2</v>
          </cell>
          <cell r="F320">
            <v>173.4</v>
          </cell>
          <cell r="G320">
            <v>346.8</v>
          </cell>
          <cell r="H320">
            <v>8.44</v>
          </cell>
          <cell r="I320">
            <v>16.88</v>
          </cell>
          <cell r="J320" t="str">
            <v>RAL  7005</v>
          </cell>
          <cell r="K320">
            <v>2</v>
          </cell>
          <cell r="L320">
            <v>346.8</v>
          </cell>
          <cell r="M320">
            <v>16.88</v>
          </cell>
          <cell r="N320" t="str">
            <v>-</v>
          </cell>
          <cell r="O320" t="str">
            <v>-</v>
          </cell>
          <cell r="P320" t="e">
            <v>#VALUE!</v>
          </cell>
          <cell r="R320">
            <v>0</v>
          </cell>
          <cell r="S320">
            <v>0</v>
          </cell>
          <cell r="U320">
            <v>0</v>
          </cell>
          <cell r="V320">
            <v>0</v>
          </cell>
          <cell r="W320" t="str">
            <v>-</v>
          </cell>
        </row>
        <row r="321">
          <cell r="C321" t="str">
            <v>1Н1-138</v>
          </cell>
          <cell r="D321" t="str">
            <v>Настил 1Н1-138</v>
          </cell>
          <cell r="E321">
            <v>2</v>
          </cell>
          <cell r="F321">
            <v>288.3</v>
          </cell>
          <cell r="G321">
            <v>576.6</v>
          </cell>
          <cell r="H321">
            <v>13.99</v>
          </cell>
          <cell r="I321">
            <v>27.98</v>
          </cell>
          <cell r="J321" t="str">
            <v>RAL  7005</v>
          </cell>
          <cell r="K321">
            <v>2</v>
          </cell>
          <cell r="L321">
            <v>576.6</v>
          </cell>
          <cell r="M321">
            <v>27.98</v>
          </cell>
          <cell r="N321">
            <v>2</v>
          </cell>
          <cell r="O321">
            <v>576.6</v>
          </cell>
          <cell r="P321">
            <v>27.98</v>
          </cell>
          <cell r="R321">
            <v>0</v>
          </cell>
          <cell r="S321">
            <v>0</v>
          </cell>
          <cell r="U321">
            <v>0</v>
          </cell>
          <cell r="V321">
            <v>0</v>
          </cell>
          <cell r="W321">
            <v>2</v>
          </cell>
        </row>
        <row r="322">
          <cell r="C322" t="str">
            <v>1Н1-139</v>
          </cell>
          <cell r="D322" t="str">
            <v>Настил 1Н1-139</v>
          </cell>
          <cell r="E322">
            <v>2</v>
          </cell>
          <cell r="F322">
            <v>267.5</v>
          </cell>
          <cell r="G322">
            <v>535</v>
          </cell>
          <cell r="H322">
            <v>13</v>
          </cell>
          <cell r="I322">
            <v>26</v>
          </cell>
          <cell r="J322" t="str">
            <v>RAL  7005</v>
          </cell>
          <cell r="K322">
            <v>2</v>
          </cell>
          <cell r="L322">
            <v>535</v>
          </cell>
          <cell r="M322">
            <v>26</v>
          </cell>
          <cell r="N322">
            <v>2</v>
          </cell>
          <cell r="O322">
            <v>535</v>
          </cell>
          <cell r="P322">
            <v>26</v>
          </cell>
          <cell r="R322">
            <v>0</v>
          </cell>
          <cell r="S322">
            <v>0</v>
          </cell>
          <cell r="U322">
            <v>0</v>
          </cell>
          <cell r="V322">
            <v>0</v>
          </cell>
          <cell r="W322">
            <v>2</v>
          </cell>
        </row>
        <row r="323">
          <cell r="C323" t="str">
            <v>1Н1-140</v>
          </cell>
          <cell r="D323" t="str">
            <v>Настил 1Н1-140</v>
          </cell>
          <cell r="E323">
            <v>2</v>
          </cell>
          <cell r="F323">
            <v>237.1</v>
          </cell>
          <cell r="G323">
            <v>474.2</v>
          </cell>
          <cell r="H323">
            <v>11.53</v>
          </cell>
          <cell r="I323">
            <v>23.06</v>
          </cell>
          <cell r="J323" t="str">
            <v>RAL  7005</v>
          </cell>
          <cell r="K323">
            <v>2</v>
          </cell>
          <cell r="L323">
            <v>474.2</v>
          </cell>
          <cell r="M323">
            <v>23.06</v>
          </cell>
          <cell r="N323" t="str">
            <v>-</v>
          </cell>
          <cell r="O323" t="str">
            <v>-</v>
          </cell>
          <cell r="P323" t="e">
            <v>#VALUE!</v>
          </cell>
          <cell r="W323" t="str">
            <v>-</v>
          </cell>
        </row>
        <row r="324">
          <cell r="C324" t="str">
            <v>1Н1-141</v>
          </cell>
          <cell r="D324" t="str">
            <v>Настил 1Н1-141</v>
          </cell>
          <cell r="E324">
            <v>2</v>
          </cell>
          <cell r="F324">
            <v>216.4</v>
          </cell>
          <cell r="G324">
            <v>432.8</v>
          </cell>
          <cell r="H324">
            <v>10.54</v>
          </cell>
          <cell r="I324">
            <v>21.08</v>
          </cell>
          <cell r="J324" t="str">
            <v>RAL  7005</v>
          </cell>
          <cell r="K324">
            <v>2</v>
          </cell>
          <cell r="L324">
            <v>432.8</v>
          </cell>
          <cell r="M324">
            <v>21.08</v>
          </cell>
          <cell r="N324" t="str">
            <v>-</v>
          </cell>
          <cell r="O324" t="str">
            <v>-</v>
          </cell>
          <cell r="P324" t="e">
            <v>#VALUE!</v>
          </cell>
          <cell r="W324" t="str">
            <v>-</v>
          </cell>
        </row>
        <row r="325">
          <cell r="C325" t="str">
            <v>1Н1-142</v>
          </cell>
          <cell r="D325" t="str">
            <v>Настил 1Н1-142</v>
          </cell>
          <cell r="E325">
            <v>2</v>
          </cell>
          <cell r="F325">
            <v>288.3</v>
          </cell>
          <cell r="G325">
            <v>576.6</v>
          </cell>
          <cell r="H325">
            <v>13.99</v>
          </cell>
          <cell r="I325">
            <v>27.98</v>
          </cell>
          <cell r="J325" t="str">
            <v>RAL  7005</v>
          </cell>
          <cell r="K325">
            <v>2</v>
          </cell>
          <cell r="L325">
            <v>576.6</v>
          </cell>
          <cell r="M325">
            <v>27.98</v>
          </cell>
          <cell r="N325">
            <v>2</v>
          </cell>
          <cell r="O325">
            <v>576.6</v>
          </cell>
          <cell r="P325">
            <v>27.98</v>
          </cell>
          <cell r="R325">
            <v>0</v>
          </cell>
          <cell r="S325">
            <v>0</v>
          </cell>
          <cell r="U325">
            <v>0</v>
          </cell>
          <cell r="V325">
            <v>0</v>
          </cell>
          <cell r="W325">
            <v>2</v>
          </cell>
        </row>
        <row r="326">
          <cell r="C326" t="str">
            <v>1Н1-143</v>
          </cell>
          <cell r="D326" t="str">
            <v>Настил 1Н1-143</v>
          </cell>
          <cell r="E326">
            <v>2</v>
          </cell>
          <cell r="F326">
            <v>267.5</v>
          </cell>
          <cell r="G326">
            <v>535</v>
          </cell>
          <cell r="H326">
            <v>13</v>
          </cell>
          <cell r="I326">
            <v>26</v>
          </cell>
          <cell r="J326" t="str">
            <v>RAL  7005</v>
          </cell>
          <cell r="K326">
            <v>2</v>
          </cell>
          <cell r="L326">
            <v>535</v>
          </cell>
          <cell r="M326">
            <v>26</v>
          </cell>
          <cell r="N326">
            <v>1</v>
          </cell>
          <cell r="O326">
            <v>267.5</v>
          </cell>
          <cell r="P326">
            <v>13</v>
          </cell>
          <cell r="R326">
            <v>0</v>
          </cell>
          <cell r="S326">
            <v>0</v>
          </cell>
          <cell r="U326">
            <v>0</v>
          </cell>
          <cell r="V326">
            <v>0</v>
          </cell>
          <cell r="W326">
            <v>1</v>
          </cell>
        </row>
        <row r="327">
          <cell r="C327" t="str">
            <v>1Н1-144</v>
          </cell>
          <cell r="D327" t="str">
            <v>Настил 1Н1-144</v>
          </cell>
          <cell r="E327">
            <v>2</v>
          </cell>
          <cell r="F327">
            <v>201.3</v>
          </cell>
          <cell r="G327">
            <v>402.6</v>
          </cell>
          <cell r="H327">
            <v>9.8000000000000007</v>
          </cell>
          <cell r="I327">
            <v>19.600000000000001</v>
          </cell>
          <cell r="J327" t="str">
            <v>RAL  7005</v>
          </cell>
          <cell r="K327">
            <v>0</v>
          </cell>
          <cell r="L327">
            <v>0</v>
          </cell>
          <cell r="M327">
            <v>0</v>
          </cell>
          <cell r="N327" t="str">
            <v>-</v>
          </cell>
          <cell r="O327" t="str">
            <v>-</v>
          </cell>
          <cell r="W327" t="str">
            <v>-</v>
          </cell>
        </row>
        <row r="328">
          <cell r="C328" t="str">
            <v>1Н2-1</v>
          </cell>
          <cell r="D328" t="str">
            <v>Профлист 1Н2-1</v>
          </cell>
          <cell r="E328">
            <v>111</v>
          </cell>
          <cell r="F328">
            <v>49</v>
          </cell>
          <cell r="H328">
            <v>14.89</v>
          </cell>
          <cell r="I328">
            <v>1652.79</v>
          </cell>
          <cell r="J328" t="str">
            <v>RAL  7005</v>
          </cell>
          <cell r="K328">
            <v>0</v>
          </cell>
          <cell r="L328">
            <v>0</v>
          </cell>
          <cell r="M328">
            <v>0</v>
          </cell>
          <cell r="N328" t="str">
            <v>-</v>
          </cell>
          <cell r="O328" t="str">
            <v>-</v>
          </cell>
          <cell r="W328" t="str">
            <v>-</v>
          </cell>
        </row>
        <row r="329">
          <cell r="C329" t="str">
            <v>1Н2-2</v>
          </cell>
          <cell r="D329" t="str">
            <v>Профлист 1Н2-2</v>
          </cell>
          <cell r="E329">
            <v>111</v>
          </cell>
          <cell r="F329">
            <v>47</v>
          </cell>
          <cell r="H329">
            <v>14.26</v>
          </cell>
          <cell r="I329">
            <v>1582.86</v>
          </cell>
          <cell r="J329" t="str">
            <v>RAL  7005</v>
          </cell>
          <cell r="K329">
            <v>0</v>
          </cell>
          <cell r="L329">
            <v>0</v>
          </cell>
          <cell r="M329">
            <v>0</v>
          </cell>
          <cell r="N329" t="str">
            <v>-</v>
          </cell>
          <cell r="O329" t="str">
            <v>-</v>
          </cell>
          <cell r="W329" t="str">
            <v>-</v>
          </cell>
        </row>
        <row r="330">
          <cell r="C330" t="str">
            <v>1Н3-1</v>
          </cell>
          <cell r="D330" t="str">
            <v>Профлист 1Н3-1</v>
          </cell>
          <cell r="E330">
            <v>75</v>
          </cell>
          <cell r="F330">
            <v>70.599999999999994</v>
          </cell>
          <cell r="H330">
            <v>24.34</v>
          </cell>
          <cell r="I330">
            <v>1825.5</v>
          </cell>
          <cell r="J330" t="str">
            <v>RAL Design 110 60 65</v>
          </cell>
          <cell r="K330">
            <v>0</v>
          </cell>
          <cell r="L330">
            <v>0</v>
          </cell>
          <cell r="M330">
            <v>0</v>
          </cell>
          <cell r="N330" t="str">
            <v>-</v>
          </cell>
          <cell r="O330" t="str">
            <v>-</v>
          </cell>
          <cell r="W330" t="str">
            <v>-</v>
          </cell>
        </row>
        <row r="331">
          <cell r="C331" t="str">
            <v>1Н3-2</v>
          </cell>
          <cell r="D331" t="str">
            <v>Профлист 1Н3-2</v>
          </cell>
          <cell r="E331">
            <v>14</v>
          </cell>
          <cell r="F331">
            <v>71.5</v>
          </cell>
          <cell r="H331">
            <v>24.62</v>
          </cell>
          <cell r="I331">
            <v>344.68</v>
          </cell>
          <cell r="J331" t="str">
            <v>RAL Design 110 60 65</v>
          </cell>
          <cell r="K331">
            <v>0</v>
          </cell>
          <cell r="L331">
            <v>0</v>
          </cell>
          <cell r="M331">
            <v>0</v>
          </cell>
          <cell r="N331" t="str">
            <v>-</v>
          </cell>
          <cell r="O331" t="str">
            <v>-</v>
          </cell>
          <cell r="W331" t="str">
            <v>-</v>
          </cell>
        </row>
        <row r="332">
          <cell r="C332" t="str">
            <v>1Н3-3</v>
          </cell>
          <cell r="D332" t="str">
            <v>Профлист 1Н3-3</v>
          </cell>
          <cell r="E332">
            <v>4</v>
          </cell>
          <cell r="F332">
            <v>23.3</v>
          </cell>
          <cell r="H332">
            <v>8.02</v>
          </cell>
          <cell r="I332">
            <v>32.08</v>
          </cell>
          <cell r="J332" t="str">
            <v>RAL Design 110 60 65</v>
          </cell>
          <cell r="K332">
            <v>0</v>
          </cell>
          <cell r="L332">
            <v>0</v>
          </cell>
          <cell r="M332">
            <v>0</v>
          </cell>
          <cell r="N332" t="str">
            <v>-</v>
          </cell>
          <cell r="O332" t="str">
            <v>-</v>
          </cell>
          <cell r="W332" t="str">
            <v>-</v>
          </cell>
        </row>
        <row r="333">
          <cell r="C333" t="str">
            <v>1Н3-4</v>
          </cell>
          <cell r="D333" t="str">
            <v>Профлист 1Н3-4</v>
          </cell>
          <cell r="E333">
            <v>1</v>
          </cell>
          <cell r="F333">
            <v>7.9</v>
          </cell>
          <cell r="H333">
            <v>2.73</v>
          </cell>
          <cell r="I333">
            <v>2.73</v>
          </cell>
          <cell r="J333" t="str">
            <v>RAL Design 110 60 65</v>
          </cell>
          <cell r="K333">
            <v>0</v>
          </cell>
          <cell r="L333">
            <v>0</v>
          </cell>
          <cell r="M333">
            <v>0</v>
          </cell>
          <cell r="N333" t="str">
            <v>-</v>
          </cell>
          <cell r="O333" t="str">
            <v>-</v>
          </cell>
          <cell r="W333" t="str">
            <v>-</v>
          </cell>
        </row>
        <row r="334">
          <cell r="C334" t="str">
            <v>1Н3-5</v>
          </cell>
          <cell r="D334" t="str">
            <v>Профлист 1Н3-5</v>
          </cell>
          <cell r="E334">
            <v>2</v>
          </cell>
          <cell r="F334">
            <v>17.7</v>
          </cell>
          <cell r="H334">
            <v>6.11</v>
          </cell>
          <cell r="I334">
            <v>12.22</v>
          </cell>
          <cell r="J334" t="str">
            <v>RAL Design 110 60 65</v>
          </cell>
          <cell r="K334">
            <v>0</v>
          </cell>
          <cell r="L334">
            <v>0</v>
          </cell>
          <cell r="M334">
            <v>0</v>
          </cell>
          <cell r="N334" t="str">
            <v>-</v>
          </cell>
          <cell r="O334" t="str">
            <v>-</v>
          </cell>
          <cell r="W334" t="str">
            <v>-</v>
          </cell>
        </row>
        <row r="335">
          <cell r="C335" t="str">
            <v>1Н3-6</v>
          </cell>
          <cell r="D335" t="str">
            <v>Профлист 1Н3-6</v>
          </cell>
          <cell r="E335">
            <v>2</v>
          </cell>
          <cell r="F335">
            <v>10.3</v>
          </cell>
          <cell r="H335">
            <v>3.57</v>
          </cell>
          <cell r="I335">
            <v>7.14</v>
          </cell>
          <cell r="J335" t="str">
            <v>RAL Design 110 60 65</v>
          </cell>
          <cell r="K335">
            <v>0</v>
          </cell>
          <cell r="L335">
            <v>0</v>
          </cell>
          <cell r="M335">
            <v>0</v>
          </cell>
          <cell r="N335" t="str">
            <v>-</v>
          </cell>
          <cell r="O335" t="str">
            <v>-</v>
          </cell>
          <cell r="W335" t="str">
            <v>-</v>
          </cell>
        </row>
        <row r="336">
          <cell r="C336" t="str">
            <v>1Н3-7</v>
          </cell>
          <cell r="D336" t="str">
            <v>Профлист 1Н3-7</v>
          </cell>
          <cell r="E336">
            <v>60</v>
          </cell>
          <cell r="F336">
            <v>23.6</v>
          </cell>
          <cell r="H336">
            <v>8.14</v>
          </cell>
          <cell r="I336">
            <v>488.40000000000003</v>
          </cell>
          <cell r="J336" t="str">
            <v>RAL Design 110 60 65</v>
          </cell>
          <cell r="K336">
            <v>0</v>
          </cell>
          <cell r="L336">
            <v>0</v>
          </cell>
          <cell r="M336">
            <v>0</v>
          </cell>
          <cell r="N336" t="str">
            <v>-</v>
          </cell>
          <cell r="O336" t="str">
            <v>-</v>
          </cell>
          <cell r="W336" t="str">
            <v>-</v>
          </cell>
        </row>
        <row r="337">
          <cell r="C337" t="str">
            <v>1Н3-8</v>
          </cell>
          <cell r="D337" t="str">
            <v>Профлист 1Н3-8</v>
          </cell>
          <cell r="E337">
            <v>60</v>
          </cell>
          <cell r="F337">
            <v>22.9</v>
          </cell>
          <cell r="H337">
            <v>7.89</v>
          </cell>
          <cell r="I337">
            <v>473.4</v>
          </cell>
          <cell r="J337" t="str">
            <v>RAL Design 110 60 65</v>
          </cell>
          <cell r="K337">
            <v>0</v>
          </cell>
          <cell r="L337">
            <v>0</v>
          </cell>
          <cell r="M337">
            <v>0</v>
          </cell>
          <cell r="N337" t="str">
            <v>-</v>
          </cell>
          <cell r="O337" t="str">
            <v>-</v>
          </cell>
          <cell r="W337" t="str">
            <v>-</v>
          </cell>
        </row>
        <row r="338">
          <cell r="C338" t="str">
            <v>1Н3-9</v>
          </cell>
          <cell r="D338" t="str">
            <v>Профлист 1Н3-9</v>
          </cell>
          <cell r="E338">
            <v>1</v>
          </cell>
          <cell r="F338">
            <v>76.900000000000006</v>
          </cell>
          <cell r="H338">
            <v>26.5</v>
          </cell>
          <cell r="I338">
            <v>26.5</v>
          </cell>
          <cell r="J338" t="str">
            <v>RAL Design 110 60 65</v>
          </cell>
          <cell r="K338">
            <v>0</v>
          </cell>
          <cell r="L338">
            <v>0</v>
          </cell>
          <cell r="M338">
            <v>0</v>
          </cell>
          <cell r="N338" t="str">
            <v>-</v>
          </cell>
          <cell r="O338" t="str">
            <v>-</v>
          </cell>
          <cell r="W338" t="str">
            <v>-</v>
          </cell>
        </row>
        <row r="339">
          <cell r="C339" t="str">
            <v>1Н3-10</v>
          </cell>
          <cell r="D339" t="str">
            <v>Профлист 1Н3-10</v>
          </cell>
          <cell r="E339">
            <v>1</v>
          </cell>
          <cell r="F339">
            <v>77.7</v>
          </cell>
          <cell r="H339">
            <v>26.78</v>
          </cell>
          <cell r="I339">
            <v>26.78</v>
          </cell>
          <cell r="J339" t="str">
            <v>RAL Design 110 60 65</v>
          </cell>
          <cell r="K339">
            <v>0</v>
          </cell>
          <cell r="L339">
            <v>0</v>
          </cell>
          <cell r="M339">
            <v>0</v>
          </cell>
          <cell r="N339" t="str">
            <v>-</v>
          </cell>
          <cell r="O339" t="str">
            <v>-</v>
          </cell>
          <cell r="W339" t="str">
            <v>-</v>
          </cell>
        </row>
        <row r="340">
          <cell r="C340" t="str">
            <v>1Н3-11</v>
          </cell>
          <cell r="D340" t="str">
            <v>Профлист 1Н3-11</v>
          </cell>
          <cell r="E340">
            <v>1</v>
          </cell>
          <cell r="F340">
            <v>76.2</v>
          </cell>
          <cell r="H340">
            <v>26.25</v>
          </cell>
          <cell r="I340">
            <v>26.25</v>
          </cell>
          <cell r="J340" t="str">
            <v>RAL Design 110 60 65</v>
          </cell>
          <cell r="K340">
            <v>0</v>
          </cell>
          <cell r="L340">
            <v>0</v>
          </cell>
          <cell r="M340">
            <v>0</v>
          </cell>
          <cell r="N340" t="str">
            <v>-</v>
          </cell>
          <cell r="O340" t="str">
            <v>-</v>
          </cell>
          <cell r="W340" t="str">
            <v>-</v>
          </cell>
        </row>
        <row r="341">
          <cell r="C341" t="str">
            <v>1Н3-12</v>
          </cell>
          <cell r="D341" t="str">
            <v>Профлист 1Н3-12</v>
          </cell>
          <cell r="E341">
            <v>1</v>
          </cell>
          <cell r="F341">
            <v>77</v>
          </cell>
          <cell r="H341">
            <v>26.53</v>
          </cell>
          <cell r="I341">
            <v>26.53</v>
          </cell>
          <cell r="J341" t="str">
            <v>RAL Design 110 60 65</v>
          </cell>
          <cell r="K341">
            <v>0</v>
          </cell>
          <cell r="L341">
            <v>0</v>
          </cell>
          <cell r="M341">
            <v>0</v>
          </cell>
          <cell r="N341" t="str">
            <v>-</v>
          </cell>
          <cell r="O341" t="str">
            <v>-</v>
          </cell>
          <cell r="W341" t="str">
            <v>-</v>
          </cell>
        </row>
        <row r="342">
          <cell r="C342" t="str">
            <v>1Н3-13</v>
          </cell>
          <cell r="D342" t="str">
            <v>Профлист 1Н3-13</v>
          </cell>
          <cell r="E342">
            <v>1</v>
          </cell>
          <cell r="F342">
            <v>75.400000000000006</v>
          </cell>
          <cell r="H342">
            <v>25.99</v>
          </cell>
          <cell r="I342">
            <v>25.99</v>
          </cell>
          <cell r="J342" t="str">
            <v>RAL Design 110 60 65</v>
          </cell>
          <cell r="K342">
            <v>0</v>
          </cell>
          <cell r="L342">
            <v>0</v>
          </cell>
          <cell r="M342">
            <v>0</v>
          </cell>
          <cell r="N342" t="str">
            <v>-</v>
          </cell>
          <cell r="O342" t="str">
            <v>-</v>
          </cell>
          <cell r="W342" t="str">
            <v>-</v>
          </cell>
        </row>
        <row r="343">
          <cell r="C343" t="str">
            <v>1Н3-14</v>
          </cell>
          <cell r="D343" t="str">
            <v>Профлист 1Н3-14</v>
          </cell>
          <cell r="E343">
            <v>1</v>
          </cell>
          <cell r="F343">
            <v>76.3</v>
          </cell>
          <cell r="H343">
            <v>26.27</v>
          </cell>
          <cell r="I343">
            <v>26.27</v>
          </cell>
          <cell r="J343" t="str">
            <v>RAL Design 110 60 65</v>
          </cell>
          <cell r="K343">
            <v>0</v>
          </cell>
          <cell r="L343">
            <v>0</v>
          </cell>
          <cell r="M343">
            <v>0</v>
          </cell>
          <cell r="N343" t="str">
            <v>-</v>
          </cell>
          <cell r="O343" t="str">
            <v>-</v>
          </cell>
          <cell r="W343" t="str">
            <v>-</v>
          </cell>
        </row>
        <row r="344">
          <cell r="C344" t="str">
            <v>1Н3-15</v>
          </cell>
          <cell r="D344" t="str">
            <v>Профлист 1Н3-15</v>
          </cell>
          <cell r="E344">
            <v>1</v>
          </cell>
          <cell r="F344">
            <v>74.7</v>
          </cell>
          <cell r="H344">
            <v>25.74</v>
          </cell>
          <cell r="I344">
            <v>25.74</v>
          </cell>
          <cell r="J344" t="str">
            <v>RAL Design 110 60 65</v>
          </cell>
          <cell r="K344">
            <v>0</v>
          </cell>
          <cell r="L344">
            <v>0</v>
          </cell>
          <cell r="M344">
            <v>0</v>
          </cell>
          <cell r="N344" t="str">
            <v>-</v>
          </cell>
          <cell r="O344" t="str">
            <v>-</v>
          </cell>
          <cell r="W344" t="str">
            <v>-</v>
          </cell>
        </row>
        <row r="345">
          <cell r="C345" t="str">
            <v>1Н3-16</v>
          </cell>
          <cell r="D345" t="str">
            <v>Профлист 1Н3-16</v>
          </cell>
          <cell r="E345">
            <v>1</v>
          </cell>
          <cell r="F345">
            <v>75.5</v>
          </cell>
          <cell r="H345">
            <v>26.02</v>
          </cell>
          <cell r="I345">
            <v>26.02</v>
          </cell>
          <cell r="J345" t="str">
            <v>RAL Design 110 60 65</v>
          </cell>
          <cell r="K345">
            <v>0</v>
          </cell>
          <cell r="L345">
            <v>0</v>
          </cell>
          <cell r="M345">
            <v>0</v>
          </cell>
          <cell r="N345" t="str">
            <v>-</v>
          </cell>
          <cell r="O345" t="str">
            <v>-</v>
          </cell>
          <cell r="W345" t="str">
            <v>-</v>
          </cell>
        </row>
        <row r="346">
          <cell r="C346" t="str">
            <v>1Н3-17</v>
          </cell>
          <cell r="D346" t="str">
            <v>Профлист 1Н3-17</v>
          </cell>
          <cell r="E346">
            <v>1</v>
          </cell>
          <cell r="F346">
            <v>74</v>
          </cell>
          <cell r="H346">
            <v>25.48</v>
          </cell>
          <cell r="I346">
            <v>25.48</v>
          </cell>
          <cell r="J346" t="str">
            <v>RAL Design 110 60 65</v>
          </cell>
          <cell r="K346">
            <v>0</v>
          </cell>
          <cell r="L346">
            <v>0</v>
          </cell>
          <cell r="M346">
            <v>0</v>
          </cell>
          <cell r="N346" t="str">
            <v>-</v>
          </cell>
          <cell r="O346" t="str">
            <v>-</v>
          </cell>
          <cell r="W346" t="str">
            <v>-</v>
          </cell>
        </row>
        <row r="347">
          <cell r="C347" t="str">
            <v>1Н3-18</v>
          </cell>
          <cell r="D347" t="str">
            <v>Профлист 1Н3-18</v>
          </cell>
          <cell r="E347">
            <v>1</v>
          </cell>
          <cell r="F347">
            <v>74.8</v>
          </cell>
          <cell r="H347">
            <v>25.76</v>
          </cell>
          <cell r="I347">
            <v>25.76</v>
          </cell>
          <cell r="J347" t="str">
            <v>RAL Design 110 60 65</v>
          </cell>
          <cell r="K347">
            <v>0</v>
          </cell>
          <cell r="L347">
            <v>0</v>
          </cell>
          <cell r="M347">
            <v>0</v>
          </cell>
          <cell r="N347" t="str">
            <v>-</v>
          </cell>
          <cell r="O347" t="str">
            <v>-</v>
          </cell>
          <cell r="W347" t="str">
            <v>-</v>
          </cell>
        </row>
        <row r="348">
          <cell r="C348" t="str">
            <v>1Н3-19</v>
          </cell>
          <cell r="D348" t="str">
            <v>Профлист 1Н3-19</v>
          </cell>
          <cell r="E348">
            <v>1</v>
          </cell>
          <cell r="F348">
            <v>73.2</v>
          </cell>
          <cell r="H348">
            <v>25.23</v>
          </cell>
          <cell r="I348">
            <v>25.23</v>
          </cell>
          <cell r="J348" t="str">
            <v>RAL Design 110 60 65</v>
          </cell>
          <cell r="K348">
            <v>0</v>
          </cell>
          <cell r="L348">
            <v>0</v>
          </cell>
          <cell r="M348">
            <v>0</v>
          </cell>
          <cell r="N348" t="str">
            <v>-</v>
          </cell>
          <cell r="O348" t="str">
            <v>-</v>
          </cell>
          <cell r="W348" t="str">
            <v>-</v>
          </cell>
        </row>
        <row r="349">
          <cell r="C349" t="str">
            <v>1Н3-20</v>
          </cell>
          <cell r="D349" t="str">
            <v>Профлист 1Н3-20</v>
          </cell>
          <cell r="E349">
            <v>1</v>
          </cell>
          <cell r="F349">
            <v>74</v>
          </cell>
          <cell r="H349">
            <v>25.51</v>
          </cell>
          <cell r="I349">
            <v>25.51</v>
          </cell>
          <cell r="J349" t="str">
            <v>RAL Design 110 60 65</v>
          </cell>
          <cell r="K349">
            <v>0</v>
          </cell>
          <cell r="L349">
            <v>0</v>
          </cell>
          <cell r="M349">
            <v>0</v>
          </cell>
          <cell r="N349" t="str">
            <v>-</v>
          </cell>
          <cell r="O349" t="str">
            <v>-</v>
          </cell>
          <cell r="W349" t="str">
            <v>-</v>
          </cell>
        </row>
        <row r="350">
          <cell r="C350" t="str">
            <v>1Н3-21</v>
          </cell>
          <cell r="D350" t="str">
            <v>Профлист 1Н3-21</v>
          </cell>
          <cell r="E350">
            <v>1</v>
          </cell>
          <cell r="F350">
            <v>72.5</v>
          </cell>
          <cell r="H350">
            <v>24.97</v>
          </cell>
          <cell r="I350">
            <v>24.97</v>
          </cell>
          <cell r="J350" t="str">
            <v>RAL Design 110 60 65</v>
          </cell>
          <cell r="K350">
            <v>0</v>
          </cell>
          <cell r="L350">
            <v>0</v>
          </cell>
          <cell r="M350">
            <v>0</v>
          </cell>
          <cell r="N350" t="str">
            <v>-</v>
          </cell>
          <cell r="O350" t="str">
            <v>-</v>
          </cell>
          <cell r="W350" t="str">
            <v>-</v>
          </cell>
        </row>
        <row r="351">
          <cell r="C351" t="str">
            <v>1Н3-22</v>
          </cell>
          <cell r="D351" t="str">
            <v>Профлист 1Н3-22</v>
          </cell>
          <cell r="E351">
            <v>1</v>
          </cell>
          <cell r="F351">
            <v>73.3</v>
          </cell>
          <cell r="H351">
            <v>25.25</v>
          </cell>
          <cell r="I351">
            <v>25.25</v>
          </cell>
          <cell r="J351" t="str">
            <v>RAL Design 110 60 65</v>
          </cell>
          <cell r="K351">
            <v>0</v>
          </cell>
          <cell r="L351">
            <v>0</v>
          </cell>
          <cell r="M351">
            <v>0</v>
          </cell>
          <cell r="N351" t="str">
            <v>-</v>
          </cell>
          <cell r="O351" t="str">
            <v>-</v>
          </cell>
          <cell r="W351" t="str">
            <v>-</v>
          </cell>
        </row>
        <row r="352">
          <cell r="C352" t="str">
            <v>1Н3-23</v>
          </cell>
          <cell r="D352" t="str">
            <v>Профлист 1Н3-23</v>
          </cell>
          <cell r="E352">
            <v>1</v>
          </cell>
          <cell r="F352">
            <v>71.8</v>
          </cell>
          <cell r="H352">
            <v>24.72</v>
          </cell>
          <cell r="I352">
            <v>24.72</v>
          </cell>
          <cell r="J352" t="str">
            <v>RAL Design 110 60 65</v>
          </cell>
          <cell r="K352">
            <v>0</v>
          </cell>
          <cell r="L352">
            <v>0</v>
          </cell>
          <cell r="M352">
            <v>0</v>
          </cell>
          <cell r="N352" t="str">
            <v>-</v>
          </cell>
          <cell r="O352" t="str">
            <v>-</v>
          </cell>
          <cell r="W352" t="str">
            <v>-</v>
          </cell>
        </row>
        <row r="353">
          <cell r="C353" t="str">
            <v>1Н3-24</v>
          </cell>
          <cell r="D353" t="str">
            <v>Профлист 1Н3-24</v>
          </cell>
          <cell r="E353">
            <v>1</v>
          </cell>
          <cell r="F353">
            <v>72.599999999999994</v>
          </cell>
          <cell r="H353">
            <v>25</v>
          </cell>
          <cell r="I353">
            <v>25</v>
          </cell>
          <cell r="J353" t="str">
            <v>RAL Design 110 60 65</v>
          </cell>
          <cell r="K353">
            <v>0</v>
          </cell>
          <cell r="L353">
            <v>0</v>
          </cell>
          <cell r="M353">
            <v>0</v>
          </cell>
          <cell r="N353" t="str">
            <v>-</v>
          </cell>
          <cell r="O353" t="str">
            <v>-</v>
          </cell>
          <cell r="W353" t="str">
            <v>-</v>
          </cell>
        </row>
        <row r="354">
          <cell r="C354" t="str">
            <v>1Н3-25</v>
          </cell>
          <cell r="D354" t="str">
            <v>Профлист 1Н3-25</v>
          </cell>
          <cell r="E354">
            <v>1</v>
          </cell>
          <cell r="F354">
            <v>71</v>
          </cell>
          <cell r="H354">
            <v>24.47</v>
          </cell>
          <cell r="I354">
            <v>24.47</v>
          </cell>
          <cell r="J354" t="str">
            <v>RAL Design 110 60 65</v>
          </cell>
          <cell r="K354">
            <v>0</v>
          </cell>
          <cell r="L354">
            <v>0</v>
          </cell>
          <cell r="M354">
            <v>0</v>
          </cell>
          <cell r="N354" t="str">
            <v>-</v>
          </cell>
          <cell r="O354" t="str">
            <v>-</v>
          </cell>
          <cell r="W354" t="str">
            <v>-</v>
          </cell>
        </row>
        <row r="355">
          <cell r="C355" t="str">
            <v>1Н3-26</v>
          </cell>
          <cell r="D355" t="str">
            <v>Профлист 1Н3-26</v>
          </cell>
          <cell r="E355">
            <v>1</v>
          </cell>
          <cell r="F355">
            <v>71.8</v>
          </cell>
          <cell r="H355">
            <v>24.75</v>
          </cell>
          <cell r="I355">
            <v>24.75</v>
          </cell>
          <cell r="J355" t="str">
            <v>RAL Design 110 60 65</v>
          </cell>
          <cell r="K355">
            <v>0</v>
          </cell>
          <cell r="L355">
            <v>0</v>
          </cell>
          <cell r="M355">
            <v>0</v>
          </cell>
          <cell r="N355" t="str">
            <v>-</v>
          </cell>
          <cell r="O355" t="str">
            <v>-</v>
          </cell>
          <cell r="W355" t="str">
            <v>-</v>
          </cell>
        </row>
        <row r="356">
          <cell r="C356" t="str">
            <v>1Н4-1</v>
          </cell>
          <cell r="D356" t="str">
            <v>Настил 1Н4-1</v>
          </cell>
          <cell r="E356">
            <v>2</v>
          </cell>
          <cell r="F356">
            <v>20</v>
          </cell>
          <cell r="G356">
            <v>40</v>
          </cell>
          <cell r="H356">
            <v>2.46</v>
          </cell>
          <cell r="I356">
            <v>4.92</v>
          </cell>
          <cell r="J356" t="str">
            <v>RAL  7005</v>
          </cell>
          <cell r="K356">
            <v>0</v>
          </cell>
          <cell r="L356">
            <v>0</v>
          </cell>
          <cell r="M356">
            <v>0</v>
          </cell>
          <cell r="N356" t="str">
            <v>-</v>
          </cell>
          <cell r="O356" t="str">
            <v>-</v>
          </cell>
          <cell r="W356" t="str">
            <v>-</v>
          </cell>
        </row>
        <row r="357">
          <cell r="C357" t="str">
            <v>1Н4-2</v>
          </cell>
          <cell r="D357" t="str">
            <v>Настил 1Н4-2</v>
          </cell>
          <cell r="E357">
            <v>1</v>
          </cell>
          <cell r="F357">
            <v>33.4</v>
          </cell>
          <cell r="G357">
            <v>33.4</v>
          </cell>
          <cell r="H357">
            <v>4.09</v>
          </cell>
          <cell r="I357">
            <v>4.09</v>
          </cell>
          <cell r="J357" t="str">
            <v>RAL  7005</v>
          </cell>
          <cell r="K357">
            <v>0</v>
          </cell>
          <cell r="L357">
            <v>0</v>
          </cell>
          <cell r="M357">
            <v>0</v>
          </cell>
          <cell r="N357" t="str">
            <v>-</v>
          </cell>
          <cell r="O357" t="str">
            <v>-</v>
          </cell>
          <cell r="W357" t="str">
            <v>-</v>
          </cell>
        </row>
        <row r="358">
          <cell r="C358" t="str">
            <v>1Н4-3</v>
          </cell>
          <cell r="D358" t="str">
            <v>Настил 1Н4-3</v>
          </cell>
          <cell r="E358">
            <v>2</v>
          </cell>
          <cell r="F358">
            <v>29.7</v>
          </cell>
          <cell r="G358">
            <v>59.4</v>
          </cell>
          <cell r="H358">
            <v>3.63</v>
          </cell>
          <cell r="I358">
            <v>7.26</v>
          </cell>
          <cell r="J358" t="str">
            <v>RAL  7005</v>
          </cell>
          <cell r="K358">
            <v>0</v>
          </cell>
          <cell r="L358">
            <v>0</v>
          </cell>
          <cell r="M358">
            <v>0</v>
          </cell>
          <cell r="N358" t="str">
            <v>-</v>
          </cell>
          <cell r="O358" t="str">
            <v>-</v>
          </cell>
          <cell r="W358" t="str">
            <v>-</v>
          </cell>
        </row>
        <row r="359">
          <cell r="C359" t="str">
            <v>1Н4-4</v>
          </cell>
          <cell r="D359" t="str">
            <v>Настил 1Н4-4</v>
          </cell>
          <cell r="E359">
            <v>2</v>
          </cell>
          <cell r="F359">
            <v>12.6</v>
          </cell>
          <cell r="G359">
            <v>25.2</v>
          </cell>
          <cell r="H359">
            <v>1.57</v>
          </cell>
          <cell r="I359">
            <v>3.14</v>
          </cell>
          <cell r="J359" t="str">
            <v>RAL  7005</v>
          </cell>
          <cell r="K359">
            <v>0</v>
          </cell>
          <cell r="L359">
            <v>0</v>
          </cell>
          <cell r="M359">
            <v>0</v>
          </cell>
          <cell r="N359" t="str">
            <v>-</v>
          </cell>
          <cell r="O359" t="str">
            <v>-</v>
          </cell>
          <cell r="W359" t="str">
            <v>-</v>
          </cell>
        </row>
        <row r="360">
          <cell r="C360" t="str">
            <v>1Н4-5</v>
          </cell>
          <cell r="D360" t="str">
            <v>Настил 1Н4-5</v>
          </cell>
          <cell r="E360">
            <v>2</v>
          </cell>
          <cell r="F360">
            <v>25.2</v>
          </cell>
          <cell r="G360">
            <v>50.4</v>
          </cell>
          <cell r="H360">
            <v>3.09</v>
          </cell>
          <cell r="I360">
            <v>6.18</v>
          </cell>
          <cell r="J360" t="str">
            <v>RAL  7005</v>
          </cell>
          <cell r="K360">
            <v>0</v>
          </cell>
          <cell r="L360">
            <v>0</v>
          </cell>
          <cell r="M360">
            <v>0</v>
          </cell>
          <cell r="N360" t="str">
            <v>-</v>
          </cell>
          <cell r="O360" t="str">
            <v>-</v>
          </cell>
          <cell r="W360" t="str">
            <v>-</v>
          </cell>
        </row>
        <row r="361">
          <cell r="C361" t="str">
            <v>1Н4-6</v>
          </cell>
          <cell r="D361" t="str">
            <v>Настил 1Н4-6</v>
          </cell>
          <cell r="E361">
            <v>1</v>
          </cell>
          <cell r="F361">
            <v>31.1</v>
          </cell>
          <cell r="G361">
            <v>31.1</v>
          </cell>
          <cell r="H361">
            <v>3.81</v>
          </cell>
          <cell r="I361">
            <v>3.81</v>
          </cell>
          <cell r="J361" t="str">
            <v>RAL  7005</v>
          </cell>
          <cell r="K361">
            <v>0</v>
          </cell>
          <cell r="L361">
            <v>0</v>
          </cell>
          <cell r="M361">
            <v>0</v>
          </cell>
          <cell r="N361" t="str">
            <v>-</v>
          </cell>
          <cell r="O361" t="str">
            <v>-</v>
          </cell>
          <cell r="W361" t="str">
            <v>-</v>
          </cell>
        </row>
        <row r="362">
          <cell r="C362" t="str">
            <v>1Н4-7</v>
          </cell>
          <cell r="D362" t="str">
            <v>Настил 1Н4-7</v>
          </cell>
          <cell r="E362">
            <v>1</v>
          </cell>
          <cell r="F362">
            <v>17.399999999999999</v>
          </cell>
          <cell r="G362">
            <v>17.399999999999999</v>
          </cell>
          <cell r="H362">
            <v>2.14</v>
          </cell>
          <cell r="I362">
            <v>2.14</v>
          </cell>
          <cell r="J362" t="str">
            <v>RAL  7005</v>
          </cell>
          <cell r="K362">
            <v>0</v>
          </cell>
          <cell r="L362">
            <v>0</v>
          </cell>
          <cell r="M362">
            <v>0</v>
          </cell>
          <cell r="N362" t="str">
            <v>-</v>
          </cell>
          <cell r="O362" t="str">
            <v>-</v>
          </cell>
          <cell r="W362" t="str">
            <v>-</v>
          </cell>
        </row>
        <row r="363">
          <cell r="C363" t="str">
            <v>1Н4-8</v>
          </cell>
          <cell r="D363" t="str">
            <v>Настил 1Н4-8</v>
          </cell>
          <cell r="E363">
            <v>1</v>
          </cell>
          <cell r="F363">
            <v>23</v>
          </cell>
          <cell r="G363">
            <v>23</v>
          </cell>
          <cell r="H363">
            <v>2.82</v>
          </cell>
          <cell r="I363">
            <v>2.82</v>
          </cell>
          <cell r="J363" t="str">
            <v>RAL  7005</v>
          </cell>
          <cell r="K363">
            <v>0</v>
          </cell>
          <cell r="L363">
            <v>0</v>
          </cell>
          <cell r="M363">
            <v>0</v>
          </cell>
          <cell r="N363" t="str">
            <v>-</v>
          </cell>
          <cell r="O363" t="str">
            <v>-</v>
          </cell>
          <cell r="W363" t="str">
            <v>-</v>
          </cell>
        </row>
        <row r="364">
          <cell r="C364" t="str">
            <v>1Н4-9</v>
          </cell>
          <cell r="D364" t="str">
            <v>Настил 1Н4-9</v>
          </cell>
          <cell r="E364">
            <v>1</v>
          </cell>
          <cell r="F364">
            <v>8.9</v>
          </cell>
          <cell r="G364">
            <v>8.9</v>
          </cell>
          <cell r="H364">
            <v>1.1200000000000001</v>
          </cell>
          <cell r="I364">
            <v>1.1200000000000001</v>
          </cell>
          <cell r="J364" t="str">
            <v>RAL  7005</v>
          </cell>
          <cell r="K364">
            <v>0</v>
          </cell>
          <cell r="L364">
            <v>0</v>
          </cell>
          <cell r="M364">
            <v>0</v>
          </cell>
          <cell r="N364" t="str">
            <v>-</v>
          </cell>
          <cell r="O364" t="str">
            <v>-</v>
          </cell>
          <cell r="W364" t="str">
            <v>-</v>
          </cell>
        </row>
        <row r="365">
          <cell r="C365" t="str">
            <v>1Н4-10</v>
          </cell>
          <cell r="D365" t="str">
            <v>Настил 1Н4-10</v>
          </cell>
          <cell r="E365">
            <v>1</v>
          </cell>
          <cell r="F365">
            <v>16.3</v>
          </cell>
          <cell r="G365">
            <v>16.3</v>
          </cell>
          <cell r="H365">
            <v>2.02</v>
          </cell>
          <cell r="I365">
            <v>2.02</v>
          </cell>
          <cell r="J365" t="str">
            <v>RAL  7005</v>
          </cell>
          <cell r="K365">
            <v>0</v>
          </cell>
          <cell r="L365">
            <v>0</v>
          </cell>
          <cell r="M365">
            <v>0</v>
          </cell>
          <cell r="N365" t="str">
            <v>-</v>
          </cell>
          <cell r="O365" t="str">
            <v>-</v>
          </cell>
          <cell r="W365" t="str">
            <v>-</v>
          </cell>
        </row>
        <row r="366">
          <cell r="C366" t="str">
            <v>1Н4-11</v>
          </cell>
          <cell r="D366" t="str">
            <v>Настил 1Н4-11</v>
          </cell>
          <cell r="E366">
            <v>2</v>
          </cell>
          <cell r="F366">
            <v>18.3</v>
          </cell>
          <cell r="G366">
            <v>36.6</v>
          </cell>
          <cell r="H366">
            <v>2.13</v>
          </cell>
          <cell r="I366">
            <v>4.26</v>
          </cell>
          <cell r="J366" t="str">
            <v>RAL  7005</v>
          </cell>
          <cell r="K366">
            <v>0</v>
          </cell>
          <cell r="L366">
            <v>0</v>
          </cell>
          <cell r="M366">
            <v>0</v>
          </cell>
          <cell r="N366" t="str">
            <v>-</v>
          </cell>
          <cell r="O366" t="str">
            <v>-</v>
          </cell>
          <cell r="W366" t="str">
            <v>-</v>
          </cell>
        </row>
        <row r="367">
          <cell r="C367" t="str">
            <v>1Н4-12</v>
          </cell>
          <cell r="D367" t="str">
            <v>Настил 1Н4-12</v>
          </cell>
          <cell r="E367">
            <v>1</v>
          </cell>
          <cell r="F367">
            <v>16.3</v>
          </cell>
          <cell r="G367">
            <v>16.3</v>
          </cell>
          <cell r="H367">
            <v>2.0299999999999998</v>
          </cell>
          <cell r="I367">
            <v>2.0299999999999998</v>
          </cell>
          <cell r="J367" t="str">
            <v>RAL  7005</v>
          </cell>
          <cell r="K367">
            <v>0</v>
          </cell>
          <cell r="L367">
            <v>0</v>
          </cell>
          <cell r="M367">
            <v>0</v>
          </cell>
          <cell r="N367" t="str">
            <v>-</v>
          </cell>
          <cell r="O367" t="str">
            <v>-</v>
          </cell>
          <cell r="W367" t="str">
            <v>-</v>
          </cell>
        </row>
        <row r="368">
          <cell r="C368" t="str">
            <v>1Н4-13</v>
          </cell>
          <cell r="D368" t="str">
            <v>Настил 1Н4-13</v>
          </cell>
          <cell r="E368">
            <v>1</v>
          </cell>
          <cell r="F368">
            <v>1.9</v>
          </cell>
          <cell r="G368">
            <v>1.9</v>
          </cell>
          <cell r="H368">
            <v>0.26</v>
          </cell>
          <cell r="I368">
            <v>0.26</v>
          </cell>
          <cell r="J368" t="str">
            <v>RAL  7005</v>
          </cell>
          <cell r="K368">
            <v>0</v>
          </cell>
          <cell r="L368">
            <v>0</v>
          </cell>
          <cell r="M368">
            <v>0</v>
          </cell>
          <cell r="N368" t="str">
            <v>-</v>
          </cell>
          <cell r="O368" t="str">
            <v>-</v>
          </cell>
          <cell r="W368" t="str">
            <v>-</v>
          </cell>
        </row>
        <row r="369">
          <cell r="C369" t="str">
            <v>1Н4-14</v>
          </cell>
          <cell r="D369" t="str">
            <v>Настил 1Н4-14</v>
          </cell>
          <cell r="E369">
            <v>1</v>
          </cell>
          <cell r="F369">
            <v>35.299999999999997</v>
          </cell>
          <cell r="G369">
            <v>35.299999999999997</v>
          </cell>
          <cell r="H369">
            <v>1.71</v>
          </cell>
          <cell r="I369">
            <v>1.71</v>
          </cell>
          <cell r="J369" t="str">
            <v>RAL  7005</v>
          </cell>
          <cell r="K369">
            <v>0</v>
          </cell>
          <cell r="L369">
            <v>0</v>
          </cell>
          <cell r="M369">
            <v>0</v>
          </cell>
          <cell r="N369" t="str">
            <v>-</v>
          </cell>
          <cell r="O369" t="str">
            <v>-</v>
          </cell>
          <cell r="W369" t="str">
            <v>-</v>
          </cell>
        </row>
        <row r="370">
          <cell r="C370" t="str">
            <v>1Н4-15</v>
          </cell>
          <cell r="D370" t="str">
            <v>Настил 1Н4-15</v>
          </cell>
          <cell r="E370">
            <v>1</v>
          </cell>
          <cell r="F370">
            <v>32.4</v>
          </cell>
          <cell r="G370">
            <v>32.4</v>
          </cell>
          <cell r="H370">
            <v>3.97</v>
          </cell>
          <cell r="I370">
            <v>3.97</v>
          </cell>
          <cell r="J370" t="str">
            <v>RAL  7005</v>
          </cell>
          <cell r="K370">
            <v>0</v>
          </cell>
          <cell r="L370">
            <v>0</v>
          </cell>
          <cell r="M370">
            <v>0</v>
          </cell>
          <cell r="N370" t="str">
            <v>-</v>
          </cell>
          <cell r="O370" t="str">
            <v>-</v>
          </cell>
          <cell r="W370" t="str">
            <v>-</v>
          </cell>
        </row>
        <row r="371">
          <cell r="C371" t="str">
            <v>1Н4-16</v>
          </cell>
          <cell r="D371" t="str">
            <v>Настил 1Н4-16</v>
          </cell>
          <cell r="E371">
            <v>1</v>
          </cell>
          <cell r="F371">
            <v>25.6</v>
          </cell>
          <cell r="G371">
            <v>25.6</v>
          </cell>
          <cell r="H371">
            <v>3.13</v>
          </cell>
          <cell r="I371">
            <v>3.13</v>
          </cell>
          <cell r="J371" t="str">
            <v>RAL  7005</v>
          </cell>
          <cell r="K371">
            <v>0</v>
          </cell>
          <cell r="L371">
            <v>0</v>
          </cell>
          <cell r="M371">
            <v>0</v>
          </cell>
          <cell r="N371" t="str">
            <v>-</v>
          </cell>
          <cell r="O371" t="str">
            <v>-</v>
          </cell>
          <cell r="W371" t="str">
            <v>-</v>
          </cell>
        </row>
        <row r="372">
          <cell r="C372" t="str">
            <v>1Н4-17</v>
          </cell>
          <cell r="D372" t="str">
            <v>Настил 1Н4-17</v>
          </cell>
          <cell r="E372">
            <v>1</v>
          </cell>
          <cell r="F372">
            <v>24.8</v>
          </cell>
          <cell r="G372">
            <v>24.8</v>
          </cell>
          <cell r="H372">
            <v>3.03</v>
          </cell>
          <cell r="I372">
            <v>3.03</v>
          </cell>
          <cell r="J372" t="str">
            <v>RAL  7005</v>
          </cell>
          <cell r="K372">
            <v>0</v>
          </cell>
          <cell r="L372">
            <v>0</v>
          </cell>
          <cell r="M372">
            <v>0</v>
          </cell>
          <cell r="N372" t="str">
            <v>-</v>
          </cell>
          <cell r="O372" t="str">
            <v>-</v>
          </cell>
          <cell r="W372" t="str">
            <v>-</v>
          </cell>
        </row>
        <row r="373">
          <cell r="C373" t="str">
            <v>1Н4-18</v>
          </cell>
          <cell r="D373" t="str">
            <v>Настил 1Н4-18</v>
          </cell>
          <cell r="E373">
            <v>1</v>
          </cell>
          <cell r="F373">
            <v>17.7</v>
          </cell>
          <cell r="G373">
            <v>17.7</v>
          </cell>
          <cell r="H373">
            <v>2.1800000000000002</v>
          </cell>
          <cell r="I373">
            <v>2.1800000000000002</v>
          </cell>
          <cell r="J373" t="str">
            <v>RAL  7005</v>
          </cell>
          <cell r="K373">
            <v>0</v>
          </cell>
          <cell r="L373">
            <v>0</v>
          </cell>
          <cell r="M373">
            <v>0</v>
          </cell>
          <cell r="N373" t="str">
            <v>-</v>
          </cell>
          <cell r="O373" t="str">
            <v>-</v>
          </cell>
          <cell r="W373" t="str">
            <v>-</v>
          </cell>
        </row>
        <row r="374">
          <cell r="C374" t="str">
            <v>1Н4-19</v>
          </cell>
          <cell r="D374" t="str">
            <v>Настил 1Н4-19</v>
          </cell>
          <cell r="E374">
            <v>2</v>
          </cell>
          <cell r="F374">
            <v>8.1</v>
          </cell>
          <cell r="G374">
            <v>16.2</v>
          </cell>
          <cell r="H374">
            <v>1.02</v>
          </cell>
          <cell r="I374">
            <v>2.04</v>
          </cell>
          <cell r="J374" t="str">
            <v>RAL  7005</v>
          </cell>
          <cell r="K374">
            <v>0</v>
          </cell>
          <cell r="L374">
            <v>0</v>
          </cell>
          <cell r="M374">
            <v>0</v>
          </cell>
          <cell r="N374" t="str">
            <v>-</v>
          </cell>
          <cell r="O374" t="str">
            <v>-</v>
          </cell>
          <cell r="W374" t="str">
            <v>-</v>
          </cell>
        </row>
        <row r="375">
          <cell r="C375" t="str">
            <v>1Н4-20</v>
          </cell>
          <cell r="D375" t="str">
            <v>Настил 1Н4-20</v>
          </cell>
          <cell r="E375">
            <v>3</v>
          </cell>
          <cell r="F375">
            <v>20.3</v>
          </cell>
          <cell r="G375">
            <v>60.9</v>
          </cell>
          <cell r="H375">
            <v>2.5</v>
          </cell>
          <cell r="I375">
            <v>7.5</v>
          </cell>
          <cell r="J375" t="str">
            <v>RAL  7005</v>
          </cell>
          <cell r="K375">
            <v>0</v>
          </cell>
          <cell r="L375">
            <v>0</v>
          </cell>
          <cell r="M375">
            <v>0</v>
          </cell>
          <cell r="N375" t="str">
            <v>-</v>
          </cell>
          <cell r="O375" t="str">
            <v>-</v>
          </cell>
          <cell r="W375" t="str">
            <v>-</v>
          </cell>
        </row>
        <row r="376">
          <cell r="C376" t="str">
            <v>1Н4-21</v>
          </cell>
          <cell r="D376" t="str">
            <v>Настил 1Н4-21</v>
          </cell>
          <cell r="E376">
            <v>3</v>
          </cell>
          <cell r="F376">
            <v>24</v>
          </cell>
          <cell r="G376">
            <v>72</v>
          </cell>
          <cell r="H376">
            <v>2.95</v>
          </cell>
          <cell r="I376">
            <v>8.8500000000000014</v>
          </cell>
          <cell r="J376" t="str">
            <v>RAL  7005</v>
          </cell>
          <cell r="K376">
            <v>0</v>
          </cell>
          <cell r="L376">
            <v>0</v>
          </cell>
          <cell r="M376">
            <v>0</v>
          </cell>
          <cell r="N376" t="str">
            <v>-</v>
          </cell>
          <cell r="O376" t="str">
            <v>-</v>
          </cell>
          <cell r="W376" t="str">
            <v>-</v>
          </cell>
        </row>
        <row r="377">
          <cell r="C377" t="str">
            <v>1Н4-22</v>
          </cell>
          <cell r="D377" t="str">
            <v>Настил 1Н4-22</v>
          </cell>
          <cell r="E377">
            <v>1</v>
          </cell>
          <cell r="F377">
            <v>7.6</v>
          </cell>
          <cell r="G377">
            <v>7.6</v>
          </cell>
          <cell r="H377">
            <v>0.95</v>
          </cell>
          <cell r="I377">
            <v>0.95</v>
          </cell>
          <cell r="J377" t="str">
            <v>RAL  7005</v>
          </cell>
          <cell r="K377">
            <v>0</v>
          </cell>
          <cell r="L377">
            <v>0</v>
          </cell>
          <cell r="M377">
            <v>0</v>
          </cell>
          <cell r="N377" t="str">
            <v>-</v>
          </cell>
          <cell r="O377" t="str">
            <v>-</v>
          </cell>
          <cell r="W377" t="str">
            <v>-</v>
          </cell>
        </row>
        <row r="378">
          <cell r="C378" t="str">
            <v>1ОГ1-1</v>
          </cell>
          <cell r="D378" t="str">
            <v>Ограждение 1ОГ1-1</v>
          </cell>
          <cell r="E378">
            <v>1</v>
          </cell>
          <cell r="F378">
            <v>18.7</v>
          </cell>
          <cell r="G378">
            <v>18.7</v>
          </cell>
          <cell r="H378">
            <v>1.02</v>
          </cell>
          <cell r="I378">
            <v>1.02</v>
          </cell>
          <cell r="J378" t="str">
            <v>RAL  7005</v>
          </cell>
          <cell r="K378">
            <v>0</v>
          </cell>
          <cell r="L378">
            <v>0</v>
          </cell>
          <cell r="M378">
            <v>0</v>
          </cell>
          <cell r="N378" t="str">
            <v>-</v>
          </cell>
          <cell r="O378" t="str">
            <v>-</v>
          </cell>
          <cell r="W378" t="str">
            <v>-</v>
          </cell>
        </row>
        <row r="379">
          <cell r="C379" t="str">
            <v>1ОГ1-2</v>
          </cell>
          <cell r="D379" t="str">
            <v>Ограждение 1ОГ1-2</v>
          </cell>
          <cell r="E379">
            <v>1</v>
          </cell>
          <cell r="F379">
            <v>72.400000000000006</v>
          </cell>
          <cell r="G379">
            <v>72.400000000000006</v>
          </cell>
          <cell r="H379">
            <v>3.99</v>
          </cell>
          <cell r="I379">
            <v>3.99</v>
          </cell>
          <cell r="J379" t="str">
            <v>RAL  7005</v>
          </cell>
          <cell r="K379">
            <v>0</v>
          </cell>
          <cell r="L379">
            <v>0</v>
          </cell>
          <cell r="M379">
            <v>0</v>
          </cell>
          <cell r="N379" t="str">
            <v>-</v>
          </cell>
          <cell r="O379" t="str">
            <v>-</v>
          </cell>
          <cell r="W379" t="str">
            <v>-</v>
          </cell>
        </row>
        <row r="380">
          <cell r="C380" t="str">
            <v>1ОГ1-3</v>
          </cell>
          <cell r="D380" t="str">
            <v>Ограждение 1ОГ1-3</v>
          </cell>
          <cell r="E380">
            <v>2</v>
          </cell>
          <cell r="F380">
            <v>43</v>
          </cell>
          <cell r="G380">
            <v>86</v>
          </cell>
          <cell r="H380">
            <v>2.36</v>
          </cell>
          <cell r="I380">
            <v>4.72</v>
          </cell>
          <cell r="J380" t="str">
            <v>RAL  7005</v>
          </cell>
          <cell r="K380">
            <v>0</v>
          </cell>
          <cell r="L380">
            <v>0</v>
          </cell>
          <cell r="M380">
            <v>0</v>
          </cell>
          <cell r="N380" t="str">
            <v>-</v>
          </cell>
          <cell r="O380" t="str">
            <v>-</v>
          </cell>
          <cell r="W380" t="str">
            <v>-</v>
          </cell>
        </row>
        <row r="381">
          <cell r="C381" t="str">
            <v>1ОГ1-4</v>
          </cell>
          <cell r="D381" t="str">
            <v>Ограждение 1ОГ1-4</v>
          </cell>
          <cell r="E381">
            <v>1</v>
          </cell>
          <cell r="F381">
            <v>16.2</v>
          </cell>
          <cell r="G381">
            <v>16.2</v>
          </cell>
          <cell r="H381">
            <v>0.88</v>
          </cell>
          <cell r="I381">
            <v>0.88</v>
          </cell>
          <cell r="J381" t="str">
            <v>RAL  7005</v>
          </cell>
          <cell r="K381">
            <v>0</v>
          </cell>
          <cell r="L381">
            <v>0</v>
          </cell>
          <cell r="M381">
            <v>0</v>
          </cell>
          <cell r="N381" t="str">
            <v>-</v>
          </cell>
          <cell r="O381" t="str">
            <v>-</v>
          </cell>
          <cell r="W381" t="str">
            <v>-</v>
          </cell>
        </row>
        <row r="382">
          <cell r="C382" t="str">
            <v>1ОГ1-5</v>
          </cell>
          <cell r="D382" t="str">
            <v>Ограждение 1ОГ1-5</v>
          </cell>
          <cell r="E382">
            <v>1</v>
          </cell>
          <cell r="F382">
            <v>19.600000000000001</v>
          </cell>
          <cell r="G382">
            <v>19.600000000000001</v>
          </cell>
          <cell r="H382">
            <v>1.07</v>
          </cell>
          <cell r="I382">
            <v>1.07</v>
          </cell>
          <cell r="J382" t="str">
            <v>RAL  7005</v>
          </cell>
          <cell r="K382">
            <v>0</v>
          </cell>
          <cell r="L382">
            <v>0</v>
          </cell>
          <cell r="M382">
            <v>0</v>
          </cell>
          <cell r="N382" t="str">
            <v>-</v>
          </cell>
          <cell r="O382" t="str">
            <v>-</v>
          </cell>
          <cell r="W382" t="str">
            <v>-</v>
          </cell>
        </row>
        <row r="383">
          <cell r="C383" t="str">
            <v>1ОГ1-6</v>
          </cell>
          <cell r="D383" t="str">
            <v>Ограждение 1ОГ1-6</v>
          </cell>
          <cell r="E383">
            <v>1</v>
          </cell>
          <cell r="F383">
            <v>19.600000000000001</v>
          </cell>
          <cell r="G383">
            <v>19.600000000000001</v>
          </cell>
          <cell r="H383">
            <v>1.07</v>
          </cell>
          <cell r="I383">
            <v>1.07</v>
          </cell>
          <cell r="J383" t="str">
            <v>RAL  7005</v>
          </cell>
          <cell r="K383">
            <v>0</v>
          </cell>
          <cell r="L383">
            <v>0</v>
          </cell>
          <cell r="M383">
            <v>0</v>
          </cell>
          <cell r="N383" t="str">
            <v>-</v>
          </cell>
          <cell r="O383" t="str">
            <v>-</v>
          </cell>
          <cell r="W383" t="str">
            <v>-</v>
          </cell>
        </row>
        <row r="384">
          <cell r="C384" t="str">
            <v>1ОГ1-7</v>
          </cell>
          <cell r="D384" t="str">
            <v>Ограждение 1ОГ1-7</v>
          </cell>
          <cell r="E384">
            <v>1</v>
          </cell>
          <cell r="F384">
            <v>6</v>
          </cell>
          <cell r="G384">
            <v>6</v>
          </cell>
          <cell r="H384">
            <v>0.32</v>
          </cell>
          <cell r="I384">
            <v>0.32</v>
          </cell>
          <cell r="J384" t="str">
            <v>RAL  7005</v>
          </cell>
          <cell r="K384">
            <v>0</v>
          </cell>
          <cell r="L384">
            <v>0</v>
          </cell>
          <cell r="M384">
            <v>0</v>
          </cell>
          <cell r="N384" t="str">
            <v>-</v>
          </cell>
          <cell r="O384" t="str">
            <v>-</v>
          </cell>
          <cell r="W384" t="str">
            <v>-</v>
          </cell>
        </row>
        <row r="385">
          <cell r="C385" t="str">
            <v>1ОГ1-8</v>
          </cell>
          <cell r="D385" t="str">
            <v>Ограждение 1ОГ1-8</v>
          </cell>
          <cell r="E385">
            <v>1</v>
          </cell>
          <cell r="F385">
            <v>16.399999999999999</v>
          </cell>
          <cell r="G385">
            <v>16.399999999999999</v>
          </cell>
          <cell r="H385">
            <v>0.88</v>
          </cell>
          <cell r="I385">
            <v>0.88</v>
          </cell>
          <cell r="J385" t="str">
            <v>RAL  7005</v>
          </cell>
          <cell r="K385">
            <v>0</v>
          </cell>
          <cell r="L385">
            <v>0</v>
          </cell>
          <cell r="M385">
            <v>0</v>
          </cell>
          <cell r="N385" t="str">
            <v>-</v>
          </cell>
          <cell r="O385" t="str">
            <v>-</v>
          </cell>
          <cell r="W385" t="str">
            <v>-</v>
          </cell>
        </row>
        <row r="386">
          <cell r="C386" t="str">
            <v>1ОГ1-9</v>
          </cell>
          <cell r="D386" t="str">
            <v>Ограждение 1ОГ1-9</v>
          </cell>
          <cell r="E386">
            <v>1</v>
          </cell>
          <cell r="F386">
            <v>16.2</v>
          </cell>
          <cell r="G386">
            <v>16.2</v>
          </cell>
          <cell r="H386">
            <v>0.88</v>
          </cell>
          <cell r="I386">
            <v>0.88</v>
          </cell>
          <cell r="J386" t="str">
            <v>RAL  7005</v>
          </cell>
          <cell r="K386">
            <v>0</v>
          </cell>
          <cell r="L386">
            <v>0</v>
          </cell>
          <cell r="M386">
            <v>0</v>
          </cell>
          <cell r="N386" t="str">
            <v>-</v>
          </cell>
          <cell r="O386" t="str">
            <v>-</v>
          </cell>
          <cell r="W386" t="str">
            <v>-</v>
          </cell>
        </row>
        <row r="387">
          <cell r="C387" t="str">
            <v>1ОГ1-10</v>
          </cell>
          <cell r="D387" t="str">
            <v>Ограждение 1ОГ1-10</v>
          </cell>
          <cell r="E387">
            <v>1</v>
          </cell>
          <cell r="F387">
            <v>18</v>
          </cell>
          <cell r="G387">
            <v>18</v>
          </cell>
          <cell r="H387">
            <v>0.98</v>
          </cell>
          <cell r="I387">
            <v>0.98</v>
          </cell>
          <cell r="J387" t="str">
            <v>RAL  7005</v>
          </cell>
          <cell r="K387">
            <v>0</v>
          </cell>
          <cell r="L387">
            <v>0</v>
          </cell>
          <cell r="M387">
            <v>0</v>
          </cell>
          <cell r="N387" t="str">
            <v>-</v>
          </cell>
          <cell r="O387" t="str">
            <v>-</v>
          </cell>
          <cell r="W387" t="str">
            <v>-</v>
          </cell>
        </row>
        <row r="388">
          <cell r="C388" t="str">
            <v>1ОГ1-11</v>
          </cell>
          <cell r="D388" t="str">
            <v>Ограждение 1ОГ1-11</v>
          </cell>
          <cell r="E388">
            <v>1</v>
          </cell>
          <cell r="F388">
            <v>15.3</v>
          </cell>
          <cell r="G388">
            <v>15.3</v>
          </cell>
          <cell r="H388">
            <v>0.82</v>
          </cell>
          <cell r="I388">
            <v>0.82</v>
          </cell>
          <cell r="J388" t="str">
            <v>RAL  7005</v>
          </cell>
          <cell r="K388">
            <v>0</v>
          </cell>
          <cell r="L388">
            <v>0</v>
          </cell>
          <cell r="M388">
            <v>0</v>
          </cell>
          <cell r="N388" t="str">
            <v>-</v>
          </cell>
          <cell r="O388" t="str">
            <v>-</v>
          </cell>
          <cell r="W388" t="str">
            <v>-</v>
          </cell>
        </row>
        <row r="389">
          <cell r="C389" t="str">
            <v>1ОГ1-12</v>
          </cell>
          <cell r="D389" t="str">
            <v>Ограждение 1ОГ1-12</v>
          </cell>
          <cell r="E389">
            <v>1</v>
          </cell>
          <cell r="F389">
            <v>21.3</v>
          </cell>
          <cell r="G389">
            <v>21.3</v>
          </cell>
          <cell r="H389">
            <v>1.18</v>
          </cell>
          <cell r="I389">
            <v>1.18</v>
          </cell>
          <cell r="J389" t="str">
            <v>RAL  7005</v>
          </cell>
          <cell r="K389">
            <v>0</v>
          </cell>
          <cell r="L389">
            <v>0</v>
          </cell>
          <cell r="M389">
            <v>0</v>
          </cell>
          <cell r="N389" t="str">
            <v>-</v>
          </cell>
          <cell r="O389" t="str">
            <v>-</v>
          </cell>
          <cell r="W389" t="str">
            <v>-</v>
          </cell>
        </row>
        <row r="390">
          <cell r="C390" t="str">
            <v>1ОГ1-13</v>
          </cell>
          <cell r="D390" t="str">
            <v>Ограждение 1ОГ1-13</v>
          </cell>
          <cell r="E390">
            <v>1</v>
          </cell>
          <cell r="F390">
            <v>6</v>
          </cell>
          <cell r="G390">
            <v>6</v>
          </cell>
          <cell r="H390">
            <v>0.32</v>
          </cell>
          <cell r="I390">
            <v>0.32</v>
          </cell>
          <cell r="J390" t="str">
            <v>RAL  7005</v>
          </cell>
          <cell r="K390">
            <v>0</v>
          </cell>
          <cell r="L390">
            <v>0</v>
          </cell>
          <cell r="M390">
            <v>0</v>
          </cell>
          <cell r="N390" t="str">
            <v>-</v>
          </cell>
          <cell r="O390" t="str">
            <v>-</v>
          </cell>
          <cell r="W390" t="str">
            <v>-</v>
          </cell>
        </row>
        <row r="391">
          <cell r="C391" t="str">
            <v>1ОГ1-14</v>
          </cell>
          <cell r="D391" t="str">
            <v>Ограждение 1ОГ1-14</v>
          </cell>
          <cell r="E391">
            <v>1</v>
          </cell>
          <cell r="F391">
            <v>13.6</v>
          </cell>
          <cell r="G391">
            <v>13.6</v>
          </cell>
          <cell r="H391">
            <v>0.73</v>
          </cell>
          <cell r="I391">
            <v>0.73</v>
          </cell>
          <cell r="J391" t="str">
            <v>RAL  7005</v>
          </cell>
          <cell r="K391">
            <v>0</v>
          </cell>
          <cell r="L391">
            <v>0</v>
          </cell>
          <cell r="M391">
            <v>0</v>
          </cell>
          <cell r="N391" t="str">
            <v>-</v>
          </cell>
          <cell r="O391" t="str">
            <v>-</v>
          </cell>
          <cell r="W391" t="str">
            <v>-</v>
          </cell>
        </row>
        <row r="392">
          <cell r="C392" t="str">
            <v>1ОГ1-15</v>
          </cell>
          <cell r="D392" t="str">
            <v>Ограждение 1ОГ1-15</v>
          </cell>
          <cell r="E392">
            <v>1</v>
          </cell>
          <cell r="F392">
            <v>35.6</v>
          </cell>
          <cell r="G392">
            <v>35.6</v>
          </cell>
          <cell r="H392">
            <v>1.96</v>
          </cell>
          <cell r="I392">
            <v>1.96</v>
          </cell>
          <cell r="J392" t="str">
            <v>RAL  7005</v>
          </cell>
          <cell r="K392">
            <v>0</v>
          </cell>
          <cell r="L392">
            <v>0</v>
          </cell>
          <cell r="M392">
            <v>0</v>
          </cell>
          <cell r="N392" t="str">
            <v>-</v>
          </cell>
          <cell r="O392" t="str">
            <v>-</v>
          </cell>
          <cell r="W392" t="str">
            <v>-</v>
          </cell>
        </row>
        <row r="393">
          <cell r="C393" t="str">
            <v>1ОГ1-16</v>
          </cell>
          <cell r="D393" t="str">
            <v>Ограждение 1ОГ1-16</v>
          </cell>
          <cell r="E393">
            <v>1</v>
          </cell>
          <cell r="F393">
            <v>35.6</v>
          </cell>
          <cell r="G393">
            <v>35.6</v>
          </cell>
          <cell r="H393">
            <v>1.96</v>
          </cell>
          <cell r="I393">
            <v>1.96</v>
          </cell>
          <cell r="J393" t="str">
            <v>RAL  7005</v>
          </cell>
          <cell r="K393">
            <v>0</v>
          </cell>
          <cell r="L393">
            <v>0</v>
          </cell>
          <cell r="M393">
            <v>0</v>
          </cell>
          <cell r="N393" t="str">
            <v>-</v>
          </cell>
          <cell r="O393" t="str">
            <v>-</v>
          </cell>
          <cell r="W393" t="str">
            <v>-</v>
          </cell>
        </row>
        <row r="394">
          <cell r="C394" t="str">
            <v>1ОГ1-17</v>
          </cell>
          <cell r="D394" t="str">
            <v>Ограждение 1ОГ1-17</v>
          </cell>
          <cell r="E394">
            <v>3</v>
          </cell>
          <cell r="F394">
            <v>31.3</v>
          </cell>
          <cell r="G394">
            <v>93.9</v>
          </cell>
          <cell r="H394">
            <v>1.71</v>
          </cell>
          <cell r="I394">
            <v>5.13</v>
          </cell>
          <cell r="J394" t="str">
            <v>RAL  7005</v>
          </cell>
          <cell r="K394">
            <v>0</v>
          </cell>
          <cell r="L394">
            <v>0</v>
          </cell>
          <cell r="M394">
            <v>0</v>
          </cell>
          <cell r="N394" t="str">
            <v>-</v>
          </cell>
          <cell r="O394" t="str">
            <v>-</v>
          </cell>
          <cell r="W394" t="str">
            <v>-</v>
          </cell>
        </row>
        <row r="395">
          <cell r="C395" t="str">
            <v>1ОГ1-18</v>
          </cell>
          <cell r="D395" t="str">
            <v>Ограждение 1ОГ1-18</v>
          </cell>
          <cell r="E395">
            <v>2</v>
          </cell>
          <cell r="F395">
            <v>29.9</v>
          </cell>
          <cell r="G395">
            <v>59.8</v>
          </cell>
          <cell r="H395">
            <v>1.64</v>
          </cell>
          <cell r="I395">
            <v>3.28</v>
          </cell>
          <cell r="J395" t="str">
            <v>RAL  7005</v>
          </cell>
          <cell r="K395">
            <v>0</v>
          </cell>
          <cell r="L395">
            <v>0</v>
          </cell>
          <cell r="M395">
            <v>0</v>
          </cell>
          <cell r="N395" t="str">
            <v>-</v>
          </cell>
          <cell r="O395" t="str">
            <v>-</v>
          </cell>
          <cell r="W395" t="str">
            <v>-</v>
          </cell>
        </row>
        <row r="396">
          <cell r="C396" t="str">
            <v>1ОГ1-19</v>
          </cell>
          <cell r="D396" t="str">
            <v>Ограждение 1ОГ1-19</v>
          </cell>
          <cell r="E396">
            <v>3</v>
          </cell>
          <cell r="F396">
            <v>18.100000000000001</v>
          </cell>
          <cell r="G396">
            <v>54.3</v>
          </cell>
          <cell r="H396">
            <v>0.99</v>
          </cell>
          <cell r="I396">
            <v>2.9699999999999998</v>
          </cell>
          <cell r="J396" t="str">
            <v>RAL  7005</v>
          </cell>
          <cell r="K396">
            <v>0</v>
          </cell>
          <cell r="L396">
            <v>0</v>
          </cell>
          <cell r="M396">
            <v>0</v>
          </cell>
          <cell r="N396" t="str">
            <v>-</v>
          </cell>
          <cell r="O396" t="str">
            <v>-</v>
          </cell>
          <cell r="W396" t="str">
            <v>-</v>
          </cell>
        </row>
        <row r="397">
          <cell r="C397" t="str">
            <v>1ОГ1-20</v>
          </cell>
          <cell r="D397" t="str">
            <v>Ограждение 1ОГ1-20</v>
          </cell>
          <cell r="E397">
            <v>3</v>
          </cell>
          <cell r="F397">
            <v>18.2</v>
          </cell>
          <cell r="G397">
            <v>54.6</v>
          </cell>
          <cell r="H397">
            <v>0.99</v>
          </cell>
          <cell r="I397">
            <v>2.9699999999999998</v>
          </cell>
          <cell r="J397" t="str">
            <v>RAL  7005</v>
          </cell>
          <cell r="K397">
            <v>0</v>
          </cell>
          <cell r="L397">
            <v>0</v>
          </cell>
          <cell r="M397">
            <v>0</v>
          </cell>
          <cell r="N397" t="str">
            <v>-</v>
          </cell>
          <cell r="O397" t="str">
            <v>-</v>
          </cell>
          <cell r="W397" t="str">
            <v>-</v>
          </cell>
        </row>
        <row r="398">
          <cell r="C398" t="str">
            <v>1ОГ1-21</v>
          </cell>
          <cell r="D398" t="str">
            <v>Ограждение 1ОГ1-21</v>
          </cell>
          <cell r="E398">
            <v>2</v>
          </cell>
          <cell r="F398">
            <v>5.0999999999999996</v>
          </cell>
          <cell r="G398">
            <v>10.199999999999999</v>
          </cell>
          <cell r="H398">
            <v>0.26</v>
          </cell>
          <cell r="I398">
            <v>0.52</v>
          </cell>
          <cell r="J398" t="str">
            <v>RAL  7005</v>
          </cell>
          <cell r="K398">
            <v>0</v>
          </cell>
          <cell r="L398">
            <v>0</v>
          </cell>
          <cell r="M398">
            <v>0</v>
          </cell>
          <cell r="N398" t="str">
            <v>-</v>
          </cell>
          <cell r="O398" t="str">
            <v>-</v>
          </cell>
          <cell r="W398" t="str">
            <v>-</v>
          </cell>
        </row>
        <row r="399">
          <cell r="C399" t="str">
            <v>1ОГ2-1</v>
          </cell>
          <cell r="D399" t="str">
            <v>Ограждение 1ОГ2-1</v>
          </cell>
          <cell r="E399">
            <v>4</v>
          </cell>
          <cell r="F399">
            <v>23.7</v>
          </cell>
          <cell r="G399">
            <v>94.8</v>
          </cell>
          <cell r="H399">
            <v>1.18</v>
          </cell>
          <cell r="I399">
            <v>4.72</v>
          </cell>
          <cell r="J399" t="str">
            <v>RAL  7005</v>
          </cell>
          <cell r="K399">
            <v>0</v>
          </cell>
          <cell r="L399">
            <v>0</v>
          </cell>
          <cell r="M399">
            <v>0</v>
          </cell>
          <cell r="N399" t="str">
            <v>-</v>
          </cell>
          <cell r="O399" t="str">
            <v>-</v>
          </cell>
          <cell r="W399" t="str">
            <v>-</v>
          </cell>
        </row>
        <row r="400">
          <cell r="C400" t="str">
            <v>1ОГ2-2</v>
          </cell>
          <cell r="D400" t="str">
            <v>Ограждение 1ОГ2-2</v>
          </cell>
          <cell r="E400">
            <v>4</v>
          </cell>
          <cell r="F400">
            <v>23.7</v>
          </cell>
          <cell r="G400">
            <v>94.8</v>
          </cell>
          <cell r="H400">
            <v>1.18</v>
          </cell>
          <cell r="I400">
            <v>4.72</v>
          </cell>
          <cell r="J400" t="str">
            <v>RAL  7005</v>
          </cell>
          <cell r="K400">
            <v>0</v>
          </cell>
          <cell r="L400">
            <v>0</v>
          </cell>
          <cell r="M400">
            <v>0</v>
          </cell>
          <cell r="N400" t="str">
            <v>-</v>
          </cell>
          <cell r="O400" t="str">
            <v>-</v>
          </cell>
          <cell r="W400" t="str">
            <v>-</v>
          </cell>
        </row>
        <row r="401">
          <cell r="C401" t="str">
            <v>1ОГ2-3</v>
          </cell>
          <cell r="D401" t="str">
            <v>Ограждение 1ОГ2-3</v>
          </cell>
          <cell r="E401">
            <v>1</v>
          </cell>
          <cell r="F401">
            <v>29.3</v>
          </cell>
          <cell r="G401">
            <v>29.3</v>
          </cell>
          <cell r="H401">
            <v>1.43</v>
          </cell>
          <cell r="I401">
            <v>1.43</v>
          </cell>
          <cell r="J401" t="str">
            <v>RAL  7005</v>
          </cell>
          <cell r="K401">
            <v>0</v>
          </cell>
          <cell r="L401">
            <v>0</v>
          </cell>
          <cell r="M401">
            <v>0</v>
          </cell>
          <cell r="N401" t="str">
            <v>-</v>
          </cell>
          <cell r="O401" t="str">
            <v>-</v>
          </cell>
          <cell r="W401" t="str">
            <v>-</v>
          </cell>
        </row>
        <row r="402">
          <cell r="C402" t="str">
            <v>1ОГ2-4</v>
          </cell>
          <cell r="D402" t="str">
            <v>Ограждение 1ОГ2-4</v>
          </cell>
          <cell r="E402">
            <v>1</v>
          </cell>
          <cell r="F402">
            <v>29.3</v>
          </cell>
          <cell r="G402">
            <v>29.3</v>
          </cell>
          <cell r="H402">
            <v>1.43</v>
          </cell>
          <cell r="I402">
            <v>1.43</v>
          </cell>
          <cell r="J402" t="str">
            <v>RAL  7005</v>
          </cell>
          <cell r="K402">
            <v>0</v>
          </cell>
          <cell r="L402">
            <v>0</v>
          </cell>
          <cell r="M402">
            <v>0</v>
          </cell>
          <cell r="N402" t="str">
            <v>-</v>
          </cell>
          <cell r="O402" t="str">
            <v>-</v>
          </cell>
          <cell r="W402" t="str">
            <v>-</v>
          </cell>
        </row>
        <row r="403">
          <cell r="C403" t="str">
            <v>1ОГ2-5</v>
          </cell>
          <cell r="D403" t="str">
            <v>Ограждение 1ОГ2-5</v>
          </cell>
          <cell r="E403">
            <v>3</v>
          </cell>
          <cell r="F403">
            <v>31.2</v>
          </cell>
          <cell r="G403">
            <v>93.6</v>
          </cell>
          <cell r="H403">
            <v>1.54</v>
          </cell>
          <cell r="I403">
            <v>4.62</v>
          </cell>
          <cell r="J403" t="str">
            <v>RAL  7005</v>
          </cell>
          <cell r="K403">
            <v>0</v>
          </cell>
          <cell r="L403">
            <v>0</v>
          </cell>
          <cell r="M403">
            <v>0</v>
          </cell>
          <cell r="N403" t="str">
            <v>-</v>
          </cell>
          <cell r="O403" t="str">
            <v>-</v>
          </cell>
          <cell r="W403" t="str">
            <v>-</v>
          </cell>
        </row>
        <row r="404">
          <cell r="C404" t="str">
            <v>1ОГ2-6</v>
          </cell>
          <cell r="D404" t="str">
            <v>Ограждение 1ОГ2-6</v>
          </cell>
          <cell r="E404">
            <v>3</v>
          </cell>
          <cell r="F404">
            <v>31.2</v>
          </cell>
          <cell r="G404">
            <v>93.6</v>
          </cell>
          <cell r="H404">
            <v>1.54</v>
          </cell>
          <cell r="I404">
            <v>4.62</v>
          </cell>
          <cell r="J404" t="str">
            <v>RAL  7005</v>
          </cell>
          <cell r="K404">
            <v>0</v>
          </cell>
          <cell r="L404">
            <v>0</v>
          </cell>
          <cell r="M404">
            <v>0</v>
          </cell>
          <cell r="N404" t="str">
            <v>-</v>
          </cell>
          <cell r="O404" t="str">
            <v>-</v>
          </cell>
          <cell r="W404" t="str">
            <v>-</v>
          </cell>
        </row>
        <row r="405">
          <cell r="C405" t="str">
            <v>1ОГ2-7</v>
          </cell>
          <cell r="D405" t="str">
            <v>Ограждение 1ОГ2-7</v>
          </cell>
          <cell r="E405">
            <v>1</v>
          </cell>
          <cell r="F405">
            <v>18</v>
          </cell>
          <cell r="G405">
            <v>18</v>
          </cell>
          <cell r="H405">
            <v>0.89</v>
          </cell>
          <cell r="I405">
            <v>0.89</v>
          </cell>
          <cell r="J405" t="str">
            <v>RAL  7005</v>
          </cell>
          <cell r="K405">
            <v>0</v>
          </cell>
          <cell r="L405">
            <v>0</v>
          </cell>
          <cell r="M405">
            <v>0</v>
          </cell>
          <cell r="N405" t="str">
            <v>-</v>
          </cell>
          <cell r="O405" t="str">
            <v>-</v>
          </cell>
          <cell r="W405" t="str">
            <v>-</v>
          </cell>
        </row>
        <row r="406">
          <cell r="C406" t="str">
            <v>1ОГ2-8</v>
          </cell>
          <cell r="D406" t="str">
            <v>Ограждение 1ОГ2-8</v>
          </cell>
          <cell r="E406">
            <v>1</v>
          </cell>
          <cell r="F406">
            <v>18</v>
          </cell>
          <cell r="G406">
            <v>18</v>
          </cell>
          <cell r="H406">
            <v>0.89</v>
          </cell>
          <cell r="I406">
            <v>0.89</v>
          </cell>
          <cell r="J406" t="str">
            <v>RAL  7005</v>
          </cell>
          <cell r="K406">
            <v>0</v>
          </cell>
          <cell r="L406">
            <v>0</v>
          </cell>
          <cell r="M406">
            <v>0</v>
          </cell>
          <cell r="N406" t="str">
            <v>-</v>
          </cell>
          <cell r="O406" t="str">
            <v>-</v>
          </cell>
          <cell r="W406" t="str">
            <v>-</v>
          </cell>
        </row>
        <row r="407">
          <cell r="C407" t="str">
            <v>1ОГ5-1</v>
          </cell>
          <cell r="D407" t="str">
            <v>Ограждение 1ОГ5-1</v>
          </cell>
          <cell r="E407">
            <v>56</v>
          </cell>
          <cell r="F407">
            <v>24.3</v>
          </cell>
          <cell r="G407">
            <v>1360.8</v>
          </cell>
          <cell r="H407">
            <v>0.94</v>
          </cell>
          <cell r="I407">
            <v>52.64</v>
          </cell>
          <cell r="J407" t="str">
            <v>RAL  7005</v>
          </cell>
          <cell r="K407">
            <v>0</v>
          </cell>
          <cell r="L407">
            <v>0</v>
          </cell>
          <cell r="M407">
            <v>0</v>
          </cell>
          <cell r="N407" t="str">
            <v>-</v>
          </cell>
          <cell r="O407" t="str">
            <v>-</v>
          </cell>
          <cell r="W407" t="str">
            <v>-</v>
          </cell>
        </row>
        <row r="408">
          <cell r="C408" t="str">
            <v>1П1-1</v>
          </cell>
          <cell r="D408" t="str">
            <v>Прогон 1П1-1</v>
          </cell>
          <cell r="E408">
            <v>1</v>
          </cell>
          <cell r="F408">
            <v>164.1</v>
          </cell>
          <cell r="G408">
            <v>164.1</v>
          </cell>
          <cell r="H408">
            <v>5.78</v>
          </cell>
          <cell r="I408">
            <v>5.78</v>
          </cell>
          <cell r="J408" t="str">
            <v>RAL  7005</v>
          </cell>
          <cell r="K408">
            <v>0</v>
          </cell>
          <cell r="L408">
            <v>0</v>
          </cell>
          <cell r="M408">
            <v>0</v>
          </cell>
          <cell r="N408" t="str">
            <v>-</v>
          </cell>
          <cell r="O408" t="str">
            <v>-</v>
          </cell>
          <cell r="W408" t="str">
            <v>-</v>
          </cell>
        </row>
        <row r="409">
          <cell r="C409" t="str">
            <v>1П1-2</v>
          </cell>
          <cell r="D409" t="str">
            <v>Прогон 1П1-2</v>
          </cell>
          <cell r="E409">
            <v>1</v>
          </cell>
          <cell r="F409">
            <v>165.7</v>
          </cell>
          <cell r="G409">
            <v>165.7</v>
          </cell>
          <cell r="H409">
            <v>5.83</v>
          </cell>
          <cell r="I409">
            <v>5.83</v>
          </cell>
          <cell r="J409" t="str">
            <v>RAL  7005</v>
          </cell>
          <cell r="K409">
            <v>1</v>
          </cell>
          <cell r="L409">
            <v>165.7</v>
          </cell>
          <cell r="M409">
            <v>5.83</v>
          </cell>
          <cell r="N409" t="str">
            <v>-</v>
          </cell>
          <cell r="O409" t="str">
            <v>-</v>
          </cell>
          <cell r="P409" t="e">
            <v>#VALUE!</v>
          </cell>
          <cell r="W409" t="str">
            <v>-</v>
          </cell>
        </row>
        <row r="410">
          <cell r="C410" t="str">
            <v>1П1-3</v>
          </cell>
          <cell r="D410" t="str">
            <v>Прогон 1П1-3</v>
          </cell>
          <cell r="E410">
            <v>1</v>
          </cell>
          <cell r="F410">
            <v>164.1</v>
          </cell>
          <cell r="G410">
            <v>164.1</v>
          </cell>
          <cell r="H410">
            <v>5.78</v>
          </cell>
          <cell r="I410">
            <v>5.78</v>
          </cell>
          <cell r="J410" t="str">
            <v>RAL  7005</v>
          </cell>
          <cell r="K410">
            <v>1</v>
          </cell>
          <cell r="L410">
            <v>164.1</v>
          </cell>
          <cell r="M410">
            <v>5.78</v>
          </cell>
          <cell r="N410" t="str">
            <v>-</v>
          </cell>
          <cell r="O410" t="str">
            <v>-</v>
          </cell>
          <cell r="P410" t="e">
            <v>#VALUE!</v>
          </cell>
          <cell r="W410" t="str">
            <v>-</v>
          </cell>
        </row>
        <row r="411">
          <cell r="C411" t="str">
            <v>1П1-4</v>
          </cell>
          <cell r="D411" t="str">
            <v>Прогон 1П1-4</v>
          </cell>
          <cell r="E411">
            <v>6</v>
          </cell>
          <cell r="F411">
            <v>168.2</v>
          </cell>
          <cell r="G411">
            <v>1009.2</v>
          </cell>
          <cell r="H411">
            <v>5.9</v>
          </cell>
          <cell r="I411">
            <v>35.400000000000006</v>
          </cell>
          <cell r="J411" t="str">
            <v>RAL  7005</v>
          </cell>
          <cell r="K411">
            <v>6</v>
          </cell>
          <cell r="L411">
            <v>1009.1999999999999</v>
          </cell>
          <cell r="M411">
            <v>35.400000000000006</v>
          </cell>
          <cell r="N411" t="str">
            <v>-</v>
          </cell>
          <cell r="O411" t="str">
            <v>-</v>
          </cell>
          <cell r="P411" t="e">
            <v>#VALUE!</v>
          </cell>
          <cell r="W411" t="str">
            <v>-</v>
          </cell>
        </row>
        <row r="412">
          <cell r="C412" t="str">
            <v>1П2-1</v>
          </cell>
          <cell r="D412" t="str">
            <v>Прогон 1П2-1</v>
          </cell>
          <cell r="E412">
            <v>4</v>
          </cell>
          <cell r="F412">
            <v>90.1</v>
          </cell>
          <cell r="G412">
            <v>360.4</v>
          </cell>
          <cell r="H412">
            <v>3.41</v>
          </cell>
          <cell r="I412">
            <v>13.64</v>
          </cell>
          <cell r="J412" t="str">
            <v>RAL  7005</v>
          </cell>
          <cell r="K412">
            <v>4</v>
          </cell>
          <cell r="L412">
            <v>360.4</v>
          </cell>
          <cell r="M412">
            <v>13.64</v>
          </cell>
          <cell r="N412" t="str">
            <v>-</v>
          </cell>
          <cell r="O412" t="str">
            <v>-</v>
          </cell>
          <cell r="P412" t="e">
            <v>#VALUE!</v>
          </cell>
          <cell r="W412" t="str">
            <v>-</v>
          </cell>
        </row>
        <row r="413">
          <cell r="C413" t="str">
            <v>1П2-2</v>
          </cell>
          <cell r="D413" t="str">
            <v>Прогон 1П2-2</v>
          </cell>
          <cell r="E413">
            <v>3</v>
          </cell>
          <cell r="F413">
            <v>88</v>
          </cell>
          <cell r="G413">
            <v>264</v>
          </cell>
          <cell r="H413">
            <v>3.33</v>
          </cell>
          <cell r="I413">
            <v>9.99</v>
          </cell>
          <cell r="J413" t="str">
            <v>RAL  7005</v>
          </cell>
          <cell r="K413">
            <v>2</v>
          </cell>
          <cell r="L413">
            <v>176</v>
          </cell>
          <cell r="M413">
            <v>6.66</v>
          </cell>
          <cell r="N413" t="str">
            <v>-</v>
          </cell>
          <cell r="O413" t="str">
            <v>-</v>
          </cell>
          <cell r="P413" t="e">
            <v>#VALUE!</v>
          </cell>
          <cell r="W413" t="str">
            <v>-</v>
          </cell>
        </row>
        <row r="414">
          <cell r="C414" t="str">
            <v>1П2-3</v>
          </cell>
          <cell r="D414" t="str">
            <v>Прогон 1П2-3</v>
          </cell>
          <cell r="E414">
            <v>14</v>
          </cell>
          <cell r="F414">
            <v>93.5</v>
          </cell>
          <cell r="G414">
            <v>1309</v>
          </cell>
          <cell r="H414">
            <v>3.54</v>
          </cell>
          <cell r="I414">
            <v>49.56</v>
          </cell>
          <cell r="J414" t="str">
            <v>RAL  7005</v>
          </cell>
          <cell r="K414">
            <v>14</v>
          </cell>
          <cell r="L414">
            <v>1309</v>
          </cell>
          <cell r="M414">
            <v>49.56</v>
          </cell>
          <cell r="N414" t="str">
            <v>-</v>
          </cell>
          <cell r="O414" t="str">
            <v>-</v>
          </cell>
          <cell r="P414" t="e">
            <v>#VALUE!</v>
          </cell>
          <cell r="W414" t="str">
            <v>-</v>
          </cell>
        </row>
        <row r="415">
          <cell r="C415" t="str">
            <v>1П2-4</v>
          </cell>
          <cell r="D415" t="str">
            <v>Прогон 1П2-4</v>
          </cell>
          <cell r="E415">
            <v>1</v>
          </cell>
          <cell r="F415">
            <v>109.8</v>
          </cell>
          <cell r="G415">
            <v>109.8</v>
          </cell>
          <cell r="H415">
            <v>4.0999999999999996</v>
          </cell>
          <cell r="I415">
            <v>4.0999999999999996</v>
          </cell>
          <cell r="J415" t="str">
            <v>RAL  7005</v>
          </cell>
          <cell r="K415">
            <v>1</v>
          </cell>
          <cell r="L415">
            <v>109.8</v>
          </cell>
          <cell r="M415">
            <v>4.0999999999999996</v>
          </cell>
          <cell r="N415" t="str">
            <v>-</v>
          </cell>
          <cell r="O415" t="str">
            <v>-</v>
          </cell>
          <cell r="P415" t="e">
            <v>#VALUE!</v>
          </cell>
          <cell r="W415" t="str">
            <v>-</v>
          </cell>
        </row>
        <row r="416">
          <cell r="C416" t="str">
            <v>1П2-5</v>
          </cell>
          <cell r="D416" t="str">
            <v>Прогон 1П2-5</v>
          </cell>
          <cell r="E416">
            <v>5</v>
          </cell>
          <cell r="F416">
            <v>109.8</v>
          </cell>
          <cell r="G416">
            <v>549</v>
          </cell>
          <cell r="H416">
            <v>4.0999999999999996</v>
          </cell>
          <cell r="I416">
            <v>20.5</v>
          </cell>
          <cell r="J416" t="str">
            <v>RAL  7005</v>
          </cell>
          <cell r="K416">
            <v>5</v>
          </cell>
          <cell r="L416">
            <v>549</v>
          </cell>
          <cell r="M416">
            <v>20.5</v>
          </cell>
          <cell r="N416" t="str">
            <v>-</v>
          </cell>
          <cell r="O416" t="str">
            <v>-</v>
          </cell>
          <cell r="P416" t="e">
            <v>#VALUE!</v>
          </cell>
          <cell r="W416" t="str">
            <v>-</v>
          </cell>
        </row>
        <row r="417">
          <cell r="C417" t="str">
            <v>1П2-6</v>
          </cell>
          <cell r="D417" t="str">
            <v>Прогон 1П2-6</v>
          </cell>
          <cell r="E417">
            <v>1</v>
          </cell>
          <cell r="F417">
            <v>110.2</v>
          </cell>
          <cell r="G417">
            <v>110.2</v>
          </cell>
          <cell r="H417">
            <v>4.12</v>
          </cell>
          <cell r="I417">
            <v>4.12</v>
          </cell>
          <cell r="J417" t="str">
            <v>RAL  7005</v>
          </cell>
          <cell r="K417">
            <v>0</v>
          </cell>
          <cell r="L417">
            <v>0</v>
          </cell>
          <cell r="M417">
            <v>0</v>
          </cell>
          <cell r="N417" t="str">
            <v>-</v>
          </cell>
          <cell r="O417" t="str">
            <v>-</v>
          </cell>
          <cell r="W417" t="str">
            <v>-</v>
          </cell>
        </row>
        <row r="418">
          <cell r="C418" t="str">
            <v>1П2-7</v>
          </cell>
          <cell r="D418" t="str">
            <v>Прогон 1П2-7</v>
          </cell>
          <cell r="E418">
            <v>36</v>
          </cell>
          <cell r="F418">
            <v>108.6</v>
          </cell>
          <cell r="G418">
            <v>3909.6</v>
          </cell>
          <cell r="H418">
            <v>4.05</v>
          </cell>
          <cell r="I418">
            <v>145.79999999999998</v>
          </cell>
          <cell r="J418" t="str">
            <v>RAL  7005</v>
          </cell>
          <cell r="K418">
            <v>5</v>
          </cell>
          <cell r="L418">
            <v>543</v>
          </cell>
          <cell r="M418">
            <v>20.25</v>
          </cell>
          <cell r="N418" t="str">
            <v>-</v>
          </cell>
          <cell r="O418" t="str">
            <v>-</v>
          </cell>
          <cell r="P418" t="e">
            <v>#VALUE!</v>
          </cell>
          <cell r="W418" t="str">
            <v>-</v>
          </cell>
        </row>
        <row r="419">
          <cell r="C419" t="str">
            <v>1П2-8</v>
          </cell>
          <cell r="D419" t="str">
            <v>Прогон 1П2-8</v>
          </cell>
          <cell r="E419">
            <v>7</v>
          </cell>
          <cell r="F419">
            <v>109.3</v>
          </cell>
          <cell r="G419">
            <v>765.1</v>
          </cell>
          <cell r="H419">
            <v>4.07</v>
          </cell>
          <cell r="I419">
            <v>28.490000000000002</v>
          </cell>
          <cell r="J419" t="str">
            <v>RAL  7005</v>
          </cell>
          <cell r="K419">
            <v>2</v>
          </cell>
          <cell r="L419">
            <v>218.6</v>
          </cell>
          <cell r="M419">
            <v>8.14</v>
          </cell>
          <cell r="N419" t="str">
            <v>-</v>
          </cell>
          <cell r="O419" t="str">
            <v>-</v>
          </cell>
          <cell r="P419" t="e">
            <v>#VALUE!</v>
          </cell>
          <cell r="W419" t="str">
            <v>-</v>
          </cell>
        </row>
        <row r="420">
          <cell r="C420" t="str">
            <v>1П2-9</v>
          </cell>
          <cell r="D420" t="str">
            <v>Прогон 1П2-9</v>
          </cell>
          <cell r="E420">
            <v>12</v>
          </cell>
          <cell r="F420">
            <v>102.9</v>
          </cell>
          <cell r="G420">
            <v>1234.8</v>
          </cell>
          <cell r="H420">
            <v>3.84</v>
          </cell>
          <cell r="I420">
            <v>46.08</v>
          </cell>
          <cell r="J420" t="str">
            <v>RAL  7005</v>
          </cell>
          <cell r="K420">
            <v>4</v>
          </cell>
          <cell r="L420">
            <v>411.6</v>
          </cell>
          <cell r="M420">
            <v>15.36</v>
          </cell>
          <cell r="N420" t="str">
            <v>-</v>
          </cell>
          <cell r="O420" t="str">
            <v>-</v>
          </cell>
          <cell r="P420" t="e">
            <v>#VALUE!</v>
          </cell>
          <cell r="W420" t="str">
            <v>-</v>
          </cell>
        </row>
        <row r="421">
          <cell r="C421" t="str">
            <v>1П2-10</v>
          </cell>
          <cell r="D421" t="str">
            <v>Прогон 1П2-10</v>
          </cell>
          <cell r="E421">
            <v>2</v>
          </cell>
          <cell r="F421">
            <v>103.7</v>
          </cell>
          <cell r="G421">
            <v>207.4</v>
          </cell>
          <cell r="H421">
            <v>3.87</v>
          </cell>
          <cell r="I421">
            <v>7.74</v>
          </cell>
          <cell r="J421" t="str">
            <v>RAL  7005</v>
          </cell>
          <cell r="K421">
            <v>2</v>
          </cell>
          <cell r="L421">
            <v>207.4</v>
          </cell>
          <cell r="M421">
            <v>7.74</v>
          </cell>
          <cell r="N421" t="str">
            <v>-</v>
          </cell>
          <cell r="O421" t="str">
            <v>-</v>
          </cell>
          <cell r="P421" t="e">
            <v>#VALUE!</v>
          </cell>
          <cell r="W421" t="str">
            <v>-</v>
          </cell>
        </row>
        <row r="422">
          <cell r="C422" t="str">
            <v>1П2-11</v>
          </cell>
          <cell r="D422" t="str">
            <v>Прогон 1П2-11</v>
          </cell>
          <cell r="E422">
            <v>1</v>
          </cell>
          <cell r="F422">
            <v>109</v>
          </cell>
          <cell r="G422">
            <v>109</v>
          </cell>
          <cell r="H422">
            <v>4.05</v>
          </cell>
          <cell r="I422">
            <v>4.05</v>
          </cell>
          <cell r="J422" t="str">
            <v>RAL  7005</v>
          </cell>
          <cell r="K422">
            <v>1</v>
          </cell>
          <cell r="L422">
            <v>109</v>
          </cell>
          <cell r="M422">
            <v>4.05</v>
          </cell>
          <cell r="N422" t="str">
            <v>-</v>
          </cell>
          <cell r="O422" t="str">
            <v>-</v>
          </cell>
          <cell r="P422" t="e">
            <v>#VALUE!</v>
          </cell>
          <cell r="W422" t="str">
            <v>-</v>
          </cell>
        </row>
        <row r="423">
          <cell r="C423" t="str">
            <v>1П2-12</v>
          </cell>
          <cell r="D423" t="str">
            <v>Прогон 1П2-12</v>
          </cell>
          <cell r="E423">
            <v>5</v>
          </cell>
          <cell r="F423">
            <v>109</v>
          </cell>
          <cell r="G423">
            <v>545</v>
          </cell>
          <cell r="H423">
            <v>4.05</v>
          </cell>
          <cell r="I423">
            <v>20.25</v>
          </cell>
          <cell r="J423" t="str">
            <v>RAL  7005</v>
          </cell>
          <cell r="K423">
            <v>1</v>
          </cell>
          <cell r="L423">
            <v>109</v>
          </cell>
          <cell r="M423">
            <v>4.05</v>
          </cell>
          <cell r="N423" t="str">
            <v>-</v>
          </cell>
          <cell r="O423" t="str">
            <v>-</v>
          </cell>
          <cell r="P423" t="e">
            <v>#VALUE!</v>
          </cell>
          <cell r="W423" t="str">
            <v>-</v>
          </cell>
        </row>
        <row r="424">
          <cell r="C424" t="str">
            <v>1П2-13</v>
          </cell>
          <cell r="D424" t="str">
            <v>Прогон 1П2-13</v>
          </cell>
          <cell r="E424">
            <v>1</v>
          </cell>
          <cell r="F424">
            <v>20.9</v>
          </cell>
          <cell r="G424">
            <v>20.9</v>
          </cell>
          <cell r="H424">
            <v>0.78</v>
          </cell>
          <cell r="I424">
            <v>0.78</v>
          </cell>
          <cell r="J424" t="str">
            <v>RAL  7005</v>
          </cell>
          <cell r="K424">
            <v>1</v>
          </cell>
          <cell r="L424">
            <v>20.9</v>
          </cell>
          <cell r="M424">
            <v>0.78</v>
          </cell>
          <cell r="N424" t="str">
            <v>-</v>
          </cell>
          <cell r="O424" t="str">
            <v>-</v>
          </cell>
          <cell r="P424" t="e">
            <v>#VALUE!</v>
          </cell>
          <cell r="W424" t="str">
            <v>-</v>
          </cell>
        </row>
        <row r="425">
          <cell r="C425" t="str">
            <v>1П2-14</v>
          </cell>
          <cell r="D425" t="str">
            <v>Прогон 1П2-14</v>
          </cell>
          <cell r="E425">
            <v>1</v>
          </cell>
          <cell r="F425">
            <v>21.2</v>
          </cell>
          <cell r="G425">
            <v>21.2</v>
          </cell>
          <cell r="H425">
            <v>0.77</v>
          </cell>
          <cell r="I425">
            <v>0.77</v>
          </cell>
          <cell r="J425" t="str">
            <v>RAL  7005</v>
          </cell>
          <cell r="K425">
            <v>1</v>
          </cell>
          <cell r="L425">
            <v>21.2</v>
          </cell>
          <cell r="M425">
            <v>0.77</v>
          </cell>
          <cell r="N425" t="str">
            <v>-</v>
          </cell>
          <cell r="O425" t="str">
            <v>-</v>
          </cell>
          <cell r="P425" t="e">
            <v>#VALUE!</v>
          </cell>
          <cell r="W425" t="str">
            <v>-</v>
          </cell>
        </row>
        <row r="426">
          <cell r="C426" t="str">
            <v>1П2-15</v>
          </cell>
          <cell r="D426" t="str">
            <v>Прогон 1П2-15</v>
          </cell>
          <cell r="E426">
            <v>5</v>
          </cell>
          <cell r="F426">
            <v>21.2</v>
          </cell>
          <cell r="G426">
            <v>106</v>
          </cell>
          <cell r="H426">
            <v>0.77</v>
          </cell>
          <cell r="I426">
            <v>3.85</v>
          </cell>
          <cell r="J426" t="str">
            <v>RAL  7005</v>
          </cell>
          <cell r="K426">
            <v>5</v>
          </cell>
          <cell r="L426">
            <v>106</v>
          </cell>
          <cell r="M426">
            <v>3.85</v>
          </cell>
          <cell r="N426" t="str">
            <v>-</v>
          </cell>
          <cell r="O426" t="str">
            <v>-</v>
          </cell>
          <cell r="P426" t="e">
            <v>#VALUE!</v>
          </cell>
          <cell r="W426" t="str">
            <v>-</v>
          </cell>
        </row>
        <row r="427">
          <cell r="C427" t="str">
            <v>1ПД-1</v>
          </cell>
          <cell r="D427" t="str">
            <v>Площадка 1ПД-1</v>
          </cell>
          <cell r="E427">
            <v>1</v>
          </cell>
          <cell r="F427">
            <v>90.4</v>
          </cell>
          <cell r="G427">
            <v>90.4</v>
          </cell>
          <cell r="H427">
            <v>5.46</v>
          </cell>
          <cell r="I427">
            <v>5.46</v>
          </cell>
          <cell r="J427" t="str">
            <v>RAL  7005</v>
          </cell>
          <cell r="K427">
            <v>0</v>
          </cell>
          <cell r="L427">
            <v>0</v>
          </cell>
          <cell r="M427">
            <v>0</v>
          </cell>
          <cell r="N427" t="str">
            <v>-</v>
          </cell>
          <cell r="O427" t="str">
            <v>-</v>
          </cell>
          <cell r="P427" t="e">
            <v>#VALUE!</v>
          </cell>
          <cell r="W427" t="str">
            <v>-</v>
          </cell>
        </row>
        <row r="428">
          <cell r="C428" t="str">
            <v>1ПД-2</v>
          </cell>
          <cell r="D428" t="str">
            <v>Площадка 1ПД-2</v>
          </cell>
          <cell r="E428">
            <v>1</v>
          </cell>
          <cell r="F428">
            <v>109</v>
          </cell>
          <cell r="G428">
            <v>109</v>
          </cell>
          <cell r="H428">
            <v>6.58</v>
          </cell>
          <cell r="I428">
            <v>6.58</v>
          </cell>
          <cell r="J428" t="str">
            <v>RAL  7005</v>
          </cell>
          <cell r="K428">
            <v>0</v>
          </cell>
          <cell r="L428">
            <v>0</v>
          </cell>
          <cell r="M428">
            <v>0</v>
          </cell>
          <cell r="N428" t="str">
            <v>-</v>
          </cell>
          <cell r="O428" t="str">
            <v>-</v>
          </cell>
          <cell r="P428" t="e">
            <v>#VALUE!</v>
          </cell>
          <cell r="W428" t="str">
            <v>-</v>
          </cell>
        </row>
        <row r="429">
          <cell r="C429" t="str">
            <v>1ПД-3</v>
          </cell>
          <cell r="D429" t="str">
            <v>Площадка 1ПД-3</v>
          </cell>
          <cell r="E429">
            <v>1</v>
          </cell>
          <cell r="F429">
            <v>73.099999999999994</v>
          </cell>
          <cell r="G429">
            <v>73.099999999999994</v>
          </cell>
          <cell r="H429">
            <v>4.43</v>
          </cell>
          <cell r="I429">
            <v>4.43</v>
          </cell>
          <cell r="J429" t="str">
            <v>RAL  7005</v>
          </cell>
          <cell r="K429">
            <v>0</v>
          </cell>
          <cell r="L429">
            <v>0</v>
          </cell>
          <cell r="M429">
            <v>0</v>
          </cell>
          <cell r="N429" t="str">
            <v>-</v>
          </cell>
          <cell r="O429" t="str">
            <v>-</v>
          </cell>
          <cell r="P429" t="e">
            <v>#VALUE!</v>
          </cell>
          <cell r="W429" t="str">
            <v>-</v>
          </cell>
        </row>
        <row r="430">
          <cell r="C430" t="str">
            <v>1ПП-1</v>
          </cell>
          <cell r="D430" t="str">
            <v>Прокладка 1ПП-1</v>
          </cell>
          <cell r="E430">
            <v>10</v>
          </cell>
          <cell r="F430">
            <v>3.5</v>
          </cell>
          <cell r="G430">
            <v>35</v>
          </cell>
          <cell r="H430">
            <v>0.15</v>
          </cell>
          <cell r="I430">
            <v>1.5</v>
          </cell>
          <cell r="J430" t="str">
            <v>RAL  7005</v>
          </cell>
          <cell r="K430">
            <v>10</v>
          </cell>
          <cell r="L430">
            <v>35</v>
          </cell>
          <cell r="M430">
            <v>1.5</v>
          </cell>
          <cell r="N430" t="str">
            <v>-</v>
          </cell>
          <cell r="O430" t="str">
            <v>-</v>
          </cell>
          <cell r="P430" t="e">
            <v>#VALUE!</v>
          </cell>
          <cell r="W430" t="str">
            <v>-</v>
          </cell>
        </row>
        <row r="431">
          <cell r="C431" t="str">
            <v>1ПП-2</v>
          </cell>
          <cell r="D431" t="str">
            <v>Прокладка 1ПП-2</v>
          </cell>
          <cell r="E431">
            <v>18</v>
          </cell>
          <cell r="F431">
            <v>5.0999999999999996</v>
          </cell>
          <cell r="G431">
            <v>91.8</v>
          </cell>
          <cell r="H431">
            <v>0.22</v>
          </cell>
          <cell r="I431">
            <v>3.96</v>
          </cell>
          <cell r="J431" t="str">
            <v>RAL  7005</v>
          </cell>
          <cell r="K431">
            <v>18</v>
          </cell>
          <cell r="L431">
            <v>91.8</v>
          </cell>
          <cell r="M431">
            <v>3.96</v>
          </cell>
          <cell r="N431" t="str">
            <v>-</v>
          </cell>
          <cell r="O431" t="str">
            <v>-</v>
          </cell>
          <cell r="P431" t="e">
            <v>#VALUE!</v>
          </cell>
          <cell r="W431" t="str">
            <v>-</v>
          </cell>
        </row>
        <row r="432">
          <cell r="C432" t="str">
            <v>1ПП-3</v>
          </cell>
          <cell r="D432" t="str">
            <v>Прокладка 1ПП-3</v>
          </cell>
          <cell r="E432">
            <v>20</v>
          </cell>
          <cell r="F432">
            <v>1</v>
          </cell>
          <cell r="G432">
            <v>20</v>
          </cell>
          <cell r="H432">
            <v>0.05</v>
          </cell>
          <cell r="I432">
            <v>1</v>
          </cell>
          <cell r="J432" t="str">
            <v>RAL  7005</v>
          </cell>
          <cell r="K432">
            <v>20</v>
          </cell>
          <cell r="L432">
            <v>20</v>
          </cell>
          <cell r="M432">
            <v>1</v>
          </cell>
          <cell r="N432" t="str">
            <v>-</v>
          </cell>
          <cell r="O432" t="str">
            <v>-</v>
          </cell>
          <cell r="P432" t="e">
            <v>#VALUE!</v>
          </cell>
          <cell r="W432" t="str">
            <v>-</v>
          </cell>
        </row>
        <row r="433">
          <cell r="C433" t="str">
            <v>1ПТ-1</v>
          </cell>
          <cell r="D433" t="str">
            <v>Петля 1ПТ-1</v>
          </cell>
          <cell r="E433">
            <v>24</v>
          </cell>
          <cell r="F433">
            <v>0.5</v>
          </cell>
          <cell r="G433">
            <v>12</v>
          </cell>
          <cell r="H433">
            <v>0.02</v>
          </cell>
          <cell r="I433">
            <v>0.48</v>
          </cell>
          <cell r="J433" t="str">
            <v>RAL  7005</v>
          </cell>
          <cell r="K433">
            <v>0</v>
          </cell>
          <cell r="L433">
            <v>0</v>
          </cell>
          <cell r="M433">
            <v>0</v>
          </cell>
          <cell r="N433" t="str">
            <v>-</v>
          </cell>
          <cell r="O433" t="str">
            <v>-</v>
          </cell>
          <cell r="P433" t="e">
            <v>#VALUE!</v>
          </cell>
          <cell r="W433" t="str">
            <v>-</v>
          </cell>
        </row>
        <row r="434">
          <cell r="C434" t="str">
            <v>1РС1-1</v>
          </cell>
          <cell r="D434" t="str">
            <v>Распорка 1РС1-1</v>
          </cell>
          <cell r="E434">
            <v>5</v>
          </cell>
          <cell r="F434">
            <v>212.7</v>
          </cell>
          <cell r="G434">
            <v>1063.5</v>
          </cell>
          <cell r="H434">
            <v>7.42</v>
          </cell>
          <cell r="I434">
            <v>37.1</v>
          </cell>
          <cell r="J434" t="str">
            <v>ОГЗ до R45</v>
          </cell>
          <cell r="K434">
            <v>5</v>
          </cell>
          <cell r="L434">
            <v>1063.5</v>
          </cell>
          <cell r="M434">
            <v>37.1</v>
          </cell>
          <cell r="N434" t="str">
            <v>-</v>
          </cell>
          <cell r="O434" t="str">
            <v>-</v>
          </cell>
          <cell r="P434" t="e">
            <v>#VALUE!</v>
          </cell>
          <cell r="Q434" t="e">
            <v>#VALUE!</v>
          </cell>
          <cell r="R434" t="e">
            <v>#VALUE!</v>
          </cell>
          <cell r="S434" t="e">
            <v>#VALUE!</v>
          </cell>
          <cell r="W434" t="str">
            <v>-</v>
          </cell>
        </row>
        <row r="435">
          <cell r="C435" t="str">
            <v>1РС1-2</v>
          </cell>
          <cell r="D435" t="str">
            <v>Распорка 1РС1-2</v>
          </cell>
          <cell r="E435">
            <v>5</v>
          </cell>
          <cell r="F435">
            <v>148.5</v>
          </cell>
          <cell r="G435">
            <v>742.5</v>
          </cell>
          <cell r="H435">
            <v>5.2</v>
          </cell>
          <cell r="I435">
            <v>26</v>
          </cell>
          <cell r="J435" t="str">
            <v>ОГЗ до R45</v>
          </cell>
          <cell r="K435">
            <v>0</v>
          </cell>
          <cell r="L435">
            <v>0</v>
          </cell>
          <cell r="M435">
            <v>0</v>
          </cell>
          <cell r="N435" t="str">
            <v>-</v>
          </cell>
          <cell r="O435" t="str">
            <v>-</v>
          </cell>
          <cell r="P435" t="e">
            <v>#VALUE!</v>
          </cell>
          <cell r="W435" t="str">
            <v>-</v>
          </cell>
        </row>
        <row r="436">
          <cell r="C436" t="str">
            <v>1РС1-3</v>
          </cell>
          <cell r="D436" t="str">
            <v>Распорка 1РС1-3</v>
          </cell>
          <cell r="E436">
            <v>8</v>
          </cell>
          <cell r="F436">
            <v>156.80000000000001</v>
          </cell>
          <cell r="G436">
            <v>1254.4000000000001</v>
          </cell>
          <cell r="H436">
            <v>5.48</v>
          </cell>
          <cell r="I436">
            <v>43.84</v>
          </cell>
          <cell r="J436" t="str">
            <v>ОГЗ до R45</v>
          </cell>
          <cell r="K436">
            <v>2</v>
          </cell>
          <cell r="L436">
            <v>313.60000000000002</v>
          </cell>
          <cell r="M436">
            <v>10.96</v>
          </cell>
          <cell r="N436" t="str">
            <v>-</v>
          </cell>
          <cell r="O436" t="str">
            <v>-</v>
          </cell>
          <cell r="P436" t="e">
            <v>#VALUE!</v>
          </cell>
          <cell r="Q436" t="e">
            <v>#VALUE!</v>
          </cell>
          <cell r="R436" t="e">
            <v>#VALUE!</v>
          </cell>
          <cell r="S436" t="e">
            <v>#VALUE!</v>
          </cell>
          <cell r="W436" t="str">
            <v>-</v>
          </cell>
        </row>
        <row r="437">
          <cell r="C437" t="str">
            <v>1РС1-4</v>
          </cell>
          <cell r="D437" t="str">
            <v>Распорка 1РС1-4</v>
          </cell>
          <cell r="E437">
            <v>2</v>
          </cell>
          <cell r="F437">
            <v>156.1</v>
          </cell>
          <cell r="G437">
            <v>312.2</v>
          </cell>
          <cell r="H437">
            <v>5.46</v>
          </cell>
          <cell r="I437">
            <v>10.92</v>
          </cell>
          <cell r="J437" t="str">
            <v>ОГЗ до R45</v>
          </cell>
          <cell r="K437">
            <v>0</v>
          </cell>
          <cell r="L437">
            <v>0</v>
          </cell>
          <cell r="M437">
            <v>0</v>
          </cell>
          <cell r="N437" t="str">
            <v>-</v>
          </cell>
          <cell r="O437" t="str">
            <v>-</v>
          </cell>
          <cell r="P437" t="e">
            <v>#VALUE!</v>
          </cell>
          <cell r="W437" t="str">
            <v>-</v>
          </cell>
        </row>
        <row r="438">
          <cell r="C438" t="str">
            <v>1РС1-5</v>
          </cell>
          <cell r="D438" t="str">
            <v>Распорка 1РС1-5</v>
          </cell>
          <cell r="E438">
            <v>2</v>
          </cell>
          <cell r="F438">
            <v>181.6</v>
          </cell>
          <cell r="G438">
            <v>363.2</v>
          </cell>
          <cell r="H438">
            <v>6.32</v>
          </cell>
          <cell r="I438">
            <v>12.64</v>
          </cell>
          <cell r="J438" t="str">
            <v>ОГЗ до R45</v>
          </cell>
          <cell r="K438">
            <v>1</v>
          </cell>
          <cell r="L438">
            <v>181.6</v>
          </cell>
          <cell r="M438">
            <v>6.32</v>
          </cell>
          <cell r="N438" t="str">
            <v>-</v>
          </cell>
          <cell r="O438" t="str">
            <v>-</v>
          </cell>
          <cell r="P438" t="e">
            <v>#VALUE!</v>
          </cell>
          <cell r="Q438" t="e">
            <v>#VALUE!</v>
          </cell>
          <cell r="R438" t="e">
            <v>#VALUE!</v>
          </cell>
          <cell r="S438" t="e">
            <v>#VALUE!</v>
          </cell>
          <cell r="W438" t="str">
            <v>-</v>
          </cell>
        </row>
        <row r="439">
          <cell r="C439" t="str">
            <v>1РС2-1</v>
          </cell>
          <cell r="D439" t="str">
            <v>Распорка 1РС2-1</v>
          </cell>
          <cell r="E439">
            <v>14</v>
          </cell>
          <cell r="F439">
            <v>191.7</v>
          </cell>
          <cell r="G439">
            <v>2683.8</v>
          </cell>
          <cell r="H439">
            <v>6.71</v>
          </cell>
          <cell r="I439">
            <v>93.94</v>
          </cell>
          <cell r="J439" t="str">
            <v>ОГЗ до R45</v>
          </cell>
          <cell r="K439">
            <v>14</v>
          </cell>
          <cell r="L439">
            <v>2683.7999999999997</v>
          </cell>
          <cell r="M439">
            <v>93.94</v>
          </cell>
          <cell r="N439" t="str">
            <v>-</v>
          </cell>
          <cell r="O439" t="str">
            <v>-</v>
          </cell>
          <cell r="P439" t="e">
            <v>#VALUE!</v>
          </cell>
          <cell r="Q439" t="e">
            <v>#VALUE!</v>
          </cell>
          <cell r="R439" t="e">
            <v>#VALUE!</v>
          </cell>
          <cell r="S439" t="e">
            <v>#VALUE!</v>
          </cell>
          <cell r="W439" t="str">
            <v>-</v>
          </cell>
        </row>
        <row r="440">
          <cell r="C440" t="str">
            <v>1РС2-2</v>
          </cell>
          <cell r="D440" t="str">
            <v>Распорка 1РС2-2</v>
          </cell>
          <cell r="E440">
            <v>4</v>
          </cell>
          <cell r="F440">
            <v>183.2</v>
          </cell>
          <cell r="G440">
            <v>732.8</v>
          </cell>
          <cell r="H440">
            <v>6.43</v>
          </cell>
          <cell r="I440">
            <v>25.72</v>
          </cell>
          <cell r="J440" t="str">
            <v>ОГЗ до R45</v>
          </cell>
          <cell r="K440">
            <v>4</v>
          </cell>
          <cell r="L440">
            <v>732.8</v>
          </cell>
          <cell r="M440">
            <v>25.72</v>
          </cell>
          <cell r="N440" t="str">
            <v>-</v>
          </cell>
          <cell r="O440" t="str">
            <v>-</v>
          </cell>
          <cell r="P440" t="e">
            <v>#VALUE!</v>
          </cell>
          <cell r="Q440" t="e">
            <v>#VALUE!</v>
          </cell>
          <cell r="R440" t="e">
            <v>#VALUE!</v>
          </cell>
          <cell r="S440" t="e">
            <v>#VALUE!</v>
          </cell>
          <cell r="W440" t="str">
            <v>-</v>
          </cell>
        </row>
        <row r="441">
          <cell r="C441" t="str">
            <v>1РС3-1</v>
          </cell>
          <cell r="D441" t="str">
            <v>Распорка 1РС3-1</v>
          </cell>
          <cell r="E441">
            <v>3</v>
          </cell>
          <cell r="F441">
            <v>339.7</v>
          </cell>
          <cell r="G441">
            <v>1019.1</v>
          </cell>
          <cell r="H441">
            <v>8.84</v>
          </cell>
          <cell r="I441">
            <v>26.52</v>
          </cell>
          <cell r="J441" t="str">
            <v>ОГЗ до R45</v>
          </cell>
          <cell r="K441">
            <v>3</v>
          </cell>
          <cell r="L441">
            <v>1019.0999999999999</v>
          </cell>
          <cell r="M441">
            <v>26.52</v>
          </cell>
          <cell r="N441">
            <v>2</v>
          </cell>
          <cell r="O441">
            <v>679.4</v>
          </cell>
          <cell r="P441">
            <v>17.68</v>
          </cell>
          <cell r="Q441">
            <v>1</v>
          </cell>
          <cell r="R441">
            <v>339.7</v>
          </cell>
          <cell r="S441">
            <v>8.84</v>
          </cell>
          <cell r="W441">
            <v>2</v>
          </cell>
        </row>
        <row r="442">
          <cell r="C442" t="str">
            <v>1РС3-2</v>
          </cell>
          <cell r="D442" t="str">
            <v>Распорка 1РС3-2</v>
          </cell>
          <cell r="E442">
            <v>2</v>
          </cell>
          <cell r="F442">
            <v>189.5</v>
          </cell>
          <cell r="G442">
            <v>379</v>
          </cell>
          <cell r="H442">
            <v>5.08</v>
          </cell>
          <cell r="I442">
            <v>10.16</v>
          </cell>
          <cell r="J442" t="str">
            <v>ОГЗ до R45</v>
          </cell>
          <cell r="K442">
            <v>2</v>
          </cell>
          <cell r="L442">
            <v>379</v>
          </cell>
          <cell r="M442">
            <v>10.16</v>
          </cell>
          <cell r="N442" t="str">
            <v>-</v>
          </cell>
          <cell r="O442" t="str">
            <v>-</v>
          </cell>
          <cell r="P442" t="e">
            <v>#VALUE!</v>
          </cell>
          <cell r="Q442" t="e">
            <v>#VALUE!</v>
          </cell>
          <cell r="R442" t="e">
            <v>#VALUE!</v>
          </cell>
          <cell r="S442" t="e">
            <v>#VALUE!</v>
          </cell>
          <cell r="W442" t="str">
            <v>-</v>
          </cell>
        </row>
        <row r="443">
          <cell r="C443" t="str">
            <v>1РС3-3</v>
          </cell>
          <cell r="D443" t="str">
            <v>Распорка 1РС3-3</v>
          </cell>
          <cell r="E443">
            <v>2</v>
          </cell>
          <cell r="F443">
            <v>188.4</v>
          </cell>
          <cell r="G443">
            <v>376.8</v>
          </cell>
          <cell r="H443">
            <v>5.05</v>
          </cell>
          <cell r="I443">
            <v>10.1</v>
          </cell>
          <cell r="J443" t="str">
            <v>ОГЗ до R45</v>
          </cell>
          <cell r="K443">
            <v>2</v>
          </cell>
          <cell r="L443">
            <v>376.8</v>
          </cell>
          <cell r="M443">
            <v>10.1</v>
          </cell>
          <cell r="N443" t="str">
            <v>-</v>
          </cell>
          <cell r="O443" t="str">
            <v>-</v>
          </cell>
          <cell r="P443" t="e">
            <v>#VALUE!</v>
          </cell>
          <cell r="Q443" t="e">
            <v>#VALUE!</v>
          </cell>
          <cell r="R443" t="e">
            <v>#VALUE!</v>
          </cell>
          <cell r="S443" t="e">
            <v>#VALUE!</v>
          </cell>
          <cell r="W443" t="str">
            <v>-</v>
          </cell>
        </row>
        <row r="444">
          <cell r="C444" t="str">
            <v>1РС3-4</v>
          </cell>
          <cell r="D444" t="str">
            <v>Распорка 1РС3-4</v>
          </cell>
          <cell r="E444">
            <v>4</v>
          </cell>
          <cell r="F444">
            <v>128.5</v>
          </cell>
          <cell r="G444">
            <v>514</v>
          </cell>
          <cell r="H444">
            <v>3.46</v>
          </cell>
          <cell r="I444">
            <v>13.84</v>
          </cell>
          <cell r="J444" t="str">
            <v>ОГЗ до R45</v>
          </cell>
          <cell r="K444">
            <v>4</v>
          </cell>
          <cell r="L444">
            <v>514</v>
          </cell>
          <cell r="M444">
            <v>13.84</v>
          </cell>
          <cell r="N444" t="str">
            <v>-</v>
          </cell>
          <cell r="O444" t="str">
            <v>-</v>
          </cell>
          <cell r="P444" t="e">
            <v>#VALUE!</v>
          </cell>
          <cell r="Q444" t="e">
            <v>#VALUE!</v>
          </cell>
          <cell r="R444" t="e">
            <v>#VALUE!</v>
          </cell>
          <cell r="S444" t="e">
            <v>#VALUE!</v>
          </cell>
          <cell r="W444" t="str">
            <v>-</v>
          </cell>
        </row>
        <row r="445">
          <cell r="C445" t="str">
            <v>1РС3-5</v>
          </cell>
          <cell r="D445" t="str">
            <v>Распорка 1РС3-5</v>
          </cell>
          <cell r="E445">
            <v>2</v>
          </cell>
          <cell r="F445">
            <v>275.5</v>
          </cell>
          <cell r="G445">
            <v>551</v>
          </cell>
          <cell r="H445">
            <v>7.35</v>
          </cell>
          <cell r="I445">
            <v>14.7</v>
          </cell>
          <cell r="J445" t="str">
            <v>ОГЗ до R45</v>
          </cell>
          <cell r="K445">
            <v>2</v>
          </cell>
          <cell r="L445">
            <v>551</v>
          </cell>
          <cell r="M445">
            <v>14.7</v>
          </cell>
          <cell r="N445" t="str">
            <v>-</v>
          </cell>
          <cell r="O445" t="str">
            <v>-</v>
          </cell>
          <cell r="P445" t="e">
            <v>#VALUE!</v>
          </cell>
          <cell r="Q445" t="e">
            <v>#VALUE!</v>
          </cell>
          <cell r="R445" t="e">
            <v>#VALUE!</v>
          </cell>
          <cell r="S445" t="e">
            <v>#VALUE!</v>
          </cell>
          <cell r="W445" t="str">
            <v>-</v>
          </cell>
        </row>
        <row r="446">
          <cell r="C446" t="str">
            <v>1РС3-6</v>
          </cell>
          <cell r="D446" t="str">
            <v>Распорка 1РС3-6</v>
          </cell>
          <cell r="E446">
            <v>8</v>
          </cell>
          <cell r="F446">
            <v>324.60000000000002</v>
          </cell>
          <cell r="G446">
            <v>2596.8000000000002</v>
          </cell>
          <cell r="H446">
            <v>8.65</v>
          </cell>
          <cell r="I446">
            <v>69.2</v>
          </cell>
          <cell r="J446" t="str">
            <v>ОГЗ до R45</v>
          </cell>
          <cell r="K446">
            <v>8</v>
          </cell>
          <cell r="L446">
            <v>2596.8000000000002</v>
          </cell>
          <cell r="M446">
            <v>69.2</v>
          </cell>
          <cell r="N446" t="str">
            <v>-</v>
          </cell>
          <cell r="O446" t="str">
            <v>-</v>
          </cell>
          <cell r="P446" t="e">
            <v>#VALUE!</v>
          </cell>
          <cell r="Q446" t="e">
            <v>#VALUE!</v>
          </cell>
          <cell r="R446" t="e">
            <v>#VALUE!</v>
          </cell>
          <cell r="S446" t="e">
            <v>#VALUE!</v>
          </cell>
          <cell r="W446" t="str">
            <v>-</v>
          </cell>
        </row>
        <row r="447">
          <cell r="C447" t="str">
            <v>1РС5-1</v>
          </cell>
          <cell r="D447" t="str">
            <v>Распорка 1РС5-1</v>
          </cell>
          <cell r="E447">
            <v>1</v>
          </cell>
          <cell r="F447">
            <v>538.4</v>
          </cell>
          <cell r="G447">
            <v>538.4</v>
          </cell>
          <cell r="H447">
            <v>11.79</v>
          </cell>
          <cell r="I447">
            <v>11.79</v>
          </cell>
          <cell r="J447" t="str">
            <v>ОГЗ до R45</v>
          </cell>
          <cell r="K447">
            <v>1</v>
          </cell>
          <cell r="L447">
            <v>538.4</v>
          </cell>
          <cell r="M447">
            <v>11.79</v>
          </cell>
          <cell r="N447">
            <v>1</v>
          </cell>
          <cell r="O447">
            <v>538.4</v>
          </cell>
          <cell r="P447">
            <v>11.79</v>
          </cell>
          <cell r="Q447">
            <v>0</v>
          </cell>
          <cell r="R447">
            <v>0</v>
          </cell>
          <cell r="S447">
            <v>0</v>
          </cell>
          <cell r="W447">
            <v>1</v>
          </cell>
        </row>
        <row r="448">
          <cell r="C448" t="str">
            <v>1РС6-1</v>
          </cell>
          <cell r="D448" t="str">
            <v>Распорка 1РС6-1</v>
          </cell>
          <cell r="E448">
            <v>1</v>
          </cell>
          <cell r="F448">
            <v>505</v>
          </cell>
          <cell r="G448">
            <v>505</v>
          </cell>
          <cell r="H448">
            <v>11.21</v>
          </cell>
          <cell r="I448">
            <v>11.21</v>
          </cell>
          <cell r="J448" t="str">
            <v>ОГЗ до R45</v>
          </cell>
          <cell r="K448">
            <v>1</v>
          </cell>
          <cell r="L448">
            <v>505</v>
          </cell>
          <cell r="M448">
            <v>11.21</v>
          </cell>
          <cell r="N448">
            <v>1</v>
          </cell>
          <cell r="O448">
            <v>505</v>
          </cell>
          <cell r="P448">
            <v>11.21</v>
          </cell>
          <cell r="Q448">
            <v>0</v>
          </cell>
          <cell r="R448">
            <v>0</v>
          </cell>
          <cell r="S448">
            <v>0</v>
          </cell>
          <cell r="W448">
            <v>1</v>
          </cell>
        </row>
        <row r="449">
          <cell r="C449" t="str">
            <v>1РС6-2</v>
          </cell>
          <cell r="D449" t="str">
            <v>Распорка 1РС6-2</v>
          </cell>
          <cell r="E449">
            <v>1</v>
          </cell>
          <cell r="F449">
            <v>504.2</v>
          </cell>
          <cell r="G449">
            <v>504.2</v>
          </cell>
          <cell r="H449">
            <v>11.19</v>
          </cell>
          <cell r="I449">
            <v>11.19</v>
          </cell>
          <cell r="J449" t="str">
            <v>ОГЗ до R45</v>
          </cell>
          <cell r="K449">
            <v>1</v>
          </cell>
          <cell r="L449">
            <v>504.2</v>
          </cell>
          <cell r="M449">
            <v>11.19</v>
          </cell>
          <cell r="N449">
            <v>1</v>
          </cell>
          <cell r="O449">
            <v>504.2</v>
          </cell>
          <cell r="P449">
            <v>11.19</v>
          </cell>
          <cell r="Q449">
            <v>0</v>
          </cell>
          <cell r="R449">
            <v>0</v>
          </cell>
          <cell r="S449">
            <v>0</v>
          </cell>
          <cell r="W449">
            <v>1</v>
          </cell>
        </row>
        <row r="450">
          <cell r="C450" t="str">
            <v>1РС6-3</v>
          </cell>
          <cell r="D450" t="str">
            <v>Распорка 1РС6-3</v>
          </cell>
          <cell r="E450">
            <v>1</v>
          </cell>
          <cell r="F450">
            <v>504.3</v>
          </cell>
          <cell r="G450">
            <v>504.3</v>
          </cell>
          <cell r="H450">
            <v>11.19</v>
          </cell>
          <cell r="I450">
            <v>11.19</v>
          </cell>
          <cell r="J450" t="str">
            <v>ОГЗ до R45</v>
          </cell>
          <cell r="K450">
            <v>1</v>
          </cell>
          <cell r="L450">
            <v>504.3</v>
          </cell>
          <cell r="M450">
            <v>11.19</v>
          </cell>
          <cell r="N450">
            <v>1</v>
          </cell>
          <cell r="O450">
            <v>504.3</v>
          </cell>
          <cell r="P450">
            <v>11.19</v>
          </cell>
          <cell r="Q450">
            <v>0</v>
          </cell>
          <cell r="R450">
            <v>0</v>
          </cell>
          <cell r="S450">
            <v>0</v>
          </cell>
          <cell r="W450">
            <v>1</v>
          </cell>
        </row>
        <row r="451">
          <cell r="C451" t="str">
            <v>1РС6-4</v>
          </cell>
          <cell r="D451" t="str">
            <v>Распорка 1РС6-4</v>
          </cell>
          <cell r="E451">
            <v>1</v>
          </cell>
          <cell r="F451">
            <v>510.6</v>
          </cell>
          <cell r="G451">
            <v>510.6</v>
          </cell>
          <cell r="H451">
            <v>11.33</v>
          </cell>
          <cell r="I451">
            <v>11.33</v>
          </cell>
          <cell r="J451" t="str">
            <v>ОГЗ до R45</v>
          </cell>
          <cell r="K451">
            <v>1</v>
          </cell>
          <cell r="L451">
            <v>510.6</v>
          </cell>
          <cell r="M451">
            <v>11.33</v>
          </cell>
          <cell r="N451">
            <v>1</v>
          </cell>
          <cell r="O451">
            <v>510.6</v>
          </cell>
          <cell r="P451">
            <v>11.33</v>
          </cell>
          <cell r="Q451">
            <v>0</v>
          </cell>
          <cell r="R451">
            <v>0</v>
          </cell>
          <cell r="S451">
            <v>0</v>
          </cell>
          <cell r="W451">
            <v>1</v>
          </cell>
        </row>
        <row r="452">
          <cell r="C452" t="str">
            <v>1РС6-5</v>
          </cell>
          <cell r="D452" t="str">
            <v>Распорка 1РС6-5</v>
          </cell>
          <cell r="E452">
            <v>5</v>
          </cell>
          <cell r="F452">
            <v>515.5</v>
          </cell>
          <cell r="G452">
            <v>2577.5</v>
          </cell>
          <cell r="H452">
            <v>11.42</v>
          </cell>
          <cell r="I452">
            <v>57.1</v>
          </cell>
          <cell r="J452" t="str">
            <v>ОГЗ до R45</v>
          </cell>
          <cell r="K452">
            <v>5</v>
          </cell>
          <cell r="L452">
            <v>2577.5</v>
          </cell>
          <cell r="M452">
            <v>57.1</v>
          </cell>
          <cell r="N452">
            <v>5</v>
          </cell>
          <cell r="O452">
            <v>2577.5</v>
          </cell>
          <cell r="P452">
            <v>57.1</v>
          </cell>
          <cell r="Q452">
            <v>0</v>
          </cell>
          <cell r="R452">
            <v>0</v>
          </cell>
          <cell r="S452">
            <v>0</v>
          </cell>
          <cell r="W452">
            <v>4</v>
          </cell>
        </row>
        <row r="453">
          <cell r="C453" t="str">
            <v>1РС6-6</v>
          </cell>
          <cell r="D453" t="str">
            <v>Распорка 1РС6-6</v>
          </cell>
          <cell r="E453">
            <v>1</v>
          </cell>
          <cell r="F453">
            <v>572.79999999999995</v>
          </cell>
          <cell r="G453">
            <v>572.79999999999995</v>
          </cell>
          <cell r="H453">
            <v>12.73</v>
          </cell>
          <cell r="I453">
            <v>12.73</v>
          </cell>
          <cell r="J453" t="str">
            <v>ОГЗ до R45</v>
          </cell>
          <cell r="K453">
            <v>1</v>
          </cell>
          <cell r="L453">
            <v>572.79999999999995</v>
          </cell>
          <cell r="M453">
            <v>12.73</v>
          </cell>
          <cell r="N453">
            <v>1</v>
          </cell>
          <cell r="O453">
            <v>572.79999999999995</v>
          </cell>
          <cell r="P453">
            <v>12.73</v>
          </cell>
          <cell r="Q453">
            <v>0</v>
          </cell>
          <cell r="R453">
            <v>0</v>
          </cell>
          <cell r="S453">
            <v>0</v>
          </cell>
          <cell r="W453">
            <v>1</v>
          </cell>
        </row>
        <row r="454">
          <cell r="C454" t="str">
            <v>1РС7-1</v>
          </cell>
          <cell r="D454" t="str">
            <v>Распорка 1РС7-1</v>
          </cell>
          <cell r="E454">
            <v>7</v>
          </cell>
          <cell r="F454">
            <v>266</v>
          </cell>
          <cell r="G454">
            <v>1862</v>
          </cell>
          <cell r="H454">
            <v>9.94</v>
          </cell>
          <cell r="I454">
            <v>69.58</v>
          </cell>
          <cell r="J454" t="str">
            <v>ОГЗ до R45</v>
          </cell>
          <cell r="K454">
            <v>0</v>
          </cell>
          <cell r="L454">
            <v>0</v>
          </cell>
          <cell r="M454">
            <v>0</v>
          </cell>
          <cell r="N454" t="str">
            <v>-</v>
          </cell>
          <cell r="O454" t="str">
            <v>-</v>
          </cell>
          <cell r="P454" t="e">
            <v>#VALUE!</v>
          </cell>
          <cell r="W454" t="str">
            <v>-</v>
          </cell>
        </row>
        <row r="455">
          <cell r="C455" t="str">
            <v>1РС7-2</v>
          </cell>
          <cell r="D455" t="str">
            <v>Распорка 1РС7-2</v>
          </cell>
          <cell r="E455">
            <v>1</v>
          </cell>
          <cell r="F455">
            <v>252.5</v>
          </cell>
          <cell r="G455">
            <v>252.5</v>
          </cell>
          <cell r="H455">
            <v>9.4499999999999993</v>
          </cell>
          <cell r="I455">
            <v>9.4499999999999993</v>
          </cell>
          <cell r="J455" t="str">
            <v>ОГЗ до R45</v>
          </cell>
          <cell r="K455">
            <v>0</v>
          </cell>
          <cell r="L455">
            <v>0</v>
          </cell>
          <cell r="M455">
            <v>0</v>
          </cell>
          <cell r="N455" t="str">
            <v>-</v>
          </cell>
          <cell r="O455" t="str">
            <v>-</v>
          </cell>
          <cell r="P455" t="e">
            <v>#VALUE!</v>
          </cell>
          <cell r="W455" t="str">
            <v>-</v>
          </cell>
        </row>
        <row r="456">
          <cell r="C456" t="str">
            <v>1РС7-3</v>
          </cell>
          <cell r="D456" t="str">
            <v>Распорка 1РС7-3</v>
          </cell>
          <cell r="E456">
            <v>1</v>
          </cell>
          <cell r="F456">
            <v>268.2</v>
          </cell>
          <cell r="G456">
            <v>268.2</v>
          </cell>
          <cell r="H456">
            <v>9.8699999999999992</v>
          </cell>
          <cell r="I456">
            <v>9.8699999999999992</v>
          </cell>
          <cell r="J456" t="str">
            <v>ОГЗ до R45</v>
          </cell>
          <cell r="K456">
            <v>0</v>
          </cell>
          <cell r="L456">
            <v>0</v>
          </cell>
          <cell r="M456">
            <v>0</v>
          </cell>
          <cell r="N456" t="str">
            <v>-</v>
          </cell>
          <cell r="O456" t="str">
            <v>-</v>
          </cell>
          <cell r="P456" t="e">
            <v>#VALUE!</v>
          </cell>
          <cell r="W456" t="str">
            <v>-</v>
          </cell>
        </row>
        <row r="457">
          <cell r="C457" t="str">
            <v>1РС8-1</v>
          </cell>
          <cell r="D457" t="str">
            <v>Распорка 1РС8-1</v>
          </cell>
          <cell r="E457">
            <v>1</v>
          </cell>
          <cell r="F457">
            <v>316.3</v>
          </cell>
          <cell r="G457">
            <v>316.3</v>
          </cell>
          <cell r="H457">
            <v>11.72</v>
          </cell>
          <cell r="I457">
            <v>11.72</v>
          </cell>
          <cell r="J457" t="str">
            <v>ОГЗ до R45</v>
          </cell>
          <cell r="K457">
            <v>0</v>
          </cell>
          <cell r="L457">
            <v>0</v>
          </cell>
          <cell r="M457">
            <v>0</v>
          </cell>
          <cell r="N457" t="str">
            <v>-</v>
          </cell>
          <cell r="O457" t="str">
            <v>-</v>
          </cell>
          <cell r="P457" t="e">
            <v>#VALUE!</v>
          </cell>
          <cell r="W457" t="str">
            <v>-</v>
          </cell>
        </row>
        <row r="458">
          <cell r="C458" t="str">
            <v>1РС8-2</v>
          </cell>
          <cell r="D458" t="str">
            <v>Распорка 1РС8-2</v>
          </cell>
          <cell r="E458">
            <v>1</v>
          </cell>
          <cell r="F458">
            <v>316.3</v>
          </cell>
          <cell r="G458">
            <v>316.3</v>
          </cell>
          <cell r="H458">
            <v>11.72</v>
          </cell>
          <cell r="I458">
            <v>11.72</v>
          </cell>
          <cell r="J458" t="str">
            <v>ОГЗ до R45</v>
          </cell>
          <cell r="K458">
            <v>0</v>
          </cell>
          <cell r="L458">
            <v>0</v>
          </cell>
          <cell r="M458">
            <v>0</v>
          </cell>
          <cell r="N458" t="str">
            <v>-</v>
          </cell>
          <cell r="O458" t="str">
            <v>-</v>
          </cell>
          <cell r="P458" t="e">
            <v>#VALUE!</v>
          </cell>
          <cell r="W458" t="str">
            <v>-</v>
          </cell>
        </row>
        <row r="459">
          <cell r="C459" t="str">
            <v>1РС8-3</v>
          </cell>
          <cell r="D459" t="str">
            <v>Распорка 1РС8-3</v>
          </cell>
          <cell r="E459">
            <v>1</v>
          </cell>
          <cell r="F459">
            <v>211.3</v>
          </cell>
          <cell r="G459">
            <v>211.3</v>
          </cell>
          <cell r="H459">
            <v>7.84</v>
          </cell>
          <cell r="I459">
            <v>7.84</v>
          </cell>
          <cell r="J459" t="str">
            <v>ОГЗ до R45</v>
          </cell>
          <cell r="K459">
            <v>1</v>
          </cell>
          <cell r="L459">
            <v>211.3</v>
          </cell>
          <cell r="M459">
            <v>7.84</v>
          </cell>
          <cell r="N459" t="str">
            <v>-</v>
          </cell>
          <cell r="O459" t="str">
            <v>-</v>
          </cell>
          <cell r="P459" t="e">
            <v>#VALUE!</v>
          </cell>
          <cell r="Q459" t="e">
            <v>#VALUE!</v>
          </cell>
          <cell r="R459" t="e">
            <v>#VALUE!</v>
          </cell>
          <cell r="S459" t="e">
            <v>#VALUE!</v>
          </cell>
          <cell r="W459" t="str">
            <v>-</v>
          </cell>
        </row>
        <row r="460">
          <cell r="C460" t="str">
            <v>1РС8-4</v>
          </cell>
          <cell r="D460" t="str">
            <v>Распорка 1РС8-4</v>
          </cell>
          <cell r="E460">
            <v>1</v>
          </cell>
          <cell r="F460">
            <v>211.3</v>
          </cell>
          <cell r="G460">
            <v>211.3</v>
          </cell>
          <cell r="H460">
            <v>7.84</v>
          </cell>
          <cell r="I460">
            <v>7.84</v>
          </cell>
          <cell r="J460" t="str">
            <v>ОГЗ до R45</v>
          </cell>
          <cell r="K460">
            <v>1</v>
          </cell>
          <cell r="L460">
            <v>211.3</v>
          </cell>
          <cell r="M460">
            <v>7.84</v>
          </cell>
          <cell r="N460" t="str">
            <v>-</v>
          </cell>
          <cell r="O460" t="str">
            <v>-</v>
          </cell>
          <cell r="P460" t="e">
            <v>#VALUE!</v>
          </cell>
          <cell r="Q460" t="e">
            <v>#VALUE!</v>
          </cell>
          <cell r="R460" t="e">
            <v>#VALUE!</v>
          </cell>
          <cell r="S460" t="e">
            <v>#VALUE!</v>
          </cell>
          <cell r="W460" t="str">
            <v>-</v>
          </cell>
        </row>
        <row r="461">
          <cell r="C461" t="str">
            <v>1РС8-5</v>
          </cell>
          <cell r="D461" t="str">
            <v>Распорка 1РС8-5</v>
          </cell>
          <cell r="E461">
            <v>2</v>
          </cell>
          <cell r="F461">
            <v>225.4</v>
          </cell>
          <cell r="G461">
            <v>450.8</v>
          </cell>
          <cell r="H461">
            <v>8.4</v>
          </cell>
          <cell r="I461">
            <v>16.8</v>
          </cell>
          <cell r="J461" t="str">
            <v>ОГЗ до R45</v>
          </cell>
          <cell r="K461">
            <v>0</v>
          </cell>
          <cell r="L461">
            <v>0</v>
          </cell>
          <cell r="M461">
            <v>0</v>
          </cell>
          <cell r="N461" t="str">
            <v>-</v>
          </cell>
          <cell r="O461" t="str">
            <v>-</v>
          </cell>
          <cell r="P461" t="e">
            <v>#VALUE!</v>
          </cell>
          <cell r="W461" t="str">
            <v>-</v>
          </cell>
        </row>
        <row r="462">
          <cell r="C462" t="str">
            <v>1РС8-6</v>
          </cell>
          <cell r="D462" t="str">
            <v>Распорка 1РС8-6</v>
          </cell>
          <cell r="E462">
            <v>2</v>
          </cell>
          <cell r="F462">
            <v>225.4</v>
          </cell>
          <cell r="G462">
            <v>450.8</v>
          </cell>
          <cell r="H462">
            <v>8.4</v>
          </cell>
          <cell r="I462">
            <v>16.8</v>
          </cell>
          <cell r="J462" t="str">
            <v>ОГЗ до R45</v>
          </cell>
          <cell r="K462">
            <v>2</v>
          </cell>
          <cell r="L462">
            <v>450.8</v>
          </cell>
          <cell r="M462">
            <v>16.8</v>
          </cell>
          <cell r="N462" t="str">
            <v>-</v>
          </cell>
          <cell r="O462" t="str">
            <v>-</v>
          </cell>
          <cell r="P462" t="e">
            <v>#VALUE!</v>
          </cell>
          <cell r="Q462" t="e">
            <v>#VALUE!</v>
          </cell>
          <cell r="R462" t="e">
            <v>#VALUE!</v>
          </cell>
          <cell r="S462" t="e">
            <v>#VALUE!</v>
          </cell>
          <cell r="W462" t="str">
            <v>-</v>
          </cell>
        </row>
        <row r="463">
          <cell r="C463" t="str">
            <v>1РС8-7</v>
          </cell>
          <cell r="D463" t="str">
            <v>Распорка 1РС8-7</v>
          </cell>
          <cell r="E463">
            <v>1</v>
          </cell>
          <cell r="F463">
            <v>264.8</v>
          </cell>
          <cell r="G463">
            <v>264.8</v>
          </cell>
          <cell r="H463">
            <v>9.84</v>
          </cell>
          <cell r="I463">
            <v>9.84</v>
          </cell>
          <cell r="J463" t="str">
            <v>ОГЗ до R45</v>
          </cell>
          <cell r="K463">
            <v>1</v>
          </cell>
          <cell r="L463">
            <v>264.8</v>
          </cell>
          <cell r="M463">
            <v>9.84</v>
          </cell>
          <cell r="N463" t="str">
            <v>-</v>
          </cell>
          <cell r="O463" t="str">
            <v>-</v>
          </cell>
          <cell r="P463" t="e">
            <v>#VALUE!</v>
          </cell>
          <cell r="Q463" t="e">
            <v>#VALUE!</v>
          </cell>
          <cell r="R463" t="e">
            <v>#VALUE!</v>
          </cell>
          <cell r="S463" t="e">
            <v>#VALUE!</v>
          </cell>
          <cell r="W463" t="str">
            <v>-</v>
          </cell>
        </row>
        <row r="464">
          <cell r="C464" t="str">
            <v>1РС9-1</v>
          </cell>
          <cell r="D464" t="str">
            <v>Распорка 1РС9-1</v>
          </cell>
          <cell r="E464">
            <v>1</v>
          </cell>
          <cell r="F464">
            <v>264.2</v>
          </cell>
          <cell r="G464">
            <v>264.2</v>
          </cell>
          <cell r="H464">
            <v>9.7200000000000006</v>
          </cell>
          <cell r="I464">
            <v>9.7200000000000006</v>
          </cell>
          <cell r="J464" t="str">
            <v>ОГЗ до R45</v>
          </cell>
          <cell r="K464">
            <v>0</v>
          </cell>
          <cell r="L464">
            <v>0</v>
          </cell>
          <cell r="M464">
            <v>0</v>
          </cell>
          <cell r="N464" t="str">
            <v>-</v>
          </cell>
          <cell r="O464" t="str">
            <v>-</v>
          </cell>
          <cell r="P464" t="e">
            <v>#VALUE!</v>
          </cell>
          <cell r="W464" t="str">
            <v>-</v>
          </cell>
        </row>
        <row r="465">
          <cell r="C465" t="str">
            <v>1РС10-1</v>
          </cell>
          <cell r="D465" t="str">
            <v>Распорка 1РС10-1</v>
          </cell>
          <cell r="E465">
            <v>1</v>
          </cell>
          <cell r="F465">
            <v>273.60000000000002</v>
          </cell>
          <cell r="G465">
            <v>273.60000000000002</v>
          </cell>
          <cell r="H465">
            <v>7.21</v>
          </cell>
          <cell r="I465">
            <v>7.21</v>
          </cell>
          <cell r="J465" t="str">
            <v>RAL  7005</v>
          </cell>
          <cell r="K465">
            <v>0</v>
          </cell>
          <cell r="L465">
            <v>0</v>
          </cell>
          <cell r="M465">
            <v>0</v>
          </cell>
          <cell r="N465" t="str">
            <v>-</v>
          </cell>
          <cell r="O465" t="str">
            <v>-</v>
          </cell>
          <cell r="P465" t="e">
            <v>#VALUE!</v>
          </cell>
          <cell r="W465" t="str">
            <v>-</v>
          </cell>
        </row>
        <row r="466">
          <cell r="C466" t="str">
            <v>1РС10-2</v>
          </cell>
          <cell r="D466" t="str">
            <v>Распорка 1РС10-2</v>
          </cell>
          <cell r="E466">
            <v>1</v>
          </cell>
          <cell r="F466">
            <v>274.60000000000002</v>
          </cell>
          <cell r="G466">
            <v>274.60000000000002</v>
          </cell>
          <cell r="H466">
            <v>7.25</v>
          </cell>
          <cell r="I466">
            <v>7.25</v>
          </cell>
          <cell r="J466" t="str">
            <v>RAL  7005</v>
          </cell>
          <cell r="K466">
            <v>0</v>
          </cell>
          <cell r="L466">
            <v>0</v>
          </cell>
          <cell r="M466">
            <v>0</v>
          </cell>
          <cell r="N466" t="str">
            <v>-</v>
          </cell>
          <cell r="O466" t="str">
            <v>-</v>
          </cell>
          <cell r="P466" t="e">
            <v>#VALUE!</v>
          </cell>
          <cell r="W466" t="str">
            <v>-</v>
          </cell>
        </row>
        <row r="467">
          <cell r="C467" t="str">
            <v>1РС10-3</v>
          </cell>
          <cell r="D467" t="str">
            <v>Распорка 1РС10-3</v>
          </cell>
          <cell r="E467">
            <v>1</v>
          </cell>
          <cell r="F467">
            <v>261.7</v>
          </cell>
          <cell r="G467">
            <v>261.7</v>
          </cell>
          <cell r="H467">
            <v>6.92</v>
          </cell>
          <cell r="I467">
            <v>6.92</v>
          </cell>
          <cell r="J467" t="str">
            <v>RAL  7005</v>
          </cell>
          <cell r="K467">
            <v>0</v>
          </cell>
          <cell r="L467">
            <v>0</v>
          </cell>
          <cell r="M467">
            <v>0</v>
          </cell>
          <cell r="N467" t="str">
            <v>-</v>
          </cell>
          <cell r="O467" t="str">
            <v>-</v>
          </cell>
          <cell r="P467" t="e">
            <v>#VALUE!</v>
          </cell>
          <cell r="W467" t="str">
            <v>-</v>
          </cell>
        </row>
        <row r="468">
          <cell r="C468" t="str">
            <v>1РС10-4</v>
          </cell>
          <cell r="D468" t="str">
            <v>Распорка 1РС10-4</v>
          </cell>
          <cell r="E468">
            <v>1</v>
          </cell>
          <cell r="F468">
            <v>259.7</v>
          </cell>
          <cell r="G468">
            <v>259.7</v>
          </cell>
          <cell r="H468">
            <v>6.85</v>
          </cell>
          <cell r="I468">
            <v>6.85</v>
          </cell>
          <cell r="J468" t="str">
            <v>RAL  7005</v>
          </cell>
          <cell r="K468">
            <v>0</v>
          </cell>
          <cell r="L468">
            <v>0</v>
          </cell>
          <cell r="M468">
            <v>0</v>
          </cell>
          <cell r="N468" t="str">
            <v>-</v>
          </cell>
          <cell r="O468" t="str">
            <v>-</v>
          </cell>
          <cell r="P468" t="e">
            <v>#VALUE!</v>
          </cell>
          <cell r="W468" t="str">
            <v>-</v>
          </cell>
        </row>
        <row r="469">
          <cell r="C469" t="str">
            <v>1РС10-5</v>
          </cell>
          <cell r="D469" t="str">
            <v>Распорка 1РС10-5</v>
          </cell>
          <cell r="E469">
            <v>1</v>
          </cell>
          <cell r="F469">
            <v>274.60000000000002</v>
          </cell>
          <cell r="G469">
            <v>274.60000000000002</v>
          </cell>
          <cell r="H469">
            <v>7.25</v>
          </cell>
          <cell r="I469">
            <v>7.25</v>
          </cell>
          <cell r="J469" t="str">
            <v>RAL  7005</v>
          </cell>
          <cell r="K469">
            <v>0</v>
          </cell>
          <cell r="L469">
            <v>0</v>
          </cell>
          <cell r="M469">
            <v>0</v>
          </cell>
          <cell r="N469" t="str">
            <v>-</v>
          </cell>
          <cell r="O469" t="str">
            <v>-</v>
          </cell>
          <cell r="P469" t="e">
            <v>#VALUE!</v>
          </cell>
          <cell r="W469" t="str">
            <v>-</v>
          </cell>
        </row>
        <row r="470">
          <cell r="C470" t="str">
            <v>1РС10-6</v>
          </cell>
          <cell r="D470" t="str">
            <v>Распорка 1РС10-6</v>
          </cell>
          <cell r="E470">
            <v>1</v>
          </cell>
          <cell r="F470">
            <v>274.60000000000002</v>
          </cell>
          <cell r="G470">
            <v>274.60000000000002</v>
          </cell>
          <cell r="H470">
            <v>7.25</v>
          </cell>
          <cell r="I470">
            <v>7.25</v>
          </cell>
          <cell r="J470" t="str">
            <v>RAL  7005</v>
          </cell>
          <cell r="K470">
            <v>0</v>
          </cell>
          <cell r="L470">
            <v>0</v>
          </cell>
          <cell r="M470">
            <v>0</v>
          </cell>
          <cell r="N470" t="str">
            <v>-</v>
          </cell>
          <cell r="O470" t="str">
            <v>-</v>
          </cell>
          <cell r="P470" t="e">
            <v>#VALUE!</v>
          </cell>
          <cell r="W470" t="str">
            <v>-</v>
          </cell>
        </row>
        <row r="471">
          <cell r="C471" t="str">
            <v>1РС10-7</v>
          </cell>
          <cell r="D471" t="str">
            <v>Распорка 1РС10-7</v>
          </cell>
          <cell r="E471">
            <v>1</v>
          </cell>
          <cell r="F471">
            <v>274.60000000000002</v>
          </cell>
          <cell r="G471">
            <v>274.60000000000002</v>
          </cell>
          <cell r="H471">
            <v>7.25</v>
          </cell>
          <cell r="I471">
            <v>7.25</v>
          </cell>
          <cell r="J471" t="str">
            <v>RAL  7005</v>
          </cell>
          <cell r="K471">
            <v>0</v>
          </cell>
          <cell r="L471">
            <v>0</v>
          </cell>
          <cell r="M471">
            <v>0</v>
          </cell>
          <cell r="N471" t="str">
            <v>-</v>
          </cell>
          <cell r="O471" t="str">
            <v>-</v>
          </cell>
          <cell r="P471" t="e">
            <v>#VALUE!</v>
          </cell>
          <cell r="W471" t="str">
            <v>-</v>
          </cell>
        </row>
        <row r="472">
          <cell r="C472" t="str">
            <v>1РС10-8</v>
          </cell>
          <cell r="D472" t="str">
            <v>Распорка 1РС10-8</v>
          </cell>
          <cell r="E472">
            <v>1</v>
          </cell>
          <cell r="F472">
            <v>274.60000000000002</v>
          </cell>
          <cell r="G472">
            <v>274.60000000000002</v>
          </cell>
          <cell r="H472">
            <v>7.25</v>
          </cell>
          <cell r="I472">
            <v>7.25</v>
          </cell>
          <cell r="J472" t="str">
            <v>RAL  7005</v>
          </cell>
          <cell r="K472">
            <v>0</v>
          </cell>
          <cell r="L472">
            <v>0</v>
          </cell>
          <cell r="M472">
            <v>0</v>
          </cell>
          <cell r="N472" t="str">
            <v>-</v>
          </cell>
          <cell r="O472" t="str">
            <v>-</v>
          </cell>
          <cell r="P472" t="e">
            <v>#VALUE!</v>
          </cell>
          <cell r="W472" t="str">
            <v>-</v>
          </cell>
        </row>
        <row r="473">
          <cell r="C473" t="str">
            <v>1РС10-9</v>
          </cell>
          <cell r="D473" t="str">
            <v>Распорка 1РС10-9</v>
          </cell>
          <cell r="E473">
            <v>1</v>
          </cell>
          <cell r="F473">
            <v>274.60000000000002</v>
          </cell>
          <cell r="G473">
            <v>274.60000000000002</v>
          </cell>
          <cell r="H473">
            <v>7.25</v>
          </cell>
          <cell r="I473">
            <v>7.25</v>
          </cell>
          <cell r="J473" t="str">
            <v>RAL  7005</v>
          </cell>
          <cell r="K473">
            <v>0</v>
          </cell>
          <cell r="L473">
            <v>0</v>
          </cell>
          <cell r="M473">
            <v>0</v>
          </cell>
          <cell r="N473" t="str">
            <v>-</v>
          </cell>
          <cell r="O473" t="str">
            <v>-</v>
          </cell>
          <cell r="P473" t="e">
            <v>#VALUE!</v>
          </cell>
          <cell r="W473" t="str">
            <v>-</v>
          </cell>
        </row>
        <row r="474">
          <cell r="C474" t="str">
            <v>1РС10-10</v>
          </cell>
          <cell r="D474" t="str">
            <v>Распорка 1РС10-10</v>
          </cell>
          <cell r="E474">
            <v>1</v>
          </cell>
          <cell r="F474">
            <v>325.39999999999998</v>
          </cell>
          <cell r="G474">
            <v>325.39999999999998</v>
          </cell>
          <cell r="H474">
            <v>8.56</v>
          </cell>
          <cell r="I474">
            <v>8.56</v>
          </cell>
          <cell r="J474" t="str">
            <v>RAL  7005</v>
          </cell>
          <cell r="K474">
            <v>0</v>
          </cell>
          <cell r="L474">
            <v>0</v>
          </cell>
          <cell r="M474">
            <v>0</v>
          </cell>
          <cell r="N474" t="str">
            <v>-</v>
          </cell>
          <cell r="O474" t="str">
            <v>-</v>
          </cell>
          <cell r="P474" t="e">
            <v>#VALUE!</v>
          </cell>
          <cell r="W474" t="str">
            <v>-</v>
          </cell>
        </row>
        <row r="475">
          <cell r="C475" t="str">
            <v>1РС11-1</v>
          </cell>
          <cell r="D475" t="str">
            <v>Распорка 1РС11-1</v>
          </cell>
          <cell r="E475">
            <v>1</v>
          </cell>
          <cell r="F475">
            <v>241.1</v>
          </cell>
          <cell r="G475">
            <v>241.1</v>
          </cell>
          <cell r="H475">
            <v>8.0299999999999994</v>
          </cell>
          <cell r="I475">
            <v>8.0299999999999994</v>
          </cell>
          <cell r="J475" t="str">
            <v>RAL  7005</v>
          </cell>
          <cell r="K475">
            <v>0</v>
          </cell>
          <cell r="L475">
            <v>0</v>
          </cell>
          <cell r="M475">
            <v>0</v>
          </cell>
          <cell r="N475" t="str">
            <v>-</v>
          </cell>
          <cell r="O475" t="str">
            <v>-</v>
          </cell>
          <cell r="P475" t="e">
            <v>#VALUE!</v>
          </cell>
          <cell r="W475" t="str">
            <v>-</v>
          </cell>
        </row>
        <row r="476">
          <cell r="C476" t="str">
            <v>1РС11-2</v>
          </cell>
          <cell r="D476" t="str">
            <v>Распорка 1РС11-2</v>
          </cell>
          <cell r="E476">
            <v>6</v>
          </cell>
          <cell r="F476">
            <v>241.5</v>
          </cell>
          <cell r="G476">
            <v>1449</v>
          </cell>
          <cell r="H476">
            <v>8.1</v>
          </cell>
          <cell r="I476">
            <v>48.599999999999994</v>
          </cell>
          <cell r="J476" t="str">
            <v>RAL  7005</v>
          </cell>
          <cell r="K476">
            <v>0</v>
          </cell>
          <cell r="L476">
            <v>0</v>
          </cell>
          <cell r="M476">
            <v>0</v>
          </cell>
          <cell r="N476" t="str">
            <v>-</v>
          </cell>
          <cell r="O476" t="str">
            <v>-</v>
          </cell>
          <cell r="P476" t="e">
            <v>#VALUE!</v>
          </cell>
          <cell r="W476" t="str">
            <v>-</v>
          </cell>
        </row>
        <row r="477">
          <cell r="C477" t="str">
            <v>1РС11-3</v>
          </cell>
          <cell r="D477" t="str">
            <v>Распорка 1РС11-3</v>
          </cell>
          <cell r="E477">
            <v>2</v>
          </cell>
          <cell r="F477">
            <v>229.1</v>
          </cell>
          <cell r="G477">
            <v>458.2</v>
          </cell>
          <cell r="H477">
            <v>7.69</v>
          </cell>
          <cell r="I477">
            <v>15.38</v>
          </cell>
          <cell r="J477" t="str">
            <v>RAL  7005</v>
          </cell>
          <cell r="K477">
            <v>0</v>
          </cell>
          <cell r="L477">
            <v>0</v>
          </cell>
          <cell r="M477">
            <v>0</v>
          </cell>
          <cell r="N477" t="str">
            <v>-</v>
          </cell>
          <cell r="O477" t="str">
            <v>-</v>
          </cell>
          <cell r="P477" t="e">
            <v>#VALUE!</v>
          </cell>
          <cell r="W477" t="str">
            <v>-</v>
          </cell>
        </row>
        <row r="478">
          <cell r="C478" t="str">
            <v>1РС11-4</v>
          </cell>
          <cell r="D478" t="str">
            <v>Распорка 1РС11-4</v>
          </cell>
          <cell r="E478">
            <v>1</v>
          </cell>
          <cell r="F478">
            <v>295.60000000000002</v>
          </cell>
          <cell r="G478">
            <v>295.60000000000002</v>
          </cell>
          <cell r="H478">
            <v>9.91</v>
          </cell>
          <cell r="I478">
            <v>9.91</v>
          </cell>
          <cell r="J478" t="str">
            <v>RAL  7005</v>
          </cell>
          <cell r="K478">
            <v>0</v>
          </cell>
          <cell r="L478">
            <v>0</v>
          </cell>
          <cell r="M478">
            <v>0</v>
          </cell>
          <cell r="N478" t="str">
            <v>-</v>
          </cell>
          <cell r="O478" t="str">
            <v>-</v>
          </cell>
          <cell r="P478" t="e">
            <v>#VALUE!</v>
          </cell>
          <cell r="W478" t="str">
            <v>-</v>
          </cell>
        </row>
        <row r="479">
          <cell r="C479" t="str">
            <v>1РС12-1</v>
          </cell>
          <cell r="D479" t="str">
            <v>Распорка 1РС12-1</v>
          </cell>
          <cell r="E479">
            <v>7</v>
          </cell>
          <cell r="F479">
            <v>188</v>
          </cell>
          <cell r="G479">
            <v>1316</v>
          </cell>
          <cell r="H479">
            <v>5.01</v>
          </cell>
          <cell r="I479">
            <v>35.07</v>
          </cell>
          <cell r="J479" t="str">
            <v>RAL  7005</v>
          </cell>
          <cell r="K479">
            <v>7</v>
          </cell>
          <cell r="L479">
            <v>1316</v>
          </cell>
          <cell r="M479">
            <v>35.07</v>
          </cell>
          <cell r="N479" t="str">
            <v>-</v>
          </cell>
          <cell r="O479" t="str">
            <v>-</v>
          </cell>
          <cell r="P479" t="e">
            <v>#VALUE!</v>
          </cell>
          <cell r="Q479" t="e">
            <v>#VALUE!</v>
          </cell>
          <cell r="R479" t="e">
            <v>#VALUE!</v>
          </cell>
          <cell r="S479" t="e">
            <v>#VALUE!</v>
          </cell>
          <cell r="W479" t="str">
            <v>-</v>
          </cell>
        </row>
        <row r="480">
          <cell r="C480" t="str">
            <v>1РС12-2</v>
          </cell>
          <cell r="D480" t="str">
            <v>Распорка 1РС12-2</v>
          </cell>
          <cell r="E480">
            <v>2</v>
          </cell>
          <cell r="F480">
            <v>179.2</v>
          </cell>
          <cell r="G480">
            <v>358.4</v>
          </cell>
          <cell r="H480">
            <v>4.78</v>
          </cell>
          <cell r="I480">
            <v>9.56</v>
          </cell>
          <cell r="J480" t="str">
            <v>RAL  7005</v>
          </cell>
          <cell r="K480">
            <v>2</v>
          </cell>
          <cell r="L480">
            <v>358.4</v>
          </cell>
          <cell r="M480">
            <v>9.56</v>
          </cell>
          <cell r="N480" t="str">
            <v>-</v>
          </cell>
          <cell r="O480" t="str">
            <v>-</v>
          </cell>
          <cell r="P480" t="e">
            <v>#VALUE!</v>
          </cell>
          <cell r="Q480" t="e">
            <v>#VALUE!</v>
          </cell>
          <cell r="R480" t="e">
            <v>#VALUE!</v>
          </cell>
          <cell r="S480" t="e">
            <v>#VALUE!</v>
          </cell>
          <cell r="W480" t="str">
            <v>-</v>
          </cell>
        </row>
        <row r="481">
          <cell r="C481" t="str">
            <v>1РС12-3</v>
          </cell>
          <cell r="D481" t="str">
            <v>Распорка 1РС12-3</v>
          </cell>
          <cell r="E481">
            <v>1</v>
          </cell>
          <cell r="F481">
            <v>229.5</v>
          </cell>
          <cell r="G481">
            <v>229.5</v>
          </cell>
          <cell r="H481">
            <v>6.14</v>
          </cell>
          <cell r="I481">
            <v>6.14</v>
          </cell>
          <cell r="J481" t="str">
            <v>RAL  7005</v>
          </cell>
          <cell r="K481">
            <v>0</v>
          </cell>
          <cell r="L481">
            <v>0</v>
          </cell>
          <cell r="M481">
            <v>0</v>
          </cell>
          <cell r="N481" t="str">
            <v>-</v>
          </cell>
          <cell r="O481" t="str">
            <v>-</v>
          </cell>
          <cell r="P481" t="e">
            <v>#VALUE!</v>
          </cell>
          <cell r="W481" t="str">
            <v>-</v>
          </cell>
        </row>
        <row r="482">
          <cell r="C482" t="str">
            <v>1РФ1-1</v>
          </cell>
          <cell r="D482" t="str">
            <v>Ригель фахверка 1РФ1-1</v>
          </cell>
          <cell r="E482">
            <v>2</v>
          </cell>
          <cell r="F482">
            <v>10.199999999999999</v>
          </cell>
          <cell r="G482">
            <v>20.399999999999999</v>
          </cell>
          <cell r="H482">
            <v>0.28999999999999998</v>
          </cell>
          <cell r="I482">
            <v>0.57999999999999996</v>
          </cell>
          <cell r="J482" t="str">
            <v>RAL  7005</v>
          </cell>
          <cell r="K482">
            <v>0</v>
          </cell>
          <cell r="L482">
            <v>0</v>
          </cell>
          <cell r="M482">
            <v>0</v>
          </cell>
          <cell r="N482" t="str">
            <v>-</v>
          </cell>
          <cell r="O482" t="str">
            <v>-</v>
          </cell>
          <cell r="P482" t="e">
            <v>#VALUE!</v>
          </cell>
          <cell r="W482" t="str">
            <v>-</v>
          </cell>
        </row>
        <row r="483">
          <cell r="C483" t="str">
            <v>1РФ1-2</v>
          </cell>
          <cell r="D483" t="str">
            <v>Ригель фахверка 1РФ1-2</v>
          </cell>
          <cell r="E483">
            <v>6</v>
          </cell>
          <cell r="F483">
            <v>11.2</v>
          </cell>
          <cell r="G483">
            <v>67.2</v>
          </cell>
          <cell r="H483">
            <v>0.31</v>
          </cell>
          <cell r="I483">
            <v>1.8599999999999999</v>
          </cell>
          <cell r="J483" t="str">
            <v>RAL  7005</v>
          </cell>
          <cell r="K483">
            <v>0</v>
          </cell>
          <cell r="L483">
            <v>0</v>
          </cell>
          <cell r="M483">
            <v>0</v>
          </cell>
          <cell r="N483" t="str">
            <v>-</v>
          </cell>
          <cell r="O483" t="str">
            <v>-</v>
          </cell>
          <cell r="P483" t="e">
            <v>#VALUE!</v>
          </cell>
          <cell r="W483" t="str">
            <v>-</v>
          </cell>
        </row>
        <row r="484">
          <cell r="C484" t="str">
            <v>1РФ1-3</v>
          </cell>
          <cell r="D484" t="str">
            <v>Ригель фахверка 1РФ1-3</v>
          </cell>
          <cell r="E484">
            <v>2</v>
          </cell>
          <cell r="F484">
            <v>11.7</v>
          </cell>
          <cell r="G484">
            <v>23.4</v>
          </cell>
          <cell r="H484">
            <v>0.33</v>
          </cell>
          <cell r="I484">
            <v>0.66</v>
          </cell>
          <cell r="J484" t="str">
            <v>RAL  7005</v>
          </cell>
          <cell r="K484">
            <v>0</v>
          </cell>
          <cell r="L484">
            <v>0</v>
          </cell>
          <cell r="M484">
            <v>0</v>
          </cell>
          <cell r="N484" t="str">
            <v>-</v>
          </cell>
          <cell r="O484" t="str">
            <v>-</v>
          </cell>
          <cell r="P484" t="e">
            <v>#VALUE!</v>
          </cell>
          <cell r="W484" t="str">
            <v>-</v>
          </cell>
        </row>
        <row r="485">
          <cell r="C485" t="str">
            <v>1РФ1-4</v>
          </cell>
          <cell r="D485" t="str">
            <v>Ригель фахверка 1РФ1-4</v>
          </cell>
          <cell r="E485">
            <v>2</v>
          </cell>
          <cell r="F485">
            <v>141</v>
          </cell>
          <cell r="G485">
            <v>282</v>
          </cell>
          <cell r="H485">
            <v>3.76</v>
          </cell>
          <cell r="I485">
            <v>7.52</v>
          </cell>
          <cell r="J485" t="str">
            <v>RAL  7005</v>
          </cell>
          <cell r="K485">
            <v>2</v>
          </cell>
          <cell r="L485">
            <v>282</v>
          </cell>
          <cell r="M485">
            <v>7.52</v>
          </cell>
          <cell r="N485">
            <v>2</v>
          </cell>
          <cell r="O485">
            <v>282</v>
          </cell>
          <cell r="P485">
            <v>7.52</v>
          </cell>
          <cell r="Q485">
            <v>0</v>
          </cell>
          <cell r="R485">
            <v>0</v>
          </cell>
          <cell r="S485">
            <v>0</v>
          </cell>
          <cell r="W485">
            <v>2</v>
          </cell>
        </row>
        <row r="486">
          <cell r="C486" t="str">
            <v>1РФ1-5</v>
          </cell>
          <cell r="D486" t="str">
            <v>Ригель фахверка 1РФ1-5</v>
          </cell>
          <cell r="E486">
            <v>3</v>
          </cell>
          <cell r="F486">
            <v>139.4</v>
          </cell>
          <cell r="G486">
            <v>418.2</v>
          </cell>
          <cell r="H486">
            <v>3.72</v>
          </cell>
          <cell r="I486">
            <v>11.16</v>
          </cell>
          <cell r="J486" t="str">
            <v>RAL  7005</v>
          </cell>
          <cell r="K486">
            <v>3</v>
          </cell>
          <cell r="L486">
            <v>418.20000000000005</v>
          </cell>
          <cell r="M486">
            <v>11.16</v>
          </cell>
          <cell r="N486">
            <v>3</v>
          </cell>
          <cell r="O486">
            <v>418.20000000000005</v>
          </cell>
          <cell r="P486">
            <v>11.16</v>
          </cell>
          <cell r="Q486">
            <v>0</v>
          </cell>
          <cell r="R486">
            <v>0</v>
          </cell>
          <cell r="S486">
            <v>0</v>
          </cell>
          <cell r="W486">
            <v>3</v>
          </cell>
        </row>
        <row r="487">
          <cell r="C487" t="str">
            <v>1РФ1-6</v>
          </cell>
          <cell r="D487" t="str">
            <v>Ригель фахверка 1РФ1-6</v>
          </cell>
          <cell r="E487">
            <v>2</v>
          </cell>
          <cell r="F487">
            <v>94.2</v>
          </cell>
          <cell r="G487">
            <v>188.4</v>
          </cell>
          <cell r="H487">
            <v>2.5099999999999998</v>
          </cell>
          <cell r="I487">
            <v>5.0199999999999996</v>
          </cell>
          <cell r="J487" t="str">
            <v>RAL  7005</v>
          </cell>
          <cell r="K487">
            <v>1</v>
          </cell>
          <cell r="L487">
            <v>94.2</v>
          </cell>
          <cell r="M487">
            <v>2.5099999999999998</v>
          </cell>
          <cell r="N487">
            <v>1</v>
          </cell>
          <cell r="O487">
            <v>94.2</v>
          </cell>
          <cell r="P487">
            <v>2.5099999999999998</v>
          </cell>
          <cell r="Q487">
            <v>0</v>
          </cell>
          <cell r="R487">
            <v>0</v>
          </cell>
          <cell r="S487">
            <v>0</v>
          </cell>
          <cell r="W487">
            <v>1</v>
          </cell>
        </row>
        <row r="488">
          <cell r="C488" t="str">
            <v>1РФ1-7</v>
          </cell>
          <cell r="D488" t="str">
            <v>Ригель фахверка 1РФ1-7</v>
          </cell>
          <cell r="E488">
            <v>3</v>
          </cell>
          <cell r="F488">
            <v>93.4</v>
          </cell>
          <cell r="G488">
            <v>280.2</v>
          </cell>
          <cell r="H488">
            <v>2.48</v>
          </cell>
          <cell r="I488">
            <v>7.4399999999999995</v>
          </cell>
          <cell r="J488" t="str">
            <v>RAL  7005</v>
          </cell>
          <cell r="K488">
            <v>2</v>
          </cell>
          <cell r="L488">
            <v>186.8</v>
          </cell>
          <cell r="M488">
            <v>4.96</v>
          </cell>
          <cell r="N488">
            <v>2</v>
          </cell>
          <cell r="O488">
            <v>186.8</v>
          </cell>
          <cell r="P488">
            <v>4.96</v>
          </cell>
          <cell r="Q488">
            <v>0</v>
          </cell>
          <cell r="R488">
            <v>0</v>
          </cell>
          <cell r="S488">
            <v>0</v>
          </cell>
          <cell r="W488">
            <v>2</v>
          </cell>
        </row>
        <row r="489">
          <cell r="C489" t="str">
            <v>1РФ1-8</v>
          </cell>
          <cell r="D489" t="str">
            <v>Ригель фахверка 1РФ1-8</v>
          </cell>
          <cell r="E489">
            <v>4</v>
          </cell>
          <cell r="F489">
            <v>100.5</v>
          </cell>
          <cell r="G489">
            <v>402</v>
          </cell>
          <cell r="H489">
            <v>2.67</v>
          </cell>
          <cell r="I489">
            <v>10.68</v>
          </cell>
          <cell r="J489" t="str">
            <v>RAL  7005</v>
          </cell>
          <cell r="K489">
            <v>4</v>
          </cell>
          <cell r="L489">
            <v>402</v>
          </cell>
          <cell r="M489">
            <v>10.68</v>
          </cell>
          <cell r="N489">
            <v>4</v>
          </cell>
          <cell r="O489">
            <v>402</v>
          </cell>
          <cell r="P489">
            <v>10.68</v>
          </cell>
          <cell r="Q489">
            <v>0</v>
          </cell>
          <cell r="R489">
            <v>0</v>
          </cell>
          <cell r="S489">
            <v>0</v>
          </cell>
          <cell r="W489">
            <v>4</v>
          </cell>
        </row>
        <row r="490">
          <cell r="C490" t="str">
            <v>1РФ1-9</v>
          </cell>
          <cell r="D490" t="str">
            <v>Ригель фахверка 1РФ1-9</v>
          </cell>
          <cell r="E490">
            <v>6</v>
          </cell>
          <cell r="F490">
            <v>99.7</v>
          </cell>
          <cell r="G490">
            <v>598.20000000000005</v>
          </cell>
          <cell r="H490">
            <v>2.65</v>
          </cell>
          <cell r="I490">
            <v>15.899999999999999</v>
          </cell>
          <cell r="J490" t="str">
            <v>RAL  7005</v>
          </cell>
          <cell r="K490">
            <v>1</v>
          </cell>
          <cell r="L490">
            <v>99.7</v>
          </cell>
          <cell r="M490">
            <v>2.65</v>
          </cell>
          <cell r="N490">
            <v>1</v>
          </cell>
          <cell r="O490">
            <v>99.7</v>
          </cell>
          <cell r="P490">
            <v>2.65</v>
          </cell>
          <cell r="Q490">
            <v>0</v>
          </cell>
          <cell r="R490">
            <v>0</v>
          </cell>
          <cell r="S490">
            <v>0</v>
          </cell>
          <cell r="W490">
            <v>1</v>
          </cell>
        </row>
        <row r="491">
          <cell r="C491" t="str">
            <v>1РФ1-10</v>
          </cell>
          <cell r="D491" t="str">
            <v>Ригель фахверка 1РФ1-10</v>
          </cell>
          <cell r="E491">
            <v>1</v>
          </cell>
          <cell r="F491">
            <v>118.9</v>
          </cell>
          <cell r="G491">
            <v>118.9</v>
          </cell>
          <cell r="H491">
            <v>3.17</v>
          </cell>
          <cell r="I491">
            <v>3.17</v>
          </cell>
          <cell r="J491" t="str">
            <v>RAL  7005</v>
          </cell>
          <cell r="K491">
            <v>1</v>
          </cell>
          <cell r="L491">
            <v>118.9</v>
          </cell>
          <cell r="M491">
            <v>3.17</v>
          </cell>
          <cell r="N491" t="str">
            <v>-</v>
          </cell>
          <cell r="O491" t="str">
            <v>-</v>
          </cell>
          <cell r="P491" t="e">
            <v>#VALUE!</v>
          </cell>
          <cell r="Q491" t="e">
            <v>#VALUE!</v>
          </cell>
          <cell r="R491" t="e">
            <v>#VALUE!</v>
          </cell>
          <cell r="S491" t="e">
            <v>#VALUE!</v>
          </cell>
          <cell r="W491" t="str">
            <v>-</v>
          </cell>
        </row>
        <row r="492">
          <cell r="C492" t="str">
            <v>1РФ1-11</v>
          </cell>
          <cell r="D492" t="str">
            <v>Ригель фахверка 1РФ1-11</v>
          </cell>
          <cell r="E492">
            <v>1</v>
          </cell>
          <cell r="F492">
            <v>122</v>
          </cell>
          <cell r="G492">
            <v>122</v>
          </cell>
          <cell r="H492">
            <v>3.25</v>
          </cell>
          <cell r="I492">
            <v>3.25</v>
          </cell>
          <cell r="J492" t="str">
            <v>RAL  7005</v>
          </cell>
          <cell r="K492">
            <v>0</v>
          </cell>
          <cell r="L492">
            <v>0</v>
          </cell>
          <cell r="M492">
            <v>0</v>
          </cell>
          <cell r="N492" t="str">
            <v>-</v>
          </cell>
          <cell r="O492" t="str">
            <v>-</v>
          </cell>
          <cell r="P492" t="e">
            <v>#VALUE!</v>
          </cell>
          <cell r="W492" t="str">
            <v>-</v>
          </cell>
        </row>
        <row r="493">
          <cell r="C493" t="str">
            <v>1РФ1-12</v>
          </cell>
          <cell r="D493" t="str">
            <v>Ригель фахверка 1РФ1-12</v>
          </cell>
          <cell r="E493">
            <v>1</v>
          </cell>
          <cell r="F493">
            <v>122</v>
          </cell>
          <cell r="G493">
            <v>122</v>
          </cell>
          <cell r="H493">
            <v>3.25</v>
          </cell>
          <cell r="I493">
            <v>3.25</v>
          </cell>
          <cell r="J493" t="str">
            <v>RAL  7005</v>
          </cell>
          <cell r="K493">
            <v>0</v>
          </cell>
          <cell r="L493">
            <v>0</v>
          </cell>
          <cell r="M493">
            <v>0</v>
          </cell>
          <cell r="N493" t="str">
            <v>-</v>
          </cell>
          <cell r="O493" t="str">
            <v>-</v>
          </cell>
          <cell r="P493" t="e">
            <v>#VALUE!</v>
          </cell>
          <cell r="W493" t="str">
            <v>-</v>
          </cell>
        </row>
        <row r="494">
          <cell r="C494" t="str">
            <v>1РФ1-13</v>
          </cell>
          <cell r="D494" t="str">
            <v>Ригель фахверка 1РФ1-13</v>
          </cell>
          <cell r="E494">
            <v>8</v>
          </cell>
          <cell r="F494">
            <v>118.5</v>
          </cell>
          <cell r="G494">
            <v>948</v>
          </cell>
          <cell r="H494">
            <v>3.16</v>
          </cell>
          <cell r="I494">
            <v>25.28</v>
          </cell>
          <cell r="J494" t="str">
            <v>RAL  7005</v>
          </cell>
          <cell r="K494">
            <v>2</v>
          </cell>
          <cell r="L494">
            <v>237</v>
          </cell>
          <cell r="M494">
            <v>6.32</v>
          </cell>
          <cell r="N494" t="str">
            <v>-</v>
          </cell>
          <cell r="O494" t="str">
            <v>-</v>
          </cell>
          <cell r="P494" t="e">
            <v>#VALUE!</v>
          </cell>
          <cell r="Q494" t="e">
            <v>#VALUE!</v>
          </cell>
          <cell r="R494" t="e">
            <v>#VALUE!</v>
          </cell>
          <cell r="S494" t="e">
            <v>#VALUE!</v>
          </cell>
          <cell r="W494" t="str">
            <v>-</v>
          </cell>
        </row>
        <row r="495">
          <cell r="C495" t="str">
            <v>1РФ1-14</v>
          </cell>
          <cell r="D495" t="str">
            <v>Ригель фахверка 1РФ1-14</v>
          </cell>
          <cell r="E495">
            <v>2</v>
          </cell>
          <cell r="F495">
            <v>121.4</v>
          </cell>
          <cell r="G495">
            <v>242.8</v>
          </cell>
          <cell r="H495">
            <v>3.23</v>
          </cell>
          <cell r="I495">
            <v>6.46</v>
          </cell>
          <cell r="J495" t="str">
            <v>RAL  7005</v>
          </cell>
          <cell r="K495">
            <v>1</v>
          </cell>
          <cell r="L495">
            <v>121.4</v>
          </cell>
          <cell r="M495">
            <v>3.23</v>
          </cell>
          <cell r="N495" t="str">
            <v>-</v>
          </cell>
          <cell r="O495" t="str">
            <v>-</v>
          </cell>
          <cell r="P495" t="e">
            <v>#VALUE!</v>
          </cell>
          <cell r="Q495" t="e">
            <v>#VALUE!</v>
          </cell>
          <cell r="R495" t="e">
            <v>#VALUE!</v>
          </cell>
          <cell r="S495" t="e">
            <v>#VALUE!</v>
          </cell>
          <cell r="W495" t="str">
            <v>-</v>
          </cell>
        </row>
        <row r="496">
          <cell r="C496" t="str">
            <v>1РФ1-15</v>
          </cell>
          <cell r="D496" t="str">
            <v>Ригель фахверка 1РФ1-15</v>
          </cell>
          <cell r="E496">
            <v>14</v>
          </cell>
          <cell r="F496">
            <v>118.5</v>
          </cell>
          <cell r="G496">
            <v>1659</v>
          </cell>
          <cell r="H496">
            <v>3.16</v>
          </cell>
          <cell r="I496">
            <v>44.24</v>
          </cell>
          <cell r="J496" t="str">
            <v>RAL  7005</v>
          </cell>
          <cell r="K496">
            <v>3</v>
          </cell>
          <cell r="L496">
            <v>355.5</v>
          </cell>
          <cell r="M496">
            <v>9.48</v>
          </cell>
          <cell r="N496" t="str">
            <v>-</v>
          </cell>
          <cell r="O496" t="str">
            <v>-</v>
          </cell>
          <cell r="P496" t="e">
            <v>#VALUE!</v>
          </cell>
          <cell r="Q496" t="e">
            <v>#VALUE!</v>
          </cell>
          <cell r="R496" t="e">
            <v>#VALUE!</v>
          </cell>
          <cell r="S496" t="e">
            <v>#VALUE!</v>
          </cell>
          <cell r="W496" t="str">
            <v>-</v>
          </cell>
        </row>
        <row r="497">
          <cell r="C497" t="str">
            <v>1РФ1-16</v>
          </cell>
          <cell r="D497" t="str">
            <v>Ригель фахверка 1РФ1-16</v>
          </cell>
          <cell r="E497">
            <v>14</v>
          </cell>
          <cell r="F497">
            <v>121.8</v>
          </cell>
          <cell r="G497">
            <v>1705.2</v>
          </cell>
          <cell r="H497">
            <v>3.25</v>
          </cell>
          <cell r="I497">
            <v>45.5</v>
          </cell>
          <cell r="J497" t="str">
            <v>RAL  7005</v>
          </cell>
          <cell r="K497">
            <v>4</v>
          </cell>
          <cell r="L497">
            <v>487.2</v>
          </cell>
          <cell r="M497">
            <v>13</v>
          </cell>
          <cell r="N497" t="str">
            <v>-</v>
          </cell>
          <cell r="O497" t="str">
            <v>-</v>
          </cell>
          <cell r="P497" t="e">
            <v>#VALUE!</v>
          </cell>
          <cell r="Q497" t="e">
            <v>#VALUE!</v>
          </cell>
          <cell r="R497" t="e">
            <v>#VALUE!</v>
          </cell>
          <cell r="S497" t="e">
            <v>#VALUE!</v>
          </cell>
          <cell r="W497" t="str">
            <v>-</v>
          </cell>
        </row>
        <row r="498">
          <cell r="C498" t="str">
            <v>1РФ1-17</v>
          </cell>
          <cell r="D498" t="str">
            <v>Ригель фахверка 1РФ1-17</v>
          </cell>
          <cell r="E498">
            <v>4</v>
          </cell>
          <cell r="F498">
            <v>116.8</v>
          </cell>
          <cell r="G498">
            <v>467.2</v>
          </cell>
          <cell r="H498">
            <v>3.11</v>
          </cell>
          <cell r="I498">
            <v>12.44</v>
          </cell>
          <cell r="J498" t="str">
            <v>RAL  7005</v>
          </cell>
          <cell r="K498">
            <v>1</v>
          </cell>
          <cell r="L498">
            <v>116.8</v>
          </cell>
          <cell r="M498">
            <v>3.11</v>
          </cell>
          <cell r="N498" t="str">
            <v>-</v>
          </cell>
          <cell r="O498" t="str">
            <v>-</v>
          </cell>
          <cell r="P498" t="e">
            <v>#VALUE!</v>
          </cell>
          <cell r="Q498" t="e">
            <v>#VALUE!</v>
          </cell>
          <cell r="R498" t="e">
            <v>#VALUE!</v>
          </cell>
          <cell r="S498" t="e">
            <v>#VALUE!</v>
          </cell>
          <cell r="W498" t="str">
            <v>-</v>
          </cell>
        </row>
        <row r="499">
          <cell r="C499" t="str">
            <v>1РФ1-18</v>
          </cell>
          <cell r="D499" t="str">
            <v>Ригель фахверка 1РФ1-18</v>
          </cell>
          <cell r="E499">
            <v>1</v>
          </cell>
          <cell r="F499">
            <v>110.5</v>
          </cell>
          <cell r="G499">
            <v>110.5</v>
          </cell>
          <cell r="H499">
            <v>2.94</v>
          </cell>
          <cell r="I499">
            <v>2.94</v>
          </cell>
          <cell r="J499" t="str">
            <v>RAL  7005</v>
          </cell>
          <cell r="K499">
            <v>0</v>
          </cell>
          <cell r="L499">
            <v>0</v>
          </cell>
          <cell r="M499">
            <v>0</v>
          </cell>
          <cell r="N499" t="str">
            <v>-</v>
          </cell>
          <cell r="O499" t="str">
            <v>-</v>
          </cell>
          <cell r="P499" t="e">
            <v>#VALUE!</v>
          </cell>
          <cell r="W499" t="str">
            <v>-</v>
          </cell>
        </row>
        <row r="500">
          <cell r="C500" t="str">
            <v>1РФ1-19</v>
          </cell>
          <cell r="D500" t="str">
            <v>Ригель фахверка 1РФ1-19</v>
          </cell>
          <cell r="E500">
            <v>4</v>
          </cell>
          <cell r="F500">
            <v>112.2</v>
          </cell>
          <cell r="G500">
            <v>448.8</v>
          </cell>
          <cell r="H500">
            <v>2.99</v>
          </cell>
          <cell r="I500">
            <v>11.96</v>
          </cell>
          <cell r="J500" t="str">
            <v>RAL  7005</v>
          </cell>
          <cell r="K500">
            <v>0</v>
          </cell>
          <cell r="L500">
            <v>0</v>
          </cell>
          <cell r="M500">
            <v>0</v>
          </cell>
          <cell r="N500" t="str">
            <v>-</v>
          </cell>
          <cell r="O500" t="str">
            <v>-</v>
          </cell>
          <cell r="P500" t="e">
            <v>#VALUE!</v>
          </cell>
          <cell r="W500" t="str">
            <v>-</v>
          </cell>
        </row>
        <row r="501">
          <cell r="C501" t="str">
            <v>1РФ1-20</v>
          </cell>
          <cell r="D501" t="str">
            <v>Ригель фахверка 1РФ1-20</v>
          </cell>
          <cell r="E501">
            <v>4</v>
          </cell>
          <cell r="F501">
            <v>115.5</v>
          </cell>
          <cell r="G501">
            <v>462</v>
          </cell>
          <cell r="H501">
            <v>3.08</v>
          </cell>
          <cell r="I501">
            <v>12.32</v>
          </cell>
          <cell r="J501" t="str">
            <v>RAL  7005</v>
          </cell>
          <cell r="K501">
            <v>0</v>
          </cell>
          <cell r="L501">
            <v>0</v>
          </cell>
          <cell r="M501">
            <v>0</v>
          </cell>
          <cell r="N501" t="str">
            <v>-</v>
          </cell>
          <cell r="O501" t="str">
            <v>-</v>
          </cell>
          <cell r="P501" t="e">
            <v>#VALUE!</v>
          </cell>
          <cell r="W501" t="str">
            <v>-</v>
          </cell>
        </row>
        <row r="502">
          <cell r="C502" t="str">
            <v>1РФ1-21</v>
          </cell>
          <cell r="D502" t="str">
            <v>Ригель фахверка 1РФ1-21</v>
          </cell>
          <cell r="E502">
            <v>2</v>
          </cell>
          <cell r="F502">
            <v>112.2</v>
          </cell>
          <cell r="G502">
            <v>224.4</v>
          </cell>
          <cell r="H502">
            <v>2.99</v>
          </cell>
          <cell r="I502">
            <v>5.98</v>
          </cell>
          <cell r="J502" t="str">
            <v>RAL  7005</v>
          </cell>
          <cell r="K502">
            <v>1</v>
          </cell>
          <cell r="L502">
            <v>112.2</v>
          </cell>
          <cell r="M502">
            <v>2.99</v>
          </cell>
          <cell r="N502" t="str">
            <v>-</v>
          </cell>
          <cell r="O502" t="str">
            <v>-</v>
          </cell>
          <cell r="Q502" t="e">
            <v>#VALUE!</v>
          </cell>
          <cell r="R502" t="e">
            <v>#VALUE!</v>
          </cell>
          <cell r="S502" t="e">
            <v>#VALUE!</v>
          </cell>
          <cell r="W502" t="str">
            <v>-</v>
          </cell>
        </row>
        <row r="503">
          <cell r="C503" t="str">
            <v>1РФ1-22</v>
          </cell>
          <cell r="D503" t="str">
            <v>Ригель фахверка 1РФ1-22</v>
          </cell>
          <cell r="E503">
            <v>1</v>
          </cell>
          <cell r="F503">
            <v>110.5</v>
          </cell>
          <cell r="G503">
            <v>110.5</v>
          </cell>
          <cell r="H503">
            <v>2.94</v>
          </cell>
          <cell r="I503">
            <v>2.94</v>
          </cell>
          <cell r="J503" t="str">
            <v>RAL  7005</v>
          </cell>
          <cell r="K503">
            <v>0</v>
          </cell>
          <cell r="L503">
            <v>0</v>
          </cell>
          <cell r="M503">
            <v>0</v>
          </cell>
          <cell r="N503" t="str">
            <v>-</v>
          </cell>
          <cell r="O503" t="str">
            <v>-</v>
          </cell>
          <cell r="W503" t="str">
            <v>-</v>
          </cell>
        </row>
        <row r="504">
          <cell r="C504" t="str">
            <v>1РФ1-23</v>
          </cell>
          <cell r="D504" t="str">
            <v>Ригель фахверка 1РФ1-23</v>
          </cell>
          <cell r="E504">
            <v>3</v>
          </cell>
          <cell r="F504">
            <v>116.8</v>
          </cell>
          <cell r="G504">
            <v>350.4</v>
          </cell>
          <cell r="H504">
            <v>3.11</v>
          </cell>
          <cell r="I504">
            <v>9.33</v>
          </cell>
          <cell r="J504" t="str">
            <v>RAL  7005</v>
          </cell>
          <cell r="K504">
            <v>0</v>
          </cell>
          <cell r="L504">
            <v>0</v>
          </cell>
          <cell r="M504">
            <v>0</v>
          </cell>
          <cell r="N504" t="str">
            <v>-</v>
          </cell>
          <cell r="O504" t="str">
            <v>-</v>
          </cell>
          <cell r="W504" t="str">
            <v>-</v>
          </cell>
        </row>
        <row r="505">
          <cell r="C505" t="str">
            <v>1РФ1-24</v>
          </cell>
          <cell r="D505" t="str">
            <v>Ригель фахверка 1РФ1-24</v>
          </cell>
          <cell r="E505">
            <v>1</v>
          </cell>
          <cell r="F505">
            <v>24.7</v>
          </cell>
          <cell r="G505">
            <v>24.7</v>
          </cell>
          <cell r="H505">
            <v>0.69</v>
          </cell>
          <cell r="I505">
            <v>0.69</v>
          </cell>
          <cell r="J505" t="str">
            <v>RAL  7005</v>
          </cell>
          <cell r="K505">
            <v>1</v>
          </cell>
          <cell r="L505">
            <v>24.7</v>
          </cell>
          <cell r="M505">
            <v>0.69</v>
          </cell>
          <cell r="N505" t="str">
            <v>-</v>
          </cell>
          <cell r="O505" t="str">
            <v>-</v>
          </cell>
          <cell r="Q505" t="e">
            <v>#VALUE!</v>
          </cell>
          <cell r="R505" t="e">
            <v>#VALUE!</v>
          </cell>
          <cell r="S505" t="e">
            <v>#VALUE!</v>
          </cell>
          <cell r="W505" t="str">
            <v>-</v>
          </cell>
        </row>
        <row r="506">
          <cell r="C506" t="str">
            <v>1РФ1-25</v>
          </cell>
          <cell r="D506" t="str">
            <v>Ригель фахверка 1РФ1-25</v>
          </cell>
          <cell r="E506">
            <v>4</v>
          </cell>
          <cell r="F506">
            <v>21.1</v>
          </cell>
          <cell r="G506">
            <v>84.4</v>
          </cell>
          <cell r="H506">
            <v>0.57999999999999996</v>
          </cell>
          <cell r="I506">
            <v>2.3199999999999998</v>
          </cell>
          <cell r="J506" t="str">
            <v>RAL  7005</v>
          </cell>
          <cell r="K506">
            <v>4</v>
          </cell>
          <cell r="L506">
            <v>84.4</v>
          </cell>
          <cell r="M506">
            <v>2.3199999999999998</v>
          </cell>
          <cell r="N506" t="str">
            <v>-</v>
          </cell>
          <cell r="O506" t="str">
            <v>-</v>
          </cell>
          <cell r="Q506" t="e">
            <v>#VALUE!</v>
          </cell>
          <cell r="R506" t="e">
            <v>#VALUE!</v>
          </cell>
          <cell r="S506" t="e">
            <v>#VALUE!</v>
          </cell>
          <cell r="W506" t="str">
            <v>-</v>
          </cell>
        </row>
        <row r="507">
          <cell r="C507" t="str">
            <v>1РФ1-26</v>
          </cell>
          <cell r="D507" t="str">
            <v>Ригель фахверка 1РФ1-26</v>
          </cell>
          <cell r="E507">
            <v>1</v>
          </cell>
          <cell r="F507">
            <v>19.399999999999999</v>
          </cell>
          <cell r="G507">
            <v>19.399999999999999</v>
          </cell>
          <cell r="H507">
            <v>0.53</v>
          </cell>
          <cell r="I507">
            <v>0.53</v>
          </cell>
          <cell r="J507" t="str">
            <v>RAL  7005</v>
          </cell>
          <cell r="K507">
            <v>1</v>
          </cell>
          <cell r="L507">
            <v>19.399999999999999</v>
          </cell>
          <cell r="M507">
            <v>0.53</v>
          </cell>
          <cell r="N507" t="str">
            <v>-</v>
          </cell>
          <cell r="O507" t="str">
            <v>-</v>
          </cell>
          <cell r="Q507" t="e">
            <v>#VALUE!</v>
          </cell>
          <cell r="R507" t="e">
            <v>#VALUE!</v>
          </cell>
          <cell r="S507" t="e">
            <v>#VALUE!</v>
          </cell>
          <cell r="W507" t="str">
            <v>-</v>
          </cell>
        </row>
        <row r="508">
          <cell r="C508" t="str">
            <v>1РФ2-1</v>
          </cell>
          <cell r="D508" t="str">
            <v>Ригель фахверка 1РФ2-1</v>
          </cell>
          <cell r="E508">
            <v>7</v>
          </cell>
          <cell r="F508">
            <v>14.9</v>
          </cell>
          <cell r="G508">
            <v>104.3</v>
          </cell>
          <cell r="H508">
            <v>0.43</v>
          </cell>
          <cell r="I508">
            <v>3.01</v>
          </cell>
          <cell r="J508" t="str">
            <v>RAL  7005</v>
          </cell>
          <cell r="K508">
            <v>7</v>
          </cell>
          <cell r="L508">
            <v>104.3</v>
          </cell>
          <cell r="M508">
            <v>3.01</v>
          </cell>
          <cell r="N508" t="str">
            <v>-</v>
          </cell>
          <cell r="O508" t="str">
            <v>-</v>
          </cell>
          <cell r="Q508" t="e">
            <v>#VALUE!</v>
          </cell>
          <cell r="R508" t="e">
            <v>#VALUE!</v>
          </cell>
          <cell r="S508" t="e">
            <v>#VALUE!</v>
          </cell>
          <cell r="W508" t="str">
            <v>-</v>
          </cell>
        </row>
        <row r="509">
          <cell r="C509" t="str">
            <v>1РФ3-1</v>
          </cell>
          <cell r="D509" t="str">
            <v>Ригель фахверка 1РФ3-1</v>
          </cell>
          <cell r="E509">
            <v>18</v>
          </cell>
          <cell r="F509">
            <v>4.8</v>
          </cell>
          <cell r="G509">
            <v>86.4</v>
          </cell>
          <cell r="H509">
            <v>0.25</v>
          </cell>
          <cell r="I509">
            <v>4.5</v>
          </cell>
          <cell r="J509" t="str">
            <v>RAL  7005</v>
          </cell>
          <cell r="K509">
            <v>18</v>
          </cell>
          <cell r="L509">
            <v>86.399999999999991</v>
          </cell>
          <cell r="M509">
            <v>4.5</v>
          </cell>
          <cell r="N509" t="str">
            <v>-</v>
          </cell>
          <cell r="O509" t="str">
            <v>-</v>
          </cell>
          <cell r="Q509" t="e">
            <v>#VALUE!</v>
          </cell>
          <cell r="R509" t="e">
            <v>#VALUE!</v>
          </cell>
          <cell r="S509" t="e">
            <v>#VALUE!</v>
          </cell>
          <cell r="W509" t="str">
            <v>-</v>
          </cell>
        </row>
        <row r="510">
          <cell r="C510" t="str">
            <v>1СВ1-1</v>
          </cell>
          <cell r="D510" t="str">
            <v>Связь 1СВ1-1</v>
          </cell>
          <cell r="E510">
            <v>2</v>
          </cell>
          <cell r="F510">
            <v>221.7</v>
          </cell>
          <cell r="G510">
            <v>443.4</v>
          </cell>
          <cell r="H510">
            <v>5.83</v>
          </cell>
          <cell r="I510">
            <v>11.66</v>
          </cell>
          <cell r="J510" t="str">
            <v>ОГЗ до R45</v>
          </cell>
          <cell r="K510">
            <v>2</v>
          </cell>
          <cell r="L510">
            <v>443.4</v>
          </cell>
          <cell r="M510">
            <v>11.66</v>
          </cell>
          <cell r="N510" t="str">
            <v>-</v>
          </cell>
          <cell r="O510" t="str">
            <v>-</v>
          </cell>
          <cell r="P510" t="e">
            <v>#VALUE!</v>
          </cell>
          <cell r="Q510" t="e">
            <v>#VALUE!</v>
          </cell>
          <cell r="R510" t="e">
            <v>#VALUE!</v>
          </cell>
          <cell r="S510" t="e">
            <v>#VALUE!</v>
          </cell>
          <cell r="W510" t="str">
            <v>-</v>
          </cell>
        </row>
        <row r="511">
          <cell r="C511" t="str">
            <v>1СВ1-2</v>
          </cell>
          <cell r="D511" t="str">
            <v>Связь 1СВ1-2</v>
          </cell>
          <cell r="E511">
            <v>2</v>
          </cell>
          <cell r="F511">
            <v>237.2</v>
          </cell>
          <cell r="G511">
            <v>474.4</v>
          </cell>
          <cell r="H511">
            <v>6.24</v>
          </cell>
          <cell r="I511">
            <v>12.48</v>
          </cell>
          <cell r="J511" t="str">
            <v>ОГЗ до R45</v>
          </cell>
          <cell r="K511">
            <v>2</v>
          </cell>
          <cell r="L511">
            <v>474.4</v>
          </cell>
          <cell r="M511">
            <v>12.48</v>
          </cell>
          <cell r="N511" t="str">
            <v>-</v>
          </cell>
          <cell r="O511" t="str">
            <v>-</v>
          </cell>
          <cell r="P511" t="e">
            <v>#VALUE!</v>
          </cell>
          <cell r="Q511" t="e">
            <v>#VALUE!</v>
          </cell>
          <cell r="R511" t="e">
            <v>#VALUE!</v>
          </cell>
          <cell r="S511" t="e">
            <v>#VALUE!</v>
          </cell>
          <cell r="W511" t="str">
            <v>-</v>
          </cell>
        </row>
        <row r="512">
          <cell r="C512" t="str">
            <v>1СВ1-3</v>
          </cell>
          <cell r="D512" t="str">
            <v>Связь 1СВ1-3</v>
          </cell>
          <cell r="E512">
            <v>4</v>
          </cell>
          <cell r="F512">
            <v>238.9</v>
          </cell>
          <cell r="G512">
            <v>955.6</v>
          </cell>
          <cell r="H512">
            <v>6.29</v>
          </cell>
          <cell r="I512">
            <v>25.16</v>
          </cell>
          <cell r="J512" t="str">
            <v>ОГЗ до R45</v>
          </cell>
          <cell r="K512">
            <v>4</v>
          </cell>
          <cell r="L512">
            <v>955.6</v>
          </cell>
          <cell r="M512">
            <v>25.16</v>
          </cell>
          <cell r="N512" t="str">
            <v>-</v>
          </cell>
          <cell r="O512" t="str">
            <v>-</v>
          </cell>
          <cell r="P512" t="e">
            <v>#VALUE!</v>
          </cell>
          <cell r="Q512" t="e">
            <v>#VALUE!</v>
          </cell>
          <cell r="R512" t="e">
            <v>#VALUE!</v>
          </cell>
          <cell r="S512" t="e">
            <v>#VALUE!</v>
          </cell>
          <cell r="W512" t="str">
            <v>-</v>
          </cell>
        </row>
        <row r="513">
          <cell r="C513" t="str">
            <v>1СВ1-4</v>
          </cell>
          <cell r="D513" t="str">
            <v>Связь 1СВ1-4</v>
          </cell>
          <cell r="E513">
            <v>2</v>
          </cell>
          <cell r="F513">
            <v>157.4</v>
          </cell>
          <cell r="G513">
            <v>314.8</v>
          </cell>
          <cell r="H513">
            <v>4.1399999999999997</v>
          </cell>
          <cell r="I513">
            <v>8.2799999999999994</v>
          </cell>
          <cell r="J513" t="str">
            <v>ОГЗ до R45</v>
          </cell>
          <cell r="K513">
            <v>2</v>
          </cell>
          <cell r="L513">
            <v>314.8</v>
          </cell>
          <cell r="M513">
            <v>8.2799999999999994</v>
          </cell>
          <cell r="N513" t="str">
            <v>-</v>
          </cell>
          <cell r="O513" t="str">
            <v>-</v>
          </cell>
          <cell r="P513" t="e">
            <v>#VALUE!</v>
          </cell>
          <cell r="Q513" t="e">
            <v>#VALUE!</v>
          </cell>
          <cell r="R513" t="e">
            <v>#VALUE!</v>
          </cell>
          <cell r="S513" t="e">
            <v>#VALUE!</v>
          </cell>
          <cell r="W513" t="str">
            <v>-</v>
          </cell>
        </row>
        <row r="514">
          <cell r="C514" t="str">
            <v>1СВ1-5</v>
          </cell>
          <cell r="D514" t="str">
            <v>Связь 1СВ1-5</v>
          </cell>
          <cell r="E514">
            <v>1</v>
          </cell>
          <cell r="F514">
            <v>103.2</v>
          </cell>
          <cell r="G514">
            <v>103.2</v>
          </cell>
          <cell r="H514">
            <v>2.66</v>
          </cell>
          <cell r="I514">
            <v>2.66</v>
          </cell>
          <cell r="J514" t="str">
            <v>ОГЗ до R45</v>
          </cell>
          <cell r="K514">
            <v>1</v>
          </cell>
          <cell r="L514">
            <v>103.2</v>
          </cell>
          <cell r="M514">
            <v>2.66</v>
          </cell>
          <cell r="N514" t="str">
            <v>-</v>
          </cell>
          <cell r="O514" t="str">
            <v>-</v>
          </cell>
          <cell r="P514" t="e">
            <v>#VALUE!</v>
          </cell>
          <cell r="Q514" t="e">
            <v>#VALUE!</v>
          </cell>
          <cell r="R514" t="e">
            <v>#VALUE!</v>
          </cell>
          <cell r="S514" t="e">
            <v>#VALUE!</v>
          </cell>
          <cell r="W514" t="str">
            <v>-</v>
          </cell>
        </row>
        <row r="515">
          <cell r="C515" t="str">
            <v>1СВ1-6</v>
          </cell>
          <cell r="D515" t="str">
            <v>Связь 1СВ1-6</v>
          </cell>
          <cell r="E515">
            <v>2</v>
          </cell>
          <cell r="F515">
            <v>87.4</v>
          </cell>
          <cell r="G515">
            <v>174.8</v>
          </cell>
          <cell r="H515">
            <v>2.2999999999999998</v>
          </cell>
          <cell r="I515">
            <v>4.5999999999999996</v>
          </cell>
          <cell r="J515" t="str">
            <v>ОГЗ до R45</v>
          </cell>
          <cell r="K515">
            <v>2</v>
          </cell>
          <cell r="L515">
            <v>174.8</v>
          </cell>
          <cell r="M515">
            <v>4.5999999999999996</v>
          </cell>
          <cell r="N515" t="str">
            <v>-</v>
          </cell>
          <cell r="O515" t="str">
            <v>-</v>
          </cell>
          <cell r="P515" t="e">
            <v>#VALUE!</v>
          </cell>
          <cell r="Q515" t="e">
            <v>#VALUE!</v>
          </cell>
          <cell r="R515" t="e">
            <v>#VALUE!</v>
          </cell>
          <cell r="S515" t="e">
            <v>#VALUE!</v>
          </cell>
          <cell r="W515" t="str">
            <v>-</v>
          </cell>
        </row>
        <row r="516">
          <cell r="C516" t="str">
            <v>1СВ1-7</v>
          </cell>
          <cell r="D516" t="str">
            <v>Связь 1СВ1-7</v>
          </cell>
          <cell r="E516">
            <v>1</v>
          </cell>
          <cell r="F516">
            <v>103.2</v>
          </cell>
          <cell r="G516">
            <v>103.2</v>
          </cell>
          <cell r="H516">
            <v>2.66</v>
          </cell>
          <cell r="I516">
            <v>2.66</v>
          </cell>
          <cell r="J516" t="str">
            <v>ОГЗ до R45</v>
          </cell>
          <cell r="K516">
            <v>1</v>
          </cell>
          <cell r="L516">
            <v>103.2</v>
          </cell>
          <cell r="M516">
            <v>2.66</v>
          </cell>
          <cell r="N516" t="str">
            <v>-</v>
          </cell>
          <cell r="O516" t="str">
            <v>-</v>
          </cell>
          <cell r="P516" t="e">
            <v>#VALUE!</v>
          </cell>
          <cell r="Q516" t="e">
            <v>#VALUE!</v>
          </cell>
          <cell r="R516" t="e">
            <v>#VALUE!</v>
          </cell>
          <cell r="S516" t="e">
            <v>#VALUE!</v>
          </cell>
          <cell r="W516" t="str">
            <v>-</v>
          </cell>
        </row>
        <row r="517">
          <cell r="C517" t="str">
            <v>1СВ1-8</v>
          </cell>
          <cell r="D517" t="str">
            <v>Связь 1СВ1-8</v>
          </cell>
          <cell r="E517">
            <v>10</v>
          </cell>
          <cell r="F517">
            <v>235.1</v>
          </cell>
          <cell r="G517">
            <v>2351</v>
          </cell>
          <cell r="H517">
            <v>6.19</v>
          </cell>
          <cell r="I517">
            <v>61.900000000000006</v>
          </cell>
          <cell r="J517" t="str">
            <v>ОГЗ до R45</v>
          </cell>
          <cell r="K517">
            <v>10</v>
          </cell>
          <cell r="L517">
            <v>2351</v>
          </cell>
          <cell r="M517">
            <v>61.900000000000006</v>
          </cell>
          <cell r="N517" t="str">
            <v>-</v>
          </cell>
          <cell r="O517" t="str">
            <v>-</v>
          </cell>
          <cell r="P517" t="e">
            <v>#VALUE!</v>
          </cell>
          <cell r="Q517" t="e">
            <v>#VALUE!</v>
          </cell>
          <cell r="R517" t="e">
            <v>#VALUE!</v>
          </cell>
          <cell r="S517" t="e">
            <v>#VALUE!</v>
          </cell>
          <cell r="W517" t="str">
            <v>-</v>
          </cell>
        </row>
        <row r="518">
          <cell r="C518" t="str">
            <v>1СВ1-9</v>
          </cell>
          <cell r="D518" t="str">
            <v>Связь 1СВ1-9</v>
          </cell>
          <cell r="E518">
            <v>10</v>
          </cell>
          <cell r="F518">
            <v>232.1</v>
          </cell>
          <cell r="G518">
            <v>2321</v>
          </cell>
          <cell r="H518">
            <v>6.11</v>
          </cell>
          <cell r="I518">
            <v>61.1</v>
          </cell>
          <cell r="J518" t="str">
            <v>ОГЗ до R45</v>
          </cell>
          <cell r="K518">
            <v>10</v>
          </cell>
          <cell r="L518">
            <v>2321</v>
          </cell>
          <cell r="M518">
            <v>61.1</v>
          </cell>
          <cell r="N518" t="str">
            <v>-</v>
          </cell>
          <cell r="O518" t="str">
            <v>-</v>
          </cell>
          <cell r="P518" t="e">
            <v>#VALUE!</v>
          </cell>
          <cell r="Q518" t="e">
            <v>#VALUE!</v>
          </cell>
          <cell r="R518" t="e">
            <v>#VALUE!</v>
          </cell>
          <cell r="S518" t="e">
            <v>#VALUE!</v>
          </cell>
          <cell r="W518" t="str">
            <v>-</v>
          </cell>
        </row>
        <row r="519">
          <cell r="C519" t="str">
            <v>1СВ2-1</v>
          </cell>
          <cell r="D519" t="str">
            <v>Связь 1СВ2-1</v>
          </cell>
          <cell r="E519">
            <v>4</v>
          </cell>
          <cell r="F519">
            <v>239</v>
          </cell>
          <cell r="G519">
            <v>956</v>
          </cell>
          <cell r="H519">
            <v>6.29</v>
          </cell>
          <cell r="I519">
            <v>25.16</v>
          </cell>
          <cell r="J519" t="str">
            <v>ОГЗ до R45</v>
          </cell>
          <cell r="K519">
            <v>4</v>
          </cell>
          <cell r="L519">
            <v>956</v>
          </cell>
          <cell r="M519">
            <v>25.16</v>
          </cell>
          <cell r="N519" t="str">
            <v>-</v>
          </cell>
          <cell r="O519" t="str">
            <v>-</v>
          </cell>
          <cell r="P519" t="e">
            <v>#VALUE!</v>
          </cell>
          <cell r="Q519" t="e">
            <v>#VALUE!</v>
          </cell>
          <cell r="R519" t="e">
            <v>#VALUE!</v>
          </cell>
          <cell r="S519" t="e">
            <v>#VALUE!</v>
          </cell>
          <cell r="W519" t="str">
            <v>-</v>
          </cell>
        </row>
        <row r="520">
          <cell r="C520" t="str">
            <v>1СВ2-2</v>
          </cell>
          <cell r="D520" t="str">
            <v>Связь 1СВ2-2</v>
          </cell>
          <cell r="E520">
            <v>2</v>
          </cell>
          <cell r="F520">
            <v>228.8</v>
          </cell>
          <cell r="G520">
            <v>457.6</v>
          </cell>
          <cell r="H520">
            <v>6.02</v>
          </cell>
          <cell r="I520">
            <v>12.04</v>
          </cell>
          <cell r="J520" t="str">
            <v>ОГЗ до R45</v>
          </cell>
          <cell r="K520">
            <v>2</v>
          </cell>
          <cell r="L520">
            <v>457.6</v>
          </cell>
          <cell r="M520">
            <v>12.04</v>
          </cell>
          <cell r="N520" t="str">
            <v>-</v>
          </cell>
          <cell r="O520" t="str">
            <v>-</v>
          </cell>
          <cell r="P520" t="e">
            <v>#VALUE!</v>
          </cell>
          <cell r="Q520" t="e">
            <v>#VALUE!</v>
          </cell>
          <cell r="R520" t="e">
            <v>#VALUE!</v>
          </cell>
          <cell r="S520" t="e">
            <v>#VALUE!</v>
          </cell>
          <cell r="W520" t="str">
            <v>-</v>
          </cell>
        </row>
        <row r="521">
          <cell r="C521" t="str">
            <v>1СВ3-1</v>
          </cell>
          <cell r="D521" t="str">
            <v>Связь 1СВ3-1</v>
          </cell>
          <cell r="E521">
            <v>2</v>
          </cell>
          <cell r="F521">
            <v>375.5</v>
          </cell>
          <cell r="G521">
            <v>751</v>
          </cell>
          <cell r="H521">
            <v>8.18</v>
          </cell>
          <cell r="I521">
            <v>16.36</v>
          </cell>
          <cell r="J521" t="str">
            <v>ОГЗ до R45</v>
          </cell>
          <cell r="K521">
            <v>2</v>
          </cell>
          <cell r="L521">
            <v>751</v>
          </cell>
          <cell r="M521">
            <v>16.36</v>
          </cell>
          <cell r="N521" t="str">
            <v>-</v>
          </cell>
          <cell r="O521" t="str">
            <v>-</v>
          </cell>
          <cell r="P521" t="e">
            <v>#VALUE!</v>
          </cell>
          <cell r="Q521" t="e">
            <v>#VALUE!</v>
          </cell>
          <cell r="R521" t="e">
            <v>#VALUE!</v>
          </cell>
          <cell r="S521" t="e">
            <v>#VALUE!</v>
          </cell>
          <cell r="W521" t="str">
            <v>-</v>
          </cell>
        </row>
        <row r="522">
          <cell r="C522" t="str">
            <v>1СВ4-1</v>
          </cell>
          <cell r="D522" t="str">
            <v>Связь 1СВ4-1</v>
          </cell>
          <cell r="E522">
            <v>1</v>
          </cell>
          <cell r="F522">
            <v>172.7</v>
          </cell>
          <cell r="G522">
            <v>172.7</v>
          </cell>
          <cell r="H522">
            <v>3.94</v>
          </cell>
          <cell r="I522">
            <v>3.94</v>
          </cell>
          <cell r="J522" t="str">
            <v>ОГЗ до R45</v>
          </cell>
          <cell r="K522">
            <v>1</v>
          </cell>
          <cell r="L522">
            <v>172.7</v>
          </cell>
          <cell r="M522">
            <v>3.94</v>
          </cell>
          <cell r="N522">
            <v>1</v>
          </cell>
          <cell r="O522">
            <v>172.7</v>
          </cell>
          <cell r="P522">
            <v>3.94</v>
          </cell>
          <cell r="Q522">
            <v>0</v>
          </cell>
          <cell r="R522">
            <v>0</v>
          </cell>
          <cell r="S522">
            <v>0</v>
          </cell>
          <cell r="W522">
            <v>1</v>
          </cell>
        </row>
        <row r="523">
          <cell r="C523" t="str">
            <v>1СВ4-2</v>
          </cell>
          <cell r="D523" t="str">
            <v>Связь 1СВ4-2</v>
          </cell>
          <cell r="E523">
            <v>1</v>
          </cell>
          <cell r="F523">
            <v>180.9</v>
          </cell>
          <cell r="G523">
            <v>180.9</v>
          </cell>
          <cell r="H523">
            <v>4.13</v>
          </cell>
          <cell r="I523">
            <v>4.13</v>
          </cell>
          <cell r="J523" t="str">
            <v>ОГЗ до R45</v>
          </cell>
          <cell r="K523">
            <v>1</v>
          </cell>
          <cell r="L523">
            <v>180.9</v>
          </cell>
          <cell r="M523">
            <v>4.13</v>
          </cell>
          <cell r="N523">
            <v>1</v>
          </cell>
          <cell r="O523">
            <v>180.9</v>
          </cell>
          <cell r="P523">
            <v>4.13</v>
          </cell>
          <cell r="Q523">
            <v>0</v>
          </cell>
          <cell r="R523">
            <v>0</v>
          </cell>
          <cell r="S523">
            <v>0</v>
          </cell>
          <cell r="W523">
            <v>1</v>
          </cell>
        </row>
        <row r="524">
          <cell r="C524" t="str">
            <v>1СВ4-3</v>
          </cell>
          <cell r="D524" t="str">
            <v>Связь 1СВ4-3</v>
          </cell>
          <cell r="E524">
            <v>1</v>
          </cell>
          <cell r="F524">
            <v>179.9</v>
          </cell>
          <cell r="G524">
            <v>179.9</v>
          </cell>
          <cell r="H524">
            <v>4.0999999999999996</v>
          </cell>
          <cell r="I524">
            <v>4.0999999999999996</v>
          </cell>
          <cell r="J524" t="str">
            <v>ОГЗ до R45</v>
          </cell>
          <cell r="K524">
            <v>1</v>
          </cell>
          <cell r="L524">
            <v>179.9</v>
          </cell>
          <cell r="M524">
            <v>4.0999999999999996</v>
          </cell>
          <cell r="N524">
            <v>1</v>
          </cell>
          <cell r="O524">
            <v>179.9</v>
          </cell>
          <cell r="P524">
            <v>4.0999999999999996</v>
          </cell>
          <cell r="Q524">
            <v>0</v>
          </cell>
          <cell r="R524">
            <v>0</v>
          </cell>
          <cell r="S524">
            <v>0</v>
          </cell>
          <cell r="W524">
            <v>1</v>
          </cell>
        </row>
        <row r="525">
          <cell r="C525" t="str">
            <v>1СВ4-4</v>
          </cell>
          <cell r="D525" t="str">
            <v>Связь 1СВ4-4</v>
          </cell>
          <cell r="E525">
            <v>1</v>
          </cell>
          <cell r="F525">
            <v>211.3</v>
          </cell>
          <cell r="G525">
            <v>211.3</v>
          </cell>
          <cell r="H525">
            <v>4.8</v>
          </cell>
          <cell r="I525">
            <v>4.8</v>
          </cell>
          <cell r="J525" t="str">
            <v>ОГЗ до R45</v>
          </cell>
          <cell r="K525">
            <v>1</v>
          </cell>
          <cell r="L525">
            <v>211.3</v>
          </cell>
          <cell r="M525">
            <v>4.8</v>
          </cell>
          <cell r="N525" t="str">
            <v>-</v>
          </cell>
          <cell r="O525" t="str">
            <v>-</v>
          </cell>
          <cell r="P525" t="e">
            <v>#VALUE!</v>
          </cell>
          <cell r="Q525" t="e">
            <v>#VALUE!</v>
          </cell>
          <cell r="R525" t="e">
            <v>#VALUE!</v>
          </cell>
          <cell r="S525" t="e">
            <v>#VALUE!</v>
          </cell>
          <cell r="W525" t="str">
            <v>-</v>
          </cell>
        </row>
        <row r="526">
          <cell r="C526" t="str">
            <v>1СВ4-5</v>
          </cell>
          <cell r="D526" t="str">
            <v>Связь 1СВ4-5</v>
          </cell>
          <cell r="E526">
            <v>2</v>
          </cell>
          <cell r="F526">
            <v>213.4</v>
          </cell>
          <cell r="G526">
            <v>426.8</v>
          </cell>
          <cell r="H526">
            <v>4.8600000000000003</v>
          </cell>
          <cell r="I526">
            <v>9.7200000000000006</v>
          </cell>
          <cell r="J526" t="str">
            <v>ОГЗ до R45</v>
          </cell>
          <cell r="K526">
            <v>2</v>
          </cell>
          <cell r="L526">
            <v>426.8</v>
          </cell>
          <cell r="M526">
            <v>9.7200000000000006</v>
          </cell>
          <cell r="N526">
            <v>2</v>
          </cell>
          <cell r="O526">
            <v>426.8</v>
          </cell>
          <cell r="P526">
            <v>9.7200000000000006</v>
          </cell>
          <cell r="Q526">
            <v>0</v>
          </cell>
          <cell r="R526">
            <v>0</v>
          </cell>
          <cell r="S526">
            <v>0</v>
          </cell>
          <cell r="W526">
            <v>2</v>
          </cell>
        </row>
        <row r="527">
          <cell r="C527" t="str">
            <v>1СВ4-6</v>
          </cell>
          <cell r="D527" t="str">
            <v>Связь 1СВ4-6</v>
          </cell>
          <cell r="E527">
            <v>1</v>
          </cell>
          <cell r="F527">
            <v>211.3</v>
          </cell>
          <cell r="G527">
            <v>211.3</v>
          </cell>
          <cell r="H527">
            <v>4.8</v>
          </cell>
          <cell r="I527">
            <v>4.8</v>
          </cell>
          <cell r="J527" t="str">
            <v>ОГЗ до R45</v>
          </cell>
          <cell r="K527">
            <v>1</v>
          </cell>
          <cell r="L527">
            <v>211.3</v>
          </cell>
          <cell r="M527">
            <v>4.8</v>
          </cell>
          <cell r="N527">
            <v>1</v>
          </cell>
          <cell r="O527">
            <v>211.3</v>
          </cell>
          <cell r="P527">
            <v>4.8</v>
          </cell>
          <cell r="Q527">
            <v>0</v>
          </cell>
          <cell r="R527">
            <v>0</v>
          </cell>
          <cell r="S527">
            <v>0</v>
          </cell>
          <cell r="W527">
            <v>1</v>
          </cell>
        </row>
        <row r="528">
          <cell r="C528" t="str">
            <v>1СВ5-1</v>
          </cell>
          <cell r="D528" t="str">
            <v>Связь 1СВ5-1</v>
          </cell>
          <cell r="E528">
            <v>12</v>
          </cell>
          <cell r="F528">
            <v>45.2</v>
          </cell>
          <cell r="G528">
            <v>542.4</v>
          </cell>
          <cell r="H528">
            <v>1.27</v>
          </cell>
          <cell r="I528">
            <v>15.24</v>
          </cell>
          <cell r="J528" t="str">
            <v>ОГЗ до R45</v>
          </cell>
          <cell r="K528">
            <v>12</v>
          </cell>
          <cell r="L528">
            <v>542.40000000000009</v>
          </cell>
          <cell r="M528">
            <v>15.24</v>
          </cell>
          <cell r="N528" t="str">
            <v>-</v>
          </cell>
          <cell r="O528" t="str">
            <v>-</v>
          </cell>
          <cell r="P528" t="e">
            <v>#VALUE!</v>
          </cell>
          <cell r="Q528" t="e">
            <v>#VALUE!</v>
          </cell>
          <cell r="R528" t="e">
            <v>#VALUE!</v>
          </cell>
          <cell r="S528" t="e">
            <v>#VALUE!</v>
          </cell>
          <cell r="W528" t="str">
            <v>-</v>
          </cell>
        </row>
        <row r="529">
          <cell r="C529" t="str">
            <v>1СВ5-2</v>
          </cell>
          <cell r="D529" t="str">
            <v>Связь 1СВ5-2</v>
          </cell>
          <cell r="E529">
            <v>2</v>
          </cell>
          <cell r="F529">
            <v>102.9</v>
          </cell>
          <cell r="G529">
            <v>205.8</v>
          </cell>
          <cell r="H529">
            <v>2.83</v>
          </cell>
          <cell r="I529">
            <v>5.66</v>
          </cell>
          <cell r="J529" t="str">
            <v>ОГЗ до R45</v>
          </cell>
          <cell r="K529">
            <v>2</v>
          </cell>
          <cell r="L529">
            <v>205.8</v>
          </cell>
          <cell r="M529">
            <v>5.66</v>
          </cell>
          <cell r="N529" t="str">
            <v>-</v>
          </cell>
          <cell r="O529" t="str">
            <v>-</v>
          </cell>
          <cell r="P529" t="e">
            <v>#VALUE!</v>
          </cell>
          <cell r="Q529" t="e">
            <v>#VALUE!</v>
          </cell>
          <cell r="R529" t="e">
            <v>#VALUE!</v>
          </cell>
          <cell r="S529" t="e">
            <v>#VALUE!</v>
          </cell>
          <cell r="W529" t="str">
            <v>-</v>
          </cell>
        </row>
        <row r="530">
          <cell r="C530" t="str">
            <v>1СВ5-3</v>
          </cell>
          <cell r="D530" t="str">
            <v>Связь 1СВ5-3</v>
          </cell>
          <cell r="E530">
            <v>2</v>
          </cell>
          <cell r="F530">
            <v>105.7</v>
          </cell>
          <cell r="G530">
            <v>211.4</v>
          </cell>
          <cell r="H530">
            <v>2.91</v>
          </cell>
          <cell r="I530">
            <v>5.82</v>
          </cell>
          <cell r="J530" t="str">
            <v>ОГЗ до R45</v>
          </cell>
          <cell r="K530">
            <v>2</v>
          </cell>
          <cell r="L530">
            <v>211.4</v>
          </cell>
          <cell r="M530">
            <v>5.82</v>
          </cell>
          <cell r="N530" t="str">
            <v>-</v>
          </cell>
          <cell r="O530" t="str">
            <v>-</v>
          </cell>
          <cell r="P530" t="e">
            <v>#VALUE!</v>
          </cell>
          <cell r="Q530" t="e">
            <v>#VALUE!</v>
          </cell>
          <cell r="R530" t="e">
            <v>#VALUE!</v>
          </cell>
          <cell r="S530" t="e">
            <v>#VALUE!</v>
          </cell>
          <cell r="W530" t="str">
            <v>-</v>
          </cell>
        </row>
        <row r="531">
          <cell r="C531" t="str">
            <v>1СГ1-1</v>
          </cell>
          <cell r="D531" t="str">
            <v>Связь 1СГ1-1</v>
          </cell>
          <cell r="E531">
            <v>2</v>
          </cell>
          <cell r="F531">
            <v>44.8</v>
          </cell>
          <cell r="G531">
            <v>89.6</v>
          </cell>
          <cell r="H531">
            <v>1.45</v>
          </cell>
          <cell r="I531">
            <v>2.9</v>
          </cell>
          <cell r="J531" t="str">
            <v>ОГЗ до R45</v>
          </cell>
          <cell r="K531">
            <v>2</v>
          </cell>
          <cell r="L531">
            <v>89.6</v>
          </cell>
          <cell r="M531">
            <v>2.9</v>
          </cell>
          <cell r="N531" t="str">
            <v>-</v>
          </cell>
          <cell r="O531" t="str">
            <v>-</v>
          </cell>
          <cell r="P531" t="e">
            <v>#VALUE!</v>
          </cell>
          <cell r="Q531" t="e">
            <v>#VALUE!</v>
          </cell>
          <cell r="R531" t="e">
            <v>#VALUE!</v>
          </cell>
          <cell r="S531" t="e">
            <v>#VALUE!</v>
          </cell>
          <cell r="W531" t="str">
            <v>-</v>
          </cell>
        </row>
        <row r="532">
          <cell r="C532" t="str">
            <v>1СГ1-2</v>
          </cell>
          <cell r="D532" t="str">
            <v>Связь 1СГ1-2</v>
          </cell>
          <cell r="E532">
            <v>3</v>
          </cell>
          <cell r="F532">
            <v>45.8</v>
          </cell>
          <cell r="G532">
            <v>137.4</v>
          </cell>
          <cell r="H532">
            <v>1.48</v>
          </cell>
          <cell r="I532">
            <v>4.4399999999999995</v>
          </cell>
          <cell r="J532" t="str">
            <v>ОГЗ до R45</v>
          </cell>
          <cell r="K532">
            <v>3</v>
          </cell>
          <cell r="L532">
            <v>137.39999999999998</v>
          </cell>
          <cell r="M532">
            <v>4.4399999999999995</v>
          </cell>
          <cell r="N532" t="str">
            <v>-</v>
          </cell>
          <cell r="O532" t="str">
            <v>-</v>
          </cell>
          <cell r="P532" t="e">
            <v>#VALUE!</v>
          </cell>
          <cell r="Q532" t="e">
            <v>#VALUE!</v>
          </cell>
          <cell r="R532" t="e">
            <v>#VALUE!</v>
          </cell>
          <cell r="S532" t="e">
            <v>#VALUE!</v>
          </cell>
          <cell r="W532" t="str">
            <v>-</v>
          </cell>
        </row>
        <row r="533">
          <cell r="C533" t="str">
            <v>1СГ1-3</v>
          </cell>
          <cell r="D533" t="str">
            <v>Связь 1СГ1-3</v>
          </cell>
          <cell r="E533">
            <v>4</v>
          </cell>
          <cell r="F533">
            <v>47.3</v>
          </cell>
          <cell r="G533">
            <v>189.2</v>
          </cell>
          <cell r="H533">
            <v>1.53</v>
          </cell>
          <cell r="I533">
            <v>6.12</v>
          </cell>
          <cell r="J533" t="str">
            <v>ОГЗ до R45</v>
          </cell>
          <cell r="K533">
            <v>4</v>
          </cell>
          <cell r="L533">
            <v>189.2</v>
          </cell>
          <cell r="M533">
            <v>6.12</v>
          </cell>
          <cell r="N533" t="str">
            <v>-</v>
          </cell>
          <cell r="O533" t="str">
            <v>-</v>
          </cell>
          <cell r="P533" t="e">
            <v>#VALUE!</v>
          </cell>
          <cell r="Q533" t="e">
            <v>#VALUE!</v>
          </cell>
          <cell r="R533" t="e">
            <v>#VALUE!</v>
          </cell>
          <cell r="S533" t="e">
            <v>#VALUE!</v>
          </cell>
          <cell r="W533" t="str">
            <v>-</v>
          </cell>
        </row>
        <row r="534">
          <cell r="C534" t="str">
            <v>1СГ1-4</v>
          </cell>
          <cell r="D534" t="str">
            <v>Связь 1СГ1-4</v>
          </cell>
          <cell r="E534">
            <v>4</v>
          </cell>
          <cell r="F534">
            <v>52.9</v>
          </cell>
          <cell r="G534">
            <v>211.6</v>
          </cell>
          <cell r="H534">
            <v>1.71</v>
          </cell>
          <cell r="I534">
            <v>6.84</v>
          </cell>
          <cell r="J534" t="str">
            <v>ОГЗ до R45</v>
          </cell>
          <cell r="K534">
            <v>4</v>
          </cell>
          <cell r="L534">
            <v>211.6</v>
          </cell>
          <cell r="M534">
            <v>6.84</v>
          </cell>
          <cell r="N534" t="str">
            <v>-</v>
          </cell>
          <cell r="O534" t="str">
            <v>-</v>
          </cell>
          <cell r="P534" t="e">
            <v>#VALUE!</v>
          </cell>
          <cell r="Q534" t="e">
            <v>#VALUE!</v>
          </cell>
          <cell r="R534" t="e">
            <v>#VALUE!</v>
          </cell>
          <cell r="S534" t="e">
            <v>#VALUE!</v>
          </cell>
          <cell r="W534" t="str">
            <v>-</v>
          </cell>
        </row>
        <row r="535">
          <cell r="C535" t="str">
            <v>1СГ1-5</v>
          </cell>
          <cell r="D535" t="str">
            <v>Связь 1СГ1-5</v>
          </cell>
          <cell r="E535">
            <v>2</v>
          </cell>
          <cell r="F535">
            <v>51</v>
          </cell>
          <cell r="G535">
            <v>102</v>
          </cell>
          <cell r="H535">
            <v>1.65</v>
          </cell>
          <cell r="I535">
            <v>3.3</v>
          </cell>
          <cell r="J535" t="str">
            <v>ОГЗ до R45</v>
          </cell>
          <cell r="K535">
            <v>2</v>
          </cell>
          <cell r="L535">
            <v>102</v>
          </cell>
          <cell r="M535">
            <v>3.3</v>
          </cell>
          <cell r="N535" t="str">
            <v>-</v>
          </cell>
          <cell r="O535" t="str">
            <v>-</v>
          </cell>
          <cell r="P535" t="e">
            <v>#VALUE!</v>
          </cell>
          <cell r="Q535" t="e">
            <v>#VALUE!</v>
          </cell>
          <cell r="R535" t="e">
            <v>#VALUE!</v>
          </cell>
          <cell r="S535" t="e">
            <v>#VALUE!</v>
          </cell>
          <cell r="W535" t="str">
            <v>-</v>
          </cell>
        </row>
        <row r="536">
          <cell r="C536" t="str">
            <v>1СГ1-6</v>
          </cell>
          <cell r="D536" t="str">
            <v>Связь 1СГ1-6</v>
          </cell>
          <cell r="E536">
            <v>1</v>
          </cell>
          <cell r="F536">
            <v>46.4</v>
          </cell>
          <cell r="G536">
            <v>46.4</v>
          </cell>
          <cell r="H536">
            <v>1.5</v>
          </cell>
          <cell r="I536">
            <v>1.5</v>
          </cell>
          <cell r="J536" t="str">
            <v>ОГЗ до R45</v>
          </cell>
          <cell r="K536">
            <v>1</v>
          </cell>
          <cell r="L536">
            <v>46.4</v>
          </cell>
          <cell r="M536">
            <v>1.5</v>
          </cell>
          <cell r="N536" t="str">
            <v>-</v>
          </cell>
          <cell r="O536" t="str">
            <v>-</v>
          </cell>
          <cell r="P536" t="e">
            <v>#VALUE!</v>
          </cell>
          <cell r="Q536" t="e">
            <v>#VALUE!</v>
          </cell>
          <cell r="R536" t="e">
            <v>#VALUE!</v>
          </cell>
          <cell r="S536" t="e">
            <v>#VALUE!</v>
          </cell>
          <cell r="W536" t="str">
            <v>-</v>
          </cell>
        </row>
        <row r="537">
          <cell r="C537" t="str">
            <v>1СГ1-7</v>
          </cell>
          <cell r="D537" t="str">
            <v>Связь 1СГ1-7</v>
          </cell>
          <cell r="E537">
            <v>1</v>
          </cell>
          <cell r="F537">
            <v>49.2</v>
          </cell>
          <cell r="G537">
            <v>49.2</v>
          </cell>
          <cell r="H537">
            <v>1.59</v>
          </cell>
          <cell r="I537">
            <v>1.59</v>
          </cell>
          <cell r="J537" t="str">
            <v>ОГЗ до R45</v>
          </cell>
          <cell r="K537">
            <v>1</v>
          </cell>
          <cell r="L537">
            <v>49.2</v>
          </cell>
          <cell r="M537">
            <v>1.59</v>
          </cell>
          <cell r="N537" t="str">
            <v>-</v>
          </cell>
          <cell r="O537" t="str">
            <v>-</v>
          </cell>
          <cell r="P537" t="e">
            <v>#VALUE!</v>
          </cell>
          <cell r="Q537" t="e">
            <v>#VALUE!</v>
          </cell>
          <cell r="R537" t="e">
            <v>#VALUE!</v>
          </cell>
          <cell r="S537" t="e">
            <v>#VALUE!</v>
          </cell>
          <cell r="W537" t="str">
            <v>-</v>
          </cell>
        </row>
        <row r="538">
          <cell r="C538" t="str">
            <v>1СГ1-8</v>
          </cell>
          <cell r="D538" t="str">
            <v>Связь 1СГ1-8</v>
          </cell>
          <cell r="E538">
            <v>1</v>
          </cell>
          <cell r="F538">
            <v>52.6</v>
          </cell>
          <cell r="G538">
            <v>52.6</v>
          </cell>
          <cell r="H538">
            <v>1.7</v>
          </cell>
          <cell r="I538">
            <v>1.7</v>
          </cell>
          <cell r="J538" t="str">
            <v>ОГЗ до R45</v>
          </cell>
          <cell r="K538">
            <v>1</v>
          </cell>
          <cell r="L538">
            <v>52.6</v>
          </cell>
          <cell r="M538">
            <v>1.7</v>
          </cell>
          <cell r="N538" t="str">
            <v>-</v>
          </cell>
          <cell r="O538" t="str">
            <v>-</v>
          </cell>
          <cell r="P538" t="e">
            <v>#VALUE!</v>
          </cell>
          <cell r="Q538" t="e">
            <v>#VALUE!</v>
          </cell>
          <cell r="R538" t="e">
            <v>#VALUE!</v>
          </cell>
          <cell r="S538" t="e">
            <v>#VALUE!</v>
          </cell>
          <cell r="W538" t="str">
            <v>-</v>
          </cell>
        </row>
        <row r="539">
          <cell r="C539" t="str">
            <v>1СГ1-9</v>
          </cell>
          <cell r="D539" t="str">
            <v>Связь 1СГ1-9</v>
          </cell>
          <cell r="E539">
            <v>1</v>
          </cell>
          <cell r="F539">
            <v>53.5</v>
          </cell>
          <cell r="G539">
            <v>53.5</v>
          </cell>
          <cell r="H539">
            <v>1.73</v>
          </cell>
          <cell r="I539">
            <v>1.73</v>
          </cell>
          <cell r="J539" t="str">
            <v>ОГЗ до R45</v>
          </cell>
          <cell r="K539">
            <v>1</v>
          </cell>
          <cell r="L539">
            <v>53.5</v>
          </cell>
          <cell r="M539">
            <v>1.73</v>
          </cell>
          <cell r="N539" t="str">
            <v>-</v>
          </cell>
          <cell r="O539" t="str">
            <v>-</v>
          </cell>
          <cell r="P539" t="e">
            <v>#VALUE!</v>
          </cell>
          <cell r="Q539" t="e">
            <v>#VALUE!</v>
          </cell>
          <cell r="R539" t="e">
            <v>#VALUE!</v>
          </cell>
          <cell r="S539" t="e">
            <v>#VALUE!</v>
          </cell>
          <cell r="W539" t="str">
            <v>-</v>
          </cell>
        </row>
        <row r="540">
          <cell r="C540" t="str">
            <v>1СГ1-10</v>
          </cell>
          <cell r="D540" t="str">
            <v>Связь 1СГ1-10</v>
          </cell>
          <cell r="E540">
            <v>2</v>
          </cell>
          <cell r="F540">
            <v>53.2</v>
          </cell>
          <cell r="G540">
            <v>106.4</v>
          </cell>
          <cell r="H540">
            <v>1.72</v>
          </cell>
          <cell r="I540">
            <v>3.44</v>
          </cell>
          <cell r="J540" t="str">
            <v>ОГЗ до R45</v>
          </cell>
          <cell r="K540">
            <v>2</v>
          </cell>
          <cell r="L540">
            <v>106.4</v>
          </cell>
          <cell r="M540">
            <v>3.44</v>
          </cell>
          <cell r="N540" t="str">
            <v>-</v>
          </cell>
          <cell r="O540" t="str">
            <v>-</v>
          </cell>
          <cell r="P540" t="e">
            <v>#VALUE!</v>
          </cell>
          <cell r="Q540" t="e">
            <v>#VALUE!</v>
          </cell>
          <cell r="R540" t="e">
            <v>#VALUE!</v>
          </cell>
          <cell r="S540" t="e">
            <v>#VALUE!</v>
          </cell>
          <cell r="W540" t="str">
            <v>-</v>
          </cell>
        </row>
        <row r="541">
          <cell r="C541" t="str">
            <v>1СГ1-11</v>
          </cell>
          <cell r="D541" t="str">
            <v>Связь 1СГ1-11</v>
          </cell>
          <cell r="E541">
            <v>1</v>
          </cell>
          <cell r="F541">
            <v>37.299999999999997</v>
          </cell>
          <cell r="G541">
            <v>37.299999999999997</v>
          </cell>
          <cell r="H541">
            <v>1.21</v>
          </cell>
          <cell r="I541">
            <v>1.21</v>
          </cell>
          <cell r="J541" t="str">
            <v>ОГЗ до R45</v>
          </cell>
          <cell r="K541">
            <v>1</v>
          </cell>
          <cell r="L541">
            <v>37.299999999999997</v>
          </cell>
          <cell r="M541">
            <v>1.21</v>
          </cell>
          <cell r="N541" t="str">
            <v>-</v>
          </cell>
          <cell r="O541" t="str">
            <v>-</v>
          </cell>
          <cell r="P541" t="e">
            <v>#VALUE!</v>
          </cell>
          <cell r="Q541" t="e">
            <v>#VALUE!</v>
          </cell>
          <cell r="R541" t="e">
            <v>#VALUE!</v>
          </cell>
          <cell r="S541" t="e">
            <v>#VALUE!</v>
          </cell>
          <cell r="W541" t="str">
            <v>-</v>
          </cell>
        </row>
        <row r="542">
          <cell r="C542" t="str">
            <v>1СГ1-12</v>
          </cell>
          <cell r="D542" t="str">
            <v>Связь 1СГ1-12</v>
          </cell>
          <cell r="E542">
            <v>2</v>
          </cell>
          <cell r="F542">
            <v>35.700000000000003</v>
          </cell>
          <cell r="G542">
            <v>71.400000000000006</v>
          </cell>
          <cell r="H542">
            <v>1.1599999999999999</v>
          </cell>
          <cell r="I542">
            <v>2.3199999999999998</v>
          </cell>
          <cell r="J542" t="str">
            <v>ОГЗ до R45</v>
          </cell>
          <cell r="K542">
            <v>0</v>
          </cell>
          <cell r="L542">
            <v>0</v>
          </cell>
          <cell r="M542">
            <v>0</v>
          </cell>
          <cell r="N542" t="str">
            <v>-</v>
          </cell>
          <cell r="O542" t="str">
            <v>-</v>
          </cell>
          <cell r="P542" t="e">
            <v>#VALUE!</v>
          </cell>
          <cell r="W542" t="str">
            <v>-</v>
          </cell>
        </row>
        <row r="543">
          <cell r="C543" t="str">
            <v>1СГ1-13</v>
          </cell>
          <cell r="D543" t="str">
            <v>Связь 1СГ1-13</v>
          </cell>
          <cell r="E543">
            <v>1</v>
          </cell>
          <cell r="F543">
            <v>29.5</v>
          </cell>
          <cell r="G543">
            <v>29.5</v>
          </cell>
          <cell r="H543">
            <v>0.96</v>
          </cell>
          <cell r="I543">
            <v>0.96</v>
          </cell>
          <cell r="J543" t="str">
            <v>ОГЗ до R45</v>
          </cell>
          <cell r="K543">
            <v>1</v>
          </cell>
          <cell r="L543">
            <v>29.5</v>
          </cell>
          <cell r="M543">
            <v>0.96</v>
          </cell>
          <cell r="N543" t="str">
            <v>-</v>
          </cell>
          <cell r="O543" t="str">
            <v>-</v>
          </cell>
          <cell r="P543" t="e">
            <v>#VALUE!</v>
          </cell>
          <cell r="Q543" t="e">
            <v>#VALUE!</v>
          </cell>
          <cell r="R543" t="e">
            <v>#VALUE!</v>
          </cell>
          <cell r="S543" t="e">
            <v>#VALUE!</v>
          </cell>
          <cell r="W543" t="str">
            <v>-</v>
          </cell>
        </row>
        <row r="544">
          <cell r="C544" t="str">
            <v>1СГ1-14</v>
          </cell>
          <cell r="D544" t="str">
            <v>Связь 1СГ1-14</v>
          </cell>
          <cell r="E544">
            <v>1</v>
          </cell>
          <cell r="F544">
            <v>24.7</v>
          </cell>
          <cell r="G544">
            <v>24.7</v>
          </cell>
          <cell r="H544">
            <v>0.8</v>
          </cell>
          <cell r="I544">
            <v>0.8</v>
          </cell>
          <cell r="J544" t="str">
            <v>ОГЗ до R45</v>
          </cell>
          <cell r="K544">
            <v>0</v>
          </cell>
          <cell r="L544">
            <v>0</v>
          </cell>
          <cell r="M544">
            <v>0</v>
          </cell>
          <cell r="N544" t="str">
            <v>-</v>
          </cell>
          <cell r="O544" t="str">
            <v>-</v>
          </cell>
          <cell r="P544" t="e">
            <v>#VALUE!</v>
          </cell>
          <cell r="W544" t="str">
            <v>-</v>
          </cell>
        </row>
        <row r="545">
          <cell r="C545" t="str">
            <v>1СГ1-15</v>
          </cell>
          <cell r="D545" t="str">
            <v>Связь 1СГ1-15</v>
          </cell>
          <cell r="E545">
            <v>12</v>
          </cell>
          <cell r="F545">
            <v>55</v>
          </cell>
          <cell r="G545">
            <v>660</v>
          </cell>
          <cell r="H545">
            <v>1.78</v>
          </cell>
          <cell r="I545">
            <v>21.36</v>
          </cell>
          <cell r="J545" t="str">
            <v>ОГЗ до R45</v>
          </cell>
          <cell r="K545">
            <v>12</v>
          </cell>
          <cell r="L545">
            <v>660</v>
          </cell>
          <cell r="M545">
            <v>21.36</v>
          </cell>
          <cell r="N545" t="str">
            <v>-</v>
          </cell>
          <cell r="O545" t="str">
            <v>-</v>
          </cell>
          <cell r="P545" t="e">
            <v>#VALUE!</v>
          </cell>
          <cell r="Q545" t="e">
            <v>#VALUE!</v>
          </cell>
          <cell r="R545" t="e">
            <v>#VALUE!</v>
          </cell>
          <cell r="S545" t="e">
            <v>#VALUE!</v>
          </cell>
          <cell r="W545" t="str">
            <v>-</v>
          </cell>
        </row>
        <row r="546">
          <cell r="C546" t="str">
            <v>1СГ2-1</v>
          </cell>
          <cell r="D546" t="str">
            <v>Связь 1СГ2-1</v>
          </cell>
          <cell r="E546">
            <v>2</v>
          </cell>
          <cell r="F546">
            <v>215.7</v>
          </cell>
          <cell r="G546">
            <v>431.4</v>
          </cell>
          <cell r="H546">
            <v>4.93</v>
          </cell>
          <cell r="I546">
            <v>9.86</v>
          </cell>
          <cell r="J546" t="str">
            <v>ОГЗ до R45</v>
          </cell>
          <cell r="K546">
            <v>2</v>
          </cell>
          <cell r="L546">
            <v>431.4</v>
          </cell>
          <cell r="M546">
            <v>9.86</v>
          </cell>
          <cell r="N546">
            <v>2</v>
          </cell>
          <cell r="O546">
            <v>431.4</v>
          </cell>
          <cell r="P546">
            <v>9.86</v>
          </cell>
          <cell r="Q546">
            <v>0</v>
          </cell>
          <cell r="R546">
            <v>0</v>
          </cell>
          <cell r="S546">
            <v>0</v>
          </cell>
          <cell r="W546">
            <v>2</v>
          </cell>
        </row>
        <row r="547">
          <cell r="C547" t="str">
            <v>1СГ2-2</v>
          </cell>
          <cell r="D547" t="str">
            <v>Связь 1СГ2-2</v>
          </cell>
          <cell r="E547">
            <v>1</v>
          </cell>
          <cell r="F547">
            <v>218</v>
          </cell>
          <cell r="G547">
            <v>218</v>
          </cell>
          <cell r="H547">
            <v>4.9800000000000004</v>
          </cell>
          <cell r="I547">
            <v>4.9800000000000004</v>
          </cell>
          <cell r="J547" t="str">
            <v>ОГЗ до R45</v>
          </cell>
          <cell r="K547">
            <v>1</v>
          </cell>
          <cell r="L547">
            <v>218</v>
          </cell>
          <cell r="M547">
            <v>4.9800000000000004</v>
          </cell>
          <cell r="N547">
            <v>1</v>
          </cell>
          <cell r="O547">
            <v>218</v>
          </cell>
          <cell r="P547">
            <v>4.9800000000000004</v>
          </cell>
          <cell r="Q547">
            <v>0</v>
          </cell>
          <cell r="R547">
            <v>0</v>
          </cell>
          <cell r="S547">
            <v>0</v>
          </cell>
          <cell r="W547">
            <v>1</v>
          </cell>
        </row>
        <row r="548">
          <cell r="C548" t="str">
            <v>1СГ2-3</v>
          </cell>
          <cell r="D548" t="str">
            <v>Связь 1СГ2-3</v>
          </cell>
          <cell r="E548">
            <v>1</v>
          </cell>
          <cell r="F548">
            <v>218</v>
          </cell>
          <cell r="G548">
            <v>218</v>
          </cell>
          <cell r="H548">
            <v>4.9800000000000004</v>
          </cell>
          <cell r="I548">
            <v>4.9800000000000004</v>
          </cell>
          <cell r="J548" t="str">
            <v>ОГЗ до R45</v>
          </cell>
          <cell r="K548">
            <v>1</v>
          </cell>
          <cell r="L548">
            <v>218</v>
          </cell>
          <cell r="M548">
            <v>4.9800000000000004</v>
          </cell>
          <cell r="N548">
            <v>1</v>
          </cell>
          <cell r="O548">
            <v>218</v>
          </cell>
          <cell r="P548">
            <v>4.9800000000000004</v>
          </cell>
          <cell r="Q548">
            <v>0</v>
          </cell>
          <cell r="R548">
            <v>0</v>
          </cell>
          <cell r="S548">
            <v>0</v>
          </cell>
          <cell r="W548">
            <v>1</v>
          </cell>
        </row>
        <row r="549">
          <cell r="C549" t="str">
            <v>1СТ1-1</v>
          </cell>
          <cell r="D549" t="str">
            <v>Стойка 1СТ1-1</v>
          </cell>
          <cell r="E549">
            <v>1</v>
          </cell>
          <cell r="F549">
            <v>286.3</v>
          </cell>
          <cell r="G549">
            <v>286.3</v>
          </cell>
          <cell r="H549">
            <v>5.66</v>
          </cell>
          <cell r="I549">
            <v>5.66</v>
          </cell>
          <cell r="J549" t="str">
            <v>RAL  7005</v>
          </cell>
          <cell r="K549">
            <v>1</v>
          </cell>
          <cell r="L549">
            <v>286.3</v>
          </cell>
          <cell r="M549">
            <v>5.66</v>
          </cell>
          <cell r="N549">
            <v>1</v>
          </cell>
          <cell r="O549">
            <v>286.3</v>
          </cell>
          <cell r="P549">
            <v>5.66</v>
          </cell>
          <cell r="Q549">
            <v>0</v>
          </cell>
          <cell r="R549">
            <v>0</v>
          </cell>
          <cell r="S549">
            <v>0</v>
          </cell>
          <cell r="W549">
            <v>1</v>
          </cell>
        </row>
        <row r="550">
          <cell r="C550" t="str">
            <v>1СТ1-2</v>
          </cell>
          <cell r="D550" t="str">
            <v>Стойка 1СТ1-2</v>
          </cell>
          <cell r="E550">
            <v>1</v>
          </cell>
          <cell r="F550">
            <v>436.5</v>
          </cell>
          <cell r="G550">
            <v>436.5</v>
          </cell>
          <cell r="H550">
            <v>9</v>
          </cell>
          <cell r="I550">
            <v>9</v>
          </cell>
          <cell r="J550" t="str">
            <v>RAL  7005</v>
          </cell>
          <cell r="K550">
            <v>1</v>
          </cell>
          <cell r="L550">
            <v>436.5</v>
          </cell>
          <cell r="M550">
            <v>9</v>
          </cell>
          <cell r="N550">
            <v>1</v>
          </cell>
          <cell r="O550">
            <v>436.5</v>
          </cell>
          <cell r="P550">
            <v>9</v>
          </cell>
          <cell r="Q550">
            <v>0</v>
          </cell>
          <cell r="R550">
            <v>0</v>
          </cell>
          <cell r="S550">
            <v>0</v>
          </cell>
          <cell r="W550">
            <v>1</v>
          </cell>
        </row>
        <row r="551">
          <cell r="C551" t="str">
            <v>1СФ1-1</v>
          </cell>
          <cell r="D551" t="str">
            <v>Стойка фахверка 1СФ1-1</v>
          </cell>
          <cell r="E551">
            <v>1</v>
          </cell>
          <cell r="F551">
            <v>61.1</v>
          </cell>
          <cell r="G551">
            <v>61.1</v>
          </cell>
          <cell r="H551">
            <v>1.71</v>
          </cell>
          <cell r="I551">
            <v>1.71</v>
          </cell>
          <cell r="J551" t="str">
            <v>RAL  7005</v>
          </cell>
          <cell r="K551">
            <v>1</v>
          </cell>
          <cell r="L551">
            <v>61.1</v>
          </cell>
          <cell r="M551">
            <v>1.71</v>
          </cell>
          <cell r="N551" t="str">
            <v>-</v>
          </cell>
          <cell r="O551" t="str">
            <v>-</v>
          </cell>
          <cell r="P551" t="e">
            <v>#VALUE!</v>
          </cell>
          <cell r="Q551" t="e">
            <v>#VALUE!</v>
          </cell>
          <cell r="R551" t="e">
            <v>#VALUE!</v>
          </cell>
          <cell r="S551" t="e">
            <v>#VALUE!</v>
          </cell>
          <cell r="W551" t="str">
            <v>-</v>
          </cell>
        </row>
        <row r="552">
          <cell r="C552" t="str">
            <v>1СФ2-1</v>
          </cell>
          <cell r="D552" t="str">
            <v>Стойка фахверка 1СФ2-1</v>
          </cell>
          <cell r="E552">
            <v>12</v>
          </cell>
          <cell r="F552">
            <v>28.9</v>
          </cell>
          <cell r="G552">
            <v>346.8</v>
          </cell>
          <cell r="H552">
            <v>0.82</v>
          </cell>
          <cell r="I552">
            <v>9.84</v>
          </cell>
          <cell r="J552" t="str">
            <v>RAL  7005</v>
          </cell>
          <cell r="K552">
            <v>12</v>
          </cell>
          <cell r="L552">
            <v>346.79999999999995</v>
          </cell>
          <cell r="M552">
            <v>9.84</v>
          </cell>
          <cell r="N552" t="str">
            <v>-</v>
          </cell>
          <cell r="O552" t="str">
            <v>-</v>
          </cell>
          <cell r="P552" t="e">
            <v>#VALUE!</v>
          </cell>
          <cell r="Q552" t="e">
            <v>#VALUE!</v>
          </cell>
          <cell r="R552" t="e">
            <v>#VALUE!</v>
          </cell>
          <cell r="S552" t="e">
            <v>#VALUE!</v>
          </cell>
          <cell r="W552" t="str">
            <v>-</v>
          </cell>
        </row>
        <row r="553">
          <cell r="C553" t="str">
            <v>1СФ2-2</v>
          </cell>
          <cell r="D553" t="str">
            <v>Стойка фахверка 1СФ2-2</v>
          </cell>
          <cell r="E553">
            <v>1</v>
          </cell>
          <cell r="F553">
            <v>43.5</v>
          </cell>
          <cell r="G553">
            <v>43.5</v>
          </cell>
          <cell r="H553">
            <v>1.19</v>
          </cell>
          <cell r="I553">
            <v>1.19</v>
          </cell>
          <cell r="J553" t="str">
            <v>RAL  7005</v>
          </cell>
          <cell r="K553">
            <v>1</v>
          </cell>
          <cell r="L553">
            <v>43.5</v>
          </cell>
          <cell r="M553">
            <v>1.19</v>
          </cell>
          <cell r="N553" t="str">
            <v>-</v>
          </cell>
          <cell r="O553" t="str">
            <v>-</v>
          </cell>
          <cell r="P553" t="e">
            <v>#VALUE!</v>
          </cell>
          <cell r="Q553" t="e">
            <v>#VALUE!</v>
          </cell>
          <cell r="R553" t="e">
            <v>#VALUE!</v>
          </cell>
          <cell r="S553" t="e">
            <v>#VALUE!</v>
          </cell>
          <cell r="W553" t="str">
            <v>-</v>
          </cell>
        </row>
        <row r="554">
          <cell r="C554" t="str">
            <v>1СФ2-3</v>
          </cell>
          <cell r="D554" t="str">
            <v>Стойка фахверка 1СФ2-3</v>
          </cell>
          <cell r="E554">
            <v>1</v>
          </cell>
          <cell r="F554">
            <v>48.8</v>
          </cell>
          <cell r="G554">
            <v>48.8</v>
          </cell>
          <cell r="H554">
            <v>1.33</v>
          </cell>
          <cell r="I554">
            <v>1.33</v>
          </cell>
          <cell r="J554" t="str">
            <v>RAL  7005</v>
          </cell>
          <cell r="K554">
            <v>1</v>
          </cell>
          <cell r="L554">
            <v>48.8</v>
          </cell>
          <cell r="M554">
            <v>1.33</v>
          </cell>
          <cell r="N554" t="str">
            <v>-</v>
          </cell>
          <cell r="O554" t="str">
            <v>-</v>
          </cell>
          <cell r="P554" t="e">
            <v>#VALUE!</v>
          </cell>
          <cell r="Q554" t="e">
            <v>#VALUE!</v>
          </cell>
          <cell r="R554" t="e">
            <v>#VALUE!</v>
          </cell>
          <cell r="S554" t="e">
            <v>#VALUE!</v>
          </cell>
          <cell r="W554" t="str">
            <v>-</v>
          </cell>
        </row>
        <row r="555">
          <cell r="C555" t="str">
            <v>1СФ3-1</v>
          </cell>
          <cell r="D555" t="str">
            <v>Стойка фахверка 1СФ3-1</v>
          </cell>
          <cell r="E555">
            <v>1</v>
          </cell>
          <cell r="F555">
            <v>12.9</v>
          </cell>
          <cell r="G555">
            <v>12.9</v>
          </cell>
          <cell r="H555">
            <v>0.68</v>
          </cell>
          <cell r="I555">
            <v>0.68</v>
          </cell>
          <cell r="J555" t="str">
            <v>RAL  7005</v>
          </cell>
          <cell r="K555">
            <v>1</v>
          </cell>
          <cell r="L555">
            <v>12.9</v>
          </cell>
          <cell r="M555">
            <v>0.68</v>
          </cell>
          <cell r="N555" t="str">
            <v>-</v>
          </cell>
          <cell r="O555" t="str">
            <v>-</v>
          </cell>
          <cell r="P555" t="e">
            <v>#VALUE!</v>
          </cell>
          <cell r="Q555" t="e">
            <v>#VALUE!</v>
          </cell>
          <cell r="R555" t="e">
            <v>#VALUE!</v>
          </cell>
          <cell r="S555" t="e">
            <v>#VALUE!</v>
          </cell>
          <cell r="W555" t="str">
            <v>-</v>
          </cell>
        </row>
        <row r="556">
          <cell r="C556" t="str">
            <v>1СФ3-2</v>
          </cell>
          <cell r="D556" t="str">
            <v>Стойка фахверка 1СФ3-2</v>
          </cell>
          <cell r="E556">
            <v>2</v>
          </cell>
          <cell r="F556">
            <v>8.8000000000000007</v>
          </cell>
          <cell r="G556">
            <v>17.600000000000001</v>
          </cell>
          <cell r="H556">
            <v>0.46</v>
          </cell>
          <cell r="I556">
            <v>0.92</v>
          </cell>
          <cell r="J556" t="str">
            <v>RAL  7005</v>
          </cell>
          <cell r="K556">
            <v>2</v>
          </cell>
          <cell r="L556">
            <v>17.600000000000001</v>
          </cell>
          <cell r="M556">
            <v>0.92</v>
          </cell>
          <cell r="N556" t="str">
            <v>-</v>
          </cell>
          <cell r="O556" t="str">
            <v>-</v>
          </cell>
          <cell r="P556" t="e">
            <v>#VALUE!</v>
          </cell>
          <cell r="Q556" t="e">
            <v>#VALUE!</v>
          </cell>
          <cell r="R556" t="e">
            <v>#VALUE!</v>
          </cell>
          <cell r="S556" t="e">
            <v>#VALUE!</v>
          </cell>
          <cell r="W556" t="str">
            <v>-</v>
          </cell>
        </row>
        <row r="557">
          <cell r="C557" t="str">
            <v>1СФ3-3</v>
          </cell>
          <cell r="D557" t="str">
            <v>Стойка фахверка 1СФ3-3</v>
          </cell>
          <cell r="E557">
            <v>14</v>
          </cell>
          <cell r="F557">
            <v>10.9</v>
          </cell>
          <cell r="G557">
            <v>152.6</v>
          </cell>
          <cell r="H557">
            <v>0.56999999999999995</v>
          </cell>
          <cell r="I557">
            <v>7.9799999999999995</v>
          </cell>
          <cell r="J557" t="str">
            <v>RAL  7005</v>
          </cell>
          <cell r="K557">
            <v>14</v>
          </cell>
          <cell r="L557">
            <v>152.6</v>
          </cell>
          <cell r="M557">
            <v>7.9799999999999995</v>
          </cell>
          <cell r="N557" t="str">
            <v>-</v>
          </cell>
          <cell r="O557" t="str">
            <v>-</v>
          </cell>
          <cell r="P557" t="e">
            <v>#VALUE!</v>
          </cell>
          <cell r="Q557" t="e">
            <v>#VALUE!</v>
          </cell>
          <cell r="R557" t="e">
            <v>#VALUE!</v>
          </cell>
          <cell r="S557" t="e">
            <v>#VALUE!</v>
          </cell>
          <cell r="W557" t="str">
            <v>-</v>
          </cell>
        </row>
        <row r="558">
          <cell r="C558" t="str">
            <v>1СФ3-4</v>
          </cell>
          <cell r="D558" t="str">
            <v>Стойка фахверка 1СФ3-4</v>
          </cell>
          <cell r="E558">
            <v>2</v>
          </cell>
          <cell r="F558">
            <v>10.4</v>
          </cell>
          <cell r="G558">
            <v>20.8</v>
          </cell>
          <cell r="H558">
            <v>0.55000000000000004</v>
          </cell>
          <cell r="I558">
            <v>1.1000000000000001</v>
          </cell>
          <cell r="J558" t="str">
            <v>RAL  7005</v>
          </cell>
          <cell r="K558">
            <v>2</v>
          </cell>
          <cell r="L558">
            <v>20.8</v>
          </cell>
          <cell r="M558">
            <v>1.1000000000000001</v>
          </cell>
          <cell r="N558" t="str">
            <v>-</v>
          </cell>
          <cell r="O558" t="str">
            <v>-</v>
          </cell>
          <cell r="P558" t="e">
            <v>#VALUE!</v>
          </cell>
          <cell r="Q558" t="e">
            <v>#VALUE!</v>
          </cell>
          <cell r="R558" t="e">
            <v>#VALUE!</v>
          </cell>
          <cell r="S558" t="e">
            <v>#VALUE!</v>
          </cell>
          <cell r="W558" t="str">
            <v>-</v>
          </cell>
        </row>
        <row r="559">
          <cell r="C559" t="str">
            <v>1СФ3-5</v>
          </cell>
          <cell r="D559" t="str">
            <v>Стойка фахверка 1СФ3-5</v>
          </cell>
          <cell r="E559">
            <v>1</v>
          </cell>
          <cell r="F559">
            <v>16.600000000000001</v>
          </cell>
          <cell r="G559">
            <v>16.600000000000001</v>
          </cell>
          <cell r="H559">
            <v>0.87</v>
          </cell>
          <cell r="I559">
            <v>0.87</v>
          </cell>
          <cell r="J559" t="str">
            <v>RAL  7005</v>
          </cell>
          <cell r="K559">
            <v>1</v>
          </cell>
          <cell r="L559">
            <v>16.600000000000001</v>
          </cell>
          <cell r="M559">
            <v>0.87</v>
          </cell>
          <cell r="N559" t="str">
            <v>-</v>
          </cell>
          <cell r="O559" t="str">
            <v>-</v>
          </cell>
          <cell r="P559" t="e">
            <v>#VALUE!</v>
          </cell>
          <cell r="Q559" t="e">
            <v>#VALUE!</v>
          </cell>
          <cell r="R559" t="e">
            <v>#VALUE!</v>
          </cell>
          <cell r="S559" t="e">
            <v>#VALUE!</v>
          </cell>
          <cell r="W559" t="str">
            <v>-</v>
          </cell>
        </row>
        <row r="560">
          <cell r="C560" t="str">
            <v>1СФ3-6</v>
          </cell>
          <cell r="D560" t="str">
            <v>Стойка фахверка 1СФ3-6</v>
          </cell>
          <cell r="E560">
            <v>1</v>
          </cell>
          <cell r="F560">
            <v>7.6</v>
          </cell>
          <cell r="G560">
            <v>7.6</v>
          </cell>
          <cell r="H560">
            <v>0.4</v>
          </cell>
          <cell r="I560">
            <v>0.4</v>
          </cell>
          <cell r="J560" t="str">
            <v>RAL  7005</v>
          </cell>
          <cell r="K560">
            <v>1</v>
          </cell>
          <cell r="L560">
            <v>7.6</v>
          </cell>
          <cell r="M560">
            <v>0.4</v>
          </cell>
          <cell r="N560" t="str">
            <v>-</v>
          </cell>
          <cell r="O560" t="str">
            <v>-</v>
          </cell>
          <cell r="P560" t="e">
            <v>#VALUE!</v>
          </cell>
          <cell r="Q560" t="e">
            <v>#VALUE!</v>
          </cell>
          <cell r="R560" t="e">
            <v>#VALUE!</v>
          </cell>
          <cell r="S560" t="e">
            <v>#VALUE!</v>
          </cell>
          <cell r="W560" t="str">
            <v>-</v>
          </cell>
        </row>
        <row r="561">
          <cell r="C561" t="str">
            <v>1СФ3-7</v>
          </cell>
          <cell r="D561" t="str">
            <v>Стойка фахверка 1СФ3-7</v>
          </cell>
          <cell r="E561">
            <v>1</v>
          </cell>
          <cell r="F561">
            <v>6.9</v>
          </cell>
          <cell r="G561">
            <v>6.9</v>
          </cell>
          <cell r="H561">
            <v>0.36</v>
          </cell>
          <cell r="I561">
            <v>0.36</v>
          </cell>
          <cell r="J561" t="str">
            <v>RAL  7005</v>
          </cell>
          <cell r="K561">
            <v>1</v>
          </cell>
          <cell r="L561">
            <v>6.9</v>
          </cell>
          <cell r="M561">
            <v>0.36</v>
          </cell>
          <cell r="N561" t="str">
            <v>-</v>
          </cell>
          <cell r="O561" t="str">
            <v>-</v>
          </cell>
          <cell r="P561" t="e">
            <v>#VALUE!</v>
          </cell>
          <cell r="Q561" t="e">
            <v>#VALUE!</v>
          </cell>
          <cell r="R561" t="e">
            <v>#VALUE!</v>
          </cell>
          <cell r="S561" t="e">
            <v>#VALUE!</v>
          </cell>
          <cell r="W561" t="str">
            <v>-</v>
          </cell>
        </row>
        <row r="562">
          <cell r="C562" t="str">
            <v>1СФ3-8</v>
          </cell>
          <cell r="D562" t="str">
            <v>Стойка фахверка 1СФ3-8</v>
          </cell>
          <cell r="E562">
            <v>1</v>
          </cell>
          <cell r="F562">
            <v>12.5</v>
          </cell>
          <cell r="G562">
            <v>12.5</v>
          </cell>
          <cell r="H562">
            <v>0.65</v>
          </cell>
          <cell r="I562">
            <v>0.65</v>
          </cell>
          <cell r="J562" t="str">
            <v>RAL  7005</v>
          </cell>
          <cell r="K562">
            <v>1</v>
          </cell>
          <cell r="L562">
            <v>12.5</v>
          </cell>
          <cell r="M562">
            <v>0.65</v>
          </cell>
          <cell r="N562" t="str">
            <v>-</v>
          </cell>
          <cell r="O562" t="str">
            <v>-</v>
          </cell>
          <cell r="P562" t="e">
            <v>#VALUE!</v>
          </cell>
          <cell r="Q562" t="e">
            <v>#VALUE!</v>
          </cell>
          <cell r="R562" t="e">
            <v>#VALUE!</v>
          </cell>
          <cell r="S562" t="e">
            <v>#VALUE!</v>
          </cell>
          <cell r="W562" t="str">
            <v>-</v>
          </cell>
        </row>
        <row r="563">
          <cell r="C563" t="str">
            <v>1СФ3-9</v>
          </cell>
          <cell r="D563" t="str">
            <v>Стойка фахверка 1СФ3-9</v>
          </cell>
          <cell r="E563">
            <v>12</v>
          </cell>
          <cell r="F563">
            <v>8.8000000000000007</v>
          </cell>
          <cell r="G563">
            <v>105.6</v>
          </cell>
          <cell r="H563">
            <v>0.46</v>
          </cell>
          <cell r="I563">
            <v>5.5200000000000005</v>
          </cell>
          <cell r="J563" t="str">
            <v>RAL  7005</v>
          </cell>
          <cell r="K563">
            <v>12</v>
          </cell>
          <cell r="L563">
            <v>105.60000000000001</v>
          </cell>
          <cell r="M563">
            <v>5.5200000000000005</v>
          </cell>
          <cell r="N563" t="str">
            <v>-</v>
          </cell>
          <cell r="O563" t="str">
            <v>-</v>
          </cell>
          <cell r="P563" t="e">
            <v>#VALUE!</v>
          </cell>
          <cell r="Q563" t="e">
            <v>#VALUE!</v>
          </cell>
          <cell r="R563" t="e">
            <v>#VALUE!</v>
          </cell>
          <cell r="S563" t="e">
            <v>#VALUE!</v>
          </cell>
          <cell r="W563" t="str">
            <v>-</v>
          </cell>
        </row>
        <row r="564">
          <cell r="C564" t="str">
            <v>1СФ3-10</v>
          </cell>
          <cell r="D564" t="str">
            <v>Стойка фахверка 1СФ3-10</v>
          </cell>
          <cell r="E564">
            <v>12</v>
          </cell>
          <cell r="F564">
            <v>10.5</v>
          </cell>
          <cell r="G564">
            <v>126</v>
          </cell>
          <cell r="H564">
            <v>0.55000000000000004</v>
          </cell>
          <cell r="I564">
            <v>6.6000000000000005</v>
          </cell>
          <cell r="J564" t="str">
            <v>RAL  7005</v>
          </cell>
          <cell r="K564">
            <v>12</v>
          </cell>
          <cell r="L564">
            <v>126</v>
          </cell>
          <cell r="M564">
            <v>6.6000000000000005</v>
          </cell>
          <cell r="N564" t="str">
            <v>-</v>
          </cell>
          <cell r="O564" t="str">
            <v>-</v>
          </cell>
          <cell r="P564" t="e">
            <v>#VALUE!</v>
          </cell>
          <cell r="Q564" t="e">
            <v>#VALUE!</v>
          </cell>
          <cell r="R564" t="e">
            <v>#VALUE!</v>
          </cell>
          <cell r="S564" t="e">
            <v>#VALUE!</v>
          </cell>
          <cell r="W564" t="str">
            <v>-</v>
          </cell>
        </row>
        <row r="565">
          <cell r="C565" t="str">
            <v>1СФ3-11</v>
          </cell>
          <cell r="D565" t="str">
            <v>Стойка фахверка 1СФ3-11</v>
          </cell>
          <cell r="E565">
            <v>1</v>
          </cell>
          <cell r="F565">
            <v>9.4</v>
          </cell>
          <cell r="G565">
            <v>9.4</v>
          </cell>
          <cell r="H565">
            <v>0.5</v>
          </cell>
          <cell r="I565">
            <v>0.5</v>
          </cell>
          <cell r="J565" t="str">
            <v>RAL  7005</v>
          </cell>
          <cell r="K565">
            <v>1</v>
          </cell>
          <cell r="L565">
            <v>9.4</v>
          </cell>
          <cell r="M565">
            <v>0.5</v>
          </cell>
          <cell r="N565" t="str">
            <v>-</v>
          </cell>
          <cell r="O565" t="str">
            <v>-</v>
          </cell>
          <cell r="P565" t="e">
            <v>#VALUE!</v>
          </cell>
          <cell r="Q565" t="e">
            <v>#VALUE!</v>
          </cell>
          <cell r="R565" t="e">
            <v>#VALUE!</v>
          </cell>
          <cell r="S565" t="e">
            <v>#VALUE!</v>
          </cell>
          <cell r="W565" t="str">
            <v>-</v>
          </cell>
        </row>
        <row r="566">
          <cell r="C566" t="str">
            <v>1ФП1-1</v>
          </cell>
          <cell r="D566" t="str">
            <v>Ферма 1ФП1-1</v>
          </cell>
          <cell r="E566">
            <v>1</v>
          </cell>
          <cell r="F566">
            <v>1471.5</v>
          </cell>
          <cell r="G566">
            <v>1471.5</v>
          </cell>
          <cell r="H566">
            <v>36.090000000000003</v>
          </cell>
          <cell r="I566">
            <v>36.090000000000003</v>
          </cell>
          <cell r="J566" t="str">
            <v>ОГЗ до R45</v>
          </cell>
          <cell r="K566">
            <v>1</v>
          </cell>
          <cell r="L566">
            <v>1471.5</v>
          </cell>
          <cell r="M566">
            <v>36.090000000000003</v>
          </cell>
          <cell r="N566" t="str">
            <v>-</v>
          </cell>
          <cell r="O566" t="str">
            <v>-</v>
          </cell>
          <cell r="P566" t="e">
            <v>#VALUE!</v>
          </cell>
          <cell r="Q566" t="e">
            <v>#VALUE!</v>
          </cell>
          <cell r="R566" t="e">
            <v>#VALUE!</v>
          </cell>
          <cell r="S566" t="e">
            <v>#VALUE!</v>
          </cell>
          <cell r="U566">
            <v>0</v>
          </cell>
          <cell r="V566">
            <v>0</v>
          </cell>
          <cell r="W566" t="str">
            <v>-</v>
          </cell>
        </row>
        <row r="567">
          <cell r="C567" t="str">
            <v>1ФП1-2</v>
          </cell>
          <cell r="D567" t="str">
            <v>Ферма 1ФП1-2</v>
          </cell>
          <cell r="E567">
            <v>7</v>
          </cell>
          <cell r="F567">
            <v>1471.5</v>
          </cell>
          <cell r="G567">
            <v>10300.5</v>
          </cell>
          <cell r="H567">
            <v>36.090000000000003</v>
          </cell>
          <cell r="I567">
            <v>252.63000000000002</v>
          </cell>
          <cell r="J567" t="str">
            <v>ОГЗ до R45</v>
          </cell>
          <cell r="K567">
            <v>7</v>
          </cell>
          <cell r="L567">
            <v>10300.5</v>
          </cell>
          <cell r="M567">
            <v>252.63000000000002</v>
          </cell>
          <cell r="N567" t="str">
            <v>-</v>
          </cell>
          <cell r="O567" t="str">
            <v>-</v>
          </cell>
          <cell r="P567" t="e">
            <v>#VALUE!</v>
          </cell>
          <cell r="Q567" t="e">
            <v>#VALUE!</v>
          </cell>
          <cell r="R567" t="e">
            <v>#VALUE!</v>
          </cell>
          <cell r="S567" t="e">
            <v>#VALUE!</v>
          </cell>
          <cell r="U567">
            <v>0</v>
          </cell>
          <cell r="V567">
            <v>0</v>
          </cell>
          <cell r="W567" t="str">
            <v>-</v>
          </cell>
        </row>
        <row r="568">
          <cell r="C568" t="str">
            <v>1ФП4-1</v>
          </cell>
          <cell r="D568" t="str">
            <v>Ферма 1ФП4-1</v>
          </cell>
          <cell r="E568">
            <v>1</v>
          </cell>
          <cell r="F568">
            <v>1401</v>
          </cell>
          <cell r="G568">
            <v>1401</v>
          </cell>
          <cell r="H568">
            <v>34.29</v>
          </cell>
          <cell r="I568">
            <v>34.29</v>
          </cell>
          <cell r="J568" t="str">
            <v>RAL  7005</v>
          </cell>
          <cell r="K568">
            <v>1</v>
          </cell>
          <cell r="L568">
            <v>1401</v>
          </cell>
          <cell r="M568">
            <v>34.29</v>
          </cell>
          <cell r="N568" t="str">
            <v>-</v>
          </cell>
          <cell r="O568" t="str">
            <v>-</v>
          </cell>
          <cell r="P568" t="e">
            <v>#VALUE!</v>
          </cell>
          <cell r="Q568" t="e">
            <v>#VALUE!</v>
          </cell>
          <cell r="R568" t="e">
            <v>#VALUE!</v>
          </cell>
          <cell r="S568" t="e">
            <v>#VALUE!</v>
          </cell>
          <cell r="U568">
            <v>0</v>
          </cell>
          <cell r="V568">
            <v>0</v>
          </cell>
          <cell r="W568" t="str">
            <v>-</v>
          </cell>
        </row>
        <row r="569">
          <cell r="C569" t="str">
            <v>1Ш-1</v>
          </cell>
          <cell r="D569" t="str">
            <v>Шайба 1Ш-1</v>
          </cell>
          <cell r="E569">
            <v>144</v>
          </cell>
          <cell r="F569">
            <v>1.6</v>
          </cell>
          <cell r="G569">
            <v>230.4</v>
          </cell>
          <cell r="H569">
            <v>0.03</v>
          </cell>
          <cell r="I569">
            <v>4.32</v>
          </cell>
          <cell r="J569" t="str">
            <v>RAL  7005</v>
          </cell>
          <cell r="K569">
            <v>0</v>
          </cell>
          <cell r="L569">
            <v>0</v>
          </cell>
          <cell r="M569">
            <v>0</v>
          </cell>
          <cell r="N569" t="str">
            <v>-</v>
          </cell>
          <cell r="O569" t="str">
            <v>-</v>
          </cell>
          <cell r="P569" t="e">
            <v>#VALUE!</v>
          </cell>
          <cell r="W569" t="str">
            <v>-</v>
          </cell>
        </row>
        <row r="570">
          <cell r="C570" t="str">
            <v>1Ш-2</v>
          </cell>
          <cell r="D570" t="str">
            <v>Шайба 1Ш-2</v>
          </cell>
          <cell r="E570">
            <v>8</v>
          </cell>
          <cell r="F570">
            <v>1</v>
          </cell>
          <cell r="G570">
            <v>8</v>
          </cell>
          <cell r="H570">
            <v>0.02</v>
          </cell>
          <cell r="I570">
            <v>0.16</v>
          </cell>
          <cell r="J570" t="str">
            <v>RAL  7005</v>
          </cell>
          <cell r="K570">
            <v>0</v>
          </cell>
          <cell r="L570">
            <v>0</v>
          </cell>
          <cell r="M570">
            <v>0</v>
          </cell>
          <cell r="N570" t="str">
            <v>-</v>
          </cell>
          <cell r="O570" t="str">
            <v>-</v>
          </cell>
          <cell r="P570" t="e">
            <v>#VALUE!</v>
          </cell>
          <cell r="W570" t="str">
            <v>-</v>
          </cell>
        </row>
        <row r="571">
          <cell r="C571" t="str">
            <v>1Щ1-1</v>
          </cell>
          <cell r="D571" t="str">
            <v>Щит 1Щ1-1</v>
          </cell>
          <cell r="E571">
            <v>2</v>
          </cell>
          <cell r="F571">
            <v>51.2</v>
          </cell>
          <cell r="G571">
            <v>102.4</v>
          </cell>
          <cell r="H571">
            <v>3.03</v>
          </cell>
          <cell r="I571">
            <v>6.06</v>
          </cell>
          <cell r="J571" t="str">
            <v>RAL  7005</v>
          </cell>
          <cell r="K571">
            <v>0</v>
          </cell>
          <cell r="L571">
            <v>0</v>
          </cell>
          <cell r="M571">
            <v>0</v>
          </cell>
          <cell r="N571" t="str">
            <v>-</v>
          </cell>
          <cell r="O571" t="str">
            <v>-</v>
          </cell>
          <cell r="P571" t="e">
            <v>#VALUE!</v>
          </cell>
          <cell r="W571" t="str">
            <v>-</v>
          </cell>
        </row>
        <row r="572">
          <cell r="C572" t="str">
            <v>1Щ1-2</v>
          </cell>
          <cell r="D572" t="str">
            <v>Щит 1Щ1-2</v>
          </cell>
          <cell r="E572">
            <v>2</v>
          </cell>
          <cell r="F572">
            <v>51.2</v>
          </cell>
          <cell r="G572">
            <v>102.4</v>
          </cell>
          <cell r="H572">
            <v>3.03</v>
          </cell>
          <cell r="I572">
            <v>6.06</v>
          </cell>
          <cell r="J572" t="str">
            <v>RAL  7005</v>
          </cell>
          <cell r="K572">
            <v>0</v>
          </cell>
          <cell r="L572">
            <v>0</v>
          </cell>
          <cell r="M572">
            <v>0</v>
          </cell>
          <cell r="N572" t="str">
            <v>-</v>
          </cell>
          <cell r="O572" t="str">
            <v>-</v>
          </cell>
          <cell r="P572" t="e">
            <v>#VALUE!</v>
          </cell>
          <cell r="W572" t="str">
            <v>-</v>
          </cell>
        </row>
        <row r="573">
          <cell r="C573" t="str">
            <v>1Щ1-3</v>
          </cell>
          <cell r="D573" t="str">
            <v>Щит 1Щ1-3</v>
          </cell>
          <cell r="E573">
            <v>4</v>
          </cell>
          <cell r="F573">
            <v>47.7</v>
          </cell>
          <cell r="G573">
            <v>190.8</v>
          </cell>
          <cell r="H573">
            <v>2.83</v>
          </cell>
          <cell r="I573">
            <v>11.32</v>
          </cell>
          <cell r="J573" t="str">
            <v>RAL  7005</v>
          </cell>
          <cell r="K573">
            <v>0</v>
          </cell>
          <cell r="L573">
            <v>0</v>
          </cell>
          <cell r="M573">
            <v>0</v>
          </cell>
          <cell r="N573" t="str">
            <v>-</v>
          </cell>
          <cell r="O573" t="str">
            <v>-</v>
          </cell>
          <cell r="P573" t="e">
            <v>#VALUE!</v>
          </cell>
          <cell r="W573" t="str">
            <v>-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ставлено мк"/>
      <sheetName val="ВОМ КГ-3 СОЭКС"/>
      <sheetName val="ВОМ КГ 2-7 ПМЗ"/>
      <sheetName val="ВОМ КГ-11 НЕВА"/>
    </sheetNames>
    <sheetDataSet>
      <sheetData sheetId="0"/>
      <sheetData sheetId="1">
        <row r="3">
          <cell r="C3" t="str">
            <v>1А-1</v>
          </cell>
          <cell r="D3" t="str">
            <v>Связь 1А-1</v>
          </cell>
          <cell r="E3">
            <v>10</v>
          </cell>
          <cell r="F3">
            <v>45.5</v>
          </cell>
          <cell r="G3">
            <v>455</v>
          </cell>
        </row>
        <row r="4">
          <cell r="C4" t="str">
            <v>1Б-1</v>
          </cell>
          <cell r="D4" t="str">
            <v>Распорка 1Б-1</v>
          </cell>
          <cell r="E4">
            <v>1</v>
          </cell>
          <cell r="F4">
            <v>70.599999999999994</v>
          </cell>
          <cell r="G4">
            <v>70.599999999999994</v>
          </cell>
        </row>
        <row r="5">
          <cell r="C5" t="str">
            <v>1Б1-1</v>
          </cell>
          <cell r="D5" t="str">
            <v>Балка 1Б1-1</v>
          </cell>
          <cell r="E5">
            <v>1</v>
          </cell>
          <cell r="F5">
            <v>4542.8999999999996</v>
          </cell>
          <cell r="G5">
            <v>4542.8999999999996</v>
          </cell>
        </row>
        <row r="6">
          <cell r="C6" t="str">
            <v>1Б1-2</v>
          </cell>
          <cell r="D6" t="str">
            <v>Балка 1Б1-2</v>
          </cell>
          <cell r="E6">
            <v>1</v>
          </cell>
          <cell r="F6">
            <v>4517.2</v>
          </cell>
          <cell r="G6">
            <v>4517.2</v>
          </cell>
        </row>
        <row r="7">
          <cell r="C7" t="str">
            <v>1Б1-3</v>
          </cell>
          <cell r="D7" t="str">
            <v>Балка 1Б1-3</v>
          </cell>
          <cell r="E7">
            <v>1</v>
          </cell>
          <cell r="F7">
            <v>4536</v>
          </cell>
          <cell r="G7">
            <v>4536</v>
          </cell>
        </row>
        <row r="8">
          <cell r="C8" t="str">
            <v>1Б1-4</v>
          </cell>
          <cell r="D8" t="str">
            <v>Балка 1Б1-4</v>
          </cell>
          <cell r="E8">
            <v>3</v>
          </cell>
          <cell r="F8">
            <v>4551.2</v>
          </cell>
          <cell r="G8">
            <v>13653.6</v>
          </cell>
        </row>
        <row r="9">
          <cell r="C9" t="str">
            <v>1Б1-5</v>
          </cell>
          <cell r="D9" t="str">
            <v>Балка 1Б1-5</v>
          </cell>
          <cell r="E9">
            <v>2</v>
          </cell>
          <cell r="F9">
            <v>4535.6000000000004</v>
          </cell>
          <cell r="G9">
            <v>9071.2000000000007</v>
          </cell>
        </row>
        <row r="10">
          <cell r="C10" t="str">
            <v>1Б1-6</v>
          </cell>
          <cell r="D10" t="str">
            <v>Балка 1Б1-6</v>
          </cell>
          <cell r="E10">
            <v>1</v>
          </cell>
          <cell r="F10">
            <v>4528.7</v>
          </cell>
          <cell r="G10">
            <v>4528.7</v>
          </cell>
        </row>
        <row r="11">
          <cell r="C11" t="str">
            <v>1Б2-1</v>
          </cell>
          <cell r="D11" t="str">
            <v>Балка 1Б2-1</v>
          </cell>
          <cell r="E11">
            <v>1</v>
          </cell>
          <cell r="F11">
            <v>4416.3</v>
          </cell>
          <cell r="G11">
            <v>4416.3</v>
          </cell>
        </row>
        <row r="12">
          <cell r="C12" t="str">
            <v>1Б3-1</v>
          </cell>
          <cell r="D12" t="str">
            <v>Балка 1Б3-1</v>
          </cell>
          <cell r="E12">
            <v>1</v>
          </cell>
          <cell r="F12">
            <v>2169.5</v>
          </cell>
          <cell r="G12">
            <v>2169.5</v>
          </cell>
        </row>
        <row r="13">
          <cell r="C13" t="str">
            <v>1Б3-2</v>
          </cell>
          <cell r="D13" t="str">
            <v>Балка 1Б3-2</v>
          </cell>
          <cell r="E13">
            <v>1</v>
          </cell>
          <cell r="F13">
            <v>2048.1</v>
          </cell>
          <cell r="G13">
            <v>2048.1</v>
          </cell>
        </row>
        <row r="14">
          <cell r="C14" t="str">
            <v>1Б3-3</v>
          </cell>
          <cell r="D14" t="str">
            <v>Балка 1Б3-3</v>
          </cell>
          <cell r="E14">
            <v>1</v>
          </cell>
          <cell r="F14">
            <v>2043.1</v>
          </cell>
          <cell r="G14">
            <v>2043.1</v>
          </cell>
        </row>
        <row r="15">
          <cell r="C15" t="str">
            <v>1Б3-4</v>
          </cell>
          <cell r="D15" t="str">
            <v>Балка 1Б3-4</v>
          </cell>
          <cell r="E15">
            <v>1</v>
          </cell>
          <cell r="F15">
            <v>2039.2</v>
          </cell>
          <cell r="G15">
            <v>2039.2</v>
          </cell>
        </row>
        <row r="16">
          <cell r="C16" t="str">
            <v>1Б3-5</v>
          </cell>
          <cell r="D16" t="str">
            <v>Балка 1Б3-5</v>
          </cell>
          <cell r="E16">
            <v>1</v>
          </cell>
          <cell r="F16">
            <v>2032.1</v>
          </cell>
          <cell r="G16">
            <v>2032.1</v>
          </cell>
        </row>
        <row r="17">
          <cell r="C17" t="str">
            <v>1Б4-1</v>
          </cell>
          <cell r="D17" t="str">
            <v>Балка 1Б4-1</v>
          </cell>
          <cell r="E17">
            <v>1</v>
          </cell>
          <cell r="F17">
            <v>595.9</v>
          </cell>
          <cell r="G17">
            <v>595.9</v>
          </cell>
        </row>
        <row r="18">
          <cell r="C18" t="str">
            <v>1Б4-2</v>
          </cell>
          <cell r="D18" t="str">
            <v>Балка 1Б4-2</v>
          </cell>
          <cell r="E18">
            <v>1</v>
          </cell>
          <cell r="F18">
            <v>595.9</v>
          </cell>
          <cell r="G18">
            <v>595.9</v>
          </cell>
        </row>
        <row r="19">
          <cell r="C19" t="str">
            <v>1Б4-3</v>
          </cell>
          <cell r="D19" t="str">
            <v>Балка 1Б4-3</v>
          </cell>
          <cell r="E19">
            <v>2</v>
          </cell>
          <cell r="F19">
            <v>588</v>
          </cell>
          <cell r="G19">
            <v>1176</v>
          </cell>
        </row>
        <row r="20">
          <cell r="C20" t="str">
            <v>1Б4-4</v>
          </cell>
          <cell r="D20" t="str">
            <v>Балка 1Б4-4</v>
          </cell>
          <cell r="E20">
            <v>2</v>
          </cell>
          <cell r="F20">
            <v>676.4</v>
          </cell>
          <cell r="G20">
            <v>1352.8</v>
          </cell>
        </row>
        <row r="21">
          <cell r="C21" t="str">
            <v>1Б4-5</v>
          </cell>
          <cell r="D21" t="str">
            <v>Балка 1Б4-5</v>
          </cell>
          <cell r="E21">
            <v>2</v>
          </cell>
          <cell r="F21">
            <v>686</v>
          </cell>
          <cell r="G21">
            <v>1372</v>
          </cell>
        </row>
        <row r="22">
          <cell r="C22" t="str">
            <v>1Б4-6</v>
          </cell>
          <cell r="D22" t="str">
            <v>Балка 1Б4-6</v>
          </cell>
          <cell r="E22">
            <v>1</v>
          </cell>
          <cell r="F22">
            <v>651</v>
          </cell>
          <cell r="G22">
            <v>651</v>
          </cell>
        </row>
        <row r="23">
          <cell r="C23" t="str">
            <v>1Б4-7</v>
          </cell>
          <cell r="D23" t="str">
            <v>Балка 1Б4-7</v>
          </cell>
          <cell r="E23">
            <v>1</v>
          </cell>
          <cell r="F23">
            <v>651</v>
          </cell>
          <cell r="G23">
            <v>651</v>
          </cell>
        </row>
        <row r="24">
          <cell r="C24" t="str">
            <v>1Б4-8</v>
          </cell>
          <cell r="D24" t="str">
            <v>Балка 1Б4-8</v>
          </cell>
          <cell r="E24">
            <v>1</v>
          </cell>
          <cell r="F24">
            <v>648.6</v>
          </cell>
          <cell r="G24">
            <v>648.6</v>
          </cell>
        </row>
        <row r="25">
          <cell r="C25" t="str">
            <v>1Б4-9</v>
          </cell>
          <cell r="D25" t="str">
            <v>Балка 1Б4-9</v>
          </cell>
          <cell r="E25">
            <v>1</v>
          </cell>
          <cell r="F25">
            <v>660.2</v>
          </cell>
          <cell r="G25">
            <v>660.2</v>
          </cell>
        </row>
        <row r="26">
          <cell r="C26" t="str">
            <v>1Б4-10</v>
          </cell>
          <cell r="D26" t="str">
            <v>Балка 1Б4-10</v>
          </cell>
          <cell r="E26">
            <v>1</v>
          </cell>
          <cell r="F26">
            <v>648.6</v>
          </cell>
          <cell r="G26">
            <v>648.6</v>
          </cell>
        </row>
        <row r="27">
          <cell r="C27" t="str">
            <v>1Б4-11</v>
          </cell>
          <cell r="D27" t="str">
            <v>Балка 1Б4-11</v>
          </cell>
          <cell r="E27">
            <v>1</v>
          </cell>
          <cell r="F27">
            <v>657.8</v>
          </cell>
          <cell r="G27">
            <v>657.8</v>
          </cell>
        </row>
        <row r="28">
          <cell r="C28" t="str">
            <v>1Б4-12</v>
          </cell>
          <cell r="D28" t="str">
            <v>Балка 1Б4-12</v>
          </cell>
          <cell r="E28">
            <v>2</v>
          </cell>
          <cell r="F28">
            <v>673.5</v>
          </cell>
          <cell r="G28">
            <v>1347</v>
          </cell>
        </row>
        <row r="29">
          <cell r="C29" t="str">
            <v>1Б4-13</v>
          </cell>
          <cell r="D29" t="str">
            <v>Балка 1Б4-13</v>
          </cell>
          <cell r="E29">
            <v>2</v>
          </cell>
          <cell r="F29">
            <v>685.2</v>
          </cell>
          <cell r="G29">
            <v>1370.4</v>
          </cell>
        </row>
        <row r="30">
          <cell r="C30" t="str">
            <v>1Б4-14</v>
          </cell>
          <cell r="D30" t="str">
            <v>Балка 1Б4-14</v>
          </cell>
          <cell r="E30">
            <v>4</v>
          </cell>
          <cell r="F30">
            <v>686</v>
          </cell>
          <cell r="G30">
            <v>2744</v>
          </cell>
        </row>
        <row r="31">
          <cell r="C31" t="str">
            <v>1Б4-15</v>
          </cell>
          <cell r="D31" t="str">
            <v>Балка 1Б4-15</v>
          </cell>
          <cell r="E31">
            <v>2</v>
          </cell>
          <cell r="F31">
            <v>686</v>
          </cell>
          <cell r="G31">
            <v>1372</v>
          </cell>
        </row>
        <row r="32">
          <cell r="C32" t="str">
            <v>1Б4-16</v>
          </cell>
          <cell r="D32" t="str">
            <v>Балка 1Б4-16</v>
          </cell>
          <cell r="E32">
            <v>2</v>
          </cell>
          <cell r="F32">
            <v>697.7</v>
          </cell>
          <cell r="G32">
            <v>1395.4</v>
          </cell>
        </row>
        <row r="33">
          <cell r="C33" t="str">
            <v>1Б4-17</v>
          </cell>
          <cell r="D33" t="str">
            <v>Балка 1Б4-17</v>
          </cell>
          <cell r="E33">
            <v>4</v>
          </cell>
          <cell r="F33">
            <v>673.5</v>
          </cell>
          <cell r="G33">
            <v>2694</v>
          </cell>
        </row>
        <row r="34">
          <cell r="C34" t="str">
            <v>1Б4-18</v>
          </cell>
          <cell r="D34" t="str">
            <v>Балка 1Б4-18</v>
          </cell>
          <cell r="E34">
            <v>2</v>
          </cell>
          <cell r="F34">
            <v>673.5</v>
          </cell>
          <cell r="G34">
            <v>1347</v>
          </cell>
        </row>
        <row r="35">
          <cell r="C35" t="str">
            <v>1Б4-19</v>
          </cell>
          <cell r="D35" t="str">
            <v>Балка 1Б4-19</v>
          </cell>
          <cell r="E35">
            <v>2</v>
          </cell>
          <cell r="F35">
            <v>685.2</v>
          </cell>
          <cell r="G35">
            <v>1370.4</v>
          </cell>
        </row>
        <row r="36">
          <cell r="C36" t="str">
            <v>1Б4-20</v>
          </cell>
          <cell r="D36" t="str">
            <v>Балка 1Б4-20</v>
          </cell>
          <cell r="E36">
            <v>4</v>
          </cell>
          <cell r="F36">
            <v>673.5</v>
          </cell>
          <cell r="G36">
            <v>2694</v>
          </cell>
        </row>
        <row r="37">
          <cell r="C37" t="str">
            <v>1Б5-1</v>
          </cell>
          <cell r="D37" t="str">
            <v>Балка 1Б5-1</v>
          </cell>
          <cell r="E37">
            <v>1</v>
          </cell>
          <cell r="F37">
            <v>265.7</v>
          </cell>
          <cell r="G37">
            <v>265.7</v>
          </cell>
        </row>
        <row r="38">
          <cell r="C38" t="str">
            <v>1Б5-2</v>
          </cell>
          <cell r="D38" t="str">
            <v>Балка 1Б5-2</v>
          </cell>
          <cell r="E38">
            <v>1</v>
          </cell>
          <cell r="F38">
            <v>288.7</v>
          </cell>
          <cell r="G38">
            <v>288.7</v>
          </cell>
        </row>
        <row r="39">
          <cell r="C39" t="str">
            <v>1Б5-3</v>
          </cell>
          <cell r="D39" t="str">
            <v>Балка 1Б5-3</v>
          </cell>
          <cell r="E39">
            <v>1</v>
          </cell>
          <cell r="F39">
            <v>270.39999999999998</v>
          </cell>
          <cell r="G39">
            <v>270.39999999999998</v>
          </cell>
        </row>
        <row r="40">
          <cell r="C40" t="str">
            <v>1Б5-4</v>
          </cell>
          <cell r="D40" t="str">
            <v>Балка 1Б5-4</v>
          </cell>
          <cell r="E40">
            <v>1</v>
          </cell>
          <cell r="F40">
            <v>270.39999999999998</v>
          </cell>
          <cell r="G40">
            <v>270.39999999999998</v>
          </cell>
        </row>
        <row r="41">
          <cell r="C41" t="str">
            <v>1Б5-5</v>
          </cell>
          <cell r="D41" t="str">
            <v>Балка 1Б5-5</v>
          </cell>
          <cell r="E41">
            <v>1</v>
          </cell>
          <cell r="F41">
            <v>290</v>
          </cell>
          <cell r="G41">
            <v>290</v>
          </cell>
        </row>
        <row r="42">
          <cell r="C42" t="str">
            <v>1Б5-6</v>
          </cell>
          <cell r="D42" t="str">
            <v>Балка 1Б5-6</v>
          </cell>
          <cell r="E42">
            <v>1</v>
          </cell>
          <cell r="F42">
            <v>308.8</v>
          </cell>
          <cell r="G42">
            <v>308.8</v>
          </cell>
        </row>
        <row r="43">
          <cell r="C43" t="str">
            <v>1Б5-7</v>
          </cell>
          <cell r="D43" t="str">
            <v>Балка 1Б5-7</v>
          </cell>
          <cell r="E43">
            <v>1</v>
          </cell>
          <cell r="F43">
            <v>280.7</v>
          </cell>
          <cell r="G43">
            <v>280.7</v>
          </cell>
        </row>
        <row r="44">
          <cell r="C44" t="str">
            <v>1Б5-8</v>
          </cell>
          <cell r="D44" t="str">
            <v>Балка 1Б5-8</v>
          </cell>
          <cell r="E44">
            <v>1</v>
          </cell>
          <cell r="F44">
            <v>299.5</v>
          </cell>
          <cell r="G44">
            <v>299.5</v>
          </cell>
        </row>
        <row r="45">
          <cell r="C45" t="str">
            <v>1Б5-9</v>
          </cell>
          <cell r="D45" t="str">
            <v>Балка 1Б5-9</v>
          </cell>
          <cell r="E45">
            <v>1</v>
          </cell>
          <cell r="F45">
            <v>330.9</v>
          </cell>
          <cell r="G45">
            <v>330.9</v>
          </cell>
        </row>
        <row r="46">
          <cell r="C46" t="str">
            <v>1Б5-10</v>
          </cell>
          <cell r="D46" t="str">
            <v>Балка 1Б5-10</v>
          </cell>
          <cell r="E46">
            <v>1</v>
          </cell>
          <cell r="F46">
            <v>350.6</v>
          </cell>
          <cell r="G46">
            <v>350.6</v>
          </cell>
        </row>
        <row r="47">
          <cell r="C47" t="str">
            <v>1Б5-11</v>
          </cell>
          <cell r="D47" t="str">
            <v>Балка 1Б5-11</v>
          </cell>
          <cell r="E47">
            <v>1</v>
          </cell>
          <cell r="F47">
            <v>329.5</v>
          </cell>
          <cell r="G47">
            <v>329.5</v>
          </cell>
        </row>
        <row r="48">
          <cell r="C48" t="str">
            <v>1Б5-12</v>
          </cell>
          <cell r="D48" t="str">
            <v>Балка 1Б5-12</v>
          </cell>
          <cell r="E48">
            <v>1</v>
          </cell>
          <cell r="F48">
            <v>349.2</v>
          </cell>
          <cell r="G48">
            <v>349.2</v>
          </cell>
        </row>
        <row r="49">
          <cell r="C49" t="str">
            <v>1Б5-13</v>
          </cell>
          <cell r="D49" t="str">
            <v>Балка 1Б5-13</v>
          </cell>
          <cell r="E49">
            <v>1</v>
          </cell>
          <cell r="F49">
            <v>312.2</v>
          </cell>
          <cell r="G49">
            <v>312.2</v>
          </cell>
        </row>
        <row r="50">
          <cell r="C50" t="str">
            <v>1Б5-14</v>
          </cell>
          <cell r="D50" t="str">
            <v>Балка 1Б5-14</v>
          </cell>
          <cell r="E50">
            <v>1</v>
          </cell>
          <cell r="F50">
            <v>331.8</v>
          </cell>
          <cell r="G50">
            <v>331.8</v>
          </cell>
        </row>
        <row r="51">
          <cell r="C51" t="str">
            <v>1Б6-1</v>
          </cell>
          <cell r="D51" t="str">
            <v>Балка 1Б6-1</v>
          </cell>
          <cell r="E51">
            <v>1</v>
          </cell>
          <cell r="F51">
            <v>630.79999999999995</v>
          </cell>
          <cell r="G51">
            <v>630.79999999999995</v>
          </cell>
        </row>
        <row r="52">
          <cell r="C52" t="str">
            <v>1Б6-2</v>
          </cell>
          <cell r="D52" t="str">
            <v>Балка 1Б6-2</v>
          </cell>
          <cell r="E52">
            <v>1</v>
          </cell>
          <cell r="F52">
            <v>626.20000000000005</v>
          </cell>
          <cell r="G52">
            <v>626.20000000000005</v>
          </cell>
        </row>
        <row r="53">
          <cell r="C53" t="str">
            <v>1Б6-3</v>
          </cell>
          <cell r="D53" t="str">
            <v>Балка 1Б6-3</v>
          </cell>
          <cell r="E53">
            <v>2</v>
          </cell>
          <cell r="F53">
            <v>613</v>
          </cell>
          <cell r="G53">
            <v>1226</v>
          </cell>
        </row>
        <row r="54">
          <cell r="C54" t="str">
            <v>1Б7-1</v>
          </cell>
          <cell r="D54" t="str">
            <v>Балка 1Б7-1</v>
          </cell>
          <cell r="E54">
            <v>1</v>
          </cell>
          <cell r="F54">
            <v>267.5</v>
          </cell>
          <cell r="G54">
            <v>267.5</v>
          </cell>
        </row>
        <row r="55">
          <cell r="C55" t="str">
            <v>1Б7-2</v>
          </cell>
          <cell r="D55" t="str">
            <v>Балка 1Б7-2</v>
          </cell>
          <cell r="E55">
            <v>7</v>
          </cell>
          <cell r="F55">
            <v>147.4</v>
          </cell>
          <cell r="G55">
            <v>1031.8</v>
          </cell>
        </row>
        <row r="56">
          <cell r="C56" t="str">
            <v>1Б7-3</v>
          </cell>
          <cell r="D56" t="str">
            <v>Балка 1Б7-3</v>
          </cell>
          <cell r="E56">
            <v>2</v>
          </cell>
          <cell r="F56">
            <v>53.8</v>
          </cell>
          <cell r="G56">
            <v>107.6</v>
          </cell>
        </row>
        <row r="57">
          <cell r="C57" t="str">
            <v>1Б7-4</v>
          </cell>
          <cell r="D57" t="str">
            <v>Балка 1Б7-4</v>
          </cell>
          <cell r="E57">
            <v>1</v>
          </cell>
          <cell r="F57">
            <v>53.8</v>
          </cell>
          <cell r="G57">
            <v>53.8</v>
          </cell>
        </row>
        <row r="58">
          <cell r="C58" t="str">
            <v>1Б7-5</v>
          </cell>
          <cell r="D58" t="str">
            <v>Балка 1Б7-5</v>
          </cell>
          <cell r="E58">
            <v>1</v>
          </cell>
          <cell r="F58">
            <v>17.2</v>
          </cell>
          <cell r="G58">
            <v>17.2</v>
          </cell>
        </row>
        <row r="59">
          <cell r="C59" t="str">
            <v>1Б7-6</v>
          </cell>
          <cell r="D59" t="str">
            <v>Балка 1Б7-6</v>
          </cell>
          <cell r="E59">
            <v>1</v>
          </cell>
          <cell r="F59">
            <v>123.7</v>
          </cell>
          <cell r="G59">
            <v>123.7</v>
          </cell>
        </row>
        <row r="60">
          <cell r="C60" t="str">
            <v>1Б7-7</v>
          </cell>
          <cell r="D60" t="str">
            <v>Балка 1Б7-7</v>
          </cell>
          <cell r="E60">
            <v>1</v>
          </cell>
          <cell r="F60">
            <v>48.6</v>
          </cell>
          <cell r="G60">
            <v>48.6</v>
          </cell>
        </row>
        <row r="61">
          <cell r="C61" t="str">
            <v>1Б7-8</v>
          </cell>
          <cell r="D61" t="str">
            <v>Балка 1Б7-8</v>
          </cell>
          <cell r="E61">
            <v>1</v>
          </cell>
          <cell r="F61">
            <v>30.8</v>
          </cell>
          <cell r="G61">
            <v>30.8</v>
          </cell>
        </row>
        <row r="62">
          <cell r="C62" t="str">
            <v>1Б7-9</v>
          </cell>
          <cell r="D62" t="str">
            <v>Балка 1Б7-9</v>
          </cell>
          <cell r="E62">
            <v>5</v>
          </cell>
          <cell r="F62">
            <v>100</v>
          </cell>
          <cell r="G62">
            <v>500</v>
          </cell>
        </row>
        <row r="63">
          <cell r="C63" t="str">
            <v>1Б7-10</v>
          </cell>
          <cell r="D63" t="str">
            <v>Балка 1Б7-10</v>
          </cell>
          <cell r="E63">
            <v>1</v>
          </cell>
          <cell r="F63">
            <v>101.8</v>
          </cell>
          <cell r="G63">
            <v>101.8</v>
          </cell>
        </row>
        <row r="64">
          <cell r="C64" t="str">
            <v>1Б7-11</v>
          </cell>
          <cell r="D64" t="str">
            <v>Балка 1Б7-11</v>
          </cell>
          <cell r="E64">
            <v>2</v>
          </cell>
          <cell r="F64">
            <v>44.9</v>
          </cell>
          <cell r="G64">
            <v>89.8</v>
          </cell>
        </row>
        <row r="65">
          <cell r="C65" t="str">
            <v>1Б7-12</v>
          </cell>
          <cell r="D65" t="str">
            <v>Балка 1Б7-12</v>
          </cell>
          <cell r="E65">
            <v>3</v>
          </cell>
          <cell r="F65">
            <v>46</v>
          </cell>
          <cell r="G65">
            <v>138</v>
          </cell>
        </row>
        <row r="66">
          <cell r="C66" t="str">
            <v>1Б7-13</v>
          </cell>
          <cell r="D66" t="str">
            <v>Балка 1Б7-13</v>
          </cell>
          <cell r="E66">
            <v>1</v>
          </cell>
          <cell r="F66">
            <v>39.299999999999997</v>
          </cell>
          <cell r="G66">
            <v>39.299999999999997</v>
          </cell>
        </row>
        <row r="67">
          <cell r="C67" t="str">
            <v>1Б7-14</v>
          </cell>
          <cell r="D67" t="str">
            <v>Балка 1Б7-14</v>
          </cell>
          <cell r="E67">
            <v>1</v>
          </cell>
          <cell r="F67">
            <v>47.5</v>
          </cell>
          <cell r="G67">
            <v>47.5</v>
          </cell>
        </row>
        <row r="68">
          <cell r="C68" t="str">
            <v>1Б7-15</v>
          </cell>
          <cell r="D68" t="str">
            <v>Балка 1Б7-15</v>
          </cell>
          <cell r="E68">
            <v>1</v>
          </cell>
          <cell r="F68">
            <v>29.7</v>
          </cell>
          <cell r="G68">
            <v>29.7</v>
          </cell>
        </row>
        <row r="69">
          <cell r="C69" t="str">
            <v>1Б7-16</v>
          </cell>
          <cell r="D69" t="str">
            <v>Балка 1Б7-16</v>
          </cell>
          <cell r="E69">
            <v>10</v>
          </cell>
          <cell r="F69">
            <v>105.4</v>
          </cell>
          <cell r="G69">
            <v>1054</v>
          </cell>
        </row>
        <row r="70">
          <cell r="C70" t="str">
            <v>1Б7-17</v>
          </cell>
          <cell r="D70" t="str">
            <v>Балка 1Б7-17</v>
          </cell>
          <cell r="E70">
            <v>1</v>
          </cell>
          <cell r="F70">
            <v>109.1</v>
          </cell>
          <cell r="G70">
            <v>109.1</v>
          </cell>
        </row>
        <row r="71">
          <cell r="C71" t="str">
            <v>1Б7-18</v>
          </cell>
          <cell r="D71" t="str">
            <v>Балка 1Б7-18</v>
          </cell>
          <cell r="E71">
            <v>1</v>
          </cell>
          <cell r="F71">
            <v>109.1</v>
          </cell>
          <cell r="G71">
            <v>109.1</v>
          </cell>
        </row>
        <row r="72">
          <cell r="C72" t="str">
            <v>1Б7-19</v>
          </cell>
          <cell r="D72" t="str">
            <v>Балка 1Б7-19</v>
          </cell>
          <cell r="E72">
            <v>4</v>
          </cell>
          <cell r="F72">
            <v>50.3</v>
          </cell>
          <cell r="G72">
            <v>201.2</v>
          </cell>
        </row>
        <row r="73">
          <cell r="C73" t="str">
            <v>1Б7-20</v>
          </cell>
          <cell r="D73" t="str">
            <v>Балка 1Б7-20</v>
          </cell>
          <cell r="E73">
            <v>1</v>
          </cell>
          <cell r="F73">
            <v>39.299999999999997</v>
          </cell>
          <cell r="G73">
            <v>39.299999999999997</v>
          </cell>
        </row>
        <row r="74">
          <cell r="C74" t="str">
            <v>1Б7-21</v>
          </cell>
          <cell r="D74" t="str">
            <v>Балка 1Б7-21</v>
          </cell>
          <cell r="E74">
            <v>1</v>
          </cell>
          <cell r="F74">
            <v>47.5</v>
          </cell>
          <cell r="G74">
            <v>47.5</v>
          </cell>
        </row>
        <row r="75">
          <cell r="C75" t="str">
            <v>1Б7-22</v>
          </cell>
          <cell r="D75" t="str">
            <v>Балка 1Б7-22</v>
          </cell>
          <cell r="E75">
            <v>1</v>
          </cell>
          <cell r="F75">
            <v>29.7</v>
          </cell>
          <cell r="G75">
            <v>29.7</v>
          </cell>
        </row>
        <row r="76">
          <cell r="C76" t="str">
            <v>1Б7-23</v>
          </cell>
          <cell r="D76" t="str">
            <v>Балка 1Б7-23</v>
          </cell>
          <cell r="E76">
            <v>3</v>
          </cell>
          <cell r="F76">
            <v>5.7</v>
          </cell>
          <cell r="G76">
            <v>17.100000000000001</v>
          </cell>
        </row>
        <row r="77">
          <cell r="C77" t="str">
            <v>1Б7-24</v>
          </cell>
          <cell r="D77" t="str">
            <v>Балка 1Б7-24</v>
          </cell>
          <cell r="E77">
            <v>13</v>
          </cell>
          <cell r="F77">
            <v>117.1</v>
          </cell>
          <cell r="G77">
            <v>1522.3</v>
          </cell>
        </row>
        <row r="78">
          <cell r="C78" t="str">
            <v>1Б7-25</v>
          </cell>
          <cell r="D78" t="str">
            <v>Балка 1Б7-25</v>
          </cell>
          <cell r="E78">
            <v>1</v>
          </cell>
          <cell r="F78">
            <v>123.4</v>
          </cell>
          <cell r="G78">
            <v>123.4</v>
          </cell>
        </row>
        <row r="79">
          <cell r="C79" t="str">
            <v>1Б7-26</v>
          </cell>
          <cell r="D79" t="str">
            <v>Балка 1Б7-26</v>
          </cell>
          <cell r="E79">
            <v>6</v>
          </cell>
          <cell r="F79">
            <v>123.9</v>
          </cell>
          <cell r="G79">
            <v>743.4</v>
          </cell>
        </row>
        <row r="80">
          <cell r="C80" t="str">
            <v>1Б7-27</v>
          </cell>
          <cell r="D80" t="str">
            <v>Балка 1Б7-27</v>
          </cell>
          <cell r="E80">
            <v>49</v>
          </cell>
          <cell r="F80">
            <v>123.4</v>
          </cell>
          <cell r="G80">
            <v>6046.6</v>
          </cell>
        </row>
        <row r="81">
          <cell r="C81" t="str">
            <v>1Б8-1</v>
          </cell>
          <cell r="D81" t="str">
            <v>Балка 1Б8-1</v>
          </cell>
          <cell r="E81">
            <v>1</v>
          </cell>
          <cell r="F81">
            <v>3763.7</v>
          </cell>
          <cell r="G81">
            <v>3763.7</v>
          </cell>
        </row>
        <row r="82">
          <cell r="C82" t="str">
            <v>1Б8-2</v>
          </cell>
          <cell r="D82" t="str">
            <v>Балка 1Б8-2</v>
          </cell>
          <cell r="E82">
            <v>1</v>
          </cell>
          <cell r="F82">
            <v>3796.9</v>
          </cell>
          <cell r="G82">
            <v>3796.9</v>
          </cell>
        </row>
        <row r="83">
          <cell r="C83" t="str">
            <v>1Б8-3</v>
          </cell>
          <cell r="D83" t="str">
            <v>Балка 1Б8-3</v>
          </cell>
          <cell r="E83">
            <v>1</v>
          </cell>
          <cell r="F83">
            <v>3785.1</v>
          </cell>
          <cell r="G83">
            <v>3785.1</v>
          </cell>
        </row>
        <row r="84">
          <cell r="C84" t="str">
            <v>1Б8-4</v>
          </cell>
          <cell r="D84" t="str">
            <v>Балка 1Б8-4</v>
          </cell>
          <cell r="E84">
            <v>1</v>
          </cell>
          <cell r="F84">
            <v>3796.9</v>
          </cell>
          <cell r="G84">
            <v>3796.9</v>
          </cell>
        </row>
        <row r="85">
          <cell r="C85" t="str">
            <v>1Б8-5</v>
          </cell>
          <cell r="D85" t="str">
            <v>Балка 1Б8-5</v>
          </cell>
          <cell r="E85">
            <v>5</v>
          </cell>
          <cell r="F85">
            <v>3763.7</v>
          </cell>
          <cell r="G85">
            <v>18818.5</v>
          </cell>
        </row>
        <row r="86">
          <cell r="C86" t="str">
            <v>1Б8-6</v>
          </cell>
          <cell r="D86" t="str">
            <v>Балка 1Б8-6</v>
          </cell>
          <cell r="E86">
            <v>1</v>
          </cell>
          <cell r="F86">
            <v>3757.4</v>
          </cell>
          <cell r="G86">
            <v>3757.4</v>
          </cell>
        </row>
        <row r="87">
          <cell r="C87" t="str">
            <v>1Б9-1</v>
          </cell>
          <cell r="D87" t="str">
            <v>Балка 1Б9-1</v>
          </cell>
          <cell r="E87">
            <v>1</v>
          </cell>
          <cell r="F87">
            <v>1643</v>
          </cell>
          <cell r="G87">
            <v>1643</v>
          </cell>
        </row>
        <row r="88">
          <cell r="C88" t="str">
            <v>1Б9-2</v>
          </cell>
          <cell r="D88" t="str">
            <v>Балка 1Б9-2</v>
          </cell>
          <cell r="E88">
            <v>1</v>
          </cell>
          <cell r="F88">
            <v>1655.1</v>
          </cell>
          <cell r="G88">
            <v>1655.1</v>
          </cell>
        </row>
        <row r="89">
          <cell r="C89" t="str">
            <v>1Б9-3</v>
          </cell>
          <cell r="D89" t="str">
            <v>Балка 1Б9-3</v>
          </cell>
          <cell r="E89">
            <v>2</v>
          </cell>
          <cell r="F89">
            <v>1636.9</v>
          </cell>
          <cell r="G89">
            <v>3273.8</v>
          </cell>
        </row>
        <row r="90">
          <cell r="C90" t="str">
            <v>1Б9-4</v>
          </cell>
          <cell r="D90" t="str">
            <v>Балка 1Б9-4</v>
          </cell>
          <cell r="E90">
            <v>1</v>
          </cell>
          <cell r="F90">
            <v>1636.9</v>
          </cell>
          <cell r="G90">
            <v>1636.9</v>
          </cell>
        </row>
        <row r="91">
          <cell r="C91" t="str">
            <v>1Б11-1</v>
          </cell>
          <cell r="D91" t="str">
            <v>Балка 1Б11-1</v>
          </cell>
          <cell r="E91">
            <v>1</v>
          </cell>
          <cell r="F91">
            <v>792.4</v>
          </cell>
          <cell r="G91">
            <v>792.4</v>
          </cell>
        </row>
        <row r="92">
          <cell r="C92" t="str">
            <v>1Б12-1</v>
          </cell>
          <cell r="D92" t="str">
            <v>Балка 1Б12-1</v>
          </cell>
          <cell r="E92">
            <v>2</v>
          </cell>
          <cell r="F92">
            <v>1678.5</v>
          </cell>
          <cell r="G92">
            <v>3357</v>
          </cell>
        </row>
        <row r="93">
          <cell r="C93" t="str">
            <v>1Б13-1</v>
          </cell>
          <cell r="D93" t="str">
            <v>Балка 1Б13-1</v>
          </cell>
          <cell r="E93">
            <v>1</v>
          </cell>
          <cell r="F93">
            <v>28.6</v>
          </cell>
          <cell r="G93">
            <v>28.6</v>
          </cell>
        </row>
        <row r="94">
          <cell r="C94" t="str">
            <v>1Б13-2</v>
          </cell>
          <cell r="D94" t="str">
            <v>Балка 1Б13-2</v>
          </cell>
          <cell r="E94">
            <v>1</v>
          </cell>
          <cell r="F94">
            <v>28.5</v>
          </cell>
          <cell r="G94">
            <v>28.5</v>
          </cell>
        </row>
        <row r="95">
          <cell r="C95" t="str">
            <v>1Б13-3</v>
          </cell>
          <cell r="D95" t="str">
            <v>Балка 1Б13-3</v>
          </cell>
          <cell r="E95">
            <v>6</v>
          </cell>
          <cell r="F95">
            <v>27.1</v>
          </cell>
          <cell r="G95">
            <v>162.6</v>
          </cell>
        </row>
        <row r="96">
          <cell r="C96" t="str">
            <v>1Б13-4</v>
          </cell>
          <cell r="D96" t="str">
            <v>Балка 1Б13-4</v>
          </cell>
          <cell r="E96">
            <v>3</v>
          </cell>
          <cell r="F96">
            <v>18</v>
          </cell>
          <cell r="G96">
            <v>54</v>
          </cell>
        </row>
        <row r="97">
          <cell r="C97" t="str">
            <v>1Б13-5</v>
          </cell>
          <cell r="D97" t="str">
            <v>Балка 1Б13-5</v>
          </cell>
          <cell r="E97">
            <v>15</v>
          </cell>
          <cell r="F97">
            <v>15.8</v>
          </cell>
          <cell r="G97">
            <v>237</v>
          </cell>
        </row>
        <row r="98">
          <cell r="C98" t="str">
            <v>1Б13-6</v>
          </cell>
          <cell r="D98" t="str">
            <v>Балка 1Б13-6</v>
          </cell>
          <cell r="E98">
            <v>1</v>
          </cell>
          <cell r="F98">
            <v>18.5</v>
          </cell>
          <cell r="G98">
            <v>18.5</v>
          </cell>
        </row>
        <row r="99">
          <cell r="C99" t="str">
            <v>1Б13-7</v>
          </cell>
          <cell r="D99" t="str">
            <v>Балка 1Б13-7</v>
          </cell>
          <cell r="E99">
            <v>1</v>
          </cell>
          <cell r="F99">
            <v>12.1</v>
          </cell>
          <cell r="G99">
            <v>12.1</v>
          </cell>
        </row>
        <row r="100">
          <cell r="C100" t="str">
            <v>1Б13-8</v>
          </cell>
          <cell r="D100" t="str">
            <v>Балка 1Б13-8</v>
          </cell>
          <cell r="E100">
            <v>1</v>
          </cell>
          <cell r="F100">
            <v>15.4</v>
          </cell>
          <cell r="G100">
            <v>15.4</v>
          </cell>
        </row>
        <row r="101">
          <cell r="C101" t="str">
            <v>1Б13-9</v>
          </cell>
          <cell r="D101" t="str">
            <v>Балка 1Б13-9</v>
          </cell>
          <cell r="E101">
            <v>3</v>
          </cell>
          <cell r="F101">
            <v>49</v>
          </cell>
          <cell r="G101">
            <v>147</v>
          </cell>
        </row>
        <row r="102">
          <cell r="C102" t="str">
            <v>1Б13-10</v>
          </cell>
          <cell r="D102" t="str">
            <v>Балка 1Б13-10</v>
          </cell>
          <cell r="E102">
            <v>2</v>
          </cell>
          <cell r="F102">
            <v>45.6</v>
          </cell>
          <cell r="G102">
            <v>91.2</v>
          </cell>
        </row>
        <row r="103">
          <cell r="C103" t="str">
            <v>1Б13-11</v>
          </cell>
          <cell r="D103" t="str">
            <v>Балка 1Б13-11</v>
          </cell>
          <cell r="E103">
            <v>1</v>
          </cell>
          <cell r="F103">
            <v>45.6</v>
          </cell>
          <cell r="G103">
            <v>45.6</v>
          </cell>
        </row>
        <row r="104">
          <cell r="C104" t="str">
            <v>1Б14-1</v>
          </cell>
          <cell r="D104" t="str">
            <v>Балка 1Б14-1</v>
          </cell>
          <cell r="E104">
            <v>1</v>
          </cell>
          <cell r="F104">
            <v>360.1</v>
          </cell>
          <cell r="G104">
            <v>360.1</v>
          </cell>
        </row>
        <row r="105">
          <cell r="C105" t="str">
            <v>1Б14-2</v>
          </cell>
          <cell r="D105" t="str">
            <v>Балка 1Б14-2</v>
          </cell>
          <cell r="E105">
            <v>1</v>
          </cell>
          <cell r="F105">
            <v>350</v>
          </cell>
          <cell r="G105">
            <v>350</v>
          </cell>
        </row>
        <row r="106">
          <cell r="C106" t="str">
            <v>1Б14-3</v>
          </cell>
          <cell r="D106" t="str">
            <v>Балка 1Б14-3</v>
          </cell>
          <cell r="E106">
            <v>1</v>
          </cell>
          <cell r="F106">
            <v>397.2</v>
          </cell>
          <cell r="G106">
            <v>397.2</v>
          </cell>
        </row>
        <row r="107">
          <cell r="C107" t="str">
            <v>1Б14-4</v>
          </cell>
          <cell r="D107" t="str">
            <v>Балка 1Б14-4</v>
          </cell>
          <cell r="E107">
            <v>1</v>
          </cell>
          <cell r="F107">
            <v>408.1</v>
          </cell>
          <cell r="G107">
            <v>408.1</v>
          </cell>
        </row>
        <row r="108">
          <cell r="C108" t="str">
            <v>1В-1</v>
          </cell>
          <cell r="D108" t="str">
            <v>Ригель фахверка 1В-1</v>
          </cell>
          <cell r="E108">
            <v>1</v>
          </cell>
          <cell r="F108">
            <v>8.1999999999999993</v>
          </cell>
          <cell r="G108">
            <v>8.1999999999999993</v>
          </cell>
        </row>
        <row r="109">
          <cell r="C109" t="str">
            <v>1В-2</v>
          </cell>
          <cell r="D109" t="str">
            <v>Ригель фахверка 1В-2</v>
          </cell>
          <cell r="E109">
            <v>1</v>
          </cell>
          <cell r="F109">
            <v>17.3</v>
          </cell>
          <cell r="G109">
            <v>17.3</v>
          </cell>
        </row>
        <row r="110">
          <cell r="C110" t="str">
            <v>1В-3</v>
          </cell>
          <cell r="D110" t="str">
            <v>Ригель фахверка 1В-3</v>
          </cell>
          <cell r="E110">
            <v>1</v>
          </cell>
          <cell r="F110">
            <v>4.3</v>
          </cell>
          <cell r="G110">
            <v>4.3</v>
          </cell>
        </row>
        <row r="111">
          <cell r="C111" t="str">
            <v>1В-4</v>
          </cell>
          <cell r="D111" t="str">
            <v>Ригель фахверка 1В-4</v>
          </cell>
          <cell r="E111">
            <v>1</v>
          </cell>
          <cell r="F111">
            <v>5.3</v>
          </cell>
          <cell r="G111">
            <v>5.3</v>
          </cell>
        </row>
        <row r="112">
          <cell r="C112" t="str">
            <v>1В-5</v>
          </cell>
          <cell r="D112" t="str">
            <v>Ригель фахверка 1В-5</v>
          </cell>
          <cell r="E112">
            <v>1</v>
          </cell>
          <cell r="F112">
            <v>11.6</v>
          </cell>
          <cell r="G112">
            <v>11.6</v>
          </cell>
        </row>
        <row r="113">
          <cell r="C113" t="str">
            <v>1В-6</v>
          </cell>
          <cell r="D113" t="str">
            <v>Ригель фахверка 1В-6</v>
          </cell>
          <cell r="E113">
            <v>1</v>
          </cell>
          <cell r="F113">
            <v>7.5</v>
          </cell>
          <cell r="G113">
            <v>7.5</v>
          </cell>
        </row>
        <row r="114">
          <cell r="C114" t="str">
            <v>1В-7</v>
          </cell>
          <cell r="D114" t="str">
            <v>Ригель фахверка 1В-7</v>
          </cell>
          <cell r="E114">
            <v>1</v>
          </cell>
          <cell r="F114">
            <v>2.5</v>
          </cell>
          <cell r="G114">
            <v>2.5</v>
          </cell>
        </row>
        <row r="115">
          <cell r="C115" t="str">
            <v>1В-8</v>
          </cell>
          <cell r="D115" t="str">
            <v>Ригель фахверка 1В-8</v>
          </cell>
          <cell r="E115">
            <v>1</v>
          </cell>
          <cell r="F115">
            <v>9.4</v>
          </cell>
          <cell r="G115">
            <v>9.4</v>
          </cell>
        </row>
        <row r="116">
          <cell r="C116" t="str">
            <v>1В-9</v>
          </cell>
          <cell r="D116" t="str">
            <v>Ригель фахверка 1В-9</v>
          </cell>
          <cell r="E116">
            <v>1</v>
          </cell>
          <cell r="F116">
            <v>11.1</v>
          </cell>
          <cell r="G116">
            <v>11.1</v>
          </cell>
        </row>
        <row r="117">
          <cell r="C117" t="str">
            <v>1В-10</v>
          </cell>
          <cell r="D117" t="str">
            <v>Ригель фахверка 1В-10</v>
          </cell>
          <cell r="E117">
            <v>1</v>
          </cell>
          <cell r="F117">
            <v>41.1</v>
          </cell>
          <cell r="G117">
            <v>41.1</v>
          </cell>
        </row>
        <row r="118">
          <cell r="C118" t="str">
            <v>1В-11</v>
          </cell>
          <cell r="D118" t="str">
            <v>Ригель фахверка 1В-11</v>
          </cell>
          <cell r="E118">
            <v>1</v>
          </cell>
          <cell r="F118">
            <v>30.4</v>
          </cell>
          <cell r="G118">
            <v>30.4</v>
          </cell>
        </row>
        <row r="119">
          <cell r="C119" t="str">
            <v>1ЗД1-1</v>
          </cell>
          <cell r="D119" t="str">
            <v>Закладная деталь 1ЗД1-1</v>
          </cell>
          <cell r="E119">
            <v>62</v>
          </cell>
          <cell r="F119">
            <v>8.4</v>
          </cell>
          <cell r="G119">
            <v>520.79999999999995</v>
          </cell>
        </row>
        <row r="120">
          <cell r="C120" t="str">
            <v>1ЗД1-2</v>
          </cell>
          <cell r="D120" t="str">
            <v>Закладная деталь 1ЗД1-2</v>
          </cell>
          <cell r="E120">
            <v>62</v>
          </cell>
          <cell r="F120">
            <v>2.2000000000000002</v>
          </cell>
          <cell r="G120">
            <v>136.4</v>
          </cell>
        </row>
        <row r="121">
          <cell r="C121" t="str">
            <v>1ЗД2-1</v>
          </cell>
          <cell r="D121" t="str">
            <v>Закладная деталь 1ЗД2-1</v>
          </cell>
          <cell r="E121">
            <v>68</v>
          </cell>
          <cell r="F121">
            <v>0.7</v>
          </cell>
          <cell r="G121">
            <v>47.6</v>
          </cell>
        </row>
        <row r="122">
          <cell r="C122" t="str">
            <v>1ЗД2-2</v>
          </cell>
          <cell r="D122" t="str">
            <v>Закладная деталь 1ЗД2-2</v>
          </cell>
          <cell r="E122">
            <v>68</v>
          </cell>
          <cell r="F122">
            <v>2.1</v>
          </cell>
          <cell r="G122">
            <v>142.80000000000001</v>
          </cell>
        </row>
        <row r="123">
          <cell r="C123" t="str">
            <v>1К1-1</v>
          </cell>
          <cell r="D123" t="str">
            <v>Колонна 1К1-1</v>
          </cell>
          <cell r="E123">
            <v>1</v>
          </cell>
          <cell r="F123">
            <v>1737.2</v>
          </cell>
          <cell r="G123">
            <v>1737.2</v>
          </cell>
        </row>
        <row r="124">
          <cell r="C124" t="str">
            <v>1К1-2</v>
          </cell>
          <cell r="D124" t="str">
            <v>Колонна 1К1-2</v>
          </cell>
          <cell r="E124">
            <v>1</v>
          </cell>
          <cell r="F124">
            <v>1737.2</v>
          </cell>
          <cell r="G124">
            <v>1737.2</v>
          </cell>
        </row>
        <row r="125">
          <cell r="C125" t="str">
            <v>1К1-3</v>
          </cell>
          <cell r="D125" t="str">
            <v>Колонна 1К1-3</v>
          </cell>
          <cell r="E125">
            <v>2</v>
          </cell>
          <cell r="F125">
            <v>1582.3</v>
          </cell>
          <cell r="G125">
            <v>3164.6</v>
          </cell>
        </row>
        <row r="126">
          <cell r="C126" t="str">
            <v>1К1-4</v>
          </cell>
          <cell r="D126" t="str">
            <v>Колонна 1К1-4</v>
          </cell>
          <cell r="E126">
            <v>1</v>
          </cell>
          <cell r="F126">
            <v>240.2</v>
          </cell>
          <cell r="G126">
            <v>240.2</v>
          </cell>
        </row>
        <row r="127">
          <cell r="C127" t="str">
            <v>1К1-5</v>
          </cell>
          <cell r="D127" t="str">
            <v>Колонна 1К1-5</v>
          </cell>
          <cell r="E127">
            <v>1</v>
          </cell>
          <cell r="F127">
            <v>1183.5999999999999</v>
          </cell>
          <cell r="G127">
            <v>1183.5999999999999</v>
          </cell>
        </row>
        <row r="128">
          <cell r="C128" t="str">
            <v>1К1-6</v>
          </cell>
          <cell r="D128" t="str">
            <v>Колонна 1К1-6</v>
          </cell>
          <cell r="E128">
            <v>1</v>
          </cell>
          <cell r="F128">
            <v>240.2</v>
          </cell>
          <cell r="G128">
            <v>240.2</v>
          </cell>
        </row>
        <row r="129">
          <cell r="C129" t="str">
            <v>1К1-7</v>
          </cell>
          <cell r="D129" t="str">
            <v>Колонна 1К1-7</v>
          </cell>
          <cell r="E129">
            <v>2</v>
          </cell>
          <cell r="F129">
            <v>1598.6</v>
          </cell>
          <cell r="G129">
            <v>3197.2</v>
          </cell>
        </row>
        <row r="130">
          <cell r="C130" t="str">
            <v>1К1-8</v>
          </cell>
          <cell r="D130" t="str">
            <v>Колонна 1К1-8</v>
          </cell>
          <cell r="E130">
            <v>1</v>
          </cell>
          <cell r="F130">
            <v>251.8</v>
          </cell>
          <cell r="G130">
            <v>251.8</v>
          </cell>
        </row>
        <row r="131">
          <cell r="C131" t="str">
            <v>1К1-9</v>
          </cell>
          <cell r="D131" t="str">
            <v>Колонна 1К1-9</v>
          </cell>
          <cell r="E131">
            <v>1</v>
          </cell>
          <cell r="F131">
            <v>1183.5999999999999</v>
          </cell>
          <cell r="G131">
            <v>1183.5999999999999</v>
          </cell>
        </row>
        <row r="132">
          <cell r="C132" t="str">
            <v>1К1-10</v>
          </cell>
          <cell r="D132" t="str">
            <v>Колонна 1К1-10</v>
          </cell>
          <cell r="E132">
            <v>1</v>
          </cell>
          <cell r="F132">
            <v>251.8</v>
          </cell>
          <cell r="G132">
            <v>251.8</v>
          </cell>
        </row>
        <row r="133">
          <cell r="C133" t="str">
            <v>1К1-11</v>
          </cell>
          <cell r="D133" t="str">
            <v>Колонна 1К1-11</v>
          </cell>
          <cell r="E133">
            <v>2</v>
          </cell>
          <cell r="F133">
            <v>1208.8</v>
          </cell>
          <cell r="G133">
            <v>2417.6</v>
          </cell>
        </row>
        <row r="134">
          <cell r="C134" t="str">
            <v>1К1-12</v>
          </cell>
          <cell r="D134" t="str">
            <v>Колонна 1К1-12</v>
          </cell>
          <cell r="E134">
            <v>1</v>
          </cell>
          <cell r="F134">
            <v>267.7</v>
          </cell>
          <cell r="G134">
            <v>267.7</v>
          </cell>
        </row>
        <row r="135">
          <cell r="C135" t="str">
            <v>1К1-13</v>
          </cell>
          <cell r="D135" t="str">
            <v>Колонна 1К1-13</v>
          </cell>
          <cell r="E135">
            <v>1</v>
          </cell>
          <cell r="F135">
            <v>267.7</v>
          </cell>
          <cell r="G135">
            <v>267.7</v>
          </cell>
        </row>
        <row r="136">
          <cell r="C136" t="str">
            <v>1К1-14</v>
          </cell>
          <cell r="D136" t="str">
            <v>Колонна 1К1-14</v>
          </cell>
          <cell r="E136">
            <v>1</v>
          </cell>
          <cell r="F136">
            <v>1198.7</v>
          </cell>
          <cell r="G136">
            <v>1198.7</v>
          </cell>
        </row>
        <row r="137">
          <cell r="C137" t="str">
            <v>1К1-15</v>
          </cell>
          <cell r="D137" t="str">
            <v>Колонна 1К1-15</v>
          </cell>
          <cell r="E137">
            <v>1</v>
          </cell>
          <cell r="F137">
            <v>258.10000000000002</v>
          </cell>
          <cell r="G137">
            <v>258.10000000000002</v>
          </cell>
        </row>
        <row r="138">
          <cell r="C138" t="str">
            <v>1К1-16</v>
          </cell>
          <cell r="D138" t="str">
            <v>Колонна 1К1-16</v>
          </cell>
          <cell r="E138">
            <v>1</v>
          </cell>
          <cell r="F138">
            <v>1235.2</v>
          </cell>
          <cell r="G138">
            <v>1235.2</v>
          </cell>
        </row>
        <row r="139">
          <cell r="C139" t="str">
            <v>1К1-17</v>
          </cell>
          <cell r="D139" t="str">
            <v>Колонна 1К1-17</v>
          </cell>
          <cell r="E139">
            <v>2</v>
          </cell>
          <cell r="F139">
            <v>225.6</v>
          </cell>
          <cell r="G139">
            <v>451.2</v>
          </cell>
        </row>
        <row r="140">
          <cell r="C140" t="str">
            <v>1К1-18</v>
          </cell>
          <cell r="D140" t="str">
            <v>Колонна 1К1-18</v>
          </cell>
          <cell r="E140">
            <v>1</v>
          </cell>
          <cell r="F140">
            <v>1198.7</v>
          </cell>
          <cell r="G140">
            <v>1198.7</v>
          </cell>
        </row>
        <row r="141">
          <cell r="C141" t="str">
            <v>1К1-19</v>
          </cell>
          <cell r="D141" t="str">
            <v>Колонна 1К1-19</v>
          </cell>
          <cell r="E141">
            <v>1</v>
          </cell>
          <cell r="F141">
            <v>258.10000000000002</v>
          </cell>
          <cell r="G141">
            <v>258.10000000000002</v>
          </cell>
        </row>
        <row r="142">
          <cell r="C142" t="str">
            <v>1К1-20</v>
          </cell>
          <cell r="D142" t="str">
            <v>Колонна 1К1-20</v>
          </cell>
          <cell r="E142">
            <v>1</v>
          </cell>
          <cell r="F142">
            <v>1235.2</v>
          </cell>
          <cell r="G142">
            <v>1235.2</v>
          </cell>
        </row>
        <row r="143">
          <cell r="C143" t="str">
            <v>1К1-21</v>
          </cell>
          <cell r="D143" t="str">
            <v>Колонна 1К1-21</v>
          </cell>
          <cell r="E143">
            <v>2</v>
          </cell>
          <cell r="F143">
            <v>225.6</v>
          </cell>
          <cell r="G143">
            <v>451.2</v>
          </cell>
        </row>
        <row r="144">
          <cell r="C144" t="str">
            <v>1К1-22</v>
          </cell>
          <cell r="D144" t="str">
            <v>Колонна 1К1-22</v>
          </cell>
          <cell r="E144">
            <v>4</v>
          </cell>
          <cell r="F144">
            <v>1190.4000000000001</v>
          </cell>
          <cell r="G144">
            <v>4761.6000000000004</v>
          </cell>
        </row>
        <row r="145">
          <cell r="C145" t="str">
            <v>1К1-23</v>
          </cell>
          <cell r="D145" t="str">
            <v>Колонна 1К1-23</v>
          </cell>
          <cell r="E145">
            <v>4</v>
          </cell>
          <cell r="F145">
            <v>247</v>
          </cell>
          <cell r="G145">
            <v>988</v>
          </cell>
        </row>
        <row r="146">
          <cell r="C146" t="str">
            <v>1К2-1</v>
          </cell>
          <cell r="D146" t="str">
            <v>Колонна 1К2-1</v>
          </cell>
          <cell r="E146">
            <v>1</v>
          </cell>
          <cell r="F146">
            <v>1779.2</v>
          </cell>
          <cell r="G146">
            <v>1779.2</v>
          </cell>
        </row>
        <row r="147">
          <cell r="C147" t="str">
            <v>1К2-2</v>
          </cell>
          <cell r="D147" t="str">
            <v>Колонна 1К2-2</v>
          </cell>
          <cell r="E147">
            <v>7</v>
          </cell>
          <cell r="F147">
            <v>1764.7</v>
          </cell>
          <cell r="G147">
            <v>12352.9</v>
          </cell>
        </row>
        <row r="148">
          <cell r="C148" t="str">
            <v>1К2-3</v>
          </cell>
          <cell r="D148" t="str">
            <v>Колонна 1К2-3</v>
          </cell>
          <cell r="E148">
            <v>1</v>
          </cell>
          <cell r="F148">
            <v>1786.1</v>
          </cell>
          <cell r="G148">
            <v>1786.1</v>
          </cell>
        </row>
        <row r="149">
          <cell r="C149" t="str">
            <v>1К2-4</v>
          </cell>
          <cell r="D149" t="str">
            <v>Колонна 1К2-4</v>
          </cell>
          <cell r="E149">
            <v>1</v>
          </cell>
          <cell r="F149">
            <v>1753.2</v>
          </cell>
          <cell r="G149">
            <v>1753.2</v>
          </cell>
        </row>
        <row r="150">
          <cell r="C150" t="str">
            <v>1К3-1</v>
          </cell>
          <cell r="D150" t="str">
            <v>Колонна 1К3-1</v>
          </cell>
          <cell r="E150">
            <v>1</v>
          </cell>
          <cell r="F150">
            <v>1589.2</v>
          </cell>
          <cell r="G150">
            <v>1589.2</v>
          </cell>
        </row>
        <row r="151">
          <cell r="C151" t="str">
            <v>1К3-2</v>
          </cell>
          <cell r="D151" t="str">
            <v>Колонна 1К3-2</v>
          </cell>
          <cell r="E151">
            <v>1</v>
          </cell>
          <cell r="F151">
            <v>1611.2</v>
          </cell>
          <cell r="G151">
            <v>1611.2</v>
          </cell>
        </row>
        <row r="152">
          <cell r="C152" t="str">
            <v>1К3-3</v>
          </cell>
          <cell r="D152" t="str">
            <v>Колонна 1К3-3</v>
          </cell>
          <cell r="E152">
            <v>1</v>
          </cell>
          <cell r="F152">
            <v>1497</v>
          </cell>
          <cell r="G152">
            <v>1497</v>
          </cell>
        </row>
        <row r="153">
          <cell r="C153" t="str">
            <v>1К3-4</v>
          </cell>
          <cell r="D153" t="str">
            <v>Колонна 1К3-4</v>
          </cell>
          <cell r="E153">
            <v>1</v>
          </cell>
          <cell r="F153">
            <v>1524.6</v>
          </cell>
          <cell r="G153">
            <v>1524.6</v>
          </cell>
        </row>
        <row r="154">
          <cell r="C154" t="str">
            <v>1К3-5</v>
          </cell>
          <cell r="D154" t="str">
            <v>Колонна 1К3-5</v>
          </cell>
          <cell r="E154">
            <v>2</v>
          </cell>
          <cell r="F154">
            <v>1483.7</v>
          </cell>
          <cell r="G154">
            <v>2967.4</v>
          </cell>
        </row>
        <row r="155">
          <cell r="C155" t="str">
            <v>1К3-6</v>
          </cell>
          <cell r="D155" t="str">
            <v>Колонна 1К3-6</v>
          </cell>
          <cell r="E155">
            <v>1</v>
          </cell>
          <cell r="F155">
            <v>1511.5</v>
          </cell>
          <cell r="G155">
            <v>1511.5</v>
          </cell>
        </row>
        <row r="156">
          <cell r="C156" t="str">
            <v>1К3-7</v>
          </cell>
          <cell r="D156" t="str">
            <v>Колонна 1К3-7</v>
          </cell>
          <cell r="E156">
            <v>1</v>
          </cell>
          <cell r="F156">
            <v>1526.6</v>
          </cell>
          <cell r="G156">
            <v>1526.6</v>
          </cell>
        </row>
        <row r="157">
          <cell r="C157" t="str">
            <v>1К3-8</v>
          </cell>
          <cell r="D157" t="str">
            <v>Колонна 1К3-8</v>
          </cell>
          <cell r="E157">
            <v>1</v>
          </cell>
          <cell r="F157">
            <v>1483.7</v>
          </cell>
          <cell r="G157">
            <v>1483.7</v>
          </cell>
        </row>
        <row r="158">
          <cell r="C158" t="str">
            <v>1К3-9</v>
          </cell>
          <cell r="D158" t="str">
            <v>Колонна 1К3-9</v>
          </cell>
          <cell r="E158">
            <v>1</v>
          </cell>
          <cell r="F158">
            <v>1521.2</v>
          </cell>
          <cell r="G158">
            <v>1521.2</v>
          </cell>
        </row>
        <row r="159">
          <cell r="C159" t="str">
            <v>1К4-1</v>
          </cell>
          <cell r="D159" t="str">
            <v>Колонна 1К4-1</v>
          </cell>
          <cell r="E159">
            <v>6</v>
          </cell>
          <cell r="F159">
            <v>222.3</v>
          </cell>
          <cell r="G159">
            <v>1333.8</v>
          </cell>
        </row>
        <row r="160">
          <cell r="C160" t="str">
            <v>1К4-2</v>
          </cell>
          <cell r="D160" t="str">
            <v>Колонна 1К4-2</v>
          </cell>
          <cell r="E160">
            <v>6</v>
          </cell>
          <cell r="F160">
            <v>222.9</v>
          </cell>
          <cell r="G160">
            <v>1337.4</v>
          </cell>
        </row>
        <row r="161">
          <cell r="C161" t="str">
            <v>1К4-3</v>
          </cell>
          <cell r="D161" t="str">
            <v>Колонна 1К4-3</v>
          </cell>
          <cell r="E161">
            <v>1</v>
          </cell>
          <cell r="F161">
            <v>231.3</v>
          </cell>
          <cell r="G161">
            <v>231.3</v>
          </cell>
        </row>
        <row r="162">
          <cell r="C162" t="str">
            <v>1К4-4</v>
          </cell>
          <cell r="D162" t="str">
            <v>Колонна 1К4-4</v>
          </cell>
          <cell r="E162">
            <v>1</v>
          </cell>
          <cell r="F162">
            <v>231.8</v>
          </cell>
          <cell r="G162">
            <v>231.8</v>
          </cell>
        </row>
        <row r="163">
          <cell r="C163" t="str">
            <v>1К4-5</v>
          </cell>
          <cell r="D163" t="str">
            <v>Колонна 1К4-5</v>
          </cell>
          <cell r="E163">
            <v>1</v>
          </cell>
          <cell r="F163">
            <v>232.6</v>
          </cell>
          <cell r="G163">
            <v>232.6</v>
          </cell>
        </row>
        <row r="164">
          <cell r="C164" t="str">
            <v>1К4-6</v>
          </cell>
          <cell r="D164" t="str">
            <v>Колонна 1К4-6</v>
          </cell>
          <cell r="E164">
            <v>1</v>
          </cell>
          <cell r="F164">
            <v>242.1</v>
          </cell>
          <cell r="G164">
            <v>242.1</v>
          </cell>
        </row>
        <row r="165">
          <cell r="C165" t="str">
            <v>1К4-7</v>
          </cell>
          <cell r="D165" t="str">
            <v>Колонна 1К4-7</v>
          </cell>
          <cell r="E165">
            <v>1</v>
          </cell>
          <cell r="F165">
            <v>231.3</v>
          </cell>
          <cell r="G165">
            <v>231.3</v>
          </cell>
        </row>
        <row r="166">
          <cell r="C166" t="str">
            <v>1К4-8</v>
          </cell>
          <cell r="D166" t="str">
            <v>Колонна 1К4-8</v>
          </cell>
          <cell r="E166">
            <v>1</v>
          </cell>
          <cell r="F166">
            <v>231.8</v>
          </cell>
          <cell r="G166">
            <v>231.8</v>
          </cell>
        </row>
        <row r="167">
          <cell r="C167" t="str">
            <v>1К4-9</v>
          </cell>
          <cell r="D167" t="str">
            <v>Колонна 1К4-9</v>
          </cell>
          <cell r="E167">
            <v>1</v>
          </cell>
          <cell r="F167">
            <v>205.9</v>
          </cell>
          <cell r="G167">
            <v>205.9</v>
          </cell>
        </row>
        <row r="168">
          <cell r="C168" t="str">
            <v>1К4-10</v>
          </cell>
          <cell r="D168" t="str">
            <v>Колонна 1К4-10</v>
          </cell>
          <cell r="E168">
            <v>1</v>
          </cell>
          <cell r="F168">
            <v>324.7</v>
          </cell>
          <cell r="G168">
            <v>324.7</v>
          </cell>
        </row>
        <row r="169">
          <cell r="C169" t="str">
            <v>1КР1-1</v>
          </cell>
          <cell r="D169" t="str">
            <v>Кронштейн 1КР1-1</v>
          </cell>
          <cell r="E169">
            <v>4</v>
          </cell>
          <cell r="F169">
            <v>66.900000000000006</v>
          </cell>
          <cell r="G169">
            <v>267.60000000000002</v>
          </cell>
        </row>
        <row r="170">
          <cell r="C170" t="str">
            <v>1КР1-2</v>
          </cell>
          <cell r="D170" t="str">
            <v>Кронштейн 1КР1-2</v>
          </cell>
          <cell r="E170">
            <v>4</v>
          </cell>
          <cell r="F170">
            <v>17.5</v>
          </cell>
          <cell r="G170">
            <v>70</v>
          </cell>
        </row>
        <row r="171">
          <cell r="C171" t="str">
            <v>1Л1-1</v>
          </cell>
          <cell r="D171" t="str">
            <v>Лестница 1Л1-1</v>
          </cell>
          <cell r="E171">
            <v>1</v>
          </cell>
          <cell r="F171">
            <v>292.8</v>
          </cell>
          <cell r="G171">
            <v>292.8</v>
          </cell>
        </row>
        <row r="172">
          <cell r="C172" t="str">
            <v>1Л1-2</v>
          </cell>
          <cell r="D172" t="str">
            <v>Лестница 1Л1-2</v>
          </cell>
          <cell r="E172">
            <v>1</v>
          </cell>
          <cell r="F172">
            <v>330.9</v>
          </cell>
          <cell r="G172">
            <v>330.9</v>
          </cell>
        </row>
        <row r="173">
          <cell r="C173" t="str">
            <v>1Л1-3</v>
          </cell>
          <cell r="D173" t="str">
            <v>Лестница 1Л1-3</v>
          </cell>
          <cell r="E173">
            <v>1</v>
          </cell>
          <cell r="F173">
            <v>293.39999999999998</v>
          </cell>
          <cell r="G173">
            <v>293.39999999999998</v>
          </cell>
        </row>
        <row r="174">
          <cell r="C174" t="str">
            <v>1Л1-4</v>
          </cell>
          <cell r="D174" t="str">
            <v>Лестница 1Л1-4</v>
          </cell>
          <cell r="E174">
            <v>1</v>
          </cell>
          <cell r="F174">
            <v>293.39999999999998</v>
          </cell>
          <cell r="G174">
            <v>293.39999999999998</v>
          </cell>
        </row>
        <row r="175">
          <cell r="C175" t="str">
            <v>1Л2-1</v>
          </cell>
          <cell r="D175" t="str">
            <v>Лестница 1Л2-1</v>
          </cell>
          <cell r="E175">
            <v>1</v>
          </cell>
          <cell r="F175">
            <v>371.8</v>
          </cell>
          <cell r="G175">
            <v>371.8</v>
          </cell>
        </row>
        <row r="176">
          <cell r="C176" t="str">
            <v>1Л2-2</v>
          </cell>
          <cell r="D176" t="str">
            <v>Лестница 1Л2-2</v>
          </cell>
          <cell r="E176">
            <v>1</v>
          </cell>
          <cell r="F176">
            <v>204.9</v>
          </cell>
          <cell r="G176">
            <v>204.9</v>
          </cell>
        </row>
        <row r="177">
          <cell r="C177" t="str">
            <v>1Л2-3</v>
          </cell>
          <cell r="D177" t="str">
            <v>Лестница 1Л2-3</v>
          </cell>
          <cell r="E177">
            <v>1</v>
          </cell>
          <cell r="F177">
            <v>370.8</v>
          </cell>
          <cell r="G177">
            <v>370.8</v>
          </cell>
        </row>
        <row r="178">
          <cell r="C178" t="str">
            <v>1Л4-1</v>
          </cell>
          <cell r="D178" t="str">
            <v>Лестница 1Л4-1</v>
          </cell>
          <cell r="E178">
            <v>1</v>
          </cell>
          <cell r="F178">
            <v>626.79999999999995</v>
          </cell>
          <cell r="G178">
            <v>626.79999999999995</v>
          </cell>
        </row>
        <row r="179">
          <cell r="C179" t="str">
            <v>1Л6-1</v>
          </cell>
          <cell r="D179" t="str">
            <v>Лестница 1Л6-1</v>
          </cell>
          <cell r="E179">
            <v>1</v>
          </cell>
          <cell r="F179">
            <v>474.3</v>
          </cell>
          <cell r="G179">
            <v>474.3</v>
          </cell>
        </row>
        <row r="180">
          <cell r="C180" t="str">
            <v>1М-1</v>
          </cell>
          <cell r="D180" t="str">
            <v>Монтажный элемент 1М-1</v>
          </cell>
          <cell r="E180">
            <v>47</v>
          </cell>
          <cell r="F180">
            <v>1.5</v>
          </cell>
          <cell r="G180">
            <v>70.5</v>
          </cell>
        </row>
        <row r="181">
          <cell r="C181" t="str">
            <v>1М-2</v>
          </cell>
          <cell r="D181" t="str">
            <v>Монтажный элемент 1М-2</v>
          </cell>
          <cell r="E181">
            <v>10</v>
          </cell>
          <cell r="F181">
            <v>26.4</v>
          </cell>
          <cell r="G181">
            <v>264</v>
          </cell>
        </row>
        <row r="182">
          <cell r="C182" t="str">
            <v>1М-3</v>
          </cell>
          <cell r="D182" t="str">
            <v>Монтажный элемент 1М-3</v>
          </cell>
          <cell r="E182">
            <v>24</v>
          </cell>
          <cell r="F182">
            <v>0.3</v>
          </cell>
          <cell r="G182">
            <v>7.2</v>
          </cell>
        </row>
        <row r="183">
          <cell r="C183" t="str">
            <v>1М-4</v>
          </cell>
          <cell r="D183" t="str">
            <v>Монтажный элемент 1М-4</v>
          </cell>
          <cell r="E183">
            <v>8</v>
          </cell>
          <cell r="F183">
            <v>11.2</v>
          </cell>
          <cell r="G183">
            <v>89.6</v>
          </cell>
        </row>
        <row r="184">
          <cell r="C184" t="str">
            <v>1Н1-1</v>
          </cell>
          <cell r="D184" t="str">
            <v>Настил 1Н1-1</v>
          </cell>
          <cell r="E184">
            <v>1</v>
          </cell>
          <cell r="F184">
            <v>10.4</v>
          </cell>
          <cell r="G184">
            <v>10.4</v>
          </cell>
        </row>
        <row r="185">
          <cell r="C185" t="str">
            <v>1Н1-2</v>
          </cell>
          <cell r="D185" t="str">
            <v>Настил 1Н1-2</v>
          </cell>
          <cell r="E185">
            <v>1</v>
          </cell>
          <cell r="F185">
            <v>18.399999999999999</v>
          </cell>
          <cell r="G185">
            <v>18.399999999999999</v>
          </cell>
        </row>
        <row r="186">
          <cell r="C186" t="str">
            <v>1Н1-3</v>
          </cell>
          <cell r="D186" t="str">
            <v>Настил 1Н1-3</v>
          </cell>
          <cell r="E186">
            <v>1</v>
          </cell>
          <cell r="F186">
            <v>17.3</v>
          </cell>
          <cell r="G186">
            <v>17.3</v>
          </cell>
        </row>
        <row r="187">
          <cell r="C187" t="str">
            <v>1Н1-4</v>
          </cell>
          <cell r="D187" t="str">
            <v>Настил 1Н1-4</v>
          </cell>
          <cell r="E187">
            <v>1</v>
          </cell>
          <cell r="F187">
            <v>17.8</v>
          </cell>
          <cell r="G187">
            <v>17.8</v>
          </cell>
        </row>
        <row r="188">
          <cell r="C188" t="str">
            <v>1Н1-5</v>
          </cell>
          <cell r="D188" t="str">
            <v>Настил 1Н1-5</v>
          </cell>
          <cell r="E188">
            <v>1</v>
          </cell>
          <cell r="F188">
            <v>27</v>
          </cell>
          <cell r="G188">
            <v>27</v>
          </cell>
        </row>
        <row r="189">
          <cell r="C189" t="str">
            <v>1Н1-6</v>
          </cell>
          <cell r="D189" t="str">
            <v>Настил 1Н1-6</v>
          </cell>
          <cell r="E189">
            <v>1</v>
          </cell>
          <cell r="F189">
            <v>27</v>
          </cell>
          <cell r="G189">
            <v>27</v>
          </cell>
        </row>
        <row r="190">
          <cell r="C190" t="str">
            <v>1Н1-7</v>
          </cell>
          <cell r="D190" t="str">
            <v>Настил 1Н1-7</v>
          </cell>
          <cell r="E190">
            <v>1</v>
          </cell>
          <cell r="F190">
            <v>21.6</v>
          </cell>
          <cell r="G190">
            <v>21.6</v>
          </cell>
        </row>
        <row r="191">
          <cell r="C191" t="str">
            <v>1Н1-8</v>
          </cell>
          <cell r="D191" t="str">
            <v>Настил 1Н1-8</v>
          </cell>
          <cell r="E191">
            <v>1</v>
          </cell>
          <cell r="F191">
            <v>21.3</v>
          </cell>
          <cell r="G191">
            <v>21.3</v>
          </cell>
        </row>
        <row r="192">
          <cell r="C192" t="str">
            <v>1Н1-9</v>
          </cell>
          <cell r="D192" t="str">
            <v>Настил 1Н1-9</v>
          </cell>
          <cell r="E192">
            <v>1</v>
          </cell>
          <cell r="F192">
            <v>27.3</v>
          </cell>
          <cell r="G192">
            <v>27.3</v>
          </cell>
        </row>
        <row r="193">
          <cell r="C193" t="str">
            <v>1Н1-10</v>
          </cell>
          <cell r="D193" t="str">
            <v>Настил 1Н1-10</v>
          </cell>
          <cell r="E193">
            <v>1</v>
          </cell>
          <cell r="F193">
            <v>26.3</v>
          </cell>
          <cell r="G193">
            <v>26.3</v>
          </cell>
        </row>
        <row r="194">
          <cell r="C194" t="str">
            <v>1Н1-11</v>
          </cell>
          <cell r="D194" t="str">
            <v>Настил 1Н1-11</v>
          </cell>
          <cell r="E194">
            <v>1</v>
          </cell>
          <cell r="F194">
            <v>18.600000000000001</v>
          </cell>
          <cell r="G194">
            <v>18.600000000000001</v>
          </cell>
        </row>
        <row r="195">
          <cell r="C195" t="str">
            <v>1Н1-12</v>
          </cell>
          <cell r="D195" t="str">
            <v>Настил 1Н1-12</v>
          </cell>
          <cell r="E195">
            <v>1</v>
          </cell>
          <cell r="F195">
            <v>13.1</v>
          </cell>
          <cell r="G195">
            <v>13.1</v>
          </cell>
        </row>
        <row r="196">
          <cell r="C196" t="str">
            <v>1Н1-13</v>
          </cell>
          <cell r="D196" t="str">
            <v>Настил 1Н1-13</v>
          </cell>
          <cell r="E196">
            <v>1</v>
          </cell>
          <cell r="F196">
            <v>38.700000000000003</v>
          </cell>
          <cell r="G196">
            <v>38.700000000000003</v>
          </cell>
        </row>
        <row r="197">
          <cell r="C197" t="str">
            <v>1Н1-14</v>
          </cell>
          <cell r="D197" t="str">
            <v>Настил 1Н1-14</v>
          </cell>
          <cell r="E197">
            <v>1</v>
          </cell>
          <cell r="F197">
            <v>85.2</v>
          </cell>
          <cell r="G197">
            <v>85.2</v>
          </cell>
        </row>
        <row r="198">
          <cell r="C198" t="str">
            <v>1Н1-15</v>
          </cell>
          <cell r="D198" t="str">
            <v>Настил 1Н1-15</v>
          </cell>
          <cell r="E198">
            <v>1</v>
          </cell>
          <cell r="F198">
            <v>83.6</v>
          </cell>
          <cell r="G198">
            <v>83.6</v>
          </cell>
        </row>
        <row r="199">
          <cell r="C199" t="str">
            <v>1Н1-16</v>
          </cell>
          <cell r="D199" t="str">
            <v>Настил 1Н1-16</v>
          </cell>
          <cell r="E199">
            <v>1</v>
          </cell>
          <cell r="F199">
            <v>76.5</v>
          </cell>
          <cell r="G199">
            <v>76.5</v>
          </cell>
        </row>
        <row r="200">
          <cell r="C200" t="str">
            <v>1Н1-17</v>
          </cell>
          <cell r="D200" t="str">
            <v>Настил 1Н1-17</v>
          </cell>
          <cell r="E200">
            <v>2</v>
          </cell>
          <cell r="F200">
            <v>114.3</v>
          </cell>
          <cell r="G200">
            <v>228.6</v>
          </cell>
        </row>
        <row r="201">
          <cell r="C201" t="str">
            <v>1Н1-18</v>
          </cell>
          <cell r="D201" t="str">
            <v>Настил 1Н1-18</v>
          </cell>
          <cell r="E201">
            <v>2</v>
          </cell>
          <cell r="F201">
            <v>106.5</v>
          </cell>
          <cell r="G201">
            <v>213</v>
          </cell>
        </row>
        <row r="202">
          <cell r="C202" t="str">
            <v>1Н1-19</v>
          </cell>
          <cell r="D202" t="str">
            <v>Настил 1Н1-19</v>
          </cell>
          <cell r="E202">
            <v>1</v>
          </cell>
          <cell r="F202">
            <v>102.8</v>
          </cell>
          <cell r="G202">
            <v>102.8</v>
          </cell>
        </row>
        <row r="203">
          <cell r="C203" t="str">
            <v>1Н1-20</v>
          </cell>
          <cell r="D203" t="str">
            <v>Настил 1Н1-20</v>
          </cell>
          <cell r="E203">
            <v>1</v>
          </cell>
          <cell r="F203">
            <v>94.7</v>
          </cell>
          <cell r="G203">
            <v>94.7</v>
          </cell>
        </row>
        <row r="204">
          <cell r="C204" t="str">
            <v>1Н1-21</v>
          </cell>
          <cell r="D204" t="str">
            <v>Настил 1Н1-21</v>
          </cell>
          <cell r="E204">
            <v>1</v>
          </cell>
          <cell r="F204">
            <v>87.6</v>
          </cell>
          <cell r="G204">
            <v>87.6</v>
          </cell>
        </row>
        <row r="205">
          <cell r="C205" t="str">
            <v>1Н1-22</v>
          </cell>
          <cell r="D205" t="str">
            <v>Настил 1Н1-22</v>
          </cell>
          <cell r="E205">
            <v>1</v>
          </cell>
          <cell r="F205">
            <v>54.4</v>
          </cell>
          <cell r="G205">
            <v>54.4</v>
          </cell>
        </row>
        <row r="206">
          <cell r="C206" t="str">
            <v>1Н1-23</v>
          </cell>
          <cell r="D206" t="str">
            <v>Настил 1Н1-23</v>
          </cell>
          <cell r="E206">
            <v>1</v>
          </cell>
          <cell r="F206">
            <v>91.4</v>
          </cell>
          <cell r="G206">
            <v>91.4</v>
          </cell>
        </row>
        <row r="207">
          <cell r="C207" t="str">
            <v>1Н1-24</v>
          </cell>
          <cell r="D207" t="str">
            <v>Настил 1Н1-24</v>
          </cell>
          <cell r="E207">
            <v>2</v>
          </cell>
          <cell r="F207">
            <v>197.4</v>
          </cell>
          <cell r="G207">
            <v>394.8</v>
          </cell>
        </row>
        <row r="208">
          <cell r="C208" t="str">
            <v>1Н1-25</v>
          </cell>
          <cell r="D208" t="str">
            <v>Настил 1Н1-25</v>
          </cell>
          <cell r="E208">
            <v>1</v>
          </cell>
          <cell r="F208">
            <v>180.6</v>
          </cell>
          <cell r="G208">
            <v>180.6</v>
          </cell>
        </row>
        <row r="209">
          <cell r="C209" t="str">
            <v>1Н1-26</v>
          </cell>
          <cell r="D209" t="str">
            <v>Настил 1Н1-26</v>
          </cell>
          <cell r="E209">
            <v>2</v>
          </cell>
          <cell r="F209">
            <v>264.39999999999998</v>
          </cell>
          <cell r="G209">
            <v>528.79999999999995</v>
          </cell>
        </row>
        <row r="210">
          <cell r="C210" t="str">
            <v>1Н1-27</v>
          </cell>
          <cell r="D210" t="str">
            <v>Настил 1Н1-27</v>
          </cell>
          <cell r="E210">
            <v>2</v>
          </cell>
          <cell r="F210">
            <v>246.2</v>
          </cell>
          <cell r="G210">
            <v>492.4</v>
          </cell>
        </row>
        <row r="211">
          <cell r="C211" t="str">
            <v>1Н1-28</v>
          </cell>
          <cell r="D211" t="str">
            <v>Настил 1Н1-28</v>
          </cell>
          <cell r="E211">
            <v>1</v>
          </cell>
          <cell r="F211">
            <v>242.5</v>
          </cell>
          <cell r="G211">
            <v>242.5</v>
          </cell>
        </row>
        <row r="212">
          <cell r="C212" t="str">
            <v>1Н1-29</v>
          </cell>
          <cell r="D212" t="str">
            <v>Настил 1Н1-29</v>
          </cell>
          <cell r="E212">
            <v>1</v>
          </cell>
          <cell r="F212">
            <v>223.6</v>
          </cell>
          <cell r="G212">
            <v>223.6</v>
          </cell>
        </row>
        <row r="213">
          <cell r="C213" t="str">
            <v>1Н1-30</v>
          </cell>
          <cell r="D213" t="str">
            <v>Настил 1Н1-30</v>
          </cell>
          <cell r="E213">
            <v>1</v>
          </cell>
          <cell r="F213">
            <v>206.5</v>
          </cell>
          <cell r="G213">
            <v>206.5</v>
          </cell>
        </row>
        <row r="214">
          <cell r="C214" t="str">
            <v>1Н1-31</v>
          </cell>
          <cell r="D214" t="str">
            <v>Настил 1Н1-31</v>
          </cell>
          <cell r="E214">
            <v>1</v>
          </cell>
          <cell r="F214">
            <v>130.5</v>
          </cell>
          <cell r="G214">
            <v>130.5</v>
          </cell>
        </row>
        <row r="215">
          <cell r="C215" t="str">
            <v>1Н1-32</v>
          </cell>
          <cell r="D215" t="str">
            <v>Настил 1Н1-32</v>
          </cell>
          <cell r="E215">
            <v>1</v>
          </cell>
          <cell r="F215">
            <v>13.9</v>
          </cell>
          <cell r="G215">
            <v>13.9</v>
          </cell>
        </row>
        <row r="216">
          <cell r="C216" t="str">
            <v>1Н1-33</v>
          </cell>
          <cell r="D216" t="str">
            <v>Настил 1Н1-33</v>
          </cell>
          <cell r="E216">
            <v>1</v>
          </cell>
          <cell r="F216">
            <v>57.2</v>
          </cell>
          <cell r="G216">
            <v>57.2</v>
          </cell>
        </row>
        <row r="217">
          <cell r="C217" t="str">
            <v>1Н1-34</v>
          </cell>
          <cell r="D217" t="str">
            <v>Настил 1Н1-34</v>
          </cell>
          <cell r="E217">
            <v>1</v>
          </cell>
          <cell r="F217">
            <v>57.3</v>
          </cell>
          <cell r="G217">
            <v>57.3</v>
          </cell>
        </row>
        <row r="218">
          <cell r="C218" t="str">
            <v>1Н1-35</v>
          </cell>
          <cell r="D218" t="str">
            <v>Настил 1Н1-35</v>
          </cell>
          <cell r="E218">
            <v>1</v>
          </cell>
          <cell r="F218">
            <v>37.4</v>
          </cell>
          <cell r="G218">
            <v>37.4</v>
          </cell>
        </row>
        <row r="219">
          <cell r="C219" t="str">
            <v>1Н1-36</v>
          </cell>
          <cell r="D219" t="str">
            <v>Настил 1Н1-36</v>
          </cell>
          <cell r="E219">
            <v>1</v>
          </cell>
          <cell r="F219">
            <v>81.3</v>
          </cell>
          <cell r="G219">
            <v>81.3</v>
          </cell>
        </row>
        <row r="220">
          <cell r="C220" t="str">
            <v>1Н1-37</v>
          </cell>
          <cell r="D220" t="str">
            <v>Настил 1Н1-37</v>
          </cell>
          <cell r="E220">
            <v>2</v>
          </cell>
          <cell r="F220">
            <v>177</v>
          </cell>
          <cell r="G220">
            <v>354</v>
          </cell>
        </row>
        <row r="221">
          <cell r="C221" t="str">
            <v>1Н1-38</v>
          </cell>
          <cell r="D221" t="str">
            <v>Настил 1Н1-38</v>
          </cell>
          <cell r="E221">
            <v>1</v>
          </cell>
          <cell r="F221">
            <v>267.10000000000002</v>
          </cell>
          <cell r="G221">
            <v>267.10000000000002</v>
          </cell>
        </row>
        <row r="222">
          <cell r="C222" t="str">
            <v>1Н1-39</v>
          </cell>
          <cell r="D222" t="str">
            <v>Настил 1Н1-39</v>
          </cell>
          <cell r="E222">
            <v>1</v>
          </cell>
          <cell r="F222">
            <v>164.2</v>
          </cell>
          <cell r="G222">
            <v>164.2</v>
          </cell>
        </row>
        <row r="223">
          <cell r="C223" t="str">
            <v>1Н1-40</v>
          </cell>
          <cell r="D223" t="str">
            <v>Настил 1Н1-40</v>
          </cell>
          <cell r="E223">
            <v>1</v>
          </cell>
          <cell r="F223">
            <v>244.9</v>
          </cell>
          <cell r="G223">
            <v>244.9</v>
          </cell>
        </row>
        <row r="224">
          <cell r="C224" t="str">
            <v>1Н1-41</v>
          </cell>
          <cell r="D224" t="str">
            <v>Настил 1Н1-41</v>
          </cell>
          <cell r="E224">
            <v>1</v>
          </cell>
          <cell r="F224">
            <v>227.6</v>
          </cell>
          <cell r="G224">
            <v>227.6</v>
          </cell>
        </row>
        <row r="225">
          <cell r="C225" t="str">
            <v>1Н1-42</v>
          </cell>
          <cell r="D225" t="str">
            <v>Настил 1Н1-42</v>
          </cell>
          <cell r="E225">
            <v>1</v>
          </cell>
          <cell r="F225">
            <v>244.6</v>
          </cell>
          <cell r="G225">
            <v>244.6</v>
          </cell>
        </row>
        <row r="226">
          <cell r="C226" t="str">
            <v>1Н1-43</v>
          </cell>
          <cell r="D226" t="str">
            <v>Настил 1Н1-43</v>
          </cell>
          <cell r="E226">
            <v>1</v>
          </cell>
          <cell r="F226">
            <v>227.1</v>
          </cell>
          <cell r="G226">
            <v>227.1</v>
          </cell>
        </row>
        <row r="227">
          <cell r="C227" t="str">
            <v>1Н1-44</v>
          </cell>
          <cell r="D227" t="str">
            <v>Настил 1Н1-44</v>
          </cell>
          <cell r="E227">
            <v>1</v>
          </cell>
          <cell r="F227">
            <v>92.1</v>
          </cell>
          <cell r="G227">
            <v>92.1</v>
          </cell>
        </row>
        <row r="228">
          <cell r="C228" t="str">
            <v>1Н1-45</v>
          </cell>
          <cell r="D228" t="str">
            <v>Настил 1Н1-45</v>
          </cell>
          <cell r="E228">
            <v>1</v>
          </cell>
          <cell r="F228">
            <v>84.9</v>
          </cell>
          <cell r="G228">
            <v>84.9</v>
          </cell>
        </row>
        <row r="229">
          <cell r="C229" t="str">
            <v>1Н1-46</v>
          </cell>
          <cell r="D229" t="str">
            <v>Настил 1Н1-46</v>
          </cell>
          <cell r="E229">
            <v>1</v>
          </cell>
          <cell r="F229">
            <v>58.5</v>
          </cell>
          <cell r="G229">
            <v>58.5</v>
          </cell>
        </row>
        <row r="230">
          <cell r="C230" t="str">
            <v>1Н1-47</v>
          </cell>
          <cell r="D230" t="str">
            <v>Настил 1Н1-47</v>
          </cell>
          <cell r="E230">
            <v>1</v>
          </cell>
          <cell r="F230">
            <v>69.7</v>
          </cell>
          <cell r="G230">
            <v>69.7</v>
          </cell>
        </row>
        <row r="231">
          <cell r="C231" t="str">
            <v>1Н1-48</v>
          </cell>
          <cell r="D231" t="str">
            <v>Настил 1Н1-48</v>
          </cell>
          <cell r="E231">
            <v>1</v>
          </cell>
          <cell r="F231">
            <v>12.9</v>
          </cell>
          <cell r="G231">
            <v>12.9</v>
          </cell>
        </row>
        <row r="232">
          <cell r="C232" t="str">
            <v>1Н1-49</v>
          </cell>
          <cell r="D232" t="str">
            <v>Настил 1Н1-49</v>
          </cell>
          <cell r="E232">
            <v>1</v>
          </cell>
          <cell r="F232">
            <v>88.5</v>
          </cell>
          <cell r="G232">
            <v>88.5</v>
          </cell>
        </row>
        <row r="233">
          <cell r="C233" t="str">
            <v>1Н1-50</v>
          </cell>
          <cell r="D233" t="str">
            <v>Настил 1Н1-50</v>
          </cell>
          <cell r="E233">
            <v>1</v>
          </cell>
          <cell r="F233">
            <v>66.599999999999994</v>
          </cell>
          <cell r="G233">
            <v>66.599999999999994</v>
          </cell>
        </row>
        <row r="234">
          <cell r="C234" t="str">
            <v>1Н1-51</v>
          </cell>
          <cell r="D234" t="str">
            <v>Настил 1Н1-51</v>
          </cell>
          <cell r="E234">
            <v>1</v>
          </cell>
          <cell r="F234">
            <v>94.2</v>
          </cell>
          <cell r="G234">
            <v>94.2</v>
          </cell>
        </row>
        <row r="235">
          <cell r="C235" t="str">
            <v>1Н1-52</v>
          </cell>
          <cell r="D235" t="str">
            <v>Настил 1Н1-52</v>
          </cell>
          <cell r="E235">
            <v>1</v>
          </cell>
          <cell r="F235">
            <v>79.400000000000006</v>
          </cell>
          <cell r="G235">
            <v>79.400000000000006</v>
          </cell>
        </row>
        <row r="236">
          <cell r="C236" t="str">
            <v>1Н1-53</v>
          </cell>
          <cell r="D236" t="str">
            <v>Настил 1Н1-53</v>
          </cell>
          <cell r="E236">
            <v>1</v>
          </cell>
          <cell r="F236">
            <v>52.5</v>
          </cell>
          <cell r="G236">
            <v>52.5</v>
          </cell>
        </row>
        <row r="237">
          <cell r="C237" t="str">
            <v>1Н1-54</v>
          </cell>
          <cell r="D237" t="str">
            <v>Настил 1Н1-54</v>
          </cell>
          <cell r="E237">
            <v>1</v>
          </cell>
          <cell r="F237">
            <v>71.3</v>
          </cell>
          <cell r="G237">
            <v>71.3</v>
          </cell>
        </row>
        <row r="238">
          <cell r="C238" t="str">
            <v>1Н1-55</v>
          </cell>
          <cell r="D238" t="str">
            <v>Настил 1Н1-55</v>
          </cell>
          <cell r="E238">
            <v>2</v>
          </cell>
          <cell r="F238">
            <v>82.7</v>
          </cell>
          <cell r="G238">
            <v>165.4</v>
          </cell>
        </row>
        <row r="239">
          <cell r="C239" t="str">
            <v>1Н1-56</v>
          </cell>
          <cell r="D239" t="str">
            <v>Настил 1Н1-56</v>
          </cell>
          <cell r="E239">
            <v>1</v>
          </cell>
          <cell r="F239">
            <v>160.80000000000001</v>
          </cell>
          <cell r="G239">
            <v>160.80000000000001</v>
          </cell>
        </row>
        <row r="240">
          <cell r="C240" t="str">
            <v>1Н1-57</v>
          </cell>
          <cell r="D240" t="str">
            <v>Настил 1Н1-57</v>
          </cell>
          <cell r="E240">
            <v>1</v>
          </cell>
          <cell r="F240">
            <v>247.5</v>
          </cell>
          <cell r="G240">
            <v>247.5</v>
          </cell>
        </row>
        <row r="241">
          <cell r="C241" t="str">
            <v>1Н1-58</v>
          </cell>
          <cell r="D241" t="str">
            <v>Настил 1Н1-58</v>
          </cell>
          <cell r="E241">
            <v>1</v>
          </cell>
          <cell r="F241">
            <v>229.9</v>
          </cell>
          <cell r="G241">
            <v>229.9</v>
          </cell>
        </row>
        <row r="242">
          <cell r="C242" t="str">
            <v>1Н1-59</v>
          </cell>
          <cell r="D242" t="str">
            <v>Настил 1Н1-59</v>
          </cell>
          <cell r="E242">
            <v>1</v>
          </cell>
          <cell r="F242">
            <v>245.1</v>
          </cell>
          <cell r="G242">
            <v>245.1</v>
          </cell>
        </row>
        <row r="243">
          <cell r="C243" t="str">
            <v>1Н1-60</v>
          </cell>
          <cell r="D243" t="str">
            <v>Настил 1Н1-60</v>
          </cell>
          <cell r="E243">
            <v>1</v>
          </cell>
          <cell r="F243">
            <v>227.6</v>
          </cell>
          <cell r="G243">
            <v>227.6</v>
          </cell>
        </row>
        <row r="244">
          <cell r="C244" t="str">
            <v>1Н1-61</v>
          </cell>
          <cell r="D244" t="str">
            <v>Настил 1Н1-61</v>
          </cell>
          <cell r="E244">
            <v>1</v>
          </cell>
          <cell r="F244">
            <v>78.7</v>
          </cell>
          <cell r="G244">
            <v>78.7</v>
          </cell>
        </row>
        <row r="245">
          <cell r="C245" t="str">
            <v>1Н1-62</v>
          </cell>
          <cell r="D245" t="str">
            <v>Настил 1Н1-62</v>
          </cell>
          <cell r="E245">
            <v>1</v>
          </cell>
          <cell r="F245">
            <v>50.8</v>
          </cell>
          <cell r="G245">
            <v>50.8</v>
          </cell>
        </row>
        <row r="246">
          <cell r="C246" t="str">
            <v>1Н1-63</v>
          </cell>
          <cell r="D246" t="str">
            <v>Настил 1Н1-63</v>
          </cell>
          <cell r="E246">
            <v>1</v>
          </cell>
          <cell r="F246">
            <v>41.8</v>
          </cell>
          <cell r="G246">
            <v>41.8</v>
          </cell>
        </row>
        <row r="247">
          <cell r="C247" t="str">
            <v>1Н1-64</v>
          </cell>
          <cell r="D247" t="str">
            <v>Настил 1Н1-64</v>
          </cell>
          <cell r="E247">
            <v>1</v>
          </cell>
          <cell r="F247">
            <v>24.2</v>
          </cell>
          <cell r="G247">
            <v>24.2</v>
          </cell>
        </row>
        <row r="248">
          <cell r="C248" t="str">
            <v>1Н1-65</v>
          </cell>
          <cell r="D248" t="str">
            <v>Настил 1Н1-65</v>
          </cell>
          <cell r="E248">
            <v>1</v>
          </cell>
          <cell r="F248">
            <v>14.7</v>
          </cell>
          <cell r="G248">
            <v>14.7</v>
          </cell>
        </row>
        <row r="249">
          <cell r="C249" t="str">
            <v>1Н1-66</v>
          </cell>
          <cell r="D249" t="str">
            <v>Настил 1Н1-66</v>
          </cell>
          <cell r="E249">
            <v>1</v>
          </cell>
          <cell r="F249">
            <v>17</v>
          </cell>
          <cell r="G249">
            <v>17</v>
          </cell>
        </row>
        <row r="250">
          <cell r="C250" t="str">
            <v>1Н1-67</v>
          </cell>
          <cell r="D250" t="str">
            <v>Настил 1Н1-67</v>
          </cell>
          <cell r="E250">
            <v>1</v>
          </cell>
          <cell r="F250">
            <v>19</v>
          </cell>
          <cell r="G250">
            <v>19</v>
          </cell>
        </row>
        <row r="251">
          <cell r="C251" t="str">
            <v>1Н1-68</v>
          </cell>
          <cell r="D251" t="str">
            <v>Настил 1Н1-68</v>
          </cell>
          <cell r="E251">
            <v>1</v>
          </cell>
          <cell r="F251">
            <v>12.2</v>
          </cell>
          <cell r="G251">
            <v>12.2</v>
          </cell>
        </row>
        <row r="252">
          <cell r="C252" t="str">
            <v>1Н1-69</v>
          </cell>
          <cell r="D252" t="str">
            <v>Настил 1Н1-69</v>
          </cell>
          <cell r="E252">
            <v>2</v>
          </cell>
          <cell r="F252">
            <v>178.8</v>
          </cell>
          <cell r="G252">
            <v>357.6</v>
          </cell>
        </row>
        <row r="253">
          <cell r="C253" t="str">
            <v>1Н1-70</v>
          </cell>
          <cell r="D253" t="str">
            <v>Настил 1Н1-70</v>
          </cell>
          <cell r="E253">
            <v>1</v>
          </cell>
          <cell r="F253">
            <v>165.8</v>
          </cell>
          <cell r="G253">
            <v>165.8</v>
          </cell>
        </row>
        <row r="254">
          <cell r="C254" t="str">
            <v>1Н1-71</v>
          </cell>
          <cell r="D254" t="str">
            <v>Настил 1Н1-71</v>
          </cell>
          <cell r="E254">
            <v>1</v>
          </cell>
          <cell r="F254">
            <v>247.6</v>
          </cell>
          <cell r="G254">
            <v>247.6</v>
          </cell>
        </row>
        <row r="255">
          <cell r="C255" t="str">
            <v>1Н1-72</v>
          </cell>
          <cell r="D255" t="str">
            <v>Настил 1Н1-72</v>
          </cell>
          <cell r="E255">
            <v>1</v>
          </cell>
          <cell r="F255">
            <v>230</v>
          </cell>
          <cell r="G255">
            <v>230</v>
          </cell>
        </row>
        <row r="256">
          <cell r="C256" t="str">
            <v>1Н1-73</v>
          </cell>
          <cell r="D256" t="str">
            <v>Настил 1Н1-73</v>
          </cell>
          <cell r="E256">
            <v>1</v>
          </cell>
          <cell r="F256">
            <v>219.6</v>
          </cell>
          <cell r="G256">
            <v>219.6</v>
          </cell>
        </row>
        <row r="257">
          <cell r="C257" t="str">
            <v>1Н1-74</v>
          </cell>
          <cell r="D257" t="str">
            <v>Настил 1Н1-74</v>
          </cell>
          <cell r="E257">
            <v>1</v>
          </cell>
          <cell r="F257">
            <v>183.4</v>
          </cell>
          <cell r="G257">
            <v>183.4</v>
          </cell>
        </row>
        <row r="258">
          <cell r="C258" t="str">
            <v>1Н1-75</v>
          </cell>
          <cell r="D258" t="str">
            <v>Настил 1Н1-75</v>
          </cell>
          <cell r="E258">
            <v>1</v>
          </cell>
          <cell r="F258">
            <v>244.4</v>
          </cell>
          <cell r="G258">
            <v>244.4</v>
          </cell>
        </row>
        <row r="259">
          <cell r="C259" t="str">
            <v>1Н1-76</v>
          </cell>
          <cell r="D259" t="str">
            <v>Настил 1Н1-76</v>
          </cell>
          <cell r="E259">
            <v>1</v>
          </cell>
          <cell r="F259">
            <v>226.8</v>
          </cell>
          <cell r="G259">
            <v>226.8</v>
          </cell>
        </row>
        <row r="260">
          <cell r="C260" t="str">
            <v>1Н1-77</v>
          </cell>
          <cell r="D260" t="str">
            <v>Настил 1Н1-77</v>
          </cell>
          <cell r="E260">
            <v>1</v>
          </cell>
          <cell r="F260">
            <v>170.5</v>
          </cell>
          <cell r="G260">
            <v>170.5</v>
          </cell>
        </row>
        <row r="261">
          <cell r="C261" t="str">
            <v>1Н1-78</v>
          </cell>
          <cell r="D261" t="str">
            <v>Настил 1Н1-78</v>
          </cell>
          <cell r="E261">
            <v>1</v>
          </cell>
          <cell r="F261">
            <v>117.4</v>
          </cell>
          <cell r="G261">
            <v>117.4</v>
          </cell>
        </row>
        <row r="262">
          <cell r="C262" t="str">
            <v>1Н1-79</v>
          </cell>
          <cell r="D262" t="str">
            <v>Настил 1Н1-79</v>
          </cell>
          <cell r="E262">
            <v>1</v>
          </cell>
          <cell r="F262">
            <v>97.7</v>
          </cell>
          <cell r="G262">
            <v>97.7</v>
          </cell>
        </row>
        <row r="263">
          <cell r="C263" t="str">
            <v>1Н1-80</v>
          </cell>
          <cell r="D263" t="str">
            <v>Настил 1Н1-80</v>
          </cell>
          <cell r="E263">
            <v>1</v>
          </cell>
          <cell r="F263">
            <v>210.5</v>
          </cell>
          <cell r="G263">
            <v>210.5</v>
          </cell>
        </row>
        <row r="264">
          <cell r="C264" t="str">
            <v>1Н1-81</v>
          </cell>
          <cell r="D264" t="str">
            <v>Настил 1Н1-81</v>
          </cell>
          <cell r="E264">
            <v>1</v>
          </cell>
          <cell r="F264">
            <v>211</v>
          </cell>
          <cell r="G264">
            <v>211</v>
          </cell>
        </row>
        <row r="265">
          <cell r="C265" t="str">
            <v>1Н1-82</v>
          </cell>
          <cell r="D265" t="str">
            <v>Настил 1Н1-82</v>
          </cell>
          <cell r="E265">
            <v>1</v>
          </cell>
          <cell r="F265">
            <v>195.7</v>
          </cell>
          <cell r="G265">
            <v>195.7</v>
          </cell>
        </row>
        <row r="266">
          <cell r="C266" t="str">
            <v>1Н1-83</v>
          </cell>
          <cell r="D266" t="str">
            <v>Настил 1Н1-83</v>
          </cell>
          <cell r="E266">
            <v>1</v>
          </cell>
          <cell r="F266">
            <v>292.3</v>
          </cell>
          <cell r="G266">
            <v>292.3</v>
          </cell>
        </row>
        <row r="267">
          <cell r="C267" t="str">
            <v>1Н1-84</v>
          </cell>
          <cell r="D267" t="str">
            <v>Настил 1Н1-84</v>
          </cell>
          <cell r="E267">
            <v>1</v>
          </cell>
          <cell r="F267">
            <v>271.5</v>
          </cell>
          <cell r="G267">
            <v>271.5</v>
          </cell>
        </row>
        <row r="268">
          <cell r="C268" t="str">
            <v>1Н1-85</v>
          </cell>
          <cell r="D268" t="str">
            <v>Настил 1Н1-85</v>
          </cell>
          <cell r="E268">
            <v>1</v>
          </cell>
          <cell r="F268">
            <v>259.2</v>
          </cell>
          <cell r="G268">
            <v>259.2</v>
          </cell>
        </row>
        <row r="269">
          <cell r="C269" t="str">
            <v>1Н1-86</v>
          </cell>
          <cell r="D269" t="str">
            <v>Настил 1Н1-86</v>
          </cell>
          <cell r="E269">
            <v>1</v>
          </cell>
          <cell r="F269">
            <v>217.5</v>
          </cell>
          <cell r="G269">
            <v>217.5</v>
          </cell>
        </row>
        <row r="270">
          <cell r="C270" t="str">
            <v>1Н1-87</v>
          </cell>
          <cell r="D270" t="str">
            <v>Настил 1Н1-87</v>
          </cell>
          <cell r="E270">
            <v>1</v>
          </cell>
          <cell r="F270">
            <v>289.5</v>
          </cell>
          <cell r="G270">
            <v>289.5</v>
          </cell>
        </row>
        <row r="271">
          <cell r="C271" t="str">
            <v>1Н1-88</v>
          </cell>
          <cell r="D271" t="str">
            <v>Настил 1Н1-88</v>
          </cell>
          <cell r="E271">
            <v>1</v>
          </cell>
          <cell r="F271">
            <v>268.8</v>
          </cell>
          <cell r="G271">
            <v>268.8</v>
          </cell>
        </row>
        <row r="272">
          <cell r="C272" t="str">
            <v>1Н1-89</v>
          </cell>
          <cell r="D272" t="str">
            <v>Настил 1Н1-89</v>
          </cell>
          <cell r="E272">
            <v>1</v>
          </cell>
          <cell r="F272">
            <v>202.2</v>
          </cell>
          <cell r="G272">
            <v>202.2</v>
          </cell>
        </row>
        <row r="273">
          <cell r="C273" t="str">
            <v>1Н1-90</v>
          </cell>
          <cell r="D273" t="str">
            <v>Настил 1Н1-90</v>
          </cell>
          <cell r="E273">
            <v>1</v>
          </cell>
          <cell r="F273">
            <v>210.3</v>
          </cell>
          <cell r="G273">
            <v>210.3</v>
          </cell>
        </row>
        <row r="274">
          <cell r="C274" t="str">
            <v>1Н1-91</v>
          </cell>
          <cell r="D274" t="str">
            <v>Настил 1Н1-91</v>
          </cell>
          <cell r="E274">
            <v>7</v>
          </cell>
          <cell r="F274">
            <v>228.8</v>
          </cell>
          <cell r="G274">
            <v>1601.6</v>
          </cell>
        </row>
        <row r="275">
          <cell r="C275" t="str">
            <v>1Н1-92</v>
          </cell>
          <cell r="D275" t="str">
            <v>Настил 1Н1-92</v>
          </cell>
          <cell r="E275">
            <v>7</v>
          </cell>
          <cell r="F275">
            <v>210</v>
          </cell>
          <cell r="G275">
            <v>1470</v>
          </cell>
        </row>
        <row r="276">
          <cell r="C276" t="str">
            <v>1Н1-93</v>
          </cell>
          <cell r="D276" t="str">
            <v>Настил 1Н1-93</v>
          </cell>
          <cell r="E276">
            <v>1</v>
          </cell>
          <cell r="F276">
            <v>194.8</v>
          </cell>
          <cell r="G276">
            <v>194.8</v>
          </cell>
        </row>
        <row r="277">
          <cell r="C277" t="str">
            <v>1Н1-94</v>
          </cell>
          <cell r="D277" t="str">
            <v>Настил 1Н1-94</v>
          </cell>
          <cell r="E277">
            <v>1</v>
          </cell>
          <cell r="F277">
            <v>290.60000000000002</v>
          </cell>
          <cell r="G277">
            <v>290.60000000000002</v>
          </cell>
        </row>
        <row r="278">
          <cell r="C278" t="str">
            <v>1Н1-95</v>
          </cell>
          <cell r="D278" t="str">
            <v>Настил 1Н1-95</v>
          </cell>
          <cell r="E278">
            <v>1</v>
          </cell>
          <cell r="F278">
            <v>269.89999999999998</v>
          </cell>
          <cell r="G278">
            <v>269.89999999999998</v>
          </cell>
        </row>
        <row r="279">
          <cell r="C279" t="str">
            <v>1Н1-96</v>
          </cell>
          <cell r="D279" t="str">
            <v>Настил 1Н1-96</v>
          </cell>
          <cell r="E279">
            <v>1</v>
          </cell>
          <cell r="F279">
            <v>257.89999999999998</v>
          </cell>
          <cell r="G279">
            <v>257.89999999999998</v>
          </cell>
        </row>
        <row r="280">
          <cell r="C280" t="str">
            <v>1Н1-97</v>
          </cell>
          <cell r="D280" t="str">
            <v>Настил 1Н1-97</v>
          </cell>
          <cell r="E280">
            <v>1</v>
          </cell>
          <cell r="F280">
            <v>215.7</v>
          </cell>
          <cell r="G280">
            <v>215.7</v>
          </cell>
        </row>
        <row r="281">
          <cell r="C281" t="str">
            <v>1Н1-98</v>
          </cell>
          <cell r="D281" t="str">
            <v>Настил 1Н1-98</v>
          </cell>
          <cell r="E281">
            <v>1</v>
          </cell>
          <cell r="F281">
            <v>287.3</v>
          </cell>
          <cell r="G281">
            <v>287.3</v>
          </cell>
        </row>
        <row r="282">
          <cell r="C282" t="str">
            <v>1Н1-99</v>
          </cell>
          <cell r="D282" t="str">
            <v>Настил 1Н1-99</v>
          </cell>
          <cell r="E282">
            <v>1</v>
          </cell>
          <cell r="F282">
            <v>266.7</v>
          </cell>
          <cell r="G282">
            <v>266.7</v>
          </cell>
        </row>
        <row r="283">
          <cell r="C283" t="str">
            <v>1Н1-100</v>
          </cell>
          <cell r="D283" t="str">
            <v>Настил 1Н1-100</v>
          </cell>
          <cell r="E283">
            <v>1</v>
          </cell>
          <cell r="F283">
            <v>200.5</v>
          </cell>
          <cell r="G283">
            <v>200.5</v>
          </cell>
        </row>
        <row r="284">
          <cell r="C284" t="str">
            <v>1Н1-101</v>
          </cell>
          <cell r="D284" t="str">
            <v>Настил 1Н1-101</v>
          </cell>
          <cell r="E284">
            <v>7</v>
          </cell>
          <cell r="F284">
            <v>209.7</v>
          </cell>
          <cell r="G284">
            <v>1467.9</v>
          </cell>
        </row>
        <row r="285">
          <cell r="C285" t="str">
            <v>1Н1-102</v>
          </cell>
          <cell r="D285" t="str">
            <v>Настил 1Н1-102</v>
          </cell>
          <cell r="E285">
            <v>2</v>
          </cell>
          <cell r="F285">
            <v>215.7</v>
          </cell>
          <cell r="G285">
            <v>431.4</v>
          </cell>
        </row>
        <row r="286">
          <cell r="C286" t="str">
            <v>1Н1-103</v>
          </cell>
          <cell r="D286" t="str">
            <v>Настил 1Н1-103</v>
          </cell>
          <cell r="E286">
            <v>2</v>
          </cell>
          <cell r="F286">
            <v>198.1</v>
          </cell>
          <cell r="G286">
            <v>396.2</v>
          </cell>
        </row>
        <row r="287">
          <cell r="C287" t="str">
            <v>1Н1-104</v>
          </cell>
          <cell r="D287" t="str">
            <v>Настил 1Н1-104</v>
          </cell>
          <cell r="E287">
            <v>1</v>
          </cell>
          <cell r="F287">
            <v>183.7</v>
          </cell>
          <cell r="G287">
            <v>183.7</v>
          </cell>
        </row>
        <row r="288">
          <cell r="C288" t="str">
            <v>1Н1-105</v>
          </cell>
          <cell r="D288" t="str">
            <v>Настил 1Н1-105</v>
          </cell>
          <cell r="E288">
            <v>1</v>
          </cell>
          <cell r="F288">
            <v>274.3</v>
          </cell>
          <cell r="G288">
            <v>274.3</v>
          </cell>
        </row>
        <row r="289">
          <cell r="C289" t="str">
            <v>1Н1-106</v>
          </cell>
          <cell r="D289" t="str">
            <v>Настил 1Н1-106</v>
          </cell>
          <cell r="E289">
            <v>1</v>
          </cell>
          <cell r="F289">
            <v>254.8</v>
          </cell>
          <cell r="G289">
            <v>254.8</v>
          </cell>
        </row>
        <row r="290">
          <cell r="C290" t="str">
            <v>1Н1-107</v>
          </cell>
          <cell r="D290" t="str">
            <v>Настил 1Н1-107</v>
          </cell>
          <cell r="E290">
            <v>1</v>
          </cell>
          <cell r="F290">
            <v>243.2</v>
          </cell>
          <cell r="G290">
            <v>243.2</v>
          </cell>
        </row>
        <row r="291">
          <cell r="C291" t="str">
            <v>1Н1-108</v>
          </cell>
          <cell r="D291" t="str">
            <v>Настил 1Н1-108</v>
          </cell>
          <cell r="E291">
            <v>1</v>
          </cell>
          <cell r="F291">
            <v>203.4</v>
          </cell>
          <cell r="G291">
            <v>203.4</v>
          </cell>
        </row>
        <row r="292">
          <cell r="C292" t="str">
            <v>1Н1-109</v>
          </cell>
          <cell r="D292" t="str">
            <v>Настил 1Н1-109</v>
          </cell>
          <cell r="E292">
            <v>1</v>
          </cell>
          <cell r="F292">
            <v>270.89999999999998</v>
          </cell>
          <cell r="G292">
            <v>270.89999999999998</v>
          </cell>
        </row>
        <row r="293">
          <cell r="C293" t="str">
            <v>1Н1-110</v>
          </cell>
          <cell r="D293" t="str">
            <v>Настил 1Н1-110</v>
          </cell>
          <cell r="E293">
            <v>1</v>
          </cell>
          <cell r="F293">
            <v>251.5</v>
          </cell>
          <cell r="G293">
            <v>251.5</v>
          </cell>
        </row>
        <row r="294">
          <cell r="C294" t="str">
            <v>1Н1-111</v>
          </cell>
          <cell r="D294" t="str">
            <v>Настил 1Н1-111</v>
          </cell>
          <cell r="E294">
            <v>1</v>
          </cell>
          <cell r="F294">
            <v>189.1</v>
          </cell>
          <cell r="G294">
            <v>189.1</v>
          </cell>
        </row>
        <row r="295">
          <cell r="C295" t="str">
            <v>1Н1-112</v>
          </cell>
          <cell r="D295" t="str">
            <v>Настил 1Н1-112</v>
          </cell>
          <cell r="E295">
            <v>2</v>
          </cell>
          <cell r="F295">
            <v>197.8</v>
          </cell>
          <cell r="G295">
            <v>395.6</v>
          </cell>
        </row>
        <row r="296">
          <cell r="C296" t="str">
            <v>1Н1-113</v>
          </cell>
          <cell r="D296" t="str">
            <v>Настил 1Н1-113</v>
          </cell>
          <cell r="E296">
            <v>1</v>
          </cell>
          <cell r="F296">
            <v>163.5</v>
          </cell>
          <cell r="G296">
            <v>163.5</v>
          </cell>
        </row>
        <row r="297">
          <cell r="C297" t="str">
            <v>1Н1-114</v>
          </cell>
          <cell r="D297" t="str">
            <v>Настил 1Н1-114</v>
          </cell>
          <cell r="E297">
            <v>1</v>
          </cell>
          <cell r="F297">
            <v>271.5</v>
          </cell>
          <cell r="G297">
            <v>271.5</v>
          </cell>
        </row>
        <row r="298">
          <cell r="C298" t="str">
            <v>1Н1-115</v>
          </cell>
          <cell r="D298" t="str">
            <v>Настил 1Н1-115</v>
          </cell>
          <cell r="E298">
            <v>1</v>
          </cell>
          <cell r="F298">
            <v>252</v>
          </cell>
          <cell r="G298">
            <v>252</v>
          </cell>
        </row>
        <row r="299">
          <cell r="C299" t="str">
            <v>1Н1-116</v>
          </cell>
          <cell r="D299" t="str">
            <v>Настил 1Н1-116</v>
          </cell>
          <cell r="E299">
            <v>1</v>
          </cell>
          <cell r="F299">
            <v>223.6</v>
          </cell>
          <cell r="G299">
            <v>223.6</v>
          </cell>
        </row>
        <row r="300">
          <cell r="C300" t="str">
            <v>1Н1-117</v>
          </cell>
          <cell r="D300" t="str">
            <v>Настил 1Н1-117</v>
          </cell>
          <cell r="E300">
            <v>1</v>
          </cell>
          <cell r="F300">
            <v>204.1</v>
          </cell>
          <cell r="G300">
            <v>204.1</v>
          </cell>
        </row>
        <row r="301">
          <cell r="C301" t="str">
            <v>1Н1-118</v>
          </cell>
          <cell r="D301" t="str">
            <v>Настил 1Н1-118</v>
          </cell>
          <cell r="E301">
            <v>1</v>
          </cell>
          <cell r="F301">
            <v>271.60000000000002</v>
          </cell>
          <cell r="G301">
            <v>271.60000000000002</v>
          </cell>
        </row>
        <row r="302">
          <cell r="C302" t="str">
            <v>1Н1-119</v>
          </cell>
          <cell r="D302" t="str">
            <v>Настил 1Н1-119</v>
          </cell>
          <cell r="E302">
            <v>1</v>
          </cell>
          <cell r="F302">
            <v>252.2</v>
          </cell>
          <cell r="G302">
            <v>252.2</v>
          </cell>
        </row>
        <row r="303">
          <cell r="C303" t="str">
            <v>1Н1-120</v>
          </cell>
          <cell r="D303" t="str">
            <v>Настил 1Н1-120</v>
          </cell>
          <cell r="E303">
            <v>1</v>
          </cell>
          <cell r="F303">
            <v>189.8</v>
          </cell>
          <cell r="G303">
            <v>189.8</v>
          </cell>
        </row>
        <row r="304">
          <cell r="C304" t="str">
            <v>1Н1-121</v>
          </cell>
          <cell r="D304" t="str">
            <v>Настил 1Н1-121</v>
          </cell>
          <cell r="E304">
            <v>2</v>
          </cell>
          <cell r="F304">
            <v>173</v>
          </cell>
          <cell r="G304">
            <v>346</v>
          </cell>
        </row>
        <row r="305">
          <cell r="C305" t="str">
            <v>1Н1-122</v>
          </cell>
          <cell r="D305" t="str">
            <v>Настил 1Н1-122</v>
          </cell>
          <cell r="E305">
            <v>2</v>
          </cell>
          <cell r="F305">
            <v>287.7</v>
          </cell>
          <cell r="G305">
            <v>575.4</v>
          </cell>
        </row>
        <row r="306">
          <cell r="C306" t="str">
            <v>1Н1-123</v>
          </cell>
          <cell r="D306" t="str">
            <v>Настил 1Н1-123</v>
          </cell>
          <cell r="E306">
            <v>1</v>
          </cell>
          <cell r="F306">
            <v>267.2</v>
          </cell>
          <cell r="G306">
            <v>267.2</v>
          </cell>
        </row>
        <row r="307">
          <cell r="C307" t="str">
            <v>1Н1-124</v>
          </cell>
          <cell r="D307" t="str">
            <v>Настил 1Н1-124</v>
          </cell>
          <cell r="E307">
            <v>2</v>
          </cell>
          <cell r="F307">
            <v>236.8</v>
          </cell>
          <cell r="G307">
            <v>473.6</v>
          </cell>
        </row>
        <row r="308">
          <cell r="C308" t="str">
            <v>1Н1-125</v>
          </cell>
          <cell r="D308" t="str">
            <v>Настил 1Н1-125</v>
          </cell>
          <cell r="E308">
            <v>2</v>
          </cell>
          <cell r="F308">
            <v>215.8</v>
          </cell>
          <cell r="G308">
            <v>431.6</v>
          </cell>
        </row>
        <row r="309">
          <cell r="C309" t="str">
            <v>1Н1-126</v>
          </cell>
          <cell r="D309" t="str">
            <v>Настил 1Н1-126</v>
          </cell>
          <cell r="E309">
            <v>2</v>
          </cell>
          <cell r="F309">
            <v>287.5</v>
          </cell>
          <cell r="G309">
            <v>575</v>
          </cell>
        </row>
        <row r="310">
          <cell r="C310" t="str">
            <v>1Н1-127</v>
          </cell>
          <cell r="D310" t="str">
            <v>Настил 1Н1-127</v>
          </cell>
          <cell r="E310">
            <v>2</v>
          </cell>
          <cell r="F310">
            <v>266.8</v>
          </cell>
          <cell r="G310">
            <v>533.6</v>
          </cell>
        </row>
        <row r="311">
          <cell r="C311" t="str">
            <v>1Н1-128</v>
          </cell>
          <cell r="D311" t="str">
            <v>Настил 1Н1-128</v>
          </cell>
          <cell r="E311">
            <v>2</v>
          </cell>
          <cell r="F311">
            <v>200.6</v>
          </cell>
          <cell r="G311">
            <v>401.2</v>
          </cell>
        </row>
        <row r="312">
          <cell r="C312" t="str">
            <v>1Н1-129</v>
          </cell>
          <cell r="D312" t="str">
            <v>Настил 1Н1-129</v>
          </cell>
          <cell r="E312">
            <v>2</v>
          </cell>
          <cell r="F312">
            <v>172.6</v>
          </cell>
          <cell r="G312">
            <v>345.2</v>
          </cell>
        </row>
        <row r="313">
          <cell r="C313" t="str">
            <v>1Н1-130</v>
          </cell>
          <cell r="D313" t="str">
            <v>Настил 1Н1-130</v>
          </cell>
          <cell r="E313">
            <v>2</v>
          </cell>
          <cell r="F313">
            <v>287.3</v>
          </cell>
          <cell r="G313">
            <v>574.6</v>
          </cell>
        </row>
        <row r="314">
          <cell r="C314" t="str">
            <v>1Н1-131</v>
          </cell>
          <cell r="D314" t="str">
            <v>Настил 1Н1-131</v>
          </cell>
          <cell r="E314">
            <v>2</v>
          </cell>
          <cell r="F314">
            <v>266.7</v>
          </cell>
          <cell r="G314">
            <v>533.4</v>
          </cell>
        </row>
        <row r="315">
          <cell r="C315" t="str">
            <v>1Н1-132</v>
          </cell>
          <cell r="D315" t="str">
            <v>Настил 1Н1-132</v>
          </cell>
          <cell r="E315">
            <v>2</v>
          </cell>
          <cell r="F315">
            <v>236.3</v>
          </cell>
          <cell r="G315">
            <v>472.6</v>
          </cell>
        </row>
        <row r="316">
          <cell r="C316" t="str">
            <v>1Н1-133</v>
          </cell>
          <cell r="D316" t="str">
            <v>Настил 1Н1-133</v>
          </cell>
          <cell r="E316">
            <v>2</v>
          </cell>
          <cell r="F316">
            <v>216.4</v>
          </cell>
          <cell r="G316">
            <v>432.8</v>
          </cell>
        </row>
        <row r="317">
          <cell r="C317" t="str">
            <v>1Н1-134</v>
          </cell>
          <cell r="D317" t="str">
            <v>Настил 1Н1-134</v>
          </cell>
          <cell r="E317">
            <v>2</v>
          </cell>
          <cell r="F317">
            <v>288.3</v>
          </cell>
          <cell r="G317">
            <v>576.6</v>
          </cell>
        </row>
        <row r="318">
          <cell r="C318" t="str">
            <v>1Н1-135</v>
          </cell>
          <cell r="D318" t="str">
            <v>Настил 1Н1-135</v>
          </cell>
          <cell r="E318">
            <v>2</v>
          </cell>
          <cell r="F318">
            <v>267.5</v>
          </cell>
          <cell r="G318">
            <v>535</v>
          </cell>
        </row>
        <row r="319">
          <cell r="C319" t="str">
            <v>1Н1-136</v>
          </cell>
          <cell r="D319" t="str">
            <v>Настил 1Н1-136</v>
          </cell>
          <cell r="E319">
            <v>2</v>
          </cell>
          <cell r="F319">
            <v>201.3</v>
          </cell>
          <cell r="G319">
            <v>402.6</v>
          </cell>
        </row>
        <row r="320">
          <cell r="C320" t="str">
            <v>1Н1-137</v>
          </cell>
          <cell r="D320" t="str">
            <v>Настил 1Н1-137</v>
          </cell>
          <cell r="E320">
            <v>2</v>
          </cell>
          <cell r="F320">
            <v>173.4</v>
          </cell>
          <cell r="G320">
            <v>346.8</v>
          </cell>
        </row>
        <row r="321">
          <cell r="C321" t="str">
            <v>1Н1-138</v>
          </cell>
          <cell r="D321" t="str">
            <v>Настил 1Н1-138</v>
          </cell>
          <cell r="E321">
            <v>2</v>
          </cell>
          <cell r="F321">
            <v>288.3</v>
          </cell>
          <cell r="G321">
            <v>576.6</v>
          </cell>
        </row>
        <row r="322">
          <cell r="C322" t="str">
            <v>1Н1-139</v>
          </cell>
          <cell r="D322" t="str">
            <v>Настил 1Н1-139</v>
          </cell>
          <cell r="E322">
            <v>2</v>
          </cell>
          <cell r="F322">
            <v>267.5</v>
          </cell>
          <cell r="G322">
            <v>535</v>
          </cell>
        </row>
        <row r="323">
          <cell r="C323" t="str">
            <v>1Н1-140</v>
          </cell>
          <cell r="D323" t="str">
            <v>Настил 1Н1-140</v>
          </cell>
          <cell r="E323">
            <v>2</v>
          </cell>
          <cell r="F323">
            <v>237.1</v>
          </cell>
          <cell r="G323">
            <v>474.2</v>
          </cell>
        </row>
        <row r="324">
          <cell r="C324" t="str">
            <v>1Н1-141</v>
          </cell>
          <cell r="D324" t="str">
            <v>Настил 1Н1-141</v>
          </cell>
          <cell r="E324">
            <v>2</v>
          </cell>
          <cell r="F324">
            <v>216.4</v>
          </cell>
          <cell r="G324">
            <v>432.8</v>
          </cell>
        </row>
        <row r="325">
          <cell r="C325" t="str">
            <v>1Н1-142</v>
          </cell>
          <cell r="D325" t="str">
            <v>Настил 1Н1-142</v>
          </cell>
          <cell r="E325">
            <v>2</v>
          </cell>
          <cell r="F325">
            <v>288.3</v>
          </cell>
          <cell r="G325">
            <v>576.6</v>
          </cell>
        </row>
        <row r="326">
          <cell r="C326" t="str">
            <v>1Н1-143</v>
          </cell>
          <cell r="D326" t="str">
            <v>Настил 1Н1-143</v>
          </cell>
          <cell r="E326">
            <v>2</v>
          </cell>
          <cell r="F326">
            <v>267.5</v>
          </cell>
          <cell r="G326">
            <v>535</v>
          </cell>
        </row>
        <row r="327">
          <cell r="C327" t="str">
            <v>1Н1-144</v>
          </cell>
          <cell r="D327" t="str">
            <v>Настил 1Н1-144</v>
          </cell>
          <cell r="E327">
            <v>2</v>
          </cell>
          <cell r="F327">
            <v>201.3</v>
          </cell>
          <cell r="G327">
            <v>402.6</v>
          </cell>
        </row>
        <row r="328">
          <cell r="C328" t="str">
            <v>1Н2-1</v>
          </cell>
          <cell r="D328" t="str">
            <v>Профлист 1Н2-1</v>
          </cell>
          <cell r="E328">
            <v>111</v>
          </cell>
          <cell r="F328">
            <v>49</v>
          </cell>
          <cell r="G328"/>
        </row>
        <row r="329">
          <cell r="C329" t="str">
            <v>1Н2-2</v>
          </cell>
          <cell r="D329" t="str">
            <v>Профлист 1Н2-2</v>
          </cell>
          <cell r="E329">
            <v>111</v>
          </cell>
          <cell r="F329">
            <v>47</v>
          </cell>
          <cell r="G329"/>
        </row>
        <row r="330">
          <cell r="C330" t="str">
            <v>1Н3-1</v>
          </cell>
          <cell r="D330" t="str">
            <v>Профлист 1Н3-1</v>
          </cell>
          <cell r="E330">
            <v>75</v>
          </cell>
          <cell r="F330">
            <v>70.599999999999994</v>
          </cell>
          <cell r="G330"/>
        </row>
        <row r="331">
          <cell r="C331" t="str">
            <v>1Н3-2</v>
          </cell>
          <cell r="D331" t="str">
            <v>Профлист 1Н3-2</v>
          </cell>
          <cell r="E331">
            <v>14</v>
          </cell>
          <cell r="F331">
            <v>71.5</v>
          </cell>
          <cell r="G331"/>
        </row>
        <row r="332">
          <cell r="C332" t="str">
            <v>1Н3-3</v>
          </cell>
          <cell r="D332" t="str">
            <v>Профлист 1Н3-3</v>
          </cell>
          <cell r="E332">
            <v>4</v>
          </cell>
          <cell r="F332">
            <v>23.3</v>
          </cell>
          <cell r="G332"/>
        </row>
        <row r="333">
          <cell r="C333" t="str">
            <v>1Н3-4</v>
          </cell>
          <cell r="D333" t="str">
            <v>Профлист 1Н3-4</v>
          </cell>
          <cell r="E333">
            <v>1</v>
          </cell>
          <cell r="F333">
            <v>7.9</v>
          </cell>
          <cell r="G333"/>
        </row>
        <row r="334">
          <cell r="C334" t="str">
            <v>1Н3-5</v>
          </cell>
          <cell r="D334" t="str">
            <v>Профлист 1Н3-5</v>
          </cell>
          <cell r="E334">
            <v>2</v>
          </cell>
          <cell r="F334">
            <v>17.7</v>
          </cell>
          <cell r="G334"/>
        </row>
        <row r="335">
          <cell r="C335" t="str">
            <v>1Н3-6</v>
          </cell>
          <cell r="D335" t="str">
            <v>Профлист 1Н3-6</v>
          </cell>
          <cell r="E335">
            <v>2</v>
          </cell>
          <cell r="F335">
            <v>10.3</v>
          </cell>
          <cell r="G335"/>
        </row>
        <row r="336">
          <cell r="C336" t="str">
            <v>1Н3-7</v>
          </cell>
          <cell r="D336" t="str">
            <v>Профлист 1Н3-7</v>
          </cell>
          <cell r="E336">
            <v>60</v>
          </cell>
          <cell r="F336">
            <v>23.6</v>
          </cell>
          <cell r="G336"/>
        </row>
        <row r="337">
          <cell r="C337" t="str">
            <v>1Н3-8</v>
          </cell>
          <cell r="D337" t="str">
            <v>Профлист 1Н3-8</v>
          </cell>
          <cell r="E337">
            <v>60</v>
          </cell>
          <cell r="F337">
            <v>22.9</v>
          </cell>
          <cell r="G337"/>
        </row>
        <row r="338">
          <cell r="C338" t="str">
            <v>1Н3-9</v>
          </cell>
          <cell r="D338" t="str">
            <v>Профлист 1Н3-9</v>
          </cell>
          <cell r="E338">
            <v>1</v>
          </cell>
          <cell r="F338">
            <v>76.900000000000006</v>
          </cell>
          <cell r="G338"/>
        </row>
        <row r="339">
          <cell r="C339" t="str">
            <v>1Н3-10</v>
          </cell>
          <cell r="D339" t="str">
            <v>Профлист 1Н3-10</v>
          </cell>
          <cell r="E339">
            <v>1</v>
          </cell>
          <cell r="F339">
            <v>77.7</v>
          </cell>
          <cell r="G339"/>
        </row>
        <row r="340">
          <cell r="C340" t="str">
            <v>1Н3-11</v>
          </cell>
          <cell r="D340" t="str">
            <v>Профлист 1Н3-11</v>
          </cell>
          <cell r="E340">
            <v>1</v>
          </cell>
          <cell r="F340">
            <v>76.2</v>
          </cell>
          <cell r="G340"/>
        </row>
        <row r="341">
          <cell r="C341" t="str">
            <v>1Н3-12</v>
          </cell>
          <cell r="D341" t="str">
            <v>Профлист 1Н3-12</v>
          </cell>
          <cell r="E341">
            <v>1</v>
          </cell>
          <cell r="F341">
            <v>77</v>
          </cell>
          <cell r="G341"/>
        </row>
        <row r="342">
          <cell r="C342" t="str">
            <v>1Н3-13</v>
          </cell>
          <cell r="D342" t="str">
            <v>Профлист 1Н3-13</v>
          </cell>
          <cell r="E342">
            <v>1</v>
          </cell>
          <cell r="F342">
            <v>75.400000000000006</v>
          </cell>
          <cell r="G342"/>
        </row>
        <row r="343">
          <cell r="C343" t="str">
            <v>1Н3-14</v>
          </cell>
          <cell r="D343" t="str">
            <v>Профлист 1Н3-14</v>
          </cell>
          <cell r="E343">
            <v>1</v>
          </cell>
          <cell r="F343">
            <v>76.3</v>
          </cell>
          <cell r="G343"/>
        </row>
        <row r="344">
          <cell r="C344" t="str">
            <v>1Н3-15</v>
          </cell>
          <cell r="D344" t="str">
            <v>Профлист 1Н3-15</v>
          </cell>
          <cell r="E344">
            <v>1</v>
          </cell>
          <cell r="F344">
            <v>74.7</v>
          </cell>
          <cell r="G344"/>
        </row>
        <row r="345">
          <cell r="C345" t="str">
            <v>1Н3-16</v>
          </cell>
          <cell r="D345" t="str">
            <v>Профлист 1Н3-16</v>
          </cell>
          <cell r="E345">
            <v>1</v>
          </cell>
          <cell r="F345">
            <v>75.5</v>
          </cell>
          <cell r="G345"/>
        </row>
        <row r="346">
          <cell r="C346" t="str">
            <v>1Н3-17</v>
          </cell>
          <cell r="D346" t="str">
            <v>Профлист 1Н3-17</v>
          </cell>
          <cell r="E346">
            <v>1</v>
          </cell>
          <cell r="F346">
            <v>74</v>
          </cell>
          <cell r="G346"/>
        </row>
        <row r="347">
          <cell r="C347" t="str">
            <v>1Н3-18</v>
          </cell>
          <cell r="D347" t="str">
            <v>Профлист 1Н3-18</v>
          </cell>
          <cell r="E347">
            <v>1</v>
          </cell>
          <cell r="F347">
            <v>74.8</v>
          </cell>
          <cell r="G347"/>
        </row>
        <row r="348">
          <cell r="C348" t="str">
            <v>1Н3-19</v>
          </cell>
          <cell r="D348" t="str">
            <v>Профлист 1Н3-19</v>
          </cell>
          <cell r="E348">
            <v>1</v>
          </cell>
          <cell r="F348">
            <v>73.2</v>
          </cell>
          <cell r="G348"/>
        </row>
        <row r="349">
          <cell r="C349" t="str">
            <v>1Н3-20</v>
          </cell>
          <cell r="D349" t="str">
            <v>Профлист 1Н3-20</v>
          </cell>
          <cell r="E349">
            <v>1</v>
          </cell>
          <cell r="F349">
            <v>74</v>
          </cell>
          <cell r="G349"/>
        </row>
        <row r="350">
          <cell r="C350" t="str">
            <v>1Н3-21</v>
          </cell>
          <cell r="D350" t="str">
            <v>Профлист 1Н3-21</v>
          </cell>
          <cell r="E350">
            <v>1</v>
          </cell>
          <cell r="F350">
            <v>72.5</v>
          </cell>
          <cell r="G350"/>
        </row>
        <row r="351">
          <cell r="C351" t="str">
            <v>1Н3-22</v>
          </cell>
          <cell r="D351" t="str">
            <v>Профлист 1Н3-22</v>
          </cell>
          <cell r="E351">
            <v>1</v>
          </cell>
          <cell r="F351">
            <v>73.3</v>
          </cell>
          <cell r="G351"/>
        </row>
        <row r="352">
          <cell r="C352" t="str">
            <v>1Н3-23</v>
          </cell>
          <cell r="D352" t="str">
            <v>Профлист 1Н3-23</v>
          </cell>
          <cell r="E352">
            <v>1</v>
          </cell>
          <cell r="F352">
            <v>71.8</v>
          </cell>
          <cell r="G352"/>
        </row>
        <row r="353">
          <cell r="C353" t="str">
            <v>1Н3-24</v>
          </cell>
          <cell r="D353" t="str">
            <v>Профлист 1Н3-24</v>
          </cell>
          <cell r="E353">
            <v>1</v>
          </cell>
          <cell r="F353">
            <v>72.599999999999994</v>
          </cell>
          <cell r="G353"/>
        </row>
        <row r="354">
          <cell r="C354" t="str">
            <v>1Н3-25</v>
          </cell>
          <cell r="D354" t="str">
            <v>Профлист 1Н3-25</v>
          </cell>
          <cell r="E354">
            <v>1</v>
          </cell>
          <cell r="F354">
            <v>71</v>
          </cell>
          <cell r="G354"/>
        </row>
        <row r="355">
          <cell r="C355" t="str">
            <v>1Н3-26</v>
          </cell>
          <cell r="D355" t="str">
            <v>Профлист 1Н3-26</v>
          </cell>
          <cell r="E355">
            <v>1</v>
          </cell>
          <cell r="F355">
            <v>71.8</v>
          </cell>
          <cell r="G355"/>
        </row>
        <row r="356">
          <cell r="C356" t="str">
            <v>1Н4-1</v>
          </cell>
          <cell r="D356" t="str">
            <v>Настил 1Н4-1</v>
          </cell>
          <cell r="E356">
            <v>2</v>
          </cell>
          <cell r="F356">
            <v>20</v>
          </cell>
          <cell r="G356">
            <v>40</v>
          </cell>
        </row>
        <row r="357">
          <cell r="C357" t="str">
            <v>1Н4-2</v>
          </cell>
          <cell r="D357" t="str">
            <v>Настил 1Н4-2</v>
          </cell>
          <cell r="E357">
            <v>1</v>
          </cell>
          <cell r="F357">
            <v>33.4</v>
          </cell>
          <cell r="G357">
            <v>33.4</v>
          </cell>
        </row>
        <row r="358">
          <cell r="C358" t="str">
            <v>1Н4-3</v>
          </cell>
          <cell r="D358" t="str">
            <v>Настил 1Н4-3</v>
          </cell>
          <cell r="E358">
            <v>2</v>
          </cell>
          <cell r="F358">
            <v>29.7</v>
          </cell>
          <cell r="G358">
            <v>59.4</v>
          </cell>
        </row>
        <row r="359">
          <cell r="C359" t="str">
            <v>1Н4-4</v>
          </cell>
          <cell r="D359" t="str">
            <v>Настил 1Н4-4</v>
          </cell>
          <cell r="E359">
            <v>2</v>
          </cell>
          <cell r="F359">
            <v>12.6</v>
          </cell>
          <cell r="G359">
            <v>25.2</v>
          </cell>
        </row>
        <row r="360">
          <cell r="C360" t="str">
            <v>1Н4-5</v>
          </cell>
          <cell r="D360" t="str">
            <v>Настил 1Н4-5</v>
          </cell>
          <cell r="E360">
            <v>2</v>
          </cell>
          <cell r="F360">
            <v>25.2</v>
          </cell>
          <cell r="G360">
            <v>50.4</v>
          </cell>
        </row>
        <row r="361">
          <cell r="C361" t="str">
            <v>1Н4-6</v>
          </cell>
          <cell r="D361" t="str">
            <v>Настил 1Н4-6</v>
          </cell>
          <cell r="E361">
            <v>1</v>
          </cell>
          <cell r="F361">
            <v>31.1</v>
          </cell>
          <cell r="G361">
            <v>31.1</v>
          </cell>
        </row>
        <row r="362">
          <cell r="C362" t="str">
            <v>1Н4-7</v>
          </cell>
          <cell r="D362" t="str">
            <v>Настил 1Н4-7</v>
          </cell>
          <cell r="E362">
            <v>1</v>
          </cell>
          <cell r="F362">
            <v>17.399999999999999</v>
          </cell>
          <cell r="G362">
            <v>17.399999999999999</v>
          </cell>
        </row>
        <row r="363">
          <cell r="C363" t="str">
            <v>1Н4-8</v>
          </cell>
          <cell r="D363" t="str">
            <v>Настил 1Н4-8</v>
          </cell>
          <cell r="E363">
            <v>1</v>
          </cell>
          <cell r="F363">
            <v>23</v>
          </cell>
          <cell r="G363">
            <v>23</v>
          </cell>
        </row>
        <row r="364">
          <cell r="C364" t="str">
            <v>1Н4-9</v>
          </cell>
          <cell r="D364" t="str">
            <v>Настил 1Н4-9</v>
          </cell>
          <cell r="E364">
            <v>1</v>
          </cell>
          <cell r="F364">
            <v>8.9</v>
          </cell>
          <cell r="G364">
            <v>8.9</v>
          </cell>
        </row>
        <row r="365">
          <cell r="C365" t="str">
            <v>1Н4-10</v>
          </cell>
          <cell r="D365" t="str">
            <v>Настил 1Н4-10</v>
          </cell>
          <cell r="E365">
            <v>1</v>
          </cell>
          <cell r="F365">
            <v>16.3</v>
          </cell>
          <cell r="G365">
            <v>16.3</v>
          </cell>
        </row>
        <row r="366">
          <cell r="C366" t="str">
            <v>1Н4-11</v>
          </cell>
          <cell r="D366" t="str">
            <v>Настил 1Н4-11</v>
          </cell>
          <cell r="E366">
            <v>2</v>
          </cell>
          <cell r="F366">
            <v>18.3</v>
          </cell>
          <cell r="G366">
            <v>36.6</v>
          </cell>
        </row>
        <row r="367">
          <cell r="C367" t="str">
            <v>1Н4-12</v>
          </cell>
          <cell r="D367" t="str">
            <v>Настил 1Н4-12</v>
          </cell>
          <cell r="E367">
            <v>1</v>
          </cell>
          <cell r="F367">
            <v>16.3</v>
          </cell>
          <cell r="G367">
            <v>16.3</v>
          </cell>
        </row>
        <row r="368">
          <cell r="C368" t="str">
            <v>1Н4-13</v>
          </cell>
          <cell r="D368" t="str">
            <v>Настил 1Н4-13</v>
          </cell>
          <cell r="E368">
            <v>1</v>
          </cell>
          <cell r="F368">
            <v>1.9</v>
          </cell>
          <cell r="G368">
            <v>1.9</v>
          </cell>
        </row>
        <row r="369">
          <cell r="C369" t="str">
            <v>1Н4-14</v>
          </cell>
          <cell r="D369" t="str">
            <v>Настил 1Н4-14</v>
          </cell>
          <cell r="E369">
            <v>1</v>
          </cell>
          <cell r="F369">
            <v>35.299999999999997</v>
          </cell>
          <cell r="G369">
            <v>35.299999999999997</v>
          </cell>
        </row>
        <row r="370">
          <cell r="C370" t="str">
            <v>1Н4-15</v>
          </cell>
          <cell r="D370" t="str">
            <v>Настил 1Н4-15</v>
          </cell>
          <cell r="E370">
            <v>1</v>
          </cell>
          <cell r="F370">
            <v>32.4</v>
          </cell>
          <cell r="G370">
            <v>32.4</v>
          </cell>
        </row>
        <row r="371">
          <cell r="C371" t="str">
            <v>1Н4-16</v>
          </cell>
          <cell r="D371" t="str">
            <v>Настил 1Н4-16</v>
          </cell>
          <cell r="E371">
            <v>1</v>
          </cell>
          <cell r="F371">
            <v>25.6</v>
          </cell>
          <cell r="G371">
            <v>25.6</v>
          </cell>
        </row>
        <row r="372">
          <cell r="C372" t="str">
            <v>1Н4-17</v>
          </cell>
          <cell r="D372" t="str">
            <v>Настил 1Н4-17</v>
          </cell>
          <cell r="E372">
            <v>1</v>
          </cell>
          <cell r="F372">
            <v>24.8</v>
          </cell>
          <cell r="G372">
            <v>24.8</v>
          </cell>
        </row>
        <row r="373">
          <cell r="C373" t="str">
            <v>1Н4-18</v>
          </cell>
          <cell r="D373" t="str">
            <v>Настил 1Н4-18</v>
          </cell>
          <cell r="E373">
            <v>1</v>
          </cell>
          <cell r="F373">
            <v>17.7</v>
          </cell>
          <cell r="G373">
            <v>17.7</v>
          </cell>
        </row>
        <row r="374">
          <cell r="C374" t="str">
            <v>1Н4-19</v>
          </cell>
          <cell r="D374" t="str">
            <v>Настил 1Н4-19</v>
          </cell>
          <cell r="E374">
            <v>2</v>
          </cell>
          <cell r="F374">
            <v>8.1</v>
          </cell>
          <cell r="G374">
            <v>16.2</v>
          </cell>
        </row>
        <row r="375">
          <cell r="C375" t="str">
            <v>1Н4-20</v>
          </cell>
          <cell r="D375" t="str">
            <v>Настил 1Н4-20</v>
          </cell>
          <cell r="E375">
            <v>3</v>
          </cell>
          <cell r="F375">
            <v>20.3</v>
          </cell>
          <cell r="G375">
            <v>60.9</v>
          </cell>
        </row>
        <row r="376">
          <cell r="C376" t="str">
            <v>1Н4-21</v>
          </cell>
          <cell r="D376" t="str">
            <v>Настил 1Н4-21</v>
          </cell>
          <cell r="E376">
            <v>3</v>
          </cell>
          <cell r="F376">
            <v>24</v>
          </cell>
          <cell r="G376">
            <v>72</v>
          </cell>
        </row>
        <row r="377">
          <cell r="C377" t="str">
            <v>1Н4-22</v>
          </cell>
          <cell r="D377" t="str">
            <v>Настил 1Н4-22</v>
          </cell>
          <cell r="E377">
            <v>1</v>
          </cell>
          <cell r="F377">
            <v>7.6</v>
          </cell>
          <cell r="G377">
            <v>7.6</v>
          </cell>
        </row>
        <row r="378">
          <cell r="C378" t="str">
            <v>1ОГ1-1</v>
          </cell>
          <cell r="D378" t="str">
            <v>Ограждение 1ОГ1-1</v>
          </cell>
          <cell r="E378">
            <v>1</v>
          </cell>
          <cell r="F378">
            <v>18.7</v>
          </cell>
          <cell r="G378">
            <v>18.7</v>
          </cell>
        </row>
        <row r="379">
          <cell r="C379" t="str">
            <v>1ОГ1-2</v>
          </cell>
          <cell r="D379" t="str">
            <v>Ограждение 1ОГ1-2</v>
          </cell>
          <cell r="E379">
            <v>1</v>
          </cell>
          <cell r="F379">
            <v>72.400000000000006</v>
          </cell>
          <cell r="G379">
            <v>72.400000000000006</v>
          </cell>
        </row>
        <row r="380">
          <cell r="C380" t="str">
            <v>1ОГ1-3</v>
          </cell>
          <cell r="D380" t="str">
            <v>Ограждение 1ОГ1-3</v>
          </cell>
          <cell r="E380">
            <v>2</v>
          </cell>
          <cell r="F380">
            <v>43</v>
          </cell>
          <cell r="G380">
            <v>86</v>
          </cell>
        </row>
        <row r="381">
          <cell r="C381" t="str">
            <v>1ОГ1-4</v>
          </cell>
          <cell r="D381" t="str">
            <v>Ограждение 1ОГ1-4</v>
          </cell>
          <cell r="E381">
            <v>1</v>
          </cell>
          <cell r="F381">
            <v>16.2</v>
          </cell>
          <cell r="G381">
            <v>16.2</v>
          </cell>
        </row>
        <row r="382">
          <cell r="C382" t="str">
            <v>1ОГ1-5</v>
          </cell>
          <cell r="D382" t="str">
            <v>Ограждение 1ОГ1-5</v>
          </cell>
          <cell r="E382">
            <v>1</v>
          </cell>
          <cell r="F382">
            <v>19.600000000000001</v>
          </cell>
          <cell r="G382">
            <v>19.600000000000001</v>
          </cell>
        </row>
        <row r="383">
          <cell r="C383" t="str">
            <v>1ОГ1-6</v>
          </cell>
          <cell r="D383" t="str">
            <v>Ограждение 1ОГ1-6</v>
          </cell>
          <cell r="E383">
            <v>1</v>
          </cell>
          <cell r="F383">
            <v>19.600000000000001</v>
          </cell>
          <cell r="G383">
            <v>19.600000000000001</v>
          </cell>
        </row>
        <row r="384">
          <cell r="C384" t="str">
            <v>1ОГ1-7</v>
          </cell>
          <cell r="D384" t="str">
            <v>Ограждение 1ОГ1-7</v>
          </cell>
          <cell r="E384">
            <v>1</v>
          </cell>
          <cell r="F384">
            <v>6</v>
          </cell>
          <cell r="G384">
            <v>6</v>
          </cell>
        </row>
        <row r="385">
          <cell r="C385" t="str">
            <v>1ОГ1-8</v>
          </cell>
          <cell r="D385" t="str">
            <v>Ограждение 1ОГ1-8</v>
          </cell>
          <cell r="E385">
            <v>1</v>
          </cell>
          <cell r="F385">
            <v>16.399999999999999</v>
          </cell>
          <cell r="G385">
            <v>16.399999999999999</v>
          </cell>
        </row>
        <row r="386">
          <cell r="C386" t="str">
            <v>1ОГ1-9</v>
          </cell>
          <cell r="D386" t="str">
            <v>Ограждение 1ОГ1-9</v>
          </cell>
          <cell r="E386">
            <v>1</v>
          </cell>
          <cell r="F386">
            <v>16.2</v>
          </cell>
          <cell r="G386">
            <v>16.2</v>
          </cell>
        </row>
        <row r="387">
          <cell r="C387" t="str">
            <v>1ОГ1-10</v>
          </cell>
          <cell r="D387" t="str">
            <v>Ограждение 1ОГ1-10</v>
          </cell>
          <cell r="E387">
            <v>1</v>
          </cell>
          <cell r="F387">
            <v>18</v>
          </cell>
          <cell r="G387">
            <v>18</v>
          </cell>
        </row>
        <row r="388">
          <cell r="C388" t="str">
            <v>1ОГ1-11</v>
          </cell>
          <cell r="D388" t="str">
            <v>Ограждение 1ОГ1-11</v>
          </cell>
          <cell r="E388">
            <v>1</v>
          </cell>
          <cell r="F388">
            <v>15.3</v>
          </cell>
          <cell r="G388">
            <v>15.3</v>
          </cell>
        </row>
        <row r="389">
          <cell r="C389" t="str">
            <v>1ОГ1-12</v>
          </cell>
          <cell r="D389" t="str">
            <v>Ограждение 1ОГ1-12</v>
          </cell>
          <cell r="E389">
            <v>1</v>
          </cell>
          <cell r="F389">
            <v>21.3</v>
          </cell>
          <cell r="G389">
            <v>21.3</v>
          </cell>
        </row>
        <row r="390">
          <cell r="C390" t="str">
            <v>1ОГ1-13</v>
          </cell>
          <cell r="D390" t="str">
            <v>Ограждение 1ОГ1-13</v>
          </cell>
          <cell r="E390">
            <v>1</v>
          </cell>
          <cell r="F390">
            <v>6</v>
          </cell>
          <cell r="G390">
            <v>6</v>
          </cell>
        </row>
        <row r="391">
          <cell r="C391" t="str">
            <v>1ОГ1-14</v>
          </cell>
          <cell r="D391" t="str">
            <v>Ограждение 1ОГ1-14</v>
          </cell>
          <cell r="E391">
            <v>1</v>
          </cell>
          <cell r="F391">
            <v>13.6</v>
          </cell>
          <cell r="G391">
            <v>13.6</v>
          </cell>
        </row>
        <row r="392">
          <cell r="C392" t="str">
            <v>1ОГ1-15</v>
          </cell>
          <cell r="D392" t="str">
            <v>Ограждение 1ОГ1-15</v>
          </cell>
          <cell r="E392">
            <v>1</v>
          </cell>
          <cell r="F392">
            <v>35.6</v>
          </cell>
          <cell r="G392">
            <v>35.6</v>
          </cell>
        </row>
        <row r="393">
          <cell r="C393" t="str">
            <v>1ОГ1-16</v>
          </cell>
          <cell r="D393" t="str">
            <v>Ограждение 1ОГ1-16</v>
          </cell>
          <cell r="E393">
            <v>1</v>
          </cell>
          <cell r="F393">
            <v>35.6</v>
          </cell>
          <cell r="G393">
            <v>35.6</v>
          </cell>
        </row>
        <row r="394">
          <cell r="C394" t="str">
            <v>1ОГ1-17</v>
          </cell>
          <cell r="D394" t="str">
            <v>Ограждение 1ОГ1-17</v>
          </cell>
          <cell r="E394">
            <v>3</v>
          </cell>
          <cell r="F394">
            <v>31.3</v>
          </cell>
          <cell r="G394">
            <v>93.9</v>
          </cell>
        </row>
        <row r="395">
          <cell r="C395" t="str">
            <v>1ОГ1-18</v>
          </cell>
          <cell r="D395" t="str">
            <v>Ограждение 1ОГ1-18</v>
          </cell>
          <cell r="E395">
            <v>2</v>
          </cell>
          <cell r="F395">
            <v>29.9</v>
          </cell>
          <cell r="G395">
            <v>59.8</v>
          </cell>
        </row>
        <row r="396">
          <cell r="C396" t="str">
            <v>1ОГ1-19</v>
          </cell>
          <cell r="D396" t="str">
            <v>Ограждение 1ОГ1-19</v>
          </cell>
          <cell r="E396">
            <v>3</v>
          </cell>
          <cell r="F396">
            <v>18.100000000000001</v>
          </cell>
          <cell r="G396">
            <v>54.3</v>
          </cell>
        </row>
        <row r="397">
          <cell r="C397" t="str">
            <v>1ОГ1-20</v>
          </cell>
          <cell r="D397" t="str">
            <v>Ограждение 1ОГ1-20</v>
          </cell>
          <cell r="E397">
            <v>3</v>
          </cell>
          <cell r="F397">
            <v>18.2</v>
          </cell>
          <cell r="G397">
            <v>54.6</v>
          </cell>
        </row>
        <row r="398">
          <cell r="C398" t="str">
            <v>1ОГ1-21</v>
          </cell>
          <cell r="D398" t="str">
            <v>Ограждение 1ОГ1-21</v>
          </cell>
          <cell r="E398">
            <v>2</v>
          </cell>
          <cell r="F398">
            <v>5.0999999999999996</v>
          </cell>
          <cell r="G398">
            <v>10.199999999999999</v>
          </cell>
        </row>
        <row r="399">
          <cell r="C399" t="str">
            <v>1ОГ2-1</v>
          </cell>
          <cell r="D399" t="str">
            <v>Ограждение 1ОГ2-1</v>
          </cell>
          <cell r="E399">
            <v>4</v>
          </cell>
          <cell r="F399">
            <v>23.7</v>
          </cell>
          <cell r="G399">
            <v>94.8</v>
          </cell>
        </row>
        <row r="400">
          <cell r="C400" t="str">
            <v>1ОГ2-2</v>
          </cell>
          <cell r="D400" t="str">
            <v>Ограждение 1ОГ2-2</v>
          </cell>
          <cell r="E400">
            <v>4</v>
          </cell>
          <cell r="F400">
            <v>23.7</v>
          </cell>
          <cell r="G400">
            <v>94.8</v>
          </cell>
        </row>
        <row r="401">
          <cell r="C401" t="str">
            <v>1ОГ2-3</v>
          </cell>
          <cell r="D401" t="str">
            <v>Ограждение 1ОГ2-3</v>
          </cell>
          <cell r="E401">
            <v>1</v>
          </cell>
          <cell r="F401">
            <v>29.3</v>
          </cell>
          <cell r="G401">
            <v>29.3</v>
          </cell>
        </row>
        <row r="402">
          <cell r="C402" t="str">
            <v>1ОГ2-4</v>
          </cell>
          <cell r="D402" t="str">
            <v>Ограждение 1ОГ2-4</v>
          </cell>
          <cell r="E402">
            <v>1</v>
          </cell>
          <cell r="F402">
            <v>29.3</v>
          </cell>
          <cell r="G402">
            <v>29.3</v>
          </cell>
        </row>
        <row r="403">
          <cell r="C403" t="str">
            <v>1ОГ2-5</v>
          </cell>
          <cell r="D403" t="str">
            <v>Ограждение 1ОГ2-5</v>
          </cell>
          <cell r="E403">
            <v>3</v>
          </cell>
          <cell r="F403">
            <v>31.2</v>
          </cell>
          <cell r="G403">
            <v>93.6</v>
          </cell>
        </row>
        <row r="404">
          <cell r="C404" t="str">
            <v>1ОГ2-6</v>
          </cell>
          <cell r="D404" t="str">
            <v>Ограждение 1ОГ2-6</v>
          </cell>
          <cell r="E404">
            <v>3</v>
          </cell>
          <cell r="F404">
            <v>31.2</v>
          </cell>
          <cell r="G404">
            <v>93.6</v>
          </cell>
        </row>
        <row r="405">
          <cell r="C405" t="str">
            <v>1ОГ2-7</v>
          </cell>
          <cell r="D405" t="str">
            <v>Ограждение 1ОГ2-7</v>
          </cell>
          <cell r="E405">
            <v>1</v>
          </cell>
          <cell r="F405">
            <v>18</v>
          </cell>
          <cell r="G405">
            <v>18</v>
          </cell>
        </row>
        <row r="406">
          <cell r="C406" t="str">
            <v>1ОГ2-8</v>
          </cell>
          <cell r="D406" t="str">
            <v>Ограждение 1ОГ2-8</v>
          </cell>
          <cell r="E406">
            <v>1</v>
          </cell>
          <cell r="F406">
            <v>18</v>
          </cell>
          <cell r="G406">
            <v>18</v>
          </cell>
        </row>
        <row r="407">
          <cell r="C407" t="str">
            <v>1ОГ5-1</v>
          </cell>
          <cell r="D407" t="str">
            <v>Ограждение 1ОГ5-1</v>
          </cell>
          <cell r="E407">
            <v>56</v>
          </cell>
          <cell r="F407">
            <v>24.3</v>
          </cell>
          <cell r="G407">
            <v>1360.8</v>
          </cell>
        </row>
        <row r="408">
          <cell r="C408" t="str">
            <v>1П1-1</v>
          </cell>
          <cell r="D408" t="str">
            <v>Прогон 1П1-1</v>
          </cell>
          <cell r="E408">
            <v>1</v>
          </cell>
          <cell r="F408">
            <v>164.1</v>
          </cell>
          <cell r="G408">
            <v>164.1</v>
          </cell>
        </row>
        <row r="409">
          <cell r="C409" t="str">
            <v>1П1-2</v>
          </cell>
          <cell r="D409" t="str">
            <v>Прогон 1П1-2</v>
          </cell>
          <cell r="E409">
            <v>1</v>
          </cell>
          <cell r="F409">
            <v>165.7</v>
          </cell>
          <cell r="G409">
            <v>165.7</v>
          </cell>
        </row>
        <row r="410">
          <cell r="C410" t="str">
            <v>1П1-3</v>
          </cell>
          <cell r="D410" t="str">
            <v>Прогон 1П1-3</v>
          </cell>
          <cell r="E410">
            <v>1</v>
          </cell>
          <cell r="F410">
            <v>164.1</v>
          </cell>
          <cell r="G410">
            <v>164.1</v>
          </cell>
        </row>
        <row r="411">
          <cell r="C411" t="str">
            <v>1П1-4</v>
          </cell>
          <cell r="D411" t="str">
            <v>Прогон 1П1-4</v>
          </cell>
          <cell r="E411">
            <v>6</v>
          </cell>
          <cell r="F411">
            <v>168.2</v>
          </cell>
          <cell r="G411">
            <v>1009.2</v>
          </cell>
        </row>
        <row r="412">
          <cell r="C412" t="str">
            <v>1П2-1</v>
          </cell>
          <cell r="D412" t="str">
            <v>Прогон 1П2-1</v>
          </cell>
          <cell r="E412">
            <v>4</v>
          </cell>
          <cell r="F412">
            <v>90.1</v>
          </cell>
          <cell r="G412">
            <v>360.4</v>
          </cell>
        </row>
        <row r="413">
          <cell r="C413" t="str">
            <v>1П2-2</v>
          </cell>
          <cell r="D413" t="str">
            <v>Прогон 1П2-2</v>
          </cell>
          <cell r="E413">
            <v>3</v>
          </cell>
          <cell r="F413">
            <v>88</v>
          </cell>
          <cell r="G413">
            <v>264</v>
          </cell>
        </row>
        <row r="414">
          <cell r="C414" t="str">
            <v>1П2-3</v>
          </cell>
          <cell r="D414" t="str">
            <v>Прогон 1П2-3</v>
          </cell>
          <cell r="E414">
            <v>14</v>
          </cell>
          <cell r="F414">
            <v>93.5</v>
          </cell>
          <cell r="G414">
            <v>1309</v>
          </cell>
        </row>
        <row r="415">
          <cell r="C415" t="str">
            <v>1П2-4</v>
          </cell>
          <cell r="D415" t="str">
            <v>Прогон 1П2-4</v>
          </cell>
          <cell r="E415">
            <v>1</v>
          </cell>
          <cell r="F415">
            <v>109.8</v>
          </cell>
          <cell r="G415">
            <v>109.8</v>
          </cell>
        </row>
        <row r="416">
          <cell r="C416" t="str">
            <v>1П2-5</v>
          </cell>
          <cell r="D416" t="str">
            <v>Прогон 1П2-5</v>
          </cell>
          <cell r="E416">
            <v>5</v>
          </cell>
          <cell r="F416">
            <v>109.8</v>
          </cell>
          <cell r="G416">
            <v>549</v>
          </cell>
        </row>
        <row r="417">
          <cell r="C417" t="str">
            <v>1П2-6</v>
          </cell>
          <cell r="D417" t="str">
            <v>Прогон 1П2-6</v>
          </cell>
          <cell r="E417">
            <v>1</v>
          </cell>
          <cell r="F417">
            <v>110.2</v>
          </cell>
          <cell r="G417">
            <v>110.2</v>
          </cell>
        </row>
        <row r="418">
          <cell r="C418" t="str">
            <v>1П2-7</v>
          </cell>
          <cell r="D418" t="str">
            <v>Прогон 1П2-7</v>
          </cell>
          <cell r="E418">
            <v>36</v>
          </cell>
          <cell r="F418">
            <v>108.6</v>
          </cell>
          <cell r="G418">
            <v>3909.6</v>
          </cell>
        </row>
        <row r="419">
          <cell r="C419" t="str">
            <v>1П2-8</v>
          </cell>
          <cell r="D419" t="str">
            <v>Прогон 1П2-8</v>
          </cell>
          <cell r="E419">
            <v>7</v>
          </cell>
          <cell r="F419">
            <v>109.3</v>
          </cell>
          <cell r="G419">
            <v>765.1</v>
          </cell>
        </row>
        <row r="420">
          <cell r="C420" t="str">
            <v>1П2-9</v>
          </cell>
          <cell r="D420" t="str">
            <v>Прогон 1П2-9</v>
          </cell>
          <cell r="E420">
            <v>12</v>
          </cell>
          <cell r="F420">
            <v>102.9</v>
          </cell>
          <cell r="G420">
            <v>1234.8</v>
          </cell>
        </row>
        <row r="421">
          <cell r="C421" t="str">
            <v>1П2-10</v>
          </cell>
          <cell r="D421" t="str">
            <v>Прогон 1П2-10</v>
          </cell>
          <cell r="E421">
            <v>2</v>
          </cell>
          <cell r="F421">
            <v>103.7</v>
          </cell>
          <cell r="G421">
            <v>207.4</v>
          </cell>
        </row>
        <row r="422">
          <cell r="C422" t="str">
            <v>1П2-11</v>
          </cell>
          <cell r="D422" t="str">
            <v>Прогон 1П2-11</v>
          </cell>
          <cell r="E422">
            <v>1</v>
          </cell>
          <cell r="F422">
            <v>109</v>
          </cell>
          <cell r="G422">
            <v>109</v>
          </cell>
        </row>
        <row r="423">
          <cell r="C423" t="str">
            <v>1П2-12</v>
          </cell>
          <cell r="D423" t="str">
            <v>Прогон 1П2-12</v>
          </cell>
          <cell r="E423">
            <v>5</v>
          </cell>
          <cell r="F423">
            <v>109</v>
          </cell>
          <cell r="G423">
            <v>545</v>
          </cell>
        </row>
        <row r="424">
          <cell r="C424" t="str">
            <v>1П2-13</v>
          </cell>
          <cell r="D424" t="str">
            <v>Прогон 1П2-13</v>
          </cell>
          <cell r="E424">
            <v>1</v>
          </cell>
          <cell r="F424">
            <v>20.9</v>
          </cell>
          <cell r="G424">
            <v>20.9</v>
          </cell>
        </row>
        <row r="425">
          <cell r="C425" t="str">
            <v>1П2-14</v>
          </cell>
          <cell r="D425" t="str">
            <v>Прогон 1П2-14</v>
          </cell>
          <cell r="E425">
            <v>1</v>
          </cell>
          <cell r="F425">
            <v>21.2</v>
          </cell>
          <cell r="G425">
            <v>21.2</v>
          </cell>
        </row>
        <row r="426">
          <cell r="C426" t="str">
            <v>1П2-15</v>
          </cell>
          <cell r="D426" t="str">
            <v>Прогон 1П2-15</v>
          </cell>
          <cell r="E426">
            <v>5</v>
          </cell>
          <cell r="F426">
            <v>21.2</v>
          </cell>
          <cell r="G426">
            <v>106</v>
          </cell>
        </row>
        <row r="427">
          <cell r="C427" t="str">
            <v>1ПД-1</v>
          </cell>
          <cell r="D427" t="str">
            <v>Площадка 1ПД-1</v>
          </cell>
          <cell r="E427">
            <v>1</v>
          </cell>
          <cell r="F427">
            <v>90.4</v>
          </cell>
          <cell r="G427">
            <v>90.4</v>
          </cell>
        </row>
        <row r="428">
          <cell r="C428" t="str">
            <v>1ПД-2</v>
          </cell>
          <cell r="D428" t="str">
            <v>Площадка 1ПД-2</v>
          </cell>
          <cell r="E428">
            <v>1</v>
          </cell>
          <cell r="F428">
            <v>109</v>
          </cell>
          <cell r="G428">
            <v>109</v>
          </cell>
        </row>
        <row r="429">
          <cell r="C429" t="str">
            <v>1ПД-3</v>
          </cell>
          <cell r="D429" t="str">
            <v>Площадка 1ПД-3</v>
          </cell>
          <cell r="E429">
            <v>1</v>
          </cell>
          <cell r="F429">
            <v>73.099999999999994</v>
          </cell>
          <cell r="G429">
            <v>73.099999999999994</v>
          </cell>
        </row>
        <row r="430">
          <cell r="C430" t="str">
            <v>1ПП-1</v>
          </cell>
          <cell r="D430" t="str">
            <v>Прокладка 1ПП-1</v>
          </cell>
          <cell r="E430">
            <v>10</v>
          </cell>
          <cell r="F430">
            <v>3.5</v>
          </cell>
          <cell r="G430">
            <v>35</v>
          </cell>
        </row>
        <row r="431">
          <cell r="C431" t="str">
            <v>1ПП-2</v>
          </cell>
          <cell r="D431" t="str">
            <v>Прокладка 1ПП-2</v>
          </cell>
          <cell r="E431">
            <v>18</v>
          </cell>
          <cell r="F431">
            <v>5.0999999999999996</v>
          </cell>
          <cell r="G431">
            <v>91.8</v>
          </cell>
        </row>
        <row r="432">
          <cell r="C432" t="str">
            <v>1ПП-3</v>
          </cell>
          <cell r="D432" t="str">
            <v>Прокладка 1ПП-3</v>
          </cell>
          <cell r="E432">
            <v>20</v>
          </cell>
          <cell r="F432">
            <v>1</v>
          </cell>
          <cell r="G432">
            <v>20</v>
          </cell>
        </row>
        <row r="433">
          <cell r="C433" t="str">
            <v>1ПТ-1</v>
          </cell>
          <cell r="D433" t="str">
            <v>Петля 1ПТ-1</v>
          </cell>
          <cell r="E433">
            <v>24</v>
          </cell>
          <cell r="F433">
            <v>0.5</v>
          </cell>
          <cell r="G433">
            <v>12</v>
          </cell>
        </row>
        <row r="434">
          <cell r="C434" t="str">
            <v>1РС1-1</v>
          </cell>
          <cell r="D434" t="str">
            <v>Распорка 1РС1-1</v>
          </cell>
          <cell r="E434">
            <v>5</v>
          </cell>
          <cell r="F434">
            <v>212.7</v>
          </cell>
          <cell r="G434">
            <v>1063.5</v>
          </cell>
        </row>
        <row r="435">
          <cell r="C435" t="str">
            <v>1РС1-2</v>
          </cell>
          <cell r="D435" t="str">
            <v>Распорка 1РС1-2</v>
          </cell>
          <cell r="E435">
            <v>5</v>
          </cell>
          <cell r="F435">
            <v>148.5</v>
          </cell>
          <cell r="G435">
            <v>742.5</v>
          </cell>
        </row>
        <row r="436">
          <cell r="C436" t="str">
            <v>1РС1-3</v>
          </cell>
          <cell r="D436" t="str">
            <v>Распорка 1РС1-3</v>
          </cell>
          <cell r="E436">
            <v>8</v>
          </cell>
          <cell r="F436">
            <v>156.80000000000001</v>
          </cell>
          <cell r="G436">
            <v>1254.4000000000001</v>
          </cell>
        </row>
        <row r="437">
          <cell r="C437" t="str">
            <v>1РС1-4</v>
          </cell>
          <cell r="D437" t="str">
            <v>Распорка 1РС1-4</v>
          </cell>
          <cell r="E437">
            <v>2</v>
          </cell>
          <cell r="F437">
            <v>156.1</v>
          </cell>
          <cell r="G437">
            <v>312.2</v>
          </cell>
        </row>
        <row r="438">
          <cell r="C438" t="str">
            <v>1РС1-5</v>
          </cell>
          <cell r="D438" t="str">
            <v>Распорка 1РС1-5</v>
          </cell>
          <cell r="E438">
            <v>2</v>
          </cell>
          <cell r="F438">
            <v>181.6</v>
          </cell>
          <cell r="G438">
            <v>363.2</v>
          </cell>
        </row>
        <row r="439">
          <cell r="C439" t="str">
            <v>1РС2-1</v>
          </cell>
          <cell r="D439" t="str">
            <v>Распорка 1РС2-1</v>
          </cell>
          <cell r="E439">
            <v>14</v>
          </cell>
          <cell r="F439">
            <v>191.7</v>
          </cell>
          <cell r="G439">
            <v>2683.8</v>
          </cell>
        </row>
        <row r="440">
          <cell r="C440" t="str">
            <v>1РС2-2</v>
          </cell>
          <cell r="D440" t="str">
            <v>Распорка 1РС2-2</v>
          </cell>
          <cell r="E440">
            <v>4</v>
          </cell>
          <cell r="F440">
            <v>183.2</v>
          </cell>
          <cell r="G440">
            <v>732.8</v>
          </cell>
        </row>
        <row r="441">
          <cell r="C441" t="str">
            <v>1РС3-1</v>
          </cell>
          <cell r="D441" t="str">
            <v>Распорка 1РС3-1</v>
          </cell>
          <cell r="E441">
            <v>3</v>
          </cell>
          <cell r="F441">
            <v>339.7</v>
          </cell>
          <cell r="G441">
            <v>1019.1</v>
          </cell>
        </row>
        <row r="442">
          <cell r="C442" t="str">
            <v>1РС3-2</v>
          </cell>
          <cell r="D442" t="str">
            <v>Распорка 1РС3-2</v>
          </cell>
          <cell r="E442">
            <v>2</v>
          </cell>
          <cell r="F442">
            <v>189.5</v>
          </cell>
          <cell r="G442">
            <v>379</v>
          </cell>
        </row>
        <row r="443">
          <cell r="C443" t="str">
            <v>1РС3-3</v>
          </cell>
          <cell r="D443" t="str">
            <v>Распорка 1РС3-3</v>
          </cell>
          <cell r="E443">
            <v>2</v>
          </cell>
          <cell r="F443">
            <v>188.4</v>
          </cell>
          <cell r="G443">
            <v>376.8</v>
          </cell>
        </row>
        <row r="444">
          <cell r="C444" t="str">
            <v>1РС3-4</v>
          </cell>
          <cell r="D444" t="str">
            <v>Распорка 1РС3-4</v>
          </cell>
          <cell r="E444">
            <v>4</v>
          </cell>
          <cell r="F444">
            <v>128.5</v>
          </cell>
          <cell r="G444">
            <v>514</v>
          </cell>
        </row>
        <row r="445">
          <cell r="C445" t="str">
            <v>1РС3-5</v>
          </cell>
          <cell r="D445" t="str">
            <v>Распорка 1РС3-5</v>
          </cell>
          <cell r="E445">
            <v>2</v>
          </cell>
          <cell r="F445">
            <v>275.5</v>
          </cell>
          <cell r="G445">
            <v>551</v>
          </cell>
        </row>
        <row r="446">
          <cell r="C446" t="str">
            <v>1РС3-6</v>
          </cell>
          <cell r="D446" t="str">
            <v>Распорка 1РС3-6</v>
          </cell>
          <cell r="E446">
            <v>8</v>
          </cell>
          <cell r="F446">
            <v>324.60000000000002</v>
          </cell>
          <cell r="G446">
            <v>2596.8000000000002</v>
          </cell>
        </row>
        <row r="447">
          <cell r="C447" t="str">
            <v>1РС5-1</v>
          </cell>
          <cell r="D447" t="str">
            <v>Распорка 1РС5-1</v>
          </cell>
          <cell r="E447">
            <v>1</v>
          </cell>
          <cell r="F447">
            <v>538.4</v>
          </cell>
          <cell r="G447">
            <v>538.4</v>
          </cell>
        </row>
        <row r="448">
          <cell r="C448" t="str">
            <v>1РС6-1</v>
          </cell>
          <cell r="D448" t="str">
            <v>Распорка 1РС6-1</v>
          </cell>
          <cell r="E448">
            <v>1</v>
          </cell>
          <cell r="F448">
            <v>505</v>
          </cell>
          <cell r="G448">
            <v>505</v>
          </cell>
        </row>
        <row r="449">
          <cell r="C449" t="str">
            <v>1РС6-2</v>
          </cell>
          <cell r="D449" t="str">
            <v>Распорка 1РС6-2</v>
          </cell>
          <cell r="E449">
            <v>1</v>
          </cell>
          <cell r="F449">
            <v>504.2</v>
          </cell>
          <cell r="G449">
            <v>504.2</v>
          </cell>
        </row>
        <row r="450">
          <cell r="C450" t="str">
            <v>1РС6-3</v>
          </cell>
          <cell r="D450" t="str">
            <v>Распорка 1РС6-3</v>
          </cell>
          <cell r="E450">
            <v>1</v>
          </cell>
          <cell r="F450">
            <v>504.3</v>
          </cell>
          <cell r="G450">
            <v>504.3</v>
          </cell>
        </row>
        <row r="451">
          <cell r="C451" t="str">
            <v>1РС6-4</v>
          </cell>
          <cell r="D451" t="str">
            <v>Распорка 1РС6-4</v>
          </cell>
          <cell r="E451">
            <v>1</v>
          </cell>
          <cell r="F451">
            <v>510.6</v>
          </cell>
          <cell r="G451">
            <v>510.6</v>
          </cell>
        </row>
        <row r="452">
          <cell r="C452" t="str">
            <v>1РС6-5</v>
          </cell>
          <cell r="D452" t="str">
            <v>Распорка 1РС6-5</v>
          </cell>
          <cell r="E452">
            <v>5</v>
          </cell>
          <cell r="F452">
            <v>515.5</v>
          </cell>
          <cell r="G452">
            <v>2577.5</v>
          </cell>
        </row>
        <row r="453">
          <cell r="C453" t="str">
            <v>1РС6-6</v>
          </cell>
          <cell r="D453" t="str">
            <v>Распорка 1РС6-6</v>
          </cell>
          <cell r="E453">
            <v>1</v>
          </cell>
          <cell r="F453">
            <v>572.79999999999995</v>
          </cell>
          <cell r="G453">
            <v>572.79999999999995</v>
          </cell>
        </row>
        <row r="454">
          <cell r="C454" t="str">
            <v>1РС7-1</v>
          </cell>
          <cell r="D454" t="str">
            <v>Распорка 1РС7-1</v>
          </cell>
          <cell r="E454">
            <v>7</v>
          </cell>
          <cell r="F454">
            <v>266</v>
          </cell>
          <cell r="G454">
            <v>1862</v>
          </cell>
        </row>
        <row r="455">
          <cell r="C455" t="str">
            <v>1РС7-2</v>
          </cell>
          <cell r="D455" t="str">
            <v>Распорка 1РС7-2</v>
          </cell>
          <cell r="E455">
            <v>1</v>
          </cell>
          <cell r="F455">
            <v>252.5</v>
          </cell>
          <cell r="G455">
            <v>252.5</v>
          </cell>
        </row>
        <row r="456">
          <cell r="C456" t="str">
            <v>1РС7-3</v>
          </cell>
          <cell r="D456" t="str">
            <v>Распорка 1РС7-3</v>
          </cell>
          <cell r="E456">
            <v>1</v>
          </cell>
          <cell r="F456">
            <v>268.2</v>
          </cell>
          <cell r="G456">
            <v>268.2</v>
          </cell>
        </row>
        <row r="457">
          <cell r="C457" t="str">
            <v>1РС8-1</v>
          </cell>
          <cell r="D457" t="str">
            <v>Распорка 1РС8-1</v>
          </cell>
          <cell r="E457">
            <v>1</v>
          </cell>
          <cell r="F457">
            <v>316.3</v>
          </cell>
          <cell r="G457">
            <v>316.3</v>
          </cell>
        </row>
        <row r="458">
          <cell r="C458" t="str">
            <v>1РС8-2</v>
          </cell>
          <cell r="D458" t="str">
            <v>Распорка 1РС8-2</v>
          </cell>
          <cell r="E458">
            <v>1</v>
          </cell>
          <cell r="F458">
            <v>316.3</v>
          </cell>
          <cell r="G458">
            <v>316.3</v>
          </cell>
        </row>
        <row r="459">
          <cell r="C459" t="str">
            <v>1РС8-3</v>
          </cell>
          <cell r="D459" t="str">
            <v>Распорка 1РС8-3</v>
          </cell>
          <cell r="E459">
            <v>1</v>
          </cell>
          <cell r="F459">
            <v>211.3</v>
          </cell>
          <cell r="G459">
            <v>211.3</v>
          </cell>
        </row>
        <row r="460">
          <cell r="C460" t="str">
            <v>1РС8-4</v>
          </cell>
          <cell r="D460" t="str">
            <v>Распорка 1РС8-4</v>
          </cell>
          <cell r="E460">
            <v>1</v>
          </cell>
          <cell r="F460">
            <v>211.3</v>
          </cell>
          <cell r="G460">
            <v>211.3</v>
          </cell>
        </row>
        <row r="461">
          <cell r="C461" t="str">
            <v>1РС8-5</v>
          </cell>
          <cell r="D461" t="str">
            <v>Распорка 1РС8-5</v>
          </cell>
          <cell r="E461">
            <v>2</v>
          </cell>
          <cell r="F461">
            <v>225.4</v>
          </cell>
          <cell r="G461">
            <v>450.8</v>
          </cell>
        </row>
        <row r="462">
          <cell r="C462" t="str">
            <v>1РС8-6</v>
          </cell>
          <cell r="D462" t="str">
            <v>Распорка 1РС8-6</v>
          </cell>
          <cell r="E462">
            <v>2</v>
          </cell>
          <cell r="F462">
            <v>225.4</v>
          </cell>
          <cell r="G462">
            <v>450.8</v>
          </cell>
        </row>
        <row r="463">
          <cell r="C463" t="str">
            <v>1РС8-7</v>
          </cell>
          <cell r="D463" t="str">
            <v>Распорка 1РС8-7</v>
          </cell>
          <cell r="E463">
            <v>1</v>
          </cell>
          <cell r="F463">
            <v>264.8</v>
          </cell>
          <cell r="G463">
            <v>264.8</v>
          </cell>
        </row>
        <row r="464">
          <cell r="C464" t="str">
            <v>1РС9-1</v>
          </cell>
          <cell r="D464" t="str">
            <v>Распорка 1РС9-1</v>
          </cell>
          <cell r="E464">
            <v>1</v>
          </cell>
          <cell r="F464">
            <v>264.2</v>
          </cell>
          <cell r="G464">
            <v>264.2</v>
          </cell>
        </row>
        <row r="465">
          <cell r="C465" t="str">
            <v>1РС10-1</v>
          </cell>
          <cell r="D465" t="str">
            <v>Распорка 1РС10-1</v>
          </cell>
          <cell r="E465">
            <v>1</v>
          </cell>
          <cell r="F465">
            <v>273.60000000000002</v>
          </cell>
          <cell r="G465">
            <v>273.60000000000002</v>
          </cell>
        </row>
        <row r="466">
          <cell r="C466" t="str">
            <v>1РС10-2</v>
          </cell>
          <cell r="D466" t="str">
            <v>Распорка 1РС10-2</v>
          </cell>
          <cell r="E466">
            <v>1</v>
          </cell>
          <cell r="F466">
            <v>274.60000000000002</v>
          </cell>
          <cell r="G466">
            <v>274.60000000000002</v>
          </cell>
        </row>
        <row r="467">
          <cell r="C467" t="str">
            <v>1РС10-3</v>
          </cell>
          <cell r="D467" t="str">
            <v>Распорка 1РС10-3</v>
          </cell>
          <cell r="E467">
            <v>1</v>
          </cell>
          <cell r="F467">
            <v>261.7</v>
          </cell>
          <cell r="G467">
            <v>261.7</v>
          </cell>
        </row>
        <row r="468">
          <cell r="C468" t="str">
            <v>1РС10-4</v>
          </cell>
          <cell r="D468" t="str">
            <v>Распорка 1РС10-4</v>
          </cell>
          <cell r="E468">
            <v>1</v>
          </cell>
          <cell r="F468">
            <v>259.7</v>
          </cell>
          <cell r="G468">
            <v>259.7</v>
          </cell>
        </row>
        <row r="469">
          <cell r="C469" t="str">
            <v>1РС10-5</v>
          </cell>
          <cell r="D469" t="str">
            <v>Распорка 1РС10-5</v>
          </cell>
          <cell r="E469">
            <v>1</v>
          </cell>
          <cell r="F469">
            <v>274.60000000000002</v>
          </cell>
          <cell r="G469">
            <v>274.60000000000002</v>
          </cell>
        </row>
        <row r="470">
          <cell r="C470" t="str">
            <v>1РС10-6</v>
          </cell>
          <cell r="D470" t="str">
            <v>Распорка 1РС10-6</v>
          </cell>
          <cell r="E470">
            <v>1</v>
          </cell>
          <cell r="F470">
            <v>274.60000000000002</v>
          </cell>
          <cell r="G470">
            <v>274.60000000000002</v>
          </cell>
        </row>
        <row r="471">
          <cell r="C471" t="str">
            <v>1РС10-7</v>
          </cell>
          <cell r="D471" t="str">
            <v>Распорка 1РС10-7</v>
          </cell>
          <cell r="E471">
            <v>1</v>
          </cell>
          <cell r="F471">
            <v>274.60000000000002</v>
          </cell>
          <cell r="G471">
            <v>274.60000000000002</v>
          </cell>
        </row>
        <row r="472">
          <cell r="C472" t="str">
            <v>1РС10-8</v>
          </cell>
          <cell r="D472" t="str">
            <v>Распорка 1РС10-8</v>
          </cell>
          <cell r="E472">
            <v>1</v>
          </cell>
          <cell r="F472">
            <v>274.60000000000002</v>
          </cell>
          <cell r="G472">
            <v>274.60000000000002</v>
          </cell>
        </row>
        <row r="473">
          <cell r="C473" t="str">
            <v>1РС10-9</v>
          </cell>
          <cell r="D473" t="str">
            <v>Распорка 1РС10-9</v>
          </cell>
          <cell r="E473">
            <v>1</v>
          </cell>
          <cell r="F473">
            <v>274.60000000000002</v>
          </cell>
          <cell r="G473">
            <v>274.60000000000002</v>
          </cell>
        </row>
        <row r="474">
          <cell r="C474" t="str">
            <v>1РС10-10</v>
          </cell>
          <cell r="D474" t="str">
            <v>Распорка 1РС10-10</v>
          </cell>
          <cell r="E474">
            <v>1</v>
          </cell>
          <cell r="F474">
            <v>325.39999999999998</v>
          </cell>
          <cell r="G474">
            <v>325.39999999999998</v>
          </cell>
        </row>
        <row r="475">
          <cell r="C475" t="str">
            <v>1РС11-1</v>
          </cell>
          <cell r="D475" t="str">
            <v>Распорка 1РС11-1</v>
          </cell>
          <cell r="E475">
            <v>1</v>
          </cell>
          <cell r="F475">
            <v>241.1</v>
          </cell>
          <cell r="G475">
            <v>241.1</v>
          </cell>
        </row>
        <row r="476">
          <cell r="C476" t="str">
            <v>1РС11-2</v>
          </cell>
          <cell r="D476" t="str">
            <v>Распорка 1РС11-2</v>
          </cell>
          <cell r="E476">
            <v>6</v>
          </cell>
          <cell r="F476">
            <v>241.5</v>
          </cell>
          <cell r="G476">
            <v>1449</v>
          </cell>
        </row>
        <row r="477">
          <cell r="C477" t="str">
            <v>1РС11-3</v>
          </cell>
          <cell r="D477" t="str">
            <v>Распорка 1РС11-3</v>
          </cell>
          <cell r="E477">
            <v>2</v>
          </cell>
          <cell r="F477">
            <v>229.1</v>
          </cell>
          <cell r="G477">
            <v>458.2</v>
          </cell>
        </row>
        <row r="478">
          <cell r="C478" t="str">
            <v>1РС11-4</v>
          </cell>
          <cell r="D478" t="str">
            <v>Распорка 1РС11-4</v>
          </cell>
          <cell r="E478">
            <v>1</v>
          </cell>
          <cell r="F478">
            <v>295.60000000000002</v>
          </cell>
          <cell r="G478">
            <v>295.60000000000002</v>
          </cell>
        </row>
        <row r="479">
          <cell r="C479" t="str">
            <v>1РС12-1</v>
          </cell>
          <cell r="D479" t="str">
            <v>Распорка 1РС12-1</v>
          </cell>
          <cell r="E479">
            <v>7</v>
          </cell>
          <cell r="F479">
            <v>188</v>
          </cell>
          <cell r="G479">
            <v>1316</v>
          </cell>
        </row>
        <row r="480">
          <cell r="C480" t="str">
            <v>1РС12-2</v>
          </cell>
          <cell r="D480" t="str">
            <v>Распорка 1РС12-2</v>
          </cell>
          <cell r="E480">
            <v>2</v>
          </cell>
          <cell r="F480">
            <v>179.2</v>
          </cell>
          <cell r="G480">
            <v>358.4</v>
          </cell>
        </row>
        <row r="481">
          <cell r="C481" t="str">
            <v>1РС12-3</v>
          </cell>
          <cell r="D481" t="str">
            <v>Распорка 1РС12-3</v>
          </cell>
          <cell r="E481">
            <v>1</v>
          </cell>
          <cell r="F481">
            <v>229.5</v>
          </cell>
          <cell r="G481">
            <v>229.5</v>
          </cell>
        </row>
        <row r="482">
          <cell r="C482" t="str">
            <v>1РФ1-1</v>
          </cell>
          <cell r="D482" t="str">
            <v>Ригель фахверка 1РФ1-1</v>
          </cell>
          <cell r="E482">
            <v>2</v>
          </cell>
          <cell r="F482">
            <v>10.199999999999999</v>
          </cell>
          <cell r="G482">
            <v>20.399999999999999</v>
          </cell>
        </row>
        <row r="483">
          <cell r="C483" t="str">
            <v>1РФ1-2</v>
          </cell>
          <cell r="D483" t="str">
            <v>Ригель фахверка 1РФ1-2</v>
          </cell>
          <cell r="E483">
            <v>6</v>
          </cell>
          <cell r="F483">
            <v>11.2</v>
          </cell>
          <cell r="G483">
            <v>67.2</v>
          </cell>
        </row>
        <row r="484">
          <cell r="C484" t="str">
            <v>1РФ1-3</v>
          </cell>
          <cell r="D484" t="str">
            <v>Ригель фахверка 1РФ1-3</v>
          </cell>
          <cell r="E484">
            <v>2</v>
          </cell>
          <cell r="F484">
            <v>11.7</v>
          </cell>
          <cell r="G484">
            <v>23.4</v>
          </cell>
        </row>
        <row r="485">
          <cell r="C485" t="str">
            <v>1РФ1-4</v>
          </cell>
          <cell r="D485" t="str">
            <v>Ригель фахверка 1РФ1-4</v>
          </cell>
          <cell r="E485">
            <v>2</v>
          </cell>
          <cell r="F485">
            <v>141</v>
          </cell>
          <cell r="G485">
            <v>282</v>
          </cell>
        </row>
        <row r="486">
          <cell r="C486" t="str">
            <v>1РФ1-5</v>
          </cell>
          <cell r="D486" t="str">
            <v>Ригель фахверка 1РФ1-5</v>
          </cell>
          <cell r="E486">
            <v>3</v>
          </cell>
          <cell r="F486">
            <v>139.4</v>
          </cell>
          <cell r="G486">
            <v>418.2</v>
          </cell>
        </row>
        <row r="487">
          <cell r="C487" t="str">
            <v>1РФ1-6</v>
          </cell>
          <cell r="D487" t="str">
            <v>Ригель фахверка 1РФ1-6</v>
          </cell>
          <cell r="E487">
            <v>2</v>
          </cell>
          <cell r="F487">
            <v>94.2</v>
          </cell>
          <cell r="G487">
            <v>188.4</v>
          </cell>
        </row>
        <row r="488">
          <cell r="C488" t="str">
            <v>1РФ1-7</v>
          </cell>
          <cell r="D488" t="str">
            <v>Ригель фахверка 1РФ1-7</v>
          </cell>
          <cell r="E488">
            <v>3</v>
          </cell>
          <cell r="F488">
            <v>93.4</v>
          </cell>
          <cell r="G488">
            <v>280.2</v>
          </cell>
        </row>
        <row r="489">
          <cell r="C489" t="str">
            <v>1РФ1-8</v>
          </cell>
          <cell r="D489" t="str">
            <v>Ригель фахверка 1РФ1-8</v>
          </cell>
          <cell r="E489">
            <v>4</v>
          </cell>
          <cell r="F489">
            <v>100.5</v>
          </cell>
          <cell r="G489">
            <v>402</v>
          </cell>
        </row>
        <row r="490">
          <cell r="C490" t="str">
            <v>1РФ1-9</v>
          </cell>
          <cell r="D490" t="str">
            <v>Ригель фахверка 1РФ1-9</v>
          </cell>
          <cell r="E490">
            <v>6</v>
          </cell>
          <cell r="F490">
            <v>99.7</v>
          </cell>
          <cell r="G490">
            <v>598.20000000000005</v>
          </cell>
        </row>
        <row r="491">
          <cell r="C491" t="str">
            <v>1РФ1-10</v>
          </cell>
          <cell r="D491" t="str">
            <v>Ригель фахверка 1РФ1-10</v>
          </cell>
          <cell r="E491">
            <v>1</v>
          </cell>
          <cell r="F491">
            <v>118.9</v>
          </cell>
          <cell r="G491">
            <v>118.9</v>
          </cell>
        </row>
        <row r="492">
          <cell r="C492" t="str">
            <v>1РФ1-11</v>
          </cell>
          <cell r="D492" t="str">
            <v>Ригель фахверка 1РФ1-11</v>
          </cell>
          <cell r="E492">
            <v>1</v>
          </cell>
          <cell r="F492">
            <v>122</v>
          </cell>
          <cell r="G492">
            <v>122</v>
          </cell>
        </row>
        <row r="493">
          <cell r="C493" t="str">
            <v>1РФ1-12</v>
          </cell>
          <cell r="D493" t="str">
            <v>Ригель фахверка 1РФ1-12</v>
          </cell>
          <cell r="E493">
            <v>1</v>
          </cell>
          <cell r="F493">
            <v>122</v>
          </cell>
          <cell r="G493">
            <v>122</v>
          </cell>
        </row>
        <row r="494">
          <cell r="C494" t="str">
            <v>1РФ1-13</v>
          </cell>
          <cell r="D494" t="str">
            <v>Ригель фахверка 1РФ1-13</v>
          </cell>
          <cell r="E494">
            <v>8</v>
          </cell>
          <cell r="F494">
            <v>118.5</v>
          </cell>
          <cell r="G494">
            <v>948</v>
          </cell>
        </row>
        <row r="495">
          <cell r="C495" t="str">
            <v>1РФ1-14</v>
          </cell>
          <cell r="D495" t="str">
            <v>Ригель фахверка 1РФ1-14</v>
          </cell>
          <cell r="E495">
            <v>2</v>
          </cell>
          <cell r="F495">
            <v>121.4</v>
          </cell>
          <cell r="G495">
            <v>242.8</v>
          </cell>
        </row>
        <row r="496">
          <cell r="C496" t="str">
            <v>1РФ1-15</v>
          </cell>
          <cell r="D496" t="str">
            <v>Ригель фахверка 1РФ1-15</v>
          </cell>
          <cell r="E496">
            <v>14</v>
          </cell>
          <cell r="F496">
            <v>118.5</v>
          </cell>
          <cell r="G496">
            <v>1659</v>
          </cell>
        </row>
        <row r="497">
          <cell r="C497" t="str">
            <v>1РФ1-16</v>
          </cell>
          <cell r="D497" t="str">
            <v>Ригель фахверка 1РФ1-16</v>
          </cell>
          <cell r="E497">
            <v>14</v>
          </cell>
          <cell r="F497">
            <v>121.8</v>
          </cell>
          <cell r="G497">
            <v>1705.2</v>
          </cell>
        </row>
        <row r="498">
          <cell r="C498" t="str">
            <v>1РФ1-17</v>
          </cell>
          <cell r="D498" t="str">
            <v>Ригель фахверка 1РФ1-17</v>
          </cell>
          <cell r="E498">
            <v>4</v>
          </cell>
          <cell r="F498">
            <v>116.8</v>
          </cell>
          <cell r="G498">
            <v>467.2</v>
          </cell>
        </row>
        <row r="499">
          <cell r="C499" t="str">
            <v>1РФ1-18</v>
          </cell>
          <cell r="D499" t="str">
            <v>Ригель фахверка 1РФ1-18</v>
          </cell>
          <cell r="E499">
            <v>1</v>
          </cell>
          <cell r="F499">
            <v>110.5</v>
          </cell>
          <cell r="G499">
            <v>110.5</v>
          </cell>
        </row>
        <row r="500">
          <cell r="C500" t="str">
            <v>1РФ1-19</v>
          </cell>
          <cell r="D500" t="str">
            <v>Ригель фахверка 1РФ1-19</v>
          </cell>
          <cell r="E500">
            <v>4</v>
          </cell>
          <cell r="F500">
            <v>112.2</v>
          </cell>
          <cell r="G500">
            <v>448.8</v>
          </cell>
        </row>
        <row r="501">
          <cell r="C501" t="str">
            <v>1РФ1-20</v>
          </cell>
          <cell r="D501" t="str">
            <v>Ригель фахверка 1РФ1-20</v>
          </cell>
          <cell r="E501">
            <v>4</v>
          </cell>
          <cell r="F501">
            <v>115.5</v>
          </cell>
          <cell r="G501">
            <v>462</v>
          </cell>
        </row>
        <row r="502">
          <cell r="C502" t="str">
            <v>1РФ1-21</v>
          </cell>
          <cell r="D502" t="str">
            <v>Ригель фахверка 1РФ1-21</v>
          </cell>
          <cell r="E502">
            <v>2</v>
          </cell>
          <cell r="F502">
            <v>112.2</v>
          </cell>
          <cell r="G502">
            <v>224.4</v>
          </cell>
        </row>
        <row r="503">
          <cell r="C503" t="str">
            <v>1РФ1-22</v>
          </cell>
          <cell r="D503" t="str">
            <v>Ригель фахверка 1РФ1-22</v>
          </cell>
          <cell r="E503">
            <v>1</v>
          </cell>
          <cell r="F503">
            <v>110.5</v>
          </cell>
          <cell r="G503">
            <v>110.5</v>
          </cell>
        </row>
        <row r="504">
          <cell r="C504" t="str">
            <v>1РФ1-23</v>
          </cell>
          <cell r="D504" t="str">
            <v>Ригель фахверка 1РФ1-23</v>
          </cell>
          <cell r="E504">
            <v>3</v>
          </cell>
          <cell r="F504">
            <v>116.8</v>
          </cell>
          <cell r="G504">
            <v>350.4</v>
          </cell>
        </row>
        <row r="505">
          <cell r="C505" t="str">
            <v>1РФ1-24</v>
          </cell>
          <cell r="D505" t="str">
            <v>Ригель фахверка 1РФ1-24</v>
          </cell>
          <cell r="E505">
            <v>1</v>
          </cell>
          <cell r="F505">
            <v>24.7</v>
          </cell>
          <cell r="G505">
            <v>24.7</v>
          </cell>
        </row>
        <row r="506">
          <cell r="C506" t="str">
            <v>1РФ1-25</v>
          </cell>
          <cell r="D506" t="str">
            <v>Ригель фахверка 1РФ1-25</v>
          </cell>
          <cell r="E506">
            <v>4</v>
          </cell>
          <cell r="F506">
            <v>21.1</v>
          </cell>
          <cell r="G506">
            <v>84.4</v>
          </cell>
        </row>
        <row r="507">
          <cell r="C507" t="str">
            <v>1РФ1-26</v>
          </cell>
          <cell r="D507" t="str">
            <v>Ригель фахверка 1РФ1-26</v>
          </cell>
          <cell r="E507">
            <v>1</v>
          </cell>
          <cell r="F507">
            <v>19.399999999999999</v>
          </cell>
          <cell r="G507">
            <v>19.399999999999999</v>
          </cell>
        </row>
        <row r="508">
          <cell r="C508" t="str">
            <v>1РФ2-1</v>
          </cell>
          <cell r="D508" t="str">
            <v>Ригель фахверка 1РФ2-1</v>
          </cell>
          <cell r="E508">
            <v>7</v>
          </cell>
          <cell r="F508">
            <v>14.9</v>
          </cell>
          <cell r="G508">
            <v>104.3</v>
          </cell>
        </row>
        <row r="509">
          <cell r="C509" t="str">
            <v>1РФ3-1</v>
          </cell>
          <cell r="D509" t="str">
            <v>Ригель фахверка 1РФ3-1</v>
          </cell>
          <cell r="E509">
            <v>18</v>
          </cell>
          <cell r="F509">
            <v>4.8</v>
          </cell>
          <cell r="G509">
            <v>86.4</v>
          </cell>
        </row>
        <row r="510">
          <cell r="C510" t="str">
            <v>1СВ1-1</v>
          </cell>
          <cell r="D510" t="str">
            <v>Связь 1СВ1-1</v>
          </cell>
          <cell r="E510">
            <v>2</v>
          </cell>
          <cell r="F510">
            <v>221.7</v>
          </cell>
          <cell r="G510">
            <v>443.4</v>
          </cell>
        </row>
        <row r="511">
          <cell r="C511" t="str">
            <v>1СВ1-2</v>
          </cell>
          <cell r="D511" t="str">
            <v>Связь 1СВ1-2</v>
          </cell>
          <cell r="E511">
            <v>2</v>
          </cell>
          <cell r="F511">
            <v>237.2</v>
          </cell>
          <cell r="G511">
            <v>474.4</v>
          </cell>
        </row>
        <row r="512">
          <cell r="C512" t="str">
            <v>1СВ1-3</v>
          </cell>
          <cell r="D512" t="str">
            <v>Связь 1СВ1-3</v>
          </cell>
          <cell r="E512">
            <v>4</v>
          </cell>
          <cell r="F512">
            <v>238.9</v>
          </cell>
          <cell r="G512">
            <v>955.6</v>
          </cell>
        </row>
        <row r="513">
          <cell r="C513" t="str">
            <v>1СВ1-4</v>
          </cell>
          <cell r="D513" t="str">
            <v>Связь 1СВ1-4</v>
          </cell>
          <cell r="E513">
            <v>2</v>
          </cell>
          <cell r="F513">
            <v>157.4</v>
          </cell>
          <cell r="G513">
            <v>314.8</v>
          </cell>
        </row>
        <row r="514">
          <cell r="C514" t="str">
            <v>1СВ1-5</v>
          </cell>
          <cell r="D514" t="str">
            <v>Связь 1СВ1-5</v>
          </cell>
          <cell r="E514">
            <v>1</v>
          </cell>
          <cell r="F514">
            <v>103.2</v>
          </cell>
          <cell r="G514">
            <v>103.2</v>
          </cell>
        </row>
        <row r="515">
          <cell r="C515" t="str">
            <v>1СВ1-6</v>
          </cell>
          <cell r="D515" t="str">
            <v>Связь 1СВ1-6</v>
          </cell>
          <cell r="E515">
            <v>2</v>
          </cell>
          <cell r="F515">
            <v>87.4</v>
          </cell>
          <cell r="G515">
            <v>174.8</v>
          </cell>
        </row>
        <row r="516">
          <cell r="C516" t="str">
            <v>1СВ1-7</v>
          </cell>
          <cell r="D516" t="str">
            <v>Связь 1СВ1-7</v>
          </cell>
          <cell r="E516">
            <v>1</v>
          </cell>
          <cell r="F516">
            <v>103.2</v>
          </cell>
          <cell r="G516">
            <v>103.2</v>
          </cell>
        </row>
        <row r="517">
          <cell r="C517" t="str">
            <v>1СВ1-8</v>
          </cell>
          <cell r="D517" t="str">
            <v>Связь 1СВ1-8</v>
          </cell>
          <cell r="E517">
            <v>10</v>
          </cell>
          <cell r="F517">
            <v>235.1</v>
          </cell>
          <cell r="G517">
            <v>2351</v>
          </cell>
        </row>
        <row r="518">
          <cell r="C518" t="str">
            <v>1СВ1-9</v>
          </cell>
          <cell r="D518" t="str">
            <v>Связь 1СВ1-9</v>
          </cell>
          <cell r="E518">
            <v>10</v>
          </cell>
          <cell r="F518">
            <v>232.1</v>
          </cell>
          <cell r="G518">
            <v>2321</v>
          </cell>
        </row>
        <row r="519">
          <cell r="C519" t="str">
            <v>1СВ2-1</v>
          </cell>
          <cell r="D519" t="str">
            <v>Связь 1СВ2-1</v>
          </cell>
          <cell r="E519">
            <v>4</v>
          </cell>
          <cell r="F519">
            <v>239</v>
          </cell>
          <cell r="G519">
            <v>956</v>
          </cell>
        </row>
        <row r="520">
          <cell r="C520" t="str">
            <v>1СВ2-2</v>
          </cell>
          <cell r="D520" t="str">
            <v>Связь 1СВ2-2</v>
          </cell>
          <cell r="E520">
            <v>2</v>
          </cell>
          <cell r="F520">
            <v>228.8</v>
          </cell>
          <cell r="G520">
            <v>457.6</v>
          </cell>
        </row>
        <row r="521">
          <cell r="C521" t="str">
            <v>1СВ3-1</v>
          </cell>
          <cell r="D521" t="str">
            <v>Связь 1СВ3-1</v>
          </cell>
          <cell r="E521">
            <v>2</v>
          </cell>
          <cell r="F521">
            <v>375.5</v>
          </cell>
          <cell r="G521">
            <v>751</v>
          </cell>
        </row>
        <row r="522">
          <cell r="C522" t="str">
            <v>1СВ4-1</v>
          </cell>
          <cell r="D522" t="str">
            <v>Связь 1СВ4-1</v>
          </cell>
          <cell r="E522">
            <v>1</v>
          </cell>
          <cell r="F522">
            <v>172.7</v>
          </cell>
          <cell r="G522">
            <v>172.7</v>
          </cell>
        </row>
        <row r="523">
          <cell r="C523" t="str">
            <v>1СВ4-2</v>
          </cell>
          <cell r="D523" t="str">
            <v>Связь 1СВ4-2</v>
          </cell>
          <cell r="E523">
            <v>1</v>
          </cell>
          <cell r="F523">
            <v>180.9</v>
          </cell>
          <cell r="G523">
            <v>180.9</v>
          </cell>
        </row>
        <row r="524">
          <cell r="C524" t="str">
            <v>1СВ4-3</v>
          </cell>
          <cell r="D524" t="str">
            <v>Связь 1СВ4-3</v>
          </cell>
          <cell r="E524">
            <v>1</v>
          </cell>
          <cell r="F524">
            <v>179.9</v>
          </cell>
          <cell r="G524">
            <v>179.9</v>
          </cell>
        </row>
        <row r="525">
          <cell r="C525" t="str">
            <v>1СВ4-4</v>
          </cell>
          <cell r="D525" t="str">
            <v>Связь 1СВ4-4</v>
          </cell>
          <cell r="E525">
            <v>1</v>
          </cell>
          <cell r="F525">
            <v>211.3</v>
          </cell>
          <cell r="G525">
            <v>211.3</v>
          </cell>
        </row>
        <row r="526">
          <cell r="C526" t="str">
            <v>1СВ4-5</v>
          </cell>
          <cell r="D526" t="str">
            <v>Связь 1СВ4-5</v>
          </cell>
          <cell r="E526">
            <v>2</v>
          </cell>
          <cell r="F526">
            <v>213.4</v>
          </cell>
          <cell r="G526">
            <v>426.8</v>
          </cell>
        </row>
        <row r="527">
          <cell r="C527" t="str">
            <v>1СВ4-6</v>
          </cell>
          <cell r="D527" t="str">
            <v>Связь 1СВ4-6</v>
          </cell>
          <cell r="E527">
            <v>1</v>
          </cell>
          <cell r="F527">
            <v>211.3</v>
          </cell>
          <cell r="G527">
            <v>211.3</v>
          </cell>
        </row>
        <row r="528">
          <cell r="C528" t="str">
            <v>1СВ5-1</v>
          </cell>
          <cell r="D528" t="str">
            <v>Связь 1СВ5-1</v>
          </cell>
          <cell r="E528">
            <v>12</v>
          </cell>
          <cell r="F528">
            <v>45.2</v>
          </cell>
          <cell r="G528">
            <v>542.4</v>
          </cell>
        </row>
        <row r="529">
          <cell r="C529" t="str">
            <v>1СВ5-2</v>
          </cell>
          <cell r="D529" t="str">
            <v>Связь 1СВ5-2</v>
          </cell>
          <cell r="E529">
            <v>2</v>
          </cell>
          <cell r="F529">
            <v>102.9</v>
          </cell>
          <cell r="G529">
            <v>205.8</v>
          </cell>
        </row>
        <row r="530">
          <cell r="C530" t="str">
            <v>1СВ5-3</v>
          </cell>
          <cell r="D530" t="str">
            <v>Связь 1СВ5-3</v>
          </cell>
          <cell r="E530">
            <v>2</v>
          </cell>
          <cell r="F530">
            <v>105.7</v>
          </cell>
          <cell r="G530">
            <v>211.4</v>
          </cell>
        </row>
        <row r="531">
          <cell r="C531" t="str">
            <v>1СГ1-1</v>
          </cell>
          <cell r="D531" t="str">
            <v>Связь 1СГ1-1</v>
          </cell>
          <cell r="E531">
            <v>2</v>
          </cell>
          <cell r="F531">
            <v>44.8</v>
          </cell>
          <cell r="G531">
            <v>89.6</v>
          </cell>
        </row>
        <row r="532">
          <cell r="C532" t="str">
            <v>1СГ1-2</v>
          </cell>
          <cell r="D532" t="str">
            <v>Связь 1СГ1-2</v>
          </cell>
          <cell r="E532">
            <v>3</v>
          </cell>
          <cell r="F532">
            <v>45.8</v>
          </cell>
          <cell r="G532">
            <v>137.4</v>
          </cell>
        </row>
        <row r="533">
          <cell r="C533" t="str">
            <v>1СГ1-3</v>
          </cell>
          <cell r="D533" t="str">
            <v>Связь 1СГ1-3</v>
          </cell>
          <cell r="E533">
            <v>4</v>
          </cell>
          <cell r="F533">
            <v>47.3</v>
          </cell>
          <cell r="G533">
            <v>189.2</v>
          </cell>
        </row>
        <row r="534">
          <cell r="C534" t="str">
            <v>1СГ1-4</v>
          </cell>
          <cell r="D534" t="str">
            <v>Связь 1СГ1-4</v>
          </cell>
          <cell r="E534">
            <v>4</v>
          </cell>
          <cell r="F534">
            <v>52.9</v>
          </cell>
          <cell r="G534">
            <v>211.6</v>
          </cell>
        </row>
        <row r="535">
          <cell r="C535" t="str">
            <v>1СГ1-5</v>
          </cell>
          <cell r="D535" t="str">
            <v>Связь 1СГ1-5</v>
          </cell>
          <cell r="E535">
            <v>2</v>
          </cell>
          <cell r="F535">
            <v>51</v>
          </cell>
          <cell r="G535">
            <v>102</v>
          </cell>
        </row>
        <row r="536">
          <cell r="C536" t="str">
            <v>1СГ1-6</v>
          </cell>
          <cell r="D536" t="str">
            <v>Связь 1СГ1-6</v>
          </cell>
          <cell r="E536">
            <v>1</v>
          </cell>
          <cell r="F536">
            <v>46.4</v>
          </cell>
          <cell r="G536">
            <v>46.4</v>
          </cell>
        </row>
        <row r="537">
          <cell r="C537" t="str">
            <v>1СГ1-7</v>
          </cell>
          <cell r="D537" t="str">
            <v>Связь 1СГ1-7</v>
          </cell>
          <cell r="E537">
            <v>1</v>
          </cell>
          <cell r="F537">
            <v>49.2</v>
          </cell>
          <cell r="G537">
            <v>49.2</v>
          </cell>
        </row>
        <row r="538">
          <cell r="C538" t="str">
            <v>1СГ1-8</v>
          </cell>
          <cell r="D538" t="str">
            <v>Связь 1СГ1-8</v>
          </cell>
          <cell r="E538">
            <v>1</v>
          </cell>
          <cell r="F538">
            <v>52.6</v>
          </cell>
          <cell r="G538">
            <v>52.6</v>
          </cell>
        </row>
        <row r="539">
          <cell r="C539" t="str">
            <v>1СГ1-9</v>
          </cell>
          <cell r="D539" t="str">
            <v>Связь 1СГ1-9</v>
          </cell>
          <cell r="E539">
            <v>1</v>
          </cell>
          <cell r="F539">
            <v>53.5</v>
          </cell>
          <cell r="G539">
            <v>53.5</v>
          </cell>
        </row>
        <row r="540">
          <cell r="C540" t="str">
            <v>1СГ1-10</v>
          </cell>
          <cell r="D540" t="str">
            <v>Связь 1СГ1-10</v>
          </cell>
          <cell r="E540">
            <v>2</v>
          </cell>
          <cell r="F540">
            <v>53.2</v>
          </cell>
          <cell r="G540">
            <v>106.4</v>
          </cell>
        </row>
        <row r="541">
          <cell r="C541" t="str">
            <v>1СГ1-11</v>
          </cell>
          <cell r="D541" t="str">
            <v>Связь 1СГ1-11</v>
          </cell>
          <cell r="E541">
            <v>1</v>
          </cell>
          <cell r="F541">
            <v>37.299999999999997</v>
          </cell>
          <cell r="G541">
            <v>37.299999999999997</v>
          </cell>
        </row>
        <row r="542">
          <cell r="C542" t="str">
            <v>1СГ1-12</v>
          </cell>
          <cell r="D542" t="str">
            <v>Связь 1СГ1-12</v>
          </cell>
          <cell r="E542">
            <v>2</v>
          </cell>
          <cell r="F542">
            <v>35.700000000000003</v>
          </cell>
          <cell r="G542">
            <v>71.400000000000006</v>
          </cell>
        </row>
        <row r="543">
          <cell r="C543" t="str">
            <v>1СГ1-13</v>
          </cell>
          <cell r="D543" t="str">
            <v>Связь 1СГ1-13</v>
          </cell>
          <cell r="E543">
            <v>1</v>
          </cell>
          <cell r="F543">
            <v>29.5</v>
          </cell>
          <cell r="G543">
            <v>29.5</v>
          </cell>
        </row>
        <row r="544">
          <cell r="C544" t="str">
            <v>1СГ1-14</v>
          </cell>
          <cell r="D544" t="str">
            <v>Связь 1СГ1-14</v>
          </cell>
          <cell r="E544">
            <v>1</v>
          </cell>
          <cell r="F544">
            <v>24.7</v>
          </cell>
          <cell r="G544">
            <v>24.7</v>
          </cell>
        </row>
        <row r="545">
          <cell r="C545" t="str">
            <v>1СГ1-15</v>
          </cell>
          <cell r="D545" t="str">
            <v>Связь 1СГ1-15</v>
          </cell>
          <cell r="E545">
            <v>12</v>
          </cell>
          <cell r="F545">
            <v>55</v>
          </cell>
          <cell r="G545">
            <v>660</v>
          </cell>
        </row>
        <row r="546">
          <cell r="C546" t="str">
            <v>1СГ2-1</v>
          </cell>
          <cell r="D546" t="str">
            <v>Связь 1СГ2-1</v>
          </cell>
          <cell r="E546">
            <v>2</v>
          </cell>
          <cell r="F546">
            <v>215.7</v>
          </cell>
          <cell r="G546">
            <v>431.4</v>
          </cell>
        </row>
        <row r="547">
          <cell r="C547" t="str">
            <v>1СГ2-2</v>
          </cell>
          <cell r="D547" t="str">
            <v>Связь 1СГ2-2</v>
          </cell>
          <cell r="E547">
            <v>1</v>
          </cell>
          <cell r="F547">
            <v>218</v>
          </cell>
          <cell r="G547">
            <v>218</v>
          </cell>
        </row>
        <row r="548">
          <cell r="C548" t="str">
            <v>1СГ2-3</v>
          </cell>
          <cell r="D548" t="str">
            <v>Связь 1СГ2-3</v>
          </cell>
          <cell r="E548">
            <v>1</v>
          </cell>
          <cell r="F548">
            <v>218</v>
          </cell>
          <cell r="G548">
            <v>218</v>
          </cell>
        </row>
        <row r="549">
          <cell r="C549" t="str">
            <v>1СТ1-1</v>
          </cell>
          <cell r="D549" t="str">
            <v>Стойка 1СТ1-1</v>
          </cell>
          <cell r="E549">
            <v>1</v>
          </cell>
          <cell r="F549">
            <v>286.3</v>
          </cell>
          <cell r="G549">
            <v>286.3</v>
          </cell>
        </row>
        <row r="550">
          <cell r="C550" t="str">
            <v>1СТ1-2</v>
          </cell>
          <cell r="D550" t="str">
            <v>Стойка 1СТ1-2</v>
          </cell>
          <cell r="E550">
            <v>1</v>
          </cell>
          <cell r="F550">
            <v>436.5</v>
          </cell>
          <cell r="G550">
            <v>436.5</v>
          </cell>
        </row>
        <row r="551">
          <cell r="C551" t="str">
            <v>1СФ1-1</v>
          </cell>
          <cell r="D551" t="str">
            <v>Стойка фахверка 1СФ1-1</v>
          </cell>
          <cell r="E551">
            <v>1</v>
          </cell>
          <cell r="F551">
            <v>61.1</v>
          </cell>
          <cell r="G551">
            <v>61.1</v>
          </cell>
        </row>
        <row r="552">
          <cell r="C552" t="str">
            <v>1СФ2-1</v>
          </cell>
          <cell r="D552" t="str">
            <v>Стойка фахверка 1СФ2-1</v>
          </cell>
          <cell r="E552">
            <v>12</v>
          </cell>
          <cell r="F552">
            <v>28.9</v>
          </cell>
          <cell r="G552">
            <v>346.8</v>
          </cell>
        </row>
        <row r="553">
          <cell r="C553" t="str">
            <v>1СФ2-2</v>
          </cell>
          <cell r="D553" t="str">
            <v>Стойка фахверка 1СФ2-2</v>
          </cell>
          <cell r="E553">
            <v>1</v>
          </cell>
          <cell r="F553">
            <v>43.5</v>
          </cell>
          <cell r="G553">
            <v>43.5</v>
          </cell>
        </row>
        <row r="554">
          <cell r="C554" t="str">
            <v>1СФ2-3</v>
          </cell>
          <cell r="D554" t="str">
            <v>Стойка фахверка 1СФ2-3</v>
          </cell>
          <cell r="E554">
            <v>1</v>
          </cell>
          <cell r="F554">
            <v>48.8</v>
          </cell>
          <cell r="G554">
            <v>48.8</v>
          </cell>
        </row>
        <row r="555">
          <cell r="C555" t="str">
            <v>1СФ3-1</v>
          </cell>
          <cell r="D555" t="str">
            <v>Стойка фахверка 1СФ3-1</v>
          </cell>
          <cell r="E555">
            <v>1</v>
          </cell>
          <cell r="F555">
            <v>12.9</v>
          </cell>
          <cell r="G555">
            <v>12.9</v>
          </cell>
        </row>
        <row r="556">
          <cell r="C556" t="str">
            <v>1СФ3-2</v>
          </cell>
          <cell r="D556" t="str">
            <v>Стойка фахверка 1СФ3-2</v>
          </cell>
          <cell r="E556">
            <v>2</v>
          </cell>
          <cell r="F556">
            <v>8.8000000000000007</v>
          </cell>
          <cell r="G556">
            <v>17.600000000000001</v>
          </cell>
        </row>
        <row r="557">
          <cell r="C557" t="str">
            <v>1СФ3-3</v>
          </cell>
          <cell r="D557" t="str">
            <v>Стойка фахверка 1СФ3-3</v>
          </cell>
          <cell r="E557">
            <v>14</v>
          </cell>
          <cell r="F557">
            <v>10.9</v>
          </cell>
          <cell r="G557">
            <v>152.6</v>
          </cell>
        </row>
        <row r="558">
          <cell r="C558" t="str">
            <v>1СФ3-4</v>
          </cell>
          <cell r="D558" t="str">
            <v>Стойка фахверка 1СФ3-4</v>
          </cell>
          <cell r="E558">
            <v>2</v>
          </cell>
          <cell r="F558">
            <v>10.4</v>
          </cell>
          <cell r="G558">
            <v>20.8</v>
          </cell>
        </row>
        <row r="559">
          <cell r="C559" t="str">
            <v>1СФ3-5</v>
          </cell>
          <cell r="D559" t="str">
            <v>Стойка фахверка 1СФ3-5</v>
          </cell>
          <cell r="E559">
            <v>1</v>
          </cell>
          <cell r="F559">
            <v>16.600000000000001</v>
          </cell>
          <cell r="G559">
            <v>16.600000000000001</v>
          </cell>
        </row>
        <row r="560">
          <cell r="C560" t="str">
            <v>1СФ3-6</v>
          </cell>
          <cell r="D560" t="str">
            <v>Стойка фахверка 1СФ3-6</v>
          </cell>
          <cell r="E560">
            <v>1</v>
          </cell>
          <cell r="F560">
            <v>7.6</v>
          </cell>
          <cell r="G560">
            <v>7.6</v>
          </cell>
        </row>
        <row r="561">
          <cell r="C561" t="str">
            <v>1СФ3-7</v>
          </cell>
          <cell r="D561" t="str">
            <v>Стойка фахверка 1СФ3-7</v>
          </cell>
          <cell r="E561">
            <v>1</v>
          </cell>
          <cell r="F561">
            <v>6.9</v>
          </cell>
          <cell r="G561">
            <v>6.9</v>
          </cell>
        </row>
        <row r="562">
          <cell r="C562" t="str">
            <v>1СФ3-8</v>
          </cell>
          <cell r="D562" t="str">
            <v>Стойка фахверка 1СФ3-8</v>
          </cell>
          <cell r="E562">
            <v>1</v>
          </cell>
          <cell r="F562">
            <v>12.5</v>
          </cell>
          <cell r="G562">
            <v>12.5</v>
          </cell>
        </row>
        <row r="563">
          <cell r="C563" t="str">
            <v>1СФ3-9</v>
          </cell>
          <cell r="D563" t="str">
            <v>Стойка фахверка 1СФ3-9</v>
          </cell>
          <cell r="E563">
            <v>12</v>
          </cell>
          <cell r="F563">
            <v>8.8000000000000007</v>
          </cell>
          <cell r="G563">
            <v>105.6</v>
          </cell>
        </row>
        <row r="564">
          <cell r="C564" t="str">
            <v>1СФ3-10</v>
          </cell>
          <cell r="D564" t="str">
            <v>Стойка фахверка 1СФ3-10</v>
          </cell>
          <cell r="E564">
            <v>12</v>
          </cell>
          <cell r="F564">
            <v>10.5</v>
          </cell>
          <cell r="G564">
            <v>126</v>
          </cell>
        </row>
        <row r="565">
          <cell r="C565" t="str">
            <v>1СФ3-11</v>
          </cell>
          <cell r="D565" t="str">
            <v>Стойка фахверка 1СФ3-11</v>
          </cell>
          <cell r="E565">
            <v>1</v>
          </cell>
          <cell r="F565">
            <v>9.4</v>
          </cell>
          <cell r="G565">
            <v>9.4</v>
          </cell>
        </row>
        <row r="566">
          <cell r="C566" t="str">
            <v>1ФП1-1</v>
          </cell>
          <cell r="D566" t="str">
            <v>Ферма 1ФП1-1</v>
          </cell>
          <cell r="E566">
            <v>1</v>
          </cell>
          <cell r="F566">
            <v>1471.5</v>
          </cell>
          <cell r="G566">
            <v>1471.5</v>
          </cell>
        </row>
        <row r="567">
          <cell r="C567" t="str">
            <v>1ФП1-2</v>
          </cell>
          <cell r="D567" t="str">
            <v>Ферма 1ФП1-2</v>
          </cell>
          <cell r="E567">
            <v>7</v>
          </cell>
          <cell r="F567">
            <v>1471.5</v>
          </cell>
          <cell r="G567">
            <v>10300.5</v>
          </cell>
        </row>
        <row r="568">
          <cell r="C568" t="str">
            <v>1ФП4-1</v>
          </cell>
          <cell r="D568" t="str">
            <v>Ферма 1ФП4-1</v>
          </cell>
          <cell r="E568">
            <v>1</v>
          </cell>
          <cell r="F568">
            <v>1401</v>
          </cell>
          <cell r="G568">
            <v>1401</v>
          </cell>
        </row>
        <row r="569">
          <cell r="C569" t="str">
            <v>1Ш-1</v>
          </cell>
          <cell r="D569" t="str">
            <v>Шайба 1Ш-1</v>
          </cell>
          <cell r="E569">
            <v>144</v>
          </cell>
          <cell r="F569">
            <v>1.6</v>
          </cell>
          <cell r="G569">
            <v>230.4</v>
          </cell>
        </row>
        <row r="570">
          <cell r="C570" t="str">
            <v>1Ш-2</v>
          </cell>
          <cell r="D570" t="str">
            <v>Шайба 1Ш-2</v>
          </cell>
          <cell r="E570">
            <v>8</v>
          </cell>
          <cell r="F570">
            <v>1</v>
          </cell>
          <cell r="G570">
            <v>8</v>
          </cell>
        </row>
        <row r="571">
          <cell r="C571" t="str">
            <v>1Щ1-1</v>
          </cell>
          <cell r="D571" t="str">
            <v>Щит 1Щ1-1</v>
          </cell>
          <cell r="E571">
            <v>2</v>
          </cell>
          <cell r="F571">
            <v>51.2</v>
          </cell>
          <cell r="G571">
            <v>102.4</v>
          </cell>
        </row>
        <row r="572">
          <cell r="C572" t="str">
            <v>1Щ1-2</v>
          </cell>
          <cell r="D572" t="str">
            <v>Щит 1Щ1-2</v>
          </cell>
          <cell r="E572">
            <v>2</v>
          </cell>
          <cell r="F572">
            <v>51.2</v>
          </cell>
          <cell r="G572">
            <v>102.4</v>
          </cell>
        </row>
        <row r="573">
          <cell r="C573" t="str">
            <v>1Щ1-3</v>
          </cell>
          <cell r="D573" t="str">
            <v>Щит 1Щ1-3</v>
          </cell>
          <cell r="E573">
            <v>4</v>
          </cell>
          <cell r="F573">
            <v>47.7</v>
          </cell>
          <cell r="G573">
            <v>190.8</v>
          </cell>
        </row>
        <row r="574">
          <cell r="C574" t="str">
            <v>2А-1</v>
          </cell>
          <cell r="D574" t="str">
            <v>Связь 2А-1</v>
          </cell>
          <cell r="E574">
            <v>30</v>
          </cell>
          <cell r="F574">
            <v>45.5</v>
          </cell>
          <cell r="G574">
            <v>1365</v>
          </cell>
        </row>
        <row r="575">
          <cell r="C575" t="str">
            <v>2Б-1</v>
          </cell>
          <cell r="D575" t="str">
            <v>Распорка 2Б-1</v>
          </cell>
          <cell r="E575">
            <v>1</v>
          </cell>
          <cell r="F575">
            <v>49.7</v>
          </cell>
          <cell r="G575">
            <v>49.7</v>
          </cell>
        </row>
        <row r="576">
          <cell r="C576" t="str">
            <v>2Б-2</v>
          </cell>
          <cell r="D576" t="str">
            <v>Распорка 2Б-2</v>
          </cell>
          <cell r="E576">
            <v>2</v>
          </cell>
          <cell r="F576">
            <v>70.599999999999994</v>
          </cell>
          <cell r="G576">
            <v>141.19999999999999</v>
          </cell>
        </row>
        <row r="577">
          <cell r="C577" t="str">
            <v>2Б1-1</v>
          </cell>
          <cell r="D577" t="str">
            <v>Балка 2Б1-1</v>
          </cell>
          <cell r="E577">
            <v>2</v>
          </cell>
          <cell r="F577">
            <v>4701.6000000000004</v>
          </cell>
          <cell r="G577">
            <v>9403.2000000000007</v>
          </cell>
        </row>
        <row r="578">
          <cell r="C578" t="str">
            <v>2Б1-2</v>
          </cell>
          <cell r="D578" t="str">
            <v>Балка 2Б1-2</v>
          </cell>
          <cell r="E578">
            <v>11</v>
          </cell>
          <cell r="F578">
            <v>4551.2</v>
          </cell>
          <cell r="G578">
            <v>50063.199999999997</v>
          </cell>
        </row>
        <row r="579">
          <cell r="C579" t="str">
            <v>2Б1-3</v>
          </cell>
          <cell r="D579" t="str">
            <v>Балка 2Б1-3</v>
          </cell>
          <cell r="E579">
            <v>8</v>
          </cell>
          <cell r="F579">
            <v>4535.6000000000004</v>
          </cell>
          <cell r="G579">
            <v>36284.800000000003</v>
          </cell>
        </row>
        <row r="580">
          <cell r="C580" t="str">
            <v>2Б1-4</v>
          </cell>
          <cell r="D580" t="str">
            <v>Балка 2Б1-4</v>
          </cell>
          <cell r="E580">
            <v>1</v>
          </cell>
          <cell r="F580">
            <v>4551.2</v>
          </cell>
          <cell r="G580">
            <v>4551.2</v>
          </cell>
        </row>
        <row r="581">
          <cell r="C581" t="str">
            <v>2Б1-5</v>
          </cell>
          <cell r="D581" t="str">
            <v>Балка 2Б1-5</v>
          </cell>
          <cell r="E581">
            <v>2</v>
          </cell>
          <cell r="F581">
            <v>4535.6000000000004</v>
          </cell>
          <cell r="G581">
            <v>9071.2000000000007</v>
          </cell>
        </row>
        <row r="582">
          <cell r="C582" t="str">
            <v>2Б1-6</v>
          </cell>
          <cell r="D582" t="str">
            <v>Балка 2Б1-6</v>
          </cell>
          <cell r="E582">
            <v>2</v>
          </cell>
          <cell r="F582">
            <v>4528.7</v>
          </cell>
          <cell r="G582">
            <v>9057.4</v>
          </cell>
        </row>
        <row r="583">
          <cell r="C583" t="str">
            <v>2Б2-1</v>
          </cell>
          <cell r="D583" t="str">
            <v>Балка 2Б2-1</v>
          </cell>
          <cell r="E583">
            <v>1</v>
          </cell>
          <cell r="F583">
            <v>4386.3999999999996</v>
          </cell>
          <cell r="G583">
            <v>4386.3999999999996</v>
          </cell>
        </row>
        <row r="584">
          <cell r="C584" t="str">
            <v>2Б2-2</v>
          </cell>
          <cell r="D584" t="str">
            <v>Балка 2Б2-2</v>
          </cell>
          <cell r="E584">
            <v>2</v>
          </cell>
          <cell r="F584">
            <v>4425.2</v>
          </cell>
          <cell r="G584">
            <v>8850.4</v>
          </cell>
        </row>
        <row r="585">
          <cell r="C585" t="str">
            <v>2Б2-3</v>
          </cell>
          <cell r="D585" t="str">
            <v>Балка 2Б2-3</v>
          </cell>
          <cell r="E585">
            <v>1</v>
          </cell>
          <cell r="F585">
            <v>4386.3999999999996</v>
          </cell>
          <cell r="G585">
            <v>4386.3999999999996</v>
          </cell>
        </row>
        <row r="586">
          <cell r="C586" t="str">
            <v>2Б4-1</v>
          </cell>
          <cell r="D586" t="str">
            <v>Балка 2Б4-1</v>
          </cell>
          <cell r="E586">
            <v>2</v>
          </cell>
          <cell r="F586">
            <v>242.1</v>
          </cell>
          <cell r="G586">
            <v>484.2</v>
          </cell>
        </row>
        <row r="587">
          <cell r="C587" t="str">
            <v>2Б4-2</v>
          </cell>
          <cell r="D587" t="str">
            <v>Балка 2Б4-2</v>
          </cell>
          <cell r="E587">
            <v>6</v>
          </cell>
          <cell r="F587">
            <v>242.1</v>
          </cell>
          <cell r="G587">
            <v>1452.6</v>
          </cell>
        </row>
        <row r="588">
          <cell r="C588" t="str">
            <v>2Б4-3</v>
          </cell>
          <cell r="D588" t="str">
            <v>Балка 2Б4-3</v>
          </cell>
          <cell r="E588">
            <v>2</v>
          </cell>
          <cell r="F588">
            <v>686</v>
          </cell>
          <cell r="G588">
            <v>1372</v>
          </cell>
        </row>
        <row r="589">
          <cell r="C589" t="str">
            <v>2Б4-4</v>
          </cell>
          <cell r="D589" t="str">
            <v>Балка 2Б4-4</v>
          </cell>
          <cell r="E589">
            <v>2</v>
          </cell>
          <cell r="F589">
            <v>697.7</v>
          </cell>
          <cell r="G589">
            <v>1395.4</v>
          </cell>
        </row>
        <row r="590">
          <cell r="C590" t="str">
            <v>2Б4-5</v>
          </cell>
          <cell r="D590" t="str">
            <v>Балка 2Б4-5</v>
          </cell>
          <cell r="E590">
            <v>4</v>
          </cell>
          <cell r="F590">
            <v>673.5</v>
          </cell>
          <cell r="G590">
            <v>2694</v>
          </cell>
        </row>
        <row r="591">
          <cell r="C591" t="str">
            <v>2Б4-6</v>
          </cell>
          <cell r="D591" t="str">
            <v>Балка 2Б4-6</v>
          </cell>
          <cell r="E591">
            <v>8</v>
          </cell>
          <cell r="F591">
            <v>673.5</v>
          </cell>
          <cell r="G591">
            <v>5388</v>
          </cell>
        </row>
        <row r="592">
          <cell r="C592" t="str">
            <v>2Б4-7</v>
          </cell>
          <cell r="D592" t="str">
            <v>Балка 2Б4-7</v>
          </cell>
          <cell r="E592">
            <v>8</v>
          </cell>
          <cell r="F592">
            <v>685.2</v>
          </cell>
          <cell r="G592">
            <v>5481.6</v>
          </cell>
        </row>
        <row r="593">
          <cell r="C593" t="str">
            <v>2Б4-8</v>
          </cell>
          <cell r="D593" t="str">
            <v>Балка 2Б4-8</v>
          </cell>
          <cell r="E593">
            <v>16</v>
          </cell>
          <cell r="F593">
            <v>673.5</v>
          </cell>
          <cell r="G593">
            <v>10776</v>
          </cell>
        </row>
        <row r="594">
          <cell r="C594" t="str">
            <v>2Б4-9</v>
          </cell>
          <cell r="D594" t="str">
            <v>Балка 2Б4-9</v>
          </cell>
          <cell r="E594">
            <v>7</v>
          </cell>
          <cell r="F594">
            <v>673.5</v>
          </cell>
          <cell r="G594">
            <v>4714.5</v>
          </cell>
        </row>
        <row r="595">
          <cell r="C595" t="str">
            <v>2Б4-10</v>
          </cell>
          <cell r="D595" t="str">
            <v>Балка 2Б4-10</v>
          </cell>
          <cell r="E595">
            <v>6</v>
          </cell>
          <cell r="F595">
            <v>685.2</v>
          </cell>
          <cell r="G595">
            <v>4111.2</v>
          </cell>
        </row>
        <row r="596">
          <cell r="C596" t="str">
            <v>2Б4-11</v>
          </cell>
          <cell r="D596" t="str">
            <v>Балка 2Б4-11</v>
          </cell>
          <cell r="E596">
            <v>12</v>
          </cell>
          <cell r="F596">
            <v>686</v>
          </cell>
          <cell r="G596">
            <v>8232</v>
          </cell>
        </row>
        <row r="597">
          <cell r="C597" t="str">
            <v>2Б4-12</v>
          </cell>
          <cell r="D597" t="str">
            <v>Балка 2Б4-12</v>
          </cell>
          <cell r="E597">
            <v>6</v>
          </cell>
          <cell r="F597">
            <v>686</v>
          </cell>
          <cell r="G597">
            <v>4116</v>
          </cell>
        </row>
        <row r="598">
          <cell r="C598" t="str">
            <v>2Б4-13</v>
          </cell>
          <cell r="D598" t="str">
            <v>Балка 2Б4-13</v>
          </cell>
          <cell r="E598">
            <v>6</v>
          </cell>
          <cell r="F598">
            <v>697.7</v>
          </cell>
          <cell r="G598">
            <v>4186.2</v>
          </cell>
        </row>
        <row r="599">
          <cell r="C599" t="str">
            <v>2Б4-14</v>
          </cell>
          <cell r="D599" t="str">
            <v>Балка 2Б4-14</v>
          </cell>
          <cell r="E599">
            <v>12</v>
          </cell>
          <cell r="F599">
            <v>673.5</v>
          </cell>
          <cell r="G599">
            <v>8082</v>
          </cell>
        </row>
        <row r="600">
          <cell r="C600" t="str">
            <v>2Б4-15</v>
          </cell>
          <cell r="D600" t="str">
            <v>Балка 2Б4-15</v>
          </cell>
          <cell r="E600">
            <v>1</v>
          </cell>
          <cell r="F600">
            <v>693.9</v>
          </cell>
          <cell r="G600">
            <v>693.9</v>
          </cell>
        </row>
        <row r="601">
          <cell r="C601" t="str">
            <v>2Б4-16</v>
          </cell>
          <cell r="D601" t="str">
            <v>Балка 2Б4-16</v>
          </cell>
          <cell r="E601">
            <v>2</v>
          </cell>
          <cell r="F601">
            <v>705.6</v>
          </cell>
          <cell r="G601">
            <v>1411.2</v>
          </cell>
        </row>
        <row r="602">
          <cell r="C602" t="str">
            <v>2Б4-17</v>
          </cell>
          <cell r="D602" t="str">
            <v>Балка 2Б4-17</v>
          </cell>
          <cell r="E602">
            <v>2</v>
          </cell>
          <cell r="F602">
            <v>706.4</v>
          </cell>
          <cell r="G602">
            <v>1412.8</v>
          </cell>
        </row>
        <row r="603">
          <cell r="C603" t="str">
            <v>2Б4-18</v>
          </cell>
          <cell r="D603" t="str">
            <v>Балка 2Б4-18</v>
          </cell>
          <cell r="E603">
            <v>2</v>
          </cell>
          <cell r="F603">
            <v>706.6</v>
          </cell>
          <cell r="G603">
            <v>1413.2</v>
          </cell>
        </row>
        <row r="604">
          <cell r="C604" t="str">
            <v>2Б4-19</v>
          </cell>
          <cell r="D604" t="str">
            <v>Балка 2Б4-19</v>
          </cell>
          <cell r="E604">
            <v>2</v>
          </cell>
          <cell r="F604">
            <v>706.6</v>
          </cell>
          <cell r="G604">
            <v>1413.2</v>
          </cell>
        </row>
        <row r="605">
          <cell r="C605" t="str">
            <v>2Б4-20</v>
          </cell>
          <cell r="D605" t="str">
            <v>Балка 2Б4-20</v>
          </cell>
          <cell r="E605">
            <v>2</v>
          </cell>
          <cell r="F605">
            <v>718.3</v>
          </cell>
          <cell r="G605">
            <v>1436.6</v>
          </cell>
        </row>
        <row r="606">
          <cell r="C606" t="str">
            <v>2Б4-21</v>
          </cell>
          <cell r="D606" t="str">
            <v>Балка 2Б4-21</v>
          </cell>
          <cell r="E606">
            <v>2</v>
          </cell>
          <cell r="F606">
            <v>694.1</v>
          </cell>
          <cell r="G606">
            <v>1388.2</v>
          </cell>
        </row>
        <row r="607">
          <cell r="C607" t="str">
            <v>2Б4-22</v>
          </cell>
          <cell r="D607" t="str">
            <v>Балка 2Б4-22</v>
          </cell>
          <cell r="E607">
            <v>2</v>
          </cell>
          <cell r="F607">
            <v>694.1</v>
          </cell>
          <cell r="G607">
            <v>1388.2</v>
          </cell>
        </row>
        <row r="608">
          <cell r="C608" t="str">
            <v>2Б4-23</v>
          </cell>
          <cell r="D608" t="str">
            <v>Балка 2Б4-23</v>
          </cell>
          <cell r="E608">
            <v>2</v>
          </cell>
          <cell r="F608">
            <v>683.2</v>
          </cell>
          <cell r="G608">
            <v>1366.4</v>
          </cell>
        </row>
        <row r="609">
          <cell r="C609" t="str">
            <v>2Б4-24</v>
          </cell>
          <cell r="D609" t="str">
            <v>Балка 2Б4-24</v>
          </cell>
          <cell r="E609">
            <v>2</v>
          </cell>
          <cell r="F609">
            <v>694.9</v>
          </cell>
          <cell r="G609">
            <v>1389.8</v>
          </cell>
        </row>
        <row r="610">
          <cell r="C610" t="str">
            <v>2Б4-25</v>
          </cell>
          <cell r="D610" t="str">
            <v>Балка 2Б4-25</v>
          </cell>
          <cell r="E610">
            <v>2</v>
          </cell>
          <cell r="F610">
            <v>683.2</v>
          </cell>
          <cell r="G610">
            <v>1366.4</v>
          </cell>
        </row>
        <row r="611">
          <cell r="C611" t="str">
            <v>2Б4-26</v>
          </cell>
          <cell r="D611" t="str">
            <v>Балка 2Б4-26</v>
          </cell>
          <cell r="E611">
            <v>2</v>
          </cell>
          <cell r="F611">
            <v>692.8</v>
          </cell>
          <cell r="G611">
            <v>1385.6</v>
          </cell>
        </row>
        <row r="612">
          <cell r="C612" t="str">
            <v>2Б5-1</v>
          </cell>
          <cell r="D612" t="str">
            <v>Балка 2Б5-1</v>
          </cell>
          <cell r="E612">
            <v>1</v>
          </cell>
          <cell r="F612">
            <v>658.5</v>
          </cell>
          <cell r="G612">
            <v>658.5</v>
          </cell>
        </row>
        <row r="613">
          <cell r="C613" t="str">
            <v>2Б7-1</v>
          </cell>
          <cell r="D613" t="str">
            <v>Балка 2Б7-1</v>
          </cell>
          <cell r="E613">
            <v>2</v>
          </cell>
          <cell r="F613">
            <v>40.5</v>
          </cell>
          <cell r="G613">
            <v>81</v>
          </cell>
        </row>
        <row r="614">
          <cell r="C614" t="str">
            <v>2Б7-2</v>
          </cell>
          <cell r="D614" t="str">
            <v>Балка 2Б7-2</v>
          </cell>
          <cell r="E614">
            <v>14</v>
          </cell>
          <cell r="F614">
            <v>43.2</v>
          </cell>
          <cell r="G614">
            <v>604.79999999999995</v>
          </cell>
        </row>
        <row r="615">
          <cell r="C615" t="str">
            <v>2Б7-3</v>
          </cell>
          <cell r="D615" t="str">
            <v>Балка 2Б7-3</v>
          </cell>
          <cell r="E615">
            <v>176</v>
          </cell>
          <cell r="F615">
            <v>123.4</v>
          </cell>
          <cell r="G615">
            <v>21718.400000000001</v>
          </cell>
        </row>
        <row r="616">
          <cell r="C616" t="str">
            <v>2Б7-4</v>
          </cell>
          <cell r="D616" t="str">
            <v>Балка 2Б7-4</v>
          </cell>
          <cell r="E616">
            <v>3</v>
          </cell>
          <cell r="F616">
            <v>27.4</v>
          </cell>
          <cell r="G616">
            <v>82.2</v>
          </cell>
        </row>
        <row r="617">
          <cell r="C617" t="str">
            <v>2Б7-5</v>
          </cell>
          <cell r="D617" t="str">
            <v>Балка 2Б7-5</v>
          </cell>
          <cell r="E617">
            <v>2</v>
          </cell>
          <cell r="F617">
            <v>40.1</v>
          </cell>
          <cell r="G617">
            <v>80.2</v>
          </cell>
        </row>
        <row r="618">
          <cell r="C618" t="str">
            <v>2Б7-6</v>
          </cell>
          <cell r="D618" t="str">
            <v>Балка 2Б7-6</v>
          </cell>
          <cell r="E618">
            <v>3</v>
          </cell>
          <cell r="F618">
            <v>38.200000000000003</v>
          </cell>
          <cell r="G618">
            <v>114.6</v>
          </cell>
        </row>
        <row r="619">
          <cell r="C619" t="str">
            <v>2Б7-7</v>
          </cell>
          <cell r="D619" t="str">
            <v>Балка 2Б7-7</v>
          </cell>
          <cell r="E619">
            <v>4</v>
          </cell>
          <cell r="F619">
            <v>46.3</v>
          </cell>
          <cell r="G619">
            <v>185.2</v>
          </cell>
        </row>
        <row r="620">
          <cell r="C620" t="str">
            <v>2Б7-8</v>
          </cell>
          <cell r="D620" t="str">
            <v>Балка 2Б7-8</v>
          </cell>
          <cell r="E620">
            <v>4</v>
          </cell>
          <cell r="F620">
            <v>40.5</v>
          </cell>
          <cell r="G620">
            <v>162</v>
          </cell>
        </row>
        <row r="621">
          <cell r="C621" t="str">
            <v>2Б7-9</v>
          </cell>
          <cell r="D621" t="str">
            <v>Балка 2Б7-9</v>
          </cell>
          <cell r="E621">
            <v>19</v>
          </cell>
          <cell r="F621">
            <v>50.3</v>
          </cell>
          <cell r="G621">
            <v>955.7</v>
          </cell>
        </row>
        <row r="622">
          <cell r="C622" t="str">
            <v>2Б7-10</v>
          </cell>
          <cell r="D622" t="str">
            <v>Балка 2Б7-10</v>
          </cell>
          <cell r="E622">
            <v>1</v>
          </cell>
          <cell r="F622">
            <v>127.1</v>
          </cell>
          <cell r="G622">
            <v>127.1</v>
          </cell>
        </row>
        <row r="623">
          <cell r="C623" t="str">
            <v>2Б7-11</v>
          </cell>
          <cell r="D623" t="str">
            <v>Балка 2Б7-11</v>
          </cell>
          <cell r="E623">
            <v>2</v>
          </cell>
          <cell r="F623">
            <v>127.1</v>
          </cell>
          <cell r="G623">
            <v>254.2</v>
          </cell>
        </row>
        <row r="624">
          <cell r="C624" t="str">
            <v>2Б7-12</v>
          </cell>
          <cell r="D624" t="str">
            <v>Балка 2Б7-12</v>
          </cell>
          <cell r="E624">
            <v>3</v>
          </cell>
          <cell r="F624">
            <v>38.200000000000003</v>
          </cell>
          <cell r="G624">
            <v>114.6</v>
          </cell>
        </row>
        <row r="625">
          <cell r="C625" t="str">
            <v>2Б7-13</v>
          </cell>
          <cell r="D625" t="str">
            <v>Балка 2Б7-13</v>
          </cell>
          <cell r="E625">
            <v>4</v>
          </cell>
          <cell r="F625">
            <v>46.3</v>
          </cell>
          <cell r="G625">
            <v>185.2</v>
          </cell>
        </row>
        <row r="626">
          <cell r="C626" t="str">
            <v>2Б7-14</v>
          </cell>
          <cell r="D626" t="str">
            <v>Балка 2Б7-14</v>
          </cell>
          <cell r="E626">
            <v>4</v>
          </cell>
          <cell r="F626">
            <v>40.5</v>
          </cell>
          <cell r="G626">
            <v>162</v>
          </cell>
        </row>
        <row r="627">
          <cell r="C627" t="str">
            <v>2Б7-15</v>
          </cell>
          <cell r="D627" t="str">
            <v>Балка 2Б7-15</v>
          </cell>
          <cell r="E627">
            <v>3</v>
          </cell>
          <cell r="F627">
            <v>42.8</v>
          </cell>
          <cell r="G627">
            <v>128.4</v>
          </cell>
        </row>
        <row r="628">
          <cell r="C628" t="str">
            <v>2Б7-16</v>
          </cell>
          <cell r="D628" t="str">
            <v>Балка 2Б7-16</v>
          </cell>
          <cell r="E628">
            <v>2</v>
          </cell>
          <cell r="F628">
            <v>30.2</v>
          </cell>
          <cell r="G628">
            <v>60.4</v>
          </cell>
        </row>
        <row r="629">
          <cell r="C629" t="str">
            <v>2Б7-17</v>
          </cell>
          <cell r="D629" t="str">
            <v>Балка 2Б7-17</v>
          </cell>
          <cell r="E629">
            <v>2</v>
          </cell>
          <cell r="F629">
            <v>30.2</v>
          </cell>
          <cell r="G629">
            <v>60.4</v>
          </cell>
        </row>
        <row r="630">
          <cell r="C630" t="str">
            <v>2Б7-18</v>
          </cell>
          <cell r="D630" t="str">
            <v>Балка 2Б7-18</v>
          </cell>
          <cell r="E630">
            <v>4</v>
          </cell>
          <cell r="F630">
            <v>42.8</v>
          </cell>
          <cell r="G630">
            <v>171.2</v>
          </cell>
        </row>
        <row r="631">
          <cell r="C631" t="str">
            <v>2Б7-19</v>
          </cell>
          <cell r="D631" t="str">
            <v>Балка 2Б7-19</v>
          </cell>
          <cell r="E631">
            <v>2</v>
          </cell>
          <cell r="F631">
            <v>127.1</v>
          </cell>
          <cell r="G631">
            <v>254.2</v>
          </cell>
        </row>
        <row r="632">
          <cell r="C632" t="str">
            <v>2Б7-20</v>
          </cell>
          <cell r="D632" t="str">
            <v>Балка 2Б7-20</v>
          </cell>
          <cell r="E632">
            <v>2</v>
          </cell>
          <cell r="F632">
            <v>127.1</v>
          </cell>
          <cell r="G632">
            <v>254.2</v>
          </cell>
        </row>
        <row r="633">
          <cell r="C633" t="str">
            <v>2Б7-21</v>
          </cell>
          <cell r="D633" t="str">
            <v>Балка 2Б7-21</v>
          </cell>
          <cell r="E633">
            <v>2</v>
          </cell>
          <cell r="F633">
            <v>40.1</v>
          </cell>
          <cell r="G633">
            <v>80.2</v>
          </cell>
        </row>
        <row r="634">
          <cell r="C634" t="str">
            <v>2Б7-22</v>
          </cell>
          <cell r="D634" t="str">
            <v>Балка 2Б7-22</v>
          </cell>
          <cell r="E634">
            <v>4</v>
          </cell>
          <cell r="F634">
            <v>27.4</v>
          </cell>
          <cell r="G634">
            <v>109.6</v>
          </cell>
        </row>
        <row r="635">
          <cell r="C635" t="str">
            <v>2Б7-23</v>
          </cell>
          <cell r="D635" t="str">
            <v>Балка 2Б7-23</v>
          </cell>
          <cell r="E635">
            <v>2</v>
          </cell>
          <cell r="F635">
            <v>17.2</v>
          </cell>
          <cell r="G635">
            <v>34.4</v>
          </cell>
        </row>
        <row r="636">
          <cell r="C636" t="str">
            <v>2Б7-24</v>
          </cell>
          <cell r="D636" t="str">
            <v>Балка 2Б7-24</v>
          </cell>
          <cell r="E636">
            <v>2</v>
          </cell>
          <cell r="F636">
            <v>130.1</v>
          </cell>
          <cell r="G636">
            <v>260.2</v>
          </cell>
        </row>
        <row r="637">
          <cell r="C637" t="str">
            <v>2Б8-1</v>
          </cell>
          <cell r="D637" t="str">
            <v>Балка 2Б8-1</v>
          </cell>
          <cell r="E637">
            <v>2</v>
          </cell>
          <cell r="F637">
            <v>3757.4</v>
          </cell>
          <cell r="G637">
            <v>7514.8</v>
          </cell>
        </row>
        <row r="638">
          <cell r="C638" t="str">
            <v>2Б8-2</v>
          </cell>
          <cell r="D638" t="str">
            <v>Балка 2Б8-2</v>
          </cell>
          <cell r="E638">
            <v>19</v>
          </cell>
          <cell r="F638">
            <v>3763.7</v>
          </cell>
          <cell r="G638">
            <v>71510.3</v>
          </cell>
        </row>
        <row r="639">
          <cell r="C639" t="str">
            <v>2Б8-3</v>
          </cell>
          <cell r="D639" t="str">
            <v>Балка 2Б8-3</v>
          </cell>
          <cell r="E639">
            <v>1</v>
          </cell>
          <cell r="F639">
            <v>3772.2</v>
          </cell>
          <cell r="G639">
            <v>3772.2</v>
          </cell>
        </row>
        <row r="640">
          <cell r="C640" t="str">
            <v>2Б8-4</v>
          </cell>
          <cell r="D640" t="str">
            <v>Балка 2Б8-4</v>
          </cell>
          <cell r="E640">
            <v>2</v>
          </cell>
          <cell r="F640">
            <v>3796.8</v>
          </cell>
          <cell r="G640">
            <v>7593.6</v>
          </cell>
        </row>
        <row r="641">
          <cell r="C641" t="str">
            <v>2Б8-5</v>
          </cell>
          <cell r="D641" t="str">
            <v>Балка 2Б8-5</v>
          </cell>
          <cell r="E641">
            <v>2</v>
          </cell>
          <cell r="F641">
            <v>3785.3</v>
          </cell>
          <cell r="G641">
            <v>7570.6</v>
          </cell>
        </row>
        <row r="642">
          <cell r="C642" t="str">
            <v>2Б8-6</v>
          </cell>
          <cell r="D642" t="str">
            <v>Балка 2Б8-6</v>
          </cell>
          <cell r="E642">
            <v>2</v>
          </cell>
          <cell r="F642">
            <v>3796.8</v>
          </cell>
          <cell r="G642">
            <v>7593.6</v>
          </cell>
        </row>
        <row r="643">
          <cell r="C643" t="str">
            <v>2Б8-7</v>
          </cell>
          <cell r="D643" t="str">
            <v>Балка 2Б8-7</v>
          </cell>
          <cell r="E643">
            <v>2</v>
          </cell>
          <cell r="F643">
            <v>3757.4</v>
          </cell>
          <cell r="G643">
            <v>7514.8</v>
          </cell>
        </row>
        <row r="644">
          <cell r="C644" t="str">
            <v>2Б11-1</v>
          </cell>
          <cell r="D644" t="str">
            <v>Балка 2Б11-1</v>
          </cell>
          <cell r="E644">
            <v>1</v>
          </cell>
          <cell r="F644">
            <v>820.2</v>
          </cell>
          <cell r="G644">
            <v>820.2</v>
          </cell>
        </row>
        <row r="645">
          <cell r="C645" t="str">
            <v>2Б11-2</v>
          </cell>
          <cell r="D645" t="str">
            <v>Балка 2Б11-2</v>
          </cell>
          <cell r="E645">
            <v>1</v>
          </cell>
          <cell r="F645">
            <v>819.9</v>
          </cell>
          <cell r="G645">
            <v>819.9</v>
          </cell>
        </row>
        <row r="646">
          <cell r="C646" t="str">
            <v>2Б13-1</v>
          </cell>
          <cell r="D646" t="str">
            <v>Балка 2Б13-1</v>
          </cell>
          <cell r="E646">
            <v>3</v>
          </cell>
          <cell r="F646">
            <v>39</v>
          </cell>
          <cell r="G646">
            <v>117</v>
          </cell>
        </row>
        <row r="647">
          <cell r="C647" t="str">
            <v>2Б13-2</v>
          </cell>
          <cell r="D647" t="str">
            <v>Балка 2Б13-2</v>
          </cell>
          <cell r="E647">
            <v>2</v>
          </cell>
          <cell r="F647">
            <v>64.7</v>
          </cell>
          <cell r="G647">
            <v>129.4</v>
          </cell>
        </row>
        <row r="648">
          <cell r="C648" t="str">
            <v>2Б13-3</v>
          </cell>
          <cell r="D648" t="str">
            <v>Балка 2Б13-3</v>
          </cell>
          <cell r="E648">
            <v>3</v>
          </cell>
          <cell r="F648">
            <v>41.5</v>
          </cell>
          <cell r="G648">
            <v>124.5</v>
          </cell>
        </row>
        <row r="649">
          <cell r="C649" t="str">
            <v>2Б13-4</v>
          </cell>
          <cell r="D649" t="str">
            <v>Балка 2Б13-4</v>
          </cell>
          <cell r="E649">
            <v>3</v>
          </cell>
          <cell r="F649">
            <v>38.200000000000003</v>
          </cell>
          <cell r="G649">
            <v>114.6</v>
          </cell>
        </row>
        <row r="650">
          <cell r="C650" t="str">
            <v>2Б13-5</v>
          </cell>
          <cell r="D650" t="str">
            <v>Балка 2Б13-5</v>
          </cell>
          <cell r="E650">
            <v>1</v>
          </cell>
          <cell r="F650">
            <v>59.4</v>
          </cell>
          <cell r="G650">
            <v>59.4</v>
          </cell>
        </row>
        <row r="651">
          <cell r="C651" t="str">
            <v>2Б13-6</v>
          </cell>
          <cell r="D651" t="str">
            <v>Балка 2Б13-6</v>
          </cell>
          <cell r="E651">
            <v>1</v>
          </cell>
          <cell r="F651">
            <v>60.3</v>
          </cell>
          <cell r="G651">
            <v>60.3</v>
          </cell>
        </row>
        <row r="652">
          <cell r="C652" t="str">
            <v>2Б13-7</v>
          </cell>
          <cell r="D652" t="str">
            <v>Балка 2Б13-7</v>
          </cell>
          <cell r="E652">
            <v>1</v>
          </cell>
          <cell r="F652">
            <v>39</v>
          </cell>
          <cell r="G652">
            <v>39</v>
          </cell>
        </row>
        <row r="653">
          <cell r="C653" t="str">
            <v>2Б13-8</v>
          </cell>
          <cell r="D653" t="str">
            <v>Балка 2Б13-8</v>
          </cell>
          <cell r="E653">
            <v>1</v>
          </cell>
          <cell r="F653">
            <v>12.5</v>
          </cell>
          <cell r="G653">
            <v>12.5</v>
          </cell>
        </row>
        <row r="654">
          <cell r="C654" t="str">
            <v>2Б13-9</v>
          </cell>
          <cell r="D654" t="str">
            <v>Балка 2Б13-9</v>
          </cell>
          <cell r="E654">
            <v>30</v>
          </cell>
          <cell r="F654">
            <v>15.8</v>
          </cell>
          <cell r="G654">
            <v>474</v>
          </cell>
        </row>
        <row r="655">
          <cell r="C655" t="str">
            <v>2Б13-10</v>
          </cell>
          <cell r="D655" t="str">
            <v>Балка 2Б13-10</v>
          </cell>
          <cell r="E655">
            <v>4</v>
          </cell>
          <cell r="F655">
            <v>18</v>
          </cell>
          <cell r="G655">
            <v>72</v>
          </cell>
        </row>
        <row r="656">
          <cell r="C656" t="str">
            <v>2Б13-11</v>
          </cell>
          <cell r="D656" t="str">
            <v>Балка 2Б13-11</v>
          </cell>
          <cell r="E656">
            <v>2</v>
          </cell>
          <cell r="F656">
            <v>18.5</v>
          </cell>
          <cell r="G656">
            <v>37</v>
          </cell>
        </row>
        <row r="657">
          <cell r="C657" t="str">
            <v>2Б13-12</v>
          </cell>
          <cell r="D657" t="str">
            <v>Балка 2Б13-12</v>
          </cell>
          <cell r="E657">
            <v>2</v>
          </cell>
          <cell r="F657">
            <v>12.1</v>
          </cell>
          <cell r="G657">
            <v>24.2</v>
          </cell>
        </row>
        <row r="658">
          <cell r="C658" t="str">
            <v>2Б13-13</v>
          </cell>
          <cell r="D658" t="str">
            <v>Балка 2Б13-13</v>
          </cell>
          <cell r="E658">
            <v>1</v>
          </cell>
          <cell r="F658">
            <v>16.5</v>
          </cell>
          <cell r="G658">
            <v>16.5</v>
          </cell>
        </row>
        <row r="659">
          <cell r="C659" t="str">
            <v>2Б13-14</v>
          </cell>
          <cell r="D659" t="str">
            <v>Балка 2Б13-14</v>
          </cell>
          <cell r="E659">
            <v>6</v>
          </cell>
          <cell r="F659">
            <v>49</v>
          </cell>
          <cell r="G659">
            <v>294</v>
          </cell>
        </row>
        <row r="660">
          <cell r="C660" t="str">
            <v>2Б13-15</v>
          </cell>
          <cell r="D660" t="str">
            <v>Балка 2Б13-15</v>
          </cell>
          <cell r="E660">
            <v>6</v>
          </cell>
          <cell r="F660">
            <v>45.6</v>
          </cell>
          <cell r="G660">
            <v>273.60000000000002</v>
          </cell>
        </row>
        <row r="661">
          <cell r="C661" t="str">
            <v>2Б13-16</v>
          </cell>
          <cell r="D661" t="str">
            <v>Балка 2Б13-16</v>
          </cell>
          <cell r="E661">
            <v>1</v>
          </cell>
          <cell r="F661">
            <v>15.4</v>
          </cell>
          <cell r="G661">
            <v>15.4</v>
          </cell>
        </row>
        <row r="662">
          <cell r="C662" t="str">
            <v>2Б14-1</v>
          </cell>
          <cell r="D662" t="str">
            <v>Балка 2Б14-1</v>
          </cell>
          <cell r="E662">
            <v>1</v>
          </cell>
          <cell r="F662">
            <v>352.1</v>
          </cell>
          <cell r="G662">
            <v>352.1</v>
          </cell>
        </row>
        <row r="663">
          <cell r="C663" t="str">
            <v>2Б14-2</v>
          </cell>
          <cell r="D663" t="str">
            <v>Балка 2Б14-2</v>
          </cell>
          <cell r="E663">
            <v>2</v>
          </cell>
          <cell r="F663">
            <v>341.6</v>
          </cell>
          <cell r="G663">
            <v>683.2</v>
          </cell>
        </row>
        <row r="664">
          <cell r="C664" t="str">
            <v>2Б14-3</v>
          </cell>
          <cell r="D664" t="str">
            <v>Балка 2Б14-3</v>
          </cell>
          <cell r="E664">
            <v>2</v>
          </cell>
          <cell r="F664">
            <v>50.9</v>
          </cell>
          <cell r="G664">
            <v>101.8</v>
          </cell>
        </row>
        <row r="665">
          <cell r="C665" t="str">
            <v>2Б14-4</v>
          </cell>
          <cell r="D665" t="str">
            <v>Балка 2Б14-4</v>
          </cell>
          <cell r="E665">
            <v>2</v>
          </cell>
          <cell r="F665">
            <v>344.3</v>
          </cell>
          <cell r="G665">
            <v>688.6</v>
          </cell>
        </row>
        <row r="666">
          <cell r="C666" t="str">
            <v>2Б14-5</v>
          </cell>
          <cell r="D666" t="str">
            <v>Балка 2Б14-5</v>
          </cell>
          <cell r="E666">
            <v>1</v>
          </cell>
          <cell r="F666">
            <v>355.2</v>
          </cell>
          <cell r="G666">
            <v>355.2</v>
          </cell>
        </row>
        <row r="667">
          <cell r="C667" t="str">
            <v>2Б14-6</v>
          </cell>
          <cell r="D667" t="str">
            <v>Балка 2Б14-6</v>
          </cell>
          <cell r="E667">
            <v>1</v>
          </cell>
          <cell r="F667">
            <v>351.7</v>
          </cell>
          <cell r="G667">
            <v>351.7</v>
          </cell>
        </row>
        <row r="668">
          <cell r="C668" t="str">
            <v>2Б14-7</v>
          </cell>
          <cell r="D668" t="str">
            <v>Балка 2Б14-7</v>
          </cell>
          <cell r="E668">
            <v>1</v>
          </cell>
          <cell r="F668">
            <v>357.2</v>
          </cell>
          <cell r="G668">
            <v>357.2</v>
          </cell>
        </row>
        <row r="669">
          <cell r="C669" t="str">
            <v>2В-1</v>
          </cell>
          <cell r="D669" t="str">
            <v>Ригель фахверка 2В-1</v>
          </cell>
          <cell r="E669">
            <v>1</v>
          </cell>
          <cell r="F669">
            <v>29.2</v>
          </cell>
          <cell r="G669">
            <v>29.2</v>
          </cell>
        </row>
        <row r="670">
          <cell r="C670" t="str">
            <v>2В-2</v>
          </cell>
          <cell r="D670" t="str">
            <v>Ригель фахверка 2В-2</v>
          </cell>
          <cell r="E670">
            <v>1</v>
          </cell>
          <cell r="F670">
            <v>39.799999999999997</v>
          </cell>
          <cell r="G670">
            <v>39.799999999999997</v>
          </cell>
        </row>
        <row r="671">
          <cell r="C671" t="str">
            <v>2В-3</v>
          </cell>
          <cell r="D671" t="str">
            <v>Ригель фахверка 2В-3</v>
          </cell>
          <cell r="E671">
            <v>3</v>
          </cell>
          <cell r="F671">
            <v>9.1999999999999993</v>
          </cell>
          <cell r="G671">
            <v>27.6</v>
          </cell>
        </row>
        <row r="672">
          <cell r="C672" t="str">
            <v>2В-4</v>
          </cell>
          <cell r="D672" t="str">
            <v>Ригель фахверка 2В-4</v>
          </cell>
          <cell r="E672">
            <v>3</v>
          </cell>
          <cell r="F672">
            <v>5.6</v>
          </cell>
          <cell r="G672">
            <v>16.8</v>
          </cell>
        </row>
        <row r="673">
          <cell r="C673" t="str">
            <v>2В-5</v>
          </cell>
          <cell r="D673" t="str">
            <v>Ригель фахверка 2В-5</v>
          </cell>
          <cell r="E673">
            <v>1</v>
          </cell>
          <cell r="F673">
            <v>25</v>
          </cell>
          <cell r="G673">
            <v>25</v>
          </cell>
        </row>
        <row r="674">
          <cell r="C674" t="str">
            <v>2В-6</v>
          </cell>
          <cell r="D674" t="str">
            <v>Ригель фахверка 2В-6</v>
          </cell>
          <cell r="E674">
            <v>2</v>
          </cell>
          <cell r="F674">
            <v>39.799999999999997</v>
          </cell>
          <cell r="G674">
            <v>79.599999999999994</v>
          </cell>
        </row>
        <row r="675">
          <cell r="C675" t="str">
            <v>2В-7</v>
          </cell>
          <cell r="D675" t="str">
            <v>Ригель фахверка 2В-7</v>
          </cell>
          <cell r="E675">
            <v>2</v>
          </cell>
          <cell r="F675">
            <v>29.2</v>
          </cell>
          <cell r="G675">
            <v>58.4</v>
          </cell>
        </row>
        <row r="676">
          <cell r="C676" t="str">
            <v>2В-8</v>
          </cell>
          <cell r="D676" t="str">
            <v>Ригель фахверка 2В-8</v>
          </cell>
          <cell r="E676">
            <v>1</v>
          </cell>
          <cell r="F676">
            <v>3.9</v>
          </cell>
          <cell r="G676">
            <v>3.9</v>
          </cell>
        </row>
        <row r="677">
          <cell r="C677" t="str">
            <v>2В-9</v>
          </cell>
          <cell r="D677" t="str">
            <v>Ригель фахверка 2В-9</v>
          </cell>
          <cell r="E677">
            <v>1</v>
          </cell>
          <cell r="F677">
            <v>16.5</v>
          </cell>
          <cell r="G677">
            <v>16.5</v>
          </cell>
        </row>
        <row r="678">
          <cell r="C678" t="str">
            <v>2В-10</v>
          </cell>
          <cell r="D678" t="str">
            <v>Ригель фахверка 2В-10</v>
          </cell>
          <cell r="E678">
            <v>1</v>
          </cell>
          <cell r="F678">
            <v>1.5</v>
          </cell>
          <cell r="G678">
            <v>1.5</v>
          </cell>
        </row>
        <row r="679">
          <cell r="C679" t="str">
            <v>2В-11</v>
          </cell>
          <cell r="D679" t="str">
            <v>Ригель фахверка 2В-11</v>
          </cell>
          <cell r="E679">
            <v>1</v>
          </cell>
          <cell r="F679">
            <v>6.7</v>
          </cell>
          <cell r="G679">
            <v>6.7</v>
          </cell>
        </row>
        <row r="680">
          <cell r="C680" t="str">
            <v>2В-12</v>
          </cell>
          <cell r="D680" t="str">
            <v>Ригель фахверка 2В-12</v>
          </cell>
          <cell r="E680">
            <v>1</v>
          </cell>
          <cell r="F680">
            <v>3.1</v>
          </cell>
          <cell r="G680">
            <v>3.1</v>
          </cell>
        </row>
        <row r="681">
          <cell r="C681" t="str">
            <v>2В-13</v>
          </cell>
          <cell r="D681" t="str">
            <v>Ригель фахверка 2В-13</v>
          </cell>
          <cell r="E681">
            <v>1</v>
          </cell>
          <cell r="F681">
            <v>11.1</v>
          </cell>
          <cell r="G681">
            <v>11.1</v>
          </cell>
        </row>
        <row r="682">
          <cell r="C682" t="str">
            <v>2ЗД1-1</v>
          </cell>
          <cell r="D682" t="str">
            <v>Закладная деталь 2ЗД1-1</v>
          </cell>
          <cell r="E682">
            <v>204</v>
          </cell>
          <cell r="F682">
            <v>8.4</v>
          </cell>
          <cell r="G682">
            <v>1713.6</v>
          </cell>
        </row>
        <row r="683">
          <cell r="C683" t="str">
            <v>2ЗД1-2</v>
          </cell>
          <cell r="D683" t="str">
            <v>Закладная деталь 2ЗД1-2</v>
          </cell>
          <cell r="E683">
            <v>204</v>
          </cell>
          <cell r="F683">
            <v>2.2000000000000002</v>
          </cell>
          <cell r="G683">
            <v>448.8</v>
          </cell>
        </row>
        <row r="684">
          <cell r="C684" t="str">
            <v>2К1-1</v>
          </cell>
          <cell r="D684" t="str">
            <v>Колонна 2К1-1</v>
          </cell>
          <cell r="E684">
            <v>4</v>
          </cell>
          <cell r="F684">
            <v>1183.5999999999999</v>
          </cell>
          <cell r="G684">
            <v>4734.3999999999996</v>
          </cell>
        </row>
        <row r="685">
          <cell r="C685" t="str">
            <v>2К1-2</v>
          </cell>
          <cell r="D685" t="str">
            <v>Колонна 2К1-2</v>
          </cell>
          <cell r="E685">
            <v>4</v>
          </cell>
          <cell r="F685">
            <v>225.6</v>
          </cell>
          <cell r="G685">
            <v>902.4</v>
          </cell>
        </row>
        <row r="686">
          <cell r="C686" t="str">
            <v>2К1-3</v>
          </cell>
          <cell r="D686" t="str">
            <v>Колонна 2К1-3</v>
          </cell>
          <cell r="E686">
            <v>4</v>
          </cell>
          <cell r="F686">
            <v>1183.5999999999999</v>
          </cell>
          <cell r="G686">
            <v>4734.3999999999996</v>
          </cell>
        </row>
        <row r="687">
          <cell r="C687" t="str">
            <v>2К1-4</v>
          </cell>
          <cell r="D687" t="str">
            <v>Колонна 2К1-4</v>
          </cell>
          <cell r="E687">
            <v>6</v>
          </cell>
          <cell r="F687">
            <v>225.6</v>
          </cell>
          <cell r="G687">
            <v>1353.6</v>
          </cell>
        </row>
        <row r="688">
          <cell r="C688" t="str">
            <v>2К1-5</v>
          </cell>
          <cell r="D688" t="str">
            <v>Колонна 2К1-5</v>
          </cell>
          <cell r="E688">
            <v>1</v>
          </cell>
          <cell r="F688">
            <v>1192.7</v>
          </cell>
          <cell r="G688">
            <v>1192.7</v>
          </cell>
        </row>
        <row r="689">
          <cell r="C689" t="str">
            <v>2К1-6</v>
          </cell>
          <cell r="D689" t="str">
            <v>Колонна 2К1-6</v>
          </cell>
          <cell r="E689">
            <v>16</v>
          </cell>
          <cell r="F689">
            <v>247</v>
          </cell>
          <cell r="G689">
            <v>3952</v>
          </cell>
        </row>
        <row r="690">
          <cell r="C690" t="str">
            <v>2К1-7</v>
          </cell>
          <cell r="D690" t="str">
            <v>Колонна 2К1-7</v>
          </cell>
          <cell r="E690">
            <v>14</v>
          </cell>
          <cell r="F690">
            <v>1190.4000000000001</v>
          </cell>
          <cell r="G690">
            <v>16665.599999999999</v>
          </cell>
        </row>
        <row r="691">
          <cell r="C691" t="str">
            <v>2К1-8</v>
          </cell>
          <cell r="D691" t="str">
            <v>Колонна 2К1-8</v>
          </cell>
          <cell r="E691">
            <v>1</v>
          </cell>
          <cell r="F691">
            <v>1192.7</v>
          </cell>
          <cell r="G691">
            <v>1192.7</v>
          </cell>
        </row>
        <row r="692">
          <cell r="C692" t="str">
            <v>2К1-9</v>
          </cell>
          <cell r="D692" t="str">
            <v>Колонна 2К1-9</v>
          </cell>
          <cell r="E692">
            <v>2</v>
          </cell>
          <cell r="F692">
            <v>1215</v>
          </cell>
          <cell r="G692">
            <v>2430</v>
          </cell>
        </row>
        <row r="693">
          <cell r="C693" t="str">
            <v>2К1-10</v>
          </cell>
          <cell r="D693" t="str">
            <v>Колонна 2К1-10</v>
          </cell>
          <cell r="E693">
            <v>2</v>
          </cell>
          <cell r="F693">
            <v>258.10000000000002</v>
          </cell>
          <cell r="G693">
            <v>516.20000000000005</v>
          </cell>
        </row>
        <row r="694">
          <cell r="C694" t="str">
            <v>2К1-11</v>
          </cell>
          <cell r="D694" t="str">
            <v>Колонна 2К1-11</v>
          </cell>
          <cell r="E694">
            <v>2</v>
          </cell>
          <cell r="F694">
            <v>1219.4000000000001</v>
          </cell>
          <cell r="G694">
            <v>2438.8000000000002</v>
          </cell>
        </row>
        <row r="695">
          <cell r="C695" t="str">
            <v>2К1-12</v>
          </cell>
          <cell r="D695" t="str">
            <v>Колонна 2К1-12</v>
          </cell>
          <cell r="E695">
            <v>2</v>
          </cell>
          <cell r="F695">
            <v>319.3</v>
          </cell>
          <cell r="G695">
            <v>638.6</v>
          </cell>
        </row>
        <row r="696">
          <cell r="C696" t="str">
            <v>2К1-13</v>
          </cell>
          <cell r="D696" t="str">
            <v>Колонна 2К1-13</v>
          </cell>
          <cell r="E696">
            <v>2</v>
          </cell>
          <cell r="F696">
            <v>1198.7</v>
          </cell>
          <cell r="G696">
            <v>2397.4</v>
          </cell>
        </row>
        <row r="697">
          <cell r="C697" t="str">
            <v>2К1-14</v>
          </cell>
          <cell r="D697" t="str">
            <v>Колонна 2К1-14</v>
          </cell>
          <cell r="E697">
            <v>2</v>
          </cell>
          <cell r="F697">
            <v>258.10000000000002</v>
          </cell>
          <cell r="G697">
            <v>516.20000000000005</v>
          </cell>
        </row>
        <row r="698">
          <cell r="C698" t="str">
            <v>2К1-15</v>
          </cell>
          <cell r="D698" t="str">
            <v>Колонна 2К1-15</v>
          </cell>
          <cell r="E698">
            <v>2</v>
          </cell>
          <cell r="F698">
            <v>1234.3</v>
          </cell>
          <cell r="G698">
            <v>2468.6</v>
          </cell>
        </row>
        <row r="699">
          <cell r="C699" t="str">
            <v>2К2-1</v>
          </cell>
          <cell r="D699" t="str">
            <v>Колонна 2К2-1</v>
          </cell>
          <cell r="E699">
            <v>2</v>
          </cell>
          <cell r="F699">
            <v>1753.2</v>
          </cell>
          <cell r="G699">
            <v>3506.4</v>
          </cell>
        </row>
        <row r="700">
          <cell r="C700" t="str">
            <v>2К2-2</v>
          </cell>
          <cell r="D700" t="str">
            <v>Колонна 2К2-2</v>
          </cell>
          <cell r="E700">
            <v>20</v>
          </cell>
          <cell r="F700">
            <v>1764.7</v>
          </cell>
          <cell r="G700">
            <v>35294</v>
          </cell>
        </row>
        <row r="701">
          <cell r="C701" t="str">
            <v>2К2-3</v>
          </cell>
          <cell r="D701" t="str">
            <v>Колонна 2К2-3</v>
          </cell>
          <cell r="E701">
            <v>1</v>
          </cell>
          <cell r="F701">
            <v>1772.8</v>
          </cell>
          <cell r="G701">
            <v>1772.8</v>
          </cell>
        </row>
        <row r="702">
          <cell r="C702" t="str">
            <v>2К2-4</v>
          </cell>
          <cell r="D702" t="str">
            <v>Колонна 2К2-4</v>
          </cell>
          <cell r="E702">
            <v>1</v>
          </cell>
          <cell r="F702">
            <v>1772.8</v>
          </cell>
          <cell r="G702">
            <v>1772.8</v>
          </cell>
        </row>
        <row r="703">
          <cell r="C703" t="str">
            <v>2К2-5</v>
          </cell>
          <cell r="D703" t="str">
            <v>Колонна 2К2-5</v>
          </cell>
          <cell r="E703">
            <v>2</v>
          </cell>
          <cell r="F703">
            <v>1786.1</v>
          </cell>
          <cell r="G703">
            <v>3572.2</v>
          </cell>
        </row>
        <row r="704">
          <cell r="C704" t="str">
            <v>2К2-6</v>
          </cell>
          <cell r="D704" t="str">
            <v>Колонна 2К2-6</v>
          </cell>
          <cell r="E704">
            <v>2</v>
          </cell>
          <cell r="F704">
            <v>1753.2</v>
          </cell>
          <cell r="G704">
            <v>3506.4</v>
          </cell>
        </row>
        <row r="705">
          <cell r="C705" t="str">
            <v>2К2-7</v>
          </cell>
          <cell r="D705" t="str">
            <v>Колонна 2К2-7</v>
          </cell>
          <cell r="E705">
            <v>1</v>
          </cell>
          <cell r="F705">
            <v>1764.7</v>
          </cell>
          <cell r="G705">
            <v>1764.7</v>
          </cell>
        </row>
        <row r="706">
          <cell r="C706" t="str">
            <v>2К2-8</v>
          </cell>
          <cell r="D706" t="str">
            <v>Колонна 2К2-8</v>
          </cell>
          <cell r="E706">
            <v>1</v>
          </cell>
          <cell r="F706">
            <v>1764.7</v>
          </cell>
          <cell r="G706">
            <v>1764.7</v>
          </cell>
        </row>
        <row r="707">
          <cell r="C707" t="str">
            <v>2К4-1</v>
          </cell>
          <cell r="D707" t="str">
            <v>Колонна 2К4-1</v>
          </cell>
          <cell r="E707">
            <v>4</v>
          </cell>
          <cell r="F707">
            <v>205.9</v>
          </cell>
          <cell r="G707">
            <v>823.6</v>
          </cell>
        </row>
        <row r="708">
          <cell r="C708" t="str">
            <v>2К4-2</v>
          </cell>
          <cell r="D708" t="str">
            <v>Колонна 2К4-2</v>
          </cell>
          <cell r="E708">
            <v>2</v>
          </cell>
          <cell r="F708">
            <v>324.7</v>
          </cell>
          <cell r="G708">
            <v>649.4</v>
          </cell>
        </row>
        <row r="709">
          <cell r="C709" t="str">
            <v>2К4-3</v>
          </cell>
          <cell r="D709" t="str">
            <v>Колонна 2К4-3</v>
          </cell>
          <cell r="E709">
            <v>20</v>
          </cell>
          <cell r="F709">
            <v>222.3</v>
          </cell>
          <cell r="G709">
            <v>4446</v>
          </cell>
        </row>
        <row r="710">
          <cell r="C710" t="str">
            <v>2К4-4</v>
          </cell>
          <cell r="D710" t="str">
            <v>Колонна 2К4-4</v>
          </cell>
          <cell r="E710">
            <v>20</v>
          </cell>
          <cell r="F710">
            <v>222.9</v>
          </cell>
          <cell r="G710">
            <v>4458</v>
          </cell>
        </row>
        <row r="711">
          <cell r="C711" t="str">
            <v>2К4-5</v>
          </cell>
          <cell r="D711" t="str">
            <v>Колонна 2К4-5</v>
          </cell>
          <cell r="E711">
            <v>2</v>
          </cell>
          <cell r="F711">
            <v>231.3</v>
          </cell>
          <cell r="G711">
            <v>462.6</v>
          </cell>
        </row>
        <row r="712">
          <cell r="C712" t="str">
            <v>2К4-6</v>
          </cell>
          <cell r="D712" t="str">
            <v>Колонна 2К4-6</v>
          </cell>
          <cell r="E712">
            <v>2</v>
          </cell>
          <cell r="F712">
            <v>231.8</v>
          </cell>
          <cell r="G712">
            <v>463.6</v>
          </cell>
        </row>
        <row r="713">
          <cell r="C713" t="str">
            <v>2К4-7</v>
          </cell>
          <cell r="D713" t="str">
            <v>Колонна 2К4-7</v>
          </cell>
          <cell r="E713">
            <v>2</v>
          </cell>
          <cell r="F713">
            <v>232.6</v>
          </cell>
          <cell r="G713">
            <v>465.2</v>
          </cell>
        </row>
        <row r="714">
          <cell r="C714" t="str">
            <v>2К4-8</v>
          </cell>
          <cell r="D714" t="str">
            <v>Колонна 2К4-8</v>
          </cell>
          <cell r="E714">
            <v>2</v>
          </cell>
          <cell r="F714">
            <v>242.3</v>
          </cell>
          <cell r="G714">
            <v>484.6</v>
          </cell>
        </row>
        <row r="715">
          <cell r="C715" t="str">
            <v>2К4-9</v>
          </cell>
          <cell r="D715" t="str">
            <v>Колонна 2К4-9</v>
          </cell>
          <cell r="E715">
            <v>2</v>
          </cell>
          <cell r="F715">
            <v>231.3</v>
          </cell>
          <cell r="G715">
            <v>462.6</v>
          </cell>
        </row>
        <row r="716">
          <cell r="C716" t="str">
            <v>2К4-10</v>
          </cell>
          <cell r="D716" t="str">
            <v>Колонна 2К4-10</v>
          </cell>
          <cell r="E716">
            <v>2</v>
          </cell>
          <cell r="F716">
            <v>231.8</v>
          </cell>
          <cell r="G716">
            <v>463.6</v>
          </cell>
        </row>
        <row r="717">
          <cell r="C717" t="str">
            <v>2К4-11</v>
          </cell>
          <cell r="D717" t="str">
            <v>Колонна 2К4-11</v>
          </cell>
          <cell r="E717">
            <v>2</v>
          </cell>
          <cell r="F717">
            <v>324.7</v>
          </cell>
          <cell r="G717">
            <v>649.4</v>
          </cell>
        </row>
        <row r="718">
          <cell r="C718" t="str">
            <v>2КР1-1</v>
          </cell>
          <cell r="D718" t="str">
            <v>Кронштейн 2КР1-1</v>
          </cell>
          <cell r="E718">
            <v>1</v>
          </cell>
          <cell r="F718">
            <v>21.3</v>
          </cell>
          <cell r="G718">
            <v>21.3</v>
          </cell>
        </row>
        <row r="719">
          <cell r="C719" t="str">
            <v>2КР1-2</v>
          </cell>
          <cell r="D719" t="str">
            <v>Кронштейн 2КР1-2</v>
          </cell>
          <cell r="E719">
            <v>1</v>
          </cell>
          <cell r="F719">
            <v>71.400000000000006</v>
          </cell>
          <cell r="G719">
            <v>71.400000000000006</v>
          </cell>
        </row>
        <row r="720">
          <cell r="C720" t="str">
            <v>2КР1-3</v>
          </cell>
          <cell r="D720" t="str">
            <v>Кронштейн 2КР1-3</v>
          </cell>
          <cell r="E720">
            <v>8</v>
          </cell>
          <cell r="F720">
            <v>66.900000000000006</v>
          </cell>
          <cell r="G720">
            <v>535.20000000000005</v>
          </cell>
        </row>
        <row r="721">
          <cell r="C721" t="str">
            <v>2КР1-4</v>
          </cell>
          <cell r="D721" t="str">
            <v>Кронштейн 2КР1-4</v>
          </cell>
          <cell r="E721">
            <v>8</v>
          </cell>
          <cell r="F721">
            <v>17.5</v>
          </cell>
          <cell r="G721">
            <v>140</v>
          </cell>
        </row>
        <row r="722">
          <cell r="C722" t="str">
            <v>2Л1-1</v>
          </cell>
          <cell r="D722" t="str">
            <v>Лестница 2Л1-1</v>
          </cell>
          <cell r="E722">
            <v>2</v>
          </cell>
          <cell r="F722">
            <v>347.1</v>
          </cell>
          <cell r="G722">
            <v>694.2</v>
          </cell>
        </row>
        <row r="723">
          <cell r="C723" t="str">
            <v>2Л1-2</v>
          </cell>
          <cell r="D723" t="str">
            <v>Лестница 2Л1-2</v>
          </cell>
          <cell r="E723">
            <v>1</v>
          </cell>
          <cell r="F723">
            <v>383.4</v>
          </cell>
          <cell r="G723">
            <v>383.4</v>
          </cell>
        </row>
        <row r="724">
          <cell r="C724" t="str">
            <v>2Л1-3</v>
          </cell>
          <cell r="D724" t="str">
            <v>Лестница 2Л1-3</v>
          </cell>
          <cell r="E724">
            <v>1</v>
          </cell>
          <cell r="F724">
            <v>176</v>
          </cell>
          <cell r="G724">
            <v>176</v>
          </cell>
        </row>
        <row r="725">
          <cell r="C725" t="str">
            <v>2Л1-4</v>
          </cell>
          <cell r="D725" t="str">
            <v>Лестница 2Л1-4</v>
          </cell>
          <cell r="E725">
            <v>4</v>
          </cell>
          <cell r="F725">
            <v>278.8</v>
          </cell>
          <cell r="G725">
            <v>1115.2</v>
          </cell>
        </row>
        <row r="726">
          <cell r="C726" t="str">
            <v>2Л1-5</v>
          </cell>
          <cell r="D726" t="str">
            <v>Лестница 2Л1-5</v>
          </cell>
          <cell r="E726">
            <v>2</v>
          </cell>
          <cell r="F726">
            <v>261.2</v>
          </cell>
          <cell r="G726">
            <v>522.4</v>
          </cell>
        </row>
        <row r="727">
          <cell r="C727" t="str">
            <v>2Л1-6</v>
          </cell>
          <cell r="D727" t="str">
            <v>Лестница 2Л1-6</v>
          </cell>
          <cell r="E727">
            <v>2</v>
          </cell>
          <cell r="F727">
            <v>259.60000000000002</v>
          </cell>
          <cell r="G727">
            <v>519.20000000000005</v>
          </cell>
        </row>
        <row r="728">
          <cell r="C728" t="str">
            <v>2Л2-1</v>
          </cell>
          <cell r="D728" t="str">
            <v>Лестница 2Л2-1</v>
          </cell>
          <cell r="E728">
            <v>2</v>
          </cell>
          <cell r="F728">
            <v>61.6</v>
          </cell>
          <cell r="G728">
            <v>123.2</v>
          </cell>
        </row>
        <row r="729">
          <cell r="C729" t="str">
            <v>2Л2-2</v>
          </cell>
          <cell r="D729" t="str">
            <v>Лестница 2Л2-2</v>
          </cell>
          <cell r="E729">
            <v>4</v>
          </cell>
          <cell r="F729">
            <v>370.8</v>
          </cell>
          <cell r="G729">
            <v>1483.2</v>
          </cell>
        </row>
        <row r="730">
          <cell r="C730" t="str">
            <v>2Л2-3</v>
          </cell>
          <cell r="D730" t="str">
            <v>Лестница 2Л2-3</v>
          </cell>
          <cell r="E730">
            <v>2</v>
          </cell>
          <cell r="F730">
            <v>276.39999999999998</v>
          </cell>
          <cell r="G730">
            <v>552.79999999999995</v>
          </cell>
        </row>
        <row r="731">
          <cell r="C731" t="str">
            <v>2Л2-4</v>
          </cell>
          <cell r="D731" t="str">
            <v>Лестница 2Л2-4</v>
          </cell>
          <cell r="E731">
            <v>2</v>
          </cell>
          <cell r="F731">
            <v>309.60000000000002</v>
          </cell>
          <cell r="G731">
            <v>619.20000000000005</v>
          </cell>
        </row>
        <row r="732">
          <cell r="C732" t="str">
            <v>2Л3-1</v>
          </cell>
          <cell r="D732" t="str">
            <v>Лестница 2Л3-1</v>
          </cell>
          <cell r="E732">
            <v>2</v>
          </cell>
          <cell r="F732">
            <v>254.8</v>
          </cell>
          <cell r="G732">
            <v>509.6</v>
          </cell>
        </row>
        <row r="733">
          <cell r="C733" t="str">
            <v>2Л3-2</v>
          </cell>
          <cell r="D733" t="str">
            <v>Лестница 2Л3-2</v>
          </cell>
          <cell r="E733">
            <v>1</v>
          </cell>
          <cell r="F733">
            <v>293.89999999999998</v>
          </cell>
          <cell r="G733">
            <v>293.89999999999998</v>
          </cell>
        </row>
        <row r="734">
          <cell r="C734" t="str">
            <v>2Л3-3</v>
          </cell>
          <cell r="D734" t="str">
            <v>Лестница 2Л3-3</v>
          </cell>
          <cell r="E734">
            <v>1</v>
          </cell>
          <cell r="F734">
            <v>257.39999999999998</v>
          </cell>
          <cell r="G734">
            <v>257.39999999999998</v>
          </cell>
        </row>
        <row r="735">
          <cell r="C735" t="str">
            <v>2Л3-4</v>
          </cell>
          <cell r="D735" t="str">
            <v>Лестница 2Л3-4</v>
          </cell>
          <cell r="E735">
            <v>1</v>
          </cell>
          <cell r="F735">
            <v>362.1</v>
          </cell>
          <cell r="G735">
            <v>362.1</v>
          </cell>
        </row>
        <row r="736">
          <cell r="C736" t="str">
            <v>2Л6-1</v>
          </cell>
          <cell r="D736" t="str">
            <v>Лестница 2Л6-1</v>
          </cell>
          <cell r="E736">
            <v>3</v>
          </cell>
          <cell r="F736">
            <v>449.9</v>
          </cell>
          <cell r="G736">
            <v>1349.7</v>
          </cell>
        </row>
        <row r="737">
          <cell r="C737" t="str">
            <v>2М-1</v>
          </cell>
          <cell r="D737" t="str">
            <v>Монтажный элемент 2М-1</v>
          </cell>
          <cell r="E737">
            <v>80</v>
          </cell>
          <cell r="F737">
            <v>1.5</v>
          </cell>
          <cell r="G737">
            <v>120</v>
          </cell>
        </row>
        <row r="738">
          <cell r="C738" t="str">
            <v>2М-2</v>
          </cell>
          <cell r="D738" t="str">
            <v>Монтажный элемент 2М-2</v>
          </cell>
          <cell r="E738">
            <v>48</v>
          </cell>
          <cell r="F738">
            <v>0.3</v>
          </cell>
          <cell r="G738">
            <v>14.4</v>
          </cell>
        </row>
        <row r="739">
          <cell r="C739" t="str">
            <v>2М-3</v>
          </cell>
          <cell r="D739" t="str">
            <v>Монтажный элемент 2М-3</v>
          </cell>
          <cell r="E739">
            <v>16</v>
          </cell>
          <cell r="F739">
            <v>11.2</v>
          </cell>
          <cell r="G739">
            <v>179.2</v>
          </cell>
        </row>
        <row r="740">
          <cell r="C740" t="str">
            <v>2Н1-1</v>
          </cell>
          <cell r="D740" t="str">
            <v>Настил 2Н1-1</v>
          </cell>
          <cell r="E740">
            <v>2</v>
          </cell>
          <cell r="F740">
            <v>83.9</v>
          </cell>
          <cell r="G740">
            <v>167.8</v>
          </cell>
        </row>
        <row r="741">
          <cell r="C741" t="str">
            <v>2Н1-2</v>
          </cell>
          <cell r="D741" t="str">
            <v>Настил 2Н1-2</v>
          </cell>
          <cell r="E741">
            <v>2</v>
          </cell>
          <cell r="F741">
            <v>79.2</v>
          </cell>
          <cell r="G741">
            <v>158.4</v>
          </cell>
        </row>
        <row r="742">
          <cell r="C742" t="str">
            <v>2Н1-3</v>
          </cell>
          <cell r="D742" t="str">
            <v>Настил 2Н1-3</v>
          </cell>
          <cell r="E742">
            <v>2</v>
          </cell>
          <cell r="F742">
            <v>64.5</v>
          </cell>
          <cell r="G742">
            <v>129</v>
          </cell>
        </row>
        <row r="743">
          <cell r="C743" t="str">
            <v>2Н1-4</v>
          </cell>
          <cell r="D743" t="str">
            <v>Настил 2Н1-4</v>
          </cell>
          <cell r="E743">
            <v>2</v>
          </cell>
          <cell r="F743">
            <v>107.8</v>
          </cell>
          <cell r="G743">
            <v>215.6</v>
          </cell>
        </row>
        <row r="744">
          <cell r="C744" t="str">
            <v>2Н1-5</v>
          </cell>
          <cell r="D744" t="str">
            <v>Настил 2Н1-5</v>
          </cell>
          <cell r="E744">
            <v>2</v>
          </cell>
          <cell r="F744">
            <v>100</v>
          </cell>
          <cell r="G744">
            <v>200</v>
          </cell>
        </row>
        <row r="745">
          <cell r="C745" t="str">
            <v>2Н1-6</v>
          </cell>
          <cell r="D745" t="str">
            <v>Настил 2Н1-6</v>
          </cell>
          <cell r="E745">
            <v>2</v>
          </cell>
          <cell r="F745">
            <v>88.6</v>
          </cell>
          <cell r="G745">
            <v>177.2</v>
          </cell>
        </row>
        <row r="746">
          <cell r="C746" t="str">
            <v>2Н1-7</v>
          </cell>
          <cell r="D746" t="str">
            <v>Настил 2Н1-7</v>
          </cell>
          <cell r="E746">
            <v>2</v>
          </cell>
          <cell r="F746">
            <v>81.099999999999994</v>
          </cell>
          <cell r="G746">
            <v>162.19999999999999</v>
          </cell>
        </row>
        <row r="747">
          <cell r="C747" t="str">
            <v>2Н1-8</v>
          </cell>
          <cell r="D747" t="str">
            <v>Настил 2Н1-8</v>
          </cell>
          <cell r="E747">
            <v>2</v>
          </cell>
          <cell r="F747">
            <v>108.1</v>
          </cell>
          <cell r="G747">
            <v>216.2</v>
          </cell>
        </row>
        <row r="748">
          <cell r="C748" t="str">
            <v>2Н1-9</v>
          </cell>
          <cell r="D748" t="str">
            <v>Настил 2Н1-9</v>
          </cell>
          <cell r="E748">
            <v>2</v>
          </cell>
          <cell r="F748">
            <v>100.3</v>
          </cell>
          <cell r="G748">
            <v>200.6</v>
          </cell>
        </row>
        <row r="749">
          <cell r="C749" t="str">
            <v>2Н1-10</v>
          </cell>
          <cell r="D749" t="str">
            <v>Настил 2Н1-10</v>
          </cell>
          <cell r="E749">
            <v>2</v>
          </cell>
          <cell r="F749">
            <v>75.3</v>
          </cell>
          <cell r="G749">
            <v>150.6</v>
          </cell>
        </row>
        <row r="750">
          <cell r="C750" t="str">
            <v>2Н1-11</v>
          </cell>
          <cell r="D750" t="str">
            <v>Настил 2Н1-11</v>
          </cell>
          <cell r="E750">
            <v>2</v>
          </cell>
          <cell r="F750">
            <v>78.5</v>
          </cell>
          <cell r="G750">
            <v>157</v>
          </cell>
        </row>
        <row r="751">
          <cell r="C751" t="str">
            <v>2Н1-12</v>
          </cell>
          <cell r="D751" t="str">
            <v>Настил 2Н1-12</v>
          </cell>
          <cell r="E751">
            <v>25</v>
          </cell>
          <cell r="F751">
            <v>228.8</v>
          </cell>
          <cell r="G751">
            <v>5720</v>
          </cell>
        </row>
        <row r="752">
          <cell r="C752" t="str">
            <v>2Н1-13</v>
          </cell>
          <cell r="D752" t="str">
            <v>Настил 2Н1-13</v>
          </cell>
          <cell r="E752">
            <v>25</v>
          </cell>
          <cell r="F752">
            <v>210</v>
          </cell>
          <cell r="G752">
            <v>5250</v>
          </cell>
        </row>
        <row r="753">
          <cell r="C753" t="str">
            <v>2Н1-14</v>
          </cell>
          <cell r="D753" t="str">
            <v>Настил 2Н1-14</v>
          </cell>
          <cell r="E753">
            <v>8</v>
          </cell>
          <cell r="F753">
            <v>172.6</v>
          </cell>
          <cell r="G753">
            <v>1380.8</v>
          </cell>
        </row>
        <row r="754">
          <cell r="C754" t="str">
            <v>2Н1-15</v>
          </cell>
          <cell r="D754" t="str">
            <v>Настил 2Н1-15</v>
          </cell>
          <cell r="E754">
            <v>10</v>
          </cell>
          <cell r="F754">
            <v>287.3</v>
          </cell>
          <cell r="G754">
            <v>2873</v>
          </cell>
        </row>
        <row r="755">
          <cell r="C755" t="str">
            <v>2Н1-16</v>
          </cell>
          <cell r="D755" t="str">
            <v>Настил 2Н1-16</v>
          </cell>
          <cell r="E755">
            <v>10</v>
          </cell>
          <cell r="F755">
            <v>266.7</v>
          </cell>
          <cell r="G755">
            <v>2667</v>
          </cell>
        </row>
        <row r="756">
          <cell r="C756" t="str">
            <v>2Н1-17</v>
          </cell>
          <cell r="D756" t="str">
            <v>Настил 2Н1-17</v>
          </cell>
          <cell r="E756">
            <v>8</v>
          </cell>
          <cell r="F756">
            <v>236.3</v>
          </cell>
          <cell r="G756">
            <v>1890.4</v>
          </cell>
        </row>
        <row r="757">
          <cell r="C757" t="str">
            <v>2Н1-18</v>
          </cell>
          <cell r="D757" t="str">
            <v>Настил 2Н1-18</v>
          </cell>
          <cell r="E757">
            <v>8</v>
          </cell>
          <cell r="F757">
            <v>216.4</v>
          </cell>
          <cell r="G757">
            <v>1731.2</v>
          </cell>
        </row>
        <row r="758">
          <cell r="C758" t="str">
            <v>2Н1-19</v>
          </cell>
          <cell r="D758" t="str">
            <v>Настил 2Н1-19</v>
          </cell>
          <cell r="E758">
            <v>10</v>
          </cell>
          <cell r="F758">
            <v>288.3</v>
          </cell>
          <cell r="G758">
            <v>2883</v>
          </cell>
        </row>
        <row r="759">
          <cell r="C759" t="str">
            <v>2Н1-20</v>
          </cell>
          <cell r="D759" t="str">
            <v>Настил 2Н1-20</v>
          </cell>
          <cell r="E759">
            <v>10</v>
          </cell>
          <cell r="F759">
            <v>267.5</v>
          </cell>
          <cell r="G759">
            <v>2675</v>
          </cell>
        </row>
        <row r="760">
          <cell r="C760" t="str">
            <v>2Н1-21</v>
          </cell>
          <cell r="D760" t="str">
            <v>Настил 2Н1-21</v>
          </cell>
          <cell r="E760">
            <v>8</v>
          </cell>
          <cell r="F760">
            <v>201.3</v>
          </cell>
          <cell r="G760">
            <v>1610.4</v>
          </cell>
        </row>
        <row r="761">
          <cell r="C761" t="str">
            <v>2Н1-22</v>
          </cell>
          <cell r="D761" t="str">
            <v>Настил 2Н1-22</v>
          </cell>
          <cell r="E761">
            <v>24</v>
          </cell>
          <cell r="F761">
            <v>209.7</v>
          </cell>
          <cell r="G761">
            <v>5032.8</v>
          </cell>
        </row>
        <row r="762">
          <cell r="C762" t="str">
            <v>2Н1-23</v>
          </cell>
          <cell r="D762" t="str">
            <v>Настил 2Н1-23</v>
          </cell>
          <cell r="E762">
            <v>10</v>
          </cell>
          <cell r="F762">
            <v>173.4</v>
          </cell>
          <cell r="G762">
            <v>1734</v>
          </cell>
        </row>
        <row r="763">
          <cell r="C763" t="str">
            <v>2Н1-24</v>
          </cell>
          <cell r="D763" t="str">
            <v>Настил 2Н1-24</v>
          </cell>
          <cell r="E763">
            <v>10</v>
          </cell>
          <cell r="F763">
            <v>288.3</v>
          </cell>
          <cell r="G763">
            <v>2883</v>
          </cell>
        </row>
        <row r="764">
          <cell r="C764" t="str">
            <v>2Н1-25</v>
          </cell>
          <cell r="D764" t="str">
            <v>Настил 2Н1-25</v>
          </cell>
          <cell r="E764">
            <v>10</v>
          </cell>
          <cell r="F764">
            <v>267.5</v>
          </cell>
          <cell r="G764">
            <v>2675</v>
          </cell>
        </row>
        <row r="765">
          <cell r="C765" t="str">
            <v>2Н1-26</v>
          </cell>
          <cell r="D765" t="str">
            <v>Настил 2Н1-26</v>
          </cell>
          <cell r="E765">
            <v>10</v>
          </cell>
          <cell r="F765">
            <v>237.1</v>
          </cell>
          <cell r="G765">
            <v>2371</v>
          </cell>
        </row>
        <row r="766">
          <cell r="C766" t="str">
            <v>2Н1-27</v>
          </cell>
          <cell r="D766" t="str">
            <v>Настил 2Н1-27</v>
          </cell>
          <cell r="E766">
            <v>10</v>
          </cell>
          <cell r="F766">
            <v>216.4</v>
          </cell>
          <cell r="G766">
            <v>2164</v>
          </cell>
        </row>
        <row r="767">
          <cell r="C767" t="str">
            <v>2Н1-28</v>
          </cell>
          <cell r="D767" t="str">
            <v>Настил 2Н1-28</v>
          </cell>
          <cell r="E767">
            <v>10</v>
          </cell>
          <cell r="F767">
            <v>288.3</v>
          </cell>
          <cell r="G767">
            <v>2883</v>
          </cell>
        </row>
        <row r="768">
          <cell r="C768" t="str">
            <v>2Н1-29</v>
          </cell>
          <cell r="D768" t="str">
            <v>Настил 2Н1-29</v>
          </cell>
          <cell r="E768">
            <v>10</v>
          </cell>
          <cell r="F768">
            <v>267.5</v>
          </cell>
          <cell r="G768">
            <v>2675</v>
          </cell>
        </row>
        <row r="769">
          <cell r="C769" t="str">
            <v>2Н1-30</v>
          </cell>
          <cell r="D769" t="str">
            <v>Настил 2Н1-30</v>
          </cell>
          <cell r="E769">
            <v>10</v>
          </cell>
          <cell r="F769">
            <v>201.3</v>
          </cell>
          <cell r="G769">
            <v>2013</v>
          </cell>
        </row>
        <row r="770">
          <cell r="C770" t="str">
            <v>2Н1-31</v>
          </cell>
          <cell r="D770" t="str">
            <v>Настил 2Н1-31</v>
          </cell>
          <cell r="E770">
            <v>7</v>
          </cell>
          <cell r="F770">
            <v>173</v>
          </cell>
          <cell r="G770">
            <v>1211</v>
          </cell>
        </row>
        <row r="771">
          <cell r="C771" t="str">
            <v>2Н1-32</v>
          </cell>
          <cell r="D771" t="str">
            <v>Настил 2Н1-32</v>
          </cell>
          <cell r="E771">
            <v>8</v>
          </cell>
          <cell r="F771">
            <v>287.7</v>
          </cell>
          <cell r="G771">
            <v>2301.6</v>
          </cell>
        </row>
        <row r="772">
          <cell r="C772" t="str">
            <v>2Н1-33</v>
          </cell>
          <cell r="D772" t="str">
            <v>Настил 2Н1-33</v>
          </cell>
          <cell r="E772">
            <v>8</v>
          </cell>
          <cell r="F772">
            <v>267.10000000000002</v>
          </cell>
          <cell r="G772">
            <v>2136.8000000000002</v>
          </cell>
        </row>
        <row r="773">
          <cell r="C773" t="str">
            <v>2Н1-34</v>
          </cell>
          <cell r="D773" t="str">
            <v>Настил 2Н1-34</v>
          </cell>
          <cell r="E773">
            <v>6</v>
          </cell>
          <cell r="F773">
            <v>236.8</v>
          </cell>
          <cell r="G773">
            <v>1420.8</v>
          </cell>
        </row>
        <row r="774">
          <cell r="C774" t="str">
            <v>2Н1-35</v>
          </cell>
          <cell r="D774" t="str">
            <v>Настил 2Н1-35</v>
          </cell>
          <cell r="E774">
            <v>6</v>
          </cell>
          <cell r="F774">
            <v>215.8</v>
          </cell>
          <cell r="G774">
            <v>1294.8</v>
          </cell>
        </row>
        <row r="775">
          <cell r="C775" t="str">
            <v>2Н1-36</v>
          </cell>
          <cell r="D775" t="str">
            <v>Настил 2Н1-36</v>
          </cell>
          <cell r="E775">
            <v>8</v>
          </cell>
          <cell r="F775">
            <v>287.5</v>
          </cell>
          <cell r="G775">
            <v>2300</v>
          </cell>
        </row>
        <row r="776">
          <cell r="C776" t="str">
            <v>2Н1-37</v>
          </cell>
          <cell r="D776" t="str">
            <v>Настил 2Н1-37</v>
          </cell>
          <cell r="E776">
            <v>8</v>
          </cell>
          <cell r="F776">
            <v>266.8</v>
          </cell>
          <cell r="G776">
            <v>2134.4</v>
          </cell>
        </row>
        <row r="777">
          <cell r="C777" t="str">
            <v>2Н1-38</v>
          </cell>
          <cell r="D777" t="str">
            <v>Настил 2Н1-38</v>
          </cell>
          <cell r="E777">
            <v>6</v>
          </cell>
          <cell r="F777">
            <v>200.6</v>
          </cell>
          <cell r="G777">
            <v>1203.5999999999999</v>
          </cell>
        </row>
        <row r="778">
          <cell r="C778" t="str">
            <v>2Н1-39</v>
          </cell>
          <cell r="D778" t="str">
            <v>Настил 2Н1-39</v>
          </cell>
          <cell r="E778">
            <v>1</v>
          </cell>
          <cell r="F778">
            <v>13.9</v>
          </cell>
          <cell r="G778">
            <v>13.9</v>
          </cell>
        </row>
        <row r="779">
          <cell r="C779" t="str">
            <v>2Н1-40</v>
          </cell>
          <cell r="D779" t="str">
            <v>Настил 2Н1-40</v>
          </cell>
          <cell r="E779">
            <v>3</v>
          </cell>
          <cell r="F779">
            <v>51.4</v>
          </cell>
          <cell r="G779">
            <v>154.19999999999999</v>
          </cell>
        </row>
        <row r="780">
          <cell r="C780" t="str">
            <v>2Н1-41</v>
          </cell>
          <cell r="D780" t="str">
            <v>Настил 2Н1-41</v>
          </cell>
          <cell r="E780">
            <v>1</v>
          </cell>
          <cell r="F780">
            <v>33.9</v>
          </cell>
          <cell r="G780">
            <v>33.9</v>
          </cell>
        </row>
        <row r="781">
          <cell r="C781" t="str">
            <v>2Н1-42</v>
          </cell>
          <cell r="D781" t="str">
            <v>Настил 2Н1-42</v>
          </cell>
          <cell r="E781">
            <v>2</v>
          </cell>
          <cell r="F781">
            <v>50.2</v>
          </cell>
          <cell r="G781">
            <v>100.4</v>
          </cell>
        </row>
        <row r="782">
          <cell r="C782" t="str">
            <v>2Н1-43</v>
          </cell>
          <cell r="D782" t="str">
            <v>Настил 2Н1-43</v>
          </cell>
          <cell r="E782">
            <v>1</v>
          </cell>
          <cell r="F782">
            <v>45.2</v>
          </cell>
          <cell r="G782">
            <v>45.2</v>
          </cell>
        </row>
        <row r="783">
          <cell r="C783" t="str">
            <v>2Н1-44</v>
          </cell>
          <cell r="D783" t="str">
            <v>Настил 2Н1-44</v>
          </cell>
          <cell r="E783">
            <v>2</v>
          </cell>
          <cell r="F783">
            <v>63.7</v>
          </cell>
          <cell r="G783">
            <v>127.4</v>
          </cell>
        </row>
        <row r="784">
          <cell r="C784" t="str">
            <v>2Н1-45</v>
          </cell>
          <cell r="D784" t="str">
            <v>Настил 2Н1-45</v>
          </cell>
          <cell r="E784">
            <v>2</v>
          </cell>
          <cell r="F784">
            <v>66.8</v>
          </cell>
          <cell r="G784">
            <v>133.6</v>
          </cell>
        </row>
        <row r="785">
          <cell r="C785" t="str">
            <v>2Н1-46</v>
          </cell>
          <cell r="D785" t="str">
            <v>Настил 2Н1-46</v>
          </cell>
          <cell r="E785">
            <v>1</v>
          </cell>
          <cell r="F785">
            <v>69</v>
          </cell>
          <cell r="G785">
            <v>69</v>
          </cell>
        </row>
        <row r="786">
          <cell r="C786" t="str">
            <v>2Н1-47</v>
          </cell>
          <cell r="D786" t="str">
            <v>Настил 2Н1-47</v>
          </cell>
          <cell r="E786">
            <v>2</v>
          </cell>
          <cell r="F786">
            <v>41.8</v>
          </cell>
          <cell r="G786">
            <v>83.6</v>
          </cell>
        </row>
        <row r="787">
          <cell r="C787" t="str">
            <v>2Н1-48</v>
          </cell>
          <cell r="D787" t="str">
            <v>Настил 2Н1-48</v>
          </cell>
          <cell r="E787">
            <v>4</v>
          </cell>
          <cell r="F787">
            <v>42.5</v>
          </cell>
          <cell r="G787">
            <v>170</v>
          </cell>
        </row>
        <row r="788">
          <cell r="C788" t="str">
            <v>2Н1-49</v>
          </cell>
          <cell r="D788" t="str">
            <v>Настил 2Н1-49</v>
          </cell>
          <cell r="E788">
            <v>1</v>
          </cell>
          <cell r="F788">
            <v>208.5</v>
          </cell>
          <cell r="G788">
            <v>208.5</v>
          </cell>
        </row>
        <row r="789">
          <cell r="C789" t="str">
            <v>2Н1-50</v>
          </cell>
          <cell r="D789" t="str">
            <v>Настил 2Н1-50</v>
          </cell>
          <cell r="E789">
            <v>2</v>
          </cell>
          <cell r="F789">
            <v>37.299999999999997</v>
          </cell>
          <cell r="G789">
            <v>74.599999999999994</v>
          </cell>
        </row>
        <row r="790">
          <cell r="C790" t="str">
            <v>2Н1-51</v>
          </cell>
          <cell r="D790" t="str">
            <v>Настил 2Н1-51</v>
          </cell>
          <cell r="E790">
            <v>4</v>
          </cell>
          <cell r="F790">
            <v>30</v>
          </cell>
          <cell r="G790">
            <v>120</v>
          </cell>
        </row>
        <row r="791">
          <cell r="C791" t="str">
            <v>2Н1-52</v>
          </cell>
          <cell r="D791" t="str">
            <v>Настил 2Н1-52</v>
          </cell>
          <cell r="E791">
            <v>1</v>
          </cell>
          <cell r="F791">
            <v>82.4</v>
          </cell>
          <cell r="G791">
            <v>82.4</v>
          </cell>
        </row>
        <row r="792">
          <cell r="C792" t="str">
            <v>2Н1-53</v>
          </cell>
          <cell r="D792" t="str">
            <v>Настил 2Н1-53</v>
          </cell>
          <cell r="E792">
            <v>1</v>
          </cell>
          <cell r="F792">
            <v>54.9</v>
          </cell>
          <cell r="G792">
            <v>54.9</v>
          </cell>
        </row>
        <row r="793">
          <cell r="C793" t="str">
            <v>2Н1-54</v>
          </cell>
          <cell r="D793" t="str">
            <v>Настил 2Н1-54</v>
          </cell>
          <cell r="E793">
            <v>2</v>
          </cell>
          <cell r="F793">
            <v>81</v>
          </cell>
          <cell r="G793">
            <v>162</v>
          </cell>
        </row>
        <row r="794">
          <cell r="C794" t="str">
            <v>2Н1-55</v>
          </cell>
          <cell r="D794" t="str">
            <v>Настил 2Н1-55</v>
          </cell>
          <cell r="E794">
            <v>2</v>
          </cell>
          <cell r="F794">
            <v>73.2</v>
          </cell>
          <cell r="G794">
            <v>146.4</v>
          </cell>
        </row>
        <row r="795">
          <cell r="C795" t="str">
            <v>2Н1-56</v>
          </cell>
          <cell r="D795" t="str">
            <v>Настил 2Н1-56</v>
          </cell>
          <cell r="E795">
            <v>2</v>
          </cell>
          <cell r="F795">
            <v>46.6</v>
          </cell>
          <cell r="G795">
            <v>93.2</v>
          </cell>
        </row>
        <row r="796">
          <cell r="C796" t="str">
            <v>2Н1-57</v>
          </cell>
          <cell r="D796" t="str">
            <v>Настил 2Н1-57</v>
          </cell>
          <cell r="E796">
            <v>2</v>
          </cell>
          <cell r="F796">
            <v>48.9</v>
          </cell>
          <cell r="G796">
            <v>97.8</v>
          </cell>
        </row>
        <row r="797">
          <cell r="C797" t="str">
            <v>2Н1-58</v>
          </cell>
          <cell r="D797" t="str">
            <v>Настил 2Н1-58</v>
          </cell>
          <cell r="E797">
            <v>1</v>
          </cell>
          <cell r="F797">
            <v>12.9</v>
          </cell>
          <cell r="G797">
            <v>12.9</v>
          </cell>
        </row>
        <row r="798">
          <cell r="C798" t="str">
            <v>2Н1-59</v>
          </cell>
          <cell r="D798" t="str">
            <v>Настил 2Н1-59</v>
          </cell>
          <cell r="E798">
            <v>2</v>
          </cell>
          <cell r="F798">
            <v>47.2</v>
          </cell>
          <cell r="G798">
            <v>94.4</v>
          </cell>
        </row>
        <row r="799">
          <cell r="C799" t="str">
            <v>2Н1-60</v>
          </cell>
          <cell r="D799" t="str">
            <v>Настил 2Н1-60</v>
          </cell>
          <cell r="E799">
            <v>2</v>
          </cell>
          <cell r="F799">
            <v>48.9</v>
          </cell>
          <cell r="G799">
            <v>97.8</v>
          </cell>
        </row>
        <row r="800">
          <cell r="C800" t="str">
            <v>2Н1-61</v>
          </cell>
          <cell r="D800" t="str">
            <v>Настил 2Н1-61</v>
          </cell>
          <cell r="E800">
            <v>2</v>
          </cell>
          <cell r="F800">
            <v>43.2</v>
          </cell>
          <cell r="G800">
            <v>86.4</v>
          </cell>
        </row>
        <row r="801">
          <cell r="C801" t="str">
            <v>2Н1-62</v>
          </cell>
          <cell r="D801" t="str">
            <v>Настил 2Н1-62</v>
          </cell>
          <cell r="E801">
            <v>2</v>
          </cell>
          <cell r="F801">
            <v>82.4</v>
          </cell>
          <cell r="G801">
            <v>164.8</v>
          </cell>
        </row>
        <row r="802">
          <cell r="C802" t="str">
            <v>2Н1-63</v>
          </cell>
          <cell r="D802" t="str">
            <v>Настил 2Н1-63</v>
          </cell>
          <cell r="E802">
            <v>2</v>
          </cell>
          <cell r="F802">
            <v>54.2</v>
          </cell>
          <cell r="G802">
            <v>108.4</v>
          </cell>
        </row>
        <row r="803">
          <cell r="C803" t="str">
            <v>2Н1-64</v>
          </cell>
          <cell r="D803" t="str">
            <v>Настил 2Н1-64</v>
          </cell>
          <cell r="E803">
            <v>2</v>
          </cell>
          <cell r="F803">
            <v>80.3</v>
          </cell>
          <cell r="G803">
            <v>160.6</v>
          </cell>
        </row>
        <row r="804">
          <cell r="C804" t="str">
            <v>2Н1-65</v>
          </cell>
          <cell r="D804" t="str">
            <v>Настил 2Н1-65</v>
          </cell>
          <cell r="E804">
            <v>2</v>
          </cell>
          <cell r="F804">
            <v>73.900000000000006</v>
          </cell>
          <cell r="G804">
            <v>147.80000000000001</v>
          </cell>
        </row>
        <row r="805">
          <cell r="C805" t="str">
            <v>2Н1-66</v>
          </cell>
          <cell r="D805" t="str">
            <v>Настил 2Н1-66</v>
          </cell>
          <cell r="E805">
            <v>2</v>
          </cell>
          <cell r="F805">
            <v>36.700000000000003</v>
          </cell>
          <cell r="G805">
            <v>73.400000000000006</v>
          </cell>
        </row>
        <row r="806">
          <cell r="C806" t="str">
            <v>2Н1-67</v>
          </cell>
          <cell r="D806" t="str">
            <v>Настил 2Н1-67</v>
          </cell>
          <cell r="E806">
            <v>2</v>
          </cell>
          <cell r="F806">
            <v>208.5</v>
          </cell>
          <cell r="G806">
            <v>417</v>
          </cell>
        </row>
        <row r="807">
          <cell r="C807" t="str">
            <v>2Н1-68</v>
          </cell>
          <cell r="D807" t="str">
            <v>Настил 2Н1-68</v>
          </cell>
          <cell r="E807">
            <v>2</v>
          </cell>
          <cell r="F807">
            <v>69.7</v>
          </cell>
          <cell r="G807">
            <v>139.4</v>
          </cell>
        </row>
        <row r="808">
          <cell r="C808" t="str">
            <v>2Н1-69</v>
          </cell>
          <cell r="D808" t="str">
            <v>Настил 2Н1-69</v>
          </cell>
          <cell r="E808">
            <v>2</v>
          </cell>
          <cell r="F808">
            <v>41.8</v>
          </cell>
          <cell r="G808">
            <v>83.6</v>
          </cell>
        </row>
        <row r="809">
          <cell r="C809" t="str">
            <v>2Н1-70</v>
          </cell>
          <cell r="D809" t="str">
            <v>Настил 2Н1-70</v>
          </cell>
          <cell r="E809">
            <v>2</v>
          </cell>
          <cell r="F809">
            <v>64.400000000000006</v>
          </cell>
          <cell r="G809">
            <v>128.80000000000001</v>
          </cell>
        </row>
        <row r="810">
          <cell r="C810" t="str">
            <v>2Н1-71</v>
          </cell>
          <cell r="D810" t="str">
            <v>Настил 2Н1-71</v>
          </cell>
          <cell r="E810">
            <v>2</v>
          </cell>
          <cell r="F810">
            <v>66.8</v>
          </cell>
          <cell r="G810">
            <v>133.6</v>
          </cell>
        </row>
        <row r="811">
          <cell r="C811" t="str">
            <v>2Н1-72</v>
          </cell>
          <cell r="D811" t="str">
            <v>Настил 2Н1-72</v>
          </cell>
          <cell r="E811">
            <v>2</v>
          </cell>
          <cell r="F811">
            <v>33.5</v>
          </cell>
          <cell r="G811">
            <v>67</v>
          </cell>
        </row>
        <row r="812">
          <cell r="C812" t="str">
            <v>2Н1-73</v>
          </cell>
          <cell r="D812" t="str">
            <v>Настил 2Н1-73</v>
          </cell>
          <cell r="E812">
            <v>2</v>
          </cell>
          <cell r="F812">
            <v>49.7</v>
          </cell>
          <cell r="G812">
            <v>99.4</v>
          </cell>
        </row>
        <row r="813">
          <cell r="C813" t="str">
            <v>2Н1-74</v>
          </cell>
          <cell r="D813" t="str">
            <v>Настил 2Н1-74</v>
          </cell>
          <cell r="E813">
            <v>2</v>
          </cell>
          <cell r="F813">
            <v>46.1</v>
          </cell>
          <cell r="G813">
            <v>92.2</v>
          </cell>
        </row>
        <row r="814">
          <cell r="C814" t="str">
            <v>2Н1-75</v>
          </cell>
          <cell r="D814" t="str">
            <v>Настил 2Н1-75</v>
          </cell>
          <cell r="E814">
            <v>1</v>
          </cell>
          <cell r="F814">
            <v>45.3</v>
          </cell>
          <cell r="G814">
            <v>45.3</v>
          </cell>
        </row>
        <row r="815">
          <cell r="C815" t="str">
            <v>2Н2-1</v>
          </cell>
          <cell r="D815" t="str">
            <v>Профлист 2Н2-1</v>
          </cell>
          <cell r="E815">
            <v>230</v>
          </cell>
          <cell r="F815">
            <v>49</v>
          </cell>
          <cell r="G815"/>
        </row>
        <row r="816">
          <cell r="C816" t="str">
            <v>2Н2-2</v>
          </cell>
          <cell r="D816" t="str">
            <v>Профлист 2Н2-2</v>
          </cell>
          <cell r="E816">
            <v>230</v>
          </cell>
          <cell r="F816">
            <v>47</v>
          </cell>
          <cell r="G816"/>
        </row>
        <row r="817">
          <cell r="C817" t="str">
            <v>2Н3-1</v>
          </cell>
          <cell r="D817" t="str">
            <v>Профлист 2Н3-1</v>
          </cell>
          <cell r="E817">
            <v>173</v>
          </cell>
          <cell r="F817">
            <v>23.6</v>
          </cell>
          <cell r="G817"/>
        </row>
        <row r="818">
          <cell r="C818" t="str">
            <v>2Н3-2</v>
          </cell>
          <cell r="D818" t="str">
            <v>Профлист 2Н3-2</v>
          </cell>
          <cell r="E818">
            <v>173</v>
          </cell>
          <cell r="F818">
            <v>22.9</v>
          </cell>
          <cell r="G818"/>
        </row>
        <row r="819">
          <cell r="C819" t="str">
            <v>2Н3-3</v>
          </cell>
          <cell r="D819" t="str">
            <v>Профлист 2Н3-3</v>
          </cell>
          <cell r="E819">
            <v>172</v>
          </cell>
          <cell r="F819">
            <v>70.599999999999994</v>
          </cell>
          <cell r="G819"/>
        </row>
        <row r="820">
          <cell r="C820" t="str">
            <v>2Н3-4</v>
          </cell>
          <cell r="D820" t="str">
            <v>Профлист 2Н3-4</v>
          </cell>
          <cell r="E820">
            <v>6</v>
          </cell>
          <cell r="F820">
            <v>10.3</v>
          </cell>
          <cell r="G820"/>
        </row>
        <row r="821">
          <cell r="C821" t="str">
            <v>2Н3-5</v>
          </cell>
          <cell r="D821" t="str">
            <v>Профлист 2Н3-5</v>
          </cell>
          <cell r="E821">
            <v>6</v>
          </cell>
          <cell r="F821">
            <v>17.7</v>
          </cell>
          <cell r="G821"/>
        </row>
        <row r="822">
          <cell r="C822" t="str">
            <v>2Н3-6</v>
          </cell>
          <cell r="D822" t="str">
            <v>Профлист 2Н3-6</v>
          </cell>
          <cell r="E822">
            <v>9</v>
          </cell>
          <cell r="F822">
            <v>21.8</v>
          </cell>
          <cell r="G822"/>
        </row>
        <row r="823">
          <cell r="C823" t="str">
            <v>2Н3-7</v>
          </cell>
          <cell r="D823" t="str">
            <v>Профлист 2Н3-7</v>
          </cell>
          <cell r="E823">
            <v>1</v>
          </cell>
          <cell r="F823">
            <v>16.8</v>
          </cell>
          <cell r="G823"/>
        </row>
        <row r="824">
          <cell r="C824" t="str">
            <v>2Н3-8</v>
          </cell>
          <cell r="D824" t="str">
            <v>Профлист 2Н3-8</v>
          </cell>
          <cell r="E824">
            <v>3</v>
          </cell>
          <cell r="F824">
            <v>6.4</v>
          </cell>
          <cell r="G824"/>
        </row>
        <row r="825">
          <cell r="C825" t="str">
            <v>2Н4-1</v>
          </cell>
          <cell r="D825" t="str">
            <v>Настил 2Н4-1</v>
          </cell>
          <cell r="E825">
            <v>1</v>
          </cell>
          <cell r="F825">
            <v>14.6</v>
          </cell>
          <cell r="G825">
            <v>14.6</v>
          </cell>
        </row>
        <row r="826">
          <cell r="C826" t="str">
            <v>2Н4-2</v>
          </cell>
          <cell r="D826" t="str">
            <v>Настил 2Н4-2</v>
          </cell>
          <cell r="E826">
            <v>2</v>
          </cell>
          <cell r="F826">
            <v>21</v>
          </cell>
          <cell r="G826">
            <v>42</v>
          </cell>
        </row>
        <row r="827">
          <cell r="C827" t="str">
            <v>2Н4-3</v>
          </cell>
          <cell r="D827" t="str">
            <v>Настил 2Н4-3</v>
          </cell>
          <cell r="E827">
            <v>3</v>
          </cell>
          <cell r="F827">
            <v>16.2</v>
          </cell>
          <cell r="G827">
            <v>48.6</v>
          </cell>
        </row>
        <row r="828">
          <cell r="C828" t="str">
            <v>2Н4-4</v>
          </cell>
          <cell r="D828" t="str">
            <v>Настил 2Н4-4</v>
          </cell>
          <cell r="E828">
            <v>3</v>
          </cell>
          <cell r="F828">
            <v>19.100000000000001</v>
          </cell>
          <cell r="G828">
            <v>57.3</v>
          </cell>
        </row>
        <row r="829">
          <cell r="C829" t="str">
            <v>2Н4-5</v>
          </cell>
          <cell r="D829" t="str">
            <v>Настил 2Н4-5</v>
          </cell>
          <cell r="E829">
            <v>4</v>
          </cell>
          <cell r="F829">
            <v>14</v>
          </cell>
          <cell r="G829">
            <v>56</v>
          </cell>
        </row>
        <row r="830">
          <cell r="C830" t="str">
            <v>2Н4-6</v>
          </cell>
          <cell r="D830" t="str">
            <v>Настил 2Н4-6</v>
          </cell>
          <cell r="E830">
            <v>4</v>
          </cell>
          <cell r="F830">
            <v>3.9</v>
          </cell>
          <cell r="G830">
            <v>15.6</v>
          </cell>
        </row>
        <row r="831">
          <cell r="C831" t="str">
            <v>2Н4-7</v>
          </cell>
          <cell r="D831" t="str">
            <v>Настил 2Н4-7</v>
          </cell>
          <cell r="E831">
            <v>4</v>
          </cell>
          <cell r="F831">
            <v>16.5</v>
          </cell>
          <cell r="G831">
            <v>66</v>
          </cell>
        </row>
        <row r="832">
          <cell r="C832" t="str">
            <v>2Н4-8</v>
          </cell>
          <cell r="D832" t="str">
            <v>Настил 2Н4-8</v>
          </cell>
          <cell r="E832">
            <v>6</v>
          </cell>
          <cell r="F832">
            <v>8.1</v>
          </cell>
          <cell r="G832">
            <v>48.6</v>
          </cell>
        </row>
        <row r="833">
          <cell r="C833" t="str">
            <v>2Н4-9</v>
          </cell>
          <cell r="D833" t="str">
            <v>Настил 2Н4-9</v>
          </cell>
          <cell r="E833">
            <v>3</v>
          </cell>
          <cell r="F833">
            <v>7.6</v>
          </cell>
          <cell r="G833">
            <v>22.8</v>
          </cell>
        </row>
        <row r="834">
          <cell r="C834" t="str">
            <v>2Н4-10</v>
          </cell>
          <cell r="D834" t="str">
            <v>Настил 2Н4-10</v>
          </cell>
          <cell r="E834">
            <v>1</v>
          </cell>
          <cell r="F834">
            <v>24.2</v>
          </cell>
          <cell r="G834">
            <v>24.2</v>
          </cell>
        </row>
        <row r="835">
          <cell r="C835" t="str">
            <v>2Н4-11</v>
          </cell>
          <cell r="D835" t="str">
            <v>Настил 2Н4-11</v>
          </cell>
          <cell r="E835">
            <v>4</v>
          </cell>
          <cell r="F835">
            <v>14.1</v>
          </cell>
          <cell r="G835">
            <v>56.4</v>
          </cell>
        </row>
        <row r="836">
          <cell r="C836" t="str">
            <v>2Н4-12</v>
          </cell>
          <cell r="D836" t="str">
            <v>Настил 2Н4-12</v>
          </cell>
          <cell r="E836">
            <v>4</v>
          </cell>
          <cell r="F836">
            <v>20.100000000000001</v>
          </cell>
          <cell r="G836">
            <v>80.400000000000006</v>
          </cell>
        </row>
        <row r="837">
          <cell r="C837" t="str">
            <v>2Н4-13</v>
          </cell>
          <cell r="D837" t="str">
            <v>Настил 2Н4-13</v>
          </cell>
          <cell r="E837">
            <v>2</v>
          </cell>
          <cell r="F837">
            <v>33.4</v>
          </cell>
          <cell r="G837">
            <v>66.8</v>
          </cell>
        </row>
        <row r="838">
          <cell r="C838" t="str">
            <v>2Н4-14</v>
          </cell>
          <cell r="D838" t="str">
            <v>Настил 2Н4-14</v>
          </cell>
          <cell r="E838">
            <v>4</v>
          </cell>
          <cell r="F838">
            <v>29.7</v>
          </cell>
          <cell r="G838">
            <v>118.8</v>
          </cell>
        </row>
        <row r="839">
          <cell r="C839" t="str">
            <v>2Н4-15</v>
          </cell>
          <cell r="D839" t="str">
            <v>Настил 2Н4-15</v>
          </cell>
          <cell r="E839">
            <v>4</v>
          </cell>
          <cell r="F839">
            <v>25.2</v>
          </cell>
          <cell r="G839">
            <v>100.8</v>
          </cell>
        </row>
        <row r="840">
          <cell r="C840" t="str">
            <v>2Н4-16</v>
          </cell>
          <cell r="D840" t="str">
            <v>Настил 2Н4-16</v>
          </cell>
          <cell r="E840">
            <v>2</v>
          </cell>
          <cell r="F840">
            <v>26.1</v>
          </cell>
          <cell r="G840">
            <v>52.2</v>
          </cell>
        </row>
        <row r="841">
          <cell r="C841" t="str">
            <v>2Н4-17</v>
          </cell>
          <cell r="D841" t="str">
            <v>Настил 2Н4-17</v>
          </cell>
          <cell r="E841">
            <v>2</v>
          </cell>
          <cell r="F841">
            <v>17.399999999999999</v>
          </cell>
          <cell r="G841">
            <v>34.799999999999997</v>
          </cell>
        </row>
        <row r="842">
          <cell r="C842" t="str">
            <v>2Н4-18</v>
          </cell>
          <cell r="D842" t="str">
            <v>Настил 2Н4-18</v>
          </cell>
          <cell r="E842">
            <v>2</v>
          </cell>
          <cell r="F842">
            <v>16.5</v>
          </cell>
          <cell r="G842">
            <v>33</v>
          </cell>
        </row>
        <row r="843">
          <cell r="C843" t="str">
            <v>2Н4-19</v>
          </cell>
          <cell r="D843" t="str">
            <v>Настил 2Н4-19</v>
          </cell>
          <cell r="E843">
            <v>4</v>
          </cell>
          <cell r="F843">
            <v>19.399999999999999</v>
          </cell>
          <cell r="G843">
            <v>77.599999999999994</v>
          </cell>
        </row>
        <row r="844">
          <cell r="C844" t="str">
            <v>2Н4-20</v>
          </cell>
          <cell r="D844" t="str">
            <v>Настил 2Н4-20</v>
          </cell>
          <cell r="E844">
            <v>2</v>
          </cell>
          <cell r="F844">
            <v>13.7</v>
          </cell>
          <cell r="G844">
            <v>27.4</v>
          </cell>
        </row>
        <row r="845">
          <cell r="C845" t="str">
            <v>2Н4-21</v>
          </cell>
          <cell r="D845" t="str">
            <v>Настил 2Н4-21</v>
          </cell>
          <cell r="E845">
            <v>2</v>
          </cell>
          <cell r="F845">
            <v>32.4</v>
          </cell>
          <cell r="G845">
            <v>64.8</v>
          </cell>
        </row>
        <row r="846">
          <cell r="C846" t="str">
            <v>2Н4-22</v>
          </cell>
          <cell r="D846" t="str">
            <v>Настил 2Н4-22</v>
          </cell>
          <cell r="E846">
            <v>2</v>
          </cell>
          <cell r="F846">
            <v>27</v>
          </cell>
          <cell r="G846">
            <v>54</v>
          </cell>
        </row>
        <row r="847">
          <cell r="C847" t="str">
            <v>2Н4-23</v>
          </cell>
          <cell r="D847" t="str">
            <v>Настил 2Н4-23</v>
          </cell>
          <cell r="E847">
            <v>6</v>
          </cell>
          <cell r="F847">
            <v>20.3</v>
          </cell>
          <cell r="G847">
            <v>121.8</v>
          </cell>
        </row>
        <row r="848">
          <cell r="C848" t="str">
            <v>2Н4-24</v>
          </cell>
          <cell r="D848" t="str">
            <v>Настил 2Н4-24</v>
          </cell>
          <cell r="E848">
            <v>6</v>
          </cell>
          <cell r="F848">
            <v>24</v>
          </cell>
          <cell r="G848">
            <v>144</v>
          </cell>
        </row>
        <row r="849">
          <cell r="C849" t="str">
            <v>2Н4-25</v>
          </cell>
          <cell r="D849" t="str">
            <v>Настил 2Н4-25</v>
          </cell>
          <cell r="E849">
            <v>2</v>
          </cell>
          <cell r="F849">
            <v>16.600000000000001</v>
          </cell>
          <cell r="G849">
            <v>33.200000000000003</v>
          </cell>
        </row>
        <row r="850">
          <cell r="C850" t="str">
            <v>2Н4-26</v>
          </cell>
          <cell r="D850" t="str">
            <v>Настил 2Н4-26</v>
          </cell>
          <cell r="E850">
            <v>2</v>
          </cell>
          <cell r="F850">
            <v>20</v>
          </cell>
          <cell r="G850">
            <v>40</v>
          </cell>
        </row>
        <row r="851">
          <cell r="C851" t="str">
            <v>2Н4-27</v>
          </cell>
          <cell r="D851" t="str">
            <v>Настил 2Н4-27</v>
          </cell>
          <cell r="E851">
            <v>1</v>
          </cell>
          <cell r="F851">
            <v>8.9</v>
          </cell>
          <cell r="G851">
            <v>8.9</v>
          </cell>
        </row>
        <row r="852">
          <cell r="C852" t="str">
            <v>2ОГ1-1</v>
          </cell>
          <cell r="D852" t="str">
            <v>Ограждение 2ОГ1-1</v>
          </cell>
          <cell r="E852">
            <v>1</v>
          </cell>
          <cell r="F852">
            <v>54.4</v>
          </cell>
          <cell r="G852">
            <v>54.4</v>
          </cell>
        </row>
        <row r="853">
          <cell r="C853" t="str">
            <v>2ОГ1-2</v>
          </cell>
          <cell r="D853" t="str">
            <v>Ограждение 2ОГ1-2</v>
          </cell>
          <cell r="E853">
            <v>9</v>
          </cell>
          <cell r="F853">
            <v>18.2</v>
          </cell>
          <cell r="G853">
            <v>163.80000000000001</v>
          </cell>
        </row>
        <row r="854">
          <cell r="C854" t="str">
            <v>2ОГ1-3</v>
          </cell>
          <cell r="D854" t="str">
            <v>Ограждение 2ОГ1-3</v>
          </cell>
          <cell r="E854">
            <v>9</v>
          </cell>
          <cell r="F854">
            <v>18.100000000000001</v>
          </cell>
          <cell r="G854">
            <v>162.9</v>
          </cell>
        </row>
        <row r="855">
          <cell r="C855" t="str">
            <v>2ОГ1-4</v>
          </cell>
          <cell r="D855" t="str">
            <v>Ограждение 2ОГ1-4</v>
          </cell>
          <cell r="E855">
            <v>4</v>
          </cell>
          <cell r="F855">
            <v>26.2</v>
          </cell>
          <cell r="G855">
            <v>104.8</v>
          </cell>
        </row>
        <row r="856">
          <cell r="C856" t="str">
            <v>2ОГ1-5</v>
          </cell>
          <cell r="D856" t="str">
            <v>Ограждение 2ОГ1-5</v>
          </cell>
          <cell r="E856">
            <v>1</v>
          </cell>
          <cell r="F856">
            <v>13.6</v>
          </cell>
          <cell r="G856">
            <v>13.6</v>
          </cell>
        </row>
        <row r="857">
          <cell r="C857" t="str">
            <v>2ОГ1-6</v>
          </cell>
          <cell r="D857" t="str">
            <v>Ограждение 2ОГ1-6</v>
          </cell>
          <cell r="E857">
            <v>4</v>
          </cell>
          <cell r="F857">
            <v>16.600000000000001</v>
          </cell>
          <cell r="G857">
            <v>66.400000000000006</v>
          </cell>
        </row>
        <row r="858">
          <cell r="C858" t="str">
            <v>2ОГ1-7</v>
          </cell>
          <cell r="D858" t="str">
            <v>Ограждение 2ОГ1-7</v>
          </cell>
          <cell r="E858">
            <v>4</v>
          </cell>
          <cell r="F858">
            <v>16.600000000000001</v>
          </cell>
          <cell r="G858">
            <v>66.400000000000006</v>
          </cell>
        </row>
        <row r="859">
          <cell r="C859" t="str">
            <v>2ОГ1-8</v>
          </cell>
          <cell r="D859" t="str">
            <v>Ограждение 2ОГ1-8</v>
          </cell>
          <cell r="E859">
            <v>1</v>
          </cell>
          <cell r="F859">
            <v>43.1</v>
          </cell>
          <cell r="G859">
            <v>43.1</v>
          </cell>
        </row>
        <row r="860">
          <cell r="C860" t="str">
            <v>2ОГ1-9</v>
          </cell>
          <cell r="D860" t="str">
            <v>Ограждение 2ОГ1-9</v>
          </cell>
          <cell r="E860">
            <v>3</v>
          </cell>
          <cell r="F860">
            <v>28.1</v>
          </cell>
          <cell r="G860">
            <v>84.3</v>
          </cell>
        </row>
        <row r="861">
          <cell r="C861" t="str">
            <v>2ОГ1-10</v>
          </cell>
          <cell r="D861" t="str">
            <v>Ограждение 2ОГ1-10</v>
          </cell>
          <cell r="E861">
            <v>6</v>
          </cell>
          <cell r="F861">
            <v>5.0999999999999996</v>
          </cell>
          <cell r="G861">
            <v>30.6</v>
          </cell>
        </row>
        <row r="862">
          <cell r="C862" t="str">
            <v>2ОГ1-11</v>
          </cell>
          <cell r="D862" t="str">
            <v>Ограждение 2ОГ1-11</v>
          </cell>
          <cell r="E862">
            <v>1</v>
          </cell>
          <cell r="F862">
            <v>25.4</v>
          </cell>
          <cell r="G862">
            <v>25.4</v>
          </cell>
        </row>
        <row r="863">
          <cell r="C863" t="str">
            <v>2ОГ1-12</v>
          </cell>
          <cell r="D863" t="str">
            <v>Ограждение 2ОГ1-12</v>
          </cell>
          <cell r="E863">
            <v>1</v>
          </cell>
          <cell r="F863">
            <v>13.9</v>
          </cell>
          <cell r="G863">
            <v>13.9</v>
          </cell>
        </row>
        <row r="864">
          <cell r="C864" t="str">
            <v>2ОГ1-13</v>
          </cell>
          <cell r="D864" t="str">
            <v>Ограждение 2ОГ1-13</v>
          </cell>
          <cell r="E864">
            <v>6</v>
          </cell>
          <cell r="F864">
            <v>29.9</v>
          </cell>
          <cell r="G864">
            <v>179.4</v>
          </cell>
        </row>
        <row r="865">
          <cell r="C865" t="str">
            <v>2ОГ1-14</v>
          </cell>
          <cell r="D865" t="str">
            <v>Ограждение 2ОГ1-14</v>
          </cell>
          <cell r="E865">
            <v>3</v>
          </cell>
          <cell r="F865">
            <v>13.6</v>
          </cell>
          <cell r="G865">
            <v>40.799999999999997</v>
          </cell>
        </row>
        <row r="866">
          <cell r="C866" t="str">
            <v>2ОГ1-15</v>
          </cell>
          <cell r="D866" t="str">
            <v>Ограждение 2ОГ1-15</v>
          </cell>
          <cell r="E866">
            <v>1</v>
          </cell>
          <cell r="F866">
            <v>72.400000000000006</v>
          </cell>
          <cell r="G866">
            <v>72.400000000000006</v>
          </cell>
        </row>
        <row r="867">
          <cell r="C867" t="str">
            <v>2ОГ1-16</v>
          </cell>
          <cell r="D867" t="str">
            <v>Ограждение 2ОГ1-16</v>
          </cell>
          <cell r="E867">
            <v>2</v>
          </cell>
          <cell r="F867">
            <v>40.1</v>
          </cell>
          <cell r="G867">
            <v>80.2</v>
          </cell>
        </row>
        <row r="868">
          <cell r="C868" t="str">
            <v>2ОГ1-17</v>
          </cell>
          <cell r="D868" t="str">
            <v>Ограждение 2ОГ1-17</v>
          </cell>
          <cell r="E868">
            <v>3</v>
          </cell>
          <cell r="F868">
            <v>16.2</v>
          </cell>
          <cell r="G868">
            <v>48.6</v>
          </cell>
        </row>
        <row r="869">
          <cell r="C869" t="str">
            <v>2ОГ1-18</v>
          </cell>
          <cell r="D869" t="str">
            <v>Ограждение 2ОГ1-18</v>
          </cell>
          <cell r="E869">
            <v>2</v>
          </cell>
          <cell r="F869">
            <v>18.5</v>
          </cell>
          <cell r="G869">
            <v>37</v>
          </cell>
        </row>
        <row r="870">
          <cell r="C870" t="str">
            <v>2ОГ1-19</v>
          </cell>
          <cell r="D870" t="str">
            <v>Ограждение 2ОГ1-19</v>
          </cell>
          <cell r="E870">
            <v>1</v>
          </cell>
          <cell r="F870">
            <v>21.2</v>
          </cell>
          <cell r="G870">
            <v>21.2</v>
          </cell>
        </row>
        <row r="871">
          <cell r="C871" t="str">
            <v>2ОГ1-20</v>
          </cell>
          <cell r="D871" t="str">
            <v>Ограждение 2ОГ1-20</v>
          </cell>
          <cell r="E871">
            <v>1</v>
          </cell>
          <cell r="F871">
            <v>11.2</v>
          </cell>
          <cell r="G871">
            <v>11.2</v>
          </cell>
        </row>
        <row r="872">
          <cell r="C872" t="str">
            <v>2ОГ1-21</v>
          </cell>
          <cell r="D872" t="str">
            <v>Ограждение 2ОГ1-21</v>
          </cell>
          <cell r="E872">
            <v>6</v>
          </cell>
          <cell r="F872">
            <v>31.3</v>
          </cell>
          <cell r="G872">
            <v>187.8</v>
          </cell>
        </row>
        <row r="873">
          <cell r="C873" t="str">
            <v>2ОГ1-22</v>
          </cell>
          <cell r="D873" t="str">
            <v>Ограждение 2ОГ1-22</v>
          </cell>
          <cell r="E873">
            <v>2</v>
          </cell>
          <cell r="F873">
            <v>18.5</v>
          </cell>
          <cell r="G873">
            <v>37</v>
          </cell>
        </row>
        <row r="874">
          <cell r="C874" t="str">
            <v>2ОГ1-23</v>
          </cell>
          <cell r="D874" t="str">
            <v>Ограждение 2ОГ1-23</v>
          </cell>
          <cell r="E874">
            <v>2</v>
          </cell>
          <cell r="F874">
            <v>15.3</v>
          </cell>
          <cell r="G874">
            <v>30.6</v>
          </cell>
        </row>
        <row r="875">
          <cell r="C875" t="str">
            <v>2ОГ1-24</v>
          </cell>
          <cell r="D875" t="str">
            <v>Ограждение 2ОГ1-24</v>
          </cell>
          <cell r="E875">
            <v>2</v>
          </cell>
          <cell r="F875">
            <v>21.3</v>
          </cell>
          <cell r="G875">
            <v>42.6</v>
          </cell>
        </row>
        <row r="876">
          <cell r="C876" t="str">
            <v>2ОГ1-25</v>
          </cell>
          <cell r="D876" t="str">
            <v>Ограждение 2ОГ1-25</v>
          </cell>
          <cell r="E876">
            <v>2</v>
          </cell>
          <cell r="F876">
            <v>39.200000000000003</v>
          </cell>
          <cell r="G876">
            <v>78.400000000000006</v>
          </cell>
        </row>
        <row r="877">
          <cell r="C877" t="str">
            <v>2ОГ1-26</v>
          </cell>
          <cell r="D877" t="str">
            <v>Ограждение 2ОГ1-26</v>
          </cell>
          <cell r="E877">
            <v>2</v>
          </cell>
          <cell r="F877">
            <v>15</v>
          </cell>
          <cell r="G877">
            <v>30</v>
          </cell>
        </row>
        <row r="878">
          <cell r="C878" t="str">
            <v>2ОГ1-27</v>
          </cell>
          <cell r="D878" t="str">
            <v>Ограждение 2ОГ1-27</v>
          </cell>
          <cell r="E878">
            <v>2</v>
          </cell>
          <cell r="F878">
            <v>15</v>
          </cell>
          <cell r="G878">
            <v>30</v>
          </cell>
        </row>
        <row r="879">
          <cell r="C879" t="str">
            <v>2ОГ1-28</v>
          </cell>
          <cell r="D879" t="str">
            <v>Ограждение 2ОГ1-28</v>
          </cell>
          <cell r="E879">
            <v>1</v>
          </cell>
          <cell r="F879">
            <v>16.2</v>
          </cell>
          <cell r="G879">
            <v>16.2</v>
          </cell>
        </row>
        <row r="880">
          <cell r="C880" t="str">
            <v>2ОГ1-29</v>
          </cell>
          <cell r="D880" t="str">
            <v>Ограждение 2ОГ1-29</v>
          </cell>
          <cell r="E880">
            <v>1</v>
          </cell>
          <cell r="F880">
            <v>20.399999999999999</v>
          </cell>
          <cell r="G880">
            <v>20.399999999999999</v>
          </cell>
        </row>
        <row r="881">
          <cell r="C881" t="str">
            <v>2ОГ1-30</v>
          </cell>
          <cell r="D881" t="str">
            <v>Ограждение 2ОГ1-30</v>
          </cell>
          <cell r="E881">
            <v>1</v>
          </cell>
          <cell r="F881">
            <v>18</v>
          </cell>
          <cell r="G881">
            <v>18</v>
          </cell>
        </row>
        <row r="882">
          <cell r="C882" t="str">
            <v>2ОГ1-31</v>
          </cell>
          <cell r="D882" t="str">
            <v>Ограждение 2ОГ1-31</v>
          </cell>
          <cell r="E882">
            <v>1</v>
          </cell>
          <cell r="F882">
            <v>45.8</v>
          </cell>
          <cell r="G882">
            <v>45.8</v>
          </cell>
        </row>
        <row r="883">
          <cell r="C883" t="str">
            <v>2ОГ2-1</v>
          </cell>
          <cell r="D883" t="str">
            <v>Ограждение 2ОГ2-1</v>
          </cell>
          <cell r="E883">
            <v>6</v>
          </cell>
          <cell r="F883">
            <v>31.2</v>
          </cell>
          <cell r="G883">
            <v>187.2</v>
          </cell>
        </row>
        <row r="884">
          <cell r="C884" t="str">
            <v>2ОГ2-2</v>
          </cell>
          <cell r="D884" t="str">
            <v>Ограждение 2ОГ2-2</v>
          </cell>
          <cell r="E884">
            <v>1</v>
          </cell>
          <cell r="F884">
            <v>19.2</v>
          </cell>
          <cell r="G884">
            <v>19.2</v>
          </cell>
        </row>
        <row r="885">
          <cell r="C885" t="str">
            <v>2ОГ2-3</v>
          </cell>
          <cell r="D885" t="str">
            <v>Ограждение 2ОГ2-3</v>
          </cell>
          <cell r="E885">
            <v>6</v>
          </cell>
          <cell r="F885">
            <v>31.2</v>
          </cell>
          <cell r="G885">
            <v>187.2</v>
          </cell>
        </row>
        <row r="886">
          <cell r="C886" t="str">
            <v>2ОГ2-4</v>
          </cell>
          <cell r="D886" t="str">
            <v>Ограждение 2ОГ2-4</v>
          </cell>
          <cell r="E886">
            <v>1</v>
          </cell>
          <cell r="F886">
            <v>19.2</v>
          </cell>
          <cell r="G886">
            <v>19.2</v>
          </cell>
        </row>
        <row r="887">
          <cell r="C887" t="str">
            <v>2ОГ2-5</v>
          </cell>
          <cell r="D887" t="str">
            <v>Ограждение 2ОГ2-5</v>
          </cell>
          <cell r="E887">
            <v>1</v>
          </cell>
          <cell r="F887">
            <v>17.100000000000001</v>
          </cell>
          <cell r="G887">
            <v>17.100000000000001</v>
          </cell>
        </row>
        <row r="888">
          <cell r="C888" t="str">
            <v>2ОГ2-6</v>
          </cell>
          <cell r="D888" t="str">
            <v>Ограждение 2ОГ2-6</v>
          </cell>
          <cell r="E888">
            <v>1</v>
          </cell>
          <cell r="F888">
            <v>17.100000000000001</v>
          </cell>
          <cell r="G888">
            <v>17.100000000000001</v>
          </cell>
        </row>
        <row r="889">
          <cell r="C889" t="str">
            <v>2ОГ2-7</v>
          </cell>
          <cell r="D889" t="str">
            <v>Ограждение 2ОГ2-7</v>
          </cell>
          <cell r="E889">
            <v>6</v>
          </cell>
          <cell r="F889">
            <v>28.2</v>
          </cell>
          <cell r="G889">
            <v>169.2</v>
          </cell>
        </row>
        <row r="890">
          <cell r="C890" t="str">
            <v>2ОГ2-8</v>
          </cell>
          <cell r="D890" t="str">
            <v>Ограждение 2ОГ2-8</v>
          </cell>
          <cell r="E890">
            <v>2</v>
          </cell>
          <cell r="F890">
            <v>25.1</v>
          </cell>
          <cell r="G890">
            <v>50.2</v>
          </cell>
        </row>
        <row r="891">
          <cell r="C891" t="str">
            <v>2ОГ2-9</v>
          </cell>
          <cell r="D891" t="str">
            <v>Ограждение 2ОГ2-9</v>
          </cell>
          <cell r="E891">
            <v>4</v>
          </cell>
          <cell r="F891">
            <v>22.7</v>
          </cell>
          <cell r="G891">
            <v>90.8</v>
          </cell>
        </row>
        <row r="892">
          <cell r="C892" t="str">
            <v>2ОГ2-10</v>
          </cell>
          <cell r="D892" t="str">
            <v>Ограждение 2ОГ2-10</v>
          </cell>
          <cell r="E892">
            <v>4</v>
          </cell>
          <cell r="F892">
            <v>22.7</v>
          </cell>
          <cell r="G892">
            <v>90.8</v>
          </cell>
        </row>
        <row r="893">
          <cell r="C893" t="str">
            <v>2ОГ2-11</v>
          </cell>
          <cell r="D893" t="str">
            <v>Ограждение 2ОГ2-11</v>
          </cell>
          <cell r="E893">
            <v>4</v>
          </cell>
          <cell r="F893">
            <v>16.600000000000001</v>
          </cell>
          <cell r="G893">
            <v>66.400000000000006</v>
          </cell>
        </row>
        <row r="894">
          <cell r="C894" t="str">
            <v>2ОГ2-12</v>
          </cell>
          <cell r="D894" t="str">
            <v>Ограждение 2ОГ2-12</v>
          </cell>
          <cell r="E894">
            <v>2</v>
          </cell>
          <cell r="F894">
            <v>16.600000000000001</v>
          </cell>
          <cell r="G894">
            <v>33.200000000000003</v>
          </cell>
        </row>
        <row r="895">
          <cell r="C895" t="str">
            <v>2ОГ2-13</v>
          </cell>
          <cell r="D895" t="str">
            <v>Ограждение 2ОГ2-13</v>
          </cell>
          <cell r="E895">
            <v>2</v>
          </cell>
          <cell r="F895">
            <v>6.2</v>
          </cell>
          <cell r="G895">
            <v>12.4</v>
          </cell>
        </row>
        <row r="896">
          <cell r="C896" t="str">
            <v>2ОГ2-14</v>
          </cell>
          <cell r="D896" t="str">
            <v>Ограждение 2ОГ2-14</v>
          </cell>
          <cell r="E896">
            <v>2</v>
          </cell>
          <cell r="F896">
            <v>6.2</v>
          </cell>
          <cell r="G896">
            <v>12.4</v>
          </cell>
        </row>
        <row r="897">
          <cell r="C897" t="str">
            <v>2ОГ2-15</v>
          </cell>
          <cell r="D897" t="str">
            <v>Ограждение 2ОГ2-15</v>
          </cell>
          <cell r="E897">
            <v>2</v>
          </cell>
          <cell r="F897">
            <v>16.899999999999999</v>
          </cell>
          <cell r="G897">
            <v>33.799999999999997</v>
          </cell>
        </row>
        <row r="898">
          <cell r="C898" t="str">
            <v>2ОГ2-16</v>
          </cell>
          <cell r="D898" t="str">
            <v>Ограждение 2ОГ2-16</v>
          </cell>
          <cell r="E898">
            <v>2</v>
          </cell>
          <cell r="F898">
            <v>25.1</v>
          </cell>
          <cell r="G898">
            <v>50.2</v>
          </cell>
        </row>
        <row r="899">
          <cell r="C899" t="str">
            <v>2ОГ2-17</v>
          </cell>
          <cell r="D899" t="str">
            <v>Ограждение 2ОГ2-17</v>
          </cell>
          <cell r="E899">
            <v>2</v>
          </cell>
          <cell r="F899">
            <v>25.1</v>
          </cell>
          <cell r="G899">
            <v>50.2</v>
          </cell>
        </row>
        <row r="900">
          <cell r="C900" t="str">
            <v>2ОГ2-18</v>
          </cell>
          <cell r="D900" t="str">
            <v>Ограждение 2ОГ2-18</v>
          </cell>
          <cell r="E900">
            <v>2</v>
          </cell>
          <cell r="F900">
            <v>25.1</v>
          </cell>
          <cell r="G900">
            <v>50.2</v>
          </cell>
        </row>
        <row r="901">
          <cell r="C901" t="str">
            <v>2ОГ3-1</v>
          </cell>
          <cell r="D901" t="str">
            <v>Ограждение 2ОГ3-1</v>
          </cell>
          <cell r="E901">
            <v>1</v>
          </cell>
          <cell r="F901">
            <v>19.7</v>
          </cell>
          <cell r="G901">
            <v>19.7</v>
          </cell>
        </row>
        <row r="902">
          <cell r="C902" t="str">
            <v>2ОГ3-2</v>
          </cell>
          <cell r="D902" t="str">
            <v>Ограждение 2ОГ3-2</v>
          </cell>
          <cell r="E902">
            <v>1</v>
          </cell>
          <cell r="F902">
            <v>19.7</v>
          </cell>
          <cell r="G902">
            <v>19.7</v>
          </cell>
        </row>
        <row r="903">
          <cell r="C903" t="str">
            <v>2ОГ3-3</v>
          </cell>
          <cell r="D903" t="str">
            <v>Ограждение 2ОГ3-3</v>
          </cell>
          <cell r="E903">
            <v>4</v>
          </cell>
          <cell r="F903">
            <v>10.6</v>
          </cell>
          <cell r="G903">
            <v>42.4</v>
          </cell>
        </row>
        <row r="904">
          <cell r="C904" t="str">
            <v>2ОГ3-4</v>
          </cell>
          <cell r="D904" t="str">
            <v>Ограждение 2ОГ3-4</v>
          </cell>
          <cell r="E904">
            <v>4</v>
          </cell>
          <cell r="F904">
            <v>10.6</v>
          </cell>
          <cell r="G904">
            <v>42.4</v>
          </cell>
        </row>
        <row r="905">
          <cell r="C905" t="str">
            <v>2ОГ5-1</v>
          </cell>
          <cell r="D905" t="str">
            <v>Ограждение 2ОГ5-1</v>
          </cell>
          <cell r="E905">
            <v>114</v>
          </cell>
          <cell r="F905">
            <v>24.3</v>
          </cell>
          <cell r="G905">
            <v>2770.2</v>
          </cell>
        </row>
        <row r="906">
          <cell r="C906" t="str">
            <v>2ОГ5-2</v>
          </cell>
          <cell r="D906" t="str">
            <v>Ограждение 2ОГ5-2</v>
          </cell>
          <cell r="E906">
            <v>4</v>
          </cell>
          <cell r="F906">
            <v>1.2</v>
          </cell>
          <cell r="G906">
            <v>4.8</v>
          </cell>
        </row>
        <row r="907">
          <cell r="C907" t="str">
            <v>2П2-1</v>
          </cell>
          <cell r="D907" t="str">
            <v>Прогон 2П2-1</v>
          </cell>
          <cell r="E907">
            <v>12</v>
          </cell>
          <cell r="F907">
            <v>21.2</v>
          </cell>
          <cell r="G907">
            <v>254.4</v>
          </cell>
        </row>
        <row r="908">
          <cell r="C908" t="str">
            <v>2П2-2</v>
          </cell>
          <cell r="D908" t="str">
            <v>Прогон 2П2-2</v>
          </cell>
          <cell r="E908">
            <v>12</v>
          </cell>
          <cell r="F908">
            <v>21.2</v>
          </cell>
          <cell r="G908">
            <v>254.4</v>
          </cell>
        </row>
        <row r="909">
          <cell r="C909" t="str">
            <v>2П2-3</v>
          </cell>
          <cell r="D909" t="str">
            <v>Прогон 2П2-3</v>
          </cell>
          <cell r="E909">
            <v>2</v>
          </cell>
          <cell r="F909">
            <v>20.9</v>
          </cell>
          <cell r="G909">
            <v>41.8</v>
          </cell>
        </row>
        <row r="910">
          <cell r="C910" t="str">
            <v>2П2-4</v>
          </cell>
          <cell r="D910" t="str">
            <v>Прогон 2П2-4</v>
          </cell>
          <cell r="E910">
            <v>12</v>
          </cell>
          <cell r="F910">
            <v>109</v>
          </cell>
          <cell r="G910">
            <v>1308</v>
          </cell>
        </row>
        <row r="911">
          <cell r="C911" t="str">
            <v>2П2-5</v>
          </cell>
          <cell r="D911" t="str">
            <v>Прогон 2П2-5</v>
          </cell>
          <cell r="E911">
            <v>12</v>
          </cell>
          <cell r="F911">
            <v>109</v>
          </cell>
          <cell r="G911">
            <v>1308</v>
          </cell>
        </row>
        <row r="912">
          <cell r="C912" t="str">
            <v>2П2-6</v>
          </cell>
          <cell r="D912" t="str">
            <v>Прогон 2П2-6</v>
          </cell>
          <cell r="E912">
            <v>28</v>
          </cell>
          <cell r="F912">
            <v>109.3</v>
          </cell>
          <cell r="G912">
            <v>3060.4</v>
          </cell>
        </row>
        <row r="913">
          <cell r="C913" t="str">
            <v>2П2-7</v>
          </cell>
          <cell r="D913" t="str">
            <v>Прогон 2П2-7</v>
          </cell>
          <cell r="E913">
            <v>144</v>
          </cell>
          <cell r="F913">
            <v>108.6</v>
          </cell>
          <cell r="G913">
            <v>15638.4</v>
          </cell>
        </row>
        <row r="914">
          <cell r="C914" t="str">
            <v>2П2-8</v>
          </cell>
          <cell r="D914" t="str">
            <v>Прогон 2П2-8</v>
          </cell>
          <cell r="E914">
            <v>2</v>
          </cell>
          <cell r="F914">
            <v>20.9</v>
          </cell>
          <cell r="G914">
            <v>41.8</v>
          </cell>
        </row>
        <row r="915">
          <cell r="C915" t="str">
            <v>2ПД1-1</v>
          </cell>
          <cell r="D915" t="str">
            <v>Подвес 2ПД1-1</v>
          </cell>
          <cell r="E915">
            <v>2</v>
          </cell>
          <cell r="F915">
            <v>46.1</v>
          </cell>
          <cell r="G915">
            <v>92.2</v>
          </cell>
        </row>
        <row r="916">
          <cell r="C916" t="str">
            <v>2ПП-1</v>
          </cell>
          <cell r="D916" t="str">
            <v>Прокладка 2ПП-1</v>
          </cell>
          <cell r="E916">
            <v>56</v>
          </cell>
          <cell r="F916">
            <v>1</v>
          </cell>
          <cell r="G916">
            <v>56</v>
          </cell>
        </row>
        <row r="917">
          <cell r="C917" t="str">
            <v>2ПП-2</v>
          </cell>
          <cell r="D917" t="str">
            <v>Прокладка 2ПП-2</v>
          </cell>
          <cell r="E917">
            <v>52</v>
          </cell>
          <cell r="F917">
            <v>5.0999999999999996</v>
          </cell>
          <cell r="G917">
            <v>265.2</v>
          </cell>
        </row>
        <row r="918">
          <cell r="C918" t="str">
            <v>2ПТ-1</v>
          </cell>
          <cell r="D918" t="str">
            <v>Петля 2ПТ-1</v>
          </cell>
          <cell r="E918">
            <v>48</v>
          </cell>
          <cell r="F918">
            <v>0.5</v>
          </cell>
          <cell r="G918">
            <v>24</v>
          </cell>
        </row>
        <row r="919">
          <cell r="C919" t="str">
            <v>2РС2-1</v>
          </cell>
          <cell r="D919" t="str">
            <v>Распорка 2РС2-1</v>
          </cell>
          <cell r="E919">
            <v>55</v>
          </cell>
          <cell r="F919">
            <v>191.7</v>
          </cell>
          <cell r="G919">
            <v>10543.5</v>
          </cell>
        </row>
        <row r="920">
          <cell r="C920" t="str">
            <v>2РС2-2</v>
          </cell>
          <cell r="D920" t="str">
            <v>Распорка 2РС2-2</v>
          </cell>
          <cell r="E920">
            <v>1</v>
          </cell>
          <cell r="F920">
            <v>191.7</v>
          </cell>
          <cell r="G920">
            <v>191.7</v>
          </cell>
        </row>
        <row r="921">
          <cell r="C921" t="str">
            <v>2РС3-1</v>
          </cell>
          <cell r="D921" t="str">
            <v>Распорка 2РС3-1</v>
          </cell>
          <cell r="E921">
            <v>24</v>
          </cell>
          <cell r="F921">
            <v>324.60000000000002</v>
          </cell>
          <cell r="G921">
            <v>7790.4</v>
          </cell>
        </row>
        <row r="922">
          <cell r="C922" t="str">
            <v>2РС5-1</v>
          </cell>
          <cell r="D922" t="str">
            <v>Распорка 2РС5-1</v>
          </cell>
          <cell r="E922">
            <v>2</v>
          </cell>
          <cell r="F922">
            <v>566</v>
          </cell>
          <cell r="G922">
            <v>1132</v>
          </cell>
        </row>
        <row r="923">
          <cell r="C923" t="str">
            <v>2РС6-1</v>
          </cell>
          <cell r="D923" t="str">
            <v>Распорка 2РС6-1</v>
          </cell>
          <cell r="E923">
            <v>16</v>
          </cell>
          <cell r="F923">
            <v>515.5</v>
          </cell>
          <cell r="G923">
            <v>8248</v>
          </cell>
        </row>
        <row r="924">
          <cell r="C924" t="str">
            <v>2РС6-2</v>
          </cell>
          <cell r="D924" t="str">
            <v>Распорка 2РС6-2</v>
          </cell>
          <cell r="E924">
            <v>2</v>
          </cell>
          <cell r="F924">
            <v>600</v>
          </cell>
          <cell r="G924">
            <v>1200</v>
          </cell>
        </row>
        <row r="925">
          <cell r="C925" t="str">
            <v>2РС7-1</v>
          </cell>
          <cell r="D925" t="str">
            <v>Распорка 2РС7-1</v>
          </cell>
          <cell r="E925">
            <v>25</v>
          </cell>
          <cell r="F925">
            <v>266</v>
          </cell>
          <cell r="G925">
            <v>6650</v>
          </cell>
        </row>
        <row r="926">
          <cell r="C926" t="str">
            <v>2РС7-2</v>
          </cell>
          <cell r="D926" t="str">
            <v>Распорка 2РС7-2</v>
          </cell>
          <cell r="E926">
            <v>1</v>
          </cell>
          <cell r="F926">
            <v>266</v>
          </cell>
          <cell r="G926">
            <v>266</v>
          </cell>
        </row>
        <row r="927">
          <cell r="C927" t="str">
            <v>2РС7-3</v>
          </cell>
          <cell r="D927" t="str">
            <v>Распорка 2РС7-3</v>
          </cell>
          <cell r="E927">
            <v>2</v>
          </cell>
          <cell r="F927">
            <v>281.39999999999998</v>
          </cell>
          <cell r="G927">
            <v>562.79999999999995</v>
          </cell>
        </row>
        <row r="928">
          <cell r="C928" t="str">
            <v>2РС10-1</v>
          </cell>
          <cell r="D928" t="str">
            <v>Распорка 2РС10-1</v>
          </cell>
          <cell r="E928">
            <v>1</v>
          </cell>
          <cell r="F928">
            <v>325.39999999999998</v>
          </cell>
          <cell r="G928">
            <v>325.39999999999998</v>
          </cell>
        </row>
        <row r="929">
          <cell r="C929" t="str">
            <v>2РС10-2</v>
          </cell>
          <cell r="D929" t="str">
            <v>Распорка 2РС10-2</v>
          </cell>
          <cell r="E929">
            <v>1</v>
          </cell>
          <cell r="F929">
            <v>274.60000000000002</v>
          </cell>
          <cell r="G929">
            <v>274.60000000000002</v>
          </cell>
        </row>
        <row r="930">
          <cell r="C930" t="str">
            <v>2РС10-3</v>
          </cell>
          <cell r="D930" t="str">
            <v>Распорка 2РС10-3</v>
          </cell>
          <cell r="E930">
            <v>1</v>
          </cell>
          <cell r="F930">
            <v>274.60000000000002</v>
          </cell>
          <cell r="G930">
            <v>274.60000000000002</v>
          </cell>
        </row>
        <row r="931">
          <cell r="C931" t="str">
            <v>2РС10-4</v>
          </cell>
          <cell r="D931" t="str">
            <v>Распорка 2РС10-4</v>
          </cell>
          <cell r="E931">
            <v>1</v>
          </cell>
          <cell r="F931">
            <v>274.60000000000002</v>
          </cell>
          <cell r="G931">
            <v>274.60000000000002</v>
          </cell>
        </row>
        <row r="932">
          <cell r="C932" t="str">
            <v>2РС10-5</v>
          </cell>
          <cell r="D932" t="str">
            <v>Распорка 2РС10-5</v>
          </cell>
          <cell r="E932">
            <v>1</v>
          </cell>
          <cell r="F932">
            <v>274.60000000000002</v>
          </cell>
          <cell r="G932">
            <v>274.60000000000002</v>
          </cell>
        </row>
        <row r="933">
          <cell r="C933" t="str">
            <v>2РС10-6</v>
          </cell>
          <cell r="D933" t="str">
            <v>Распорка 2РС10-6</v>
          </cell>
          <cell r="E933">
            <v>1</v>
          </cell>
          <cell r="F933">
            <v>274.89999999999998</v>
          </cell>
          <cell r="G933">
            <v>274.89999999999998</v>
          </cell>
        </row>
        <row r="934">
          <cell r="C934" t="str">
            <v>2РС10-7</v>
          </cell>
          <cell r="D934" t="str">
            <v>Распорка 2РС10-7</v>
          </cell>
          <cell r="E934">
            <v>1</v>
          </cell>
          <cell r="F934">
            <v>273.60000000000002</v>
          </cell>
          <cell r="G934">
            <v>273.60000000000002</v>
          </cell>
        </row>
        <row r="935">
          <cell r="C935" t="str">
            <v>2РС10-8</v>
          </cell>
          <cell r="D935" t="str">
            <v>Распорка 2РС10-8</v>
          </cell>
          <cell r="E935">
            <v>1</v>
          </cell>
          <cell r="F935">
            <v>273.60000000000002</v>
          </cell>
          <cell r="G935">
            <v>273.60000000000002</v>
          </cell>
        </row>
        <row r="936">
          <cell r="C936" t="str">
            <v>2РС10-9</v>
          </cell>
          <cell r="D936" t="str">
            <v>Распорка 2РС10-9</v>
          </cell>
          <cell r="E936">
            <v>1</v>
          </cell>
          <cell r="F936">
            <v>274.60000000000002</v>
          </cell>
          <cell r="G936">
            <v>274.60000000000002</v>
          </cell>
        </row>
        <row r="937">
          <cell r="C937" t="str">
            <v>2РС10-10</v>
          </cell>
          <cell r="D937" t="str">
            <v>Распорка 2РС10-10</v>
          </cell>
          <cell r="E937">
            <v>1</v>
          </cell>
          <cell r="F937">
            <v>274.60000000000002</v>
          </cell>
          <cell r="G937">
            <v>274.60000000000002</v>
          </cell>
        </row>
        <row r="938">
          <cell r="C938" t="str">
            <v>2РС10-11</v>
          </cell>
          <cell r="D938" t="str">
            <v>Распорка 2РС10-11</v>
          </cell>
          <cell r="E938">
            <v>1</v>
          </cell>
          <cell r="F938">
            <v>274.60000000000002</v>
          </cell>
          <cell r="G938">
            <v>274.60000000000002</v>
          </cell>
        </row>
        <row r="939">
          <cell r="C939" t="str">
            <v>2РС10-12</v>
          </cell>
          <cell r="D939" t="str">
            <v>Распорка 2РС10-12</v>
          </cell>
          <cell r="E939">
            <v>1</v>
          </cell>
          <cell r="F939">
            <v>274.60000000000002</v>
          </cell>
          <cell r="G939">
            <v>274.60000000000002</v>
          </cell>
        </row>
        <row r="940">
          <cell r="C940" t="str">
            <v>2РС10-13</v>
          </cell>
          <cell r="D940" t="str">
            <v>Распорка 2РС10-13</v>
          </cell>
          <cell r="E940">
            <v>1</v>
          </cell>
          <cell r="F940">
            <v>274.60000000000002</v>
          </cell>
          <cell r="G940">
            <v>274.60000000000002</v>
          </cell>
        </row>
        <row r="941">
          <cell r="C941" t="str">
            <v>2РС10-14</v>
          </cell>
          <cell r="D941" t="str">
            <v>Распорка 2РС10-14</v>
          </cell>
          <cell r="E941">
            <v>1</v>
          </cell>
          <cell r="F941">
            <v>325.39999999999998</v>
          </cell>
          <cell r="G941">
            <v>325.39999999999998</v>
          </cell>
        </row>
        <row r="942">
          <cell r="C942" t="str">
            <v>2РС10-15</v>
          </cell>
          <cell r="D942" t="str">
            <v>Распорка 2РС10-15</v>
          </cell>
          <cell r="E942">
            <v>1</v>
          </cell>
          <cell r="F942">
            <v>325.39999999999998</v>
          </cell>
          <cell r="G942">
            <v>325.39999999999998</v>
          </cell>
        </row>
        <row r="943">
          <cell r="C943" t="str">
            <v>2РС10-16</v>
          </cell>
          <cell r="D943" t="str">
            <v>Распорка 2РС10-16</v>
          </cell>
          <cell r="E943">
            <v>1</v>
          </cell>
          <cell r="F943">
            <v>274.60000000000002</v>
          </cell>
          <cell r="G943">
            <v>274.60000000000002</v>
          </cell>
        </row>
        <row r="944">
          <cell r="C944" t="str">
            <v>2РС10-17</v>
          </cell>
          <cell r="D944" t="str">
            <v>Распорка 2РС10-17</v>
          </cell>
          <cell r="E944">
            <v>1</v>
          </cell>
          <cell r="F944">
            <v>274.60000000000002</v>
          </cell>
          <cell r="G944">
            <v>274.60000000000002</v>
          </cell>
        </row>
        <row r="945">
          <cell r="C945" t="str">
            <v>2РС10-18</v>
          </cell>
          <cell r="D945" t="str">
            <v>Распорка 2РС10-18</v>
          </cell>
          <cell r="E945">
            <v>1</v>
          </cell>
          <cell r="F945">
            <v>274.60000000000002</v>
          </cell>
          <cell r="G945">
            <v>274.60000000000002</v>
          </cell>
        </row>
        <row r="946">
          <cell r="C946" t="str">
            <v>2РС10-19</v>
          </cell>
          <cell r="D946" t="str">
            <v>Распорка 2РС10-19</v>
          </cell>
          <cell r="E946">
            <v>1</v>
          </cell>
          <cell r="F946">
            <v>274.60000000000002</v>
          </cell>
          <cell r="G946">
            <v>274.60000000000002</v>
          </cell>
        </row>
        <row r="947">
          <cell r="C947" t="str">
            <v>2РС10-20</v>
          </cell>
          <cell r="D947" t="str">
            <v>Распорка 2РС10-20</v>
          </cell>
          <cell r="E947">
            <v>1</v>
          </cell>
          <cell r="F947">
            <v>274.60000000000002</v>
          </cell>
          <cell r="G947">
            <v>274.60000000000002</v>
          </cell>
        </row>
        <row r="948">
          <cell r="C948" t="str">
            <v>2РС10-21</v>
          </cell>
          <cell r="D948" t="str">
            <v>Распорка 2РС10-21</v>
          </cell>
          <cell r="E948">
            <v>1</v>
          </cell>
          <cell r="F948">
            <v>273.60000000000002</v>
          </cell>
          <cell r="G948">
            <v>273.60000000000002</v>
          </cell>
        </row>
        <row r="949">
          <cell r="C949" t="str">
            <v>2РС10-22</v>
          </cell>
          <cell r="D949" t="str">
            <v>Распорка 2РС10-22</v>
          </cell>
          <cell r="E949">
            <v>1</v>
          </cell>
          <cell r="F949">
            <v>273.60000000000002</v>
          </cell>
          <cell r="G949">
            <v>273.60000000000002</v>
          </cell>
        </row>
        <row r="950">
          <cell r="C950" t="str">
            <v>2РС10-23</v>
          </cell>
          <cell r="D950" t="str">
            <v>Распорка 2РС10-23</v>
          </cell>
          <cell r="E950">
            <v>1</v>
          </cell>
          <cell r="F950">
            <v>274.89999999999998</v>
          </cell>
          <cell r="G950">
            <v>274.89999999999998</v>
          </cell>
        </row>
        <row r="951">
          <cell r="C951" t="str">
            <v>2РС10-24</v>
          </cell>
          <cell r="D951" t="str">
            <v>Распорка 2РС10-24</v>
          </cell>
          <cell r="E951">
            <v>1</v>
          </cell>
          <cell r="F951">
            <v>274.60000000000002</v>
          </cell>
          <cell r="G951">
            <v>274.60000000000002</v>
          </cell>
        </row>
        <row r="952">
          <cell r="C952" t="str">
            <v>2РС10-25</v>
          </cell>
          <cell r="D952" t="str">
            <v>Распорка 2РС10-25</v>
          </cell>
          <cell r="E952">
            <v>1</v>
          </cell>
          <cell r="F952">
            <v>274.60000000000002</v>
          </cell>
          <cell r="G952">
            <v>274.60000000000002</v>
          </cell>
        </row>
        <row r="953">
          <cell r="C953" t="str">
            <v>2РС10-26</v>
          </cell>
          <cell r="D953" t="str">
            <v>Распорка 2РС10-26</v>
          </cell>
          <cell r="E953">
            <v>1</v>
          </cell>
          <cell r="F953">
            <v>274.60000000000002</v>
          </cell>
          <cell r="G953">
            <v>274.60000000000002</v>
          </cell>
        </row>
        <row r="954">
          <cell r="C954" t="str">
            <v>2РС10-27</v>
          </cell>
          <cell r="D954" t="str">
            <v>Распорка 2РС10-27</v>
          </cell>
          <cell r="E954">
            <v>1</v>
          </cell>
          <cell r="F954">
            <v>274.60000000000002</v>
          </cell>
          <cell r="G954">
            <v>274.60000000000002</v>
          </cell>
        </row>
        <row r="955">
          <cell r="C955" t="str">
            <v>2РС10-28</v>
          </cell>
          <cell r="D955" t="str">
            <v>Распорка 2РС10-28</v>
          </cell>
          <cell r="E955">
            <v>1</v>
          </cell>
          <cell r="F955">
            <v>325.39999999999998</v>
          </cell>
          <cell r="G955">
            <v>325.39999999999998</v>
          </cell>
        </row>
        <row r="956">
          <cell r="C956" t="str">
            <v>2РС11-1</v>
          </cell>
          <cell r="D956" t="str">
            <v>Распорка 2РС11-1</v>
          </cell>
          <cell r="E956">
            <v>2</v>
          </cell>
          <cell r="F956">
            <v>295.60000000000002</v>
          </cell>
          <cell r="G956">
            <v>591.20000000000005</v>
          </cell>
        </row>
        <row r="957">
          <cell r="C957" t="str">
            <v>2РС11-2</v>
          </cell>
          <cell r="D957" t="str">
            <v>Распорка 2РС11-2</v>
          </cell>
          <cell r="E957">
            <v>24</v>
          </cell>
          <cell r="F957">
            <v>241.5</v>
          </cell>
          <cell r="G957">
            <v>5796</v>
          </cell>
        </row>
        <row r="958">
          <cell r="C958" t="str">
            <v>2РС11-3</v>
          </cell>
          <cell r="D958" t="str">
            <v>Распорка 2РС11-3</v>
          </cell>
          <cell r="E958">
            <v>2</v>
          </cell>
          <cell r="F958">
            <v>295.60000000000002</v>
          </cell>
          <cell r="G958">
            <v>591.20000000000005</v>
          </cell>
        </row>
        <row r="959">
          <cell r="C959" t="str">
            <v>2РС12-1</v>
          </cell>
          <cell r="D959" t="str">
            <v>Распорка 2РС12-1</v>
          </cell>
          <cell r="E959">
            <v>2</v>
          </cell>
          <cell r="F959">
            <v>229.6</v>
          </cell>
          <cell r="G959">
            <v>459.2</v>
          </cell>
        </row>
        <row r="960">
          <cell r="C960" t="str">
            <v>2РС12-2</v>
          </cell>
          <cell r="D960" t="str">
            <v>Распорка 2РС12-2</v>
          </cell>
          <cell r="E960">
            <v>24</v>
          </cell>
          <cell r="F960">
            <v>188</v>
          </cell>
          <cell r="G960">
            <v>4512</v>
          </cell>
        </row>
        <row r="961">
          <cell r="C961" t="str">
            <v>2РС12-3</v>
          </cell>
          <cell r="D961" t="str">
            <v>Распорка 2РС12-3</v>
          </cell>
          <cell r="E961">
            <v>2</v>
          </cell>
          <cell r="F961">
            <v>229.6</v>
          </cell>
          <cell r="G961">
            <v>459.2</v>
          </cell>
        </row>
        <row r="962">
          <cell r="C962" t="str">
            <v>2РФ1-1</v>
          </cell>
          <cell r="D962" t="str">
            <v>Ригель фахверка 2РФ1-1</v>
          </cell>
          <cell r="E962">
            <v>4</v>
          </cell>
          <cell r="F962">
            <v>19.399999999999999</v>
          </cell>
          <cell r="G962">
            <v>77.599999999999994</v>
          </cell>
        </row>
        <row r="963">
          <cell r="C963" t="str">
            <v>2РФ1-2</v>
          </cell>
          <cell r="D963" t="str">
            <v>Ригель фахверка 2РФ1-2</v>
          </cell>
          <cell r="E963">
            <v>8</v>
          </cell>
          <cell r="F963">
            <v>21.1</v>
          </cell>
          <cell r="G963">
            <v>168.8</v>
          </cell>
        </row>
        <row r="964">
          <cell r="C964" t="str">
            <v>2РФ1-3</v>
          </cell>
          <cell r="D964" t="str">
            <v>Ригель фахверка 2РФ1-3</v>
          </cell>
          <cell r="E964">
            <v>2</v>
          </cell>
          <cell r="F964">
            <v>24.7</v>
          </cell>
          <cell r="G964">
            <v>49.4</v>
          </cell>
        </row>
        <row r="965">
          <cell r="C965" t="str">
            <v>2РФ1-4</v>
          </cell>
          <cell r="D965" t="str">
            <v>Ригель фахверка 2РФ1-4</v>
          </cell>
          <cell r="E965">
            <v>14</v>
          </cell>
          <cell r="F965">
            <v>116.8</v>
          </cell>
          <cell r="G965">
            <v>1635.2</v>
          </cell>
        </row>
        <row r="966">
          <cell r="C966" t="str">
            <v>2РФ1-5</v>
          </cell>
          <cell r="D966" t="str">
            <v>Ригель фахверка 2РФ1-5</v>
          </cell>
          <cell r="E966">
            <v>54</v>
          </cell>
          <cell r="F966">
            <v>118.5</v>
          </cell>
          <cell r="G966">
            <v>6399</v>
          </cell>
        </row>
        <row r="967">
          <cell r="C967" t="str">
            <v>2РФ1-6</v>
          </cell>
          <cell r="D967" t="str">
            <v>Ригель фахверка 2РФ1-6</v>
          </cell>
          <cell r="E967">
            <v>56</v>
          </cell>
          <cell r="F967">
            <v>121.8</v>
          </cell>
          <cell r="G967">
            <v>6820.8</v>
          </cell>
        </row>
        <row r="968">
          <cell r="C968" t="str">
            <v>2РФ1-7</v>
          </cell>
          <cell r="D968" t="str">
            <v>Ригель фахверка 2РФ1-7</v>
          </cell>
          <cell r="E968">
            <v>28</v>
          </cell>
          <cell r="F968">
            <v>118.5</v>
          </cell>
          <cell r="G968">
            <v>3318</v>
          </cell>
        </row>
        <row r="969">
          <cell r="C969" t="str">
            <v>2РФ1-8</v>
          </cell>
          <cell r="D969" t="str">
            <v>Ригель фахверка 2РФ1-8</v>
          </cell>
          <cell r="E969">
            <v>14</v>
          </cell>
          <cell r="F969">
            <v>116.8</v>
          </cell>
          <cell r="G969">
            <v>1635.2</v>
          </cell>
        </row>
        <row r="970">
          <cell r="C970" t="str">
            <v>2РФ1-9</v>
          </cell>
          <cell r="D970" t="str">
            <v>Ригель фахверка 2РФ1-9</v>
          </cell>
          <cell r="E970">
            <v>2</v>
          </cell>
          <cell r="F970">
            <v>122.5</v>
          </cell>
          <cell r="G970">
            <v>245</v>
          </cell>
        </row>
        <row r="971">
          <cell r="C971" t="str">
            <v>2РФ1-10</v>
          </cell>
          <cell r="D971" t="str">
            <v>Ригель фахверка 2РФ1-10</v>
          </cell>
          <cell r="E971">
            <v>2</v>
          </cell>
          <cell r="F971">
            <v>120.5</v>
          </cell>
          <cell r="G971">
            <v>241</v>
          </cell>
        </row>
        <row r="972">
          <cell r="C972" t="str">
            <v>2РФ1-11</v>
          </cell>
          <cell r="D972" t="str">
            <v>Ригель фахверка 2РФ1-11</v>
          </cell>
          <cell r="E972">
            <v>2</v>
          </cell>
          <cell r="F972">
            <v>24.7</v>
          </cell>
          <cell r="G972">
            <v>49.4</v>
          </cell>
        </row>
        <row r="973">
          <cell r="C973" t="str">
            <v>2РФ1-12</v>
          </cell>
          <cell r="D973" t="str">
            <v>Ригель фахверка 2РФ1-12</v>
          </cell>
          <cell r="E973">
            <v>8</v>
          </cell>
          <cell r="F973">
            <v>21.1</v>
          </cell>
          <cell r="G973">
            <v>168.8</v>
          </cell>
        </row>
        <row r="974">
          <cell r="C974" t="str">
            <v>2РФ2-1</v>
          </cell>
          <cell r="D974" t="str">
            <v>Ригель фахверка 2РФ2-1</v>
          </cell>
          <cell r="E974">
            <v>15</v>
          </cell>
          <cell r="F974">
            <v>14.9</v>
          </cell>
          <cell r="G974">
            <v>223.5</v>
          </cell>
        </row>
        <row r="975">
          <cell r="C975" t="str">
            <v>2РФ3-1</v>
          </cell>
          <cell r="D975" t="str">
            <v>Ригель фахверка 2РФ3-1</v>
          </cell>
          <cell r="E975">
            <v>36</v>
          </cell>
          <cell r="F975">
            <v>4.8</v>
          </cell>
          <cell r="G975">
            <v>172.8</v>
          </cell>
        </row>
        <row r="976">
          <cell r="C976" t="str">
            <v>2СВ1-1</v>
          </cell>
          <cell r="D976" t="str">
            <v>Связь 2СВ1-1</v>
          </cell>
          <cell r="E976">
            <v>32</v>
          </cell>
          <cell r="F976">
            <v>235.1</v>
          </cell>
          <cell r="G976">
            <v>7523.2</v>
          </cell>
        </row>
        <row r="977">
          <cell r="C977" t="str">
            <v>2СВ1-2</v>
          </cell>
          <cell r="D977" t="str">
            <v>Связь 2СВ1-2</v>
          </cell>
          <cell r="E977">
            <v>32</v>
          </cell>
          <cell r="F977">
            <v>232.1</v>
          </cell>
          <cell r="G977">
            <v>7427.2</v>
          </cell>
        </row>
        <row r="978">
          <cell r="C978" t="str">
            <v>2СВ2-1</v>
          </cell>
          <cell r="D978" t="str">
            <v>Связь 2СВ2-1</v>
          </cell>
          <cell r="E978">
            <v>8</v>
          </cell>
          <cell r="F978">
            <v>244.6</v>
          </cell>
          <cell r="G978">
            <v>1956.8</v>
          </cell>
        </row>
        <row r="979">
          <cell r="C979" t="str">
            <v>2СВ2-2</v>
          </cell>
          <cell r="D979" t="str">
            <v>Связь 2СВ2-2</v>
          </cell>
          <cell r="E979">
            <v>4</v>
          </cell>
          <cell r="F979">
            <v>234.8</v>
          </cell>
          <cell r="G979">
            <v>939.2</v>
          </cell>
        </row>
        <row r="980">
          <cell r="C980" t="str">
            <v>2СВ3-1</v>
          </cell>
          <cell r="D980" t="str">
            <v>Связь 2СВ3-1</v>
          </cell>
          <cell r="E980">
            <v>4</v>
          </cell>
          <cell r="F980">
            <v>384.7</v>
          </cell>
          <cell r="G980">
            <v>1538.8</v>
          </cell>
        </row>
        <row r="981">
          <cell r="C981" t="str">
            <v>2СВ4-1</v>
          </cell>
          <cell r="D981" t="str">
            <v>Связь 2СВ4-1</v>
          </cell>
          <cell r="E981">
            <v>2</v>
          </cell>
          <cell r="F981">
            <v>218.4</v>
          </cell>
          <cell r="G981">
            <v>436.8</v>
          </cell>
        </row>
        <row r="982">
          <cell r="C982" t="str">
            <v>2СВ4-2</v>
          </cell>
          <cell r="D982" t="str">
            <v>Связь 2СВ4-2</v>
          </cell>
          <cell r="E982">
            <v>2</v>
          </cell>
          <cell r="F982">
            <v>218.4</v>
          </cell>
          <cell r="G982">
            <v>436.8</v>
          </cell>
        </row>
        <row r="983">
          <cell r="C983" t="str">
            <v>2СВ4-3</v>
          </cell>
          <cell r="D983" t="str">
            <v>Связь 2СВ4-3</v>
          </cell>
          <cell r="E983">
            <v>4</v>
          </cell>
          <cell r="F983">
            <v>220.4</v>
          </cell>
          <cell r="G983">
            <v>881.6</v>
          </cell>
        </row>
        <row r="984">
          <cell r="C984" t="str">
            <v>2СВ5-1</v>
          </cell>
          <cell r="D984" t="str">
            <v>Связь 2СВ5-1</v>
          </cell>
          <cell r="E984">
            <v>4</v>
          </cell>
          <cell r="F984">
            <v>107.7</v>
          </cell>
          <cell r="G984">
            <v>430.8</v>
          </cell>
        </row>
        <row r="985">
          <cell r="C985" t="str">
            <v>2СВ5-2</v>
          </cell>
          <cell r="D985" t="str">
            <v>Связь 2СВ5-2</v>
          </cell>
          <cell r="E985">
            <v>4</v>
          </cell>
          <cell r="F985">
            <v>110.5</v>
          </cell>
          <cell r="G985">
            <v>442</v>
          </cell>
        </row>
        <row r="986">
          <cell r="C986" t="str">
            <v>2СГ1-1</v>
          </cell>
          <cell r="D986" t="str">
            <v>Связь 2СГ1-1</v>
          </cell>
          <cell r="E986">
            <v>56</v>
          </cell>
          <cell r="F986">
            <v>55</v>
          </cell>
          <cell r="G986">
            <v>3080</v>
          </cell>
        </row>
        <row r="987">
          <cell r="C987" t="str">
            <v>2СГ1-2</v>
          </cell>
          <cell r="D987" t="str">
            <v>Связь 2СГ1-2</v>
          </cell>
          <cell r="E987">
            <v>2</v>
          </cell>
          <cell r="F987">
            <v>48.2</v>
          </cell>
          <cell r="G987">
            <v>96.4</v>
          </cell>
        </row>
        <row r="988">
          <cell r="C988" t="str">
            <v>2СГ1-3</v>
          </cell>
          <cell r="D988" t="str">
            <v>Связь 2СГ1-3</v>
          </cell>
          <cell r="E988">
            <v>2</v>
          </cell>
          <cell r="F988">
            <v>51</v>
          </cell>
          <cell r="G988">
            <v>102</v>
          </cell>
        </row>
        <row r="989">
          <cell r="C989" t="str">
            <v>2СГ1-4</v>
          </cell>
          <cell r="D989" t="str">
            <v>Связь 2СГ1-4</v>
          </cell>
          <cell r="E989">
            <v>2</v>
          </cell>
          <cell r="F989">
            <v>54.3</v>
          </cell>
          <cell r="G989">
            <v>108.6</v>
          </cell>
        </row>
        <row r="990">
          <cell r="C990" t="str">
            <v>2СГ1-5</v>
          </cell>
          <cell r="D990" t="str">
            <v>Связь 2СГ1-5</v>
          </cell>
          <cell r="E990">
            <v>2</v>
          </cell>
          <cell r="F990">
            <v>55.3</v>
          </cell>
          <cell r="G990">
            <v>110.6</v>
          </cell>
        </row>
        <row r="991">
          <cell r="C991" t="str">
            <v>2СГ1-6</v>
          </cell>
          <cell r="D991" t="str">
            <v>Связь 2СГ1-6</v>
          </cell>
          <cell r="E991">
            <v>2</v>
          </cell>
          <cell r="F991">
            <v>37.299999999999997</v>
          </cell>
          <cell r="G991">
            <v>74.599999999999994</v>
          </cell>
        </row>
        <row r="992">
          <cell r="C992" t="str">
            <v>2СГ1-7</v>
          </cell>
          <cell r="D992" t="str">
            <v>Связь 2СГ1-7</v>
          </cell>
          <cell r="E992">
            <v>4</v>
          </cell>
          <cell r="F992">
            <v>35.700000000000003</v>
          </cell>
          <cell r="G992">
            <v>142.80000000000001</v>
          </cell>
        </row>
        <row r="993">
          <cell r="C993" t="str">
            <v>2СГ1-8</v>
          </cell>
          <cell r="D993" t="str">
            <v>Связь 2СГ1-8</v>
          </cell>
          <cell r="E993">
            <v>2</v>
          </cell>
          <cell r="F993">
            <v>29.5</v>
          </cell>
          <cell r="G993">
            <v>59</v>
          </cell>
        </row>
        <row r="994">
          <cell r="C994" t="str">
            <v>2СГ1-9</v>
          </cell>
          <cell r="D994" t="str">
            <v>Связь 2СГ1-9</v>
          </cell>
          <cell r="E994">
            <v>2</v>
          </cell>
          <cell r="F994">
            <v>24.7</v>
          </cell>
          <cell r="G994">
            <v>49.4</v>
          </cell>
        </row>
        <row r="995">
          <cell r="C995" t="str">
            <v>2СГ2-1</v>
          </cell>
          <cell r="D995" t="str">
            <v>Связь 2СГ2-1</v>
          </cell>
          <cell r="E995">
            <v>4</v>
          </cell>
          <cell r="F995">
            <v>222</v>
          </cell>
          <cell r="G995">
            <v>888</v>
          </cell>
        </row>
        <row r="996">
          <cell r="C996" t="str">
            <v>2СГ2-2</v>
          </cell>
          <cell r="D996" t="str">
            <v>Связь 2СГ2-2</v>
          </cell>
          <cell r="E996">
            <v>2</v>
          </cell>
          <cell r="F996">
            <v>224.3</v>
          </cell>
          <cell r="G996">
            <v>448.6</v>
          </cell>
        </row>
        <row r="997">
          <cell r="C997" t="str">
            <v>2СГ2-3</v>
          </cell>
          <cell r="D997" t="str">
            <v>Связь 2СГ2-3</v>
          </cell>
          <cell r="E997">
            <v>2</v>
          </cell>
          <cell r="F997">
            <v>224.3</v>
          </cell>
          <cell r="G997">
            <v>448.6</v>
          </cell>
        </row>
        <row r="998">
          <cell r="C998" t="str">
            <v>2СТ1-1</v>
          </cell>
          <cell r="D998" t="str">
            <v>Стойка 2СТ1-1</v>
          </cell>
          <cell r="E998">
            <v>1</v>
          </cell>
          <cell r="F998">
            <v>277.10000000000002</v>
          </cell>
          <cell r="G998">
            <v>277.10000000000002</v>
          </cell>
        </row>
        <row r="999">
          <cell r="C999" t="str">
            <v>2СТ1-2</v>
          </cell>
          <cell r="D999" t="str">
            <v>Стойка 2СТ1-2</v>
          </cell>
          <cell r="E999">
            <v>1</v>
          </cell>
          <cell r="F999">
            <v>427.4</v>
          </cell>
          <cell r="G999">
            <v>427.4</v>
          </cell>
        </row>
        <row r="1000">
          <cell r="C1000" t="str">
            <v>2СТ1-3</v>
          </cell>
          <cell r="D1000" t="str">
            <v>Стойка 2СТ1-3</v>
          </cell>
          <cell r="E1000">
            <v>2</v>
          </cell>
          <cell r="F1000">
            <v>322.89999999999998</v>
          </cell>
          <cell r="G1000">
            <v>645.79999999999995</v>
          </cell>
        </row>
        <row r="1001">
          <cell r="C1001" t="str">
            <v>2СТ1-4</v>
          </cell>
          <cell r="D1001" t="str">
            <v>Стойка 2СТ1-4</v>
          </cell>
          <cell r="E1001">
            <v>2</v>
          </cell>
          <cell r="F1001">
            <v>473.1</v>
          </cell>
          <cell r="G1001">
            <v>946.2</v>
          </cell>
        </row>
        <row r="1002">
          <cell r="C1002" t="str">
            <v>2СФ1-1</v>
          </cell>
          <cell r="D1002" t="str">
            <v>Стойка фахверка 2СФ1-1</v>
          </cell>
          <cell r="E1002">
            <v>2</v>
          </cell>
          <cell r="F1002">
            <v>60.6</v>
          </cell>
          <cell r="G1002">
            <v>121.2</v>
          </cell>
        </row>
        <row r="1003">
          <cell r="C1003" t="str">
            <v>2СФ1-2</v>
          </cell>
          <cell r="D1003" t="str">
            <v>Стойка фахверка 2СФ1-2</v>
          </cell>
          <cell r="E1003">
            <v>2</v>
          </cell>
          <cell r="F1003">
            <v>60.6</v>
          </cell>
          <cell r="G1003">
            <v>121.2</v>
          </cell>
        </row>
        <row r="1004">
          <cell r="C1004" t="str">
            <v>2СФ2-1</v>
          </cell>
          <cell r="D1004" t="str">
            <v>Стойка фахверка 2СФ2-1</v>
          </cell>
          <cell r="E1004">
            <v>24</v>
          </cell>
          <cell r="F1004">
            <v>28.9</v>
          </cell>
          <cell r="G1004">
            <v>693.6</v>
          </cell>
        </row>
        <row r="1005">
          <cell r="C1005" t="str">
            <v>2СФ2-2</v>
          </cell>
          <cell r="D1005" t="str">
            <v>Стойка фахверка 2СФ2-2</v>
          </cell>
          <cell r="E1005">
            <v>3</v>
          </cell>
          <cell r="F1005">
            <v>45.9</v>
          </cell>
          <cell r="G1005">
            <v>137.69999999999999</v>
          </cell>
        </row>
        <row r="1006">
          <cell r="C1006" t="str">
            <v>2СФ2-3</v>
          </cell>
          <cell r="D1006" t="str">
            <v>Стойка фахверка 2СФ2-3</v>
          </cell>
          <cell r="E1006">
            <v>3</v>
          </cell>
          <cell r="F1006">
            <v>36</v>
          </cell>
          <cell r="G1006">
            <v>108</v>
          </cell>
        </row>
        <row r="1007">
          <cell r="C1007" t="str">
            <v>2СФ3-1</v>
          </cell>
          <cell r="D1007" t="str">
            <v>Стойка фахверка 2СФ3-1</v>
          </cell>
          <cell r="E1007">
            <v>4</v>
          </cell>
          <cell r="F1007">
            <v>9.4</v>
          </cell>
          <cell r="G1007">
            <v>37.6</v>
          </cell>
        </row>
        <row r="1008">
          <cell r="C1008" t="str">
            <v>2СФ3-2</v>
          </cell>
          <cell r="D1008" t="str">
            <v>Стойка фахверка 2СФ3-2</v>
          </cell>
          <cell r="E1008">
            <v>4</v>
          </cell>
          <cell r="F1008">
            <v>8.8000000000000007</v>
          </cell>
          <cell r="G1008">
            <v>35.200000000000003</v>
          </cell>
        </row>
        <row r="1009">
          <cell r="C1009" t="str">
            <v>2СФ3-3</v>
          </cell>
          <cell r="D1009" t="str">
            <v>Стойка фахверка 2СФ3-3</v>
          </cell>
          <cell r="E1009">
            <v>28</v>
          </cell>
          <cell r="F1009">
            <v>10.9</v>
          </cell>
          <cell r="G1009">
            <v>305.2</v>
          </cell>
        </row>
        <row r="1010">
          <cell r="C1010" t="str">
            <v>2СФ3-4</v>
          </cell>
          <cell r="D1010" t="str">
            <v>Стойка фахверка 2СФ3-4</v>
          </cell>
          <cell r="E1010">
            <v>4</v>
          </cell>
          <cell r="F1010">
            <v>10.4</v>
          </cell>
          <cell r="G1010">
            <v>41.6</v>
          </cell>
        </row>
        <row r="1011">
          <cell r="C1011" t="str">
            <v>2СФ3-5</v>
          </cell>
          <cell r="D1011" t="str">
            <v>Стойка фахверка 2СФ3-5</v>
          </cell>
          <cell r="E1011">
            <v>24</v>
          </cell>
          <cell r="F1011">
            <v>8.8000000000000007</v>
          </cell>
          <cell r="G1011">
            <v>211.2</v>
          </cell>
        </row>
        <row r="1012">
          <cell r="C1012" t="str">
            <v>2СФ3-6</v>
          </cell>
          <cell r="D1012" t="str">
            <v>Стойка фахверка 2СФ3-6</v>
          </cell>
          <cell r="E1012">
            <v>24</v>
          </cell>
          <cell r="F1012">
            <v>10.5</v>
          </cell>
          <cell r="G1012">
            <v>252</v>
          </cell>
        </row>
        <row r="1013">
          <cell r="C1013" t="str">
            <v>2ФП1-1</v>
          </cell>
          <cell r="D1013" t="str">
            <v>Ферма 2ФП1-1</v>
          </cell>
          <cell r="E1013">
            <v>26</v>
          </cell>
          <cell r="F1013">
            <v>1471.5</v>
          </cell>
          <cell r="G1013">
            <v>38259</v>
          </cell>
        </row>
        <row r="1014">
          <cell r="C1014" t="str">
            <v>2Ш-1</v>
          </cell>
          <cell r="D1014" t="str">
            <v>Шайба 2Ш-1</v>
          </cell>
          <cell r="E1014">
            <v>256</v>
          </cell>
          <cell r="F1014">
            <v>1.6</v>
          </cell>
          <cell r="G1014">
            <v>409.6</v>
          </cell>
        </row>
        <row r="1015">
          <cell r="C1015" t="str">
            <v>2Ш-2</v>
          </cell>
          <cell r="D1015" t="str">
            <v>Шайба 2Ш-2</v>
          </cell>
          <cell r="E1015">
            <v>24</v>
          </cell>
          <cell r="F1015">
            <v>1</v>
          </cell>
          <cell r="G1015">
            <v>24</v>
          </cell>
        </row>
        <row r="1016">
          <cell r="C1016" t="str">
            <v>2Щ1-1</v>
          </cell>
          <cell r="D1016" t="str">
            <v>Щит 2Щ1-1</v>
          </cell>
          <cell r="E1016">
            <v>16</v>
          </cell>
          <cell r="F1016">
            <v>47.7</v>
          </cell>
          <cell r="G1016">
            <v>763.2</v>
          </cell>
        </row>
        <row r="1017">
          <cell r="C1017" t="str">
            <v>3А-1</v>
          </cell>
          <cell r="D1017" t="str">
            <v>Связь 3А-1</v>
          </cell>
          <cell r="E1017">
            <v>15</v>
          </cell>
          <cell r="F1017">
            <v>45.5</v>
          </cell>
          <cell r="G1017">
            <v>682.5</v>
          </cell>
        </row>
        <row r="1018">
          <cell r="C1018" t="str">
            <v>3Б-1</v>
          </cell>
          <cell r="D1018" t="str">
            <v>Распорка 3Б-1</v>
          </cell>
          <cell r="E1018">
            <v>1</v>
          </cell>
          <cell r="F1018">
            <v>49.7</v>
          </cell>
          <cell r="G1018">
            <v>49.7</v>
          </cell>
        </row>
        <row r="1019">
          <cell r="C1019" t="str">
            <v>3Б-2</v>
          </cell>
          <cell r="D1019" t="str">
            <v>Распорка 3Б-2</v>
          </cell>
          <cell r="E1019">
            <v>1</v>
          </cell>
          <cell r="F1019">
            <v>70.599999999999994</v>
          </cell>
          <cell r="G1019">
            <v>70.599999999999994</v>
          </cell>
        </row>
        <row r="1020">
          <cell r="C1020" t="str">
            <v>3Б1-1</v>
          </cell>
          <cell r="D1020" t="str">
            <v>Балка 3Б1-1</v>
          </cell>
          <cell r="E1020">
            <v>1</v>
          </cell>
          <cell r="F1020">
            <v>4701.6000000000004</v>
          </cell>
          <cell r="G1020">
            <v>4701.6000000000004</v>
          </cell>
        </row>
        <row r="1021">
          <cell r="C1021" t="str">
            <v>3Б1-2</v>
          </cell>
          <cell r="D1021" t="str">
            <v>Балка 3Б1-2</v>
          </cell>
          <cell r="E1021">
            <v>2</v>
          </cell>
          <cell r="F1021">
            <v>4551.2</v>
          </cell>
          <cell r="G1021">
            <v>9102.4</v>
          </cell>
        </row>
        <row r="1022">
          <cell r="C1022" t="str">
            <v>3Б1-3</v>
          </cell>
          <cell r="D1022" t="str">
            <v>Балка 3Б1-3</v>
          </cell>
          <cell r="E1022">
            <v>1</v>
          </cell>
          <cell r="F1022">
            <v>4535.6000000000004</v>
          </cell>
          <cell r="G1022">
            <v>4535.6000000000004</v>
          </cell>
        </row>
        <row r="1023">
          <cell r="C1023" t="str">
            <v>3Б1-4</v>
          </cell>
          <cell r="D1023" t="str">
            <v>Балка 3Б1-4</v>
          </cell>
          <cell r="E1023">
            <v>1</v>
          </cell>
          <cell r="F1023">
            <v>4535.6000000000004</v>
          </cell>
          <cell r="G1023">
            <v>4535.6000000000004</v>
          </cell>
        </row>
        <row r="1024">
          <cell r="C1024" t="str">
            <v>3Б1-5</v>
          </cell>
          <cell r="D1024" t="str">
            <v>Балка 3Б1-5</v>
          </cell>
          <cell r="E1024">
            <v>1</v>
          </cell>
          <cell r="F1024">
            <v>4551.2</v>
          </cell>
          <cell r="G1024">
            <v>4551.2</v>
          </cell>
        </row>
        <row r="1025">
          <cell r="C1025" t="str">
            <v>3Б1-6</v>
          </cell>
          <cell r="D1025" t="str">
            <v>Балка 3Б1-6</v>
          </cell>
          <cell r="E1025">
            <v>1</v>
          </cell>
          <cell r="F1025">
            <v>4535.6000000000004</v>
          </cell>
          <cell r="G1025">
            <v>4535.6000000000004</v>
          </cell>
        </row>
        <row r="1026">
          <cell r="C1026" t="str">
            <v>3Б1-7</v>
          </cell>
          <cell r="D1026" t="str">
            <v>Балка 3Б1-7</v>
          </cell>
          <cell r="E1026">
            <v>3</v>
          </cell>
          <cell r="F1026">
            <v>4551.2</v>
          </cell>
          <cell r="G1026">
            <v>13653.6</v>
          </cell>
        </row>
        <row r="1027">
          <cell r="C1027" t="str">
            <v>3Б1-8</v>
          </cell>
          <cell r="D1027" t="str">
            <v>Балка 3Б1-8</v>
          </cell>
          <cell r="E1027">
            <v>2</v>
          </cell>
          <cell r="F1027">
            <v>4535.6000000000004</v>
          </cell>
          <cell r="G1027">
            <v>9071.2000000000007</v>
          </cell>
        </row>
        <row r="1028">
          <cell r="C1028" t="str">
            <v>3Б1-9</v>
          </cell>
          <cell r="D1028" t="str">
            <v>Балка 3Б1-9</v>
          </cell>
          <cell r="E1028">
            <v>1</v>
          </cell>
          <cell r="F1028">
            <v>4528.7</v>
          </cell>
          <cell r="G1028">
            <v>4528.7</v>
          </cell>
        </row>
        <row r="1029">
          <cell r="C1029" t="str">
            <v>3Б2-1</v>
          </cell>
          <cell r="D1029" t="str">
            <v>Балка 3Б2-1</v>
          </cell>
          <cell r="E1029">
            <v>1</v>
          </cell>
          <cell r="F1029">
            <v>4386.3999999999996</v>
          </cell>
          <cell r="G1029">
            <v>4386.3999999999996</v>
          </cell>
        </row>
        <row r="1030">
          <cell r="C1030" t="str">
            <v>3Б2-2</v>
          </cell>
          <cell r="D1030" t="str">
            <v>Балка 3Б2-2</v>
          </cell>
          <cell r="E1030">
            <v>1</v>
          </cell>
          <cell r="F1030">
            <v>4425.1000000000004</v>
          </cell>
          <cell r="G1030">
            <v>4425.1000000000004</v>
          </cell>
        </row>
        <row r="1031">
          <cell r="C1031" t="str">
            <v>3Б4-1</v>
          </cell>
          <cell r="D1031" t="str">
            <v>Балка 3Б4-1</v>
          </cell>
          <cell r="E1031">
            <v>1</v>
          </cell>
          <cell r="F1031">
            <v>242.1</v>
          </cell>
          <cell r="G1031">
            <v>242.1</v>
          </cell>
        </row>
        <row r="1032">
          <cell r="C1032" t="str">
            <v>3Б4-2</v>
          </cell>
          <cell r="D1032" t="str">
            <v>Балка 3Б4-2</v>
          </cell>
          <cell r="E1032">
            <v>3</v>
          </cell>
          <cell r="F1032">
            <v>242.1</v>
          </cell>
          <cell r="G1032">
            <v>726.3</v>
          </cell>
        </row>
        <row r="1033">
          <cell r="C1033" t="str">
            <v>3Б4-3</v>
          </cell>
          <cell r="D1033" t="str">
            <v>Балка 3Б4-3</v>
          </cell>
          <cell r="E1033">
            <v>1</v>
          </cell>
          <cell r="F1033">
            <v>686</v>
          </cell>
          <cell r="G1033">
            <v>686</v>
          </cell>
        </row>
        <row r="1034">
          <cell r="C1034" t="str">
            <v>3Б4-4</v>
          </cell>
          <cell r="D1034" t="str">
            <v>Балка 3Б4-4</v>
          </cell>
          <cell r="E1034">
            <v>1</v>
          </cell>
          <cell r="F1034">
            <v>697.7</v>
          </cell>
          <cell r="G1034">
            <v>697.7</v>
          </cell>
        </row>
        <row r="1035">
          <cell r="C1035" t="str">
            <v>3Б4-5</v>
          </cell>
          <cell r="D1035" t="str">
            <v>Балка 3Б4-5</v>
          </cell>
          <cell r="E1035">
            <v>2</v>
          </cell>
          <cell r="F1035">
            <v>673.5</v>
          </cell>
          <cell r="G1035">
            <v>1347</v>
          </cell>
        </row>
        <row r="1036">
          <cell r="C1036" t="str">
            <v>3Б4-6</v>
          </cell>
          <cell r="D1036" t="str">
            <v>Балка 3Б4-6</v>
          </cell>
          <cell r="E1036">
            <v>1</v>
          </cell>
          <cell r="F1036">
            <v>673.5</v>
          </cell>
          <cell r="G1036">
            <v>673.5</v>
          </cell>
        </row>
        <row r="1037">
          <cell r="C1037" t="str">
            <v>3Б4-7</v>
          </cell>
          <cell r="D1037" t="str">
            <v>Балка 3Б4-7</v>
          </cell>
          <cell r="E1037">
            <v>1</v>
          </cell>
          <cell r="F1037">
            <v>685.2</v>
          </cell>
          <cell r="G1037">
            <v>685.2</v>
          </cell>
        </row>
        <row r="1038">
          <cell r="C1038" t="str">
            <v>3Б4-8</v>
          </cell>
          <cell r="D1038" t="str">
            <v>Балка 3Б4-8</v>
          </cell>
          <cell r="E1038">
            <v>2</v>
          </cell>
          <cell r="F1038">
            <v>673.5</v>
          </cell>
          <cell r="G1038">
            <v>1347</v>
          </cell>
        </row>
        <row r="1039">
          <cell r="C1039" t="str">
            <v>3Б4-9</v>
          </cell>
          <cell r="D1039" t="str">
            <v>Балка 3Б4-9</v>
          </cell>
          <cell r="E1039">
            <v>1</v>
          </cell>
          <cell r="F1039">
            <v>673.5</v>
          </cell>
          <cell r="G1039">
            <v>673.5</v>
          </cell>
        </row>
        <row r="1040">
          <cell r="C1040" t="str">
            <v>3Б4-10</v>
          </cell>
          <cell r="D1040" t="str">
            <v>Балка 3Б4-10</v>
          </cell>
          <cell r="E1040">
            <v>1</v>
          </cell>
          <cell r="F1040">
            <v>685.2</v>
          </cell>
          <cell r="G1040">
            <v>685.2</v>
          </cell>
        </row>
        <row r="1041">
          <cell r="C1041" t="str">
            <v>3Б4-11</v>
          </cell>
          <cell r="D1041" t="str">
            <v>Балка 3Б4-11</v>
          </cell>
          <cell r="E1041">
            <v>2</v>
          </cell>
          <cell r="F1041">
            <v>686</v>
          </cell>
          <cell r="G1041">
            <v>1372</v>
          </cell>
        </row>
        <row r="1042">
          <cell r="C1042" t="str">
            <v>3Б4-12</v>
          </cell>
          <cell r="D1042" t="str">
            <v>Балка 3Б4-12</v>
          </cell>
          <cell r="E1042">
            <v>1</v>
          </cell>
          <cell r="F1042">
            <v>686</v>
          </cell>
          <cell r="G1042">
            <v>686</v>
          </cell>
        </row>
        <row r="1043">
          <cell r="C1043" t="str">
            <v>3Б4-13</v>
          </cell>
          <cell r="D1043" t="str">
            <v>Балка 3Б4-13</v>
          </cell>
          <cell r="E1043">
            <v>1</v>
          </cell>
          <cell r="F1043">
            <v>697.7</v>
          </cell>
          <cell r="G1043">
            <v>697.7</v>
          </cell>
        </row>
        <row r="1044">
          <cell r="C1044" t="str">
            <v>3Б4-14</v>
          </cell>
          <cell r="D1044" t="str">
            <v>Балка 3Б4-14</v>
          </cell>
          <cell r="E1044">
            <v>2</v>
          </cell>
          <cell r="F1044">
            <v>673.5</v>
          </cell>
          <cell r="G1044">
            <v>1347</v>
          </cell>
        </row>
        <row r="1045">
          <cell r="C1045" t="str">
            <v>3Б4-15</v>
          </cell>
          <cell r="D1045" t="str">
            <v>Балка 3Б4-15</v>
          </cell>
          <cell r="E1045">
            <v>1</v>
          </cell>
          <cell r="F1045">
            <v>652.20000000000005</v>
          </cell>
          <cell r="G1045">
            <v>652.20000000000005</v>
          </cell>
        </row>
        <row r="1046">
          <cell r="C1046" t="str">
            <v>3Б4-16</v>
          </cell>
          <cell r="D1046" t="str">
            <v>Балка 3Б4-16</v>
          </cell>
          <cell r="E1046">
            <v>1</v>
          </cell>
          <cell r="F1046">
            <v>663.9</v>
          </cell>
          <cell r="G1046">
            <v>663.9</v>
          </cell>
        </row>
        <row r="1047">
          <cell r="C1047" t="str">
            <v>3Б4-17</v>
          </cell>
          <cell r="D1047" t="str">
            <v>Балка 3Б4-17</v>
          </cell>
          <cell r="E1047">
            <v>2</v>
          </cell>
          <cell r="F1047">
            <v>652.20000000000005</v>
          </cell>
          <cell r="G1047">
            <v>1304.4000000000001</v>
          </cell>
        </row>
        <row r="1048">
          <cell r="C1048" t="str">
            <v>3Б4-18</v>
          </cell>
          <cell r="D1048" t="str">
            <v>Балка 3Б4-18</v>
          </cell>
          <cell r="E1048">
            <v>1</v>
          </cell>
          <cell r="F1048">
            <v>664.1</v>
          </cell>
          <cell r="G1048">
            <v>664.1</v>
          </cell>
        </row>
        <row r="1049">
          <cell r="C1049" t="str">
            <v>3Б4-19</v>
          </cell>
          <cell r="D1049" t="str">
            <v>Балка 3Б4-19</v>
          </cell>
          <cell r="E1049">
            <v>1</v>
          </cell>
          <cell r="F1049">
            <v>696.2</v>
          </cell>
          <cell r="G1049">
            <v>696.2</v>
          </cell>
        </row>
        <row r="1050">
          <cell r="C1050" t="str">
            <v>3Б4-20</v>
          </cell>
          <cell r="D1050" t="str">
            <v>Балка 3Б4-20</v>
          </cell>
          <cell r="E1050">
            <v>1</v>
          </cell>
          <cell r="F1050">
            <v>685.1</v>
          </cell>
          <cell r="G1050">
            <v>685.1</v>
          </cell>
        </row>
        <row r="1051">
          <cell r="C1051" t="str">
            <v>3Б4-21</v>
          </cell>
          <cell r="D1051" t="str">
            <v>Балка 3Б4-21</v>
          </cell>
          <cell r="E1051">
            <v>1</v>
          </cell>
          <cell r="F1051">
            <v>685.3</v>
          </cell>
          <cell r="G1051">
            <v>685.3</v>
          </cell>
        </row>
        <row r="1052">
          <cell r="C1052" t="str">
            <v>3Б4-22</v>
          </cell>
          <cell r="D1052" t="str">
            <v>Балка 3Б4-22</v>
          </cell>
          <cell r="E1052">
            <v>1</v>
          </cell>
          <cell r="F1052">
            <v>678.9</v>
          </cell>
          <cell r="G1052">
            <v>678.9</v>
          </cell>
        </row>
        <row r="1053">
          <cell r="C1053" t="str">
            <v>3Б4-23</v>
          </cell>
          <cell r="D1053" t="str">
            <v>Балка 3Б4-23</v>
          </cell>
          <cell r="E1053">
            <v>1</v>
          </cell>
          <cell r="F1053">
            <v>691.2</v>
          </cell>
          <cell r="G1053">
            <v>691.2</v>
          </cell>
        </row>
        <row r="1054">
          <cell r="C1054" t="str">
            <v>3Б4-24</v>
          </cell>
          <cell r="D1054" t="str">
            <v>Балка 3Б4-24</v>
          </cell>
          <cell r="E1054">
            <v>1</v>
          </cell>
          <cell r="F1054">
            <v>666.4</v>
          </cell>
          <cell r="G1054">
            <v>666.4</v>
          </cell>
        </row>
        <row r="1055">
          <cell r="C1055" t="str">
            <v>3Б4-25</v>
          </cell>
          <cell r="D1055" t="str">
            <v>Балка 3Б4-25</v>
          </cell>
          <cell r="E1055">
            <v>1</v>
          </cell>
          <cell r="F1055">
            <v>666.4</v>
          </cell>
          <cell r="G1055">
            <v>666.4</v>
          </cell>
        </row>
        <row r="1056">
          <cell r="C1056" t="str">
            <v>3Б4-26</v>
          </cell>
          <cell r="D1056" t="str">
            <v>Балка 3Б4-26</v>
          </cell>
          <cell r="E1056">
            <v>1</v>
          </cell>
          <cell r="F1056">
            <v>655.5</v>
          </cell>
          <cell r="G1056">
            <v>655.5</v>
          </cell>
        </row>
        <row r="1057">
          <cell r="C1057" t="str">
            <v>3Б4-27</v>
          </cell>
          <cell r="D1057" t="str">
            <v>Балка 3Б4-27</v>
          </cell>
          <cell r="E1057">
            <v>1</v>
          </cell>
          <cell r="F1057">
            <v>663.5</v>
          </cell>
          <cell r="G1057">
            <v>663.5</v>
          </cell>
        </row>
        <row r="1058">
          <cell r="C1058" t="str">
            <v>3Б4-28</v>
          </cell>
          <cell r="D1058" t="str">
            <v>Балка 3Б4-28</v>
          </cell>
          <cell r="E1058">
            <v>1</v>
          </cell>
          <cell r="F1058">
            <v>668</v>
          </cell>
          <cell r="G1058">
            <v>668</v>
          </cell>
        </row>
        <row r="1059">
          <cell r="C1059" t="str">
            <v>3Б4-29</v>
          </cell>
          <cell r="D1059" t="str">
            <v>Балка 3Б4-29</v>
          </cell>
          <cell r="E1059">
            <v>1</v>
          </cell>
          <cell r="F1059">
            <v>678.4</v>
          </cell>
          <cell r="G1059">
            <v>678.4</v>
          </cell>
        </row>
        <row r="1060">
          <cell r="C1060" t="str">
            <v>3Б4-30</v>
          </cell>
          <cell r="D1060" t="str">
            <v>Балка 3Б4-30</v>
          </cell>
          <cell r="E1060">
            <v>2</v>
          </cell>
          <cell r="F1060">
            <v>658.3</v>
          </cell>
          <cell r="G1060">
            <v>1316.6</v>
          </cell>
        </row>
        <row r="1061">
          <cell r="C1061" t="str">
            <v>3Б4-31</v>
          </cell>
          <cell r="D1061" t="str">
            <v>Балка 3Б4-31</v>
          </cell>
          <cell r="E1061">
            <v>2</v>
          </cell>
          <cell r="F1061">
            <v>670.6</v>
          </cell>
          <cell r="G1061">
            <v>1341.2</v>
          </cell>
        </row>
        <row r="1062">
          <cell r="C1062" t="str">
            <v>3Б4-32</v>
          </cell>
          <cell r="D1062" t="str">
            <v>Балка 3Б4-32</v>
          </cell>
          <cell r="E1062">
            <v>4</v>
          </cell>
          <cell r="F1062">
            <v>645.79999999999995</v>
          </cell>
          <cell r="G1062">
            <v>2583.1999999999998</v>
          </cell>
        </row>
        <row r="1063">
          <cell r="C1063" t="str">
            <v>3Б4-33</v>
          </cell>
          <cell r="D1063" t="str">
            <v>Балка 3Б4-33</v>
          </cell>
          <cell r="E1063">
            <v>1</v>
          </cell>
          <cell r="F1063">
            <v>645.79999999999995</v>
          </cell>
          <cell r="G1063">
            <v>645.79999999999995</v>
          </cell>
        </row>
        <row r="1064">
          <cell r="C1064" t="str">
            <v>3Б4-34</v>
          </cell>
          <cell r="D1064" t="str">
            <v>Балка 3Б4-34</v>
          </cell>
          <cell r="E1064">
            <v>1</v>
          </cell>
          <cell r="F1064">
            <v>658.1</v>
          </cell>
          <cell r="G1064">
            <v>658.1</v>
          </cell>
        </row>
        <row r="1065">
          <cell r="C1065" t="str">
            <v>3Б4-35</v>
          </cell>
          <cell r="D1065" t="str">
            <v>Балка 3Б4-35</v>
          </cell>
          <cell r="E1065">
            <v>2</v>
          </cell>
          <cell r="F1065">
            <v>645.79999999999995</v>
          </cell>
          <cell r="G1065">
            <v>1291.5999999999999</v>
          </cell>
        </row>
        <row r="1066">
          <cell r="C1066" t="str">
            <v>3Б4-36</v>
          </cell>
          <cell r="D1066" t="str">
            <v>Балка 3Б4-36</v>
          </cell>
          <cell r="E1066">
            <v>1</v>
          </cell>
          <cell r="F1066">
            <v>647.20000000000005</v>
          </cell>
          <cell r="G1066">
            <v>647.20000000000005</v>
          </cell>
        </row>
        <row r="1067">
          <cell r="C1067" t="str">
            <v>3Б4-37</v>
          </cell>
          <cell r="D1067" t="str">
            <v>Балка 3Б4-37</v>
          </cell>
          <cell r="E1067">
            <v>1</v>
          </cell>
          <cell r="F1067">
            <v>659.5</v>
          </cell>
          <cell r="G1067">
            <v>659.5</v>
          </cell>
        </row>
        <row r="1068">
          <cell r="C1068" t="str">
            <v>3Б4-38</v>
          </cell>
          <cell r="D1068" t="str">
            <v>Балка 3Б4-38</v>
          </cell>
          <cell r="E1068">
            <v>2</v>
          </cell>
          <cell r="F1068">
            <v>658.3</v>
          </cell>
          <cell r="G1068">
            <v>1316.6</v>
          </cell>
        </row>
        <row r="1069">
          <cell r="C1069" t="str">
            <v>3Б4-39</v>
          </cell>
          <cell r="D1069" t="str">
            <v>Балка 3Б4-39</v>
          </cell>
          <cell r="E1069">
            <v>1</v>
          </cell>
          <cell r="F1069">
            <v>658.3</v>
          </cell>
          <cell r="G1069">
            <v>658.3</v>
          </cell>
        </row>
        <row r="1070">
          <cell r="C1070" t="str">
            <v>3Б4-40</v>
          </cell>
          <cell r="D1070" t="str">
            <v>Балка 3Б4-40</v>
          </cell>
          <cell r="E1070">
            <v>1</v>
          </cell>
          <cell r="F1070">
            <v>670.6</v>
          </cell>
          <cell r="G1070">
            <v>670.6</v>
          </cell>
        </row>
        <row r="1071">
          <cell r="C1071" t="str">
            <v>3Б4-41</v>
          </cell>
          <cell r="D1071" t="str">
            <v>Балка 3Б4-41</v>
          </cell>
          <cell r="E1071">
            <v>2</v>
          </cell>
          <cell r="F1071">
            <v>645.79999999999995</v>
          </cell>
          <cell r="G1071">
            <v>1291.5999999999999</v>
          </cell>
        </row>
        <row r="1072">
          <cell r="C1072" t="str">
            <v>3Б4-42</v>
          </cell>
          <cell r="D1072" t="str">
            <v>Балка 3Б4-42</v>
          </cell>
          <cell r="E1072">
            <v>1</v>
          </cell>
          <cell r="F1072">
            <v>645.79999999999995</v>
          </cell>
          <cell r="G1072">
            <v>645.79999999999995</v>
          </cell>
        </row>
        <row r="1073">
          <cell r="C1073" t="str">
            <v>3Б4-43</v>
          </cell>
          <cell r="D1073" t="str">
            <v>Балка 3Б4-43</v>
          </cell>
          <cell r="E1073">
            <v>1</v>
          </cell>
          <cell r="F1073">
            <v>653</v>
          </cell>
          <cell r="G1073">
            <v>653</v>
          </cell>
        </row>
        <row r="1074">
          <cell r="C1074" t="str">
            <v>3Б4-44</v>
          </cell>
          <cell r="D1074" t="str">
            <v>Балка 3Б4-44</v>
          </cell>
          <cell r="E1074">
            <v>2</v>
          </cell>
          <cell r="F1074">
            <v>658.3</v>
          </cell>
          <cell r="G1074">
            <v>1316.6</v>
          </cell>
        </row>
        <row r="1075">
          <cell r="C1075" t="str">
            <v>3Б5-1</v>
          </cell>
          <cell r="D1075" t="str">
            <v>Балка 3Б5-1</v>
          </cell>
          <cell r="E1075">
            <v>1</v>
          </cell>
          <cell r="F1075">
            <v>658.5</v>
          </cell>
          <cell r="G1075">
            <v>658.5</v>
          </cell>
        </row>
        <row r="1076">
          <cell r="C1076" t="str">
            <v>3Б7-1</v>
          </cell>
          <cell r="D1076" t="str">
            <v>Балка 3Б7-1</v>
          </cell>
          <cell r="E1076">
            <v>1</v>
          </cell>
          <cell r="F1076">
            <v>40.5</v>
          </cell>
          <cell r="G1076">
            <v>40.5</v>
          </cell>
        </row>
        <row r="1077">
          <cell r="C1077" t="str">
            <v>3Б7-2</v>
          </cell>
          <cell r="D1077" t="str">
            <v>Балка 3Б7-2</v>
          </cell>
          <cell r="E1077">
            <v>7</v>
          </cell>
          <cell r="F1077">
            <v>43.2</v>
          </cell>
          <cell r="G1077">
            <v>302.39999999999998</v>
          </cell>
        </row>
        <row r="1078">
          <cell r="C1078" t="str">
            <v>3Б7-3</v>
          </cell>
          <cell r="D1078" t="str">
            <v>Балка 3Б7-3</v>
          </cell>
          <cell r="E1078">
            <v>28</v>
          </cell>
          <cell r="F1078">
            <v>123.4</v>
          </cell>
          <cell r="G1078">
            <v>3455.2</v>
          </cell>
        </row>
        <row r="1079">
          <cell r="C1079" t="str">
            <v>3Б7-4</v>
          </cell>
          <cell r="D1079" t="str">
            <v>Балка 3Б7-4</v>
          </cell>
          <cell r="E1079">
            <v>11</v>
          </cell>
          <cell r="F1079">
            <v>119.5</v>
          </cell>
          <cell r="G1079">
            <v>1314.5</v>
          </cell>
        </row>
        <row r="1080">
          <cell r="C1080" t="str">
            <v>3Б7-5</v>
          </cell>
          <cell r="D1080" t="str">
            <v>Балка 3Б7-5</v>
          </cell>
          <cell r="E1080">
            <v>1</v>
          </cell>
          <cell r="F1080">
            <v>23.5</v>
          </cell>
          <cell r="G1080">
            <v>23.5</v>
          </cell>
        </row>
        <row r="1081">
          <cell r="C1081" t="str">
            <v>3Б7-6</v>
          </cell>
          <cell r="D1081" t="str">
            <v>Балка 3Б7-6</v>
          </cell>
          <cell r="E1081">
            <v>1</v>
          </cell>
          <cell r="F1081">
            <v>36.200000000000003</v>
          </cell>
          <cell r="G1081">
            <v>36.200000000000003</v>
          </cell>
        </row>
        <row r="1082">
          <cell r="C1082" t="str">
            <v>3Б7-7</v>
          </cell>
          <cell r="D1082" t="str">
            <v>Балка 3Б7-7</v>
          </cell>
          <cell r="E1082">
            <v>2</v>
          </cell>
          <cell r="F1082">
            <v>46.3</v>
          </cell>
          <cell r="G1082">
            <v>92.6</v>
          </cell>
        </row>
        <row r="1083">
          <cell r="C1083" t="str">
            <v>3Б7-8</v>
          </cell>
          <cell r="D1083" t="str">
            <v>Балка 3Б7-8</v>
          </cell>
          <cell r="E1083">
            <v>2</v>
          </cell>
          <cell r="F1083">
            <v>40.5</v>
          </cell>
          <cell r="G1083">
            <v>81</v>
          </cell>
        </row>
        <row r="1084">
          <cell r="C1084" t="str">
            <v>3Б7-9</v>
          </cell>
          <cell r="D1084" t="str">
            <v>Балка 3Б7-9</v>
          </cell>
          <cell r="E1084">
            <v>9</v>
          </cell>
          <cell r="F1084">
            <v>50.3</v>
          </cell>
          <cell r="G1084">
            <v>452.7</v>
          </cell>
        </row>
        <row r="1085">
          <cell r="C1085" t="str">
            <v>3Б7-10</v>
          </cell>
          <cell r="D1085" t="str">
            <v>Балка 3Б7-10</v>
          </cell>
          <cell r="E1085">
            <v>1</v>
          </cell>
          <cell r="F1085">
            <v>123.1</v>
          </cell>
          <cell r="G1085">
            <v>123.1</v>
          </cell>
        </row>
        <row r="1086">
          <cell r="C1086" t="str">
            <v>3Б7-11</v>
          </cell>
          <cell r="D1086" t="str">
            <v>Балка 3Б7-11</v>
          </cell>
          <cell r="E1086">
            <v>2</v>
          </cell>
          <cell r="F1086">
            <v>46.3</v>
          </cell>
          <cell r="G1086">
            <v>92.6</v>
          </cell>
        </row>
        <row r="1087">
          <cell r="C1087" t="str">
            <v>3Б7-12</v>
          </cell>
          <cell r="D1087" t="str">
            <v>Балка 3Б7-12</v>
          </cell>
          <cell r="E1087">
            <v>2</v>
          </cell>
          <cell r="F1087">
            <v>40.5</v>
          </cell>
          <cell r="G1087">
            <v>81</v>
          </cell>
        </row>
        <row r="1088">
          <cell r="C1088" t="str">
            <v>3Б7-13</v>
          </cell>
          <cell r="D1088" t="str">
            <v>Балка 3Б7-13</v>
          </cell>
          <cell r="E1088">
            <v>1</v>
          </cell>
          <cell r="F1088">
            <v>42.8</v>
          </cell>
          <cell r="G1088">
            <v>42.8</v>
          </cell>
        </row>
        <row r="1089">
          <cell r="C1089" t="str">
            <v>3Б7-14</v>
          </cell>
          <cell r="D1089" t="str">
            <v>Балка 3Б7-14</v>
          </cell>
          <cell r="E1089">
            <v>1</v>
          </cell>
          <cell r="F1089">
            <v>30.2</v>
          </cell>
          <cell r="G1089">
            <v>30.2</v>
          </cell>
        </row>
        <row r="1090">
          <cell r="C1090" t="str">
            <v>3Б7-15</v>
          </cell>
          <cell r="D1090" t="str">
            <v>Балка 3Б7-15</v>
          </cell>
          <cell r="E1090">
            <v>1</v>
          </cell>
          <cell r="F1090">
            <v>30.2</v>
          </cell>
          <cell r="G1090">
            <v>30.2</v>
          </cell>
        </row>
        <row r="1091">
          <cell r="C1091" t="str">
            <v>3Б7-16</v>
          </cell>
          <cell r="D1091" t="str">
            <v>Балка 3Б7-16</v>
          </cell>
          <cell r="E1091">
            <v>2</v>
          </cell>
          <cell r="F1091">
            <v>42.8</v>
          </cell>
          <cell r="G1091">
            <v>85.6</v>
          </cell>
        </row>
        <row r="1092">
          <cell r="C1092" t="str">
            <v>3Б7-17</v>
          </cell>
          <cell r="D1092" t="str">
            <v>Балка 3Б7-17</v>
          </cell>
          <cell r="E1092">
            <v>1</v>
          </cell>
          <cell r="F1092">
            <v>38.200000000000003</v>
          </cell>
          <cell r="G1092">
            <v>38.200000000000003</v>
          </cell>
        </row>
        <row r="1093">
          <cell r="C1093" t="str">
            <v>3Б7-18</v>
          </cell>
          <cell r="D1093" t="str">
            <v>Балка 3Б7-18</v>
          </cell>
          <cell r="E1093">
            <v>1</v>
          </cell>
          <cell r="F1093">
            <v>122</v>
          </cell>
          <cell r="G1093">
            <v>122</v>
          </cell>
        </row>
        <row r="1094">
          <cell r="C1094" t="str">
            <v>3Б7-19</v>
          </cell>
          <cell r="D1094" t="str">
            <v>Балка 3Б7-19</v>
          </cell>
          <cell r="E1094">
            <v>50</v>
          </cell>
          <cell r="F1094">
            <v>118.4</v>
          </cell>
          <cell r="G1094">
            <v>5920</v>
          </cell>
        </row>
        <row r="1095">
          <cell r="C1095" t="str">
            <v>3Б7-20</v>
          </cell>
          <cell r="D1095" t="str">
            <v>Балка 3Б7-20</v>
          </cell>
          <cell r="E1095">
            <v>1</v>
          </cell>
          <cell r="F1095">
            <v>122</v>
          </cell>
          <cell r="G1095">
            <v>122</v>
          </cell>
        </row>
        <row r="1096">
          <cell r="C1096" t="str">
            <v>3Б7-21</v>
          </cell>
          <cell r="D1096" t="str">
            <v>Балка 3Б7-21</v>
          </cell>
          <cell r="E1096">
            <v>1</v>
          </cell>
          <cell r="F1096">
            <v>38.200000000000003</v>
          </cell>
          <cell r="G1096">
            <v>38.200000000000003</v>
          </cell>
        </row>
        <row r="1097">
          <cell r="C1097" t="str">
            <v>3Б7-22</v>
          </cell>
          <cell r="D1097" t="str">
            <v>Балка 3Б7-22</v>
          </cell>
          <cell r="E1097">
            <v>1</v>
          </cell>
          <cell r="F1097">
            <v>35</v>
          </cell>
          <cell r="G1097">
            <v>35</v>
          </cell>
        </row>
        <row r="1098">
          <cell r="C1098" t="str">
            <v>3Б7-23</v>
          </cell>
          <cell r="D1098" t="str">
            <v>Балка 3Б7-23</v>
          </cell>
          <cell r="E1098">
            <v>2</v>
          </cell>
          <cell r="F1098">
            <v>22.3</v>
          </cell>
          <cell r="G1098">
            <v>44.6</v>
          </cell>
        </row>
        <row r="1099">
          <cell r="C1099" t="str">
            <v>3Б7-24</v>
          </cell>
          <cell r="D1099" t="str">
            <v>Балка 3Б7-24</v>
          </cell>
          <cell r="E1099">
            <v>1</v>
          </cell>
          <cell r="F1099">
            <v>17.2</v>
          </cell>
          <cell r="G1099">
            <v>17.2</v>
          </cell>
        </row>
        <row r="1100">
          <cell r="C1100" t="str">
            <v>3Б7-25</v>
          </cell>
          <cell r="D1100" t="str">
            <v>Балка 3Б7-25</v>
          </cell>
          <cell r="E1100">
            <v>1</v>
          </cell>
          <cell r="F1100">
            <v>125</v>
          </cell>
          <cell r="G1100">
            <v>125</v>
          </cell>
        </row>
        <row r="1101">
          <cell r="C1101" t="str">
            <v>3Б8-1</v>
          </cell>
          <cell r="D1101" t="str">
            <v>Балка 3Б8-1</v>
          </cell>
          <cell r="E1101">
            <v>1</v>
          </cell>
          <cell r="F1101">
            <v>3757.4</v>
          </cell>
          <cell r="G1101">
            <v>3757.4</v>
          </cell>
        </row>
        <row r="1102">
          <cell r="C1102" t="str">
            <v>3Б8-2</v>
          </cell>
          <cell r="D1102" t="str">
            <v>Балка 3Б8-2</v>
          </cell>
          <cell r="E1102">
            <v>9</v>
          </cell>
          <cell r="F1102">
            <v>3763.7</v>
          </cell>
          <cell r="G1102">
            <v>33873.300000000003</v>
          </cell>
        </row>
        <row r="1103">
          <cell r="C1103" t="str">
            <v>3Б8-3</v>
          </cell>
          <cell r="D1103" t="str">
            <v>Балка 3Б8-3</v>
          </cell>
          <cell r="E1103">
            <v>1</v>
          </cell>
          <cell r="F1103">
            <v>3772.2</v>
          </cell>
          <cell r="G1103">
            <v>3772.2</v>
          </cell>
        </row>
        <row r="1104">
          <cell r="C1104" t="str">
            <v>3Б8-4</v>
          </cell>
          <cell r="D1104" t="str">
            <v>Балка 3Б8-4</v>
          </cell>
          <cell r="E1104">
            <v>1</v>
          </cell>
          <cell r="F1104">
            <v>3796.9</v>
          </cell>
          <cell r="G1104">
            <v>3796.9</v>
          </cell>
        </row>
        <row r="1105">
          <cell r="C1105" t="str">
            <v>3Б8-5</v>
          </cell>
          <cell r="D1105" t="str">
            <v>Балка 3Б8-5</v>
          </cell>
          <cell r="E1105">
            <v>1</v>
          </cell>
          <cell r="F1105">
            <v>3785.3</v>
          </cell>
          <cell r="G1105">
            <v>3785.3</v>
          </cell>
        </row>
        <row r="1106">
          <cell r="C1106" t="str">
            <v>3Б8-6</v>
          </cell>
          <cell r="D1106" t="str">
            <v>Балка 3Б8-6</v>
          </cell>
          <cell r="E1106">
            <v>1</v>
          </cell>
          <cell r="F1106">
            <v>3796.9</v>
          </cell>
          <cell r="G1106">
            <v>3796.9</v>
          </cell>
        </row>
        <row r="1107">
          <cell r="C1107" t="str">
            <v>3Б8-7</v>
          </cell>
          <cell r="D1107" t="str">
            <v>Балка 3Б8-7</v>
          </cell>
          <cell r="E1107">
            <v>1</v>
          </cell>
          <cell r="F1107">
            <v>3757.4</v>
          </cell>
          <cell r="G1107">
            <v>3757.4</v>
          </cell>
        </row>
        <row r="1108">
          <cell r="C1108" t="str">
            <v>3Б11-1</v>
          </cell>
          <cell r="D1108" t="str">
            <v>Балка 3Б11-1</v>
          </cell>
          <cell r="E1108">
            <v>1</v>
          </cell>
          <cell r="F1108">
            <v>791.2</v>
          </cell>
          <cell r="G1108">
            <v>791.2</v>
          </cell>
        </row>
        <row r="1109">
          <cell r="C1109" t="str">
            <v>3Б13-1</v>
          </cell>
          <cell r="D1109" t="str">
            <v>Балка 3Б13-1</v>
          </cell>
          <cell r="E1109">
            <v>3</v>
          </cell>
          <cell r="F1109">
            <v>39</v>
          </cell>
          <cell r="G1109">
            <v>117</v>
          </cell>
        </row>
        <row r="1110">
          <cell r="C1110" t="str">
            <v>3Б13-2</v>
          </cell>
          <cell r="D1110" t="str">
            <v>Балка 3Б13-2</v>
          </cell>
          <cell r="E1110">
            <v>2</v>
          </cell>
          <cell r="F1110">
            <v>64.7</v>
          </cell>
          <cell r="G1110">
            <v>129.4</v>
          </cell>
        </row>
        <row r="1111">
          <cell r="C1111" t="str">
            <v>3Б13-3</v>
          </cell>
          <cell r="D1111" t="str">
            <v>Балка 3Б13-3</v>
          </cell>
          <cell r="E1111">
            <v>3</v>
          </cell>
          <cell r="F1111">
            <v>41.5</v>
          </cell>
          <cell r="G1111">
            <v>124.5</v>
          </cell>
        </row>
        <row r="1112">
          <cell r="C1112" t="str">
            <v>3Б13-4</v>
          </cell>
          <cell r="D1112" t="str">
            <v>Балка 3Б13-4</v>
          </cell>
          <cell r="E1112">
            <v>3</v>
          </cell>
          <cell r="F1112">
            <v>38.200000000000003</v>
          </cell>
          <cell r="G1112">
            <v>114.6</v>
          </cell>
        </row>
        <row r="1113">
          <cell r="C1113" t="str">
            <v>3Б13-5</v>
          </cell>
          <cell r="D1113" t="str">
            <v>Балка 3Б13-5</v>
          </cell>
          <cell r="E1113">
            <v>1</v>
          </cell>
          <cell r="F1113">
            <v>59.4</v>
          </cell>
          <cell r="G1113">
            <v>59.4</v>
          </cell>
        </row>
        <row r="1114">
          <cell r="C1114" t="str">
            <v>3Б13-6</v>
          </cell>
          <cell r="D1114" t="str">
            <v>Балка 3Б13-6</v>
          </cell>
          <cell r="E1114">
            <v>1</v>
          </cell>
          <cell r="F1114">
            <v>60.3</v>
          </cell>
          <cell r="G1114">
            <v>60.3</v>
          </cell>
        </row>
        <row r="1115">
          <cell r="C1115" t="str">
            <v>3Б13-7</v>
          </cell>
          <cell r="D1115" t="str">
            <v>Балка 3Б13-7</v>
          </cell>
          <cell r="E1115">
            <v>1</v>
          </cell>
          <cell r="F1115">
            <v>39</v>
          </cell>
          <cell r="G1115">
            <v>39</v>
          </cell>
        </row>
        <row r="1116">
          <cell r="C1116" t="str">
            <v>3Б13-8</v>
          </cell>
          <cell r="D1116" t="str">
            <v>Балка 3Б13-8</v>
          </cell>
          <cell r="E1116">
            <v>1</v>
          </cell>
          <cell r="F1116">
            <v>12.5</v>
          </cell>
          <cell r="G1116">
            <v>12.5</v>
          </cell>
        </row>
        <row r="1117">
          <cell r="C1117" t="str">
            <v>3Б13-9</v>
          </cell>
          <cell r="D1117" t="str">
            <v>Балка 3Б13-9</v>
          </cell>
          <cell r="E1117">
            <v>3</v>
          </cell>
          <cell r="F1117">
            <v>18</v>
          </cell>
          <cell r="G1117">
            <v>54</v>
          </cell>
        </row>
        <row r="1118">
          <cell r="C1118" t="str">
            <v>3Б13-10</v>
          </cell>
          <cell r="D1118" t="str">
            <v>Балка 3Б13-10</v>
          </cell>
          <cell r="E1118">
            <v>14</v>
          </cell>
          <cell r="F1118">
            <v>15.8</v>
          </cell>
          <cell r="G1118">
            <v>221.2</v>
          </cell>
        </row>
        <row r="1119">
          <cell r="C1119" t="str">
            <v>3Б13-11</v>
          </cell>
          <cell r="D1119" t="str">
            <v>Балка 3Б13-11</v>
          </cell>
          <cell r="E1119">
            <v>1</v>
          </cell>
          <cell r="F1119">
            <v>18.5</v>
          </cell>
          <cell r="G1119">
            <v>18.5</v>
          </cell>
        </row>
        <row r="1120">
          <cell r="C1120" t="str">
            <v>3Б13-12</v>
          </cell>
          <cell r="D1120" t="str">
            <v>Балка 3Б13-12</v>
          </cell>
          <cell r="E1120">
            <v>1</v>
          </cell>
          <cell r="F1120">
            <v>12.1</v>
          </cell>
          <cell r="G1120">
            <v>12.1</v>
          </cell>
        </row>
        <row r="1121">
          <cell r="C1121" t="str">
            <v>3Б13-13</v>
          </cell>
          <cell r="D1121" t="str">
            <v>Балка 3Б13-13</v>
          </cell>
          <cell r="E1121">
            <v>1</v>
          </cell>
          <cell r="F1121">
            <v>15.4</v>
          </cell>
          <cell r="G1121">
            <v>15.4</v>
          </cell>
        </row>
        <row r="1122">
          <cell r="C1122" t="str">
            <v>3Б13-14</v>
          </cell>
          <cell r="D1122" t="str">
            <v>Балка 3Б13-14</v>
          </cell>
          <cell r="E1122">
            <v>3</v>
          </cell>
          <cell r="F1122">
            <v>49</v>
          </cell>
          <cell r="G1122">
            <v>147</v>
          </cell>
        </row>
        <row r="1123">
          <cell r="C1123" t="str">
            <v>3Б13-15</v>
          </cell>
          <cell r="D1123" t="str">
            <v>Балка 3Б13-15</v>
          </cell>
          <cell r="E1123">
            <v>3</v>
          </cell>
          <cell r="F1123">
            <v>45.6</v>
          </cell>
          <cell r="G1123">
            <v>136.80000000000001</v>
          </cell>
        </row>
        <row r="1124">
          <cell r="C1124" t="str">
            <v>3Б14-1</v>
          </cell>
          <cell r="D1124" t="str">
            <v>Балка 3Б14-1</v>
          </cell>
          <cell r="E1124">
            <v>1</v>
          </cell>
          <cell r="F1124">
            <v>351.7</v>
          </cell>
          <cell r="G1124">
            <v>351.7</v>
          </cell>
        </row>
        <row r="1125">
          <cell r="C1125" t="str">
            <v>3Б14-2</v>
          </cell>
          <cell r="D1125" t="str">
            <v>Балка 3Б14-2</v>
          </cell>
          <cell r="E1125">
            <v>1</v>
          </cell>
          <cell r="F1125">
            <v>341.6</v>
          </cell>
          <cell r="G1125">
            <v>341.6</v>
          </cell>
        </row>
        <row r="1126">
          <cell r="C1126" t="str">
            <v>3Б14-3</v>
          </cell>
          <cell r="D1126" t="str">
            <v>Балка 3Б14-3</v>
          </cell>
          <cell r="E1126">
            <v>1</v>
          </cell>
          <cell r="F1126">
            <v>50.9</v>
          </cell>
          <cell r="G1126">
            <v>50.9</v>
          </cell>
        </row>
        <row r="1127">
          <cell r="C1127" t="str">
            <v>3Б14-4</v>
          </cell>
          <cell r="D1127" t="str">
            <v>Балка 3Б14-4</v>
          </cell>
          <cell r="E1127">
            <v>1</v>
          </cell>
          <cell r="F1127">
            <v>344.3</v>
          </cell>
          <cell r="G1127">
            <v>344.3</v>
          </cell>
        </row>
        <row r="1128">
          <cell r="C1128" t="str">
            <v>3Б14-5</v>
          </cell>
          <cell r="D1128" t="str">
            <v>Балка 3Б14-5</v>
          </cell>
          <cell r="E1128">
            <v>1</v>
          </cell>
          <cell r="F1128">
            <v>357.2</v>
          </cell>
          <cell r="G1128">
            <v>357.2</v>
          </cell>
        </row>
        <row r="1129">
          <cell r="C1129" t="str">
            <v>3В-1</v>
          </cell>
          <cell r="D1129" t="str">
            <v>Ригель фахверка 3В-1</v>
          </cell>
          <cell r="E1129">
            <v>1</v>
          </cell>
          <cell r="F1129">
            <v>3.9</v>
          </cell>
          <cell r="G1129">
            <v>3.9</v>
          </cell>
        </row>
        <row r="1130">
          <cell r="C1130" t="str">
            <v>3В-2</v>
          </cell>
          <cell r="D1130" t="str">
            <v>Ригель фахверка 3В-2</v>
          </cell>
          <cell r="E1130">
            <v>1</v>
          </cell>
          <cell r="F1130">
            <v>16.5</v>
          </cell>
          <cell r="G1130">
            <v>16.5</v>
          </cell>
        </row>
        <row r="1131">
          <cell r="C1131" t="str">
            <v>3В-3</v>
          </cell>
          <cell r="D1131" t="str">
            <v>Ригель фахверка 3В-3</v>
          </cell>
          <cell r="E1131">
            <v>1</v>
          </cell>
          <cell r="F1131">
            <v>1.5</v>
          </cell>
          <cell r="G1131">
            <v>1.5</v>
          </cell>
        </row>
        <row r="1132">
          <cell r="C1132" t="str">
            <v>3В-4</v>
          </cell>
          <cell r="D1132" t="str">
            <v>Ригель фахверка 3В-4</v>
          </cell>
          <cell r="E1132">
            <v>1</v>
          </cell>
          <cell r="F1132">
            <v>6.7</v>
          </cell>
          <cell r="G1132">
            <v>6.7</v>
          </cell>
        </row>
        <row r="1133">
          <cell r="C1133" t="str">
            <v>3В-5</v>
          </cell>
          <cell r="D1133" t="str">
            <v>Ригель фахверка 3В-5</v>
          </cell>
          <cell r="E1133">
            <v>1</v>
          </cell>
          <cell r="F1133">
            <v>3.1</v>
          </cell>
          <cell r="G1133">
            <v>3.1</v>
          </cell>
        </row>
        <row r="1134">
          <cell r="C1134" t="str">
            <v>3В-6</v>
          </cell>
          <cell r="D1134" t="str">
            <v>Ригель фахверка 3В-6</v>
          </cell>
          <cell r="E1134">
            <v>1</v>
          </cell>
          <cell r="F1134">
            <v>5.6</v>
          </cell>
          <cell r="G1134">
            <v>5.6</v>
          </cell>
        </row>
        <row r="1135">
          <cell r="C1135" t="str">
            <v>3В-7</v>
          </cell>
          <cell r="D1135" t="str">
            <v>Ригель фахверка 3В-7</v>
          </cell>
          <cell r="E1135">
            <v>1</v>
          </cell>
          <cell r="F1135">
            <v>9.1999999999999993</v>
          </cell>
          <cell r="G1135">
            <v>9.1999999999999993</v>
          </cell>
        </row>
        <row r="1136">
          <cell r="C1136" t="str">
            <v>3В-8</v>
          </cell>
          <cell r="D1136" t="str">
            <v>Ригель фахверка 3В-8</v>
          </cell>
          <cell r="E1136">
            <v>1</v>
          </cell>
          <cell r="F1136">
            <v>11.1</v>
          </cell>
          <cell r="G1136">
            <v>11.1</v>
          </cell>
        </row>
        <row r="1137">
          <cell r="C1137" t="str">
            <v>3В-9</v>
          </cell>
          <cell r="D1137" t="str">
            <v>Ригель фахверка 3В-9</v>
          </cell>
          <cell r="E1137">
            <v>1</v>
          </cell>
          <cell r="F1137">
            <v>39.799999999999997</v>
          </cell>
          <cell r="G1137">
            <v>39.799999999999997</v>
          </cell>
        </row>
        <row r="1138">
          <cell r="C1138" t="str">
            <v>3В-10</v>
          </cell>
          <cell r="D1138" t="str">
            <v>Ригель фахверка 3В-10</v>
          </cell>
          <cell r="E1138">
            <v>1</v>
          </cell>
          <cell r="F1138">
            <v>29.2</v>
          </cell>
          <cell r="G1138">
            <v>29.2</v>
          </cell>
        </row>
        <row r="1139">
          <cell r="C1139" t="str">
            <v>3ЗД1-1</v>
          </cell>
          <cell r="D1139" t="str">
            <v>Закладная деталь 3ЗД1-1</v>
          </cell>
          <cell r="E1139">
            <v>102</v>
          </cell>
          <cell r="F1139">
            <v>8.4</v>
          </cell>
          <cell r="G1139">
            <v>856.8</v>
          </cell>
        </row>
        <row r="1140">
          <cell r="C1140" t="str">
            <v>3ЗД1-2</v>
          </cell>
          <cell r="D1140" t="str">
            <v>Закладная деталь 3ЗД1-2</v>
          </cell>
          <cell r="E1140">
            <v>102</v>
          </cell>
          <cell r="F1140">
            <v>2.2000000000000002</v>
          </cell>
          <cell r="G1140">
            <v>224.4</v>
          </cell>
        </row>
        <row r="1141">
          <cell r="C1141" t="str">
            <v>3К1-1</v>
          </cell>
          <cell r="D1141" t="str">
            <v>Колонна 3К1-1</v>
          </cell>
          <cell r="E1141">
            <v>2</v>
          </cell>
          <cell r="F1141">
            <v>1183.5999999999999</v>
          </cell>
          <cell r="G1141">
            <v>2367.1999999999998</v>
          </cell>
        </row>
        <row r="1142">
          <cell r="C1142" t="str">
            <v>3К1-2</v>
          </cell>
          <cell r="D1142" t="str">
            <v>Колонна 3К1-2</v>
          </cell>
          <cell r="E1142">
            <v>2</v>
          </cell>
          <cell r="F1142">
            <v>225.6</v>
          </cell>
          <cell r="G1142">
            <v>451.2</v>
          </cell>
        </row>
        <row r="1143">
          <cell r="C1143" t="str">
            <v>3К1-3</v>
          </cell>
          <cell r="D1143" t="str">
            <v>Колонна 3К1-3</v>
          </cell>
          <cell r="E1143">
            <v>2</v>
          </cell>
          <cell r="F1143">
            <v>1183.5999999999999</v>
          </cell>
          <cell r="G1143">
            <v>2367.1999999999998</v>
          </cell>
        </row>
        <row r="1144">
          <cell r="C1144" t="str">
            <v>3К1-4</v>
          </cell>
          <cell r="D1144" t="str">
            <v>Колонна 3К1-4</v>
          </cell>
          <cell r="E1144">
            <v>3</v>
          </cell>
          <cell r="F1144">
            <v>225.6</v>
          </cell>
          <cell r="G1144">
            <v>676.8</v>
          </cell>
        </row>
        <row r="1145">
          <cell r="C1145" t="str">
            <v>3К1-5</v>
          </cell>
          <cell r="D1145" t="str">
            <v>Колонна 3К1-5</v>
          </cell>
          <cell r="E1145">
            <v>1</v>
          </cell>
          <cell r="F1145">
            <v>1192.7</v>
          </cell>
          <cell r="G1145">
            <v>1192.7</v>
          </cell>
        </row>
        <row r="1146">
          <cell r="C1146" t="str">
            <v>3К1-6</v>
          </cell>
          <cell r="D1146" t="str">
            <v>Колонна 3К1-6</v>
          </cell>
          <cell r="E1146">
            <v>8</v>
          </cell>
          <cell r="F1146">
            <v>247</v>
          </cell>
          <cell r="G1146">
            <v>1976</v>
          </cell>
        </row>
        <row r="1147">
          <cell r="C1147" t="str">
            <v>3К1-7</v>
          </cell>
          <cell r="D1147" t="str">
            <v>Колонна 3К1-7</v>
          </cell>
          <cell r="E1147">
            <v>6</v>
          </cell>
          <cell r="F1147">
            <v>1190.4000000000001</v>
          </cell>
          <cell r="G1147">
            <v>7142.4</v>
          </cell>
        </row>
        <row r="1148">
          <cell r="C1148" t="str">
            <v>3К1-8</v>
          </cell>
          <cell r="D1148" t="str">
            <v>Колонна 3К1-8</v>
          </cell>
          <cell r="E1148">
            <v>1</v>
          </cell>
          <cell r="F1148">
            <v>1192.7</v>
          </cell>
          <cell r="G1148">
            <v>1192.7</v>
          </cell>
        </row>
        <row r="1149">
          <cell r="C1149" t="str">
            <v>3К1-9</v>
          </cell>
          <cell r="D1149" t="str">
            <v>Колонна 3К1-9</v>
          </cell>
          <cell r="E1149">
            <v>1</v>
          </cell>
          <cell r="F1149">
            <v>1215</v>
          </cell>
          <cell r="G1149">
            <v>1215</v>
          </cell>
        </row>
        <row r="1150">
          <cell r="C1150" t="str">
            <v>3К1-10</v>
          </cell>
          <cell r="D1150" t="str">
            <v>Колонна 3К1-10</v>
          </cell>
          <cell r="E1150">
            <v>1</v>
          </cell>
          <cell r="F1150">
            <v>258.10000000000002</v>
          </cell>
          <cell r="G1150">
            <v>258.10000000000002</v>
          </cell>
        </row>
        <row r="1151">
          <cell r="C1151" t="str">
            <v>3К1-11</v>
          </cell>
          <cell r="D1151" t="str">
            <v>Колонна 3К1-11</v>
          </cell>
          <cell r="E1151">
            <v>1</v>
          </cell>
          <cell r="F1151">
            <v>1220.0999999999999</v>
          </cell>
          <cell r="G1151">
            <v>1220.0999999999999</v>
          </cell>
        </row>
        <row r="1152">
          <cell r="C1152" t="str">
            <v>3К1-12</v>
          </cell>
          <cell r="D1152" t="str">
            <v>Колонна 3К1-12</v>
          </cell>
          <cell r="E1152">
            <v>1</v>
          </cell>
          <cell r="F1152">
            <v>319.3</v>
          </cell>
          <cell r="G1152">
            <v>319.3</v>
          </cell>
        </row>
        <row r="1153">
          <cell r="C1153" t="str">
            <v>3К1-13</v>
          </cell>
          <cell r="D1153" t="str">
            <v>Колонна 3К1-13</v>
          </cell>
          <cell r="E1153">
            <v>1</v>
          </cell>
          <cell r="F1153">
            <v>1198.7</v>
          </cell>
          <cell r="G1153">
            <v>1198.7</v>
          </cell>
        </row>
        <row r="1154">
          <cell r="C1154" t="str">
            <v>3К1-14</v>
          </cell>
          <cell r="D1154" t="str">
            <v>Колонна 3К1-14</v>
          </cell>
          <cell r="E1154">
            <v>1</v>
          </cell>
          <cell r="F1154">
            <v>258.10000000000002</v>
          </cell>
          <cell r="G1154">
            <v>258.10000000000002</v>
          </cell>
        </row>
        <row r="1155">
          <cell r="C1155" t="str">
            <v>3К1-15</v>
          </cell>
          <cell r="D1155" t="str">
            <v>Колонна 3К1-15</v>
          </cell>
          <cell r="E1155">
            <v>1</v>
          </cell>
          <cell r="F1155">
            <v>1235</v>
          </cell>
          <cell r="G1155">
            <v>1235</v>
          </cell>
        </row>
        <row r="1156">
          <cell r="C1156" t="str">
            <v>3К2-1</v>
          </cell>
          <cell r="D1156" t="str">
            <v>Колонна 3К2-1</v>
          </cell>
          <cell r="E1156">
            <v>1</v>
          </cell>
          <cell r="F1156">
            <v>1753.2</v>
          </cell>
          <cell r="G1156">
            <v>1753.2</v>
          </cell>
        </row>
        <row r="1157">
          <cell r="C1157" t="str">
            <v>3К2-2</v>
          </cell>
          <cell r="D1157" t="str">
            <v>Колонна 3К2-2</v>
          </cell>
          <cell r="E1157">
            <v>10</v>
          </cell>
          <cell r="F1157">
            <v>1764.7</v>
          </cell>
          <cell r="G1157">
            <v>17647</v>
          </cell>
        </row>
        <row r="1158">
          <cell r="C1158" t="str">
            <v>3К2-3</v>
          </cell>
          <cell r="D1158" t="str">
            <v>Колонна 3К2-3</v>
          </cell>
          <cell r="E1158">
            <v>1</v>
          </cell>
          <cell r="F1158">
            <v>1772.8</v>
          </cell>
          <cell r="G1158">
            <v>1772.8</v>
          </cell>
        </row>
        <row r="1159">
          <cell r="C1159" t="str">
            <v>3К2-4</v>
          </cell>
          <cell r="D1159" t="str">
            <v>Колонна 3К2-4</v>
          </cell>
          <cell r="E1159">
            <v>1</v>
          </cell>
          <cell r="F1159">
            <v>1772.8</v>
          </cell>
          <cell r="G1159">
            <v>1772.8</v>
          </cell>
        </row>
        <row r="1160">
          <cell r="C1160" t="str">
            <v>3К2-5</v>
          </cell>
          <cell r="D1160" t="str">
            <v>Колонна 3К2-5</v>
          </cell>
          <cell r="E1160">
            <v>1</v>
          </cell>
          <cell r="F1160">
            <v>1786.1</v>
          </cell>
          <cell r="G1160">
            <v>1786.1</v>
          </cell>
        </row>
        <row r="1161">
          <cell r="C1161" t="str">
            <v>3К2-6</v>
          </cell>
          <cell r="D1161" t="str">
            <v>Колонна 3К2-6</v>
          </cell>
          <cell r="E1161">
            <v>1</v>
          </cell>
          <cell r="F1161">
            <v>1753.2</v>
          </cell>
          <cell r="G1161">
            <v>1753.2</v>
          </cell>
        </row>
        <row r="1162">
          <cell r="C1162" t="str">
            <v>3К4-1</v>
          </cell>
          <cell r="D1162" t="str">
            <v>Колонна 3К4-1</v>
          </cell>
          <cell r="E1162">
            <v>2</v>
          </cell>
          <cell r="F1162">
            <v>205.9</v>
          </cell>
          <cell r="G1162">
            <v>411.8</v>
          </cell>
        </row>
        <row r="1163">
          <cell r="C1163" t="str">
            <v>3К4-2</v>
          </cell>
          <cell r="D1163" t="str">
            <v>Колонна 3К4-2</v>
          </cell>
          <cell r="E1163">
            <v>1</v>
          </cell>
          <cell r="F1163">
            <v>324.7</v>
          </cell>
          <cell r="G1163">
            <v>324.7</v>
          </cell>
        </row>
        <row r="1164">
          <cell r="C1164" t="str">
            <v>3К4-3</v>
          </cell>
          <cell r="D1164" t="str">
            <v>Колонна 3К4-3</v>
          </cell>
          <cell r="E1164">
            <v>10</v>
          </cell>
          <cell r="F1164">
            <v>222.3</v>
          </cell>
          <cell r="G1164">
            <v>2223</v>
          </cell>
        </row>
        <row r="1165">
          <cell r="C1165" t="str">
            <v>3К4-4</v>
          </cell>
          <cell r="D1165" t="str">
            <v>Колонна 3К4-4</v>
          </cell>
          <cell r="E1165">
            <v>10</v>
          </cell>
          <cell r="F1165">
            <v>222.9</v>
          </cell>
          <cell r="G1165">
            <v>2229</v>
          </cell>
        </row>
        <row r="1166">
          <cell r="C1166" t="str">
            <v>3К4-5</v>
          </cell>
          <cell r="D1166" t="str">
            <v>Колонна 3К4-5</v>
          </cell>
          <cell r="E1166">
            <v>1</v>
          </cell>
          <cell r="F1166">
            <v>231.3</v>
          </cell>
          <cell r="G1166">
            <v>231.3</v>
          </cell>
        </row>
        <row r="1167">
          <cell r="C1167" t="str">
            <v>3К4-6</v>
          </cell>
          <cell r="D1167" t="str">
            <v>Колонна 3К4-6</v>
          </cell>
          <cell r="E1167">
            <v>1</v>
          </cell>
          <cell r="F1167">
            <v>231.8</v>
          </cell>
          <cell r="G1167">
            <v>231.8</v>
          </cell>
        </row>
        <row r="1168">
          <cell r="C1168" t="str">
            <v>3К4-7</v>
          </cell>
          <cell r="D1168" t="str">
            <v>Колонна 3К4-7</v>
          </cell>
          <cell r="E1168">
            <v>1</v>
          </cell>
          <cell r="F1168">
            <v>232.8</v>
          </cell>
          <cell r="G1168">
            <v>232.8</v>
          </cell>
        </row>
        <row r="1169">
          <cell r="C1169" t="str">
            <v>3К4-8</v>
          </cell>
          <cell r="D1169" t="str">
            <v>Колонна 3К4-8</v>
          </cell>
          <cell r="E1169">
            <v>1</v>
          </cell>
          <cell r="F1169">
            <v>242.5</v>
          </cell>
          <cell r="G1169">
            <v>242.5</v>
          </cell>
        </row>
        <row r="1170">
          <cell r="C1170" t="str">
            <v>3К4-9</v>
          </cell>
          <cell r="D1170" t="str">
            <v>Колонна 3К4-9</v>
          </cell>
          <cell r="E1170">
            <v>1</v>
          </cell>
          <cell r="F1170">
            <v>231.3</v>
          </cell>
          <cell r="G1170">
            <v>231.3</v>
          </cell>
        </row>
        <row r="1171">
          <cell r="C1171" t="str">
            <v>3К4-10</v>
          </cell>
          <cell r="D1171" t="str">
            <v>Колонна 3К4-10</v>
          </cell>
          <cell r="E1171">
            <v>1</v>
          </cell>
          <cell r="F1171">
            <v>231.8</v>
          </cell>
          <cell r="G1171">
            <v>231.8</v>
          </cell>
        </row>
        <row r="1172">
          <cell r="C1172" t="str">
            <v>3К4-11</v>
          </cell>
          <cell r="D1172" t="str">
            <v>Колонна 3К4-11</v>
          </cell>
          <cell r="E1172">
            <v>1</v>
          </cell>
          <cell r="F1172">
            <v>314.7</v>
          </cell>
          <cell r="G1172">
            <v>314.7</v>
          </cell>
        </row>
        <row r="1173">
          <cell r="C1173" t="str">
            <v>3КР1-1</v>
          </cell>
          <cell r="D1173" t="str">
            <v>Кронштейн 3КР1-1</v>
          </cell>
          <cell r="E1173">
            <v>1</v>
          </cell>
          <cell r="F1173">
            <v>21.3</v>
          </cell>
          <cell r="G1173">
            <v>21.3</v>
          </cell>
        </row>
        <row r="1174">
          <cell r="C1174" t="str">
            <v>3КР1-2</v>
          </cell>
          <cell r="D1174" t="str">
            <v>Кронштейн 3КР1-2</v>
          </cell>
          <cell r="E1174">
            <v>1</v>
          </cell>
          <cell r="F1174">
            <v>71.400000000000006</v>
          </cell>
          <cell r="G1174">
            <v>71.400000000000006</v>
          </cell>
        </row>
        <row r="1175">
          <cell r="C1175" t="str">
            <v>3КР1-3</v>
          </cell>
          <cell r="D1175" t="str">
            <v>Кронштейн 3КР1-3</v>
          </cell>
          <cell r="E1175">
            <v>4</v>
          </cell>
          <cell r="F1175">
            <v>66.900000000000006</v>
          </cell>
          <cell r="G1175">
            <v>267.60000000000002</v>
          </cell>
        </row>
        <row r="1176">
          <cell r="C1176" t="str">
            <v>3КР1-4</v>
          </cell>
          <cell r="D1176" t="str">
            <v>Кронштейн 3КР1-4</v>
          </cell>
          <cell r="E1176">
            <v>4</v>
          </cell>
          <cell r="F1176">
            <v>17.5</v>
          </cell>
          <cell r="G1176">
            <v>70</v>
          </cell>
        </row>
        <row r="1177">
          <cell r="C1177" t="str">
            <v>3Л1-1</v>
          </cell>
          <cell r="D1177" t="str">
            <v>Лестница 3Л1-1</v>
          </cell>
          <cell r="E1177">
            <v>2</v>
          </cell>
          <cell r="F1177">
            <v>347.1</v>
          </cell>
          <cell r="G1177">
            <v>694.2</v>
          </cell>
        </row>
        <row r="1178">
          <cell r="C1178" t="str">
            <v>3Л1-2</v>
          </cell>
          <cell r="D1178" t="str">
            <v>Лестница 3Л1-2</v>
          </cell>
          <cell r="E1178">
            <v>1</v>
          </cell>
          <cell r="F1178">
            <v>383.4</v>
          </cell>
          <cell r="G1178">
            <v>383.4</v>
          </cell>
        </row>
        <row r="1179">
          <cell r="C1179" t="str">
            <v>3Л1-3</v>
          </cell>
          <cell r="D1179" t="str">
            <v>Лестница 3Л1-3</v>
          </cell>
          <cell r="E1179">
            <v>1</v>
          </cell>
          <cell r="F1179">
            <v>176</v>
          </cell>
          <cell r="G1179">
            <v>176</v>
          </cell>
        </row>
        <row r="1180">
          <cell r="C1180" t="str">
            <v>3Л1-4</v>
          </cell>
          <cell r="D1180" t="str">
            <v>Лестница 3Л1-4</v>
          </cell>
          <cell r="E1180">
            <v>2</v>
          </cell>
          <cell r="F1180">
            <v>278.8</v>
          </cell>
          <cell r="G1180">
            <v>557.6</v>
          </cell>
        </row>
        <row r="1181">
          <cell r="C1181" t="str">
            <v>3Л1-5</v>
          </cell>
          <cell r="D1181" t="str">
            <v>Лестница 3Л1-5</v>
          </cell>
          <cell r="E1181">
            <v>1</v>
          </cell>
          <cell r="F1181">
            <v>261.2</v>
          </cell>
          <cell r="G1181">
            <v>261.2</v>
          </cell>
        </row>
        <row r="1182">
          <cell r="C1182" t="str">
            <v>3Л1-6</v>
          </cell>
          <cell r="D1182" t="str">
            <v>Лестница 3Л1-6</v>
          </cell>
          <cell r="E1182">
            <v>1</v>
          </cell>
          <cell r="F1182">
            <v>259.60000000000002</v>
          </cell>
          <cell r="G1182">
            <v>259.60000000000002</v>
          </cell>
        </row>
        <row r="1183">
          <cell r="C1183" t="str">
            <v>3Л2-1</v>
          </cell>
          <cell r="D1183" t="str">
            <v>Лестница 3Л2-1</v>
          </cell>
          <cell r="E1183">
            <v>1</v>
          </cell>
          <cell r="F1183">
            <v>61.6</v>
          </cell>
          <cell r="G1183">
            <v>61.6</v>
          </cell>
        </row>
        <row r="1184">
          <cell r="C1184" t="str">
            <v>3Л2-2</v>
          </cell>
          <cell r="D1184" t="str">
            <v>Лестница 3Л2-2</v>
          </cell>
          <cell r="E1184">
            <v>2</v>
          </cell>
          <cell r="F1184">
            <v>370.8</v>
          </cell>
          <cell r="G1184">
            <v>741.6</v>
          </cell>
        </row>
        <row r="1185">
          <cell r="C1185" t="str">
            <v>3Л2-3</v>
          </cell>
          <cell r="D1185" t="str">
            <v>Лестница 3Л2-3</v>
          </cell>
          <cell r="E1185">
            <v>1</v>
          </cell>
          <cell r="F1185">
            <v>276.39999999999998</v>
          </cell>
          <cell r="G1185">
            <v>276.39999999999998</v>
          </cell>
        </row>
        <row r="1186">
          <cell r="C1186" t="str">
            <v>3Л2-4</v>
          </cell>
          <cell r="D1186" t="str">
            <v>Лестница 3Л2-4</v>
          </cell>
          <cell r="E1186">
            <v>1</v>
          </cell>
          <cell r="F1186">
            <v>309.60000000000002</v>
          </cell>
          <cell r="G1186">
            <v>309.60000000000002</v>
          </cell>
        </row>
        <row r="1187">
          <cell r="C1187" t="str">
            <v>3Л3-1</v>
          </cell>
          <cell r="D1187" t="str">
            <v>Лестница 3Л3-1</v>
          </cell>
          <cell r="E1187">
            <v>2</v>
          </cell>
          <cell r="F1187">
            <v>254.8</v>
          </cell>
          <cell r="G1187">
            <v>509.6</v>
          </cell>
        </row>
        <row r="1188">
          <cell r="C1188" t="str">
            <v>3Л3-2</v>
          </cell>
          <cell r="D1188" t="str">
            <v>Лестница 3Л3-2</v>
          </cell>
          <cell r="E1188">
            <v>1</v>
          </cell>
          <cell r="F1188">
            <v>293.89999999999998</v>
          </cell>
          <cell r="G1188">
            <v>293.89999999999998</v>
          </cell>
        </row>
        <row r="1189">
          <cell r="C1189" t="str">
            <v>3Л3-3</v>
          </cell>
          <cell r="D1189" t="str">
            <v>Лестница 3Л3-3</v>
          </cell>
          <cell r="E1189">
            <v>1</v>
          </cell>
          <cell r="F1189">
            <v>257.39999999999998</v>
          </cell>
          <cell r="G1189">
            <v>257.39999999999998</v>
          </cell>
        </row>
        <row r="1190">
          <cell r="C1190" t="str">
            <v>3Л3-4</v>
          </cell>
          <cell r="D1190" t="str">
            <v>Лестница 3Л3-4</v>
          </cell>
          <cell r="E1190">
            <v>1</v>
          </cell>
          <cell r="F1190">
            <v>362.1</v>
          </cell>
          <cell r="G1190">
            <v>362.1</v>
          </cell>
        </row>
        <row r="1191">
          <cell r="C1191" t="str">
            <v>3Л6-1</v>
          </cell>
          <cell r="D1191" t="str">
            <v>Лестница 3Л6-1</v>
          </cell>
          <cell r="E1191">
            <v>1</v>
          </cell>
          <cell r="F1191">
            <v>449.9</v>
          </cell>
          <cell r="G1191">
            <v>449.9</v>
          </cell>
        </row>
        <row r="1192">
          <cell r="C1192" t="str">
            <v>3М-1</v>
          </cell>
          <cell r="D1192" t="str">
            <v>Монтажный элемент 3М-1</v>
          </cell>
          <cell r="E1192">
            <v>40</v>
          </cell>
          <cell r="F1192">
            <v>1.5</v>
          </cell>
          <cell r="G1192">
            <v>60</v>
          </cell>
        </row>
        <row r="1193">
          <cell r="C1193" t="str">
            <v>3М-2</v>
          </cell>
          <cell r="D1193" t="str">
            <v>Монтажный элемент 3М-2</v>
          </cell>
          <cell r="E1193">
            <v>24</v>
          </cell>
          <cell r="F1193">
            <v>0.3</v>
          </cell>
          <cell r="G1193">
            <v>7.2</v>
          </cell>
        </row>
        <row r="1194">
          <cell r="C1194" t="str">
            <v>3М-3</v>
          </cell>
          <cell r="D1194" t="str">
            <v>Монтажный элемент 3М-3</v>
          </cell>
          <cell r="E1194">
            <v>8</v>
          </cell>
          <cell r="F1194">
            <v>11.2</v>
          </cell>
          <cell r="G1194">
            <v>89.6</v>
          </cell>
        </row>
        <row r="1195">
          <cell r="C1195" t="str">
            <v>3Н1-1</v>
          </cell>
          <cell r="D1195" t="str">
            <v>Настил 3Н1-1</v>
          </cell>
          <cell r="E1195">
            <v>1</v>
          </cell>
          <cell r="F1195">
            <v>83.9</v>
          </cell>
          <cell r="G1195">
            <v>83.9</v>
          </cell>
        </row>
        <row r="1196">
          <cell r="C1196" t="str">
            <v>3Н1-2</v>
          </cell>
          <cell r="D1196" t="str">
            <v>Настил 3Н1-2</v>
          </cell>
          <cell r="E1196">
            <v>1</v>
          </cell>
          <cell r="F1196">
            <v>79.2</v>
          </cell>
          <cell r="G1196">
            <v>79.2</v>
          </cell>
        </row>
        <row r="1197">
          <cell r="C1197" t="str">
            <v>3Н1-3</v>
          </cell>
          <cell r="D1197" t="str">
            <v>Настил 3Н1-3</v>
          </cell>
          <cell r="E1197">
            <v>1</v>
          </cell>
          <cell r="F1197">
            <v>64.5</v>
          </cell>
          <cell r="G1197">
            <v>64.5</v>
          </cell>
        </row>
        <row r="1198">
          <cell r="C1198" t="str">
            <v>3Н1-4</v>
          </cell>
          <cell r="D1198" t="str">
            <v>Настил 3Н1-4</v>
          </cell>
          <cell r="E1198">
            <v>1</v>
          </cell>
          <cell r="F1198">
            <v>107.8</v>
          </cell>
          <cell r="G1198">
            <v>107.8</v>
          </cell>
        </row>
        <row r="1199">
          <cell r="C1199" t="str">
            <v>3Н1-5</v>
          </cell>
          <cell r="D1199" t="str">
            <v>Настил 3Н1-5</v>
          </cell>
          <cell r="E1199">
            <v>1</v>
          </cell>
          <cell r="F1199">
            <v>100</v>
          </cell>
          <cell r="G1199">
            <v>100</v>
          </cell>
        </row>
        <row r="1200">
          <cell r="C1200" t="str">
            <v>3Н1-6</v>
          </cell>
          <cell r="D1200" t="str">
            <v>Настил 3Н1-6</v>
          </cell>
          <cell r="E1200">
            <v>1</v>
          </cell>
          <cell r="F1200">
            <v>88.6</v>
          </cell>
          <cell r="G1200">
            <v>88.6</v>
          </cell>
        </row>
        <row r="1201">
          <cell r="C1201" t="str">
            <v>3Н1-7</v>
          </cell>
          <cell r="D1201" t="str">
            <v>Настил 3Н1-7</v>
          </cell>
          <cell r="E1201">
            <v>1</v>
          </cell>
          <cell r="F1201">
            <v>81.099999999999994</v>
          </cell>
          <cell r="G1201">
            <v>81.099999999999994</v>
          </cell>
        </row>
        <row r="1202">
          <cell r="C1202" t="str">
            <v>3Н1-8</v>
          </cell>
          <cell r="D1202" t="str">
            <v>Настил 3Н1-8</v>
          </cell>
          <cell r="E1202">
            <v>1</v>
          </cell>
          <cell r="F1202">
            <v>108.1</v>
          </cell>
          <cell r="G1202">
            <v>108.1</v>
          </cell>
        </row>
        <row r="1203">
          <cell r="C1203" t="str">
            <v>3Н1-9</v>
          </cell>
          <cell r="D1203" t="str">
            <v>Настил 3Н1-9</v>
          </cell>
          <cell r="E1203">
            <v>1</v>
          </cell>
          <cell r="F1203">
            <v>100.3</v>
          </cell>
          <cell r="G1203">
            <v>100.3</v>
          </cell>
        </row>
        <row r="1204">
          <cell r="C1204" t="str">
            <v>3Н1-10</v>
          </cell>
          <cell r="D1204" t="str">
            <v>Настил 3Н1-10</v>
          </cell>
          <cell r="E1204">
            <v>1</v>
          </cell>
          <cell r="F1204">
            <v>75.3</v>
          </cell>
          <cell r="G1204">
            <v>75.3</v>
          </cell>
        </row>
        <row r="1205">
          <cell r="C1205" t="str">
            <v>3Н1-11</v>
          </cell>
          <cell r="D1205" t="str">
            <v>Настил 3Н1-11</v>
          </cell>
          <cell r="E1205">
            <v>1</v>
          </cell>
          <cell r="F1205">
            <v>78.5</v>
          </cell>
          <cell r="G1205">
            <v>78.5</v>
          </cell>
        </row>
        <row r="1206">
          <cell r="C1206" t="str">
            <v>3Н1-12</v>
          </cell>
          <cell r="D1206" t="str">
            <v>Настил 3Н1-12</v>
          </cell>
          <cell r="E1206">
            <v>4</v>
          </cell>
          <cell r="F1206">
            <v>228.8</v>
          </cell>
          <cell r="G1206">
            <v>915.2</v>
          </cell>
        </row>
        <row r="1207">
          <cell r="C1207" t="str">
            <v>3Н1-13</v>
          </cell>
          <cell r="D1207" t="str">
            <v>Настил 3Н1-13</v>
          </cell>
          <cell r="E1207">
            <v>4</v>
          </cell>
          <cell r="F1207">
            <v>210</v>
          </cell>
          <cell r="G1207">
            <v>840</v>
          </cell>
        </row>
        <row r="1208">
          <cell r="C1208" t="str">
            <v>3Н1-14</v>
          </cell>
          <cell r="D1208" t="str">
            <v>Настил 3Н1-14</v>
          </cell>
          <cell r="E1208">
            <v>2</v>
          </cell>
          <cell r="F1208">
            <v>172.6</v>
          </cell>
          <cell r="G1208">
            <v>345.2</v>
          </cell>
        </row>
        <row r="1209">
          <cell r="C1209" t="str">
            <v>3Н1-15</v>
          </cell>
          <cell r="D1209" t="str">
            <v>Настил 3Н1-15</v>
          </cell>
          <cell r="E1209">
            <v>2</v>
          </cell>
          <cell r="F1209">
            <v>287.3</v>
          </cell>
          <cell r="G1209">
            <v>574.6</v>
          </cell>
        </row>
        <row r="1210">
          <cell r="C1210" t="str">
            <v>3Н1-16</v>
          </cell>
          <cell r="D1210" t="str">
            <v>Настил 3Н1-16</v>
          </cell>
          <cell r="E1210">
            <v>2</v>
          </cell>
          <cell r="F1210">
            <v>266.7</v>
          </cell>
          <cell r="G1210">
            <v>533.4</v>
          </cell>
        </row>
        <row r="1211">
          <cell r="C1211" t="str">
            <v>3Н1-17</v>
          </cell>
          <cell r="D1211" t="str">
            <v>Настил 3Н1-17</v>
          </cell>
          <cell r="E1211">
            <v>2</v>
          </cell>
          <cell r="F1211">
            <v>236.3</v>
          </cell>
          <cell r="G1211">
            <v>472.6</v>
          </cell>
        </row>
        <row r="1212">
          <cell r="C1212" t="str">
            <v>3Н1-18</v>
          </cell>
          <cell r="D1212" t="str">
            <v>Настил 3Н1-18</v>
          </cell>
          <cell r="E1212">
            <v>2</v>
          </cell>
          <cell r="F1212">
            <v>216.4</v>
          </cell>
          <cell r="G1212">
            <v>432.8</v>
          </cell>
        </row>
        <row r="1213">
          <cell r="C1213" t="str">
            <v>3Н1-19</v>
          </cell>
          <cell r="D1213" t="str">
            <v>Настил 3Н1-19</v>
          </cell>
          <cell r="E1213">
            <v>2</v>
          </cell>
          <cell r="F1213">
            <v>288.3</v>
          </cell>
          <cell r="G1213">
            <v>576.6</v>
          </cell>
        </row>
        <row r="1214">
          <cell r="C1214" t="str">
            <v>3Н1-20</v>
          </cell>
          <cell r="D1214" t="str">
            <v>Настил 3Н1-20</v>
          </cell>
          <cell r="E1214">
            <v>2</v>
          </cell>
          <cell r="F1214">
            <v>267.5</v>
          </cell>
          <cell r="G1214">
            <v>535</v>
          </cell>
        </row>
        <row r="1215">
          <cell r="C1215" t="str">
            <v>3Н1-21</v>
          </cell>
          <cell r="D1215" t="str">
            <v>Настил 3Н1-21</v>
          </cell>
          <cell r="E1215">
            <v>2</v>
          </cell>
          <cell r="F1215">
            <v>201.3</v>
          </cell>
          <cell r="G1215">
            <v>402.6</v>
          </cell>
        </row>
        <row r="1216">
          <cell r="C1216" t="str">
            <v>3Н1-22</v>
          </cell>
          <cell r="D1216" t="str">
            <v>Настил 3Н1-22</v>
          </cell>
          <cell r="E1216">
            <v>4</v>
          </cell>
          <cell r="F1216">
            <v>209.7</v>
          </cell>
          <cell r="G1216">
            <v>838.8</v>
          </cell>
        </row>
        <row r="1217">
          <cell r="C1217" t="str">
            <v>3Н1-23</v>
          </cell>
          <cell r="D1217" t="str">
            <v>Настил 3Н1-23</v>
          </cell>
          <cell r="E1217">
            <v>1</v>
          </cell>
          <cell r="F1217">
            <v>173.4</v>
          </cell>
          <cell r="G1217">
            <v>173.4</v>
          </cell>
        </row>
        <row r="1218">
          <cell r="C1218" t="str">
            <v>3Н1-24</v>
          </cell>
          <cell r="D1218" t="str">
            <v>Настил 3Н1-24</v>
          </cell>
          <cell r="E1218">
            <v>1</v>
          </cell>
          <cell r="F1218">
            <v>288.3</v>
          </cell>
          <cell r="G1218">
            <v>288.3</v>
          </cell>
        </row>
        <row r="1219">
          <cell r="C1219" t="str">
            <v>3Н1-25</v>
          </cell>
          <cell r="D1219" t="str">
            <v>Настил 3Н1-25</v>
          </cell>
          <cell r="E1219">
            <v>1</v>
          </cell>
          <cell r="F1219">
            <v>267.5</v>
          </cell>
          <cell r="G1219">
            <v>267.5</v>
          </cell>
        </row>
        <row r="1220">
          <cell r="C1220" t="str">
            <v>3Н1-26</v>
          </cell>
          <cell r="D1220" t="str">
            <v>Настил 3Н1-26</v>
          </cell>
          <cell r="E1220">
            <v>1</v>
          </cell>
          <cell r="F1220">
            <v>237.1</v>
          </cell>
          <cell r="G1220">
            <v>237.1</v>
          </cell>
        </row>
        <row r="1221">
          <cell r="C1221" t="str">
            <v>3Н1-27</v>
          </cell>
          <cell r="D1221" t="str">
            <v>Настил 3Н1-27</v>
          </cell>
          <cell r="E1221">
            <v>1</v>
          </cell>
          <cell r="F1221">
            <v>216.4</v>
          </cell>
          <cell r="G1221">
            <v>216.4</v>
          </cell>
        </row>
        <row r="1222">
          <cell r="C1222" t="str">
            <v>3Н1-28</v>
          </cell>
          <cell r="D1222" t="str">
            <v>Настил 3Н1-28</v>
          </cell>
          <cell r="E1222">
            <v>1</v>
          </cell>
          <cell r="F1222">
            <v>288.3</v>
          </cell>
          <cell r="G1222">
            <v>288.3</v>
          </cell>
        </row>
        <row r="1223">
          <cell r="C1223" t="str">
            <v>3Н1-29</v>
          </cell>
          <cell r="D1223" t="str">
            <v>Настил 3Н1-29</v>
          </cell>
          <cell r="E1223">
            <v>1</v>
          </cell>
          <cell r="F1223">
            <v>267.5</v>
          </cell>
          <cell r="G1223">
            <v>267.5</v>
          </cell>
        </row>
        <row r="1224">
          <cell r="C1224" t="str">
            <v>3Н1-30</v>
          </cell>
          <cell r="D1224" t="str">
            <v>Настил 3Н1-30</v>
          </cell>
          <cell r="E1224">
            <v>1</v>
          </cell>
          <cell r="F1224">
            <v>201.3</v>
          </cell>
          <cell r="G1224">
            <v>201.3</v>
          </cell>
        </row>
        <row r="1225">
          <cell r="C1225" t="str">
            <v>3Н1-31</v>
          </cell>
          <cell r="D1225" t="str">
            <v>Настил 3Н1-31</v>
          </cell>
          <cell r="E1225">
            <v>1</v>
          </cell>
          <cell r="F1225">
            <v>173</v>
          </cell>
          <cell r="G1225">
            <v>173</v>
          </cell>
        </row>
        <row r="1226">
          <cell r="C1226" t="str">
            <v>3Н1-32</v>
          </cell>
          <cell r="D1226" t="str">
            <v>Настил 3Н1-32</v>
          </cell>
          <cell r="E1226">
            <v>1</v>
          </cell>
          <cell r="F1226">
            <v>287.7</v>
          </cell>
          <cell r="G1226">
            <v>287.7</v>
          </cell>
        </row>
        <row r="1227">
          <cell r="C1227" t="str">
            <v>3Н1-33</v>
          </cell>
          <cell r="D1227" t="str">
            <v>Настил 3Н1-33</v>
          </cell>
          <cell r="E1227">
            <v>1</v>
          </cell>
          <cell r="F1227">
            <v>267.10000000000002</v>
          </cell>
          <cell r="G1227">
            <v>267.10000000000002</v>
          </cell>
        </row>
        <row r="1228">
          <cell r="C1228" t="str">
            <v>3Н1-34</v>
          </cell>
          <cell r="D1228" t="str">
            <v>Настил 3Н1-34</v>
          </cell>
          <cell r="E1228">
            <v>1</v>
          </cell>
          <cell r="F1228">
            <v>236.8</v>
          </cell>
          <cell r="G1228">
            <v>236.8</v>
          </cell>
        </row>
        <row r="1229">
          <cell r="C1229" t="str">
            <v>3Н1-35</v>
          </cell>
          <cell r="D1229" t="str">
            <v>Настил 3Н1-35</v>
          </cell>
          <cell r="E1229">
            <v>1</v>
          </cell>
          <cell r="F1229">
            <v>215.8</v>
          </cell>
          <cell r="G1229">
            <v>215.8</v>
          </cell>
        </row>
        <row r="1230">
          <cell r="C1230" t="str">
            <v>3Н1-36</v>
          </cell>
          <cell r="D1230" t="str">
            <v>Настил 3Н1-36</v>
          </cell>
          <cell r="E1230">
            <v>1</v>
          </cell>
          <cell r="F1230">
            <v>287.5</v>
          </cell>
          <cell r="G1230">
            <v>287.5</v>
          </cell>
        </row>
        <row r="1231">
          <cell r="C1231" t="str">
            <v>3Н1-37</v>
          </cell>
          <cell r="D1231" t="str">
            <v>Настил 3Н1-37</v>
          </cell>
          <cell r="E1231">
            <v>1</v>
          </cell>
          <cell r="F1231">
            <v>266.8</v>
          </cell>
          <cell r="G1231">
            <v>266.8</v>
          </cell>
        </row>
        <row r="1232">
          <cell r="C1232" t="str">
            <v>3Н1-38</v>
          </cell>
          <cell r="D1232" t="str">
            <v>Настил 3Н1-38</v>
          </cell>
          <cell r="E1232">
            <v>1</v>
          </cell>
          <cell r="F1232">
            <v>200.6</v>
          </cell>
          <cell r="G1232">
            <v>200.6</v>
          </cell>
        </row>
        <row r="1233">
          <cell r="C1233" t="str">
            <v>3Н1-39</v>
          </cell>
          <cell r="D1233" t="str">
            <v>Настил 3Н1-39</v>
          </cell>
          <cell r="E1233">
            <v>2</v>
          </cell>
          <cell r="F1233">
            <v>221.7</v>
          </cell>
          <cell r="G1233">
            <v>443.4</v>
          </cell>
        </row>
        <row r="1234">
          <cell r="C1234" t="str">
            <v>3Н1-40</v>
          </cell>
          <cell r="D1234" t="str">
            <v>Настил 3Н1-40</v>
          </cell>
          <cell r="E1234">
            <v>2</v>
          </cell>
          <cell r="F1234">
            <v>203.5</v>
          </cell>
          <cell r="G1234">
            <v>407</v>
          </cell>
        </row>
        <row r="1235">
          <cell r="C1235" t="str">
            <v>3Н1-41</v>
          </cell>
          <cell r="D1235" t="str">
            <v>Настил 3Н1-41</v>
          </cell>
          <cell r="E1235">
            <v>1</v>
          </cell>
          <cell r="F1235">
            <v>168</v>
          </cell>
          <cell r="G1235">
            <v>168</v>
          </cell>
        </row>
        <row r="1236">
          <cell r="C1236" t="str">
            <v>3Н1-42</v>
          </cell>
          <cell r="D1236" t="str">
            <v>Настил 3Н1-42</v>
          </cell>
          <cell r="E1236">
            <v>1</v>
          </cell>
          <cell r="F1236">
            <v>279.39999999999998</v>
          </cell>
          <cell r="G1236">
            <v>279.39999999999998</v>
          </cell>
        </row>
        <row r="1237">
          <cell r="C1237" t="str">
            <v>3Н1-43</v>
          </cell>
          <cell r="D1237" t="str">
            <v>Настил 3Н1-43</v>
          </cell>
          <cell r="E1237">
            <v>1</v>
          </cell>
          <cell r="F1237">
            <v>259.3</v>
          </cell>
          <cell r="G1237">
            <v>259.3</v>
          </cell>
        </row>
        <row r="1238">
          <cell r="C1238" t="str">
            <v>3Н1-44</v>
          </cell>
          <cell r="D1238" t="str">
            <v>Настил 3Н1-44</v>
          </cell>
          <cell r="E1238">
            <v>1</v>
          </cell>
          <cell r="F1238">
            <v>229.9</v>
          </cell>
          <cell r="G1238">
            <v>229.9</v>
          </cell>
        </row>
        <row r="1239">
          <cell r="C1239" t="str">
            <v>3Н1-45</v>
          </cell>
          <cell r="D1239" t="str">
            <v>Настил 3Н1-45</v>
          </cell>
          <cell r="E1239">
            <v>1</v>
          </cell>
          <cell r="F1239">
            <v>209.7</v>
          </cell>
          <cell r="G1239">
            <v>209.7</v>
          </cell>
        </row>
        <row r="1240">
          <cell r="C1240" t="str">
            <v>3Н1-46</v>
          </cell>
          <cell r="D1240" t="str">
            <v>Настил 3Н1-46</v>
          </cell>
          <cell r="E1240">
            <v>1</v>
          </cell>
          <cell r="F1240">
            <v>279.2</v>
          </cell>
          <cell r="G1240">
            <v>279.2</v>
          </cell>
        </row>
        <row r="1241">
          <cell r="C1241" t="str">
            <v>3Н1-47</v>
          </cell>
          <cell r="D1241" t="str">
            <v>Настил 3Н1-47</v>
          </cell>
          <cell r="E1241">
            <v>1</v>
          </cell>
          <cell r="F1241">
            <v>259.2</v>
          </cell>
          <cell r="G1241">
            <v>259.2</v>
          </cell>
        </row>
        <row r="1242">
          <cell r="C1242" t="str">
            <v>3Н1-48</v>
          </cell>
          <cell r="D1242" t="str">
            <v>Настил 3Н1-48</v>
          </cell>
          <cell r="E1242">
            <v>1</v>
          </cell>
          <cell r="F1242">
            <v>194.9</v>
          </cell>
          <cell r="G1242">
            <v>194.9</v>
          </cell>
        </row>
        <row r="1243">
          <cell r="C1243" t="str">
            <v>3Н1-49</v>
          </cell>
          <cell r="D1243" t="str">
            <v>Настил 3Н1-49</v>
          </cell>
          <cell r="E1243">
            <v>1</v>
          </cell>
          <cell r="F1243">
            <v>203.2</v>
          </cell>
          <cell r="G1243">
            <v>203.2</v>
          </cell>
        </row>
        <row r="1244">
          <cell r="C1244" t="str">
            <v>3Н1-50</v>
          </cell>
          <cell r="D1244" t="str">
            <v>Настил 3Н1-50</v>
          </cell>
          <cell r="E1244">
            <v>1</v>
          </cell>
          <cell r="F1244">
            <v>42.6</v>
          </cell>
          <cell r="G1244">
            <v>42.6</v>
          </cell>
        </row>
        <row r="1245">
          <cell r="C1245" t="str">
            <v>3Н1-51</v>
          </cell>
          <cell r="D1245" t="str">
            <v>Настил 3Н1-51</v>
          </cell>
          <cell r="E1245">
            <v>1</v>
          </cell>
          <cell r="F1245">
            <v>39.5</v>
          </cell>
          <cell r="G1245">
            <v>39.5</v>
          </cell>
        </row>
        <row r="1246">
          <cell r="C1246" t="str">
            <v>3Н1-52</v>
          </cell>
          <cell r="D1246" t="str">
            <v>Настил 3Н1-52</v>
          </cell>
          <cell r="E1246">
            <v>1</v>
          </cell>
          <cell r="F1246">
            <v>57.6</v>
          </cell>
          <cell r="G1246">
            <v>57.6</v>
          </cell>
        </row>
        <row r="1247">
          <cell r="C1247" t="str">
            <v>3Н1-53</v>
          </cell>
          <cell r="D1247" t="str">
            <v>Настил 3Н1-53</v>
          </cell>
          <cell r="E1247">
            <v>1</v>
          </cell>
          <cell r="F1247">
            <v>60.5</v>
          </cell>
          <cell r="G1247">
            <v>60.5</v>
          </cell>
        </row>
        <row r="1248">
          <cell r="C1248" t="str">
            <v>3Н1-54</v>
          </cell>
          <cell r="D1248" t="str">
            <v>Настил 3Н1-54</v>
          </cell>
          <cell r="E1248">
            <v>2</v>
          </cell>
          <cell r="F1248">
            <v>42.5</v>
          </cell>
          <cell r="G1248">
            <v>85</v>
          </cell>
        </row>
        <row r="1249">
          <cell r="C1249" t="str">
            <v>3Н1-55</v>
          </cell>
          <cell r="D1249" t="str">
            <v>Настил 3Н1-55</v>
          </cell>
          <cell r="E1249">
            <v>1</v>
          </cell>
          <cell r="F1249">
            <v>41.7</v>
          </cell>
          <cell r="G1249">
            <v>41.7</v>
          </cell>
        </row>
        <row r="1250">
          <cell r="C1250" t="str">
            <v>3Н1-56</v>
          </cell>
          <cell r="D1250" t="str">
            <v>Настил 3Н1-56</v>
          </cell>
          <cell r="E1250">
            <v>1</v>
          </cell>
          <cell r="F1250">
            <v>167.4</v>
          </cell>
          <cell r="G1250">
            <v>167.4</v>
          </cell>
        </row>
        <row r="1251">
          <cell r="C1251" t="str">
            <v>3Н1-57</v>
          </cell>
          <cell r="D1251" t="str">
            <v>Настил 3Н1-57</v>
          </cell>
          <cell r="E1251">
            <v>1</v>
          </cell>
          <cell r="F1251">
            <v>278.7</v>
          </cell>
          <cell r="G1251">
            <v>278.7</v>
          </cell>
        </row>
        <row r="1252">
          <cell r="C1252" t="str">
            <v>3Н1-58</v>
          </cell>
          <cell r="D1252" t="str">
            <v>Настил 3Н1-58</v>
          </cell>
          <cell r="E1252">
            <v>1</v>
          </cell>
          <cell r="F1252">
            <v>258.60000000000002</v>
          </cell>
          <cell r="G1252">
            <v>258.60000000000002</v>
          </cell>
        </row>
        <row r="1253">
          <cell r="C1253" t="str">
            <v>3Н1-59</v>
          </cell>
          <cell r="D1253" t="str">
            <v>Настил 3Н1-59</v>
          </cell>
          <cell r="E1253">
            <v>1</v>
          </cell>
          <cell r="F1253">
            <v>278.5</v>
          </cell>
          <cell r="G1253">
            <v>278.5</v>
          </cell>
        </row>
        <row r="1254">
          <cell r="C1254" t="str">
            <v>3Н1-60</v>
          </cell>
          <cell r="D1254" t="str">
            <v>Настил 3Н1-60</v>
          </cell>
          <cell r="E1254">
            <v>1</v>
          </cell>
          <cell r="F1254">
            <v>258.5</v>
          </cell>
          <cell r="G1254">
            <v>258.5</v>
          </cell>
        </row>
        <row r="1255">
          <cell r="C1255" t="str">
            <v>3Н1-61</v>
          </cell>
          <cell r="D1255" t="str">
            <v>Настил 3Н1-61</v>
          </cell>
          <cell r="E1255">
            <v>1</v>
          </cell>
          <cell r="F1255">
            <v>37.299999999999997</v>
          </cell>
          <cell r="G1255">
            <v>37.299999999999997</v>
          </cell>
        </row>
        <row r="1256">
          <cell r="C1256" t="str">
            <v>3Н1-62</v>
          </cell>
          <cell r="D1256" t="str">
            <v>Настил 3Н1-62</v>
          </cell>
          <cell r="E1256">
            <v>2</v>
          </cell>
          <cell r="F1256">
            <v>30</v>
          </cell>
          <cell r="G1256">
            <v>60</v>
          </cell>
        </row>
        <row r="1257">
          <cell r="C1257" t="str">
            <v>3Н1-63</v>
          </cell>
          <cell r="D1257" t="str">
            <v>Настил 3Н1-63</v>
          </cell>
          <cell r="E1257">
            <v>1</v>
          </cell>
          <cell r="F1257">
            <v>80.3</v>
          </cell>
          <cell r="G1257">
            <v>80.3</v>
          </cell>
        </row>
        <row r="1258">
          <cell r="C1258" t="str">
            <v>3Н1-64</v>
          </cell>
          <cell r="D1258" t="str">
            <v>Настил 3Н1-64</v>
          </cell>
          <cell r="E1258">
            <v>1</v>
          </cell>
          <cell r="F1258">
            <v>73.099999999999994</v>
          </cell>
          <cell r="G1258">
            <v>73.099999999999994</v>
          </cell>
        </row>
        <row r="1259">
          <cell r="C1259" t="str">
            <v>3Н1-65</v>
          </cell>
          <cell r="D1259" t="str">
            <v>Настил 3Н1-65</v>
          </cell>
          <cell r="E1259">
            <v>1</v>
          </cell>
          <cell r="F1259">
            <v>46.5</v>
          </cell>
          <cell r="G1259">
            <v>46.5</v>
          </cell>
        </row>
        <row r="1260">
          <cell r="C1260" t="str">
            <v>3Н1-66</v>
          </cell>
          <cell r="D1260" t="str">
            <v>Настил 3Н1-66</v>
          </cell>
          <cell r="E1260">
            <v>1</v>
          </cell>
          <cell r="F1260">
            <v>48.9</v>
          </cell>
          <cell r="G1260">
            <v>48.9</v>
          </cell>
        </row>
        <row r="1261">
          <cell r="C1261" t="str">
            <v>3Н1-67</v>
          </cell>
          <cell r="D1261" t="str">
            <v>Настил 3Н1-67</v>
          </cell>
          <cell r="E1261">
            <v>1</v>
          </cell>
          <cell r="F1261">
            <v>13.9</v>
          </cell>
          <cell r="G1261">
            <v>13.9</v>
          </cell>
        </row>
        <row r="1262">
          <cell r="C1262" t="str">
            <v>3Н1-68</v>
          </cell>
          <cell r="D1262" t="str">
            <v>Настил 3Н1-68</v>
          </cell>
          <cell r="E1262">
            <v>1</v>
          </cell>
          <cell r="F1262">
            <v>47.2</v>
          </cell>
          <cell r="G1262">
            <v>47.2</v>
          </cell>
        </row>
        <row r="1263">
          <cell r="C1263" t="str">
            <v>3Н1-69</v>
          </cell>
          <cell r="D1263" t="str">
            <v>Настил 3Н1-69</v>
          </cell>
          <cell r="E1263">
            <v>1</v>
          </cell>
          <cell r="F1263">
            <v>48.9</v>
          </cell>
          <cell r="G1263">
            <v>48.9</v>
          </cell>
        </row>
        <row r="1264">
          <cell r="C1264" t="str">
            <v>3Н1-70</v>
          </cell>
          <cell r="D1264" t="str">
            <v>Настил 3Н1-70</v>
          </cell>
          <cell r="E1264">
            <v>1</v>
          </cell>
          <cell r="F1264">
            <v>43.2</v>
          </cell>
          <cell r="G1264">
            <v>43.2</v>
          </cell>
        </row>
        <row r="1265">
          <cell r="C1265" t="str">
            <v>3Н1-71</v>
          </cell>
          <cell r="D1265" t="str">
            <v>Настил 3Н1-71</v>
          </cell>
          <cell r="E1265">
            <v>1</v>
          </cell>
          <cell r="F1265">
            <v>82.4</v>
          </cell>
          <cell r="G1265">
            <v>82.4</v>
          </cell>
        </row>
        <row r="1266">
          <cell r="C1266" t="str">
            <v>3Н1-72</v>
          </cell>
          <cell r="D1266" t="str">
            <v>Настил 3Н1-72</v>
          </cell>
          <cell r="E1266">
            <v>1</v>
          </cell>
          <cell r="F1266">
            <v>54.1</v>
          </cell>
          <cell r="G1266">
            <v>54.1</v>
          </cell>
        </row>
        <row r="1267">
          <cell r="C1267" t="str">
            <v>3Н1-73</v>
          </cell>
          <cell r="D1267" t="str">
            <v>Настил 3Н1-73</v>
          </cell>
          <cell r="E1267">
            <v>1</v>
          </cell>
          <cell r="F1267">
            <v>80.2</v>
          </cell>
          <cell r="G1267">
            <v>80.2</v>
          </cell>
        </row>
        <row r="1268">
          <cell r="C1268" t="str">
            <v>3Н1-74</v>
          </cell>
          <cell r="D1268" t="str">
            <v>Настил 3Н1-74</v>
          </cell>
          <cell r="E1268">
            <v>1</v>
          </cell>
          <cell r="F1268">
            <v>73.900000000000006</v>
          </cell>
          <cell r="G1268">
            <v>73.900000000000006</v>
          </cell>
        </row>
        <row r="1269">
          <cell r="C1269" t="str">
            <v>3Н1-75</v>
          </cell>
          <cell r="D1269" t="str">
            <v>Настил 3Н1-75</v>
          </cell>
          <cell r="E1269">
            <v>1</v>
          </cell>
          <cell r="F1269">
            <v>36.700000000000003</v>
          </cell>
          <cell r="G1269">
            <v>36.700000000000003</v>
          </cell>
        </row>
        <row r="1270">
          <cell r="C1270" t="str">
            <v>3Н1-76</v>
          </cell>
          <cell r="D1270" t="str">
            <v>Настил 3Н1-76</v>
          </cell>
          <cell r="E1270">
            <v>1</v>
          </cell>
          <cell r="F1270">
            <v>200.1</v>
          </cell>
          <cell r="G1270">
            <v>200.1</v>
          </cell>
        </row>
        <row r="1271">
          <cell r="C1271" t="str">
            <v>3Н1-77</v>
          </cell>
          <cell r="D1271" t="str">
            <v>Настил 3Н1-77</v>
          </cell>
          <cell r="E1271">
            <v>2</v>
          </cell>
          <cell r="F1271">
            <v>275.7</v>
          </cell>
          <cell r="G1271">
            <v>551.4</v>
          </cell>
        </row>
        <row r="1272">
          <cell r="C1272" t="str">
            <v>3Н1-78</v>
          </cell>
          <cell r="D1272" t="str">
            <v>Настил 3Н1-78</v>
          </cell>
          <cell r="E1272">
            <v>2</v>
          </cell>
          <cell r="F1272">
            <v>256</v>
          </cell>
          <cell r="G1272">
            <v>512</v>
          </cell>
        </row>
        <row r="1273">
          <cell r="C1273" t="str">
            <v>3Н1-79</v>
          </cell>
          <cell r="D1273" t="str">
            <v>Настил 3Н1-79</v>
          </cell>
          <cell r="E1273">
            <v>2</v>
          </cell>
          <cell r="F1273">
            <v>276.39999999999998</v>
          </cell>
          <cell r="G1273">
            <v>552.79999999999995</v>
          </cell>
        </row>
        <row r="1274">
          <cell r="C1274" t="str">
            <v>3Н1-80</v>
          </cell>
          <cell r="D1274" t="str">
            <v>Настил 3Н1-80</v>
          </cell>
          <cell r="E1274">
            <v>2</v>
          </cell>
          <cell r="F1274">
            <v>256.60000000000002</v>
          </cell>
          <cell r="G1274">
            <v>513.20000000000005</v>
          </cell>
        </row>
        <row r="1275">
          <cell r="C1275" t="str">
            <v>3Н1-81</v>
          </cell>
          <cell r="D1275" t="str">
            <v>Настил 3Н1-81</v>
          </cell>
          <cell r="E1275">
            <v>1</v>
          </cell>
          <cell r="F1275">
            <v>69.7</v>
          </cell>
          <cell r="G1275">
            <v>69.7</v>
          </cell>
        </row>
        <row r="1276">
          <cell r="C1276" t="str">
            <v>3Н1-82</v>
          </cell>
          <cell r="D1276" t="str">
            <v>Настил 3Н1-82</v>
          </cell>
          <cell r="E1276">
            <v>1</v>
          </cell>
          <cell r="F1276">
            <v>41.8</v>
          </cell>
          <cell r="G1276">
            <v>41.8</v>
          </cell>
        </row>
        <row r="1277">
          <cell r="C1277" t="str">
            <v>3Н1-83</v>
          </cell>
          <cell r="D1277" t="str">
            <v>Настил 3Н1-83</v>
          </cell>
          <cell r="E1277">
            <v>1</v>
          </cell>
          <cell r="F1277">
            <v>56.3</v>
          </cell>
          <cell r="G1277">
            <v>56.3</v>
          </cell>
        </row>
        <row r="1278">
          <cell r="C1278" t="str">
            <v>3Н1-84</v>
          </cell>
          <cell r="D1278" t="str">
            <v>Настил 3Н1-84</v>
          </cell>
          <cell r="E1278">
            <v>1</v>
          </cell>
          <cell r="F1278">
            <v>58.4</v>
          </cell>
          <cell r="G1278">
            <v>58.4</v>
          </cell>
        </row>
        <row r="1279">
          <cell r="C1279" t="str">
            <v>3Н1-85</v>
          </cell>
          <cell r="D1279" t="str">
            <v>Настил 3Н1-85</v>
          </cell>
          <cell r="E1279">
            <v>1</v>
          </cell>
          <cell r="F1279">
            <v>41.7</v>
          </cell>
          <cell r="G1279">
            <v>41.7</v>
          </cell>
        </row>
        <row r="1280">
          <cell r="C1280" t="str">
            <v>3Н1-86</v>
          </cell>
          <cell r="D1280" t="str">
            <v>Настил 3Н1-86</v>
          </cell>
          <cell r="E1280">
            <v>1</v>
          </cell>
          <cell r="F1280">
            <v>27</v>
          </cell>
          <cell r="G1280">
            <v>27</v>
          </cell>
        </row>
        <row r="1281">
          <cell r="C1281" t="str">
            <v>3Н1-87</v>
          </cell>
          <cell r="D1281" t="str">
            <v>Настил 3Н1-87</v>
          </cell>
          <cell r="E1281">
            <v>1</v>
          </cell>
          <cell r="F1281">
            <v>40.1</v>
          </cell>
          <cell r="G1281">
            <v>40.1</v>
          </cell>
        </row>
        <row r="1282">
          <cell r="C1282" t="str">
            <v>3Н1-88</v>
          </cell>
          <cell r="D1282" t="str">
            <v>Настил 3Н1-88</v>
          </cell>
          <cell r="E1282">
            <v>1</v>
          </cell>
          <cell r="F1282">
            <v>37.4</v>
          </cell>
          <cell r="G1282">
            <v>37.4</v>
          </cell>
        </row>
        <row r="1283">
          <cell r="C1283" t="str">
            <v>3Н1-89</v>
          </cell>
          <cell r="D1283" t="str">
            <v>Настил 3Н1-89</v>
          </cell>
          <cell r="E1283">
            <v>7</v>
          </cell>
          <cell r="F1283">
            <v>219.6</v>
          </cell>
          <cell r="G1283">
            <v>1537.2</v>
          </cell>
        </row>
        <row r="1284">
          <cell r="C1284" t="str">
            <v>3Н1-90</v>
          </cell>
          <cell r="D1284" t="str">
            <v>Настил 3Н1-90</v>
          </cell>
          <cell r="E1284">
            <v>7</v>
          </cell>
          <cell r="F1284">
            <v>201.5</v>
          </cell>
          <cell r="G1284">
            <v>1410.5</v>
          </cell>
        </row>
        <row r="1285">
          <cell r="C1285" t="str">
            <v>3Н1-91</v>
          </cell>
          <cell r="D1285" t="str">
            <v>Настил 3Н1-91</v>
          </cell>
          <cell r="E1285">
            <v>2</v>
          </cell>
          <cell r="F1285">
            <v>166.3</v>
          </cell>
          <cell r="G1285">
            <v>332.6</v>
          </cell>
        </row>
        <row r="1286">
          <cell r="C1286" t="str">
            <v>3Н1-92</v>
          </cell>
          <cell r="D1286" t="str">
            <v>Настил 3Н1-92</v>
          </cell>
          <cell r="E1286">
            <v>2</v>
          </cell>
          <cell r="F1286">
            <v>276.60000000000002</v>
          </cell>
          <cell r="G1286">
            <v>553.20000000000005</v>
          </cell>
        </row>
        <row r="1287">
          <cell r="C1287" t="str">
            <v>3Н1-93</v>
          </cell>
          <cell r="D1287" t="str">
            <v>Настил 3Н1-93</v>
          </cell>
          <cell r="E1287">
            <v>2</v>
          </cell>
          <cell r="F1287">
            <v>256.7</v>
          </cell>
          <cell r="G1287">
            <v>513.4</v>
          </cell>
        </row>
        <row r="1288">
          <cell r="C1288" t="str">
            <v>3Н1-94</v>
          </cell>
          <cell r="D1288" t="str">
            <v>Настил 3Н1-94</v>
          </cell>
          <cell r="E1288">
            <v>2</v>
          </cell>
          <cell r="F1288">
            <v>227.7</v>
          </cell>
          <cell r="G1288">
            <v>455.4</v>
          </cell>
        </row>
        <row r="1289">
          <cell r="C1289" t="str">
            <v>3Н1-95</v>
          </cell>
          <cell r="D1289" t="str">
            <v>Настил 3Н1-95</v>
          </cell>
          <cell r="E1289">
            <v>2</v>
          </cell>
          <cell r="F1289">
            <v>206.9</v>
          </cell>
          <cell r="G1289">
            <v>413.8</v>
          </cell>
        </row>
        <row r="1290">
          <cell r="C1290" t="str">
            <v>3Н1-96</v>
          </cell>
          <cell r="D1290" t="str">
            <v>Настил 3Н1-96</v>
          </cell>
          <cell r="E1290">
            <v>2</v>
          </cell>
          <cell r="F1290">
            <v>275.7</v>
          </cell>
          <cell r="G1290">
            <v>551.4</v>
          </cell>
        </row>
        <row r="1291">
          <cell r="C1291" t="str">
            <v>3Н1-97</v>
          </cell>
          <cell r="D1291" t="str">
            <v>Настил 3Н1-97</v>
          </cell>
          <cell r="E1291">
            <v>2</v>
          </cell>
          <cell r="F1291">
            <v>256</v>
          </cell>
          <cell r="G1291">
            <v>512</v>
          </cell>
        </row>
        <row r="1292">
          <cell r="C1292" t="str">
            <v>3Н1-98</v>
          </cell>
          <cell r="D1292" t="str">
            <v>Настил 3Н1-98</v>
          </cell>
          <cell r="E1292">
            <v>2</v>
          </cell>
          <cell r="F1292">
            <v>192.4</v>
          </cell>
          <cell r="G1292">
            <v>384.8</v>
          </cell>
        </row>
        <row r="1293">
          <cell r="C1293" t="str">
            <v>3Н1-99</v>
          </cell>
          <cell r="D1293" t="str">
            <v>Настил 3Н1-99</v>
          </cell>
          <cell r="E1293">
            <v>7</v>
          </cell>
          <cell r="F1293">
            <v>201.3</v>
          </cell>
          <cell r="G1293">
            <v>1409.1</v>
          </cell>
        </row>
        <row r="1294">
          <cell r="C1294" t="str">
            <v>3Н1-100</v>
          </cell>
          <cell r="D1294" t="str">
            <v>Настил 3Н1-100</v>
          </cell>
          <cell r="E1294">
            <v>1</v>
          </cell>
          <cell r="F1294">
            <v>165.6</v>
          </cell>
          <cell r="G1294">
            <v>165.6</v>
          </cell>
        </row>
        <row r="1295">
          <cell r="C1295" t="str">
            <v>3Н1-101</v>
          </cell>
          <cell r="D1295" t="str">
            <v>Настил 3Н1-101</v>
          </cell>
          <cell r="E1295">
            <v>1</v>
          </cell>
          <cell r="F1295">
            <v>275.7</v>
          </cell>
          <cell r="G1295">
            <v>275.7</v>
          </cell>
        </row>
        <row r="1296">
          <cell r="C1296" t="str">
            <v>3Н1-102</v>
          </cell>
          <cell r="D1296" t="str">
            <v>Настил 3Н1-102</v>
          </cell>
          <cell r="E1296">
            <v>1</v>
          </cell>
          <cell r="F1296">
            <v>256</v>
          </cell>
          <cell r="G1296">
            <v>256</v>
          </cell>
        </row>
        <row r="1297">
          <cell r="C1297" t="str">
            <v>3Н1-103</v>
          </cell>
          <cell r="D1297" t="str">
            <v>Настил 3Н1-103</v>
          </cell>
          <cell r="E1297">
            <v>1</v>
          </cell>
          <cell r="F1297">
            <v>226.8</v>
          </cell>
          <cell r="G1297">
            <v>226.8</v>
          </cell>
        </row>
        <row r="1298">
          <cell r="C1298" t="str">
            <v>3Н1-104</v>
          </cell>
          <cell r="D1298" t="str">
            <v>Настил 3Н1-104</v>
          </cell>
          <cell r="E1298">
            <v>2</v>
          </cell>
          <cell r="F1298">
            <v>207.5</v>
          </cell>
          <cell r="G1298">
            <v>415</v>
          </cell>
        </row>
        <row r="1299">
          <cell r="C1299" t="str">
            <v>3Н1-105</v>
          </cell>
          <cell r="D1299" t="str">
            <v>Настил 3Н1-105</v>
          </cell>
          <cell r="E1299">
            <v>2</v>
          </cell>
          <cell r="F1299">
            <v>276.2</v>
          </cell>
          <cell r="G1299">
            <v>552.4</v>
          </cell>
        </row>
        <row r="1300">
          <cell r="C1300" t="str">
            <v>3Н1-106</v>
          </cell>
          <cell r="D1300" t="str">
            <v>Настил 3Н1-106</v>
          </cell>
          <cell r="E1300">
            <v>2</v>
          </cell>
          <cell r="F1300">
            <v>256.39999999999998</v>
          </cell>
          <cell r="G1300">
            <v>512.79999999999995</v>
          </cell>
        </row>
        <row r="1301">
          <cell r="C1301" t="str">
            <v>3Н1-107</v>
          </cell>
          <cell r="D1301" t="str">
            <v>Настил 3Н1-107</v>
          </cell>
          <cell r="E1301">
            <v>2</v>
          </cell>
          <cell r="F1301">
            <v>192.8</v>
          </cell>
          <cell r="G1301">
            <v>385.6</v>
          </cell>
        </row>
        <row r="1302">
          <cell r="C1302" t="str">
            <v>3Н1-108</v>
          </cell>
          <cell r="D1302" t="str">
            <v>Настил 3Н1-108</v>
          </cell>
          <cell r="E1302">
            <v>1</v>
          </cell>
          <cell r="F1302">
            <v>166.3</v>
          </cell>
          <cell r="G1302">
            <v>166.3</v>
          </cell>
        </row>
        <row r="1303">
          <cell r="C1303" t="str">
            <v>3Н1-109</v>
          </cell>
          <cell r="D1303" t="str">
            <v>Настил 3Н1-109</v>
          </cell>
          <cell r="E1303">
            <v>1</v>
          </cell>
          <cell r="F1303">
            <v>276.60000000000002</v>
          </cell>
          <cell r="G1303">
            <v>276.60000000000002</v>
          </cell>
        </row>
        <row r="1304">
          <cell r="C1304" t="str">
            <v>3Н1-110</v>
          </cell>
          <cell r="D1304" t="str">
            <v>Настил 3Н1-110</v>
          </cell>
          <cell r="E1304">
            <v>1</v>
          </cell>
          <cell r="F1304">
            <v>256.7</v>
          </cell>
          <cell r="G1304">
            <v>256.7</v>
          </cell>
        </row>
        <row r="1305">
          <cell r="C1305" t="str">
            <v>3Н1-111</v>
          </cell>
          <cell r="D1305" t="str">
            <v>Настил 3Н1-111</v>
          </cell>
          <cell r="E1305">
            <v>1</v>
          </cell>
          <cell r="F1305">
            <v>227.7</v>
          </cell>
          <cell r="G1305">
            <v>227.7</v>
          </cell>
        </row>
        <row r="1306">
          <cell r="C1306" t="str">
            <v>3Н1-112</v>
          </cell>
          <cell r="D1306" t="str">
            <v>Настил 3Н1-112</v>
          </cell>
          <cell r="E1306">
            <v>1</v>
          </cell>
          <cell r="F1306">
            <v>207.7</v>
          </cell>
          <cell r="G1306">
            <v>207.7</v>
          </cell>
        </row>
        <row r="1307">
          <cell r="C1307" t="str">
            <v>3Н1-113</v>
          </cell>
          <cell r="D1307" t="str">
            <v>Настил 3Н1-113</v>
          </cell>
          <cell r="E1307">
            <v>1</v>
          </cell>
          <cell r="F1307">
            <v>276.39999999999998</v>
          </cell>
          <cell r="G1307">
            <v>276.39999999999998</v>
          </cell>
        </row>
        <row r="1308">
          <cell r="C1308" t="str">
            <v>3Н1-114</v>
          </cell>
          <cell r="D1308" t="str">
            <v>Настил 3Н1-114</v>
          </cell>
          <cell r="E1308">
            <v>1</v>
          </cell>
          <cell r="F1308">
            <v>256.60000000000002</v>
          </cell>
          <cell r="G1308">
            <v>256.60000000000002</v>
          </cell>
        </row>
        <row r="1309">
          <cell r="C1309" t="str">
            <v>3Н1-115</v>
          </cell>
          <cell r="D1309" t="str">
            <v>Настил 3Н1-115</v>
          </cell>
          <cell r="E1309">
            <v>1</v>
          </cell>
          <cell r="F1309">
            <v>193.1</v>
          </cell>
          <cell r="G1309">
            <v>193.1</v>
          </cell>
        </row>
        <row r="1310">
          <cell r="C1310" t="str">
            <v>3Н1-116</v>
          </cell>
          <cell r="D1310" t="str">
            <v>Настил 3Н1-116</v>
          </cell>
          <cell r="E1310">
            <v>1</v>
          </cell>
          <cell r="F1310">
            <v>165.7</v>
          </cell>
          <cell r="G1310">
            <v>165.7</v>
          </cell>
        </row>
        <row r="1311">
          <cell r="C1311" t="str">
            <v>3Н1-117</v>
          </cell>
          <cell r="D1311" t="str">
            <v>Настил 3Н1-117</v>
          </cell>
          <cell r="E1311">
            <v>1</v>
          </cell>
          <cell r="F1311">
            <v>275.89999999999998</v>
          </cell>
          <cell r="G1311">
            <v>275.89999999999998</v>
          </cell>
        </row>
        <row r="1312">
          <cell r="C1312" t="str">
            <v>3Н1-118</v>
          </cell>
          <cell r="D1312" t="str">
            <v>Настил 3Н1-118</v>
          </cell>
          <cell r="E1312">
            <v>1</v>
          </cell>
          <cell r="F1312">
            <v>256.10000000000002</v>
          </cell>
          <cell r="G1312">
            <v>256.10000000000002</v>
          </cell>
        </row>
        <row r="1313">
          <cell r="C1313" t="str">
            <v>3Н1-119</v>
          </cell>
          <cell r="D1313" t="str">
            <v>Настил 3Н1-119</v>
          </cell>
          <cell r="E1313">
            <v>1</v>
          </cell>
          <cell r="F1313">
            <v>227</v>
          </cell>
          <cell r="G1313">
            <v>227</v>
          </cell>
        </row>
        <row r="1314">
          <cell r="C1314" t="str">
            <v>3Н1-120</v>
          </cell>
          <cell r="D1314" t="str">
            <v>Настил 3Н1-120</v>
          </cell>
          <cell r="E1314">
            <v>1</v>
          </cell>
          <cell r="F1314">
            <v>206.9</v>
          </cell>
          <cell r="G1314">
            <v>206.9</v>
          </cell>
        </row>
        <row r="1315">
          <cell r="C1315" t="str">
            <v>3Н1-121</v>
          </cell>
          <cell r="D1315" t="str">
            <v>Настил 3Н1-121</v>
          </cell>
          <cell r="E1315">
            <v>1</v>
          </cell>
          <cell r="F1315">
            <v>275.7</v>
          </cell>
          <cell r="G1315">
            <v>275.7</v>
          </cell>
        </row>
        <row r="1316">
          <cell r="C1316" t="str">
            <v>3Н1-122</v>
          </cell>
          <cell r="D1316" t="str">
            <v>Настил 3Н1-122</v>
          </cell>
          <cell r="E1316">
            <v>1</v>
          </cell>
          <cell r="F1316">
            <v>256</v>
          </cell>
          <cell r="G1316">
            <v>256</v>
          </cell>
        </row>
        <row r="1317">
          <cell r="C1317" t="str">
            <v>3Н1-123</v>
          </cell>
          <cell r="D1317" t="str">
            <v>Настил 3Н1-123</v>
          </cell>
          <cell r="E1317">
            <v>1</v>
          </cell>
          <cell r="F1317">
            <v>192.4</v>
          </cell>
          <cell r="G1317">
            <v>192.4</v>
          </cell>
        </row>
        <row r="1318">
          <cell r="C1318" t="str">
            <v>3Н1-124</v>
          </cell>
          <cell r="D1318" t="str">
            <v>Настил 3Н1-124</v>
          </cell>
          <cell r="E1318">
            <v>1</v>
          </cell>
          <cell r="F1318">
            <v>165.6</v>
          </cell>
          <cell r="G1318">
            <v>165.6</v>
          </cell>
        </row>
        <row r="1319">
          <cell r="C1319" t="str">
            <v>3Н1-125</v>
          </cell>
          <cell r="D1319" t="str">
            <v>Настил 3Н1-125</v>
          </cell>
          <cell r="E1319">
            <v>1</v>
          </cell>
          <cell r="F1319">
            <v>226.8</v>
          </cell>
          <cell r="G1319">
            <v>226.8</v>
          </cell>
        </row>
        <row r="1320">
          <cell r="C1320" t="str">
            <v>3Н1-126</v>
          </cell>
          <cell r="D1320" t="str">
            <v>Настил 3Н1-126</v>
          </cell>
          <cell r="E1320">
            <v>1</v>
          </cell>
          <cell r="F1320">
            <v>207.7</v>
          </cell>
          <cell r="G1320">
            <v>207.7</v>
          </cell>
        </row>
        <row r="1321">
          <cell r="C1321" t="str">
            <v>3Н1-127</v>
          </cell>
          <cell r="D1321" t="str">
            <v>Настил 3Н1-127</v>
          </cell>
          <cell r="E1321">
            <v>1</v>
          </cell>
          <cell r="F1321">
            <v>193.1</v>
          </cell>
          <cell r="G1321">
            <v>193.1</v>
          </cell>
        </row>
        <row r="1322">
          <cell r="C1322" t="str">
            <v>3Н1-128</v>
          </cell>
          <cell r="D1322" t="str">
            <v>Настил 3Н1-128</v>
          </cell>
          <cell r="E1322">
            <v>1</v>
          </cell>
          <cell r="F1322">
            <v>165.3</v>
          </cell>
          <cell r="G1322">
            <v>165.3</v>
          </cell>
        </row>
        <row r="1323">
          <cell r="C1323" t="str">
            <v>3Н1-129</v>
          </cell>
          <cell r="D1323" t="str">
            <v>Настил 3Н1-129</v>
          </cell>
          <cell r="E1323">
            <v>1</v>
          </cell>
          <cell r="F1323">
            <v>275.5</v>
          </cell>
          <cell r="G1323">
            <v>275.5</v>
          </cell>
        </row>
        <row r="1324">
          <cell r="C1324" t="str">
            <v>3Н1-130</v>
          </cell>
          <cell r="D1324" t="str">
            <v>Настил 3Н1-130</v>
          </cell>
          <cell r="E1324">
            <v>1</v>
          </cell>
          <cell r="F1324">
            <v>255.7</v>
          </cell>
          <cell r="G1324">
            <v>255.7</v>
          </cell>
        </row>
        <row r="1325">
          <cell r="C1325" t="str">
            <v>3Н1-131</v>
          </cell>
          <cell r="D1325" t="str">
            <v>Настил 3Н1-131</v>
          </cell>
          <cell r="E1325">
            <v>1</v>
          </cell>
          <cell r="F1325">
            <v>226.6</v>
          </cell>
          <cell r="G1325">
            <v>226.6</v>
          </cell>
        </row>
        <row r="1326">
          <cell r="C1326" t="str">
            <v>3Н2-1</v>
          </cell>
          <cell r="D1326" t="str">
            <v>Профлист 3Н2-1</v>
          </cell>
          <cell r="E1326">
            <v>112</v>
          </cell>
          <cell r="F1326">
            <v>49</v>
          </cell>
          <cell r="G1326"/>
        </row>
        <row r="1327">
          <cell r="C1327" t="str">
            <v>3Н2-2</v>
          </cell>
          <cell r="D1327" t="str">
            <v>Профлист 3Н2-2</v>
          </cell>
          <cell r="E1327">
            <v>112</v>
          </cell>
          <cell r="F1327">
            <v>47</v>
          </cell>
          <cell r="G1327"/>
        </row>
        <row r="1328">
          <cell r="C1328" t="str">
            <v>3Н3-1</v>
          </cell>
          <cell r="D1328" t="str">
            <v>Профлист 3Н3-1</v>
          </cell>
          <cell r="E1328">
            <v>84</v>
          </cell>
          <cell r="F1328">
            <v>70.599999999999994</v>
          </cell>
          <cell r="G1328"/>
        </row>
        <row r="1329">
          <cell r="C1329" t="str">
            <v>3Н3-2</v>
          </cell>
          <cell r="D1329" t="str">
            <v>Профлист 3Н3-2</v>
          </cell>
          <cell r="E1329">
            <v>84</v>
          </cell>
          <cell r="F1329">
            <v>23.6</v>
          </cell>
          <cell r="G1329"/>
        </row>
        <row r="1330">
          <cell r="C1330" t="str">
            <v>3Н3-3</v>
          </cell>
          <cell r="D1330" t="str">
            <v>Профлист 3Н3-3</v>
          </cell>
          <cell r="E1330">
            <v>84</v>
          </cell>
          <cell r="F1330">
            <v>22.9</v>
          </cell>
          <cell r="G1330"/>
        </row>
        <row r="1331">
          <cell r="C1331" t="str">
            <v>3Н3-4</v>
          </cell>
          <cell r="D1331" t="str">
            <v>Профлист 3Н3-4</v>
          </cell>
          <cell r="E1331">
            <v>1</v>
          </cell>
          <cell r="F1331">
            <v>16.8</v>
          </cell>
          <cell r="G1331"/>
        </row>
        <row r="1332">
          <cell r="C1332" t="str">
            <v>3Н3-5</v>
          </cell>
          <cell r="D1332" t="str">
            <v>Профлист 3Н3-5</v>
          </cell>
          <cell r="E1332">
            <v>3</v>
          </cell>
          <cell r="F1332">
            <v>21.8</v>
          </cell>
          <cell r="G1332"/>
        </row>
        <row r="1333">
          <cell r="C1333" t="str">
            <v>3Н3-6</v>
          </cell>
          <cell r="D1333" t="str">
            <v>Профлист 3Н3-6</v>
          </cell>
          <cell r="E1333">
            <v>1</v>
          </cell>
          <cell r="F1333">
            <v>6.4</v>
          </cell>
          <cell r="G1333"/>
        </row>
        <row r="1334">
          <cell r="C1334" t="str">
            <v>3Н3-7</v>
          </cell>
          <cell r="D1334" t="str">
            <v>Профлист 3Н3-7</v>
          </cell>
          <cell r="E1334">
            <v>2</v>
          </cell>
          <cell r="F1334">
            <v>17.7</v>
          </cell>
          <cell r="G1334"/>
        </row>
        <row r="1335">
          <cell r="C1335" t="str">
            <v>3Н3-8</v>
          </cell>
          <cell r="D1335" t="str">
            <v>Профлист 3Н3-8</v>
          </cell>
          <cell r="E1335">
            <v>2</v>
          </cell>
          <cell r="F1335">
            <v>10.3</v>
          </cell>
          <cell r="G1335"/>
        </row>
        <row r="1336">
          <cell r="C1336" t="str">
            <v>3Н4-1</v>
          </cell>
          <cell r="D1336" t="str">
            <v>Настил 3Н4-1</v>
          </cell>
          <cell r="E1336">
            <v>1</v>
          </cell>
          <cell r="F1336">
            <v>14.6</v>
          </cell>
          <cell r="G1336">
            <v>14.6</v>
          </cell>
        </row>
        <row r="1337">
          <cell r="C1337" t="str">
            <v>3Н4-2</v>
          </cell>
          <cell r="D1337" t="str">
            <v>Настил 3Н4-2</v>
          </cell>
          <cell r="E1337">
            <v>2</v>
          </cell>
          <cell r="F1337">
            <v>21</v>
          </cell>
          <cell r="G1337">
            <v>42</v>
          </cell>
        </row>
        <row r="1338">
          <cell r="C1338" t="str">
            <v>3Н4-3</v>
          </cell>
          <cell r="D1338" t="str">
            <v>Настил 3Н4-3</v>
          </cell>
          <cell r="E1338">
            <v>3</v>
          </cell>
          <cell r="F1338">
            <v>16.2</v>
          </cell>
          <cell r="G1338">
            <v>48.6</v>
          </cell>
        </row>
        <row r="1339">
          <cell r="C1339" t="str">
            <v>3Н4-4</v>
          </cell>
          <cell r="D1339" t="str">
            <v>Настил 3Н4-4</v>
          </cell>
          <cell r="E1339">
            <v>3</v>
          </cell>
          <cell r="F1339">
            <v>19.100000000000001</v>
          </cell>
          <cell r="G1339">
            <v>57.3</v>
          </cell>
        </row>
        <row r="1340">
          <cell r="C1340" t="str">
            <v>3Н4-5</v>
          </cell>
          <cell r="D1340" t="str">
            <v>Настил 3Н4-5</v>
          </cell>
          <cell r="E1340">
            <v>4</v>
          </cell>
          <cell r="F1340">
            <v>14</v>
          </cell>
          <cell r="G1340">
            <v>56</v>
          </cell>
        </row>
        <row r="1341">
          <cell r="C1341" t="str">
            <v>3Н4-6</v>
          </cell>
          <cell r="D1341" t="str">
            <v>Настил 3Н4-6</v>
          </cell>
          <cell r="E1341">
            <v>4</v>
          </cell>
          <cell r="F1341">
            <v>3.9</v>
          </cell>
          <cell r="G1341">
            <v>15.6</v>
          </cell>
        </row>
        <row r="1342">
          <cell r="C1342" t="str">
            <v>3Н4-7</v>
          </cell>
          <cell r="D1342" t="str">
            <v>Настил 3Н4-7</v>
          </cell>
          <cell r="E1342">
            <v>4</v>
          </cell>
          <cell r="F1342">
            <v>16.5</v>
          </cell>
          <cell r="G1342">
            <v>66</v>
          </cell>
        </row>
        <row r="1343">
          <cell r="C1343" t="str">
            <v>3Н4-8</v>
          </cell>
          <cell r="D1343" t="str">
            <v>Настил 3Н4-8</v>
          </cell>
          <cell r="E1343">
            <v>4</v>
          </cell>
          <cell r="F1343">
            <v>8.1</v>
          </cell>
          <cell r="G1343">
            <v>32.4</v>
          </cell>
        </row>
        <row r="1344">
          <cell r="C1344" t="str">
            <v>3Н4-9</v>
          </cell>
          <cell r="D1344" t="str">
            <v>Настил 3Н4-9</v>
          </cell>
          <cell r="E1344">
            <v>2</v>
          </cell>
          <cell r="F1344">
            <v>7.6</v>
          </cell>
          <cell r="G1344">
            <v>15.2</v>
          </cell>
        </row>
        <row r="1345">
          <cell r="C1345" t="str">
            <v>3Н4-10</v>
          </cell>
          <cell r="D1345" t="str">
            <v>Настил 3Н4-10</v>
          </cell>
          <cell r="E1345">
            <v>1</v>
          </cell>
          <cell r="F1345">
            <v>24.2</v>
          </cell>
          <cell r="G1345">
            <v>24.2</v>
          </cell>
        </row>
        <row r="1346">
          <cell r="C1346" t="str">
            <v>3Н4-11</v>
          </cell>
          <cell r="D1346" t="str">
            <v>Настил 3Н4-11</v>
          </cell>
          <cell r="E1346">
            <v>2</v>
          </cell>
          <cell r="F1346">
            <v>14.1</v>
          </cell>
          <cell r="G1346">
            <v>28.2</v>
          </cell>
        </row>
        <row r="1347">
          <cell r="C1347" t="str">
            <v>3Н4-12</v>
          </cell>
          <cell r="D1347" t="str">
            <v>Настил 3Н4-12</v>
          </cell>
          <cell r="E1347">
            <v>2</v>
          </cell>
          <cell r="F1347">
            <v>20.100000000000001</v>
          </cell>
          <cell r="G1347">
            <v>40.200000000000003</v>
          </cell>
        </row>
        <row r="1348">
          <cell r="C1348" t="str">
            <v>3Н4-13</v>
          </cell>
          <cell r="D1348" t="str">
            <v>Настил 3Н4-13</v>
          </cell>
          <cell r="E1348">
            <v>2</v>
          </cell>
          <cell r="F1348">
            <v>20</v>
          </cell>
          <cell r="G1348">
            <v>40</v>
          </cell>
        </row>
        <row r="1349">
          <cell r="C1349" t="str">
            <v>3Н4-14</v>
          </cell>
          <cell r="D1349" t="str">
            <v>Настил 3Н4-14</v>
          </cell>
          <cell r="E1349">
            <v>1</v>
          </cell>
          <cell r="F1349">
            <v>33.4</v>
          </cell>
          <cell r="G1349">
            <v>33.4</v>
          </cell>
        </row>
        <row r="1350">
          <cell r="C1350" t="str">
            <v>3Н4-15</v>
          </cell>
          <cell r="D1350" t="str">
            <v>Настил 3Н4-15</v>
          </cell>
          <cell r="E1350">
            <v>2</v>
          </cell>
          <cell r="F1350">
            <v>29.7</v>
          </cell>
          <cell r="G1350">
            <v>59.4</v>
          </cell>
        </row>
        <row r="1351">
          <cell r="C1351" t="str">
            <v>3Н4-16</v>
          </cell>
          <cell r="D1351" t="str">
            <v>Настил 3Н4-16</v>
          </cell>
          <cell r="E1351">
            <v>2</v>
          </cell>
          <cell r="F1351">
            <v>25.2</v>
          </cell>
          <cell r="G1351">
            <v>50.4</v>
          </cell>
        </row>
        <row r="1352">
          <cell r="C1352" t="str">
            <v>3Н4-17</v>
          </cell>
          <cell r="D1352" t="str">
            <v>Настил 3Н4-17</v>
          </cell>
          <cell r="E1352">
            <v>1</v>
          </cell>
          <cell r="F1352">
            <v>26.1</v>
          </cell>
          <cell r="G1352">
            <v>26.1</v>
          </cell>
        </row>
        <row r="1353">
          <cell r="C1353" t="str">
            <v>3Н4-18</v>
          </cell>
          <cell r="D1353" t="str">
            <v>Настил 3Н4-18</v>
          </cell>
          <cell r="E1353">
            <v>1</v>
          </cell>
          <cell r="F1353">
            <v>17.399999999999999</v>
          </cell>
          <cell r="G1353">
            <v>17.399999999999999</v>
          </cell>
        </row>
        <row r="1354">
          <cell r="C1354" t="str">
            <v>3Н4-19</v>
          </cell>
          <cell r="D1354" t="str">
            <v>Настил 3Н4-19</v>
          </cell>
          <cell r="E1354">
            <v>1</v>
          </cell>
          <cell r="F1354">
            <v>8.9</v>
          </cell>
          <cell r="G1354">
            <v>8.9</v>
          </cell>
        </row>
        <row r="1355">
          <cell r="C1355" t="str">
            <v>3Н4-20</v>
          </cell>
          <cell r="D1355" t="str">
            <v>Настил 3Н4-20</v>
          </cell>
          <cell r="E1355">
            <v>1</v>
          </cell>
          <cell r="F1355">
            <v>16.5</v>
          </cell>
          <cell r="G1355">
            <v>16.5</v>
          </cell>
        </row>
        <row r="1356">
          <cell r="C1356" t="str">
            <v>3Н4-21</v>
          </cell>
          <cell r="D1356" t="str">
            <v>Настил 3Н4-21</v>
          </cell>
          <cell r="E1356">
            <v>2</v>
          </cell>
          <cell r="F1356">
            <v>19.399999999999999</v>
          </cell>
          <cell r="G1356">
            <v>38.799999999999997</v>
          </cell>
        </row>
        <row r="1357">
          <cell r="C1357" t="str">
            <v>3Н4-22</v>
          </cell>
          <cell r="D1357" t="str">
            <v>Настил 3Н4-22</v>
          </cell>
          <cell r="E1357">
            <v>1</v>
          </cell>
          <cell r="F1357">
            <v>13.7</v>
          </cell>
          <cell r="G1357">
            <v>13.7</v>
          </cell>
        </row>
        <row r="1358">
          <cell r="C1358" t="str">
            <v>3Н4-23</v>
          </cell>
          <cell r="D1358" t="str">
            <v>Настил 3Н4-23</v>
          </cell>
          <cell r="E1358">
            <v>1</v>
          </cell>
          <cell r="F1358">
            <v>32.4</v>
          </cell>
          <cell r="G1358">
            <v>32.4</v>
          </cell>
        </row>
        <row r="1359">
          <cell r="C1359" t="str">
            <v>3Н4-24</v>
          </cell>
          <cell r="D1359" t="str">
            <v>Настил 3Н4-24</v>
          </cell>
          <cell r="E1359">
            <v>1</v>
          </cell>
          <cell r="F1359">
            <v>27</v>
          </cell>
          <cell r="G1359">
            <v>27</v>
          </cell>
        </row>
        <row r="1360">
          <cell r="C1360" t="str">
            <v>3Н4-25</v>
          </cell>
          <cell r="D1360" t="str">
            <v>Настил 3Н4-25</v>
          </cell>
          <cell r="E1360">
            <v>3</v>
          </cell>
          <cell r="F1360">
            <v>20.3</v>
          </cell>
          <cell r="G1360">
            <v>60.9</v>
          </cell>
        </row>
        <row r="1361">
          <cell r="C1361" t="str">
            <v>3Н4-26</v>
          </cell>
          <cell r="D1361" t="str">
            <v>Настил 3Н4-26</v>
          </cell>
          <cell r="E1361">
            <v>3</v>
          </cell>
          <cell r="F1361">
            <v>24</v>
          </cell>
          <cell r="G1361">
            <v>72</v>
          </cell>
        </row>
        <row r="1362">
          <cell r="C1362" t="str">
            <v>3Н4-27</v>
          </cell>
          <cell r="D1362" t="str">
            <v>Настил 3Н4-27</v>
          </cell>
          <cell r="E1362">
            <v>1</v>
          </cell>
          <cell r="F1362">
            <v>16.600000000000001</v>
          </cell>
          <cell r="G1362">
            <v>16.600000000000001</v>
          </cell>
        </row>
        <row r="1363">
          <cell r="C1363" t="str">
            <v>3ОГ1-1</v>
          </cell>
          <cell r="D1363" t="str">
            <v>Ограждение 3ОГ1-1</v>
          </cell>
          <cell r="E1363">
            <v>1</v>
          </cell>
          <cell r="F1363">
            <v>54.4</v>
          </cell>
          <cell r="G1363">
            <v>54.4</v>
          </cell>
        </row>
        <row r="1364">
          <cell r="C1364" t="str">
            <v>3ОГ1-2</v>
          </cell>
          <cell r="D1364" t="str">
            <v>Ограждение 3ОГ1-2</v>
          </cell>
          <cell r="E1364">
            <v>6</v>
          </cell>
          <cell r="F1364">
            <v>18.2</v>
          </cell>
          <cell r="G1364">
            <v>109.2</v>
          </cell>
        </row>
        <row r="1365">
          <cell r="C1365" t="str">
            <v>3ОГ1-3</v>
          </cell>
          <cell r="D1365" t="str">
            <v>Ограждение 3ОГ1-3</v>
          </cell>
          <cell r="E1365">
            <v>6</v>
          </cell>
          <cell r="F1365">
            <v>18.100000000000001</v>
          </cell>
          <cell r="G1365">
            <v>108.6</v>
          </cell>
        </row>
        <row r="1366">
          <cell r="C1366" t="str">
            <v>3ОГ1-4</v>
          </cell>
          <cell r="D1366" t="str">
            <v>Ограждение 3ОГ1-4</v>
          </cell>
          <cell r="E1366">
            <v>4</v>
          </cell>
          <cell r="F1366">
            <v>26.2</v>
          </cell>
          <cell r="G1366">
            <v>104.8</v>
          </cell>
        </row>
        <row r="1367">
          <cell r="C1367" t="str">
            <v>3ОГ1-5</v>
          </cell>
          <cell r="D1367" t="str">
            <v>Ограждение 3ОГ1-5</v>
          </cell>
          <cell r="E1367">
            <v>1</v>
          </cell>
          <cell r="F1367">
            <v>13.6</v>
          </cell>
          <cell r="G1367">
            <v>13.6</v>
          </cell>
        </row>
        <row r="1368">
          <cell r="C1368" t="str">
            <v>3ОГ1-6</v>
          </cell>
          <cell r="D1368" t="str">
            <v>Ограждение 3ОГ1-6</v>
          </cell>
          <cell r="E1368">
            <v>4</v>
          </cell>
          <cell r="F1368">
            <v>16.600000000000001</v>
          </cell>
          <cell r="G1368">
            <v>66.400000000000006</v>
          </cell>
        </row>
        <row r="1369">
          <cell r="C1369" t="str">
            <v>3ОГ1-7</v>
          </cell>
          <cell r="D1369" t="str">
            <v>Ограждение 3ОГ1-7</v>
          </cell>
          <cell r="E1369">
            <v>4</v>
          </cell>
          <cell r="F1369">
            <v>16.600000000000001</v>
          </cell>
          <cell r="G1369">
            <v>66.400000000000006</v>
          </cell>
        </row>
        <row r="1370">
          <cell r="C1370" t="str">
            <v>3ОГ1-8</v>
          </cell>
          <cell r="D1370" t="str">
            <v>Ограждение 3ОГ1-8</v>
          </cell>
          <cell r="E1370">
            <v>1</v>
          </cell>
          <cell r="F1370">
            <v>43.1</v>
          </cell>
          <cell r="G1370">
            <v>43.1</v>
          </cell>
        </row>
        <row r="1371">
          <cell r="C1371" t="str">
            <v>3ОГ1-9</v>
          </cell>
          <cell r="D1371" t="str">
            <v>Ограждение 3ОГ1-9</v>
          </cell>
          <cell r="E1371">
            <v>3</v>
          </cell>
          <cell r="F1371">
            <v>28.1</v>
          </cell>
          <cell r="G1371">
            <v>84.3</v>
          </cell>
        </row>
        <row r="1372">
          <cell r="C1372" t="str">
            <v>3ОГ1-10</v>
          </cell>
          <cell r="D1372" t="str">
            <v>Ограждение 3ОГ1-10</v>
          </cell>
          <cell r="E1372">
            <v>4</v>
          </cell>
          <cell r="F1372">
            <v>5.0999999999999996</v>
          </cell>
          <cell r="G1372">
            <v>20.399999999999999</v>
          </cell>
        </row>
        <row r="1373">
          <cell r="C1373" t="str">
            <v>3ОГ1-11</v>
          </cell>
          <cell r="D1373" t="str">
            <v>Ограждение 3ОГ1-11</v>
          </cell>
          <cell r="E1373">
            <v>1</v>
          </cell>
          <cell r="F1373">
            <v>25.4</v>
          </cell>
          <cell r="G1373">
            <v>25.4</v>
          </cell>
        </row>
        <row r="1374">
          <cell r="C1374" t="str">
            <v>3ОГ1-12</v>
          </cell>
          <cell r="D1374" t="str">
            <v>Ограждение 3ОГ1-12</v>
          </cell>
          <cell r="E1374">
            <v>1</v>
          </cell>
          <cell r="F1374">
            <v>13.9</v>
          </cell>
          <cell r="G1374">
            <v>13.9</v>
          </cell>
        </row>
        <row r="1375">
          <cell r="C1375" t="str">
            <v>3ОГ1-13</v>
          </cell>
          <cell r="D1375" t="str">
            <v>Ограждение 3ОГ1-13</v>
          </cell>
          <cell r="E1375">
            <v>1</v>
          </cell>
          <cell r="F1375">
            <v>72.400000000000006</v>
          </cell>
          <cell r="G1375">
            <v>72.400000000000006</v>
          </cell>
        </row>
        <row r="1376">
          <cell r="C1376" t="str">
            <v>3ОГ1-14</v>
          </cell>
          <cell r="D1376" t="str">
            <v>Ограждение 3ОГ1-14</v>
          </cell>
          <cell r="E1376">
            <v>1</v>
          </cell>
          <cell r="F1376">
            <v>40.1</v>
          </cell>
          <cell r="G1376">
            <v>40.1</v>
          </cell>
        </row>
        <row r="1377">
          <cell r="C1377" t="str">
            <v>3ОГ1-15</v>
          </cell>
          <cell r="D1377" t="str">
            <v>Ограждение 3ОГ1-15</v>
          </cell>
          <cell r="E1377">
            <v>1</v>
          </cell>
          <cell r="F1377">
            <v>16.2</v>
          </cell>
          <cell r="G1377">
            <v>16.2</v>
          </cell>
        </row>
        <row r="1378">
          <cell r="C1378" t="str">
            <v>3ОГ1-16</v>
          </cell>
          <cell r="D1378" t="str">
            <v>Ограждение 3ОГ1-16</v>
          </cell>
          <cell r="E1378">
            <v>2</v>
          </cell>
          <cell r="F1378">
            <v>16.2</v>
          </cell>
          <cell r="G1378">
            <v>32.4</v>
          </cell>
        </row>
        <row r="1379">
          <cell r="C1379" t="str">
            <v>3ОГ1-17</v>
          </cell>
          <cell r="D1379" t="str">
            <v>Ограждение 3ОГ1-17</v>
          </cell>
          <cell r="E1379">
            <v>1</v>
          </cell>
          <cell r="F1379">
            <v>18.5</v>
          </cell>
          <cell r="G1379">
            <v>18.5</v>
          </cell>
        </row>
        <row r="1380">
          <cell r="C1380" t="str">
            <v>3ОГ1-18</v>
          </cell>
          <cell r="D1380" t="str">
            <v>Ограждение 3ОГ1-18</v>
          </cell>
          <cell r="E1380">
            <v>1</v>
          </cell>
          <cell r="F1380">
            <v>20.399999999999999</v>
          </cell>
          <cell r="G1380">
            <v>20.399999999999999</v>
          </cell>
        </row>
        <row r="1381">
          <cell r="C1381" t="str">
            <v>3ОГ1-19</v>
          </cell>
          <cell r="D1381" t="str">
            <v>Ограждение 3ОГ1-19</v>
          </cell>
          <cell r="E1381">
            <v>3</v>
          </cell>
          <cell r="F1381">
            <v>31.3</v>
          </cell>
          <cell r="G1381">
            <v>93.9</v>
          </cell>
        </row>
        <row r="1382">
          <cell r="C1382" t="str">
            <v>3ОГ1-20</v>
          </cell>
          <cell r="D1382" t="str">
            <v>Ограждение 3ОГ1-20</v>
          </cell>
          <cell r="E1382">
            <v>1</v>
          </cell>
          <cell r="F1382">
            <v>18.5</v>
          </cell>
          <cell r="G1382">
            <v>18.5</v>
          </cell>
        </row>
        <row r="1383">
          <cell r="C1383" t="str">
            <v>3ОГ1-21</v>
          </cell>
          <cell r="D1383" t="str">
            <v>Ограждение 3ОГ1-21</v>
          </cell>
          <cell r="E1383">
            <v>1</v>
          </cell>
          <cell r="F1383">
            <v>18</v>
          </cell>
          <cell r="G1383">
            <v>18</v>
          </cell>
        </row>
        <row r="1384">
          <cell r="C1384" t="str">
            <v>3ОГ1-22</v>
          </cell>
          <cell r="D1384" t="str">
            <v>Ограждение 3ОГ1-22</v>
          </cell>
          <cell r="E1384">
            <v>1</v>
          </cell>
          <cell r="F1384">
            <v>15.3</v>
          </cell>
          <cell r="G1384">
            <v>15.3</v>
          </cell>
        </row>
        <row r="1385">
          <cell r="C1385" t="str">
            <v>3ОГ1-23</v>
          </cell>
          <cell r="D1385" t="str">
            <v>Ограждение 3ОГ1-23</v>
          </cell>
          <cell r="E1385">
            <v>1</v>
          </cell>
          <cell r="F1385">
            <v>21.3</v>
          </cell>
          <cell r="G1385">
            <v>21.3</v>
          </cell>
        </row>
        <row r="1386">
          <cell r="C1386" t="str">
            <v>3ОГ1-24</v>
          </cell>
          <cell r="D1386" t="str">
            <v>Ограждение 3ОГ1-24</v>
          </cell>
          <cell r="E1386">
            <v>1</v>
          </cell>
          <cell r="F1386">
            <v>39.200000000000003</v>
          </cell>
          <cell r="G1386">
            <v>39.200000000000003</v>
          </cell>
        </row>
        <row r="1387">
          <cell r="C1387" t="str">
            <v>3ОГ1-25</v>
          </cell>
          <cell r="D1387" t="str">
            <v>Ограждение 3ОГ1-25</v>
          </cell>
          <cell r="E1387">
            <v>1</v>
          </cell>
          <cell r="F1387">
            <v>15</v>
          </cell>
          <cell r="G1387">
            <v>15</v>
          </cell>
        </row>
        <row r="1388">
          <cell r="C1388" t="str">
            <v>3ОГ1-26</v>
          </cell>
          <cell r="D1388" t="str">
            <v>Ограждение 3ОГ1-26</v>
          </cell>
          <cell r="E1388">
            <v>1</v>
          </cell>
          <cell r="F1388">
            <v>15</v>
          </cell>
          <cell r="G1388">
            <v>15</v>
          </cell>
        </row>
        <row r="1389">
          <cell r="C1389" t="str">
            <v>3ОГ1-27</v>
          </cell>
          <cell r="D1389" t="str">
            <v>Ограждение 3ОГ1-27</v>
          </cell>
          <cell r="E1389">
            <v>1</v>
          </cell>
          <cell r="F1389">
            <v>13.6</v>
          </cell>
          <cell r="G1389">
            <v>13.6</v>
          </cell>
        </row>
        <row r="1390">
          <cell r="C1390" t="str">
            <v>3ОГ1-28</v>
          </cell>
          <cell r="D1390" t="str">
            <v>Ограждение 3ОГ1-28</v>
          </cell>
          <cell r="E1390">
            <v>2</v>
          </cell>
          <cell r="F1390">
            <v>29.9</v>
          </cell>
          <cell r="G1390">
            <v>59.8</v>
          </cell>
        </row>
        <row r="1391">
          <cell r="C1391" t="str">
            <v>3ОГ2-1</v>
          </cell>
          <cell r="D1391" t="str">
            <v>Ограждение 3ОГ2-1</v>
          </cell>
          <cell r="E1391">
            <v>4</v>
          </cell>
          <cell r="F1391">
            <v>31.2</v>
          </cell>
          <cell r="G1391">
            <v>124.8</v>
          </cell>
        </row>
        <row r="1392">
          <cell r="C1392" t="str">
            <v>3ОГ2-2</v>
          </cell>
          <cell r="D1392" t="str">
            <v>Ограждение 3ОГ2-2</v>
          </cell>
          <cell r="E1392">
            <v>1</v>
          </cell>
          <cell r="F1392">
            <v>19.2</v>
          </cell>
          <cell r="G1392">
            <v>19.2</v>
          </cell>
        </row>
        <row r="1393">
          <cell r="C1393" t="str">
            <v>3ОГ2-3</v>
          </cell>
          <cell r="D1393" t="str">
            <v>Ограждение 3ОГ2-3</v>
          </cell>
          <cell r="E1393">
            <v>4</v>
          </cell>
          <cell r="F1393">
            <v>31.2</v>
          </cell>
          <cell r="G1393">
            <v>124.8</v>
          </cell>
        </row>
        <row r="1394">
          <cell r="C1394" t="str">
            <v>3ОГ2-4</v>
          </cell>
          <cell r="D1394" t="str">
            <v>Ограждение 3ОГ2-4</v>
          </cell>
          <cell r="E1394">
            <v>1</v>
          </cell>
          <cell r="F1394">
            <v>19.2</v>
          </cell>
          <cell r="G1394">
            <v>19.2</v>
          </cell>
        </row>
        <row r="1395">
          <cell r="C1395" t="str">
            <v>3ОГ2-5</v>
          </cell>
          <cell r="D1395" t="str">
            <v>Ограждение 3ОГ2-5</v>
          </cell>
          <cell r="E1395">
            <v>1</v>
          </cell>
          <cell r="F1395">
            <v>17.100000000000001</v>
          </cell>
          <cell r="G1395">
            <v>17.100000000000001</v>
          </cell>
        </row>
        <row r="1396">
          <cell r="C1396" t="str">
            <v>3ОГ2-6</v>
          </cell>
          <cell r="D1396" t="str">
            <v>Ограждение 3ОГ2-6</v>
          </cell>
          <cell r="E1396">
            <v>1</v>
          </cell>
          <cell r="F1396">
            <v>17.100000000000001</v>
          </cell>
          <cell r="G1396">
            <v>17.100000000000001</v>
          </cell>
        </row>
        <row r="1397">
          <cell r="C1397" t="str">
            <v>3ОГ2-7</v>
          </cell>
          <cell r="D1397" t="str">
            <v>Ограждение 3ОГ2-7</v>
          </cell>
          <cell r="E1397">
            <v>2</v>
          </cell>
          <cell r="F1397">
            <v>22.7</v>
          </cell>
          <cell r="G1397">
            <v>45.4</v>
          </cell>
        </row>
        <row r="1398">
          <cell r="C1398" t="str">
            <v>3ОГ2-8</v>
          </cell>
          <cell r="D1398" t="str">
            <v>Ограждение 3ОГ2-8</v>
          </cell>
          <cell r="E1398">
            <v>2</v>
          </cell>
          <cell r="F1398">
            <v>22.7</v>
          </cell>
          <cell r="G1398">
            <v>45.4</v>
          </cell>
        </row>
        <row r="1399">
          <cell r="C1399" t="str">
            <v>3ОГ2-9</v>
          </cell>
          <cell r="D1399" t="str">
            <v>Ограждение 3ОГ2-9</v>
          </cell>
          <cell r="E1399">
            <v>2</v>
          </cell>
          <cell r="F1399">
            <v>16.600000000000001</v>
          </cell>
          <cell r="G1399">
            <v>33.200000000000003</v>
          </cell>
        </row>
        <row r="1400">
          <cell r="C1400" t="str">
            <v>3ОГ2-10</v>
          </cell>
          <cell r="D1400" t="str">
            <v>Ограждение 3ОГ2-10</v>
          </cell>
          <cell r="E1400">
            <v>1</v>
          </cell>
          <cell r="F1400">
            <v>16.600000000000001</v>
          </cell>
          <cell r="G1400">
            <v>16.600000000000001</v>
          </cell>
        </row>
        <row r="1401">
          <cell r="C1401" t="str">
            <v>3ОГ2-11</v>
          </cell>
          <cell r="D1401" t="str">
            <v>Ограждение 3ОГ2-11</v>
          </cell>
          <cell r="E1401">
            <v>1</v>
          </cell>
          <cell r="F1401">
            <v>6.2</v>
          </cell>
          <cell r="G1401">
            <v>6.2</v>
          </cell>
        </row>
        <row r="1402">
          <cell r="C1402" t="str">
            <v>3ОГ2-12</v>
          </cell>
          <cell r="D1402" t="str">
            <v>Ограждение 3ОГ2-12</v>
          </cell>
          <cell r="E1402">
            <v>1</v>
          </cell>
          <cell r="F1402">
            <v>6.2</v>
          </cell>
          <cell r="G1402">
            <v>6.2</v>
          </cell>
        </row>
        <row r="1403">
          <cell r="C1403" t="str">
            <v>3ОГ2-13</v>
          </cell>
          <cell r="D1403" t="str">
            <v>Ограждение 3ОГ2-13</v>
          </cell>
          <cell r="E1403">
            <v>1</v>
          </cell>
          <cell r="F1403">
            <v>16.899999999999999</v>
          </cell>
          <cell r="G1403">
            <v>16.899999999999999</v>
          </cell>
        </row>
        <row r="1404">
          <cell r="C1404" t="str">
            <v>3ОГ2-14</v>
          </cell>
          <cell r="D1404" t="str">
            <v>Ограждение 3ОГ2-14</v>
          </cell>
          <cell r="E1404">
            <v>2</v>
          </cell>
          <cell r="F1404">
            <v>28.2</v>
          </cell>
          <cell r="G1404">
            <v>56.4</v>
          </cell>
        </row>
        <row r="1405">
          <cell r="C1405" t="str">
            <v>3ОГ2-15</v>
          </cell>
          <cell r="D1405" t="str">
            <v>Ограждение 3ОГ2-15</v>
          </cell>
          <cell r="E1405">
            <v>1</v>
          </cell>
          <cell r="F1405">
            <v>25.1</v>
          </cell>
          <cell r="G1405">
            <v>25.1</v>
          </cell>
        </row>
        <row r="1406">
          <cell r="C1406" t="str">
            <v>3ОГ2-16</v>
          </cell>
          <cell r="D1406" t="str">
            <v>Ограждение 3ОГ2-16</v>
          </cell>
          <cell r="E1406">
            <v>1</v>
          </cell>
          <cell r="F1406">
            <v>25.1</v>
          </cell>
          <cell r="G1406">
            <v>25.1</v>
          </cell>
        </row>
        <row r="1407">
          <cell r="C1407" t="str">
            <v>3ОГ2-17</v>
          </cell>
          <cell r="D1407" t="str">
            <v>Ограждение 3ОГ2-17</v>
          </cell>
          <cell r="E1407">
            <v>1</v>
          </cell>
          <cell r="F1407">
            <v>25.1</v>
          </cell>
          <cell r="G1407">
            <v>25.1</v>
          </cell>
        </row>
        <row r="1408">
          <cell r="C1408" t="str">
            <v>3ОГ2-18</v>
          </cell>
          <cell r="D1408" t="str">
            <v>Ограждение 3ОГ2-18</v>
          </cell>
          <cell r="E1408">
            <v>1</v>
          </cell>
          <cell r="F1408">
            <v>25.1</v>
          </cell>
          <cell r="G1408">
            <v>25.1</v>
          </cell>
        </row>
        <row r="1409">
          <cell r="C1409" t="str">
            <v>3ОГ3-1</v>
          </cell>
          <cell r="D1409" t="str">
            <v>Ограждение 3ОГ3-1</v>
          </cell>
          <cell r="E1409">
            <v>1</v>
          </cell>
          <cell r="F1409">
            <v>19.7</v>
          </cell>
          <cell r="G1409">
            <v>19.7</v>
          </cell>
        </row>
        <row r="1410">
          <cell r="C1410" t="str">
            <v>3ОГ3-2</v>
          </cell>
          <cell r="D1410" t="str">
            <v>Ограждение 3ОГ3-2</v>
          </cell>
          <cell r="E1410">
            <v>1</v>
          </cell>
          <cell r="F1410">
            <v>19.7</v>
          </cell>
          <cell r="G1410">
            <v>19.7</v>
          </cell>
        </row>
        <row r="1411">
          <cell r="C1411" t="str">
            <v>3ОГ3-3</v>
          </cell>
          <cell r="D1411" t="str">
            <v>Ограждение 3ОГ3-3</v>
          </cell>
          <cell r="E1411">
            <v>4</v>
          </cell>
          <cell r="F1411">
            <v>10.6</v>
          </cell>
          <cell r="G1411">
            <v>42.4</v>
          </cell>
        </row>
        <row r="1412">
          <cell r="C1412" t="str">
            <v>3ОГ3-4</v>
          </cell>
          <cell r="D1412" t="str">
            <v>Ограждение 3ОГ3-4</v>
          </cell>
          <cell r="E1412">
            <v>4</v>
          </cell>
          <cell r="F1412">
            <v>10.6</v>
          </cell>
          <cell r="G1412">
            <v>42.4</v>
          </cell>
        </row>
        <row r="1413">
          <cell r="C1413" t="str">
            <v>3ОГ5-1</v>
          </cell>
          <cell r="D1413" t="str">
            <v>Ограждение 3ОГ5-1</v>
          </cell>
          <cell r="E1413">
            <v>56</v>
          </cell>
          <cell r="F1413">
            <v>24.3</v>
          </cell>
          <cell r="G1413">
            <v>1360.8</v>
          </cell>
        </row>
        <row r="1414">
          <cell r="C1414" t="str">
            <v>3ОГ5-2</v>
          </cell>
          <cell r="D1414" t="str">
            <v>Ограждение 3ОГ5-2</v>
          </cell>
          <cell r="E1414">
            <v>4</v>
          </cell>
          <cell r="F1414">
            <v>1.2</v>
          </cell>
          <cell r="G1414">
            <v>4.8</v>
          </cell>
        </row>
        <row r="1415">
          <cell r="C1415" t="str">
            <v>3П2-1</v>
          </cell>
          <cell r="D1415" t="str">
            <v>Прогон 3П2-1</v>
          </cell>
          <cell r="E1415">
            <v>1</v>
          </cell>
          <cell r="F1415">
            <v>21.2</v>
          </cell>
          <cell r="G1415">
            <v>21.2</v>
          </cell>
        </row>
        <row r="1416">
          <cell r="C1416" t="str">
            <v>3П2-2</v>
          </cell>
          <cell r="D1416" t="str">
            <v>Прогон 3П2-2</v>
          </cell>
          <cell r="E1416">
            <v>5</v>
          </cell>
          <cell r="F1416">
            <v>21.2</v>
          </cell>
          <cell r="G1416">
            <v>106</v>
          </cell>
        </row>
        <row r="1417">
          <cell r="C1417" t="str">
            <v>3П2-3</v>
          </cell>
          <cell r="D1417" t="str">
            <v>Прогон 3П2-3</v>
          </cell>
          <cell r="E1417">
            <v>1</v>
          </cell>
          <cell r="F1417">
            <v>20.9</v>
          </cell>
          <cell r="G1417">
            <v>20.9</v>
          </cell>
        </row>
        <row r="1418">
          <cell r="C1418" t="str">
            <v>3П2-4</v>
          </cell>
          <cell r="D1418" t="str">
            <v>Прогон 3П2-4</v>
          </cell>
          <cell r="E1418">
            <v>1</v>
          </cell>
          <cell r="F1418">
            <v>109</v>
          </cell>
          <cell r="G1418">
            <v>109</v>
          </cell>
        </row>
        <row r="1419">
          <cell r="C1419" t="str">
            <v>3П2-5</v>
          </cell>
          <cell r="D1419" t="str">
            <v>Прогон 3П2-5</v>
          </cell>
          <cell r="E1419">
            <v>5</v>
          </cell>
          <cell r="F1419">
            <v>109</v>
          </cell>
          <cell r="G1419">
            <v>545</v>
          </cell>
        </row>
        <row r="1420">
          <cell r="C1420" t="str">
            <v>3П2-6</v>
          </cell>
          <cell r="D1420" t="str">
            <v>Прогон 3П2-6</v>
          </cell>
          <cell r="E1420">
            <v>4</v>
          </cell>
          <cell r="F1420">
            <v>109.3</v>
          </cell>
          <cell r="G1420">
            <v>437.2</v>
          </cell>
        </row>
        <row r="1421">
          <cell r="C1421" t="str">
            <v>3П2-7</v>
          </cell>
          <cell r="D1421" t="str">
            <v>Прогон 3П2-7</v>
          </cell>
          <cell r="E1421">
            <v>18</v>
          </cell>
          <cell r="F1421">
            <v>108.6</v>
          </cell>
          <cell r="G1421">
            <v>1954.8</v>
          </cell>
        </row>
        <row r="1422">
          <cell r="C1422" t="str">
            <v>3П2-8</v>
          </cell>
          <cell r="D1422" t="str">
            <v>Прогон 3П2-8</v>
          </cell>
          <cell r="E1422">
            <v>12</v>
          </cell>
          <cell r="F1422">
            <v>105.1</v>
          </cell>
          <cell r="G1422">
            <v>1261.2</v>
          </cell>
        </row>
        <row r="1423">
          <cell r="C1423" t="str">
            <v>3П2-9</v>
          </cell>
          <cell r="D1423" t="str">
            <v>Прогон 3П2-9</v>
          </cell>
          <cell r="E1423">
            <v>2</v>
          </cell>
          <cell r="F1423">
            <v>105.8</v>
          </cell>
          <cell r="G1423">
            <v>211.6</v>
          </cell>
        </row>
        <row r="1424">
          <cell r="C1424" t="str">
            <v>3П2-10</v>
          </cell>
          <cell r="D1424" t="str">
            <v>Прогон 3П2-10</v>
          </cell>
          <cell r="E1424">
            <v>42</v>
          </cell>
          <cell r="F1424">
            <v>104</v>
          </cell>
          <cell r="G1424">
            <v>4368</v>
          </cell>
        </row>
        <row r="1425">
          <cell r="C1425" t="str">
            <v>3П2-11</v>
          </cell>
          <cell r="D1425" t="str">
            <v>Прогон 3П2-11</v>
          </cell>
          <cell r="E1425">
            <v>8</v>
          </cell>
          <cell r="F1425">
            <v>104.8</v>
          </cell>
          <cell r="G1425">
            <v>838.4</v>
          </cell>
        </row>
        <row r="1426">
          <cell r="C1426" t="str">
            <v>3П2-12</v>
          </cell>
          <cell r="D1426" t="str">
            <v>Прогон 3П2-12</v>
          </cell>
          <cell r="E1426">
            <v>1</v>
          </cell>
          <cell r="F1426">
            <v>104.4</v>
          </cell>
          <cell r="G1426">
            <v>104.4</v>
          </cell>
        </row>
        <row r="1427">
          <cell r="C1427" t="str">
            <v>3П2-13</v>
          </cell>
          <cell r="D1427" t="str">
            <v>Прогон 3П2-13</v>
          </cell>
          <cell r="E1427">
            <v>5</v>
          </cell>
          <cell r="F1427">
            <v>104.4</v>
          </cell>
          <cell r="G1427">
            <v>522</v>
          </cell>
        </row>
        <row r="1428">
          <cell r="C1428" t="str">
            <v>3П2-14</v>
          </cell>
          <cell r="D1428" t="str">
            <v>Прогон 3П2-14</v>
          </cell>
          <cell r="E1428">
            <v>1</v>
          </cell>
          <cell r="F1428">
            <v>16.5</v>
          </cell>
          <cell r="G1428">
            <v>16.5</v>
          </cell>
        </row>
        <row r="1429">
          <cell r="C1429" t="str">
            <v>3П2-15</v>
          </cell>
          <cell r="D1429" t="str">
            <v>Прогон 3П2-15</v>
          </cell>
          <cell r="E1429">
            <v>1</v>
          </cell>
          <cell r="F1429">
            <v>16.8</v>
          </cell>
          <cell r="G1429">
            <v>16.8</v>
          </cell>
        </row>
        <row r="1430">
          <cell r="C1430" t="str">
            <v>3П2-16</v>
          </cell>
          <cell r="D1430" t="str">
            <v>Прогон 3П2-16</v>
          </cell>
          <cell r="E1430">
            <v>5</v>
          </cell>
          <cell r="F1430">
            <v>16.8</v>
          </cell>
          <cell r="G1430">
            <v>84</v>
          </cell>
        </row>
        <row r="1431">
          <cell r="C1431" t="str">
            <v>3ПД1-1</v>
          </cell>
          <cell r="D1431" t="str">
            <v>Подвес 3ПД1-1</v>
          </cell>
          <cell r="E1431">
            <v>1</v>
          </cell>
          <cell r="F1431">
            <v>46.1</v>
          </cell>
          <cell r="G1431">
            <v>46.1</v>
          </cell>
        </row>
        <row r="1432">
          <cell r="C1432" t="str">
            <v>3ПП-1</v>
          </cell>
          <cell r="D1432" t="str">
            <v>Прокладка 3ПП-1</v>
          </cell>
          <cell r="E1432">
            <v>28</v>
          </cell>
          <cell r="F1432">
            <v>1</v>
          </cell>
          <cell r="G1432">
            <v>28</v>
          </cell>
        </row>
        <row r="1433">
          <cell r="C1433" t="str">
            <v>3ПП-2</v>
          </cell>
          <cell r="D1433" t="str">
            <v>Прокладка 3ПП-2</v>
          </cell>
          <cell r="E1433">
            <v>26</v>
          </cell>
          <cell r="F1433">
            <v>5.0999999999999996</v>
          </cell>
          <cell r="G1433">
            <v>132.6</v>
          </cell>
        </row>
        <row r="1434">
          <cell r="C1434" t="str">
            <v>3ПТ-1</v>
          </cell>
          <cell r="D1434" t="str">
            <v>Петля 3ПТ-1</v>
          </cell>
          <cell r="E1434">
            <v>24</v>
          </cell>
          <cell r="F1434">
            <v>0.5</v>
          </cell>
          <cell r="G1434">
            <v>12</v>
          </cell>
        </row>
        <row r="1435">
          <cell r="C1435" t="str">
            <v>3РС2-1</v>
          </cell>
          <cell r="D1435" t="str">
            <v>Распорка 3РС2-1</v>
          </cell>
          <cell r="E1435">
            <v>7</v>
          </cell>
          <cell r="F1435">
            <v>191.7</v>
          </cell>
          <cell r="G1435">
            <v>1341.9</v>
          </cell>
        </row>
        <row r="1436">
          <cell r="C1436" t="str">
            <v>3РС2-2</v>
          </cell>
          <cell r="D1436" t="str">
            <v>Распорка 3РС2-2</v>
          </cell>
          <cell r="E1436">
            <v>1</v>
          </cell>
          <cell r="F1436">
            <v>191.7</v>
          </cell>
          <cell r="G1436">
            <v>191.7</v>
          </cell>
        </row>
        <row r="1437">
          <cell r="C1437" t="str">
            <v>3РС2-3</v>
          </cell>
          <cell r="D1437" t="str">
            <v>Распорка 3РС2-3</v>
          </cell>
          <cell r="E1437">
            <v>4</v>
          </cell>
          <cell r="F1437">
            <v>186.4</v>
          </cell>
          <cell r="G1437">
            <v>745.6</v>
          </cell>
        </row>
        <row r="1438">
          <cell r="C1438" t="str">
            <v>3РС2-4</v>
          </cell>
          <cell r="D1438" t="str">
            <v>Распорка 3РС2-4</v>
          </cell>
          <cell r="E1438">
            <v>16</v>
          </cell>
          <cell r="F1438">
            <v>185</v>
          </cell>
          <cell r="G1438">
            <v>2960</v>
          </cell>
        </row>
        <row r="1439">
          <cell r="C1439" t="str">
            <v>3РС3-1</v>
          </cell>
          <cell r="D1439" t="str">
            <v>Распорка 3РС3-1</v>
          </cell>
          <cell r="E1439">
            <v>4</v>
          </cell>
          <cell r="F1439">
            <v>324.60000000000002</v>
          </cell>
          <cell r="G1439">
            <v>1298.4000000000001</v>
          </cell>
        </row>
        <row r="1440">
          <cell r="C1440" t="str">
            <v>3РС3-2</v>
          </cell>
          <cell r="D1440" t="str">
            <v>Распорка 3РС3-2</v>
          </cell>
          <cell r="E1440">
            <v>2</v>
          </cell>
          <cell r="F1440">
            <v>314.5</v>
          </cell>
          <cell r="G1440">
            <v>629</v>
          </cell>
        </row>
        <row r="1441">
          <cell r="C1441" t="str">
            <v>3РС3-3</v>
          </cell>
          <cell r="D1441" t="str">
            <v>Распорка 3РС3-3</v>
          </cell>
          <cell r="E1441">
            <v>6</v>
          </cell>
          <cell r="F1441">
            <v>311.5</v>
          </cell>
          <cell r="G1441">
            <v>1869</v>
          </cell>
        </row>
        <row r="1442">
          <cell r="C1442" t="str">
            <v>3РС5-1</v>
          </cell>
          <cell r="D1442" t="str">
            <v>Распорка 3РС5-1</v>
          </cell>
          <cell r="E1442">
            <v>1</v>
          </cell>
          <cell r="F1442">
            <v>544</v>
          </cell>
          <cell r="G1442">
            <v>544</v>
          </cell>
        </row>
        <row r="1443">
          <cell r="C1443" t="str">
            <v>3РС6-1</v>
          </cell>
          <cell r="D1443" t="str">
            <v>Распорка 3РС6-1</v>
          </cell>
          <cell r="E1443">
            <v>8</v>
          </cell>
          <cell r="F1443">
            <v>515.5</v>
          </cell>
          <cell r="G1443">
            <v>4124</v>
          </cell>
        </row>
        <row r="1444">
          <cell r="C1444" t="str">
            <v>3РС6-2</v>
          </cell>
          <cell r="D1444" t="str">
            <v>Распорка 3РС6-2</v>
          </cell>
          <cell r="E1444">
            <v>1</v>
          </cell>
          <cell r="F1444">
            <v>578.20000000000005</v>
          </cell>
          <cell r="G1444">
            <v>578.20000000000005</v>
          </cell>
        </row>
        <row r="1445">
          <cell r="C1445" t="str">
            <v>3РС7-1</v>
          </cell>
          <cell r="D1445" t="str">
            <v>Распорка 3РС7-1</v>
          </cell>
          <cell r="E1445">
            <v>3</v>
          </cell>
          <cell r="F1445">
            <v>266</v>
          </cell>
          <cell r="G1445">
            <v>798</v>
          </cell>
        </row>
        <row r="1446">
          <cell r="C1446" t="str">
            <v>3РС7-2</v>
          </cell>
          <cell r="D1446" t="str">
            <v>Распорка 3РС7-2</v>
          </cell>
          <cell r="E1446">
            <v>1</v>
          </cell>
          <cell r="F1446">
            <v>266</v>
          </cell>
          <cell r="G1446">
            <v>266</v>
          </cell>
        </row>
        <row r="1447">
          <cell r="C1447" t="str">
            <v>3РС7-3</v>
          </cell>
          <cell r="D1447" t="str">
            <v>Распорка 3РС7-3</v>
          </cell>
          <cell r="E1447">
            <v>2</v>
          </cell>
          <cell r="F1447">
            <v>257.60000000000002</v>
          </cell>
          <cell r="G1447">
            <v>515.20000000000005</v>
          </cell>
        </row>
        <row r="1448">
          <cell r="C1448" t="str">
            <v>3РС7-4</v>
          </cell>
          <cell r="D1448" t="str">
            <v>Распорка 3РС7-4</v>
          </cell>
          <cell r="E1448">
            <v>7</v>
          </cell>
          <cell r="F1448">
            <v>255.3</v>
          </cell>
          <cell r="G1448">
            <v>1787.1</v>
          </cell>
        </row>
        <row r="1449">
          <cell r="C1449" t="str">
            <v>3РС7-5</v>
          </cell>
          <cell r="D1449" t="str">
            <v>Распорка 3РС7-5</v>
          </cell>
          <cell r="E1449">
            <v>1</v>
          </cell>
          <cell r="F1449">
            <v>271.5</v>
          </cell>
          <cell r="G1449">
            <v>271.5</v>
          </cell>
        </row>
        <row r="1450">
          <cell r="C1450" t="str">
            <v>3РС10-1</v>
          </cell>
          <cell r="D1450" t="str">
            <v>Распорка 3РС10-1</v>
          </cell>
          <cell r="E1450">
            <v>1</v>
          </cell>
          <cell r="F1450">
            <v>325.39999999999998</v>
          </cell>
          <cell r="G1450">
            <v>325.39999999999998</v>
          </cell>
        </row>
        <row r="1451">
          <cell r="C1451" t="str">
            <v>3РС10-2</v>
          </cell>
          <cell r="D1451" t="str">
            <v>Распорка 3РС10-2</v>
          </cell>
          <cell r="E1451">
            <v>1</v>
          </cell>
          <cell r="F1451">
            <v>274.60000000000002</v>
          </cell>
          <cell r="G1451">
            <v>274.60000000000002</v>
          </cell>
        </row>
        <row r="1452">
          <cell r="C1452" t="str">
            <v>3РС10-3</v>
          </cell>
          <cell r="D1452" t="str">
            <v>Распорка 3РС10-3</v>
          </cell>
          <cell r="E1452">
            <v>1</v>
          </cell>
          <cell r="F1452">
            <v>274.60000000000002</v>
          </cell>
          <cell r="G1452">
            <v>274.60000000000002</v>
          </cell>
        </row>
        <row r="1453">
          <cell r="C1453" t="str">
            <v>3РС10-4</v>
          </cell>
          <cell r="D1453" t="str">
            <v>Распорка 3РС10-4</v>
          </cell>
          <cell r="E1453">
            <v>1</v>
          </cell>
          <cell r="F1453">
            <v>274.60000000000002</v>
          </cell>
          <cell r="G1453">
            <v>274.60000000000002</v>
          </cell>
        </row>
        <row r="1454">
          <cell r="C1454" t="str">
            <v>3РС10-5</v>
          </cell>
          <cell r="D1454" t="str">
            <v>Распорка 3РС10-5</v>
          </cell>
          <cell r="E1454">
            <v>1</v>
          </cell>
          <cell r="F1454">
            <v>266.5</v>
          </cell>
          <cell r="G1454">
            <v>266.5</v>
          </cell>
        </row>
        <row r="1455">
          <cell r="C1455" t="str">
            <v>3РС10-6</v>
          </cell>
          <cell r="D1455" t="str">
            <v>Распорка 3РС10-6</v>
          </cell>
          <cell r="E1455">
            <v>1</v>
          </cell>
          <cell r="F1455">
            <v>264.5</v>
          </cell>
          <cell r="G1455">
            <v>264.5</v>
          </cell>
        </row>
        <row r="1456">
          <cell r="C1456" t="str">
            <v>3РС10-7</v>
          </cell>
          <cell r="D1456" t="str">
            <v>Распорка 3РС10-7</v>
          </cell>
          <cell r="E1456">
            <v>1</v>
          </cell>
          <cell r="F1456">
            <v>264.3</v>
          </cell>
          <cell r="G1456">
            <v>264.3</v>
          </cell>
        </row>
        <row r="1457">
          <cell r="C1457" t="str">
            <v>3РС10-8</v>
          </cell>
          <cell r="D1457" t="str">
            <v>Распорка 3РС10-8</v>
          </cell>
          <cell r="E1457">
            <v>1</v>
          </cell>
          <cell r="F1457">
            <v>264.3</v>
          </cell>
          <cell r="G1457">
            <v>264.3</v>
          </cell>
        </row>
        <row r="1458">
          <cell r="C1458" t="str">
            <v>3РС10-9</v>
          </cell>
          <cell r="D1458" t="str">
            <v>Распорка 3РС10-9</v>
          </cell>
          <cell r="E1458">
            <v>1</v>
          </cell>
          <cell r="F1458">
            <v>262.3</v>
          </cell>
          <cell r="G1458">
            <v>262.3</v>
          </cell>
        </row>
        <row r="1459">
          <cell r="C1459" t="str">
            <v>3РС10-10</v>
          </cell>
          <cell r="D1459" t="str">
            <v>Распорка 3РС10-10</v>
          </cell>
          <cell r="E1459">
            <v>1</v>
          </cell>
          <cell r="F1459">
            <v>264.3</v>
          </cell>
          <cell r="G1459">
            <v>264.3</v>
          </cell>
        </row>
        <row r="1460">
          <cell r="C1460" t="str">
            <v>3РС10-11</v>
          </cell>
          <cell r="D1460" t="str">
            <v>Распорка 3РС10-11</v>
          </cell>
          <cell r="E1460">
            <v>1</v>
          </cell>
          <cell r="F1460">
            <v>264.3</v>
          </cell>
          <cell r="G1460">
            <v>264.3</v>
          </cell>
        </row>
        <row r="1461">
          <cell r="C1461" t="str">
            <v>3РС10-12</v>
          </cell>
          <cell r="D1461" t="str">
            <v>Распорка 3РС10-12</v>
          </cell>
          <cell r="E1461">
            <v>1</v>
          </cell>
          <cell r="F1461">
            <v>261.39999999999998</v>
          </cell>
          <cell r="G1461">
            <v>261.39999999999998</v>
          </cell>
        </row>
        <row r="1462">
          <cell r="C1462" t="str">
            <v>3РС10-13</v>
          </cell>
          <cell r="D1462" t="str">
            <v>Распорка 3РС10-13</v>
          </cell>
          <cell r="E1462">
            <v>1</v>
          </cell>
          <cell r="F1462">
            <v>265.5</v>
          </cell>
          <cell r="G1462">
            <v>265.5</v>
          </cell>
        </row>
        <row r="1463">
          <cell r="C1463" t="str">
            <v>3РС10-14</v>
          </cell>
          <cell r="D1463" t="str">
            <v>Распорка 3РС10-14</v>
          </cell>
          <cell r="E1463">
            <v>1</v>
          </cell>
          <cell r="F1463">
            <v>304.8</v>
          </cell>
          <cell r="G1463">
            <v>304.8</v>
          </cell>
        </row>
        <row r="1464">
          <cell r="C1464" t="str">
            <v>3РС11-1</v>
          </cell>
          <cell r="D1464" t="str">
            <v>Распорка 3РС11-1</v>
          </cell>
          <cell r="E1464">
            <v>1</v>
          </cell>
          <cell r="F1464">
            <v>295.60000000000002</v>
          </cell>
          <cell r="G1464">
            <v>295.60000000000002</v>
          </cell>
        </row>
        <row r="1465">
          <cell r="C1465" t="str">
            <v>3РС11-2</v>
          </cell>
          <cell r="D1465" t="str">
            <v>Распорка 3РС11-2</v>
          </cell>
          <cell r="E1465">
            <v>3</v>
          </cell>
          <cell r="F1465">
            <v>241.5</v>
          </cell>
          <cell r="G1465">
            <v>724.5</v>
          </cell>
        </row>
        <row r="1466">
          <cell r="C1466" t="str">
            <v>3РС11-3</v>
          </cell>
          <cell r="D1466" t="str">
            <v>Распорка 3РС11-3</v>
          </cell>
          <cell r="E1466">
            <v>2</v>
          </cell>
          <cell r="F1466">
            <v>233.4</v>
          </cell>
          <cell r="G1466">
            <v>466.8</v>
          </cell>
        </row>
        <row r="1467">
          <cell r="C1467" t="str">
            <v>3РС11-4</v>
          </cell>
          <cell r="D1467" t="str">
            <v>Распорка 3РС11-4</v>
          </cell>
          <cell r="E1467">
            <v>7</v>
          </cell>
          <cell r="F1467">
            <v>231.4</v>
          </cell>
          <cell r="G1467">
            <v>1619.8</v>
          </cell>
        </row>
        <row r="1468">
          <cell r="C1468" t="str">
            <v>3РС11-5</v>
          </cell>
          <cell r="D1468" t="str">
            <v>Распорка 3РС11-5</v>
          </cell>
          <cell r="E1468">
            <v>1</v>
          </cell>
          <cell r="F1468">
            <v>276.39999999999998</v>
          </cell>
          <cell r="G1468">
            <v>276.39999999999998</v>
          </cell>
        </row>
        <row r="1469">
          <cell r="C1469" t="str">
            <v>3РС12-1</v>
          </cell>
          <cell r="D1469" t="str">
            <v>Распорка 3РС12-1</v>
          </cell>
          <cell r="E1469">
            <v>1</v>
          </cell>
          <cell r="F1469">
            <v>229.6</v>
          </cell>
          <cell r="G1469">
            <v>229.6</v>
          </cell>
        </row>
        <row r="1470">
          <cell r="C1470" t="str">
            <v>3РС12-2</v>
          </cell>
          <cell r="D1470" t="str">
            <v>Распорка 3РС12-2</v>
          </cell>
          <cell r="E1470">
            <v>3</v>
          </cell>
          <cell r="F1470">
            <v>188</v>
          </cell>
          <cell r="G1470">
            <v>564</v>
          </cell>
        </row>
        <row r="1471">
          <cell r="C1471" t="str">
            <v>3РС12-3</v>
          </cell>
          <cell r="D1471" t="str">
            <v>Распорка 3РС12-3</v>
          </cell>
          <cell r="E1471">
            <v>2</v>
          </cell>
          <cell r="F1471">
            <v>182.5</v>
          </cell>
          <cell r="G1471">
            <v>365</v>
          </cell>
        </row>
        <row r="1472">
          <cell r="C1472" t="str">
            <v>3РС12-4</v>
          </cell>
          <cell r="D1472" t="str">
            <v>Распорка 3РС12-4</v>
          </cell>
          <cell r="E1472">
            <v>7</v>
          </cell>
          <cell r="F1472">
            <v>181</v>
          </cell>
          <cell r="G1472">
            <v>1267</v>
          </cell>
        </row>
        <row r="1473">
          <cell r="C1473" t="str">
            <v>3РС12-5</v>
          </cell>
          <cell r="D1473" t="str">
            <v>Распорка 3РС12-5</v>
          </cell>
          <cell r="E1473">
            <v>1</v>
          </cell>
          <cell r="F1473">
            <v>215.5</v>
          </cell>
          <cell r="G1473">
            <v>215.5</v>
          </cell>
        </row>
        <row r="1474">
          <cell r="C1474" t="str">
            <v>3РФ1-1</v>
          </cell>
          <cell r="D1474" t="str">
            <v>Ригель фахверка 3РФ1-1</v>
          </cell>
          <cell r="E1474">
            <v>1</v>
          </cell>
          <cell r="F1474">
            <v>19.399999999999999</v>
          </cell>
          <cell r="G1474">
            <v>19.399999999999999</v>
          </cell>
        </row>
        <row r="1475">
          <cell r="C1475" t="str">
            <v>3РФ1-2</v>
          </cell>
          <cell r="D1475" t="str">
            <v>Ригель фахверка 3РФ1-2</v>
          </cell>
          <cell r="E1475">
            <v>4</v>
          </cell>
          <cell r="F1475">
            <v>21.1</v>
          </cell>
          <cell r="G1475">
            <v>84.4</v>
          </cell>
        </row>
        <row r="1476">
          <cell r="C1476" t="str">
            <v>3РФ1-3</v>
          </cell>
          <cell r="D1476" t="str">
            <v>Ригель фахверка 3РФ1-3</v>
          </cell>
          <cell r="E1476">
            <v>1</v>
          </cell>
          <cell r="F1476">
            <v>24.7</v>
          </cell>
          <cell r="G1476">
            <v>24.7</v>
          </cell>
        </row>
        <row r="1477">
          <cell r="C1477" t="str">
            <v>3РФ1-4</v>
          </cell>
          <cell r="D1477" t="str">
            <v>Ригель фахверка 3РФ1-4</v>
          </cell>
          <cell r="E1477">
            <v>2</v>
          </cell>
          <cell r="F1477">
            <v>116.8</v>
          </cell>
          <cell r="G1477">
            <v>233.6</v>
          </cell>
        </row>
        <row r="1478">
          <cell r="C1478" t="str">
            <v>3РФ1-5</v>
          </cell>
          <cell r="D1478" t="str">
            <v>Ригель фахверка 3РФ1-5</v>
          </cell>
          <cell r="E1478">
            <v>6</v>
          </cell>
          <cell r="F1478">
            <v>118.5</v>
          </cell>
          <cell r="G1478">
            <v>711</v>
          </cell>
        </row>
        <row r="1479">
          <cell r="C1479" t="str">
            <v>3РФ1-6</v>
          </cell>
          <cell r="D1479" t="str">
            <v>Ригель фахверка 3РФ1-6</v>
          </cell>
          <cell r="E1479">
            <v>8</v>
          </cell>
          <cell r="F1479">
            <v>121.8</v>
          </cell>
          <cell r="G1479">
            <v>974.4</v>
          </cell>
        </row>
        <row r="1480">
          <cell r="C1480" t="str">
            <v>3РФ1-7</v>
          </cell>
          <cell r="D1480" t="str">
            <v>Ригель фахверка 3РФ1-7</v>
          </cell>
          <cell r="E1480">
            <v>4</v>
          </cell>
          <cell r="F1480">
            <v>118.5</v>
          </cell>
          <cell r="G1480">
            <v>474</v>
          </cell>
        </row>
        <row r="1481">
          <cell r="C1481" t="str">
            <v>3РФ1-8</v>
          </cell>
          <cell r="D1481" t="str">
            <v>Ригель фахверка 3РФ1-8</v>
          </cell>
          <cell r="E1481">
            <v>2</v>
          </cell>
          <cell r="F1481">
            <v>116.8</v>
          </cell>
          <cell r="G1481">
            <v>233.6</v>
          </cell>
        </row>
        <row r="1482">
          <cell r="C1482" t="str">
            <v>3РФ1-9</v>
          </cell>
          <cell r="D1482" t="str">
            <v>Ригель фахверка 3РФ1-9</v>
          </cell>
          <cell r="E1482">
            <v>2</v>
          </cell>
          <cell r="F1482">
            <v>122.5</v>
          </cell>
          <cell r="G1482">
            <v>245</v>
          </cell>
        </row>
        <row r="1483">
          <cell r="C1483" t="str">
            <v>3РФ1-10</v>
          </cell>
          <cell r="D1483" t="str">
            <v>Ригель фахверка 3РФ1-10</v>
          </cell>
          <cell r="E1483">
            <v>2</v>
          </cell>
          <cell r="F1483">
            <v>120.5</v>
          </cell>
          <cell r="G1483">
            <v>241</v>
          </cell>
        </row>
        <row r="1484">
          <cell r="C1484" t="str">
            <v>3РФ1-11</v>
          </cell>
          <cell r="D1484" t="str">
            <v>Ригель фахверка 3РФ1-11</v>
          </cell>
          <cell r="E1484">
            <v>1</v>
          </cell>
          <cell r="F1484">
            <v>112.9</v>
          </cell>
          <cell r="G1484">
            <v>112.9</v>
          </cell>
        </row>
        <row r="1485">
          <cell r="C1485" t="str">
            <v>3РФ1-12</v>
          </cell>
          <cell r="D1485" t="str">
            <v>Ригель фахверка 3РФ1-12</v>
          </cell>
          <cell r="E1485">
            <v>4</v>
          </cell>
          <cell r="F1485">
            <v>114.6</v>
          </cell>
          <cell r="G1485">
            <v>458.4</v>
          </cell>
        </row>
        <row r="1486">
          <cell r="C1486" t="str">
            <v>3РФ1-13</v>
          </cell>
          <cell r="D1486" t="str">
            <v>Ригель фахверка 3РФ1-13</v>
          </cell>
          <cell r="E1486">
            <v>4</v>
          </cell>
          <cell r="F1486">
            <v>118</v>
          </cell>
          <cell r="G1486">
            <v>472</v>
          </cell>
        </row>
        <row r="1487">
          <cell r="C1487" t="str">
            <v>3РФ1-14</v>
          </cell>
          <cell r="D1487" t="str">
            <v>Ригель фахверка 3РФ1-14</v>
          </cell>
          <cell r="E1487">
            <v>2</v>
          </cell>
          <cell r="F1487">
            <v>114.6</v>
          </cell>
          <cell r="G1487">
            <v>229.2</v>
          </cell>
        </row>
        <row r="1488">
          <cell r="C1488" t="str">
            <v>3РФ1-15</v>
          </cell>
          <cell r="D1488" t="str">
            <v>Ригель фахверка 3РФ1-15</v>
          </cell>
          <cell r="E1488">
            <v>1</v>
          </cell>
          <cell r="F1488">
            <v>112.9</v>
          </cell>
          <cell r="G1488">
            <v>112.9</v>
          </cell>
        </row>
        <row r="1489">
          <cell r="C1489" t="str">
            <v>3РФ1-16</v>
          </cell>
          <cell r="D1489" t="str">
            <v>Ригель фахверка 3РФ1-16</v>
          </cell>
          <cell r="E1489">
            <v>4</v>
          </cell>
          <cell r="F1489">
            <v>111.8</v>
          </cell>
          <cell r="G1489">
            <v>447.2</v>
          </cell>
        </row>
        <row r="1490">
          <cell r="C1490" t="str">
            <v>3РФ1-17</v>
          </cell>
          <cell r="D1490" t="str">
            <v>Ригель фахверка 3РФ1-17</v>
          </cell>
          <cell r="E1490">
            <v>16</v>
          </cell>
          <cell r="F1490">
            <v>113.4</v>
          </cell>
          <cell r="G1490">
            <v>1814.4</v>
          </cell>
        </row>
        <row r="1491">
          <cell r="C1491" t="str">
            <v>3РФ1-18</v>
          </cell>
          <cell r="D1491" t="str">
            <v>Ригель фахверка 3РФ1-18</v>
          </cell>
          <cell r="E1491">
            <v>16</v>
          </cell>
          <cell r="F1491">
            <v>116.8</v>
          </cell>
          <cell r="G1491">
            <v>1868.8</v>
          </cell>
        </row>
        <row r="1492">
          <cell r="C1492" t="str">
            <v>3РФ1-19</v>
          </cell>
          <cell r="D1492" t="str">
            <v>Ригель фахверка 3РФ1-19</v>
          </cell>
          <cell r="E1492">
            <v>8</v>
          </cell>
          <cell r="F1492">
            <v>113.4</v>
          </cell>
          <cell r="G1492">
            <v>907.2</v>
          </cell>
        </row>
        <row r="1493">
          <cell r="C1493" t="str">
            <v>3РФ1-20</v>
          </cell>
          <cell r="D1493" t="str">
            <v>Ригель фахверка 3РФ1-20</v>
          </cell>
          <cell r="E1493">
            <v>4</v>
          </cell>
          <cell r="F1493">
            <v>111.8</v>
          </cell>
          <cell r="G1493">
            <v>447.2</v>
          </cell>
        </row>
        <row r="1494">
          <cell r="C1494" t="str">
            <v>3РФ1-21</v>
          </cell>
          <cell r="D1494" t="str">
            <v>Ригель фахверка 3РФ1-21</v>
          </cell>
          <cell r="E1494">
            <v>1</v>
          </cell>
          <cell r="F1494">
            <v>19.8</v>
          </cell>
          <cell r="G1494">
            <v>19.8</v>
          </cell>
        </row>
        <row r="1495">
          <cell r="C1495" t="str">
            <v>3РФ1-22</v>
          </cell>
          <cell r="D1495" t="str">
            <v>Ригель фахверка 3РФ1-22</v>
          </cell>
          <cell r="E1495">
            <v>4</v>
          </cell>
          <cell r="F1495">
            <v>16.100000000000001</v>
          </cell>
          <cell r="G1495">
            <v>64.400000000000006</v>
          </cell>
        </row>
        <row r="1496">
          <cell r="C1496" t="str">
            <v>3РФ1-23</v>
          </cell>
          <cell r="D1496" t="str">
            <v>Ригель фахверка 3РФ1-23</v>
          </cell>
          <cell r="E1496">
            <v>1</v>
          </cell>
          <cell r="F1496">
            <v>14.3</v>
          </cell>
          <cell r="G1496">
            <v>14.3</v>
          </cell>
        </row>
        <row r="1497">
          <cell r="C1497" t="str">
            <v>3РФ2-1</v>
          </cell>
          <cell r="D1497" t="str">
            <v>Ригель фахверка 3РФ2-1</v>
          </cell>
          <cell r="E1497">
            <v>7</v>
          </cell>
          <cell r="F1497">
            <v>14.9</v>
          </cell>
          <cell r="G1497">
            <v>104.3</v>
          </cell>
        </row>
        <row r="1498">
          <cell r="C1498" t="str">
            <v>3РФ3-1</v>
          </cell>
          <cell r="D1498" t="str">
            <v>Ригель фахверка 3РФ3-1</v>
          </cell>
          <cell r="E1498">
            <v>18</v>
          </cell>
          <cell r="F1498">
            <v>4.8</v>
          </cell>
          <cell r="G1498">
            <v>86.4</v>
          </cell>
        </row>
        <row r="1499">
          <cell r="C1499" t="str">
            <v>3СВ1-1</v>
          </cell>
          <cell r="D1499" t="str">
            <v>Связь 3СВ1-1</v>
          </cell>
          <cell r="E1499">
            <v>16</v>
          </cell>
          <cell r="F1499">
            <v>235.1</v>
          </cell>
          <cell r="G1499">
            <v>3761.6</v>
          </cell>
        </row>
        <row r="1500">
          <cell r="C1500" t="str">
            <v>3СВ1-2</v>
          </cell>
          <cell r="D1500" t="str">
            <v>Связь 3СВ1-2</v>
          </cell>
          <cell r="E1500">
            <v>16</v>
          </cell>
          <cell r="F1500">
            <v>232.1</v>
          </cell>
          <cell r="G1500">
            <v>3713.6</v>
          </cell>
        </row>
        <row r="1501">
          <cell r="C1501" t="str">
            <v>3СВ2-1</v>
          </cell>
          <cell r="D1501" t="str">
            <v>Связь 3СВ2-1</v>
          </cell>
          <cell r="E1501">
            <v>4</v>
          </cell>
          <cell r="F1501">
            <v>240.1</v>
          </cell>
          <cell r="G1501">
            <v>960.4</v>
          </cell>
        </row>
        <row r="1502">
          <cell r="C1502" t="str">
            <v>3СВ2-2</v>
          </cell>
          <cell r="D1502" t="str">
            <v>Связь 3СВ2-2</v>
          </cell>
          <cell r="E1502">
            <v>2</v>
          </cell>
          <cell r="F1502">
            <v>230</v>
          </cell>
          <cell r="G1502">
            <v>460</v>
          </cell>
        </row>
        <row r="1503">
          <cell r="C1503" t="str">
            <v>3СВ3-1</v>
          </cell>
          <cell r="D1503" t="str">
            <v>Связь 3СВ3-1</v>
          </cell>
          <cell r="E1503">
            <v>2</v>
          </cell>
          <cell r="F1503">
            <v>377.3</v>
          </cell>
          <cell r="G1503">
            <v>754.6</v>
          </cell>
        </row>
        <row r="1504">
          <cell r="C1504" t="str">
            <v>3СВ4-1</v>
          </cell>
          <cell r="D1504" t="str">
            <v>Связь 3СВ4-1</v>
          </cell>
          <cell r="E1504">
            <v>1</v>
          </cell>
          <cell r="F1504">
            <v>212.7</v>
          </cell>
          <cell r="G1504">
            <v>212.7</v>
          </cell>
        </row>
        <row r="1505">
          <cell r="C1505" t="str">
            <v>3СВ4-2</v>
          </cell>
          <cell r="D1505" t="str">
            <v>Связь 3СВ4-2</v>
          </cell>
          <cell r="E1505">
            <v>2</v>
          </cell>
          <cell r="F1505">
            <v>214.9</v>
          </cell>
          <cell r="G1505">
            <v>429.8</v>
          </cell>
        </row>
        <row r="1506">
          <cell r="C1506" t="str">
            <v>3СВ4-3</v>
          </cell>
          <cell r="D1506" t="str">
            <v>Связь 3СВ4-3</v>
          </cell>
          <cell r="E1506">
            <v>1</v>
          </cell>
          <cell r="F1506">
            <v>212.7</v>
          </cell>
          <cell r="G1506">
            <v>212.7</v>
          </cell>
        </row>
        <row r="1507">
          <cell r="C1507" t="str">
            <v>3СВ5-1</v>
          </cell>
          <cell r="D1507" t="str">
            <v>Связь 3СВ5-1</v>
          </cell>
          <cell r="E1507">
            <v>2</v>
          </cell>
          <cell r="F1507">
            <v>103.8</v>
          </cell>
          <cell r="G1507">
            <v>207.6</v>
          </cell>
        </row>
        <row r="1508">
          <cell r="C1508" t="str">
            <v>3СВ5-2</v>
          </cell>
          <cell r="D1508" t="str">
            <v>Связь 3СВ5-2</v>
          </cell>
          <cell r="E1508">
            <v>2</v>
          </cell>
          <cell r="F1508">
            <v>106.7</v>
          </cell>
          <cell r="G1508">
            <v>213.4</v>
          </cell>
        </row>
        <row r="1509">
          <cell r="C1509" t="str">
            <v>3СГ1-1</v>
          </cell>
          <cell r="D1509" t="str">
            <v>Связь 3СГ1-1</v>
          </cell>
          <cell r="E1509">
            <v>8</v>
          </cell>
          <cell r="F1509">
            <v>55</v>
          </cell>
          <cell r="G1509">
            <v>440</v>
          </cell>
        </row>
        <row r="1510">
          <cell r="C1510" t="str">
            <v>3СГ1-2</v>
          </cell>
          <cell r="D1510" t="str">
            <v>Связь 3СГ1-2</v>
          </cell>
          <cell r="E1510">
            <v>4</v>
          </cell>
          <cell r="F1510">
            <v>53.9</v>
          </cell>
          <cell r="G1510">
            <v>215.6</v>
          </cell>
        </row>
        <row r="1511">
          <cell r="C1511" t="str">
            <v>3СГ1-3</v>
          </cell>
          <cell r="D1511" t="str">
            <v>Связь 3СГ1-3</v>
          </cell>
          <cell r="E1511">
            <v>17</v>
          </cell>
          <cell r="F1511">
            <v>53.5</v>
          </cell>
          <cell r="G1511">
            <v>909.5</v>
          </cell>
        </row>
        <row r="1512">
          <cell r="C1512" t="str">
            <v>3СГ1-4</v>
          </cell>
          <cell r="D1512" t="str">
            <v>Связь 3СГ1-4</v>
          </cell>
          <cell r="E1512">
            <v>1</v>
          </cell>
          <cell r="F1512">
            <v>46.4</v>
          </cell>
          <cell r="G1512">
            <v>46.4</v>
          </cell>
        </row>
        <row r="1513">
          <cell r="C1513" t="str">
            <v>3СГ1-5</v>
          </cell>
          <cell r="D1513" t="str">
            <v>Связь 3СГ1-5</v>
          </cell>
          <cell r="E1513">
            <v>1</v>
          </cell>
          <cell r="F1513">
            <v>49.2</v>
          </cell>
          <cell r="G1513">
            <v>49.2</v>
          </cell>
        </row>
        <row r="1514">
          <cell r="C1514" t="str">
            <v>3СГ1-6</v>
          </cell>
          <cell r="D1514" t="str">
            <v>Связь 3СГ1-6</v>
          </cell>
          <cell r="E1514">
            <v>1</v>
          </cell>
          <cell r="F1514">
            <v>52.6</v>
          </cell>
          <cell r="G1514">
            <v>52.6</v>
          </cell>
        </row>
        <row r="1515">
          <cell r="C1515" t="str">
            <v>3СГ1-7</v>
          </cell>
          <cell r="D1515" t="str">
            <v>Связь 3СГ1-7</v>
          </cell>
          <cell r="E1515">
            <v>1</v>
          </cell>
          <cell r="F1515">
            <v>37.299999999999997</v>
          </cell>
          <cell r="G1515">
            <v>37.299999999999997</v>
          </cell>
        </row>
        <row r="1516">
          <cell r="C1516" t="str">
            <v>3СГ1-8</v>
          </cell>
          <cell r="D1516" t="str">
            <v>Связь 3СГ1-8</v>
          </cell>
          <cell r="E1516">
            <v>2</v>
          </cell>
          <cell r="F1516">
            <v>35.700000000000003</v>
          </cell>
          <cell r="G1516">
            <v>71.400000000000006</v>
          </cell>
        </row>
        <row r="1517">
          <cell r="C1517" t="str">
            <v>3СГ1-9</v>
          </cell>
          <cell r="D1517" t="str">
            <v>Связь 3СГ1-9</v>
          </cell>
          <cell r="E1517">
            <v>1</v>
          </cell>
          <cell r="F1517">
            <v>29.5</v>
          </cell>
          <cell r="G1517">
            <v>29.5</v>
          </cell>
        </row>
        <row r="1518">
          <cell r="C1518" t="str">
            <v>3СГ1-10</v>
          </cell>
          <cell r="D1518" t="str">
            <v>Связь 3СГ1-10</v>
          </cell>
          <cell r="E1518">
            <v>1</v>
          </cell>
          <cell r="F1518">
            <v>24.7</v>
          </cell>
          <cell r="G1518">
            <v>24.7</v>
          </cell>
        </row>
        <row r="1519">
          <cell r="C1519" t="str">
            <v>3СГ2-1</v>
          </cell>
          <cell r="D1519" t="str">
            <v>Связь 3СГ2-1</v>
          </cell>
          <cell r="E1519">
            <v>2</v>
          </cell>
          <cell r="F1519">
            <v>216.8</v>
          </cell>
          <cell r="G1519">
            <v>433.6</v>
          </cell>
        </row>
        <row r="1520">
          <cell r="C1520" t="str">
            <v>3СГ2-2</v>
          </cell>
          <cell r="D1520" t="str">
            <v>Связь 3СГ2-2</v>
          </cell>
          <cell r="E1520">
            <v>1</v>
          </cell>
          <cell r="F1520">
            <v>219.2</v>
          </cell>
          <cell r="G1520">
            <v>219.2</v>
          </cell>
        </row>
        <row r="1521">
          <cell r="C1521" t="str">
            <v>3СГ2-3</v>
          </cell>
          <cell r="D1521" t="str">
            <v>Связь 3СГ2-3</v>
          </cell>
          <cell r="E1521">
            <v>1</v>
          </cell>
          <cell r="F1521">
            <v>219.2</v>
          </cell>
          <cell r="G1521">
            <v>219.2</v>
          </cell>
        </row>
        <row r="1522">
          <cell r="C1522" t="str">
            <v>3СТ1-1</v>
          </cell>
          <cell r="D1522" t="str">
            <v>Стойка 3СТ1-1</v>
          </cell>
          <cell r="E1522">
            <v>1</v>
          </cell>
          <cell r="F1522">
            <v>277.10000000000002</v>
          </cell>
          <cell r="G1522">
            <v>277.10000000000002</v>
          </cell>
        </row>
        <row r="1523">
          <cell r="C1523" t="str">
            <v>3СТ1-2</v>
          </cell>
          <cell r="D1523" t="str">
            <v>Стойка 3СТ1-2</v>
          </cell>
          <cell r="E1523">
            <v>1</v>
          </cell>
          <cell r="F1523">
            <v>427.4</v>
          </cell>
          <cell r="G1523">
            <v>427.4</v>
          </cell>
        </row>
        <row r="1524">
          <cell r="C1524" t="str">
            <v>3СТ1-3</v>
          </cell>
          <cell r="D1524" t="str">
            <v>Стойка 3СТ1-3</v>
          </cell>
          <cell r="E1524">
            <v>1</v>
          </cell>
          <cell r="F1524">
            <v>322.89999999999998</v>
          </cell>
          <cell r="G1524">
            <v>322.89999999999998</v>
          </cell>
        </row>
        <row r="1525">
          <cell r="C1525" t="str">
            <v>3СТ1-4</v>
          </cell>
          <cell r="D1525" t="str">
            <v>Стойка 3СТ1-4</v>
          </cell>
          <cell r="E1525">
            <v>1</v>
          </cell>
          <cell r="F1525">
            <v>473.1</v>
          </cell>
          <cell r="G1525">
            <v>473.1</v>
          </cell>
        </row>
        <row r="1526">
          <cell r="C1526" t="str">
            <v>3СФ1-1</v>
          </cell>
          <cell r="D1526" t="str">
            <v>Стойка фахверка 3СФ1-1</v>
          </cell>
          <cell r="E1526">
            <v>1</v>
          </cell>
          <cell r="F1526">
            <v>61.1</v>
          </cell>
          <cell r="G1526">
            <v>61.1</v>
          </cell>
        </row>
        <row r="1527">
          <cell r="C1527" t="str">
            <v>3СФ1-2</v>
          </cell>
          <cell r="D1527" t="str">
            <v>Стойка фахверка 3СФ1-2</v>
          </cell>
          <cell r="E1527">
            <v>1</v>
          </cell>
          <cell r="F1527">
            <v>61.1</v>
          </cell>
          <cell r="G1527">
            <v>61.1</v>
          </cell>
        </row>
        <row r="1528">
          <cell r="C1528" t="str">
            <v>3СФ2-1</v>
          </cell>
          <cell r="D1528" t="str">
            <v>Стойка фахверка 3СФ2-1</v>
          </cell>
          <cell r="E1528">
            <v>12</v>
          </cell>
          <cell r="F1528">
            <v>28.9</v>
          </cell>
          <cell r="G1528">
            <v>346.8</v>
          </cell>
        </row>
        <row r="1529">
          <cell r="C1529" t="str">
            <v>3СФ2-2</v>
          </cell>
          <cell r="D1529" t="str">
            <v>Стойка фахверка 3СФ2-2</v>
          </cell>
          <cell r="E1529">
            <v>1</v>
          </cell>
          <cell r="F1529">
            <v>36</v>
          </cell>
          <cell r="G1529">
            <v>36</v>
          </cell>
        </row>
        <row r="1530">
          <cell r="C1530" t="str">
            <v>3СФ2-3</v>
          </cell>
          <cell r="D1530" t="str">
            <v>Стойка фахверка 3СФ2-3</v>
          </cell>
          <cell r="E1530">
            <v>1</v>
          </cell>
          <cell r="F1530">
            <v>45.9</v>
          </cell>
          <cell r="G1530">
            <v>45.9</v>
          </cell>
        </row>
        <row r="1531">
          <cell r="C1531" t="str">
            <v>3СФ3-1</v>
          </cell>
          <cell r="D1531" t="str">
            <v>Стойка фахверка 3СФ3-1</v>
          </cell>
          <cell r="E1531">
            <v>2</v>
          </cell>
          <cell r="F1531">
            <v>9.4</v>
          </cell>
          <cell r="G1531">
            <v>18.8</v>
          </cell>
        </row>
        <row r="1532">
          <cell r="C1532" t="str">
            <v>3СФ3-2</v>
          </cell>
          <cell r="D1532" t="str">
            <v>Стойка фахверка 3СФ3-2</v>
          </cell>
          <cell r="E1532">
            <v>2</v>
          </cell>
          <cell r="F1532">
            <v>8.8000000000000007</v>
          </cell>
          <cell r="G1532">
            <v>17.600000000000001</v>
          </cell>
        </row>
        <row r="1533">
          <cell r="C1533" t="str">
            <v>3СФ3-3</v>
          </cell>
          <cell r="D1533" t="str">
            <v>Стойка фахверка 3СФ3-3</v>
          </cell>
          <cell r="E1533">
            <v>14</v>
          </cell>
          <cell r="F1533">
            <v>10.9</v>
          </cell>
          <cell r="G1533">
            <v>152.6</v>
          </cell>
        </row>
        <row r="1534">
          <cell r="C1534" t="str">
            <v>3СФ3-4</v>
          </cell>
          <cell r="D1534" t="str">
            <v>Стойка фахверка 3СФ3-4</v>
          </cell>
          <cell r="E1534">
            <v>2</v>
          </cell>
          <cell r="F1534">
            <v>10.4</v>
          </cell>
          <cell r="G1534">
            <v>20.8</v>
          </cell>
        </row>
        <row r="1535">
          <cell r="C1535" t="str">
            <v>3СФ3-5</v>
          </cell>
          <cell r="D1535" t="str">
            <v>Стойка фахверка 3СФ3-5</v>
          </cell>
          <cell r="E1535">
            <v>12</v>
          </cell>
          <cell r="F1535">
            <v>8.8000000000000007</v>
          </cell>
          <cell r="G1535">
            <v>105.6</v>
          </cell>
        </row>
        <row r="1536">
          <cell r="C1536" t="str">
            <v>3СФ3-6</v>
          </cell>
          <cell r="D1536" t="str">
            <v>Стойка фахверка 3СФ3-6</v>
          </cell>
          <cell r="E1536">
            <v>12</v>
          </cell>
          <cell r="F1536">
            <v>10.5</v>
          </cell>
          <cell r="G1536">
            <v>126</v>
          </cell>
        </row>
        <row r="1537">
          <cell r="C1537" t="str">
            <v>3ФП1-1</v>
          </cell>
          <cell r="D1537" t="str">
            <v>Ферма 3ФП1-1</v>
          </cell>
          <cell r="E1537">
            <v>4</v>
          </cell>
          <cell r="F1537">
            <v>1471.5</v>
          </cell>
          <cell r="G1537">
            <v>5886</v>
          </cell>
        </row>
        <row r="1538">
          <cell r="C1538" t="str">
            <v>3ФП2-1</v>
          </cell>
          <cell r="D1538" t="str">
            <v>Ферма 3ФП2-1</v>
          </cell>
          <cell r="E1538">
            <v>7</v>
          </cell>
          <cell r="F1538">
            <v>1414.8</v>
          </cell>
          <cell r="G1538">
            <v>9903.6</v>
          </cell>
        </row>
        <row r="1539">
          <cell r="C1539" t="str">
            <v>3ФП3-1</v>
          </cell>
          <cell r="D1539" t="str">
            <v>Ферма 3ФП3-1</v>
          </cell>
          <cell r="E1539">
            <v>2</v>
          </cell>
          <cell r="F1539">
            <v>1427.8</v>
          </cell>
          <cell r="G1539">
            <v>2855.6</v>
          </cell>
        </row>
        <row r="1540">
          <cell r="C1540" t="str">
            <v>3Ш-1</v>
          </cell>
          <cell r="D1540" t="str">
            <v>Шайба 3Ш-1</v>
          </cell>
          <cell r="E1540">
            <v>128</v>
          </cell>
          <cell r="F1540">
            <v>1.6</v>
          </cell>
          <cell r="G1540">
            <v>204.8</v>
          </cell>
        </row>
        <row r="1541">
          <cell r="C1541" t="str">
            <v>3Ш-2</v>
          </cell>
          <cell r="D1541" t="str">
            <v>Шайба 3Ш-2</v>
          </cell>
          <cell r="E1541">
            <v>16</v>
          </cell>
          <cell r="F1541">
            <v>1</v>
          </cell>
          <cell r="G1541">
            <v>16</v>
          </cell>
        </row>
        <row r="1542">
          <cell r="C1542" t="str">
            <v>3Щ1-1</v>
          </cell>
          <cell r="D1542" t="str">
            <v>Щит 3Щ1-1</v>
          </cell>
          <cell r="E1542">
            <v>8</v>
          </cell>
          <cell r="F1542">
            <v>47.7</v>
          </cell>
          <cell r="G1542">
            <v>381.6</v>
          </cell>
        </row>
        <row r="1543">
          <cell r="C1543" t="str">
            <v>4А-1</v>
          </cell>
          <cell r="D1543" t="str">
            <v>Связь 4А-1</v>
          </cell>
          <cell r="E1543">
            <v>13</v>
          </cell>
          <cell r="F1543">
            <v>45.5</v>
          </cell>
          <cell r="G1543">
            <v>591.5</v>
          </cell>
        </row>
        <row r="1544">
          <cell r="C1544" t="str">
            <v>4Б-1</v>
          </cell>
          <cell r="D1544" t="str">
            <v>Распорка 4Б-1</v>
          </cell>
          <cell r="E1544">
            <v>1</v>
          </cell>
          <cell r="F1544">
            <v>70.599999999999994</v>
          </cell>
          <cell r="G1544">
            <v>70.599999999999994</v>
          </cell>
        </row>
        <row r="1545">
          <cell r="C1545" t="str">
            <v>4Б1-1</v>
          </cell>
          <cell r="D1545" t="str">
            <v>Балка 4Б1-1</v>
          </cell>
          <cell r="E1545">
            <v>1</v>
          </cell>
          <cell r="F1545">
            <v>4701.6000000000004</v>
          </cell>
          <cell r="G1545">
            <v>4701.6000000000004</v>
          </cell>
        </row>
        <row r="1546">
          <cell r="C1546" t="str">
            <v>4Б1-2</v>
          </cell>
          <cell r="D1546" t="str">
            <v>Балка 4Б1-2</v>
          </cell>
          <cell r="E1546">
            <v>3</v>
          </cell>
          <cell r="F1546">
            <v>4551.2</v>
          </cell>
          <cell r="G1546">
            <v>13653.6</v>
          </cell>
        </row>
        <row r="1547">
          <cell r="C1547" t="str">
            <v>4Б1-3</v>
          </cell>
          <cell r="D1547" t="str">
            <v>Балка 4Б1-3</v>
          </cell>
          <cell r="E1547">
            <v>2</v>
          </cell>
          <cell r="F1547">
            <v>4535.6000000000004</v>
          </cell>
          <cell r="G1547">
            <v>9071.2000000000007</v>
          </cell>
        </row>
        <row r="1548">
          <cell r="C1548" t="str">
            <v>4Б1-4</v>
          </cell>
          <cell r="D1548" t="str">
            <v>Балка 4Б1-4</v>
          </cell>
          <cell r="E1548">
            <v>1</v>
          </cell>
          <cell r="F1548">
            <v>4526.5</v>
          </cell>
          <cell r="G1548">
            <v>4526.5</v>
          </cell>
        </row>
        <row r="1549">
          <cell r="C1549" t="str">
            <v>4Б1-5</v>
          </cell>
          <cell r="D1549" t="str">
            <v>Балка 4Б1-5</v>
          </cell>
          <cell r="E1549">
            <v>1</v>
          </cell>
          <cell r="F1549">
            <v>4542.1000000000004</v>
          </cell>
          <cell r="G1549">
            <v>4542.1000000000004</v>
          </cell>
        </row>
        <row r="1550">
          <cell r="C1550" t="str">
            <v>4Б1-6</v>
          </cell>
          <cell r="D1550" t="str">
            <v>Балка 4Б1-6</v>
          </cell>
          <cell r="E1550">
            <v>1</v>
          </cell>
          <cell r="F1550">
            <v>4526.5</v>
          </cell>
          <cell r="G1550">
            <v>4526.5</v>
          </cell>
        </row>
        <row r="1551">
          <cell r="C1551" t="str">
            <v>4Б1-7</v>
          </cell>
          <cell r="D1551" t="str">
            <v>Балка 4Б1-7</v>
          </cell>
          <cell r="E1551">
            <v>1</v>
          </cell>
          <cell r="F1551">
            <v>4542.1000000000004</v>
          </cell>
          <cell r="G1551">
            <v>4542.1000000000004</v>
          </cell>
        </row>
        <row r="1552">
          <cell r="C1552" t="str">
            <v>4Б1-8</v>
          </cell>
          <cell r="D1552" t="str">
            <v>Балка 4Б1-8</v>
          </cell>
          <cell r="E1552">
            <v>1</v>
          </cell>
          <cell r="F1552">
            <v>4552.8999999999996</v>
          </cell>
          <cell r="G1552">
            <v>4552.8999999999996</v>
          </cell>
        </row>
        <row r="1553">
          <cell r="C1553" t="str">
            <v>4Б2-1</v>
          </cell>
          <cell r="D1553" t="str">
            <v>Балка 4Б2-1</v>
          </cell>
          <cell r="E1553">
            <v>1</v>
          </cell>
          <cell r="F1553">
            <v>4381.8999999999996</v>
          </cell>
          <cell r="G1553">
            <v>4381.8999999999996</v>
          </cell>
        </row>
        <row r="1554">
          <cell r="C1554" t="str">
            <v>4Б2-2</v>
          </cell>
          <cell r="D1554" t="str">
            <v>Балка 4Б2-2</v>
          </cell>
          <cell r="E1554">
            <v>1</v>
          </cell>
          <cell r="F1554">
            <v>4416</v>
          </cell>
          <cell r="G1554">
            <v>4416</v>
          </cell>
        </row>
        <row r="1555">
          <cell r="C1555" t="str">
            <v>4Б3-1</v>
          </cell>
          <cell r="D1555" t="str">
            <v>Балка 4Б3-1</v>
          </cell>
          <cell r="E1555">
            <v>1</v>
          </cell>
          <cell r="F1555">
            <v>2312.5</v>
          </cell>
          <cell r="G1555">
            <v>2312.5</v>
          </cell>
        </row>
        <row r="1556">
          <cell r="C1556" t="str">
            <v>4Б4-1</v>
          </cell>
          <cell r="D1556" t="str">
            <v>Балка 4Б4-1</v>
          </cell>
          <cell r="E1556">
            <v>1</v>
          </cell>
          <cell r="F1556">
            <v>186.6</v>
          </cell>
          <cell r="G1556">
            <v>186.6</v>
          </cell>
        </row>
        <row r="1557">
          <cell r="C1557" t="str">
            <v>4Б4-2</v>
          </cell>
          <cell r="D1557" t="str">
            <v>Балка 4Б4-2</v>
          </cell>
          <cell r="E1557">
            <v>1</v>
          </cell>
          <cell r="F1557">
            <v>186.6</v>
          </cell>
          <cell r="G1557">
            <v>186.6</v>
          </cell>
        </row>
        <row r="1558">
          <cell r="C1558" t="str">
            <v>4Б4-3</v>
          </cell>
          <cell r="D1558" t="str">
            <v>Балка 4Б4-3</v>
          </cell>
          <cell r="E1558">
            <v>2</v>
          </cell>
          <cell r="F1558">
            <v>186.6</v>
          </cell>
          <cell r="G1558">
            <v>373.2</v>
          </cell>
        </row>
        <row r="1559">
          <cell r="C1559" t="str">
            <v>4Б4-4</v>
          </cell>
          <cell r="D1559" t="str">
            <v>Балка 4Б4-4</v>
          </cell>
          <cell r="E1559">
            <v>1</v>
          </cell>
          <cell r="F1559">
            <v>658.3</v>
          </cell>
          <cell r="G1559">
            <v>658.3</v>
          </cell>
        </row>
        <row r="1560">
          <cell r="C1560" t="str">
            <v>4Б4-5</v>
          </cell>
          <cell r="D1560" t="str">
            <v>Балка 4Б4-5</v>
          </cell>
          <cell r="E1560">
            <v>1</v>
          </cell>
          <cell r="F1560">
            <v>670.6</v>
          </cell>
          <cell r="G1560">
            <v>670.6</v>
          </cell>
        </row>
        <row r="1561">
          <cell r="C1561" t="str">
            <v>4Б4-6</v>
          </cell>
          <cell r="D1561" t="str">
            <v>Балка 4Б4-6</v>
          </cell>
          <cell r="E1561">
            <v>2</v>
          </cell>
          <cell r="F1561">
            <v>670.2</v>
          </cell>
          <cell r="G1561">
            <v>1340.4</v>
          </cell>
        </row>
        <row r="1562">
          <cell r="C1562" t="str">
            <v>4Б4-7</v>
          </cell>
          <cell r="D1562" t="str">
            <v>Балка 4Б4-7</v>
          </cell>
          <cell r="E1562">
            <v>1</v>
          </cell>
          <cell r="F1562">
            <v>647.20000000000005</v>
          </cell>
          <cell r="G1562">
            <v>647.20000000000005</v>
          </cell>
        </row>
        <row r="1563">
          <cell r="C1563" t="str">
            <v>4Б4-8</v>
          </cell>
          <cell r="D1563" t="str">
            <v>Балка 4Б4-8</v>
          </cell>
          <cell r="E1563">
            <v>1</v>
          </cell>
          <cell r="F1563">
            <v>659.5</v>
          </cell>
          <cell r="G1563">
            <v>659.5</v>
          </cell>
        </row>
        <row r="1564">
          <cell r="C1564" t="str">
            <v>4Б4-9</v>
          </cell>
          <cell r="D1564" t="str">
            <v>Балка 4Б4-9</v>
          </cell>
          <cell r="E1564">
            <v>2</v>
          </cell>
          <cell r="F1564">
            <v>645.79999999999995</v>
          </cell>
          <cell r="G1564">
            <v>1291.5999999999999</v>
          </cell>
        </row>
        <row r="1565">
          <cell r="C1565" t="str">
            <v>4Б4-10</v>
          </cell>
          <cell r="D1565" t="str">
            <v>Балка 4Б4-10</v>
          </cell>
          <cell r="E1565">
            <v>1</v>
          </cell>
          <cell r="F1565">
            <v>645.79999999999995</v>
          </cell>
          <cell r="G1565">
            <v>645.79999999999995</v>
          </cell>
        </row>
        <row r="1566">
          <cell r="C1566" t="str">
            <v>4Б4-11</v>
          </cell>
          <cell r="D1566" t="str">
            <v>Балка 4Б4-11</v>
          </cell>
          <cell r="E1566">
            <v>1</v>
          </cell>
          <cell r="F1566">
            <v>658.1</v>
          </cell>
          <cell r="G1566">
            <v>658.1</v>
          </cell>
        </row>
        <row r="1567">
          <cell r="C1567" t="str">
            <v>4Б4-12</v>
          </cell>
          <cell r="D1567" t="str">
            <v>Балка 4Б4-12</v>
          </cell>
          <cell r="E1567">
            <v>2</v>
          </cell>
          <cell r="F1567">
            <v>658.3</v>
          </cell>
          <cell r="G1567">
            <v>1316.6</v>
          </cell>
        </row>
        <row r="1568">
          <cell r="C1568" t="str">
            <v>4Б4-13</v>
          </cell>
          <cell r="D1568" t="str">
            <v>Балка 4Б4-13</v>
          </cell>
          <cell r="E1568">
            <v>2</v>
          </cell>
          <cell r="F1568">
            <v>658.3</v>
          </cell>
          <cell r="G1568">
            <v>1316.6</v>
          </cell>
        </row>
        <row r="1569">
          <cell r="C1569" t="str">
            <v>4Б4-14</v>
          </cell>
          <cell r="D1569" t="str">
            <v>Балка 4Б4-14</v>
          </cell>
          <cell r="E1569">
            <v>2</v>
          </cell>
          <cell r="F1569">
            <v>670.6</v>
          </cell>
          <cell r="G1569">
            <v>1341.2</v>
          </cell>
        </row>
        <row r="1570">
          <cell r="C1570" t="str">
            <v>4Б4-15</v>
          </cell>
          <cell r="D1570" t="str">
            <v>Балка 4Б4-15</v>
          </cell>
          <cell r="E1570">
            <v>2</v>
          </cell>
          <cell r="F1570">
            <v>645.79999999999995</v>
          </cell>
          <cell r="G1570">
            <v>1291.5999999999999</v>
          </cell>
        </row>
        <row r="1571">
          <cell r="C1571" t="str">
            <v>4Б4-16</v>
          </cell>
          <cell r="D1571" t="str">
            <v>Балка 4Б4-16</v>
          </cell>
          <cell r="E1571">
            <v>2</v>
          </cell>
          <cell r="F1571">
            <v>645.79999999999995</v>
          </cell>
          <cell r="G1571">
            <v>1291.5999999999999</v>
          </cell>
        </row>
        <row r="1572">
          <cell r="C1572" t="str">
            <v>4Б4-17</v>
          </cell>
          <cell r="D1572" t="str">
            <v>Балка 4Б4-17</v>
          </cell>
          <cell r="E1572">
            <v>2</v>
          </cell>
          <cell r="F1572">
            <v>658.1</v>
          </cell>
          <cell r="G1572">
            <v>1316.2</v>
          </cell>
        </row>
        <row r="1573">
          <cell r="C1573" t="str">
            <v>4Б4-18</v>
          </cell>
          <cell r="D1573" t="str">
            <v>Балка 4Б4-18</v>
          </cell>
          <cell r="E1573">
            <v>2</v>
          </cell>
          <cell r="F1573">
            <v>645.79999999999995</v>
          </cell>
          <cell r="G1573">
            <v>1291.5999999999999</v>
          </cell>
        </row>
        <row r="1574">
          <cell r="C1574" t="str">
            <v>4Б4-19</v>
          </cell>
          <cell r="D1574" t="str">
            <v>Балка 4Б4-19</v>
          </cell>
          <cell r="E1574">
            <v>2</v>
          </cell>
          <cell r="F1574">
            <v>658.3</v>
          </cell>
          <cell r="G1574">
            <v>1316.6</v>
          </cell>
        </row>
        <row r="1575">
          <cell r="C1575" t="str">
            <v>4Б4-20</v>
          </cell>
          <cell r="D1575" t="str">
            <v>Балка 4Б4-20</v>
          </cell>
          <cell r="E1575">
            <v>1</v>
          </cell>
          <cell r="F1575">
            <v>691.2</v>
          </cell>
          <cell r="G1575">
            <v>691.2</v>
          </cell>
        </row>
        <row r="1576">
          <cell r="C1576" t="str">
            <v>4Б4-21</v>
          </cell>
          <cell r="D1576" t="str">
            <v>Балка 4Б4-21</v>
          </cell>
          <cell r="E1576">
            <v>1</v>
          </cell>
          <cell r="F1576">
            <v>678.9</v>
          </cell>
          <cell r="G1576">
            <v>678.9</v>
          </cell>
        </row>
        <row r="1577">
          <cell r="C1577" t="str">
            <v>4Б4-22</v>
          </cell>
          <cell r="D1577" t="str">
            <v>Балка 4Б4-22</v>
          </cell>
          <cell r="E1577">
            <v>1</v>
          </cell>
          <cell r="F1577">
            <v>678.7</v>
          </cell>
          <cell r="G1577">
            <v>678.7</v>
          </cell>
        </row>
        <row r="1578">
          <cell r="C1578" t="str">
            <v>4Б4-23</v>
          </cell>
          <cell r="D1578" t="str">
            <v>Балка 4Б4-23</v>
          </cell>
          <cell r="E1578">
            <v>1</v>
          </cell>
          <cell r="F1578">
            <v>667.6</v>
          </cell>
          <cell r="G1578">
            <v>667.6</v>
          </cell>
        </row>
        <row r="1579">
          <cell r="C1579" t="str">
            <v>4Б4-24</v>
          </cell>
          <cell r="D1579" t="str">
            <v>Балка 4Б4-24</v>
          </cell>
          <cell r="E1579">
            <v>1</v>
          </cell>
          <cell r="F1579">
            <v>679.9</v>
          </cell>
          <cell r="G1579">
            <v>679.9</v>
          </cell>
        </row>
        <row r="1580">
          <cell r="C1580" t="str">
            <v>4Б4-25</v>
          </cell>
          <cell r="D1580" t="str">
            <v>Балка 4Б4-25</v>
          </cell>
          <cell r="E1580">
            <v>1</v>
          </cell>
          <cell r="F1580">
            <v>655.5</v>
          </cell>
          <cell r="G1580">
            <v>655.5</v>
          </cell>
        </row>
        <row r="1581">
          <cell r="C1581" t="str">
            <v>4Б4-26</v>
          </cell>
          <cell r="D1581" t="str">
            <v>Балка 4Б4-26</v>
          </cell>
          <cell r="E1581">
            <v>1</v>
          </cell>
          <cell r="F1581">
            <v>668.6</v>
          </cell>
          <cell r="G1581">
            <v>668.6</v>
          </cell>
        </row>
        <row r="1582">
          <cell r="C1582" t="str">
            <v>4Б4-27</v>
          </cell>
          <cell r="D1582" t="str">
            <v>Балка 4Б4-27</v>
          </cell>
          <cell r="E1582">
            <v>1</v>
          </cell>
          <cell r="F1582">
            <v>670.6</v>
          </cell>
          <cell r="G1582">
            <v>670.6</v>
          </cell>
        </row>
        <row r="1583">
          <cell r="C1583" t="str">
            <v>4Б4-28</v>
          </cell>
          <cell r="D1583" t="str">
            <v>Балка 4Б4-28</v>
          </cell>
          <cell r="E1583">
            <v>1</v>
          </cell>
          <cell r="F1583">
            <v>658.3</v>
          </cell>
          <cell r="G1583">
            <v>658.3</v>
          </cell>
        </row>
        <row r="1584">
          <cell r="C1584" t="str">
            <v>4Б4-29</v>
          </cell>
          <cell r="D1584" t="str">
            <v>Балка 4Б4-29</v>
          </cell>
          <cell r="E1584">
            <v>1</v>
          </cell>
          <cell r="F1584">
            <v>670.6</v>
          </cell>
          <cell r="G1584">
            <v>670.6</v>
          </cell>
        </row>
        <row r="1585">
          <cell r="C1585" t="str">
            <v>4Б5-1</v>
          </cell>
          <cell r="D1585" t="str">
            <v>Балка 4Б5-1</v>
          </cell>
          <cell r="E1585">
            <v>1</v>
          </cell>
          <cell r="F1585">
            <v>324.89999999999998</v>
          </cell>
          <cell r="G1585">
            <v>324.89999999999998</v>
          </cell>
        </row>
        <row r="1586">
          <cell r="C1586" t="str">
            <v>4Б5-2</v>
          </cell>
          <cell r="D1586" t="str">
            <v>Балка 4Б5-2</v>
          </cell>
          <cell r="E1586">
            <v>1</v>
          </cell>
          <cell r="F1586">
            <v>323.7</v>
          </cell>
          <cell r="G1586">
            <v>323.7</v>
          </cell>
        </row>
        <row r="1587">
          <cell r="C1587" t="str">
            <v>4Б5-3</v>
          </cell>
          <cell r="D1587" t="str">
            <v>Балка 4Б5-3</v>
          </cell>
          <cell r="E1587">
            <v>1</v>
          </cell>
          <cell r="F1587">
            <v>325.3</v>
          </cell>
          <cell r="G1587">
            <v>325.3</v>
          </cell>
        </row>
        <row r="1588">
          <cell r="C1588" t="str">
            <v>4Б5-4</v>
          </cell>
          <cell r="D1588" t="str">
            <v>Балка 4Б5-4</v>
          </cell>
          <cell r="E1588">
            <v>1</v>
          </cell>
          <cell r="F1588">
            <v>334.9</v>
          </cell>
          <cell r="G1588">
            <v>334.9</v>
          </cell>
        </row>
        <row r="1589">
          <cell r="C1589" t="str">
            <v>4Б5-5</v>
          </cell>
          <cell r="D1589" t="str">
            <v>Балка 4Б5-5</v>
          </cell>
          <cell r="E1589">
            <v>4</v>
          </cell>
          <cell r="F1589">
            <v>315.60000000000002</v>
          </cell>
          <cell r="G1589">
            <v>1262.4000000000001</v>
          </cell>
        </row>
        <row r="1590">
          <cell r="C1590" t="str">
            <v>4Б5-6</v>
          </cell>
          <cell r="D1590" t="str">
            <v>Балка 4Б5-6</v>
          </cell>
          <cell r="E1590">
            <v>4</v>
          </cell>
          <cell r="F1590">
            <v>314.39999999999998</v>
          </cell>
          <cell r="G1590">
            <v>1257.5999999999999</v>
          </cell>
        </row>
        <row r="1591">
          <cell r="C1591" t="str">
            <v>4Б6-1</v>
          </cell>
          <cell r="D1591" t="str">
            <v>Балка 4Б6-1</v>
          </cell>
          <cell r="E1591">
            <v>1</v>
          </cell>
          <cell r="F1591">
            <v>369.7</v>
          </cell>
          <cell r="G1591">
            <v>369.7</v>
          </cell>
        </row>
        <row r="1592">
          <cell r="C1592" t="str">
            <v>4Б6-2</v>
          </cell>
          <cell r="D1592" t="str">
            <v>Балка 4Б6-2</v>
          </cell>
          <cell r="E1592">
            <v>1</v>
          </cell>
          <cell r="F1592">
            <v>369.7</v>
          </cell>
          <cell r="G1592">
            <v>369.7</v>
          </cell>
        </row>
        <row r="1593">
          <cell r="C1593" t="str">
            <v>4Б6-3</v>
          </cell>
          <cell r="D1593" t="str">
            <v>Балка 4Б6-3</v>
          </cell>
          <cell r="E1593">
            <v>1</v>
          </cell>
          <cell r="F1593">
            <v>369.7</v>
          </cell>
          <cell r="G1593">
            <v>369.7</v>
          </cell>
        </row>
        <row r="1594">
          <cell r="C1594" t="str">
            <v>4Б6-4</v>
          </cell>
          <cell r="D1594" t="str">
            <v>Балка 4Б6-4</v>
          </cell>
          <cell r="E1594">
            <v>1</v>
          </cell>
          <cell r="F1594">
            <v>369.7</v>
          </cell>
          <cell r="G1594">
            <v>369.7</v>
          </cell>
        </row>
        <row r="1595">
          <cell r="C1595" t="str">
            <v>4Б7-1</v>
          </cell>
          <cell r="D1595" t="str">
            <v>Балка 4Б7-1</v>
          </cell>
          <cell r="E1595">
            <v>1</v>
          </cell>
          <cell r="F1595">
            <v>30.4</v>
          </cell>
          <cell r="G1595">
            <v>30.4</v>
          </cell>
        </row>
        <row r="1596">
          <cell r="C1596" t="str">
            <v>4Б7-2</v>
          </cell>
          <cell r="D1596" t="str">
            <v>Балка 4Б7-2</v>
          </cell>
          <cell r="E1596">
            <v>7</v>
          </cell>
          <cell r="F1596">
            <v>33</v>
          </cell>
          <cell r="G1596">
            <v>231</v>
          </cell>
        </row>
        <row r="1597">
          <cell r="C1597" t="str">
            <v>4Б7-3</v>
          </cell>
          <cell r="D1597" t="str">
            <v>Балка 4Б7-3</v>
          </cell>
          <cell r="E1597">
            <v>75</v>
          </cell>
          <cell r="F1597">
            <v>118.4</v>
          </cell>
          <cell r="G1597">
            <v>8880</v>
          </cell>
        </row>
        <row r="1598">
          <cell r="C1598" t="str">
            <v>4Б7-4</v>
          </cell>
          <cell r="D1598" t="str">
            <v>Балка 4Б7-4</v>
          </cell>
          <cell r="E1598">
            <v>1</v>
          </cell>
          <cell r="F1598">
            <v>22.3</v>
          </cell>
          <cell r="G1598">
            <v>22.3</v>
          </cell>
        </row>
        <row r="1599">
          <cell r="C1599" t="str">
            <v>4Б7-5</v>
          </cell>
          <cell r="D1599" t="str">
            <v>Балка 4Б7-5</v>
          </cell>
          <cell r="E1599">
            <v>1</v>
          </cell>
          <cell r="F1599">
            <v>35</v>
          </cell>
          <cell r="G1599">
            <v>35</v>
          </cell>
        </row>
        <row r="1600">
          <cell r="C1600" t="str">
            <v>4Б7-6</v>
          </cell>
          <cell r="D1600" t="str">
            <v>Балка 4Б7-6</v>
          </cell>
          <cell r="E1600">
            <v>1</v>
          </cell>
          <cell r="F1600">
            <v>46.3</v>
          </cell>
          <cell r="G1600">
            <v>46.3</v>
          </cell>
        </row>
        <row r="1601">
          <cell r="C1601" t="str">
            <v>4Б7-7</v>
          </cell>
          <cell r="D1601" t="str">
            <v>Балка 4Б7-7</v>
          </cell>
          <cell r="E1601">
            <v>1</v>
          </cell>
          <cell r="F1601">
            <v>40.5</v>
          </cell>
          <cell r="G1601">
            <v>40.5</v>
          </cell>
        </row>
        <row r="1602">
          <cell r="C1602" t="str">
            <v>4Б7-8</v>
          </cell>
          <cell r="D1602" t="str">
            <v>Балка 4Б7-8</v>
          </cell>
          <cell r="E1602">
            <v>9</v>
          </cell>
          <cell r="F1602">
            <v>50.3</v>
          </cell>
          <cell r="G1602">
            <v>452.7</v>
          </cell>
        </row>
        <row r="1603">
          <cell r="C1603" t="str">
            <v>4Б7-9</v>
          </cell>
          <cell r="D1603" t="str">
            <v>Балка 4Б7-9</v>
          </cell>
          <cell r="E1603">
            <v>1</v>
          </cell>
          <cell r="F1603">
            <v>122</v>
          </cell>
          <cell r="G1603">
            <v>122</v>
          </cell>
        </row>
        <row r="1604">
          <cell r="C1604" t="str">
            <v>4Б7-10</v>
          </cell>
          <cell r="D1604" t="str">
            <v>Балка 4Б7-10</v>
          </cell>
          <cell r="E1604">
            <v>1</v>
          </cell>
          <cell r="F1604">
            <v>46.3</v>
          </cell>
          <cell r="G1604">
            <v>46.3</v>
          </cell>
        </row>
        <row r="1605">
          <cell r="C1605" t="str">
            <v>4Б7-11</v>
          </cell>
          <cell r="D1605" t="str">
            <v>Балка 4Б7-11</v>
          </cell>
          <cell r="E1605">
            <v>1</v>
          </cell>
          <cell r="F1605">
            <v>40.5</v>
          </cell>
          <cell r="G1605">
            <v>40.5</v>
          </cell>
        </row>
        <row r="1606">
          <cell r="C1606" t="str">
            <v>4Б7-12</v>
          </cell>
          <cell r="D1606" t="str">
            <v>Балка 4Б7-12</v>
          </cell>
          <cell r="E1606">
            <v>1</v>
          </cell>
          <cell r="F1606">
            <v>42.8</v>
          </cell>
          <cell r="G1606">
            <v>42.8</v>
          </cell>
        </row>
        <row r="1607">
          <cell r="C1607" t="str">
            <v>4Б7-13</v>
          </cell>
          <cell r="D1607" t="str">
            <v>Балка 4Б7-13</v>
          </cell>
          <cell r="E1607">
            <v>1</v>
          </cell>
          <cell r="F1607">
            <v>30.2</v>
          </cell>
          <cell r="G1607">
            <v>30.2</v>
          </cell>
        </row>
        <row r="1608">
          <cell r="C1608" t="str">
            <v>4Б7-14</v>
          </cell>
          <cell r="D1608" t="str">
            <v>Балка 4Б7-14</v>
          </cell>
          <cell r="E1608">
            <v>1</v>
          </cell>
          <cell r="F1608">
            <v>30.2</v>
          </cell>
          <cell r="G1608">
            <v>30.2</v>
          </cell>
        </row>
        <row r="1609">
          <cell r="C1609" t="str">
            <v>4Б7-15</v>
          </cell>
          <cell r="D1609" t="str">
            <v>Балка 4Б7-15</v>
          </cell>
          <cell r="E1609">
            <v>2</v>
          </cell>
          <cell r="F1609">
            <v>42.8</v>
          </cell>
          <cell r="G1609">
            <v>85.6</v>
          </cell>
        </row>
        <row r="1610">
          <cell r="C1610" t="str">
            <v>4Б7-16</v>
          </cell>
          <cell r="D1610" t="str">
            <v>Балка 4Б7-16</v>
          </cell>
          <cell r="E1610">
            <v>1</v>
          </cell>
          <cell r="F1610">
            <v>41.7</v>
          </cell>
          <cell r="G1610">
            <v>41.7</v>
          </cell>
        </row>
        <row r="1611">
          <cell r="C1611" t="str">
            <v>4Б7-17</v>
          </cell>
          <cell r="D1611" t="str">
            <v>Балка 4Б7-17</v>
          </cell>
          <cell r="E1611">
            <v>1</v>
          </cell>
          <cell r="F1611">
            <v>38.200000000000003</v>
          </cell>
          <cell r="G1611">
            <v>38.200000000000003</v>
          </cell>
        </row>
        <row r="1612">
          <cell r="C1612" t="str">
            <v>4Б7-18</v>
          </cell>
          <cell r="D1612" t="str">
            <v>Балка 4Б7-18</v>
          </cell>
          <cell r="E1612">
            <v>1</v>
          </cell>
          <cell r="F1612">
            <v>47.5</v>
          </cell>
          <cell r="G1612">
            <v>47.5</v>
          </cell>
        </row>
        <row r="1613">
          <cell r="C1613" t="str">
            <v>4Б7-19</v>
          </cell>
          <cell r="D1613" t="str">
            <v>Балка 4Б7-19</v>
          </cell>
          <cell r="E1613">
            <v>1</v>
          </cell>
          <cell r="F1613">
            <v>122</v>
          </cell>
          <cell r="G1613">
            <v>122</v>
          </cell>
        </row>
        <row r="1614">
          <cell r="C1614" t="str">
            <v>4Б7-20</v>
          </cell>
          <cell r="D1614" t="str">
            <v>Балка 4Б7-20</v>
          </cell>
          <cell r="E1614">
            <v>1</v>
          </cell>
          <cell r="F1614">
            <v>122</v>
          </cell>
          <cell r="G1614">
            <v>122</v>
          </cell>
        </row>
        <row r="1615">
          <cell r="C1615" t="str">
            <v>4Б7-21</v>
          </cell>
          <cell r="D1615" t="str">
            <v>Балка 4Б7-21</v>
          </cell>
          <cell r="E1615">
            <v>1</v>
          </cell>
          <cell r="F1615">
            <v>41.7</v>
          </cell>
          <cell r="G1615">
            <v>41.7</v>
          </cell>
        </row>
        <row r="1616">
          <cell r="C1616" t="str">
            <v>4Б7-22</v>
          </cell>
          <cell r="D1616" t="str">
            <v>Балка 4Б7-22</v>
          </cell>
          <cell r="E1616">
            <v>1</v>
          </cell>
          <cell r="F1616">
            <v>38.200000000000003</v>
          </cell>
          <cell r="G1616">
            <v>38.200000000000003</v>
          </cell>
        </row>
        <row r="1617">
          <cell r="C1617" t="str">
            <v>4Б7-23</v>
          </cell>
          <cell r="D1617" t="str">
            <v>Балка 4Б7-23</v>
          </cell>
          <cell r="E1617">
            <v>1</v>
          </cell>
          <cell r="F1617">
            <v>47.5</v>
          </cell>
          <cell r="G1617">
            <v>47.5</v>
          </cell>
        </row>
        <row r="1618">
          <cell r="C1618" t="str">
            <v>4Б7-24</v>
          </cell>
          <cell r="D1618" t="str">
            <v>Балка 4Б7-24</v>
          </cell>
          <cell r="E1618">
            <v>1</v>
          </cell>
          <cell r="F1618">
            <v>35</v>
          </cell>
          <cell r="G1618">
            <v>35</v>
          </cell>
        </row>
        <row r="1619">
          <cell r="C1619" t="str">
            <v>4Б7-25</v>
          </cell>
          <cell r="D1619" t="str">
            <v>Балка 4Б7-25</v>
          </cell>
          <cell r="E1619">
            <v>2</v>
          </cell>
          <cell r="F1619">
            <v>22.3</v>
          </cell>
          <cell r="G1619">
            <v>44.6</v>
          </cell>
        </row>
        <row r="1620">
          <cell r="C1620" t="str">
            <v>4Б7-26</v>
          </cell>
          <cell r="D1620" t="str">
            <v>Балка 4Б7-26</v>
          </cell>
          <cell r="E1620">
            <v>1</v>
          </cell>
          <cell r="F1620">
            <v>17.2</v>
          </cell>
          <cell r="G1620">
            <v>17.2</v>
          </cell>
        </row>
        <row r="1621">
          <cell r="C1621" t="str">
            <v>4Б7-27</v>
          </cell>
          <cell r="D1621" t="str">
            <v>Балка 4Б7-27</v>
          </cell>
          <cell r="E1621">
            <v>1</v>
          </cell>
          <cell r="F1621">
            <v>125</v>
          </cell>
          <cell r="G1621">
            <v>125</v>
          </cell>
        </row>
        <row r="1622">
          <cell r="C1622" t="str">
            <v>4Б7-28</v>
          </cell>
          <cell r="D1622" t="str">
            <v>Балка 4Б7-28</v>
          </cell>
          <cell r="E1622">
            <v>2</v>
          </cell>
          <cell r="F1622">
            <v>28.4</v>
          </cell>
          <cell r="G1622">
            <v>56.8</v>
          </cell>
        </row>
        <row r="1623">
          <cell r="C1623" t="str">
            <v>4Б7-29</v>
          </cell>
          <cell r="D1623" t="str">
            <v>Балка 4Б7-29</v>
          </cell>
          <cell r="E1623">
            <v>4</v>
          </cell>
          <cell r="F1623">
            <v>76.3</v>
          </cell>
          <cell r="G1623">
            <v>305.2</v>
          </cell>
        </row>
        <row r="1624">
          <cell r="C1624" t="str">
            <v>4Б7-30</v>
          </cell>
          <cell r="D1624" t="str">
            <v>Балка 4Б7-30</v>
          </cell>
          <cell r="E1624">
            <v>2</v>
          </cell>
          <cell r="F1624">
            <v>48</v>
          </cell>
          <cell r="G1624">
            <v>96</v>
          </cell>
        </row>
        <row r="1625">
          <cell r="C1625" t="str">
            <v>4Б7-31</v>
          </cell>
          <cell r="D1625" t="str">
            <v>Балка 4Б7-31</v>
          </cell>
          <cell r="E1625">
            <v>2</v>
          </cell>
          <cell r="F1625">
            <v>71.3</v>
          </cell>
          <cell r="G1625">
            <v>142.6</v>
          </cell>
        </row>
        <row r="1626">
          <cell r="C1626" t="str">
            <v>4Б7-32</v>
          </cell>
          <cell r="D1626" t="str">
            <v>Балка 4Б7-32</v>
          </cell>
          <cell r="E1626">
            <v>4</v>
          </cell>
          <cell r="F1626">
            <v>80.400000000000006</v>
          </cell>
          <cell r="G1626">
            <v>321.60000000000002</v>
          </cell>
        </row>
        <row r="1627">
          <cell r="C1627" t="str">
            <v>4Б7-33</v>
          </cell>
          <cell r="D1627" t="str">
            <v>Балка 4Б7-33</v>
          </cell>
          <cell r="E1627">
            <v>4</v>
          </cell>
          <cell r="F1627">
            <v>76.400000000000006</v>
          </cell>
          <cell r="G1627">
            <v>305.60000000000002</v>
          </cell>
        </row>
        <row r="1628">
          <cell r="C1628" t="str">
            <v>4Б7-34</v>
          </cell>
          <cell r="D1628" t="str">
            <v>Балка 4Б7-34</v>
          </cell>
          <cell r="E1628">
            <v>3</v>
          </cell>
          <cell r="F1628">
            <v>78.2</v>
          </cell>
          <cell r="G1628">
            <v>234.6</v>
          </cell>
        </row>
        <row r="1629">
          <cell r="C1629" t="str">
            <v>4Б7-35</v>
          </cell>
          <cell r="D1629" t="str">
            <v>Балка 4Б7-35</v>
          </cell>
          <cell r="E1629">
            <v>2</v>
          </cell>
          <cell r="F1629">
            <v>78.2</v>
          </cell>
          <cell r="G1629">
            <v>156.4</v>
          </cell>
        </row>
        <row r="1630">
          <cell r="C1630" t="str">
            <v>4Б7-36</v>
          </cell>
          <cell r="D1630" t="str">
            <v>Балка 4Б7-36</v>
          </cell>
          <cell r="E1630">
            <v>2</v>
          </cell>
          <cell r="F1630">
            <v>48</v>
          </cell>
          <cell r="G1630">
            <v>96</v>
          </cell>
        </row>
        <row r="1631">
          <cell r="C1631" t="str">
            <v>4Б7-37</v>
          </cell>
          <cell r="D1631" t="str">
            <v>Балка 4Б7-37</v>
          </cell>
          <cell r="E1631">
            <v>4</v>
          </cell>
          <cell r="F1631">
            <v>76.3</v>
          </cell>
          <cell r="G1631">
            <v>305.2</v>
          </cell>
        </row>
        <row r="1632">
          <cell r="C1632" t="str">
            <v>4Б7-38</v>
          </cell>
          <cell r="D1632" t="str">
            <v>Балка 4Б7-38</v>
          </cell>
          <cell r="E1632">
            <v>2</v>
          </cell>
          <cell r="F1632">
            <v>28.9</v>
          </cell>
          <cell r="G1632">
            <v>57.8</v>
          </cell>
        </row>
        <row r="1633">
          <cell r="C1633" t="str">
            <v>4Б7-39</v>
          </cell>
          <cell r="D1633" t="str">
            <v>Балка 4Б7-39</v>
          </cell>
          <cell r="E1633">
            <v>1</v>
          </cell>
          <cell r="F1633">
            <v>270.3</v>
          </cell>
          <cell r="G1633">
            <v>270.3</v>
          </cell>
        </row>
        <row r="1634">
          <cell r="C1634" t="str">
            <v>4Б8-1</v>
          </cell>
          <cell r="D1634" t="str">
            <v>Балка 4Б8-1</v>
          </cell>
          <cell r="E1634">
            <v>1</v>
          </cell>
          <cell r="F1634">
            <v>3757.4</v>
          </cell>
          <cell r="G1634">
            <v>3757.4</v>
          </cell>
        </row>
        <row r="1635">
          <cell r="C1635" t="str">
            <v>4Б8-2</v>
          </cell>
          <cell r="D1635" t="str">
            <v>Балка 4Б8-2</v>
          </cell>
          <cell r="E1635">
            <v>8</v>
          </cell>
          <cell r="F1635">
            <v>3763.7</v>
          </cell>
          <cell r="G1635">
            <v>30109.599999999999</v>
          </cell>
        </row>
        <row r="1636">
          <cell r="C1636" t="str">
            <v>4Б8-3</v>
          </cell>
          <cell r="D1636" t="str">
            <v>Балка 4Б8-3</v>
          </cell>
          <cell r="E1636">
            <v>1</v>
          </cell>
          <cell r="F1636">
            <v>3796.9</v>
          </cell>
          <cell r="G1636">
            <v>3796.9</v>
          </cell>
        </row>
        <row r="1637">
          <cell r="C1637" t="str">
            <v>4Б8-4</v>
          </cell>
          <cell r="D1637" t="str">
            <v>Балка 4Б8-4</v>
          </cell>
          <cell r="E1637">
            <v>1</v>
          </cell>
          <cell r="F1637">
            <v>3785.3</v>
          </cell>
          <cell r="G1637">
            <v>3785.3</v>
          </cell>
        </row>
        <row r="1638">
          <cell r="C1638" t="str">
            <v>4Б8-5</v>
          </cell>
          <cell r="D1638" t="str">
            <v>Балка 4Б8-5</v>
          </cell>
          <cell r="E1638">
            <v>1</v>
          </cell>
          <cell r="F1638">
            <v>3796.9</v>
          </cell>
          <cell r="G1638">
            <v>3796.9</v>
          </cell>
        </row>
        <row r="1639">
          <cell r="C1639" t="str">
            <v>4Б8-6</v>
          </cell>
          <cell r="D1639" t="str">
            <v>Балка 4Б8-6</v>
          </cell>
          <cell r="E1639">
            <v>1</v>
          </cell>
          <cell r="F1639">
            <v>3763.7</v>
          </cell>
          <cell r="G1639">
            <v>3763.7</v>
          </cell>
        </row>
        <row r="1640">
          <cell r="C1640" t="str">
            <v>4Б9-1</v>
          </cell>
          <cell r="D1640" t="str">
            <v>Балка 4Б9-1</v>
          </cell>
          <cell r="E1640">
            <v>1</v>
          </cell>
          <cell r="F1640">
            <v>1636.9</v>
          </cell>
          <cell r="G1640">
            <v>1636.9</v>
          </cell>
        </row>
        <row r="1641">
          <cell r="C1641" t="str">
            <v>4Б10-1</v>
          </cell>
          <cell r="D1641" t="str">
            <v>Балка 4Б10-1</v>
          </cell>
          <cell r="E1641">
            <v>2</v>
          </cell>
          <cell r="F1641">
            <v>637.29999999999995</v>
          </cell>
          <cell r="G1641">
            <v>1274.5999999999999</v>
          </cell>
        </row>
        <row r="1642">
          <cell r="C1642" t="str">
            <v>4Б10-2</v>
          </cell>
          <cell r="D1642" t="str">
            <v>Балка 4Б10-2</v>
          </cell>
          <cell r="E1642">
            <v>2</v>
          </cell>
          <cell r="F1642">
            <v>637.29999999999995</v>
          </cell>
          <cell r="G1642">
            <v>1274.5999999999999</v>
          </cell>
        </row>
        <row r="1643">
          <cell r="C1643" t="str">
            <v>4Б11-1</v>
          </cell>
          <cell r="D1643" t="str">
            <v>Балка 4Б11-1</v>
          </cell>
          <cell r="E1643">
            <v>1</v>
          </cell>
          <cell r="F1643">
            <v>791.2</v>
          </cell>
          <cell r="G1643">
            <v>791.2</v>
          </cell>
        </row>
        <row r="1644">
          <cell r="C1644" t="str">
            <v>4Б13-1</v>
          </cell>
          <cell r="D1644" t="str">
            <v>Балка 4Б13-1</v>
          </cell>
          <cell r="E1644">
            <v>3</v>
          </cell>
          <cell r="F1644">
            <v>18</v>
          </cell>
          <cell r="G1644">
            <v>54</v>
          </cell>
        </row>
        <row r="1645">
          <cell r="C1645" t="str">
            <v>4Б13-2</v>
          </cell>
          <cell r="D1645" t="str">
            <v>Балка 4Б13-2</v>
          </cell>
          <cell r="E1645">
            <v>14</v>
          </cell>
          <cell r="F1645">
            <v>15.8</v>
          </cell>
          <cell r="G1645">
            <v>221.2</v>
          </cell>
        </row>
        <row r="1646">
          <cell r="C1646" t="str">
            <v>4Б13-3</v>
          </cell>
          <cell r="D1646" t="str">
            <v>Балка 4Б13-3</v>
          </cell>
          <cell r="E1646">
            <v>1</v>
          </cell>
          <cell r="F1646">
            <v>18.5</v>
          </cell>
          <cell r="G1646">
            <v>18.5</v>
          </cell>
        </row>
        <row r="1647">
          <cell r="C1647" t="str">
            <v>4Б13-4</v>
          </cell>
          <cell r="D1647" t="str">
            <v>Балка 4Б13-4</v>
          </cell>
          <cell r="E1647">
            <v>1</v>
          </cell>
          <cell r="F1647">
            <v>12.1</v>
          </cell>
          <cell r="G1647">
            <v>12.1</v>
          </cell>
        </row>
        <row r="1648">
          <cell r="C1648" t="str">
            <v>4Б13-5</v>
          </cell>
          <cell r="D1648" t="str">
            <v>Балка 4Б13-5</v>
          </cell>
          <cell r="E1648">
            <v>1</v>
          </cell>
          <cell r="F1648">
            <v>15.4</v>
          </cell>
          <cell r="G1648">
            <v>15.4</v>
          </cell>
        </row>
        <row r="1649">
          <cell r="C1649" t="str">
            <v>4Б13-6</v>
          </cell>
          <cell r="D1649" t="str">
            <v>Балка 4Б13-6</v>
          </cell>
          <cell r="E1649">
            <v>3</v>
          </cell>
          <cell r="F1649">
            <v>49</v>
          </cell>
          <cell r="G1649">
            <v>147</v>
          </cell>
        </row>
        <row r="1650">
          <cell r="C1650" t="str">
            <v>4Б13-7</v>
          </cell>
          <cell r="D1650" t="str">
            <v>Балка 4Б13-7</v>
          </cell>
          <cell r="E1650">
            <v>3</v>
          </cell>
          <cell r="F1650">
            <v>45.6</v>
          </cell>
          <cell r="G1650">
            <v>136.80000000000001</v>
          </cell>
        </row>
        <row r="1651">
          <cell r="C1651" t="str">
            <v>4Б13-8</v>
          </cell>
          <cell r="D1651" t="str">
            <v>Балка 4Б13-8</v>
          </cell>
          <cell r="E1651">
            <v>24</v>
          </cell>
          <cell r="F1651">
            <v>16.2</v>
          </cell>
          <cell r="G1651">
            <v>388.8</v>
          </cell>
        </row>
        <row r="1652">
          <cell r="C1652" t="str">
            <v>4Б13-9</v>
          </cell>
          <cell r="D1652" t="str">
            <v>Балка 4Б13-9</v>
          </cell>
          <cell r="E1652">
            <v>2</v>
          </cell>
          <cell r="F1652">
            <v>25.4</v>
          </cell>
          <cell r="G1652">
            <v>50.8</v>
          </cell>
        </row>
        <row r="1653">
          <cell r="C1653" t="str">
            <v>4Б13-10</v>
          </cell>
          <cell r="D1653" t="str">
            <v>Балка 4Б13-10</v>
          </cell>
          <cell r="E1653">
            <v>1</v>
          </cell>
          <cell r="F1653">
            <v>15.6</v>
          </cell>
          <cell r="G1653">
            <v>15.6</v>
          </cell>
        </row>
        <row r="1654">
          <cell r="C1654" t="str">
            <v>4Б13-11</v>
          </cell>
          <cell r="D1654" t="str">
            <v>Балка 4Б13-11</v>
          </cell>
          <cell r="E1654">
            <v>4</v>
          </cell>
          <cell r="F1654">
            <v>17.8</v>
          </cell>
          <cell r="G1654">
            <v>71.2</v>
          </cell>
        </row>
        <row r="1655">
          <cell r="C1655" t="str">
            <v>4Б13-12</v>
          </cell>
          <cell r="D1655" t="str">
            <v>Балка 4Б13-12</v>
          </cell>
          <cell r="E1655">
            <v>4</v>
          </cell>
          <cell r="F1655">
            <v>17.8</v>
          </cell>
          <cell r="G1655">
            <v>71.2</v>
          </cell>
        </row>
        <row r="1656">
          <cell r="C1656" t="str">
            <v>4Б13-13</v>
          </cell>
          <cell r="D1656" t="str">
            <v>Балка 4Б13-13</v>
          </cell>
          <cell r="E1656">
            <v>1</v>
          </cell>
          <cell r="F1656">
            <v>68.599999999999994</v>
          </cell>
          <cell r="G1656">
            <v>68.599999999999994</v>
          </cell>
        </row>
        <row r="1657">
          <cell r="C1657" t="str">
            <v>4Б13-14</v>
          </cell>
          <cell r="D1657" t="str">
            <v>Балка 4Б13-14</v>
          </cell>
          <cell r="E1657">
            <v>3</v>
          </cell>
          <cell r="F1657">
            <v>63.1</v>
          </cell>
          <cell r="G1657">
            <v>189.3</v>
          </cell>
        </row>
        <row r="1658">
          <cell r="C1658" t="str">
            <v>4Б13-15</v>
          </cell>
          <cell r="D1658" t="str">
            <v>Балка 4Б13-15</v>
          </cell>
          <cell r="E1658">
            <v>4</v>
          </cell>
          <cell r="F1658">
            <v>66.400000000000006</v>
          </cell>
          <cell r="G1658">
            <v>265.60000000000002</v>
          </cell>
        </row>
        <row r="1659">
          <cell r="C1659" t="str">
            <v>4Б13-16</v>
          </cell>
          <cell r="D1659" t="str">
            <v>Балка 4Б13-16</v>
          </cell>
          <cell r="E1659">
            <v>4</v>
          </cell>
          <cell r="F1659">
            <v>14.9</v>
          </cell>
          <cell r="G1659">
            <v>59.6</v>
          </cell>
        </row>
        <row r="1660">
          <cell r="C1660" t="str">
            <v>4Б13-17</v>
          </cell>
          <cell r="D1660" t="str">
            <v>Балка 4Б13-17</v>
          </cell>
          <cell r="E1660">
            <v>1</v>
          </cell>
          <cell r="F1660">
            <v>21.9</v>
          </cell>
          <cell r="G1660">
            <v>21.9</v>
          </cell>
        </row>
        <row r="1661">
          <cell r="C1661" t="str">
            <v>4Б13-18</v>
          </cell>
          <cell r="D1661" t="str">
            <v>Балка 4Б13-18</v>
          </cell>
          <cell r="E1661">
            <v>2</v>
          </cell>
          <cell r="F1661">
            <v>15.6</v>
          </cell>
          <cell r="G1661">
            <v>31.2</v>
          </cell>
        </row>
        <row r="1662">
          <cell r="C1662" t="str">
            <v>4Б13-19</v>
          </cell>
          <cell r="D1662" t="str">
            <v>Балка 4Б13-19</v>
          </cell>
          <cell r="E1662">
            <v>1</v>
          </cell>
          <cell r="F1662">
            <v>31.8</v>
          </cell>
          <cell r="G1662">
            <v>31.8</v>
          </cell>
        </row>
        <row r="1663">
          <cell r="C1663" t="str">
            <v>4Б13-20</v>
          </cell>
          <cell r="D1663" t="str">
            <v>Балка 4Б13-20</v>
          </cell>
          <cell r="E1663">
            <v>1</v>
          </cell>
          <cell r="F1663">
            <v>39.1</v>
          </cell>
          <cell r="G1663">
            <v>39.1</v>
          </cell>
        </row>
        <row r="1664">
          <cell r="C1664" t="str">
            <v>4Б13-21</v>
          </cell>
          <cell r="D1664" t="str">
            <v>Балка 4Б13-21</v>
          </cell>
          <cell r="E1664">
            <v>5</v>
          </cell>
          <cell r="F1664">
            <v>36.299999999999997</v>
          </cell>
          <cell r="G1664">
            <v>181.5</v>
          </cell>
        </row>
        <row r="1665">
          <cell r="C1665" t="str">
            <v>4Б14-1</v>
          </cell>
          <cell r="D1665" t="str">
            <v>Балка 4Б14-1</v>
          </cell>
          <cell r="E1665">
            <v>1</v>
          </cell>
          <cell r="F1665">
            <v>351.7</v>
          </cell>
          <cell r="G1665">
            <v>351.7</v>
          </cell>
        </row>
        <row r="1666">
          <cell r="C1666" t="str">
            <v>4Б14-2</v>
          </cell>
          <cell r="D1666" t="str">
            <v>Балка 4Б14-2</v>
          </cell>
          <cell r="E1666">
            <v>1</v>
          </cell>
          <cell r="F1666">
            <v>341.6</v>
          </cell>
          <cell r="G1666">
            <v>341.6</v>
          </cell>
        </row>
        <row r="1667">
          <cell r="C1667" t="str">
            <v>4Б14-3</v>
          </cell>
          <cell r="D1667" t="str">
            <v>Балка 4Б14-3</v>
          </cell>
          <cell r="E1667">
            <v>1</v>
          </cell>
          <cell r="F1667">
            <v>50.9</v>
          </cell>
          <cell r="G1667">
            <v>50.9</v>
          </cell>
        </row>
        <row r="1668">
          <cell r="C1668" t="str">
            <v>4Б14-4</v>
          </cell>
          <cell r="D1668" t="str">
            <v>Балка 4Б14-4</v>
          </cell>
          <cell r="E1668">
            <v>1</v>
          </cell>
          <cell r="F1668">
            <v>344.3</v>
          </cell>
          <cell r="G1668">
            <v>344.3</v>
          </cell>
        </row>
        <row r="1669">
          <cell r="C1669" t="str">
            <v>4Б14-5</v>
          </cell>
          <cell r="D1669" t="str">
            <v>Балка 4Б14-5</v>
          </cell>
          <cell r="E1669">
            <v>1</v>
          </cell>
          <cell r="F1669">
            <v>357.2</v>
          </cell>
          <cell r="G1669">
            <v>357.2</v>
          </cell>
        </row>
        <row r="1670">
          <cell r="C1670" t="str">
            <v>4Б15-1</v>
          </cell>
          <cell r="D1670" t="str">
            <v>Балка 4Б15-1</v>
          </cell>
          <cell r="E1670">
            <v>1</v>
          </cell>
          <cell r="F1670">
            <v>342.9</v>
          </cell>
          <cell r="G1670">
            <v>342.9</v>
          </cell>
        </row>
        <row r="1671">
          <cell r="C1671" t="str">
            <v>4В-1</v>
          </cell>
          <cell r="D1671" t="str">
            <v>Ригель фахверка 4В-1</v>
          </cell>
          <cell r="E1671">
            <v>1</v>
          </cell>
          <cell r="F1671">
            <v>3.9</v>
          </cell>
          <cell r="G1671">
            <v>3.9</v>
          </cell>
        </row>
        <row r="1672">
          <cell r="C1672" t="str">
            <v>4В-2</v>
          </cell>
          <cell r="D1672" t="str">
            <v>Ригель фахверка 4В-2</v>
          </cell>
          <cell r="E1672">
            <v>1</v>
          </cell>
          <cell r="F1672">
            <v>16.5</v>
          </cell>
          <cell r="G1672">
            <v>16.5</v>
          </cell>
        </row>
        <row r="1673">
          <cell r="C1673" t="str">
            <v>4В-3</v>
          </cell>
          <cell r="D1673" t="str">
            <v>Ригель фахверка 4В-3</v>
          </cell>
          <cell r="E1673">
            <v>1</v>
          </cell>
          <cell r="F1673">
            <v>1.5</v>
          </cell>
          <cell r="G1673">
            <v>1.5</v>
          </cell>
        </row>
        <row r="1674">
          <cell r="C1674" t="str">
            <v>4В-4</v>
          </cell>
          <cell r="D1674" t="str">
            <v>Ригель фахверка 4В-4</v>
          </cell>
          <cell r="E1674">
            <v>1</v>
          </cell>
          <cell r="F1674">
            <v>6.7</v>
          </cell>
          <cell r="G1674">
            <v>6.7</v>
          </cell>
        </row>
        <row r="1675">
          <cell r="C1675" t="str">
            <v>4В-5</v>
          </cell>
          <cell r="D1675" t="str">
            <v>Ригель фахверка 4В-5</v>
          </cell>
          <cell r="E1675">
            <v>1</v>
          </cell>
          <cell r="F1675">
            <v>3.1</v>
          </cell>
          <cell r="G1675">
            <v>3.1</v>
          </cell>
        </row>
        <row r="1676">
          <cell r="C1676" t="str">
            <v>4В-6</v>
          </cell>
          <cell r="D1676" t="str">
            <v>Ригель фахверка 4В-6</v>
          </cell>
          <cell r="E1676">
            <v>1</v>
          </cell>
          <cell r="F1676">
            <v>5.6</v>
          </cell>
          <cell r="G1676">
            <v>5.6</v>
          </cell>
        </row>
        <row r="1677">
          <cell r="C1677" t="str">
            <v>4В-7</v>
          </cell>
          <cell r="D1677" t="str">
            <v>Ригель фахверка 4В-7</v>
          </cell>
          <cell r="E1677">
            <v>1</v>
          </cell>
          <cell r="F1677">
            <v>9.1999999999999993</v>
          </cell>
          <cell r="G1677">
            <v>9.1999999999999993</v>
          </cell>
        </row>
        <row r="1678">
          <cell r="C1678" t="str">
            <v>4В-8</v>
          </cell>
          <cell r="D1678" t="str">
            <v>Ригель фахверка 4В-8</v>
          </cell>
          <cell r="E1678">
            <v>1</v>
          </cell>
          <cell r="F1678">
            <v>11.1</v>
          </cell>
          <cell r="G1678">
            <v>11.1</v>
          </cell>
        </row>
        <row r="1679">
          <cell r="C1679" t="str">
            <v>4В-9</v>
          </cell>
          <cell r="D1679" t="str">
            <v>Ригель фахверка 4В-9</v>
          </cell>
          <cell r="E1679">
            <v>1</v>
          </cell>
          <cell r="F1679">
            <v>39.799999999999997</v>
          </cell>
          <cell r="G1679">
            <v>39.799999999999997</v>
          </cell>
        </row>
        <row r="1680">
          <cell r="C1680" t="str">
            <v>4В-10</v>
          </cell>
          <cell r="D1680" t="str">
            <v>Ригель фахверка 4В-10</v>
          </cell>
          <cell r="E1680">
            <v>1</v>
          </cell>
          <cell r="F1680">
            <v>29.2</v>
          </cell>
          <cell r="G1680">
            <v>29.2</v>
          </cell>
        </row>
        <row r="1681">
          <cell r="C1681" t="str">
            <v>4ЗД1-1</v>
          </cell>
          <cell r="D1681" t="str">
            <v>Закладная деталь 4ЗД1-1</v>
          </cell>
          <cell r="E1681">
            <v>66</v>
          </cell>
          <cell r="F1681">
            <v>8.4</v>
          </cell>
          <cell r="G1681">
            <v>554.4</v>
          </cell>
        </row>
        <row r="1682">
          <cell r="C1682" t="str">
            <v>4ЗД1-2</v>
          </cell>
          <cell r="D1682" t="str">
            <v>Закладная деталь 4ЗД1-2</v>
          </cell>
          <cell r="E1682">
            <v>66</v>
          </cell>
          <cell r="F1682">
            <v>2.2000000000000002</v>
          </cell>
          <cell r="G1682">
            <v>145.19999999999999</v>
          </cell>
        </row>
        <row r="1683">
          <cell r="C1683" t="str">
            <v>4ЗД2-1</v>
          </cell>
          <cell r="D1683" t="str">
            <v>Закладная деталь 4ЗД2-1</v>
          </cell>
          <cell r="E1683">
            <v>40</v>
          </cell>
          <cell r="F1683">
            <v>2.1</v>
          </cell>
          <cell r="G1683">
            <v>84</v>
          </cell>
        </row>
        <row r="1684">
          <cell r="C1684" t="str">
            <v>4ЗД2-2</v>
          </cell>
          <cell r="D1684" t="str">
            <v>Закладная деталь 4ЗД2-2</v>
          </cell>
          <cell r="E1684">
            <v>40</v>
          </cell>
          <cell r="F1684">
            <v>0.7</v>
          </cell>
          <cell r="G1684">
            <v>28</v>
          </cell>
        </row>
        <row r="1685">
          <cell r="C1685" t="str">
            <v>4ЗД3-1</v>
          </cell>
          <cell r="D1685" t="str">
            <v>Закладная деталь 4ЗД3-1</v>
          </cell>
          <cell r="E1685">
            <v>8</v>
          </cell>
          <cell r="F1685">
            <v>10.3</v>
          </cell>
          <cell r="G1685">
            <v>82.4</v>
          </cell>
        </row>
        <row r="1686">
          <cell r="C1686" t="str">
            <v>4ЗД5-1</v>
          </cell>
          <cell r="D1686" t="str">
            <v>Закладная деталь 4ЗД5-1</v>
          </cell>
          <cell r="E1686">
            <v>48</v>
          </cell>
          <cell r="F1686">
            <v>2</v>
          </cell>
          <cell r="G1686">
            <v>96</v>
          </cell>
        </row>
        <row r="1687">
          <cell r="C1687" t="str">
            <v>4К1-1</v>
          </cell>
          <cell r="D1687" t="str">
            <v>Колонна 4К1-1</v>
          </cell>
          <cell r="E1687">
            <v>1</v>
          </cell>
          <cell r="F1687">
            <v>1183.5999999999999</v>
          </cell>
          <cell r="G1687">
            <v>1183.5999999999999</v>
          </cell>
        </row>
        <row r="1688">
          <cell r="C1688" t="str">
            <v>4К1-2</v>
          </cell>
          <cell r="D1688" t="str">
            <v>Колонна 4К1-2</v>
          </cell>
          <cell r="E1688">
            <v>1</v>
          </cell>
          <cell r="F1688">
            <v>225.6</v>
          </cell>
          <cell r="G1688">
            <v>225.6</v>
          </cell>
        </row>
        <row r="1689">
          <cell r="C1689" t="str">
            <v>4К1-3</v>
          </cell>
          <cell r="D1689" t="str">
            <v>Колонна 4К1-3</v>
          </cell>
          <cell r="E1689">
            <v>1</v>
          </cell>
          <cell r="F1689">
            <v>1183.5999999999999</v>
          </cell>
          <cell r="G1689">
            <v>1183.5999999999999</v>
          </cell>
        </row>
        <row r="1690">
          <cell r="C1690" t="str">
            <v>4К1-4</v>
          </cell>
          <cell r="D1690" t="str">
            <v>Колонна 4К1-4</v>
          </cell>
          <cell r="E1690">
            <v>2</v>
          </cell>
          <cell r="F1690">
            <v>225.6</v>
          </cell>
          <cell r="G1690">
            <v>451.2</v>
          </cell>
        </row>
        <row r="1691">
          <cell r="C1691" t="str">
            <v>4К1-5</v>
          </cell>
          <cell r="D1691" t="str">
            <v>Колонна 4К1-5</v>
          </cell>
          <cell r="E1691">
            <v>6</v>
          </cell>
          <cell r="F1691">
            <v>1190.4000000000001</v>
          </cell>
          <cell r="G1691">
            <v>7142.4</v>
          </cell>
        </row>
        <row r="1692">
          <cell r="C1692" t="str">
            <v>4К1-6</v>
          </cell>
          <cell r="D1692" t="str">
            <v>Колонна 4К1-6</v>
          </cell>
          <cell r="E1692">
            <v>6</v>
          </cell>
          <cell r="F1692">
            <v>247</v>
          </cell>
          <cell r="G1692">
            <v>1482</v>
          </cell>
        </row>
        <row r="1693">
          <cell r="C1693" t="str">
            <v>4К1-7</v>
          </cell>
          <cell r="D1693" t="str">
            <v>Колонна 4К1-7</v>
          </cell>
          <cell r="E1693">
            <v>1</v>
          </cell>
          <cell r="F1693">
            <v>1215</v>
          </cell>
          <cell r="G1693">
            <v>1215</v>
          </cell>
        </row>
        <row r="1694">
          <cell r="C1694" t="str">
            <v>4К1-8</v>
          </cell>
          <cell r="D1694" t="str">
            <v>Колонна 4К1-8</v>
          </cell>
          <cell r="E1694">
            <v>1</v>
          </cell>
          <cell r="F1694">
            <v>258.10000000000002</v>
          </cell>
          <cell r="G1694">
            <v>258.10000000000002</v>
          </cell>
        </row>
        <row r="1695">
          <cell r="C1695" t="str">
            <v>4К1-9</v>
          </cell>
          <cell r="D1695" t="str">
            <v>Колонна 4К1-9</v>
          </cell>
          <cell r="E1695">
            <v>1</v>
          </cell>
          <cell r="F1695">
            <v>1220.0999999999999</v>
          </cell>
          <cell r="G1695">
            <v>1220.0999999999999</v>
          </cell>
        </row>
        <row r="1696">
          <cell r="C1696" t="str">
            <v>4К1-10</v>
          </cell>
          <cell r="D1696" t="str">
            <v>Колонна 4К1-10</v>
          </cell>
          <cell r="E1696">
            <v>1</v>
          </cell>
          <cell r="F1696">
            <v>319.3</v>
          </cell>
          <cell r="G1696">
            <v>319.3</v>
          </cell>
        </row>
        <row r="1697">
          <cell r="C1697" t="str">
            <v>4К1-11</v>
          </cell>
          <cell r="D1697" t="str">
            <v>Колонна 4К1-11</v>
          </cell>
          <cell r="E1697">
            <v>1</v>
          </cell>
          <cell r="F1697">
            <v>1198.7</v>
          </cell>
          <cell r="G1697">
            <v>1198.7</v>
          </cell>
        </row>
        <row r="1698">
          <cell r="C1698" t="str">
            <v>4К1-12</v>
          </cell>
          <cell r="D1698" t="str">
            <v>Колонна 4К1-12</v>
          </cell>
          <cell r="E1698">
            <v>1</v>
          </cell>
          <cell r="F1698">
            <v>258.10000000000002</v>
          </cell>
          <cell r="G1698">
            <v>258.10000000000002</v>
          </cell>
        </row>
        <row r="1699">
          <cell r="C1699" t="str">
            <v>4К1-13</v>
          </cell>
          <cell r="D1699" t="str">
            <v>Колонна 4К1-13</v>
          </cell>
          <cell r="E1699">
            <v>1</v>
          </cell>
          <cell r="F1699">
            <v>1235</v>
          </cell>
          <cell r="G1699">
            <v>1235</v>
          </cell>
        </row>
        <row r="1700">
          <cell r="C1700" t="str">
            <v>4К1-14</v>
          </cell>
          <cell r="D1700" t="str">
            <v>Колонна 4К1-14</v>
          </cell>
          <cell r="E1700">
            <v>1</v>
          </cell>
          <cell r="F1700">
            <v>1575.5</v>
          </cell>
          <cell r="G1700">
            <v>1575.5</v>
          </cell>
        </row>
        <row r="1701">
          <cell r="C1701" t="str">
            <v>4К1-15</v>
          </cell>
          <cell r="D1701" t="str">
            <v>Колонна 4К1-15</v>
          </cell>
          <cell r="E1701">
            <v>1</v>
          </cell>
          <cell r="F1701">
            <v>232.4</v>
          </cell>
          <cell r="G1701">
            <v>232.4</v>
          </cell>
        </row>
        <row r="1702">
          <cell r="C1702" t="str">
            <v>4К1-16</v>
          </cell>
          <cell r="D1702" t="str">
            <v>Колонна 4К1-16</v>
          </cell>
          <cell r="E1702">
            <v>1</v>
          </cell>
          <cell r="F1702">
            <v>1575.5</v>
          </cell>
          <cell r="G1702">
            <v>1575.5</v>
          </cell>
        </row>
        <row r="1703">
          <cell r="C1703" t="str">
            <v>4К1-17</v>
          </cell>
          <cell r="D1703" t="str">
            <v>Колонна 4К1-17</v>
          </cell>
          <cell r="E1703">
            <v>1</v>
          </cell>
          <cell r="F1703">
            <v>235.8</v>
          </cell>
          <cell r="G1703">
            <v>235.8</v>
          </cell>
        </row>
        <row r="1704">
          <cell r="C1704" t="str">
            <v>4К1-18</v>
          </cell>
          <cell r="D1704" t="str">
            <v>Колонна 4К1-18</v>
          </cell>
          <cell r="E1704">
            <v>1</v>
          </cell>
          <cell r="F1704">
            <v>1202.7</v>
          </cell>
          <cell r="G1704">
            <v>1202.7</v>
          </cell>
        </row>
        <row r="1705">
          <cell r="C1705" t="str">
            <v>4К1-19</v>
          </cell>
          <cell r="D1705" t="str">
            <v>Колонна 4К1-19</v>
          </cell>
          <cell r="E1705">
            <v>1</v>
          </cell>
          <cell r="F1705">
            <v>243.5</v>
          </cell>
          <cell r="G1705">
            <v>243.5</v>
          </cell>
        </row>
        <row r="1706">
          <cell r="C1706" t="str">
            <v>4К1-20</v>
          </cell>
          <cell r="D1706" t="str">
            <v>Колонна 4К1-20</v>
          </cell>
          <cell r="E1706">
            <v>1</v>
          </cell>
          <cell r="F1706">
            <v>1202.7</v>
          </cell>
          <cell r="G1706">
            <v>1202.7</v>
          </cell>
        </row>
        <row r="1707">
          <cell r="C1707" t="str">
            <v>4К1-21</v>
          </cell>
          <cell r="D1707" t="str">
            <v>Колонна 4К1-21</v>
          </cell>
          <cell r="E1707">
            <v>1</v>
          </cell>
          <cell r="F1707">
            <v>247.5</v>
          </cell>
          <cell r="G1707">
            <v>247.5</v>
          </cell>
        </row>
        <row r="1708">
          <cell r="C1708" t="str">
            <v>4К2-1</v>
          </cell>
          <cell r="D1708" t="str">
            <v>Колонна 4К2-1</v>
          </cell>
          <cell r="E1708">
            <v>1</v>
          </cell>
          <cell r="F1708">
            <v>1753.2</v>
          </cell>
          <cell r="G1708">
            <v>1753.2</v>
          </cell>
        </row>
        <row r="1709">
          <cell r="C1709" t="str">
            <v>4К2-2</v>
          </cell>
          <cell r="D1709" t="str">
            <v>Колонна 4К2-2</v>
          </cell>
          <cell r="E1709">
            <v>10</v>
          </cell>
          <cell r="F1709">
            <v>1764.7</v>
          </cell>
          <cell r="G1709">
            <v>17647</v>
          </cell>
        </row>
        <row r="1710">
          <cell r="C1710" t="str">
            <v>4К2-3</v>
          </cell>
          <cell r="D1710" t="str">
            <v>Колонна 4К2-3</v>
          </cell>
          <cell r="E1710">
            <v>1</v>
          </cell>
          <cell r="F1710">
            <v>1786.1</v>
          </cell>
          <cell r="G1710">
            <v>1786.1</v>
          </cell>
        </row>
        <row r="1711">
          <cell r="C1711" t="str">
            <v>4К2-4</v>
          </cell>
          <cell r="D1711" t="str">
            <v>Колонна 4К2-4</v>
          </cell>
          <cell r="E1711">
            <v>1</v>
          </cell>
          <cell r="F1711">
            <v>1779.2</v>
          </cell>
          <cell r="G1711">
            <v>1779.2</v>
          </cell>
        </row>
        <row r="1712">
          <cell r="C1712" t="str">
            <v>4К3-1</v>
          </cell>
          <cell r="D1712" t="str">
            <v>Колонна 4К3-1</v>
          </cell>
          <cell r="E1712">
            <v>1</v>
          </cell>
          <cell r="F1712">
            <v>1476.3</v>
          </cell>
          <cell r="G1712">
            <v>1476.3</v>
          </cell>
        </row>
        <row r="1713">
          <cell r="C1713" t="str">
            <v>4К3-2</v>
          </cell>
          <cell r="D1713" t="str">
            <v>Колонна 4К3-2</v>
          </cell>
          <cell r="E1713">
            <v>1</v>
          </cell>
          <cell r="F1713">
            <v>1492.9</v>
          </cell>
          <cell r="G1713">
            <v>1492.9</v>
          </cell>
        </row>
        <row r="1714">
          <cell r="C1714" t="str">
            <v>4К4-1</v>
          </cell>
          <cell r="D1714" t="str">
            <v>Колонна 4К4-1</v>
          </cell>
          <cell r="E1714">
            <v>1</v>
          </cell>
          <cell r="F1714">
            <v>205.9</v>
          </cell>
          <cell r="G1714">
            <v>205.9</v>
          </cell>
        </row>
        <row r="1715">
          <cell r="C1715" t="str">
            <v>4К4-2</v>
          </cell>
          <cell r="D1715" t="str">
            <v>Колонна 4К4-2</v>
          </cell>
          <cell r="E1715">
            <v>1</v>
          </cell>
          <cell r="F1715">
            <v>314.7</v>
          </cell>
          <cell r="G1715">
            <v>314.7</v>
          </cell>
        </row>
        <row r="1716">
          <cell r="C1716" t="str">
            <v>4К4-3</v>
          </cell>
          <cell r="D1716" t="str">
            <v>Колонна 4К4-3</v>
          </cell>
          <cell r="E1716">
            <v>9</v>
          </cell>
          <cell r="F1716">
            <v>222.3</v>
          </cell>
          <cell r="G1716">
            <v>2000.7</v>
          </cell>
        </row>
        <row r="1717">
          <cell r="C1717" t="str">
            <v>4К4-4</v>
          </cell>
          <cell r="D1717" t="str">
            <v>Колонна 4К4-4</v>
          </cell>
          <cell r="E1717">
            <v>9</v>
          </cell>
          <cell r="F1717">
            <v>222.9</v>
          </cell>
          <cell r="G1717">
            <v>2006.1</v>
          </cell>
        </row>
        <row r="1718">
          <cell r="C1718" t="str">
            <v>4К4-5</v>
          </cell>
          <cell r="D1718" t="str">
            <v>Колонна 4К4-5</v>
          </cell>
          <cell r="E1718">
            <v>1</v>
          </cell>
          <cell r="F1718">
            <v>231.3</v>
          </cell>
          <cell r="G1718">
            <v>231.3</v>
          </cell>
        </row>
        <row r="1719">
          <cell r="C1719" t="str">
            <v>4К4-6</v>
          </cell>
          <cell r="D1719" t="str">
            <v>Колонна 4К4-6</v>
          </cell>
          <cell r="E1719">
            <v>1</v>
          </cell>
          <cell r="F1719">
            <v>231.8</v>
          </cell>
          <cell r="G1719">
            <v>231.8</v>
          </cell>
        </row>
        <row r="1720">
          <cell r="C1720" t="str">
            <v>4К4-7</v>
          </cell>
          <cell r="D1720" t="str">
            <v>Колонна 4К4-7</v>
          </cell>
          <cell r="E1720">
            <v>1</v>
          </cell>
          <cell r="F1720">
            <v>232.8</v>
          </cell>
          <cell r="G1720">
            <v>232.8</v>
          </cell>
        </row>
        <row r="1721">
          <cell r="C1721" t="str">
            <v>4К4-8</v>
          </cell>
          <cell r="D1721" t="str">
            <v>Колонна 4К4-8</v>
          </cell>
          <cell r="E1721">
            <v>1</v>
          </cell>
          <cell r="F1721">
            <v>242.5</v>
          </cell>
          <cell r="G1721">
            <v>242.5</v>
          </cell>
        </row>
        <row r="1722">
          <cell r="C1722" t="str">
            <v>4К4-9</v>
          </cell>
          <cell r="D1722" t="str">
            <v>Колонна 4К4-9</v>
          </cell>
          <cell r="E1722">
            <v>1</v>
          </cell>
          <cell r="F1722">
            <v>231.3</v>
          </cell>
          <cell r="G1722">
            <v>231.3</v>
          </cell>
        </row>
        <row r="1723">
          <cell r="C1723" t="str">
            <v>4К4-10</v>
          </cell>
          <cell r="D1723" t="str">
            <v>Колонна 4К4-10</v>
          </cell>
          <cell r="E1723">
            <v>1</v>
          </cell>
          <cell r="F1723">
            <v>231.8</v>
          </cell>
          <cell r="G1723">
            <v>231.8</v>
          </cell>
        </row>
        <row r="1724">
          <cell r="C1724" t="str">
            <v>4КР1-1</v>
          </cell>
          <cell r="D1724" t="str">
            <v>Кронштейн 4КР1-1</v>
          </cell>
          <cell r="E1724">
            <v>4</v>
          </cell>
          <cell r="F1724">
            <v>66.900000000000006</v>
          </cell>
          <cell r="G1724">
            <v>267.60000000000002</v>
          </cell>
        </row>
        <row r="1725">
          <cell r="C1725" t="str">
            <v>4КР1-2</v>
          </cell>
          <cell r="D1725" t="str">
            <v>Кронштейн 4КР1-2</v>
          </cell>
          <cell r="E1725">
            <v>4</v>
          </cell>
          <cell r="F1725">
            <v>17.5</v>
          </cell>
          <cell r="G1725">
            <v>70</v>
          </cell>
        </row>
        <row r="1726">
          <cell r="C1726" t="str">
            <v>4Л1-1</v>
          </cell>
          <cell r="D1726" t="str">
            <v>Лестница 4Л1-1</v>
          </cell>
          <cell r="E1726">
            <v>2</v>
          </cell>
          <cell r="F1726">
            <v>278.8</v>
          </cell>
          <cell r="G1726">
            <v>557.6</v>
          </cell>
        </row>
        <row r="1727">
          <cell r="C1727" t="str">
            <v>4Л1-2</v>
          </cell>
          <cell r="D1727" t="str">
            <v>Лестница 4Л1-2</v>
          </cell>
          <cell r="E1727">
            <v>1</v>
          </cell>
          <cell r="F1727">
            <v>261.2</v>
          </cell>
          <cell r="G1727">
            <v>261.2</v>
          </cell>
        </row>
        <row r="1728">
          <cell r="C1728" t="str">
            <v>4Л1-3</v>
          </cell>
          <cell r="D1728" t="str">
            <v>Лестница 4Л1-3</v>
          </cell>
          <cell r="E1728">
            <v>1</v>
          </cell>
          <cell r="F1728">
            <v>259.60000000000002</v>
          </cell>
          <cell r="G1728">
            <v>259.60000000000002</v>
          </cell>
        </row>
        <row r="1729">
          <cell r="C1729" t="str">
            <v>4Л2-1</v>
          </cell>
          <cell r="D1729" t="str">
            <v>Лестница 4Л2-1</v>
          </cell>
          <cell r="E1729">
            <v>1</v>
          </cell>
          <cell r="F1729">
            <v>61.6</v>
          </cell>
          <cell r="G1729">
            <v>61.6</v>
          </cell>
        </row>
        <row r="1730">
          <cell r="C1730" t="str">
            <v>4Л2-2</v>
          </cell>
          <cell r="D1730" t="str">
            <v>Лестница 4Л2-2</v>
          </cell>
          <cell r="E1730">
            <v>2</v>
          </cell>
          <cell r="F1730">
            <v>370.8</v>
          </cell>
          <cell r="G1730">
            <v>741.6</v>
          </cell>
        </row>
        <row r="1731">
          <cell r="C1731" t="str">
            <v>4Л2-3</v>
          </cell>
          <cell r="D1731" t="str">
            <v>Лестница 4Л2-3</v>
          </cell>
          <cell r="E1731">
            <v>1</v>
          </cell>
          <cell r="F1731">
            <v>276.39999999999998</v>
          </cell>
          <cell r="G1731">
            <v>276.39999999999998</v>
          </cell>
        </row>
        <row r="1732">
          <cell r="C1732" t="str">
            <v>4Л2-4</v>
          </cell>
          <cell r="D1732" t="str">
            <v>Лестница 4Л2-4</v>
          </cell>
          <cell r="E1732">
            <v>1</v>
          </cell>
          <cell r="F1732">
            <v>309.60000000000002</v>
          </cell>
          <cell r="G1732">
            <v>309.60000000000002</v>
          </cell>
        </row>
        <row r="1733">
          <cell r="C1733" t="str">
            <v>4Л5-1</v>
          </cell>
          <cell r="D1733" t="str">
            <v>Стремянка 4Л5-1</v>
          </cell>
          <cell r="E1733">
            <v>1</v>
          </cell>
          <cell r="F1733">
            <v>368.9</v>
          </cell>
          <cell r="G1733">
            <v>368.9</v>
          </cell>
        </row>
        <row r="1734">
          <cell r="C1734" t="str">
            <v>4Л5-2</v>
          </cell>
          <cell r="D1734" t="str">
            <v>Стремянка 4Л5-2</v>
          </cell>
          <cell r="E1734">
            <v>1</v>
          </cell>
          <cell r="F1734">
            <v>238.8</v>
          </cell>
          <cell r="G1734">
            <v>238.8</v>
          </cell>
        </row>
        <row r="1735">
          <cell r="C1735" t="str">
            <v>4Л6-1</v>
          </cell>
          <cell r="D1735" t="str">
            <v>Лестница 4Л6-1</v>
          </cell>
          <cell r="E1735">
            <v>1</v>
          </cell>
          <cell r="F1735">
            <v>449.9</v>
          </cell>
          <cell r="G1735">
            <v>449.9</v>
          </cell>
        </row>
        <row r="1736">
          <cell r="C1736" t="str">
            <v>4М-1</v>
          </cell>
          <cell r="D1736" t="str">
            <v>Монтажный элемент 4М-1</v>
          </cell>
          <cell r="E1736">
            <v>40</v>
          </cell>
          <cell r="F1736">
            <v>1.5</v>
          </cell>
          <cell r="G1736">
            <v>60</v>
          </cell>
        </row>
        <row r="1737">
          <cell r="C1737" t="str">
            <v>4М-2</v>
          </cell>
          <cell r="D1737" t="str">
            <v>Монтажный элемент 4М-2</v>
          </cell>
          <cell r="E1737">
            <v>24</v>
          </cell>
          <cell r="F1737">
            <v>0.3</v>
          </cell>
          <cell r="G1737">
            <v>7.2</v>
          </cell>
        </row>
        <row r="1738">
          <cell r="C1738" t="str">
            <v>4М-3</v>
          </cell>
          <cell r="D1738" t="str">
            <v>Монтажный элемент 4М-3</v>
          </cell>
          <cell r="E1738">
            <v>8</v>
          </cell>
          <cell r="F1738">
            <v>11.2</v>
          </cell>
          <cell r="G1738">
            <v>89.6</v>
          </cell>
        </row>
        <row r="1739">
          <cell r="C1739" t="str">
            <v>4М-4</v>
          </cell>
          <cell r="D1739" t="str">
            <v>Монтажный элемент 4М-4</v>
          </cell>
          <cell r="E1739">
            <v>2</v>
          </cell>
          <cell r="F1739">
            <v>26.4</v>
          </cell>
          <cell r="G1739">
            <v>52.8</v>
          </cell>
        </row>
        <row r="1740">
          <cell r="C1740" t="str">
            <v>4Н1-1</v>
          </cell>
          <cell r="D1740" t="str">
            <v>Настил 4Н1-1</v>
          </cell>
          <cell r="E1740">
            <v>1</v>
          </cell>
          <cell r="F1740">
            <v>65.400000000000006</v>
          </cell>
          <cell r="G1740">
            <v>65.400000000000006</v>
          </cell>
        </row>
        <row r="1741">
          <cell r="C1741" t="str">
            <v>4Н1-2</v>
          </cell>
          <cell r="D1741" t="str">
            <v>Настил 4Н1-2</v>
          </cell>
          <cell r="E1741">
            <v>1</v>
          </cell>
          <cell r="F1741">
            <v>62.3</v>
          </cell>
          <cell r="G1741">
            <v>62.3</v>
          </cell>
        </row>
        <row r="1742">
          <cell r="C1742" t="str">
            <v>4Н1-3</v>
          </cell>
          <cell r="D1742" t="str">
            <v>Настил 4Н1-3</v>
          </cell>
          <cell r="E1742">
            <v>1</v>
          </cell>
          <cell r="F1742">
            <v>51</v>
          </cell>
          <cell r="G1742">
            <v>51</v>
          </cell>
        </row>
        <row r="1743">
          <cell r="C1743" t="str">
            <v>4Н1-4</v>
          </cell>
          <cell r="D1743" t="str">
            <v>Настил 4Н1-4</v>
          </cell>
          <cell r="E1743">
            <v>1</v>
          </cell>
          <cell r="F1743">
            <v>85.1</v>
          </cell>
          <cell r="G1743">
            <v>85.1</v>
          </cell>
        </row>
        <row r="1744">
          <cell r="C1744" t="str">
            <v>4Н1-5</v>
          </cell>
          <cell r="D1744" t="str">
            <v>Настил 4Н1-5</v>
          </cell>
          <cell r="E1744">
            <v>1</v>
          </cell>
          <cell r="F1744">
            <v>79</v>
          </cell>
          <cell r="G1744">
            <v>79</v>
          </cell>
        </row>
        <row r="1745">
          <cell r="C1745" t="str">
            <v>4Н1-6</v>
          </cell>
          <cell r="D1745" t="str">
            <v>Настил 4Н1-6</v>
          </cell>
          <cell r="E1745">
            <v>1</v>
          </cell>
          <cell r="F1745">
            <v>70</v>
          </cell>
          <cell r="G1745">
            <v>70</v>
          </cell>
        </row>
        <row r="1746">
          <cell r="C1746" t="str">
            <v>4Н1-7</v>
          </cell>
          <cell r="D1746" t="str">
            <v>Настил 4Н1-7</v>
          </cell>
          <cell r="E1746">
            <v>1</v>
          </cell>
          <cell r="F1746">
            <v>63.8</v>
          </cell>
          <cell r="G1746">
            <v>63.8</v>
          </cell>
        </row>
        <row r="1747">
          <cell r="C1747" t="str">
            <v>4Н1-8</v>
          </cell>
          <cell r="D1747" t="str">
            <v>Настил 4Н1-8</v>
          </cell>
          <cell r="E1747">
            <v>1</v>
          </cell>
          <cell r="F1747">
            <v>85.1</v>
          </cell>
          <cell r="G1747">
            <v>85.1</v>
          </cell>
        </row>
        <row r="1748">
          <cell r="C1748" t="str">
            <v>4Н1-9</v>
          </cell>
          <cell r="D1748" t="str">
            <v>Настил 4Н1-9</v>
          </cell>
          <cell r="E1748">
            <v>1</v>
          </cell>
          <cell r="F1748">
            <v>79</v>
          </cell>
          <cell r="G1748">
            <v>79</v>
          </cell>
        </row>
        <row r="1749">
          <cell r="C1749" t="str">
            <v>4Н1-10</v>
          </cell>
          <cell r="D1749" t="str">
            <v>Настил 4Н1-10</v>
          </cell>
          <cell r="E1749">
            <v>1</v>
          </cell>
          <cell r="F1749">
            <v>59.3</v>
          </cell>
          <cell r="G1749">
            <v>59.3</v>
          </cell>
        </row>
        <row r="1750">
          <cell r="C1750" t="str">
            <v>4Н1-11</v>
          </cell>
          <cell r="D1750" t="str">
            <v>Настил 4Н1-11</v>
          </cell>
          <cell r="E1750">
            <v>1</v>
          </cell>
          <cell r="F1750">
            <v>61.6</v>
          </cell>
          <cell r="G1750">
            <v>61.6</v>
          </cell>
        </row>
        <row r="1751">
          <cell r="C1751" t="str">
            <v>4Н1-12</v>
          </cell>
          <cell r="D1751" t="str">
            <v>Настил 4Н1-12</v>
          </cell>
          <cell r="E1751">
            <v>11</v>
          </cell>
          <cell r="F1751">
            <v>219.6</v>
          </cell>
          <cell r="G1751">
            <v>2415.6</v>
          </cell>
        </row>
        <row r="1752">
          <cell r="C1752" t="str">
            <v>4Н1-13</v>
          </cell>
          <cell r="D1752" t="str">
            <v>Настил 4Н1-13</v>
          </cell>
          <cell r="E1752">
            <v>11</v>
          </cell>
          <cell r="F1752">
            <v>201.5</v>
          </cell>
          <cell r="G1752">
            <v>2216.5</v>
          </cell>
        </row>
        <row r="1753">
          <cell r="C1753" t="str">
            <v>4Н1-14</v>
          </cell>
          <cell r="D1753" t="str">
            <v>Настил 4Н1-14</v>
          </cell>
          <cell r="E1753">
            <v>3</v>
          </cell>
          <cell r="F1753">
            <v>165.6</v>
          </cell>
          <cell r="G1753">
            <v>496.8</v>
          </cell>
        </row>
        <row r="1754">
          <cell r="C1754" t="str">
            <v>4Н1-15</v>
          </cell>
          <cell r="D1754" t="str">
            <v>Настил 4Н1-15</v>
          </cell>
          <cell r="E1754">
            <v>3</v>
          </cell>
          <cell r="F1754">
            <v>275.7</v>
          </cell>
          <cell r="G1754">
            <v>827.1</v>
          </cell>
        </row>
        <row r="1755">
          <cell r="C1755" t="str">
            <v>4Н1-16</v>
          </cell>
          <cell r="D1755" t="str">
            <v>Настил 4Н1-16</v>
          </cell>
          <cell r="E1755">
            <v>3</v>
          </cell>
          <cell r="F1755">
            <v>256</v>
          </cell>
          <cell r="G1755">
            <v>768</v>
          </cell>
        </row>
        <row r="1756">
          <cell r="C1756" t="str">
            <v>4Н1-17</v>
          </cell>
          <cell r="D1756" t="str">
            <v>Настил 4Н1-17</v>
          </cell>
          <cell r="E1756">
            <v>2</v>
          </cell>
          <cell r="F1756">
            <v>226.8</v>
          </cell>
          <cell r="G1756">
            <v>453.6</v>
          </cell>
        </row>
        <row r="1757">
          <cell r="C1757" t="str">
            <v>4Н1-18</v>
          </cell>
          <cell r="D1757" t="str">
            <v>Настил 4Н1-18</v>
          </cell>
          <cell r="E1757">
            <v>1</v>
          </cell>
          <cell r="F1757">
            <v>206.3</v>
          </cell>
          <cell r="G1757">
            <v>206.3</v>
          </cell>
        </row>
        <row r="1758">
          <cell r="C1758" t="str">
            <v>4Н1-19</v>
          </cell>
          <cell r="D1758" t="str">
            <v>Настил 4Н1-19</v>
          </cell>
          <cell r="E1758">
            <v>1</v>
          </cell>
          <cell r="F1758">
            <v>275.10000000000002</v>
          </cell>
          <cell r="G1758">
            <v>275.10000000000002</v>
          </cell>
        </row>
        <row r="1759">
          <cell r="C1759" t="str">
            <v>4Н1-20</v>
          </cell>
          <cell r="D1759" t="str">
            <v>Настил 4Н1-20</v>
          </cell>
          <cell r="E1759">
            <v>1</v>
          </cell>
          <cell r="F1759">
            <v>255.3</v>
          </cell>
          <cell r="G1759">
            <v>255.3</v>
          </cell>
        </row>
        <row r="1760">
          <cell r="C1760" t="str">
            <v>4Н1-21</v>
          </cell>
          <cell r="D1760" t="str">
            <v>Настил 4Н1-21</v>
          </cell>
          <cell r="E1760">
            <v>1</v>
          </cell>
          <cell r="F1760">
            <v>191.8</v>
          </cell>
          <cell r="G1760">
            <v>191.8</v>
          </cell>
        </row>
        <row r="1761">
          <cell r="C1761" t="str">
            <v>4Н1-22</v>
          </cell>
          <cell r="D1761" t="str">
            <v>Настил 4Н1-22</v>
          </cell>
          <cell r="E1761">
            <v>10</v>
          </cell>
          <cell r="F1761">
            <v>201.3</v>
          </cell>
          <cell r="G1761">
            <v>2013</v>
          </cell>
        </row>
        <row r="1762">
          <cell r="C1762" t="str">
            <v>4Н1-23</v>
          </cell>
          <cell r="D1762" t="str">
            <v>Настил 4Н1-23</v>
          </cell>
          <cell r="E1762">
            <v>1</v>
          </cell>
          <cell r="F1762">
            <v>165.7</v>
          </cell>
          <cell r="G1762">
            <v>165.7</v>
          </cell>
        </row>
        <row r="1763">
          <cell r="C1763" t="str">
            <v>4Н1-24</v>
          </cell>
          <cell r="D1763" t="str">
            <v>Настил 4Н1-24</v>
          </cell>
          <cell r="E1763">
            <v>2</v>
          </cell>
          <cell r="F1763">
            <v>275.89999999999998</v>
          </cell>
          <cell r="G1763">
            <v>551.79999999999995</v>
          </cell>
        </row>
        <row r="1764">
          <cell r="C1764" t="str">
            <v>4Н1-25</v>
          </cell>
          <cell r="D1764" t="str">
            <v>Настил 4Н1-25</v>
          </cell>
          <cell r="E1764">
            <v>2</v>
          </cell>
          <cell r="F1764">
            <v>256.10000000000002</v>
          </cell>
          <cell r="G1764">
            <v>512.20000000000005</v>
          </cell>
        </row>
        <row r="1765">
          <cell r="C1765" t="str">
            <v>4Н1-26</v>
          </cell>
          <cell r="D1765" t="str">
            <v>Настил 4Н1-26</v>
          </cell>
          <cell r="E1765">
            <v>1</v>
          </cell>
          <cell r="F1765">
            <v>226.9</v>
          </cell>
          <cell r="G1765">
            <v>226.9</v>
          </cell>
        </row>
        <row r="1766">
          <cell r="C1766" t="str">
            <v>4Н1-27</v>
          </cell>
          <cell r="D1766" t="str">
            <v>Настил 4Н1-27</v>
          </cell>
          <cell r="E1766">
            <v>1</v>
          </cell>
          <cell r="F1766">
            <v>207.7</v>
          </cell>
          <cell r="G1766">
            <v>207.7</v>
          </cell>
        </row>
        <row r="1767">
          <cell r="C1767" t="str">
            <v>4Н1-28</v>
          </cell>
          <cell r="D1767" t="str">
            <v>Настил 4Н1-28</v>
          </cell>
          <cell r="E1767">
            <v>1</v>
          </cell>
          <cell r="F1767">
            <v>276.39999999999998</v>
          </cell>
          <cell r="G1767">
            <v>276.39999999999998</v>
          </cell>
        </row>
        <row r="1768">
          <cell r="C1768" t="str">
            <v>4Н1-29</v>
          </cell>
          <cell r="D1768" t="str">
            <v>Настил 4Н1-29</v>
          </cell>
          <cell r="E1768">
            <v>1</v>
          </cell>
          <cell r="F1768">
            <v>256.60000000000002</v>
          </cell>
          <cell r="G1768">
            <v>256.60000000000002</v>
          </cell>
        </row>
        <row r="1769">
          <cell r="C1769" t="str">
            <v>4Н1-30</v>
          </cell>
          <cell r="D1769" t="str">
            <v>Настил 4Н1-30</v>
          </cell>
          <cell r="E1769">
            <v>1</v>
          </cell>
          <cell r="F1769">
            <v>193.1</v>
          </cell>
          <cell r="G1769">
            <v>193.1</v>
          </cell>
        </row>
        <row r="1770">
          <cell r="C1770" t="str">
            <v>4Н1-31</v>
          </cell>
          <cell r="D1770" t="str">
            <v>Настил 4Н1-31</v>
          </cell>
          <cell r="E1770">
            <v>2</v>
          </cell>
          <cell r="F1770">
            <v>166.3</v>
          </cell>
          <cell r="G1770">
            <v>332.6</v>
          </cell>
        </row>
        <row r="1771">
          <cell r="C1771" t="str">
            <v>4Н1-32</v>
          </cell>
          <cell r="D1771" t="str">
            <v>Настил 4Н1-32</v>
          </cell>
          <cell r="E1771">
            <v>2</v>
          </cell>
          <cell r="F1771">
            <v>276.60000000000002</v>
          </cell>
          <cell r="G1771">
            <v>553.20000000000005</v>
          </cell>
        </row>
        <row r="1772">
          <cell r="C1772" t="str">
            <v>4Н1-33</v>
          </cell>
          <cell r="D1772" t="str">
            <v>Настил 4Н1-33</v>
          </cell>
          <cell r="E1772">
            <v>2</v>
          </cell>
          <cell r="F1772">
            <v>256.7</v>
          </cell>
          <cell r="G1772">
            <v>513.4</v>
          </cell>
        </row>
        <row r="1773">
          <cell r="C1773" t="str">
            <v>4Н1-34</v>
          </cell>
          <cell r="D1773" t="str">
            <v>Настил 4Н1-34</v>
          </cell>
          <cell r="E1773">
            <v>2</v>
          </cell>
          <cell r="F1773">
            <v>227.7</v>
          </cell>
          <cell r="G1773">
            <v>455.4</v>
          </cell>
        </row>
        <row r="1774">
          <cell r="C1774" t="str">
            <v>4Н1-35</v>
          </cell>
          <cell r="D1774" t="str">
            <v>Настил 4Н1-35</v>
          </cell>
          <cell r="E1774">
            <v>1</v>
          </cell>
          <cell r="F1774">
            <v>206.9</v>
          </cell>
          <cell r="G1774">
            <v>206.9</v>
          </cell>
        </row>
        <row r="1775">
          <cell r="C1775" t="str">
            <v>4Н1-36</v>
          </cell>
          <cell r="D1775" t="str">
            <v>Настил 4Н1-36</v>
          </cell>
          <cell r="E1775">
            <v>1</v>
          </cell>
          <cell r="F1775">
            <v>275.7</v>
          </cell>
          <cell r="G1775">
            <v>275.7</v>
          </cell>
        </row>
        <row r="1776">
          <cell r="C1776" t="str">
            <v>4Н1-37</v>
          </cell>
          <cell r="D1776" t="str">
            <v>Настил 4Н1-37</v>
          </cell>
          <cell r="E1776">
            <v>1</v>
          </cell>
          <cell r="F1776">
            <v>256</v>
          </cell>
          <cell r="G1776">
            <v>256</v>
          </cell>
        </row>
        <row r="1777">
          <cell r="C1777" t="str">
            <v>4Н1-38</v>
          </cell>
          <cell r="D1777" t="str">
            <v>Настил 4Н1-38</v>
          </cell>
          <cell r="E1777">
            <v>1</v>
          </cell>
          <cell r="F1777">
            <v>192.4</v>
          </cell>
          <cell r="G1777">
            <v>192.4</v>
          </cell>
        </row>
        <row r="1778">
          <cell r="C1778" t="str">
            <v>4Н1-39</v>
          </cell>
          <cell r="D1778" t="str">
            <v>Настил 4Н1-39</v>
          </cell>
          <cell r="E1778">
            <v>2</v>
          </cell>
          <cell r="F1778">
            <v>165.6</v>
          </cell>
          <cell r="G1778">
            <v>331.2</v>
          </cell>
        </row>
        <row r="1779">
          <cell r="C1779" t="str">
            <v>4Н1-40</v>
          </cell>
          <cell r="D1779" t="str">
            <v>Настил 4Н1-40</v>
          </cell>
          <cell r="E1779">
            <v>2</v>
          </cell>
          <cell r="F1779">
            <v>275.7</v>
          </cell>
          <cell r="G1779">
            <v>551.4</v>
          </cell>
        </row>
        <row r="1780">
          <cell r="C1780" t="str">
            <v>4Н1-41</v>
          </cell>
          <cell r="D1780" t="str">
            <v>Настил 4Н1-41</v>
          </cell>
          <cell r="E1780">
            <v>2</v>
          </cell>
          <cell r="F1780">
            <v>256</v>
          </cell>
          <cell r="G1780">
            <v>512</v>
          </cell>
        </row>
        <row r="1781">
          <cell r="C1781" t="str">
            <v>4Н1-42</v>
          </cell>
          <cell r="D1781" t="str">
            <v>Настил 4Н1-42</v>
          </cell>
          <cell r="E1781">
            <v>2</v>
          </cell>
          <cell r="F1781">
            <v>226.8</v>
          </cell>
          <cell r="G1781">
            <v>453.6</v>
          </cell>
        </row>
        <row r="1782">
          <cell r="C1782" t="str">
            <v>4Н1-43</v>
          </cell>
          <cell r="D1782" t="str">
            <v>Настил 4Н1-43</v>
          </cell>
          <cell r="E1782">
            <v>1</v>
          </cell>
          <cell r="F1782">
            <v>207.8</v>
          </cell>
          <cell r="G1782">
            <v>207.8</v>
          </cell>
        </row>
        <row r="1783">
          <cell r="C1783" t="str">
            <v>4Н1-44</v>
          </cell>
          <cell r="D1783" t="str">
            <v>Настил 4Н1-44</v>
          </cell>
          <cell r="E1783">
            <v>1</v>
          </cell>
          <cell r="F1783">
            <v>276.60000000000002</v>
          </cell>
          <cell r="G1783">
            <v>276.60000000000002</v>
          </cell>
        </row>
        <row r="1784">
          <cell r="C1784" t="str">
            <v>4Н1-45</v>
          </cell>
          <cell r="D1784" t="str">
            <v>Настил 4Н1-45</v>
          </cell>
          <cell r="E1784">
            <v>1</v>
          </cell>
          <cell r="F1784">
            <v>256.7</v>
          </cell>
          <cell r="G1784">
            <v>256.7</v>
          </cell>
        </row>
        <row r="1785">
          <cell r="C1785" t="str">
            <v>4Н1-46</v>
          </cell>
          <cell r="D1785" t="str">
            <v>Настил 4Н1-46</v>
          </cell>
          <cell r="E1785">
            <v>1</v>
          </cell>
          <cell r="F1785">
            <v>193.2</v>
          </cell>
          <cell r="G1785">
            <v>193.2</v>
          </cell>
        </row>
        <row r="1786">
          <cell r="C1786" t="str">
            <v>4Н1-47</v>
          </cell>
          <cell r="D1786" t="str">
            <v>Настил 4Н1-47</v>
          </cell>
          <cell r="E1786">
            <v>2</v>
          </cell>
          <cell r="F1786">
            <v>166.3</v>
          </cell>
          <cell r="G1786">
            <v>332.6</v>
          </cell>
        </row>
        <row r="1787">
          <cell r="C1787" t="str">
            <v>4Н1-48</v>
          </cell>
          <cell r="D1787" t="str">
            <v>Настил 4Н1-48</v>
          </cell>
          <cell r="E1787">
            <v>2</v>
          </cell>
          <cell r="F1787">
            <v>276.60000000000002</v>
          </cell>
          <cell r="G1787">
            <v>553.20000000000005</v>
          </cell>
        </row>
        <row r="1788">
          <cell r="C1788" t="str">
            <v>4Н1-49</v>
          </cell>
          <cell r="D1788" t="str">
            <v>Настил 4Н1-49</v>
          </cell>
          <cell r="E1788">
            <v>2</v>
          </cell>
          <cell r="F1788">
            <v>256.7</v>
          </cell>
          <cell r="G1788">
            <v>513.4</v>
          </cell>
        </row>
        <row r="1789">
          <cell r="C1789" t="str">
            <v>4Н1-50</v>
          </cell>
          <cell r="D1789" t="str">
            <v>Настил 4Н1-50</v>
          </cell>
          <cell r="E1789">
            <v>2</v>
          </cell>
          <cell r="F1789">
            <v>227.7</v>
          </cell>
          <cell r="G1789">
            <v>455.4</v>
          </cell>
        </row>
        <row r="1790">
          <cell r="C1790" t="str">
            <v>4Н1-51</v>
          </cell>
          <cell r="D1790" t="str">
            <v>Настил 4Н1-51</v>
          </cell>
          <cell r="E1790">
            <v>1</v>
          </cell>
          <cell r="F1790">
            <v>207.4</v>
          </cell>
          <cell r="G1790">
            <v>207.4</v>
          </cell>
        </row>
        <row r="1791">
          <cell r="C1791" t="str">
            <v>4Н1-52</v>
          </cell>
          <cell r="D1791" t="str">
            <v>Настил 4Н1-52</v>
          </cell>
          <cell r="E1791">
            <v>1</v>
          </cell>
          <cell r="F1791">
            <v>276.10000000000002</v>
          </cell>
          <cell r="G1791">
            <v>276.10000000000002</v>
          </cell>
        </row>
        <row r="1792">
          <cell r="C1792" t="str">
            <v>4Н1-53</v>
          </cell>
          <cell r="D1792" t="str">
            <v>Настил 4Н1-53</v>
          </cell>
          <cell r="E1792">
            <v>1</v>
          </cell>
          <cell r="F1792">
            <v>256.3</v>
          </cell>
          <cell r="G1792">
            <v>256.3</v>
          </cell>
        </row>
        <row r="1793">
          <cell r="C1793" t="str">
            <v>4Н1-54</v>
          </cell>
          <cell r="D1793" t="str">
            <v>Настил 4Н1-54</v>
          </cell>
          <cell r="E1793">
            <v>1</v>
          </cell>
          <cell r="F1793">
            <v>192.8</v>
          </cell>
          <cell r="G1793">
            <v>192.8</v>
          </cell>
        </row>
        <row r="1794">
          <cell r="C1794" t="str">
            <v>4Н1-55</v>
          </cell>
          <cell r="D1794" t="str">
            <v>Настил 4Н1-55</v>
          </cell>
          <cell r="E1794">
            <v>1</v>
          </cell>
          <cell r="F1794">
            <v>40.1</v>
          </cell>
          <cell r="G1794">
            <v>40.1</v>
          </cell>
        </row>
        <row r="1795">
          <cell r="C1795" t="str">
            <v>4Н1-56</v>
          </cell>
          <cell r="D1795" t="str">
            <v>Настил 4Н1-56</v>
          </cell>
          <cell r="E1795">
            <v>1</v>
          </cell>
          <cell r="F1795">
            <v>37.4</v>
          </cell>
          <cell r="G1795">
            <v>37.4</v>
          </cell>
        </row>
        <row r="1796">
          <cell r="C1796" t="str">
            <v>4Н1-57</v>
          </cell>
          <cell r="D1796" t="str">
            <v>Настил 4Н1-57</v>
          </cell>
          <cell r="E1796">
            <v>1</v>
          </cell>
          <cell r="F1796">
            <v>55.6</v>
          </cell>
          <cell r="G1796">
            <v>55.6</v>
          </cell>
        </row>
        <row r="1797">
          <cell r="C1797" t="str">
            <v>4Н1-58</v>
          </cell>
          <cell r="D1797" t="str">
            <v>Настил 4Н1-58</v>
          </cell>
          <cell r="E1797">
            <v>1</v>
          </cell>
          <cell r="F1797">
            <v>58.4</v>
          </cell>
          <cell r="G1797">
            <v>58.4</v>
          </cell>
        </row>
        <row r="1798">
          <cell r="C1798" t="str">
            <v>4Н1-59</v>
          </cell>
          <cell r="D1798" t="str">
            <v>Настил 4Н1-59</v>
          </cell>
          <cell r="E1798">
            <v>2</v>
          </cell>
          <cell r="F1798">
            <v>42.5</v>
          </cell>
          <cell r="G1798">
            <v>85</v>
          </cell>
        </row>
        <row r="1799">
          <cell r="C1799" t="str">
            <v>4Н1-60</v>
          </cell>
          <cell r="D1799" t="str">
            <v>Настил 4Н1-60</v>
          </cell>
          <cell r="E1799">
            <v>1</v>
          </cell>
          <cell r="F1799">
            <v>41.8</v>
          </cell>
          <cell r="G1799">
            <v>41.8</v>
          </cell>
        </row>
        <row r="1800">
          <cell r="C1800" t="str">
            <v>4Н1-61</v>
          </cell>
          <cell r="D1800" t="str">
            <v>Настил 4Н1-61</v>
          </cell>
          <cell r="E1800">
            <v>1</v>
          </cell>
          <cell r="F1800">
            <v>275.7</v>
          </cell>
          <cell r="G1800">
            <v>275.7</v>
          </cell>
        </row>
        <row r="1801">
          <cell r="C1801" t="str">
            <v>4Н1-62</v>
          </cell>
          <cell r="D1801" t="str">
            <v>Настил 4Н1-62</v>
          </cell>
          <cell r="E1801">
            <v>1</v>
          </cell>
          <cell r="F1801">
            <v>256</v>
          </cell>
          <cell r="G1801">
            <v>256</v>
          </cell>
        </row>
        <row r="1802">
          <cell r="C1802" t="str">
            <v>4Н1-63</v>
          </cell>
          <cell r="D1802" t="str">
            <v>Настил 4Н1-63</v>
          </cell>
          <cell r="E1802">
            <v>2</v>
          </cell>
          <cell r="F1802">
            <v>45.6</v>
          </cell>
          <cell r="G1802">
            <v>91.2</v>
          </cell>
        </row>
        <row r="1803">
          <cell r="C1803" t="str">
            <v>4Н1-64</v>
          </cell>
          <cell r="D1803" t="str">
            <v>Настил 4Н1-64</v>
          </cell>
          <cell r="E1803">
            <v>2</v>
          </cell>
          <cell r="F1803">
            <v>30</v>
          </cell>
          <cell r="G1803">
            <v>60</v>
          </cell>
        </row>
        <row r="1804">
          <cell r="C1804" t="str">
            <v>4Н1-65</v>
          </cell>
          <cell r="D1804" t="str">
            <v>Настил 4Н1-65</v>
          </cell>
          <cell r="E1804">
            <v>1</v>
          </cell>
          <cell r="F1804">
            <v>80.2</v>
          </cell>
          <cell r="G1804">
            <v>80.2</v>
          </cell>
        </row>
        <row r="1805">
          <cell r="C1805" t="str">
            <v>4Н1-66</v>
          </cell>
          <cell r="D1805" t="str">
            <v>Настил 4Н1-66</v>
          </cell>
          <cell r="E1805">
            <v>1</v>
          </cell>
          <cell r="F1805">
            <v>73.099999999999994</v>
          </cell>
          <cell r="G1805">
            <v>73.099999999999994</v>
          </cell>
        </row>
        <row r="1806">
          <cell r="C1806" t="str">
            <v>4Н1-67</v>
          </cell>
          <cell r="D1806" t="str">
            <v>Настил 4Н1-67</v>
          </cell>
          <cell r="E1806">
            <v>1</v>
          </cell>
          <cell r="F1806">
            <v>46.6</v>
          </cell>
          <cell r="G1806">
            <v>46.6</v>
          </cell>
        </row>
        <row r="1807">
          <cell r="C1807" t="str">
            <v>4Н1-68</v>
          </cell>
          <cell r="D1807" t="str">
            <v>Настил 4Н1-68</v>
          </cell>
          <cell r="E1807">
            <v>1</v>
          </cell>
          <cell r="F1807">
            <v>48.9</v>
          </cell>
          <cell r="G1807">
            <v>48.9</v>
          </cell>
        </row>
        <row r="1808">
          <cell r="C1808" t="str">
            <v>4Н1-69</v>
          </cell>
          <cell r="D1808" t="str">
            <v>Настил 4Н1-69</v>
          </cell>
          <cell r="E1808">
            <v>1</v>
          </cell>
          <cell r="F1808">
            <v>13.9</v>
          </cell>
          <cell r="G1808">
            <v>13.9</v>
          </cell>
        </row>
        <row r="1809">
          <cell r="C1809" t="str">
            <v>4Н1-70</v>
          </cell>
          <cell r="D1809" t="str">
            <v>Настил 4Н1-70</v>
          </cell>
          <cell r="E1809">
            <v>1</v>
          </cell>
          <cell r="F1809">
            <v>52</v>
          </cell>
          <cell r="G1809">
            <v>52</v>
          </cell>
        </row>
        <row r="1810">
          <cell r="C1810" t="str">
            <v>4Н1-71</v>
          </cell>
          <cell r="D1810" t="str">
            <v>Настил 4Н1-71</v>
          </cell>
          <cell r="E1810">
            <v>1</v>
          </cell>
          <cell r="F1810">
            <v>48.9</v>
          </cell>
          <cell r="G1810">
            <v>48.9</v>
          </cell>
        </row>
        <row r="1811">
          <cell r="C1811" t="str">
            <v>4Н1-72</v>
          </cell>
          <cell r="D1811" t="str">
            <v>Настил 4Н1-72</v>
          </cell>
          <cell r="E1811">
            <v>1</v>
          </cell>
          <cell r="F1811">
            <v>43.2</v>
          </cell>
          <cell r="G1811">
            <v>43.2</v>
          </cell>
        </row>
        <row r="1812">
          <cell r="C1812" t="str">
            <v>4Н1-73</v>
          </cell>
          <cell r="D1812" t="str">
            <v>Настил 4Н1-73</v>
          </cell>
          <cell r="E1812">
            <v>1</v>
          </cell>
          <cell r="F1812">
            <v>82.4</v>
          </cell>
          <cell r="G1812">
            <v>82.4</v>
          </cell>
        </row>
        <row r="1813">
          <cell r="C1813" t="str">
            <v>4Н1-74</v>
          </cell>
          <cell r="D1813" t="str">
            <v>Настил 4Н1-74</v>
          </cell>
          <cell r="E1813">
            <v>1</v>
          </cell>
          <cell r="F1813">
            <v>54.2</v>
          </cell>
          <cell r="G1813">
            <v>54.2</v>
          </cell>
        </row>
        <row r="1814">
          <cell r="C1814" t="str">
            <v>4Н1-75</v>
          </cell>
          <cell r="D1814" t="str">
            <v>Настил 4Н1-75</v>
          </cell>
          <cell r="E1814">
            <v>1</v>
          </cell>
          <cell r="F1814">
            <v>80.3</v>
          </cell>
          <cell r="G1814">
            <v>80.3</v>
          </cell>
        </row>
        <row r="1815">
          <cell r="C1815" t="str">
            <v>4Н1-76</v>
          </cell>
          <cell r="D1815" t="str">
            <v>Настил 4Н1-76</v>
          </cell>
          <cell r="E1815">
            <v>1</v>
          </cell>
          <cell r="F1815">
            <v>81.8</v>
          </cell>
          <cell r="G1815">
            <v>81.8</v>
          </cell>
        </row>
        <row r="1816">
          <cell r="C1816" t="str">
            <v>4Н1-77</v>
          </cell>
          <cell r="D1816" t="str">
            <v>Настил 4Н1-77</v>
          </cell>
          <cell r="E1816">
            <v>1</v>
          </cell>
          <cell r="F1816">
            <v>200.1</v>
          </cell>
          <cell r="G1816">
            <v>200.1</v>
          </cell>
        </row>
        <row r="1817">
          <cell r="C1817" t="str">
            <v>4Н1-78</v>
          </cell>
          <cell r="D1817" t="str">
            <v>Настил 4Н1-78</v>
          </cell>
          <cell r="E1817">
            <v>1</v>
          </cell>
          <cell r="F1817">
            <v>277.3</v>
          </cell>
          <cell r="G1817">
            <v>277.3</v>
          </cell>
        </row>
        <row r="1818">
          <cell r="C1818" t="str">
            <v>4Н1-79</v>
          </cell>
          <cell r="D1818" t="str">
            <v>Настил 4Н1-79</v>
          </cell>
          <cell r="E1818">
            <v>1</v>
          </cell>
          <cell r="F1818">
            <v>257.39999999999998</v>
          </cell>
          <cell r="G1818">
            <v>257.39999999999998</v>
          </cell>
        </row>
        <row r="1819">
          <cell r="C1819" t="str">
            <v>4Н1-80</v>
          </cell>
          <cell r="D1819" t="str">
            <v>Настил 4Н1-80</v>
          </cell>
          <cell r="E1819">
            <v>1</v>
          </cell>
          <cell r="F1819">
            <v>69.7</v>
          </cell>
          <cell r="G1819">
            <v>69.7</v>
          </cell>
        </row>
        <row r="1820">
          <cell r="C1820" t="str">
            <v>4Н1-81</v>
          </cell>
          <cell r="D1820" t="str">
            <v>Настил 4Н1-81</v>
          </cell>
          <cell r="E1820">
            <v>1</v>
          </cell>
          <cell r="F1820">
            <v>51.8</v>
          </cell>
          <cell r="G1820">
            <v>51.8</v>
          </cell>
        </row>
        <row r="1821">
          <cell r="C1821" t="str">
            <v>4Н1-82</v>
          </cell>
          <cell r="D1821" t="str">
            <v>Настил 4Н1-82</v>
          </cell>
          <cell r="E1821">
            <v>1</v>
          </cell>
          <cell r="F1821">
            <v>62.1</v>
          </cell>
          <cell r="G1821">
            <v>62.1</v>
          </cell>
        </row>
        <row r="1822">
          <cell r="C1822" t="str">
            <v>4Н1-83</v>
          </cell>
          <cell r="D1822" t="str">
            <v>Настил 4Н1-83</v>
          </cell>
          <cell r="E1822">
            <v>1</v>
          </cell>
          <cell r="F1822">
            <v>58.4</v>
          </cell>
          <cell r="G1822">
            <v>58.4</v>
          </cell>
        </row>
        <row r="1823">
          <cell r="C1823" t="str">
            <v>4Н1-84</v>
          </cell>
          <cell r="D1823" t="str">
            <v>Настил 4Н1-84</v>
          </cell>
          <cell r="E1823">
            <v>1</v>
          </cell>
          <cell r="F1823">
            <v>41.7</v>
          </cell>
          <cell r="G1823">
            <v>41.7</v>
          </cell>
        </row>
        <row r="1824">
          <cell r="C1824" t="str">
            <v>4Н1-85</v>
          </cell>
          <cell r="D1824" t="str">
            <v>Настил 4Н1-85</v>
          </cell>
          <cell r="E1824">
            <v>1</v>
          </cell>
          <cell r="F1824">
            <v>27.2</v>
          </cell>
          <cell r="G1824">
            <v>27.2</v>
          </cell>
        </row>
        <row r="1825">
          <cell r="C1825" t="str">
            <v>4Н1-86</v>
          </cell>
          <cell r="D1825" t="str">
            <v>Настил 4Н1-86</v>
          </cell>
          <cell r="E1825">
            <v>1</v>
          </cell>
          <cell r="F1825">
            <v>40.299999999999997</v>
          </cell>
          <cell r="G1825">
            <v>40.299999999999997</v>
          </cell>
        </row>
        <row r="1826">
          <cell r="C1826" t="str">
            <v>4Н1-87</v>
          </cell>
          <cell r="D1826" t="str">
            <v>Настил 4Н1-87</v>
          </cell>
          <cell r="E1826">
            <v>1</v>
          </cell>
          <cell r="F1826">
            <v>41.3</v>
          </cell>
          <cell r="G1826">
            <v>41.3</v>
          </cell>
        </row>
        <row r="1827">
          <cell r="C1827" t="str">
            <v>4Н1-88</v>
          </cell>
          <cell r="D1827" t="str">
            <v>Настил 4Н1-88</v>
          </cell>
          <cell r="E1827">
            <v>5</v>
          </cell>
          <cell r="F1827">
            <v>230.7</v>
          </cell>
          <cell r="G1827">
            <v>1153.5</v>
          </cell>
        </row>
        <row r="1828">
          <cell r="C1828" t="str">
            <v>4Н1-89</v>
          </cell>
          <cell r="D1828" t="str">
            <v>Настил 4Н1-89</v>
          </cell>
          <cell r="E1828">
            <v>1</v>
          </cell>
          <cell r="F1828">
            <v>281.5</v>
          </cell>
          <cell r="G1828">
            <v>281.5</v>
          </cell>
        </row>
        <row r="1829">
          <cell r="C1829" t="str">
            <v>4Н1-90</v>
          </cell>
          <cell r="D1829" t="str">
            <v>Настил 4Н1-90</v>
          </cell>
          <cell r="E1829">
            <v>1</v>
          </cell>
          <cell r="F1829">
            <v>261.60000000000002</v>
          </cell>
          <cell r="G1829">
            <v>261.60000000000002</v>
          </cell>
        </row>
        <row r="1830">
          <cell r="C1830" t="str">
            <v>4Н1-91</v>
          </cell>
          <cell r="D1830" t="str">
            <v>Настил 4Н1-91</v>
          </cell>
          <cell r="E1830">
            <v>5</v>
          </cell>
          <cell r="F1830">
            <v>213.8</v>
          </cell>
          <cell r="G1830">
            <v>1069</v>
          </cell>
        </row>
        <row r="1831">
          <cell r="C1831" t="str">
            <v>4Н1-92</v>
          </cell>
          <cell r="D1831" t="str">
            <v>Настил 4Н1-92</v>
          </cell>
          <cell r="E1831">
            <v>1</v>
          </cell>
          <cell r="F1831">
            <v>281.60000000000002</v>
          </cell>
          <cell r="G1831">
            <v>281.60000000000002</v>
          </cell>
        </row>
        <row r="1832">
          <cell r="C1832" t="str">
            <v>4Н1-93</v>
          </cell>
          <cell r="D1832" t="str">
            <v>Настил 4Н1-93</v>
          </cell>
          <cell r="E1832">
            <v>1</v>
          </cell>
          <cell r="F1832">
            <v>261.7</v>
          </cell>
          <cell r="G1832">
            <v>261.7</v>
          </cell>
        </row>
        <row r="1833">
          <cell r="C1833" t="str">
            <v>4Н1-94</v>
          </cell>
          <cell r="D1833" t="str">
            <v>Настил 4Н1-94</v>
          </cell>
          <cell r="E1833">
            <v>1</v>
          </cell>
          <cell r="F1833">
            <v>281.60000000000002</v>
          </cell>
          <cell r="G1833">
            <v>281.60000000000002</v>
          </cell>
        </row>
        <row r="1834">
          <cell r="C1834" t="str">
            <v>4Н1-95</v>
          </cell>
          <cell r="D1834" t="str">
            <v>Настил 4Н1-95</v>
          </cell>
          <cell r="E1834">
            <v>1</v>
          </cell>
          <cell r="F1834">
            <v>261.7</v>
          </cell>
          <cell r="G1834">
            <v>261.7</v>
          </cell>
        </row>
        <row r="1835">
          <cell r="C1835" t="str">
            <v>4Н1-96</v>
          </cell>
          <cell r="D1835" t="str">
            <v>Настил 4Н1-96</v>
          </cell>
          <cell r="E1835">
            <v>1</v>
          </cell>
          <cell r="F1835">
            <v>281.39999999999998</v>
          </cell>
          <cell r="G1835">
            <v>281.39999999999998</v>
          </cell>
        </row>
        <row r="1836">
          <cell r="C1836" t="str">
            <v>4Н1-97</v>
          </cell>
          <cell r="D1836" t="str">
            <v>Настил 4Н1-97</v>
          </cell>
          <cell r="E1836">
            <v>1</v>
          </cell>
          <cell r="F1836">
            <v>261.5</v>
          </cell>
          <cell r="G1836">
            <v>261.5</v>
          </cell>
        </row>
        <row r="1837">
          <cell r="C1837" t="str">
            <v>4Н1-98</v>
          </cell>
          <cell r="D1837" t="str">
            <v>Настил 4Н1-98</v>
          </cell>
          <cell r="E1837">
            <v>1</v>
          </cell>
          <cell r="F1837">
            <v>165.5</v>
          </cell>
          <cell r="G1837">
            <v>165.5</v>
          </cell>
        </row>
        <row r="1838">
          <cell r="C1838" t="str">
            <v>4Н1-99</v>
          </cell>
          <cell r="D1838" t="str">
            <v>Настил 4Н1-99</v>
          </cell>
          <cell r="E1838">
            <v>1</v>
          </cell>
          <cell r="F1838">
            <v>275.5</v>
          </cell>
          <cell r="G1838">
            <v>275.5</v>
          </cell>
        </row>
        <row r="1839">
          <cell r="C1839" t="str">
            <v>4Н1-100</v>
          </cell>
          <cell r="D1839" t="str">
            <v>Настил 4Н1-100</v>
          </cell>
          <cell r="E1839">
            <v>1</v>
          </cell>
          <cell r="F1839">
            <v>255.9</v>
          </cell>
          <cell r="G1839">
            <v>255.9</v>
          </cell>
        </row>
        <row r="1840">
          <cell r="C1840" t="str">
            <v>4Н1-101</v>
          </cell>
          <cell r="D1840" t="str">
            <v>Настил 4Н1-101</v>
          </cell>
          <cell r="E1840">
            <v>1</v>
          </cell>
          <cell r="F1840">
            <v>226.7</v>
          </cell>
          <cell r="G1840">
            <v>226.7</v>
          </cell>
        </row>
        <row r="1841">
          <cell r="C1841" t="str">
            <v>4Н1-102</v>
          </cell>
          <cell r="D1841" t="str">
            <v>Настил 4Н1-102</v>
          </cell>
          <cell r="E1841">
            <v>1</v>
          </cell>
          <cell r="F1841">
            <v>281.60000000000002</v>
          </cell>
          <cell r="G1841">
            <v>281.60000000000002</v>
          </cell>
        </row>
        <row r="1842">
          <cell r="C1842" t="str">
            <v>4Н1-103</v>
          </cell>
          <cell r="D1842" t="str">
            <v>Настил 4Н1-103</v>
          </cell>
          <cell r="E1842">
            <v>1</v>
          </cell>
          <cell r="F1842">
            <v>261.7</v>
          </cell>
          <cell r="G1842">
            <v>261.7</v>
          </cell>
        </row>
        <row r="1843">
          <cell r="C1843" t="str">
            <v>4Н1-104</v>
          </cell>
          <cell r="D1843" t="str">
            <v>Настил 4Н1-104</v>
          </cell>
          <cell r="E1843">
            <v>8</v>
          </cell>
          <cell r="F1843">
            <v>120.4</v>
          </cell>
          <cell r="G1843">
            <v>963.2</v>
          </cell>
        </row>
        <row r="1844">
          <cell r="C1844" t="str">
            <v>4Н1-105</v>
          </cell>
          <cell r="D1844" t="str">
            <v>Настил 4Н1-105</v>
          </cell>
          <cell r="E1844">
            <v>2</v>
          </cell>
          <cell r="F1844">
            <v>60.5</v>
          </cell>
          <cell r="G1844">
            <v>121</v>
          </cell>
        </row>
        <row r="1845">
          <cell r="C1845" t="str">
            <v>4Н1-106</v>
          </cell>
          <cell r="D1845" t="str">
            <v>Настил 4Н1-106</v>
          </cell>
          <cell r="E1845">
            <v>2</v>
          </cell>
          <cell r="F1845">
            <v>56.1</v>
          </cell>
          <cell r="G1845">
            <v>112.2</v>
          </cell>
        </row>
        <row r="1846">
          <cell r="C1846" t="str">
            <v>4Н1-107</v>
          </cell>
          <cell r="D1846" t="str">
            <v>Настил 4Н1-107</v>
          </cell>
          <cell r="E1846">
            <v>8</v>
          </cell>
          <cell r="F1846">
            <v>50.7</v>
          </cell>
          <cell r="G1846">
            <v>405.6</v>
          </cell>
        </row>
        <row r="1847">
          <cell r="C1847" t="str">
            <v>4Н1-108</v>
          </cell>
          <cell r="D1847" t="str">
            <v>Настил 4Н1-108</v>
          </cell>
          <cell r="E1847">
            <v>1</v>
          </cell>
          <cell r="F1847">
            <v>50.8</v>
          </cell>
          <cell r="G1847">
            <v>50.8</v>
          </cell>
        </row>
        <row r="1848">
          <cell r="C1848" t="str">
            <v>4Н1-109</v>
          </cell>
          <cell r="D1848" t="str">
            <v>Настил 4Н1-109</v>
          </cell>
          <cell r="E1848">
            <v>1</v>
          </cell>
          <cell r="F1848">
            <v>118.5</v>
          </cell>
          <cell r="G1848">
            <v>118.5</v>
          </cell>
        </row>
        <row r="1849">
          <cell r="C1849" t="str">
            <v>4Н1-110</v>
          </cell>
          <cell r="D1849" t="str">
            <v>Настил 4Н1-110</v>
          </cell>
          <cell r="E1849">
            <v>1</v>
          </cell>
          <cell r="F1849">
            <v>125.4</v>
          </cell>
          <cell r="G1849">
            <v>125.4</v>
          </cell>
        </row>
        <row r="1850">
          <cell r="C1850" t="str">
            <v>4Н1-111</v>
          </cell>
          <cell r="D1850" t="str">
            <v>Настил 4Н1-111</v>
          </cell>
          <cell r="E1850">
            <v>2</v>
          </cell>
          <cell r="F1850">
            <v>125.8</v>
          </cell>
          <cell r="G1850">
            <v>251.6</v>
          </cell>
        </row>
        <row r="1851">
          <cell r="C1851" t="str">
            <v>4Н1-112</v>
          </cell>
          <cell r="D1851" t="str">
            <v>Настил 4Н1-112</v>
          </cell>
          <cell r="E1851">
            <v>4</v>
          </cell>
          <cell r="F1851">
            <v>8.6999999999999993</v>
          </cell>
          <cell r="G1851">
            <v>34.799999999999997</v>
          </cell>
        </row>
        <row r="1852">
          <cell r="C1852" t="str">
            <v>4Н1-113</v>
          </cell>
          <cell r="D1852" t="str">
            <v>Настил 4Н1-113</v>
          </cell>
          <cell r="E1852">
            <v>2</v>
          </cell>
          <cell r="F1852">
            <v>183.7</v>
          </cell>
          <cell r="G1852">
            <v>367.4</v>
          </cell>
        </row>
        <row r="1853">
          <cell r="C1853" t="str">
            <v>4Н1-114</v>
          </cell>
          <cell r="D1853" t="str">
            <v>Настил 4Н1-114</v>
          </cell>
          <cell r="E1853">
            <v>2</v>
          </cell>
          <cell r="F1853">
            <v>64.5</v>
          </cell>
          <cell r="G1853">
            <v>129</v>
          </cell>
        </row>
        <row r="1854">
          <cell r="C1854" t="str">
            <v>4Н1-115</v>
          </cell>
          <cell r="D1854" t="str">
            <v>Настил 4Н1-115</v>
          </cell>
          <cell r="E1854">
            <v>1</v>
          </cell>
          <cell r="F1854">
            <v>50.7</v>
          </cell>
          <cell r="G1854">
            <v>50.7</v>
          </cell>
        </row>
        <row r="1855">
          <cell r="C1855" t="str">
            <v>4Н1-116</v>
          </cell>
          <cell r="D1855" t="str">
            <v>Настил 4Н1-116</v>
          </cell>
          <cell r="E1855">
            <v>1</v>
          </cell>
          <cell r="F1855">
            <v>130.5</v>
          </cell>
          <cell r="G1855">
            <v>130.5</v>
          </cell>
        </row>
        <row r="1856">
          <cell r="C1856" t="str">
            <v>4Н1-117</v>
          </cell>
          <cell r="D1856" t="str">
            <v>Настил 4Н1-117</v>
          </cell>
          <cell r="E1856">
            <v>1</v>
          </cell>
          <cell r="F1856">
            <v>131.1</v>
          </cell>
          <cell r="G1856">
            <v>131.1</v>
          </cell>
        </row>
        <row r="1857">
          <cell r="C1857" t="str">
            <v>4Н1-118</v>
          </cell>
          <cell r="D1857" t="str">
            <v>Настил 4Н1-118</v>
          </cell>
          <cell r="E1857">
            <v>1</v>
          </cell>
          <cell r="F1857">
            <v>132.6</v>
          </cell>
          <cell r="G1857">
            <v>132.6</v>
          </cell>
        </row>
        <row r="1858">
          <cell r="C1858" t="str">
            <v>4Н1-119</v>
          </cell>
          <cell r="D1858" t="str">
            <v>Настил 4Н1-119</v>
          </cell>
          <cell r="E1858">
            <v>1</v>
          </cell>
          <cell r="F1858">
            <v>161</v>
          </cell>
          <cell r="G1858">
            <v>161</v>
          </cell>
        </row>
        <row r="1859">
          <cell r="C1859" t="str">
            <v>4Н1-120</v>
          </cell>
          <cell r="D1859" t="str">
            <v>Настил 4Н1-120</v>
          </cell>
          <cell r="E1859">
            <v>1</v>
          </cell>
          <cell r="F1859">
            <v>148.5</v>
          </cell>
          <cell r="G1859">
            <v>148.5</v>
          </cell>
        </row>
        <row r="1860">
          <cell r="C1860" t="str">
            <v>4Н1-121</v>
          </cell>
          <cell r="D1860" t="str">
            <v>Настил 4Н1-121</v>
          </cell>
          <cell r="E1860">
            <v>1</v>
          </cell>
          <cell r="F1860">
            <v>137.6</v>
          </cell>
          <cell r="G1860">
            <v>137.6</v>
          </cell>
        </row>
        <row r="1861">
          <cell r="C1861" t="str">
            <v>4Н1-122</v>
          </cell>
          <cell r="D1861" t="str">
            <v>Настил 4Н1-122</v>
          </cell>
          <cell r="E1861">
            <v>1</v>
          </cell>
          <cell r="F1861">
            <v>130.30000000000001</v>
          </cell>
          <cell r="G1861">
            <v>130.30000000000001</v>
          </cell>
        </row>
        <row r="1862">
          <cell r="C1862" t="str">
            <v>4Н1-123</v>
          </cell>
          <cell r="D1862" t="str">
            <v>Настил 4Н1-123</v>
          </cell>
          <cell r="E1862">
            <v>1</v>
          </cell>
          <cell r="F1862">
            <v>49.1</v>
          </cell>
          <cell r="G1862">
            <v>49.1</v>
          </cell>
        </row>
        <row r="1863">
          <cell r="C1863" t="str">
            <v>4Н1-124</v>
          </cell>
          <cell r="D1863" t="str">
            <v>Настил 4Н1-124</v>
          </cell>
          <cell r="E1863">
            <v>2</v>
          </cell>
          <cell r="F1863">
            <v>61.9</v>
          </cell>
          <cell r="G1863">
            <v>123.8</v>
          </cell>
        </row>
        <row r="1864">
          <cell r="C1864" t="str">
            <v>4Н1-125</v>
          </cell>
          <cell r="D1864" t="str">
            <v>Настил 4Н1-125</v>
          </cell>
          <cell r="E1864">
            <v>2</v>
          </cell>
          <cell r="F1864">
            <v>57.3</v>
          </cell>
          <cell r="G1864">
            <v>114.6</v>
          </cell>
        </row>
        <row r="1865">
          <cell r="C1865" t="str">
            <v>4Н1-126</v>
          </cell>
          <cell r="D1865" t="str">
            <v>Настил 4Н1-126</v>
          </cell>
          <cell r="E1865">
            <v>1</v>
          </cell>
          <cell r="F1865">
            <v>10.7</v>
          </cell>
          <cell r="G1865">
            <v>10.7</v>
          </cell>
        </row>
        <row r="1866">
          <cell r="C1866" t="str">
            <v>4Н1-127</v>
          </cell>
          <cell r="D1866" t="str">
            <v>Настил 4Н1-127</v>
          </cell>
          <cell r="E1866">
            <v>3</v>
          </cell>
          <cell r="F1866">
            <v>25.6</v>
          </cell>
          <cell r="G1866">
            <v>76.8</v>
          </cell>
        </row>
        <row r="1867">
          <cell r="C1867" t="str">
            <v>4Н1-128</v>
          </cell>
          <cell r="D1867" t="str">
            <v>Настил 4Н1-128</v>
          </cell>
          <cell r="E1867">
            <v>1</v>
          </cell>
          <cell r="F1867">
            <v>26.6</v>
          </cell>
          <cell r="G1867">
            <v>26.6</v>
          </cell>
        </row>
        <row r="1868">
          <cell r="C1868" t="str">
            <v>4Н1-129</v>
          </cell>
          <cell r="D1868" t="str">
            <v>Настил 4Н1-129</v>
          </cell>
          <cell r="E1868">
            <v>2</v>
          </cell>
          <cell r="F1868">
            <v>36.200000000000003</v>
          </cell>
          <cell r="G1868">
            <v>72.400000000000006</v>
          </cell>
        </row>
        <row r="1869">
          <cell r="C1869" t="str">
            <v>4Н1-130</v>
          </cell>
          <cell r="D1869" t="str">
            <v>Настил 4Н1-130</v>
          </cell>
          <cell r="E1869">
            <v>1</v>
          </cell>
          <cell r="F1869">
            <v>32.1</v>
          </cell>
          <cell r="G1869">
            <v>32.1</v>
          </cell>
        </row>
        <row r="1870">
          <cell r="C1870" t="str">
            <v>4Н1-131</v>
          </cell>
          <cell r="D1870" t="str">
            <v>Настил 4Н1-131</v>
          </cell>
          <cell r="E1870">
            <v>1</v>
          </cell>
          <cell r="F1870">
            <v>30.9</v>
          </cell>
          <cell r="G1870">
            <v>30.9</v>
          </cell>
        </row>
        <row r="1871">
          <cell r="C1871" t="str">
            <v>4Н1-132</v>
          </cell>
          <cell r="D1871" t="str">
            <v>Настил 4Н1-132</v>
          </cell>
          <cell r="E1871">
            <v>2</v>
          </cell>
          <cell r="F1871">
            <v>33.700000000000003</v>
          </cell>
          <cell r="G1871">
            <v>67.400000000000006</v>
          </cell>
        </row>
        <row r="1872">
          <cell r="C1872" t="str">
            <v>4Н1-133</v>
          </cell>
          <cell r="D1872" t="str">
            <v>Настил 4Н1-133</v>
          </cell>
          <cell r="E1872">
            <v>1</v>
          </cell>
          <cell r="F1872">
            <v>17</v>
          </cell>
          <cell r="G1872">
            <v>17</v>
          </cell>
        </row>
        <row r="1873">
          <cell r="C1873" t="str">
            <v>4Н2-1</v>
          </cell>
          <cell r="D1873" t="str">
            <v>Профлист 4Н2-1</v>
          </cell>
          <cell r="E1873">
            <v>100</v>
          </cell>
          <cell r="F1873">
            <v>49</v>
          </cell>
          <cell r="G1873"/>
        </row>
        <row r="1874">
          <cell r="C1874" t="str">
            <v>4Н2-2</v>
          </cell>
          <cell r="D1874" t="str">
            <v>Профлист 4Н2-2</v>
          </cell>
          <cell r="E1874">
            <v>100</v>
          </cell>
          <cell r="F1874">
            <v>47</v>
          </cell>
          <cell r="G1874"/>
        </row>
        <row r="1875">
          <cell r="C1875" t="str">
            <v>4Н3-1</v>
          </cell>
          <cell r="D1875" t="str">
            <v>Профлист 4Н3-1</v>
          </cell>
          <cell r="E1875">
            <v>77</v>
          </cell>
          <cell r="F1875">
            <v>70.599999999999994</v>
          </cell>
          <cell r="G1875"/>
        </row>
        <row r="1876">
          <cell r="C1876" t="str">
            <v>4Н3-2</v>
          </cell>
          <cell r="D1876" t="str">
            <v>Профлист 4Н3-2</v>
          </cell>
          <cell r="E1876">
            <v>74</v>
          </cell>
          <cell r="F1876">
            <v>23.6</v>
          </cell>
          <cell r="G1876"/>
        </row>
        <row r="1877">
          <cell r="C1877" t="str">
            <v>4Н3-3</v>
          </cell>
          <cell r="D1877" t="str">
            <v>Профлист 4Н3-3</v>
          </cell>
          <cell r="E1877">
            <v>74</v>
          </cell>
          <cell r="F1877">
            <v>22.9</v>
          </cell>
          <cell r="G1877"/>
        </row>
        <row r="1878">
          <cell r="C1878" t="str">
            <v>4Н3-4</v>
          </cell>
          <cell r="D1878" t="str">
            <v>Профлист 4Н3-4</v>
          </cell>
          <cell r="E1878">
            <v>1</v>
          </cell>
          <cell r="F1878">
            <v>16.8</v>
          </cell>
          <cell r="G1878"/>
        </row>
        <row r="1879">
          <cell r="C1879" t="str">
            <v>4Н3-5</v>
          </cell>
          <cell r="D1879" t="str">
            <v>Профлист 4Н3-5</v>
          </cell>
          <cell r="E1879">
            <v>3</v>
          </cell>
          <cell r="F1879">
            <v>21.8</v>
          </cell>
          <cell r="G1879"/>
        </row>
        <row r="1880">
          <cell r="C1880" t="str">
            <v>4Н3-6</v>
          </cell>
          <cell r="D1880" t="str">
            <v>Профлист 4Н3-6</v>
          </cell>
          <cell r="E1880">
            <v>1</v>
          </cell>
          <cell r="F1880">
            <v>6.4</v>
          </cell>
          <cell r="G1880"/>
        </row>
        <row r="1881">
          <cell r="C1881" t="str">
            <v>4Н3-7</v>
          </cell>
          <cell r="D1881" t="str">
            <v>Профлист 4Н3-7</v>
          </cell>
          <cell r="E1881">
            <v>2</v>
          </cell>
          <cell r="F1881">
            <v>17.7</v>
          </cell>
          <cell r="G1881"/>
        </row>
        <row r="1882">
          <cell r="C1882" t="str">
            <v>4Н3-8</v>
          </cell>
          <cell r="D1882" t="str">
            <v>Профлист 4Н3-8</v>
          </cell>
          <cell r="E1882">
            <v>2</v>
          </cell>
          <cell r="F1882">
            <v>10.3</v>
          </cell>
          <cell r="G1882"/>
        </row>
        <row r="1883">
          <cell r="C1883" t="str">
            <v>4Н3-9</v>
          </cell>
          <cell r="D1883" t="str">
            <v>Профлист 4Н3-9</v>
          </cell>
          <cell r="E1883">
            <v>1</v>
          </cell>
          <cell r="F1883">
            <v>71.5</v>
          </cell>
          <cell r="G1883"/>
        </row>
        <row r="1884">
          <cell r="C1884" t="str">
            <v>4Н4-1</v>
          </cell>
          <cell r="D1884" t="str">
            <v>Настил 4Н4-1</v>
          </cell>
          <cell r="E1884">
            <v>2</v>
          </cell>
          <cell r="F1884">
            <v>14.1</v>
          </cell>
          <cell r="G1884">
            <v>28.2</v>
          </cell>
        </row>
        <row r="1885">
          <cell r="C1885" t="str">
            <v>4Н4-2</v>
          </cell>
          <cell r="D1885" t="str">
            <v>Настил 4Н4-2</v>
          </cell>
          <cell r="E1885">
            <v>2</v>
          </cell>
          <cell r="F1885">
            <v>20.100000000000001</v>
          </cell>
          <cell r="G1885">
            <v>40.200000000000003</v>
          </cell>
        </row>
        <row r="1886">
          <cell r="C1886" t="str">
            <v>4Н4-3</v>
          </cell>
          <cell r="D1886" t="str">
            <v>Настил 4Н4-3</v>
          </cell>
          <cell r="E1886">
            <v>2</v>
          </cell>
          <cell r="F1886">
            <v>20</v>
          </cell>
          <cell r="G1886">
            <v>40</v>
          </cell>
        </row>
        <row r="1887">
          <cell r="C1887" t="str">
            <v>4Н4-4</v>
          </cell>
          <cell r="D1887" t="str">
            <v>Настил 4Н4-4</v>
          </cell>
          <cell r="E1887">
            <v>1</v>
          </cell>
          <cell r="F1887">
            <v>33.4</v>
          </cell>
          <cell r="G1887">
            <v>33.4</v>
          </cell>
        </row>
        <row r="1888">
          <cell r="C1888" t="str">
            <v>4Н4-5</v>
          </cell>
          <cell r="D1888" t="str">
            <v>Настил 4Н4-5</v>
          </cell>
          <cell r="E1888">
            <v>2</v>
          </cell>
          <cell r="F1888">
            <v>29.7</v>
          </cell>
          <cell r="G1888">
            <v>59.4</v>
          </cell>
        </row>
        <row r="1889">
          <cell r="C1889" t="str">
            <v>4Н4-6</v>
          </cell>
          <cell r="D1889" t="str">
            <v>Настил 4Н4-6</v>
          </cell>
          <cell r="E1889">
            <v>2</v>
          </cell>
          <cell r="F1889">
            <v>25.2</v>
          </cell>
          <cell r="G1889">
            <v>50.4</v>
          </cell>
        </row>
        <row r="1890">
          <cell r="C1890" t="str">
            <v>4Н4-7</v>
          </cell>
          <cell r="D1890" t="str">
            <v>Настил 4Н4-7</v>
          </cell>
          <cell r="E1890">
            <v>1</v>
          </cell>
          <cell r="F1890">
            <v>26.1</v>
          </cell>
          <cell r="G1890">
            <v>26.1</v>
          </cell>
        </row>
        <row r="1891">
          <cell r="C1891" t="str">
            <v>4Н4-8</v>
          </cell>
          <cell r="D1891" t="str">
            <v>Настил 4Н4-8</v>
          </cell>
          <cell r="E1891">
            <v>1</v>
          </cell>
          <cell r="F1891">
            <v>17.399999999999999</v>
          </cell>
          <cell r="G1891">
            <v>17.399999999999999</v>
          </cell>
        </row>
        <row r="1892">
          <cell r="C1892" t="str">
            <v>4Н4-9</v>
          </cell>
          <cell r="D1892" t="str">
            <v>Настил 4Н4-9</v>
          </cell>
          <cell r="E1892">
            <v>1</v>
          </cell>
          <cell r="F1892">
            <v>8.9</v>
          </cell>
          <cell r="G1892">
            <v>8.9</v>
          </cell>
        </row>
        <row r="1893">
          <cell r="C1893" t="str">
            <v>4Н4-10</v>
          </cell>
          <cell r="D1893" t="str">
            <v>Настил 4Н4-10</v>
          </cell>
          <cell r="E1893">
            <v>1</v>
          </cell>
          <cell r="F1893">
            <v>16.5</v>
          </cell>
          <cell r="G1893">
            <v>16.5</v>
          </cell>
        </row>
        <row r="1894">
          <cell r="C1894" t="str">
            <v>4Н4-11</v>
          </cell>
          <cell r="D1894" t="str">
            <v>Настил 4Н4-11</v>
          </cell>
          <cell r="E1894">
            <v>2</v>
          </cell>
          <cell r="F1894">
            <v>19.399999999999999</v>
          </cell>
          <cell r="G1894">
            <v>38.799999999999997</v>
          </cell>
        </row>
        <row r="1895">
          <cell r="C1895" t="str">
            <v>4Н4-12</v>
          </cell>
          <cell r="D1895" t="str">
            <v>Настил 4Н4-12</v>
          </cell>
          <cell r="E1895">
            <v>1</v>
          </cell>
          <cell r="F1895">
            <v>13.7</v>
          </cell>
          <cell r="G1895">
            <v>13.7</v>
          </cell>
        </row>
        <row r="1896">
          <cell r="C1896" t="str">
            <v>4Н4-13</v>
          </cell>
          <cell r="D1896" t="str">
            <v>Настил 4Н4-13</v>
          </cell>
          <cell r="E1896">
            <v>1</v>
          </cell>
          <cell r="F1896">
            <v>32.4</v>
          </cell>
          <cell r="G1896">
            <v>32.4</v>
          </cell>
        </row>
        <row r="1897">
          <cell r="C1897" t="str">
            <v>4Н4-14</v>
          </cell>
          <cell r="D1897" t="str">
            <v>Настил 4Н4-14</v>
          </cell>
          <cell r="E1897">
            <v>1</v>
          </cell>
          <cell r="F1897">
            <v>27</v>
          </cell>
          <cell r="G1897">
            <v>27</v>
          </cell>
        </row>
        <row r="1898">
          <cell r="C1898" t="str">
            <v>4Н4-15</v>
          </cell>
          <cell r="D1898" t="str">
            <v>Настил 4Н4-15</v>
          </cell>
          <cell r="E1898">
            <v>2</v>
          </cell>
          <cell r="F1898">
            <v>8.1</v>
          </cell>
          <cell r="G1898">
            <v>16.2</v>
          </cell>
        </row>
        <row r="1899">
          <cell r="C1899" t="str">
            <v>4Н4-16</v>
          </cell>
          <cell r="D1899" t="str">
            <v>Настил 4Н4-16</v>
          </cell>
          <cell r="E1899">
            <v>3</v>
          </cell>
          <cell r="F1899">
            <v>20.3</v>
          </cell>
          <cell r="G1899">
            <v>60.9</v>
          </cell>
        </row>
        <row r="1900">
          <cell r="C1900" t="str">
            <v>4Н4-17</v>
          </cell>
          <cell r="D1900" t="str">
            <v>Настил 4Н4-17</v>
          </cell>
          <cell r="E1900">
            <v>3</v>
          </cell>
          <cell r="F1900">
            <v>24</v>
          </cell>
          <cell r="G1900">
            <v>72</v>
          </cell>
        </row>
        <row r="1901">
          <cell r="C1901" t="str">
            <v>4Н4-18</v>
          </cell>
          <cell r="D1901" t="str">
            <v>Настил 4Н4-18</v>
          </cell>
          <cell r="E1901">
            <v>1</v>
          </cell>
          <cell r="F1901">
            <v>16.600000000000001</v>
          </cell>
          <cell r="G1901">
            <v>16.600000000000001</v>
          </cell>
        </row>
        <row r="1902">
          <cell r="C1902" t="str">
            <v>4Н4-19</v>
          </cell>
          <cell r="D1902" t="str">
            <v>Настил 4Н4-19</v>
          </cell>
          <cell r="E1902">
            <v>1</v>
          </cell>
          <cell r="F1902">
            <v>7.6</v>
          </cell>
          <cell r="G1902">
            <v>7.6</v>
          </cell>
        </row>
        <row r="1903">
          <cell r="C1903" t="str">
            <v>4ОГ1-1</v>
          </cell>
          <cell r="D1903" t="str">
            <v>Ограждение 4ОГ1-1</v>
          </cell>
          <cell r="E1903">
            <v>1</v>
          </cell>
          <cell r="F1903">
            <v>72.400000000000006</v>
          </cell>
          <cell r="G1903">
            <v>72.400000000000006</v>
          </cell>
        </row>
        <row r="1904">
          <cell r="C1904" t="str">
            <v>4ОГ1-2</v>
          </cell>
          <cell r="D1904" t="str">
            <v>Ограждение 4ОГ1-2</v>
          </cell>
          <cell r="E1904">
            <v>1</v>
          </cell>
          <cell r="F1904">
            <v>40.1</v>
          </cell>
          <cell r="G1904">
            <v>40.1</v>
          </cell>
        </row>
        <row r="1905">
          <cell r="C1905" t="str">
            <v>4ОГ1-3</v>
          </cell>
          <cell r="D1905" t="str">
            <v>Ограждение 4ОГ1-3</v>
          </cell>
          <cell r="E1905">
            <v>1</v>
          </cell>
          <cell r="F1905">
            <v>16.2</v>
          </cell>
          <cell r="G1905">
            <v>16.2</v>
          </cell>
        </row>
        <row r="1906">
          <cell r="C1906" t="str">
            <v>4ОГ1-4</v>
          </cell>
          <cell r="D1906" t="str">
            <v>Ограждение 4ОГ1-4</v>
          </cell>
          <cell r="E1906">
            <v>2</v>
          </cell>
          <cell r="F1906">
            <v>16.2</v>
          </cell>
          <cell r="G1906">
            <v>32.4</v>
          </cell>
        </row>
        <row r="1907">
          <cell r="C1907" t="str">
            <v>4ОГ1-5</v>
          </cell>
          <cell r="D1907" t="str">
            <v>Ограждение 4ОГ1-5</v>
          </cell>
          <cell r="E1907">
            <v>1</v>
          </cell>
          <cell r="F1907">
            <v>18.5</v>
          </cell>
          <cell r="G1907">
            <v>18.5</v>
          </cell>
        </row>
        <row r="1908">
          <cell r="C1908" t="str">
            <v>4ОГ1-6</v>
          </cell>
          <cell r="D1908" t="str">
            <v>Ограждение 4ОГ1-6</v>
          </cell>
          <cell r="E1908">
            <v>1</v>
          </cell>
          <cell r="F1908">
            <v>20.399999999999999</v>
          </cell>
          <cell r="G1908">
            <v>20.399999999999999</v>
          </cell>
        </row>
        <row r="1909">
          <cell r="C1909" t="str">
            <v>4ОГ1-7</v>
          </cell>
          <cell r="D1909" t="str">
            <v>Ограждение 4ОГ1-7</v>
          </cell>
          <cell r="E1909">
            <v>3</v>
          </cell>
          <cell r="F1909">
            <v>31.3</v>
          </cell>
          <cell r="G1909">
            <v>93.9</v>
          </cell>
        </row>
        <row r="1910">
          <cell r="C1910" t="str">
            <v>4ОГ1-8</v>
          </cell>
          <cell r="D1910" t="str">
            <v>Ограждение 4ОГ1-8</v>
          </cell>
          <cell r="E1910">
            <v>1</v>
          </cell>
          <cell r="F1910">
            <v>18.5</v>
          </cell>
          <cell r="G1910">
            <v>18.5</v>
          </cell>
        </row>
        <row r="1911">
          <cell r="C1911" t="str">
            <v>4ОГ1-9</v>
          </cell>
          <cell r="D1911" t="str">
            <v>Ограждение 4ОГ1-9</v>
          </cell>
          <cell r="E1911">
            <v>3</v>
          </cell>
          <cell r="F1911">
            <v>18.100000000000001</v>
          </cell>
          <cell r="G1911">
            <v>54.3</v>
          </cell>
        </row>
        <row r="1912">
          <cell r="C1912" t="str">
            <v>4ОГ1-10</v>
          </cell>
          <cell r="D1912" t="str">
            <v>Ограждение 4ОГ1-10</v>
          </cell>
          <cell r="E1912">
            <v>3</v>
          </cell>
          <cell r="F1912">
            <v>18.2</v>
          </cell>
          <cell r="G1912">
            <v>54.6</v>
          </cell>
        </row>
        <row r="1913">
          <cell r="C1913" t="str">
            <v>4ОГ1-11</v>
          </cell>
          <cell r="D1913" t="str">
            <v>Ограждение 4ОГ1-11</v>
          </cell>
          <cell r="E1913">
            <v>1</v>
          </cell>
          <cell r="F1913">
            <v>18</v>
          </cell>
          <cell r="G1913">
            <v>18</v>
          </cell>
        </row>
        <row r="1914">
          <cell r="C1914" t="str">
            <v>4ОГ1-12</v>
          </cell>
          <cell r="D1914" t="str">
            <v>Ограждение 4ОГ1-12</v>
          </cell>
          <cell r="E1914">
            <v>1</v>
          </cell>
          <cell r="F1914">
            <v>15.3</v>
          </cell>
          <cell r="G1914">
            <v>15.3</v>
          </cell>
        </row>
        <row r="1915">
          <cell r="C1915" t="str">
            <v>4ОГ1-13</v>
          </cell>
          <cell r="D1915" t="str">
            <v>Ограждение 4ОГ1-13</v>
          </cell>
          <cell r="E1915">
            <v>1</v>
          </cell>
          <cell r="F1915">
            <v>21.3</v>
          </cell>
          <cell r="G1915">
            <v>21.3</v>
          </cell>
        </row>
        <row r="1916">
          <cell r="C1916" t="str">
            <v>4ОГ1-14</v>
          </cell>
          <cell r="D1916" t="str">
            <v>Ограждение 4ОГ1-14</v>
          </cell>
          <cell r="E1916">
            <v>1</v>
          </cell>
          <cell r="F1916">
            <v>39.200000000000003</v>
          </cell>
          <cell r="G1916">
            <v>39.200000000000003</v>
          </cell>
        </row>
        <row r="1917">
          <cell r="C1917" t="str">
            <v>4ОГ1-15</v>
          </cell>
          <cell r="D1917" t="str">
            <v>Ограждение 4ОГ1-15</v>
          </cell>
          <cell r="E1917">
            <v>2</v>
          </cell>
          <cell r="F1917">
            <v>5.0999999999999996</v>
          </cell>
          <cell r="G1917">
            <v>10.199999999999999</v>
          </cell>
        </row>
        <row r="1918">
          <cell r="C1918" t="str">
            <v>4ОГ1-16</v>
          </cell>
          <cell r="D1918" t="str">
            <v>Ограждение 4ОГ1-16</v>
          </cell>
          <cell r="E1918">
            <v>1</v>
          </cell>
          <cell r="F1918">
            <v>15</v>
          </cell>
          <cell r="G1918">
            <v>15</v>
          </cell>
        </row>
        <row r="1919">
          <cell r="C1919" t="str">
            <v>4ОГ1-17</v>
          </cell>
          <cell r="D1919" t="str">
            <v>Ограждение 4ОГ1-17</v>
          </cell>
          <cell r="E1919">
            <v>1</v>
          </cell>
          <cell r="F1919">
            <v>15</v>
          </cell>
          <cell r="G1919">
            <v>15</v>
          </cell>
        </row>
        <row r="1920">
          <cell r="C1920" t="str">
            <v>4ОГ1-18</v>
          </cell>
          <cell r="D1920" t="str">
            <v>Ограждение 4ОГ1-18</v>
          </cell>
          <cell r="E1920">
            <v>1</v>
          </cell>
          <cell r="F1920">
            <v>13.6</v>
          </cell>
          <cell r="G1920">
            <v>13.6</v>
          </cell>
        </row>
        <row r="1921">
          <cell r="C1921" t="str">
            <v>4ОГ1-19</v>
          </cell>
          <cell r="D1921" t="str">
            <v>Ограждение 4ОГ1-19</v>
          </cell>
          <cell r="E1921">
            <v>2</v>
          </cell>
          <cell r="F1921">
            <v>29.9</v>
          </cell>
          <cell r="G1921">
            <v>59.8</v>
          </cell>
        </row>
        <row r="1922">
          <cell r="C1922" t="str">
            <v>4ОГ1-20</v>
          </cell>
          <cell r="D1922" t="str">
            <v>Ограждение 4ОГ1-20</v>
          </cell>
          <cell r="E1922">
            <v>12</v>
          </cell>
          <cell r="F1922">
            <v>33.9</v>
          </cell>
          <cell r="G1922">
            <v>406.8</v>
          </cell>
        </row>
        <row r="1923">
          <cell r="C1923" t="str">
            <v>4ОГ1-21</v>
          </cell>
          <cell r="D1923" t="str">
            <v>Ограждение 4ОГ1-21</v>
          </cell>
          <cell r="E1923">
            <v>4</v>
          </cell>
          <cell r="F1923">
            <v>31.5</v>
          </cell>
          <cell r="G1923">
            <v>126</v>
          </cell>
        </row>
        <row r="1924">
          <cell r="C1924" t="str">
            <v>4ОГ1-22</v>
          </cell>
          <cell r="D1924" t="str">
            <v>Ограждение 4ОГ1-22</v>
          </cell>
          <cell r="E1924">
            <v>1</v>
          </cell>
          <cell r="F1924">
            <v>5.0999999999999996</v>
          </cell>
          <cell r="G1924">
            <v>5.0999999999999996</v>
          </cell>
        </row>
        <row r="1925">
          <cell r="C1925" t="str">
            <v>4ОГ1-23</v>
          </cell>
          <cell r="D1925" t="str">
            <v>Ограждение 4ОГ1-23</v>
          </cell>
          <cell r="E1925">
            <v>2</v>
          </cell>
          <cell r="F1925">
            <v>16.899999999999999</v>
          </cell>
          <cell r="G1925">
            <v>33.799999999999997</v>
          </cell>
        </row>
        <row r="1926">
          <cell r="C1926" t="str">
            <v>4ОГ1-24</v>
          </cell>
          <cell r="D1926" t="str">
            <v>Ограждение 4ОГ1-24</v>
          </cell>
          <cell r="E1926">
            <v>1</v>
          </cell>
          <cell r="F1926">
            <v>5.0999999999999996</v>
          </cell>
          <cell r="G1926">
            <v>5.0999999999999996</v>
          </cell>
        </row>
        <row r="1927">
          <cell r="C1927" t="str">
            <v>4ОГ1-25</v>
          </cell>
          <cell r="D1927" t="str">
            <v>Ограждение 4ОГ1-25</v>
          </cell>
          <cell r="E1927">
            <v>2</v>
          </cell>
          <cell r="F1927">
            <v>17.399999999999999</v>
          </cell>
          <cell r="G1927">
            <v>34.799999999999997</v>
          </cell>
        </row>
        <row r="1928">
          <cell r="C1928" t="str">
            <v>4ОГ1-26</v>
          </cell>
          <cell r="D1928" t="str">
            <v>Ограждение 4ОГ1-26</v>
          </cell>
          <cell r="E1928">
            <v>2</v>
          </cell>
          <cell r="F1928">
            <v>36.700000000000003</v>
          </cell>
          <cell r="G1928">
            <v>73.400000000000006</v>
          </cell>
        </row>
        <row r="1929">
          <cell r="C1929" t="str">
            <v>4ОГ1-27</v>
          </cell>
          <cell r="D1929" t="str">
            <v>Ограждение 4ОГ1-27</v>
          </cell>
          <cell r="E1929">
            <v>1</v>
          </cell>
          <cell r="F1929">
            <v>19.899999999999999</v>
          </cell>
          <cell r="G1929">
            <v>19.899999999999999</v>
          </cell>
        </row>
        <row r="1930">
          <cell r="C1930" t="str">
            <v>4ОГ1-28</v>
          </cell>
          <cell r="D1930" t="str">
            <v>Ограждение 4ОГ1-28</v>
          </cell>
          <cell r="E1930">
            <v>1</v>
          </cell>
          <cell r="F1930">
            <v>6.3</v>
          </cell>
          <cell r="G1930">
            <v>6.3</v>
          </cell>
        </row>
        <row r="1931">
          <cell r="C1931" t="str">
            <v>4ОГ2-1</v>
          </cell>
          <cell r="D1931" t="str">
            <v>Ограждение 4ОГ2-1</v>
          </cell>
          <cell r="E1931">
            <v>2</v>
          </cell>
          <cell r="F1931">
            <v>22.7</v>
          </cell>
          <cell r="G1931">
            <v>45.4</v>
          </cell>
        </row>
        <row r="1932">
          <cell r="C1932" t="str">
            <v>4ОГ2-2</v>
          </cell>
          <cell r="D1932" t="str">
            <v>Ограждение 4ОГ2-2</v>
          </cell>
          <cell r="E1932">
            <v>2</v>
          </cell>
          <cell r="F1932">
            <v>22.7</v>
          </cell>
          <cell r="G1932">
            <v>45.4</v>
          </cell>
        </row>
        <row r="1933">
          <cell r="C1933" t="str">
            <v>4ОГ2-3</v>
          </cell>
          <cell r="D1933" t="str">
            <v>Ограждение 4ОГ2-3</v>
          </cell>
          <cell r="E1933">
            <v>2</v>
          </cell>
          <cell r="F1933">
            <v>16.600000000000001</v>
          </cell>
          <cell r="G1933">
            <v>33.200000000000003</v>
          </cell>
        </row>
        <row r="1934">
          <cell r="C1934" t="str">
            <v>4ОГ2-4</v>
          </cell>
          <cell r="D1934" t="str">
            <v>Ограждение 4ОГ2-4</v>
          </cell>
          <cell r="E1934">
            <v>1</v>
          </cell>
          <cell r="F1934">
            <v>16.600000000000001</v>
          </cell>
          <cell r="G1934">
            <v>16.600000000000001</v>
          </cell>
        </row>
        <row r="1935">
          <cell r="C1935" t="str">
            <v>4ОГ2-5</v>
          </cell>
          <cell r="D1935" t="str">
            <v>Ограждение 4ОГ2-5</v>
          </cell>
          <cell r="E1935">
            <v>1</v>
          </cell>
          <cell r="F1935">
            <v>6.2</v>
          </cell>
          <cell r="G1935">
            <v>6.2</v>
          </cell>
        </row>
        <row r="1936">
          <cell r="C1936" t="str">
            <v>4ОГ2-6</v>
          </cell>
          <cell r="D1936" t="str">
            <v>Ограждение 4ОГ2-6</v>
          </cell>
          <cell r="E1936">
            <v>1</v>
          </cell>
          <cell r="F1936">
            <v>6.2</v>
          </cell>
          <cell r="G1936">
            <v>6.2</v>
          </cell>
        </row>
        <row r="1937">
          <cell r="C1937" t="str">
            <v>4ОГ2-7</v>
          </cell>
          <cell r="D1937" t="str">
            <v>Ограждение 4ОГ2-7</v>
          </cell>
          <cell r="E1937">
            <v>1</v>
          </cell>
          <cell r="F1937">
            <v>16.899999999999999</v>
          </cell>
          <cell r="G1937">
            <v>16.899999999999999</v>
          </cell>
        </row>
        <row r="1938">
          <cell r="C1938" t="str">
            <v>4ОГ2-8</v>
          </cell>
          <cell r="D1938" t="str">
            <v>Ограждение 4ОГ2-8</v>
          </cell>
          <cell r="E1938">
            <v>2</v>
          </cell>
          <cell r="F1938">
            <v>28.2</v>
          </cell>
          <cell r="G1938">
            <v>56.4</v>
          </cell>
        </row>
        <row r="1939">
          <cell r="C1939" t="str">
            <v>4ОГ2-9</v>
          </cell>
          <cell r="D1939" t="str">
            <v>Ограждение 4ОГ2-9</v>
          </cell>
          <cell r="E1939">
            <v>2</v>
          </cell>
          <cell r="F1939">
            <v>31.2</v>
          </cell>
          <cell r="G1939">
            <v>62.4</v>
          </cell>
        </row>
        <row r="1940">
          <cell r="C1940" t="str">
            <v>4ОГ2-10</v>
          </cell>
          <cell r="D1940" t="str">
            <v>Ограждение 4ОГ2-10</v>
          </cell>
          <cell r="E1940">
            <v>2</v>
          </cell>
          <cell r="F1940">
            <v>31.2</v>
          </cell>
          <cell r="G1940">
            <v>62.4</v>
          </cell>
        </row>
        <row r="1941">
          <cell r="C1941" t="str">
            <v>4ОГ2-11</v>
          </cell>
          <cell r="D1941" t="str">
            <v>Ограждение 4ОГ2-11</v>
          </cell>
          <cell r="E1941">
            <v>1</v>
          </cell>
          <cell r="F1941">
            <v>25.1</v>
          </cell>
          <cell r="G1941">
            <v>25.1</v>
          </cell>
        </row>
        <row r="1942">
          <cell r="C1942" t="str">
            <v>4ОГ2-12</v>
          </cell>
          <cell r="D1942" t="str">
            <v>Ограждение 4ОГ2-12</v>
          </cell>
          <cell r="E1942">
            <v>1</v>
          </cell>
          <cell r="F1942">
            <v>25.1</v>
          </cell>
          <cell r="G1942">
            <v>25.1</v>
          </cell>
        </row>
        <row r="1943">
          <cell r="C1943" t="str">
            <v>4ОГ2-13</v>
          </cell>
          <cell r="D1943" t="str">
            <v>Ограждение 4ОГ2-13</v>
          </cell>
          <cell r="E1943">
            <v>1</v>
          </cell>
          <cell r="F1943">
            <v>25.1</v>
          </cell>
          <cell r="G1943">
            <v>25.1</v>
          </cell>
        </row>
        <row r="1944">
          <cell r="C1944" t="str">
            <v>4ОГ2-14</v>
          </cell>
          <cell r="D1944" t="str">
            <v>Ограждение 4ОГ2-14</v>
          </cell>
          <cell r="E1944">
            <v>1</v>
          </cell>
          <cell r="F1944">
            <v>25.1</v>
          </cell>
          <cell r="G1944">
            <v>25.1</v>
          </cell>
        </row>
        <row r="1945">
          <cell r="C1945" t="str">
            <v>4ОГ5-1</v>
          </cell>
          <cell r="D1945" t="str">
            <v>Ограждение 4ОГ5-1</v>
          </cell>
          <cell r="E1945">
            <v>50</v>
          </cell>
          <cell r="F1945">
            <v>24.3</v>
          </cell>
          <cell r="G1945">
            <v>1215</v>
          </cell>
        </row>
        <row r="1946">
          <cell r="C1946" t="str">
            <v>4ОГ5-2</v>
          </cell>
          <cell r="D1946" t="str">
            <v>Ограждение 4ОГ5-2</v>
          </cell>
          <cell r="E1946">
            <v>2</v>
          </cell>
          <cell r="F1946">
            <v>8.1999999999999993</v>
          </cell>
          <cell r="G1946">
            <v>16.399999999999999</v>
          </cell>
        </row>
        <row r="1947">
          <cell r="C1947" t="str">
            <v>4П2-1</v>
          </cell>
          <cell r="D1947" t="str">
            <v>Прогон 4П2-1</v>
          </cell>
          <cell r="E1947">
            <v>1</v>
          </cell>
          <cell r="F1947">
            <v>16.8</v>
          </cell>
          <cell r="G1947">
            <v>16.8</v>
          </cell>
        </row>
        <row r="1948">
          <cell r="C1948" t="str">
            <v>4П2-2</v>
          </cell>
          <cell r="D1948" t="str">
            <v>Прогон 4П2-2</v>
          </cell>
          <cell r="E1948">
            <v>5</v>
          </cell>
          <cell r="F1948">
            <v>16.8</v>
          </cell>
          <cell r="G1948">
            <v>84</v>
          </cell>
        </row>
        <row r="1949">
          <cell r="C1949" t="str">
            <v>4П2-3</v>
          </cell>
          <cell r="D1949" t="str">
            <v>Прогон 4П2-3</v>
          </cell>
          <cell r="E1949">
            <v>1</v>
          </cell>
          <cell r="F1949">
            <v>16.5</v>
          </cell>
          <cell r="G1949">
            <v>16.5</v>
          </cell>
        </row>
        <row r="1950">
          <cell r="C1950" t="str">
            <v>4П2-4</v>
          </cell>
          <cell r="D1950" t="str">
            <v>Прогон 4П2-4</v>
          </cell>
          <cell r="E1950">
            <v>1</v>
          </cell>
          <cell r="F1950">
            <v>104.4</v>
          </cell>
          <cell r="G1950">
            <v>104.4</v>
          </cell>
        </row>
        <row r="1951">
          <cell r="C1951" t="str">
            <v>4П2-5</v>
          </cell>
          <cell r="D1951" t="str">
            <v>Прогон 4П2-5</v>
          </cell>
          <cell r="E1951">
            <v>5</v>
          </cell>
          <cell r="F1951">
            <v>104.4</v>
          </cell>
          <cell r="G1951">
            <v>522</v>
          </cell>
        </row>
        <row r="1952">
          <cell r="C1952" t="str">
            <v>4П2-6</v>
          </cell>
          <cell r="D1952" t="str">
            <v>Прогон 4П2-6</v>
          </cell>
          <cell r="E1952">
            <v>12</v>
          </cell>
          <cell r="F1952">
            <v>104.8</v>
          </cell>
          <cell r="G1952">
            <v>1257.5999999999999</v>
          </cell>
        </row>
        <row r="1953">
          <cell r="C1953" t="str">
            <v>4П2-7</v>
          </cell>
          <cell r="D1953" t="str">
            <v>Прогон 4П2-7</v>
          </cell>
          <cell r="E1953">
            <v>66</v>
          </cell>
          <cell r="F1953">
            <v>104</v>
          </cell>
          <cell r="G1953">
            <v>6864</v>
          </cell>
        </row>
        <row r="1954">
          <cell r="C1954" t="str">
            <v>4П2-8</v>
          </cell>
          <cell r="D1954" t="str">
            <v>Прогон 4П2-8</v>
          </cell>
          <cell r="E1954">
            <v>1</v>
          </cell>
          <cell r="F1954">
            <v>87.8</v>
          </cell>
          <cell r="G1954">
            <v>87.8</v>
          </cell>
        </row>
        <row r="1955">
          <cell r="C1955" t="str">
            <v>4П2-9</v>
          </cell>
          <cell r="D1955" t="str">
            <v>Прогон 4П2-9</v>
          </cell>
          <cell r="E1955">
            <v>1</v>
          </cell>
          <cell r="F1955">
            <v>87.5</v>
          </cell>
          <cell r="G1955">
            <v>87.5</v>
          </cell>
        </row>
        <row r="1956">
          <cell r="C1956" t="str">
            <v>4П2-10</v>
          </cell>
          <cell r="D1956" t="str">
            <v>Прогон 4П2-10</v>
          </cell>
          <cell r="E1956">
            <v>5</v>
          </cell>
          <cell r="F1956">
            <v>89.1</v>
          </cell>
          <cell r="G1956">
            <v>445.5</v>
          </cell>
        </row>
        <row r="1957">
          <cell r="C1957" t="str">
            <v>4ПД1-1</v>
          </cell>
          <cell r="D1957" t="str">
            <v>Подвес 4ПД1-1</v>
          </cell>
          <cell r="E1957">
            <v>1</v>
          </cell>
          <cell r="F1957">
            <v>46.1</v>
          </cell>
          <cell r="G1957">
            <v>46.1</v>
          </cell>
        </row>
        <row r="1958">
          <cell r="C1958" t="str">
            <v>4ПП-1</v>
          </cell>
          <cell r="D1958" t="str">
            <v>Прокладка 4ПП-1</v>
          </cell>
          <cell r="E1958">
            <v>26</v>
          </cell>
          <cell r="F1958">
            <v>1</v>
          </cell>
          <cell r="G1958">
            <v>26</v>
          </cell>
        </row>
        <row r="1959">
          <cell r="C1959" t="str">
            <v>4ПП-2</v>
          </cell>
          <cell r="D1959" t="str">
            <v>Прокладка 4ПП-2</v>
          </cell>
          <cell r="E1959">
            <v>22</v>
          </cell>
          <cell r="F1959">
            <v>5.0999999999999996</v>
          </cell>
          <cell r="G1959">
            <v>112.2</v>
          </cell>
        </row>
        <row r="1960">
          <cell r="C1960" t="str">
            <v>4ПП-3</v>
          </cell>
          <cell r="D1960" t="str">
            <v>Прокладка 4ПП-3</v>
          </cell>
          <cell r="E1960">
            <v>2</v>
          </cell>
          <cell r="F1960">
            <v>3.5</v>
          </cell>
          <cell r="G1960">
            <v>7</v>
          </cell>
        </row>
        <row r="1961">
          <cell r="C1961" t="str">
            <v>4ПТ-1</v>
          </cell>
          <cell r="D1961" t="str">
            <v>Петля 4ПТ-1</v>
          </cell>
          <cell r="E1961">
            <v>24</v>
          </cell>
          <cell r="F1961">
            <v>0.5</v>
          </cell>
          <cell r="G1961">
            <v>12</v>
          </cell>
        </row>
        <row r="1962">
          <cell r="C1962" t="str">
            <v>4РС2-1</v>
          </cell>
          <cell r="D1962" t="str">
            <v>Распорка 4РС2-1</v>
          </cell>
          <cell r="E1962">
            <v>24</v>
          </cell>
          <cell r="F1962">
            <v>185</v>
          </cell>
          <cell r="G1962">
            <v>4440</v>
          </cell>
        </row>
        <row r="1963">
          <cell r="C1963" t="str">
            <v>4РС2-2</v>
          </cell>
          <cell r="D1963" t="str">
            <v>Распорка 4РС2-2</v>
          </cell>
          <cell r="E1963">
            <v>2</v>
          </cell>
          <cell r="F1963">
            <v>118.2</v>
          </cell>
          <cell r="G1963">
            <v>236.4</v>
          </cell>
        </row>
        <row r="1964">
          <cell r="C1964" t="str">
            <v>4РС3-1</v>
          </cell>
          <cell r="D1964" t="str">
            <v>Распорка 4РС3-1</v>
          </cell>
          <cell r="E1964">
            <v>10</v>
          </cell>
          <cell r="F1964">
            <v>311.5</v>
          </cell>
          <cell r="G1964">
            <v>3115</v>
          </cell>
        </row>
        <row r="1965">
          <cell r="C1965" t="str">
            <v>4РС3-2</v>
          </cell>
          <cell r="D1965" t="str">
            <v>Распорка 4РС3-2</v>
          </cell>
          <cell r="E1965">
            <v>1</v>
          </cell>
          <cell r="F1965">
            <v>339.7</v>
          </cell>
          <cell r="G1965">
            <v>339.7</v>
          </cell>
        </row>
        <row r="1966">
          <cell r="C1966" t="str">
            <v>4РС3-3</v>
          </cell>
          <cell r="D1966" t="str">
            <v>Распорка 4РС3-3</v>
          </cell>
          <cell r="E1966">
            <v>2</v>
          </cell>
          <cell r="F1966">
            <v>102.3</v>
          </cell>
          <cell r="G1966">
            <v>204.6</v>
          </cell>
        </row>
        <row r="1967">
          <cell r="C1967" t="str">
            <v>4РС5-1</v>
          </cell>
          <cell r="D1967" t="str">
            <v>Распорка 4РС5-1</v>
          </cell>
          <cell r="E1967">
            <v>1</v>
          </cell>
          <cell r="F1967">
            <v>544</v>
          </cell>
          <cell r="G1967">
            <v>544</v>
          </cell>
        </row>
        <row r="1968">
          <cell r="C1968" t="str">
            <v>4РС6-1</v>
          </cell>
          <cell r="D1968" t="str">
            <v>Распорка 4РС6-1</v>
          </cell>
          <cell r="E1968">
            <v>6</v>
          </cell>
          <cell r="F1968">
            <v>515.5</v>
          </cell>
          <cell r="G1968">
            <v>3093</v>
          </cell>
        </row>
        <row r="1969">
          <cell r="C1969" t="str">
            <v>4РС6-2</v>
          </cell>
          <cell r="D1969" t="str">
            <v>Распорка 4РС6-2</v>
          </cell>
          <cell r="E1969">
            <v>1</v>
          </cell>
          <cell r="F1969">
            <v>578.20000000000005</v>
          </cell>
          <cell r="G1969">
            <v>578.20000000000005</v>
          </cell>
        </row>
        <row r="1970">
          <cell r="C1970" t="str">
            <v>4РС6-3</v>
          </cell>
          <cell r="D1970" t="str">
            <v>Распорка 4РС6-3</v>
          </cell>
          <cell r="E1970">
            <v>1</v>
          </cell>
          <cell r="F1970">
            <v>504.2</v>
          </cell>
          <cell r="G1970">
            <v>504.2</v>
          </cell>
        </row>
        <row r="1971">
          <cell r="C1971" t="str">
            <v>4РС6-4</v>
          </cell>
          <cell r="D1971" t="str">
            <v>Распорка 4РС6-4</v>
          </cell>
          <cell r="E1971">
            <v>1</v>
          </cell>
          <cell r="F1971">
            <v>515.4</v>
          </cell>
          <cell r="G1971">
            <v>515.4</v>
          </cell>
        </row>
        <row r="1972">
          <cell r="C1972" t="str">
            <v>4РС7-1</v>
          </cell>
          <cell r="D1972" t="str">
            <v>Распорка 4РС7-1</v>
          </cell>
          <cell r="E1972">
            <v>11</v>
          </cell>
          <cell r="F1972">
            <v>255.3</v>
          </cell>
          <cell r="G1972">
            <v>2808.3</v>
          </cell>
        </row>
        <row r="1973">
          <cell r="C1973" t="str">
            <v>4РС7-2</v>
          </cell>
          <cell r="D1973" t="str">
            <v>Распорка 4РС7-2</v>
          </cell>
          <cell r="E1973">
            <v>1</v>
          </cell>
          <cell r="F1973">
            <v>271.5</v>
          </cell>
          <cell r="G1973">
            <v>271.5</v>
          </cell>
        </row>
        <row r="1974">
          <cell r="C1974" t="str">
            <v>4РС8-1</v>
          </cell>
          <cell r="D1974" t="str">
            <v>Распорка 4РС8-1</v>
          </cell>
          <cell r="E1974">
            <v>1</v>
          </cell>
          <cell r="F1974">
            <v>164.6</v>
          </cell>
          <cell r="G1974">
            <v>164.6</v>
          </cell>
        </row>
        <row r="1975">
          <cell r="C1975" t="str">
            <v>4РС9-1</v>
          </cell>
          <cell r="D1975" t="str">
            <v>Распорка 4РС9-1</v>
          </cell>
          <cell r="E1975">
            <v>1</v>
          </cell>
          <cell r="F1975">
            <v>163.19999999999999</v>
          </cell>
          <cell r="G1975">
            <v>163.19999999999999</v>
          </cell>
        </row>
        <row r="1976">
          <cell r="C1976" t="str">
            <v>4РС10-1</v>
          </cell>
          <cell r="D1976" t="str">
            <v>Распорка 4РС10-1</v>
          </cell>
          <cell r="E1976">
            <v>1</v>
          </cell>
          <cell r="F1976">
            <v>304.8</v>
          </cell>
          <cell r="G1976">
            <v>304.8</v>
          </cell>
        </row>
        <row r="1977">
          <cell r="C1977" t="str">
            <v>4РС10-2</v>
          </cell>
          <cell r="D1977" t="str">
            <v>Распорка 4РС10-2</v>
          </cell>
          <cell r="E1977">
            <v>1</v>
          </cell>
          <cell r="F1977">
            <v>264.3</v>
          </cell>
          <cell r="G1977">
            <v>264.3</v>
          </cell>
        </row>
        <row r="1978">
          <cell r="C1978" t="str">
            <v>4РС10-3</v>
          </cell>
          <cell r="D1978" t="str">
            <v>Распорка 4РС10-3</v>
          </cell>
          <cell r="E1978">
            <v>1</v>
          </cell>
          <cell r="F1978">
            <v>262.3</v>
          </cell>
          <cell r="G1978">
            <v>262.3</v>
          </cell>
        </row>
        <row r="1979">
          <cell r="C1979" t="str">
            <v>4РС10-4</v>
          </cell>
          <cell r="D1979" t="str">
            <v>Распорка 4РС10-4</v>
          </cell>
          <cell r="E1979">
            <v>1</v>
          </cell>
          <cell r="F1979">
            <v>264.3</v>
          </cell>
          <cell r="G1979">
            <v>264.3</v>
          </cell>
        </row>
        <row r="1980">
          <cell r="C1980" t="str">
            <v>4РС10-5</v>
          </cell>
          <cell r="D1980" t="str">
            <v>Распорка 4РС10-5</v>
          </cell>
          <cell r="E1980">
            <v>1</v>
          </cell>
          <cell r="F1980">
            <v>264.3</v>
          </cell>
          <cell r="G1980">
            <v>264.3</v>
          </cell>
        </row>
        <row r="1981">
          <cell r="C1981" t="str">
            <v>4РС10-6</v>
          </cell>
          <cell r="D1981" t="str">
            <v>Распорка 4РС10-6</v>
          </cell>
          <cell r="E1981">
            <v>1</v>
          </cell>
          <cell r="F1981">
            <v>261.39999999999998</v>
          </cell>
          <cell r="G1981">
            <v>261.39999999999998</v>
          </cell>
        </row>
        <row r="1982">
          <cell r="C1982" t="str">
            <v>4РС10-7</v>
          </cell>
          <cell r="D1982" t="str">
            <v>Распорка 4РС10-7</v>
          </cell>
          <cell r="E1982">
            <v>1</v>
          </cell>
          <cell r="F1982">
            <v>265</v>
          </cell>
          <cell r="G1982">
            <v>265</v>
          </cell>
        </row>
        <row r="1983">
          <cell r="C1983" t="str">
            <v>4РС10-8</v>
          </cell>
          <cell r="D1983" t="str">
            <v>Распорка 4РС10-8</v>
          </cell>
          <cell r="E1983">
            <v>1</v>
          </cell>
          <cell r="F1983">
            <v>264.3</v>
          </cell>
          <cell r="G1983">
            <v>264.3</v>
          </cell>
        </row>
        <row r="1984">
          <cell r="C1984" t="str">
            <v>4РС10-9</v>
          </cell>
          <cell r="D1984" t="str">
            <v>Распорка 4РС10-9</v>
          </cell>
          <cell r="E1984">
            <v>1</v>
          </cell>
          <cell r="F1984">
            <v>263.3</v>
          </cell>
          <cell r="G1984">
            <v>263.3</v>
          </cell>
        </row>
        <row r="1985">
          <cell r="C1985" t="str">
            <v>4РС10-10</v>
          </cell>
          <cell r="D1985" t="str">
            <v>Распорка 4РС10-10</v>
          </cell>
          <cell r="E1985">
            <v>1</v>
          </cell>
          <cell r="F1985">
            <v>263.3</v>
          </cell>
          <cell r="G1985">
            <v>263.3</v>
          </cell>
        </row>
        <row r="1986">
          <cell r="C1986" t="str">
            <v>4РС10-11</v>
          </cell>
          <cell r="D1986" t="str">
            <v>Распорка 4РС10-11</v>
          </cell>
          <cell r="E1986">
            <v>1</v>
          </cell>
          <cell r="F1986">
            <v>264.3</v>
          </cell>
          <cell r="G1986">
            <v>264.3</v>
          </cell>
        </row>
        <row r="1987">
          <cell r="C1987" t="str">
            <v>4РС10-12</v>
          </cell>
          <cell r="D1987" t="str">
            <v>Распорка 4РС10-12</v>
          </cell>
          <cell r="E1987">
            <v>1</v>
          </cell>
          <cell r="F1987">
            <v>263.3</v>
          </cell>
          <cell r="G1987">
            <v>263.3</v>
          </cell>
        </row>
        <row r="1988">
          <cell r="C1988" t="str">
            <v>4РС10-13</v>
          </cell>
          <cell r="D1988" t="str">
            <v>Распорка 4РС10-13</v>
          </cell>
          <cell r="E1988">
            <v>1</v>
          </cell>
          <cell r="F1988">
            <v>178.4</v>
          </cell>
          <cell r="G1988">
            <v>178.4</v>
          </cell>
        </row>
        <row r="1989">
          <cell r="C1989" t="str">
            <v>4РС11-1</v>
          </cell>
          <cell r="D1989" t="str">
            <v>Распорка 4РС11-1</v>
          </cell>
          <cell r="E1989">
            <v>1</v>
          </cell>
          <cell r="F1989">
            <v>276.39999999999998</v>
          </cell>
          <cell r="G1989">
            <v>276.39999999999998</v>
          </cell>
        </row>
        <row r="1990">
          <cell r="C1990" t="str">
            <v>4РС11-2</v>
          </cell>
          <cell r="D1990" t="str">
            <v>Распорка 4РС11-2</v>
          </cell>
          <cell r="E1990">
            <v>11</v>
          </cell>
          <cell r="F1990">
            <v>231.4</v>
          </cell>
          <cell r="G1990">
            <v>2545.4</v>
          </cell>
        </row>
        <row r="1991">
          <cell r="C1991" t="str">
            <v>4РС11-3</v>
          </cell>
          <cell r="D1991" t="str">
            <v>Распорка 4РС11-3</v>
          </cell>
          <cell r="E1991">
            <v>1</v>
          </cell>
          <cell r="F1991">
            <v>151.5</v>
          </cell>
          <cell r="G1991">
            <v>151.5</v>
          </cell>
        </row>
        <row r="1992">
          <cell r="C1992" t="str">
            <v>4РС12-1</v>
          </cell>
          <cell r="D1992" t="str">
            <v>Распорка 4РС12-1</v>
          </cell>
          <cell r="E1992">
            <v>1</v>
          </cell>
          <cell r="F1992">
            <v>215.5</v>
          </cell>
          <cell r="G1992">
            <v>215.5</v>
          </cell>
        </row>
        <row r="1993">
          <cell r="C1993" t="str">
            <v>4РС12-2</v>
          </cell>
          <cell r="D1993" t="str">
            <v>Распорка 4РС12-2</v>
          </cell>
          <cell r="E1993">
            <v>11</v>
          </cell>
          <cell r="F1993">
            <v>181</v>
          </cell>
          <cell r="G1993">
            <v>1991</v>
          </cell>
        </row>
        <row r="1994">
          <cell r="C1994" t="str">
            <v>4РС12-3</v>
          </cell>
          <cell r="D1994" t="str">
            <v>Распорка 4РС12-3</v>
          </cell>
          <cell r="E1994">
            <v>1</v>
          </cell>
          <cell r="F1994">
            <v>125</v>
          </cell>
          <cell r="G1994">
            <v>125</v>
          </cell>
        </row>
        <row r="1995">
          <cell r="C1995" t="str">
            <v>4РФ1-1</v>
          </cell>
          <cell r="D1995" t="str">
            <v>Ригель фахверка 4РФ1-1</v>
          </cell>
          <cell r="E1995">
            <v>1</v>
          </cell>
          <cell r="F1995">
            <v>14.3</v>
          </cell>
          <cell r="G1995">
            <v>14.3</v>
          </cell>
        </row>
        <row r="1996">
          <cell r="C1996" t="str">
            <v>4РФ1-2</v>
          </cell>
          <cell r="D1996" t="str">
            <v>Ригель фахверка 4РФ1-2</v>
          </cell>
          <cell r="E1996">
            <v>4</v>
          </cell>
          <cell r="F1996">
            <v>16.100000000000001</v>
          </cell>
          <cell r="G1996">
            <v>64.400000000000006</v>
          </cell>
        </row>
        <row r="1997">
          <cell r="C1997" t="str">
            <v>4РФ1-3</v>
          </cell>
          <cell r="D1997" t="str">
            <v>Ригель фахверка 4РФ1-3</v>
          </cell>
          <cell r="E1997">
            <v>1</v>
          </cell>
          <cell r="F1997">
            <v>19.8</v>
          </cell>
          <cell r="G1997">
            <v>19.8</v>
          </cell>
        </row>
        <row r="1998">
          <cell r="C1998" t="str">
            <v>4РФ1-4</v>
          </cell>
          <cell r="D1998" t="str">
            <v>Ригель фахверка 4РФ1-4</v>
          </cell>
          <cell r="E1998">
            <v>6</v>
          </cell>
          <cell r="F1998">
            <v>111.8</v>
          </cell>
          <cell r="G1998">
            <v>670.8</v>
          </cell>
        </row>
        <row r="1999">
          <cell r="C1999" t="str">
            <v>4РФ1-5</v>
          </cell>
          <cell r="D1999" t="str">
            <v>Ригель фахверка 4РФ1-5</v>
          </cell>
          <cell r="E1999">
            <v>24</v>
          </cell>
          <cell r="F1999">
            <v>113.4</v>
          </cell>
          <cell r="G1999">
            <v>2721.6</v>
          </cell>
        </row>
        <row r="2000">
          <cell r="C2000" t="str">
            <v>4РФ1-6</v>
          </cell>
          <cell r="D2000" t="str">
            <v>Ригель фахверка 4РФ1-6</v>
          </cell>
          <cell r="E2000">
            <v>24</v>
          </cell>
          <cell r="F2000">
            <v>116.8</v>
          </cell>
          <cell r="G2000">
            <v>2803.2</v>
          </cell>
        </row>
        <row r="2001">
          <cell r="C2001" t="str">
            <v>4РФ1-7</v>
          </cell>
          <cell r="D2001" t="str">
            <v>Ригель фахверка 4РФ1-7</v>
          </cell>
          <cell r="E2001">
            <v>12</v>
          </cell>
          <cell r="F2001">
            <v>113.4</v>
          </cell>
          <cell r="G2001">
            <v>1360.8</v>
          </cell>
        </row>
        <row r="2002">
          <cell r="C2002" t="str">
            <v>4РФ1-8</v>
          </cell>
          <cell r="D2002" t="str">
            <v>Ригель фахверка 4РФ1-8</v>
          </cell>
          <cell r="E2002">
            <v>6</v>
          </cell>
          <cell r="F2002">
            <v>111.8</v>
          </cell>
          <cell r="G2002">
            <v>670.8</v>
          </cell>
        </row>
        <row r="2003">
          <cell r="C2003" t="str">
            <v>4РФ1-9</v>
          </cell>
          <cell r="D2003" t="str">
            <v>Ригель фахверка 4РФ1-9</v>
          </cell>
          <cell r="E2003">
            <v>2</v>
          </cell>
          <cell r="F2003">
            <v>76.3</v>
          </cell>
          <cell r="G2003">
            <v>152.6</v>
          </cell>
        </row>
        <row r="2004">
          <cell r="C2004" t="str">
            <v>4РФ1-10</v>
          </cell>
          <cell r="D2004" t="str">
            <v>Ригель фахверка 4РФ1-10</v>
          </cell>
          <cell r="E2004">
            <v>1</v>
          </cell>
          <cell r="F2004">
            <v>73.3</v>
          </cell>
          <cell r="G2004">
            <v>73.3</v>
          </cell>
        </row>
        <row r="2005">
          <cell r="C2005" t="str">
            <v>4РФ1-11</v>
          </cell>
          <cell r="D2005" t="str">
            <v>Ригель фахверка 4РФ1-11</v>
          </cell>
          <cell r="E2005">
            <v>2</v>
          </cell>
          <cell r="F2005">
            <v>76.900000000000006</v>
          </cell>
          <cell r="G2005">
            <v>153.80000000000001</v>
          </cell>
        </row>
        <row r="2006">
          <cell r="C2006" t="str">
            <v>4РФ1-12</v>
          </cell>
          <cell r="D2006" t="str">
            <v>Ригель фахверка 4РФ1-12</v>
          </cell>
          <cell r="E2006">
            <v>1</v>
          </cell>
          <cell r="F2006">
            <v>73.7</v>
          </cell>
          <cell r="G2006">
            <v>73.7</v>
          </cell>
        </row>
        <row r="2007">
          <cell r="C2007" t="str">
            <v>4РФ1-13</v>
          </cell>
          <cell r="D2007" t="str">
            <v>Ригель фахверка 4РФ1-13</v>
          </cell>
          <cell r="E2007">
            <v>1</v>
          </cell>
          <cell r="F2007">
            <v>12.3</v>
          </cell>
          <cell r="G2007">
            <v>12.3</v>
          </cell>
        </row>
        <row r="2008">
          <cell r="C2008" t="str">
            <v>4РФ1-14</v>
          </cell>
          <cell r="D2008" t="str">
            <v>Ригель фахверка 4РФ1-14</v>
          </cell>
          <cell r="E2008">
            <v>3</v>
          </cell>
          <cell r="F2008">
            <v>11.9</v>
          </cell>
          <cell r="G2008">
            <v>35.700000000000003</v>
          </cell>
        </row>
        <row r="2009">
          <cell r="C2009" t="str">
            <v>4РФ1-15</v>
          </cell>
          <cell r="D2009" t="str">
            <v>Ригель фахверка 4РФ1-15</v>
          </cell>
          <cell r="E2009">
            <v>1</v>
          </cell>
          <cell r="F2009">
            <v>10.8</v>
          </cell>
          <cell r="G2009">
            <v>10.8</v>
          </cell>
        </row>
        <row r="2010">
          <cell r="C2010" t="str">
            <v>4РФ1-16</v>
          </cell>
          <cell r="D2010" t="str">
            <v>Ригель фахверка 4РФ1-16</v>
          </cell>
          <cell r="E2010">
            <v>1</v>
          </cell>
          <cell r="F2010">
            <v>15.5</v>
          </cell>
          <cell r="G2010">
            <v>15.5</v>
          </cell>
        </row>
        <row r="2011">
          <cell r="C2011" t="str">
            <v>4РФ1-17</v>
          </cell>
          <cell r="D2011" t="str">
            <v>Ригель фахверка 4РФ1-17</v>
          </cell>
          <cell r="E2011">
            <v>3</v>
          </cell>
          <cell r="F2011">
            <v>15</v>
          </cell>
          <cell r="G2011">
            <v>45</v>
          </cell>
        </row>
        <row r="2012">
          <cell r="C2012" t="str">
            <v>4РФ1-18</v>
          </cell>
          <cell r="D2012" t="str">
            <v>Ригель фахверка 4РФ1-18</v>
          </cell>
          <cell r="E2012">
            <v>1</v>
          </cell>
          <cell r="F2012">
            <v>13.9</v>
          </cell>
          <cell r="G2012">
            <v>13.9</v>
          </cell>
        </row>
        <row r="2013">
          <cell r="C2013" t="str">
            <v>4РФ2-1</v>
          </cell>
          <cell r="D2013" t="str">
            <v>Ригель фахверка 4РФ2-1</v>
          </cell>
          <cell r="E2013">
            <v>7</v>
          </cell>
          <cell r="F2013">
            <v>14.9</v>
          </cell>
          <cell r="G2013">
            <v>104.3</v>
          </cell>
        </row>
        <row r="2014">
          <cell r="C2014" t="str">
            <v>4РФ3-1</v>
          </cell>
          <cell r="D2014" t="str">
            <v>Ригель фахверка 4РФ3-1</v>
          </cell>
          <cell r="E2014">
            <v>18</v>
          </cell>
          <cell r="F2014">
            <v>4.8</v>
          </cell>
          <cell r="G2014">
            <v>86.4</v>
          </cell>
        </row>
        <row r="2015">
          <cell r="C2015" t="str">
            <v>4СВ1-1</v>
          </cell>
          <cell r="D2015" t="str">
            <v>Связь 4СВ1-1</v>
          </cell>
          <cell r="E2015">
            <v>14</v>
          </cell>
          <cell r="F2015">
            <v>235.1</v>
          </cell>
          <cell r="G2015">
            <v>3291.4</v>
          </cell>
        </row>
        <row r="2016">
          <cell r="C2016" t="str">
            <v>4СВ1-2</v>
          </cell>
          <cell r="D2016" t="str">
            <v>Связь 4СВ1-2</v>
          </cell>
          <cell r="E2016">
            <v>14</v>
          </cell>
          <cell r="F2016">
            <v>232.1</v>
          </cell>
          <cell r="G2016">
            <v>3249.4</v>
          </cell>
        </row>
        <row r="2017">
          <cell r="C2017" t="str">
            <v>4СВ1-3</v>
          </cell>
          <cell r="D2017" t="str">
            <v>Связь 4СВ1-3</v>
          </cell>
          <cell r="E2017">
            <v>2</v>
          </cell>
          <cell r="F2017">
            <v>238.9</v>
          </cell>
          <cell r="G2017">
            <v>477.8</v>
          </cell>
        </row>
        <row r="2018">
          <cell r="C2018" t="str">
            <v>4СВ2-1</v>
          </cell>
          <cell r="D2018" t="str">
            <v>Связь 4СВ2-1</v>
          </cell>
          <cell r="E2018">
            <v>4</v>
          </cell>
          <cell r="F2018">
            <v>240.1</v>
          </cell>
          <cell r="G2018">
            <v>960.4</v>
          </cell>
        </row>
        <row r="2019">
          <cell r="C2019" t="str">
            <v>4СВ2-2</v>
          </cell>
          <cell r="D2019" t="str">
            <v>Связь 4СВ2-2</v>
          </cell>
          <cell r="E2019">
            <v>2</v>
          </cell>
          <cell r="F2019">
            <v>230</v>
          </cell>
          <cell r="G2019">
            <v>460</v>
          </cell>
        </row>
        <row r="2020">
          <cell r="C2020" t="str">
            <v>4СВ3-1</v>
          </cell>
          <cell r="D2020" t="str">
            <v>Связь 4СВ3-1</v>
          </cell>
          <cell r="E2020">
            <v>2</v>
          </cell>
          <cell r="F2020">
            <v>377.3</v>
          </cell>
          <cell r="G2020">
            <v>754.6</v>
          </cell>
        </row>
        <row r="2021">
          <cell r="C2021" t="str">
            <v>4СВ4-1</v>
          </cell>
          <cell r="D2021" t="str">
            <v>Связь 4СВ4-1</v>
          </cell>
          <cell r="E2021">
            <v>1</v>
          </cell>
          <cell r="F2021">
            <v>212.7</v>
          </cell>
          <cell r="G2021">
            <v>212.7</v>
          </cell>
        </row>
        <row r="2022">
          <cell r="C2022" t="str">
            <v>4СВ4-2</v>
          </cell>
          <cell r="D2022" t="str">
            <v>Связь 4СВ4-2</v>
          </cell>
          <cell r="E2022">
            <v>2</v>
          </cell>
          <cell r="F2022">
            <v>214.9</v>
          </cell>
          <cell r="G2022">
            <v>429.8</v>
          </cell>
        </row>
        <row r="2023">
          <cell r="C2023" t="str">
            <v>4СВ4-3</v>
          </cell>
          <cell r="D2023" t="str">
            <v>Связь 4СВ4-3</v>
          </cell>
          <cell r="E2023">
            <v>1</v>
          </cell>
          <cell r="F2023">
            <v>212.7</v>
          </cell>
          <cell r="G2023">
            <v>212.7</v>
          </cell>
        </row>
        <row r="2024">
          <cell r="C2024" t="str">
            <v>4СВ5-1</v>
          </cell>
          <cell r="D2024" t="str">
            <v>Связь 4СВ5-1</v>
          </cell>
          <cell r="E2024">
            <v>2</v>
          </cell>
          <cell r="F2024">
            <v>103.8</v>
          </cell>
          <cell r="G2024">
            <v>207.6</v>
          </cell>
        </row>
        <row r="2025">
          <cell r="C2025" t="str">
            <v>4СВ5-2</v>
          </cell>
          <cell r="D2025" t="str">
            <v>Связь 4СВ5-2</v>
          </cell>
          <cell r="E2025">
            <v>2</v>
          </cell>
          <cell r="F2025">
            <v>106.7</v>
          </cell>
          <cell r="G2025">
            <v>213.4</v>
          </cell>
        </row>
        <row r="2026">
          <cell r="C2026" t="str">
            <v>4СВ5-3</v>
          </cell>
          <cell r="D2026" t="str">
            <v>Связь 4СВ5-3</v>
          </cell>
          <cell r="E2026">
            <v>4</v>
          </cell>
          <cell r="F2026">
            <v>45.2</v>
          </cell>
          <cell r="G2026">
            <v>180.8</v>
          </cell>
        </row>
        <row r="2027">
          <cell r="C2027" t="str">
            <v>4СГ1-1</v>
          </cell>
          <cell r="D2027" t="str">
            <v>Связь 4СГ1-1</v>
          </cell>
          <cell r="E2027">
            <v>25</v>
          </cell>
          <cell r="F2027">
            <v>53.5</v>
          </cell>
          <cell r="G2027">
            <v>1337.5</v>
          </cell>
        </row>
        <row r="2028">
          <cell r="C2028" t="str">
            <v>4СГ1-2</v>
          </cell>
          <cell r="D2028" t="str">
            <v>Связь 4СГ1-2</v>
          </cell>
          <cell r="E2028">
            <v>1</v>
          </cell>
          <cell r="F2028">
            <v>46.4</v>
          </cell>
          <cell r="G2028">
            <v>46.4</v>
          </cell>
        </row>
        <row r="2029">
          <cell r="C2029" t="str">
            <v>4СГ1-3</v>
          </cell>
          <cell r="D2029" t="str">
            <v>Связь 4СГ1-3</v>
          </cell>
          <cell r="E2029">
            <v>1</v>
          </cell>
          <cell r="F2029">
            <v>48.5</v>
          </cell>
          <cell r="G2029">
            <v>48.5</v>
          </cell>
        </row>
        <row r="2030">
          <cell r="C2030" t="str">
            <v>4СГ1-4</v>
          </cell>
          <cell r="D2030" t="str">
            <v>Связь 4СГ1-4</v>
          </cell>
          <cell r="E2030">
            <v>1</v>
          </cell>
          <cell r="F2030">
            <v>52.6</v>
          </cell>
          <cell r="G2030">
            <v>52.6</v>
          </cell>
        </row>
        <row r="2031">
          <cell r="C2031" t="str">
            <v>4СГ1-5</v>
          </cell>
          <cell r="D2031" t="str">
            <v>Связь 4СГ1-5</v>
          </cell>
          <cell r="E2031">
            <v>1</v>
          </cell>
          <cell r="F2031">
            <v>37.299999999999997</v>
          </cell>
          <cell r="G2031">
            <v>37.299999999999997</v>
          </cell>
        </row>
        <row r="2032">
          <cell r="C2032" t="str">
            <v>4СГ1-6</v>
          </cell>
          <cell r="D2032" t="str">
            <v>Связь 4СГ1-6</v>
          </cell>
          <cell r="E2032">
            <v>1</v>
          </cell>
          <cell r="F2032">
            <v>35.700000000000003</v>
          </cell>
          <cell r="G2032">
            <v>35.700000000000003</v>
          </cell>
        </row>
        <row r="2033">
          <cell r="C2033" t="str">
            <v>4СГ1-7</v>
          </cell>
          <cell r="D2033" t="str">
            <v>Связь 4СГ1-7</v>
          </cell>
          <cell r="E2033">
            <v>1</v>
          </cell>
          <cell r="F2033">
            <v>30.1</v>
          </cell>
          <cell r="G2033">
            <v>30.1</v>
          </cell>
        </row>
        <row r="2034">
          <cell r="C2034" t="str">
            <v>4СГ1-8</v>
          </cell>
          <cell r="D2034" t="str">
            <v>Связь 4СГ1-8</v>
          </cell>
          <cell r="E2034">
            <v>1</v>
          </cell>
          <cell r="F2034">
            <v>35.200000000000003</v>
          </cell>
          <cell r="G2034">
            <v>35.200000000000003</v>
          </cell>
        </row>
        <row r="2035">
          <cell r="C2035" t="str">
            <v>4СГ1-9</v>
          </cell>
          <cell r="D2035" t="str">
            <v>Связь 4СГ1-9</v>
          </cell>
          <cell r="E2035">
            <v>1</v>
          </cell>
          <cell r="F2035">
            <v>24.7</v>
          </cell>
          <cell r="G2035">
            <v>24.7</v>
          </cell>
        </row>
        <row r="2036">
          <cell r="C2036" t="str">
            <v>4СГ1-10</v>
          </cell>
          <cell r="D2036" t="str">
            <v>Связь 4СГ1-10</v>
          </cell>
          <cell r="E2036">
            <v>1</v>
          </cell>
          <cell r="F2036">
            <v>69.900000000000006</v>
          </cell>
          <cell r="G2036">
            <v>69.900000000000006</v>
          </cell>
        </row>
        <row r="2037">
          <cell r="C2037" t="str">
            <v>4СГ2-1</v>
          </cell>
          <cell r="D2037" t="str">
            <v>Связь 4СГ2-1</v>
          </cell>
          <cell r="E2037">
            <v>2</v>
          </cell>
          <cell r="F2037">
            <v>216.8</v>
          </cell>
          <cell r="G2037">
            <v>433.6</v>
          </cell>
        </row>
        <row r="2038">
          <cell r="C2038" t="str">
            <v>4СГ2-2</v>
          </cell>
          <cell r="D2038" t="str">
            <v>Связь 4СГ2-2</v>
          </cell>
          <cell r="E2038">
            <v>1</v>
          </cell>
          <cell r="F2038">
            <v>219.2</v>
          </cell>
          <cell r="G2038">
            <v>219.2</v>
          </cell>
        </row>
        <row r="2039">
          <cell r="C2039" t="str">
            <v>4СГ2-3</v>
          </cell>
          <cell r="D2039" t="str">
            <v>Связь 4СГ2-3</v>
          </cell>
          <cell r="E2039">
            <v>1</v>
          </cell>
          <cell r="F2039">
            <v>219.2</v>
          </cell>
          <cell r="G2039">
            <v>219.2</v>
          </cell>
        </row>
        <row r="2040">
          <cell r="C2040" t="str">
            <v>4СТ1-1</v>
          </cell>
          <cell r="D2040" t="str">
            <v>Стойка 4СТ1-1</v>
          </cell>
          <cell r="E2040">
            <v>1</v>
          </cell>
          <cell r="F2040">
            <v>322.89999999999998</v>
          </cell>
          <cell r="G2040">
            <v>322.89999999999998</v>
          </cell>
        </row>
        <row r="2041">
          <cell r="C2041" t="str">
            <v>4СТ1-2</v>
          </cell>
          <cell r="D2041" t="str">
            <v>Стойка 4СТ1-2</v>
          </cell>
          <cell r="E2041">
            <v>1</v>
          </cell>
          <cell r="F2041">
            <v>473.1</v>
          </cell>
          <cell r="G2041">
            <v>473.1</v>
          </cell>
        </row>
        <row r="2042">
          <cell r="C2042" t="str">
            <v>4СФ1-1</v>
          </cell>
          <cell r="D2042" t="str">
            <v>Стойка фахверка 4СФ1-1</v>
          </cell>
          <cell r="E2042">
            <v>1</v>
          </cell>
          <cell r="F2042">
            <v>61.1</v>
          </cell>
          <cell r="G2042">
            <v>61.1</v>
          </cell>
        </row>
        <row r="2043">
          <cell r="C2043" t="str">
            <v>4СФ1-2</v>
          </cell>
          <cell r="D2043" t="str">
            <v>Стойка фахверка 4СФ1-2</v>
          </cell>
          <cell r="E2043">
            <v>1</v>
          </cell>
          <cell r="F2043">
            <v>237.1</v>
          </cell>
          <cell r="G2043">
            <v>237.1</v>
          </cell>
        </row>
        <row r="2044">
          <cell r="C2044" t="str">
            <v>4СФ2-1</v>
          </cell>
          <cell r="D2044" t="str">
            <v>Стойка фахверка 4СФ2-1</v>
          </cell>
          <cell r="E2044">
            <v>12</v>
          </cell>
          <cell r="F2044">
            <v>28.9</v>
          </cell>
          <cell r="G2044">
            <v>346.8</v>
          </cell>
        </row>
        <row r="2045">
          <cell r="C2045" t="str">
            <v>4СФ2-2</v>
          </cell>
          <cell r="D2045" t="str">
            <v>Стойка фахверка 4СФ2-2</v>
          </cell>
          <cell r="E2045">
            <v>1</v>
          </cell>
          <cell r="F2045">
            <v>36</v>
          </cell>
          <cell r="G2045">
            <v>36</v>
          </cell>
        </row>
        <row r="2046">
          <cell r="C2046" t="str">
            <v>4СФ2-3</v>
          </cell>
          <cell r="D2046" t="str">
            <v>Стойка фахверка 4СФ2-3</v>
          </cell>
          <cell r="E2046">
            <v>1</v>
          </cell>
          <cell r="F2046">
            <v>45.9</v>
          </cell>
          <cell r="G2046">
            <v>45.9</v>
          </cell>
        </row>
        <row r="2047">
          <cell r="C2047" t="str">
            <v>4СФ3-1</v>
          </cell>
          <cell r="D2047" t="str">
            <v>Стойка фахверка 4СФ3-1</v>
          </cell>
          <cell r="E2047">
            <v>1</v>
          </cell>
          <cell r="F2047">
            <v>9.4</v>
          </cell>
          <cell r="G2047">
            <v>9.4</v>
          </cell>
        </row>
        <row r="2048">
          <cell r="C2048" t="str">
            <v>4СФ3-2</v>
          </cell>
          <cell r="D2048" t="str">
            <v>Стойка фахверка 4СФ3-2</v>
          </cell>
          <cell r="E2048">
            <v>1</v>
          </cell>
          <cell r="F2048">
            <v>8.8000000000000007</v>
          </cell>
          <cell r="G2048">
            <v>8.8000000000000007</v>
          </cell>
        </row>
        <row r="2049">
          <cell r="C2049" t="str">
            <v>4СФ3-3</v>
          </cell>
          <cell r="D2049" t="str">
            <v>Стойка фахверка 4СФ3-3</v>
          </cell>
          <cell r="E2049">
            <v>13</v>
          </cell>
          <cell r="F2049">
            <v>10.9</v>
          </cell>
          <cell r="G2049">
            <v>141.69999999999999</v>
          </cell>
        </row>
        <row r="2050">
          <cell r="C2050" t="str">
            <v>4СФ3-4</v>
          </cell>
          <cell r="D2050" t="str">
            <v>Стойка фахверка 4СФ3-4</v>
          </cell>
          <cell r="E2050">
            <v>1</v>
          </cell>
          <cell r="F2050">
            <v>10.4</v>
          </cell>
          <cell r="G2050">
            <v>10.4</v>
          </cell>
        </row>
        <row r="2051">
          <cell r="C2051" t="str">
            <v>4СФ3-5</v>
          </cell>
          <cell r="D2051" t="str">
            <v>Стойка фахверка 4СФ3-5</v>
          </cell>
          <cell r="E2051">
            <v>12</v>
          </cell>
          <cell r="F2051">
            <v>8.8000000000000007</v>
          </cell>
          <cell r="G2051">
            <v>105.6</v>
          </cell>
        </row>
        <row r="2052">
          <cell r="C2052" t="str">
            <v>4СФ3-6</v>
          </cell>
          <cell r="D2052" t="str">
            <v>Стойка фахверка 4СФ3-6</v>
          </cell>
          <cell r="E2052">
            <v>12</v>
          </cell>
          <cell r="F2052">
            <v>10.5</v>
          </cell>
          <cell r="G2052">
            <v>126</v>
          </cell>
        </row>
        <row r="2053">
          <cell r="C2053" t="str">
            <v>4СФ3-7</v>
          </cell>
          <cell r="D2053" t="str">
            <v>Стойка фахверка 4СФ3-7</v>
          </cell>
          <cell r="E2053">
            <v>1</v>
          </cell>
          <cell r="F2053">
            <v>9.6</v>
          </cell>
          <cell r="G2053">
            <v>9.6</v>
          </cell>
        </row>
        <row r="2054">
          <cell r="C2054" t="str">
            <v>4СФ3-8</v>
          </cell>
          <cell r="D2054" t="str">
            <v>Стойка фахверка 4СФ3-8</v>
          </cell>
          <cell r="E2054">
            <v>1</v>
          </cell>
          <cell r="F2054">
            <v>9.3000000000000007</v>
          </cell>
          <cell r="G2054">
            <v>9.3000000000000007</v>
          </cell>
        </row>
        <row r="2055">
          <cell r="C2055" t="str">
            <v>4СФ3-9</v>
          </cell>
          <cell r="D2055" t="str">
            <v>Стойка фахверка 4СФ3-9</v>
          </cell>
          <cell r="E2055">
            <v>2</v>
          </cell>
          <cell r="F2055">
            <v>10.8</v>
          </cell>
          <cell r="G2055">
            <v>21.6</v>
          </cell>
        </row>
        <row r="2056">
          <cell r="C2056" t="str">
            <v>4СФ3-10</v>
          </cell>
          <cell r="D2056" t="str">
            <v>Стойка фахверка 4СФ3-10</v>
          </cell>
          <cell r="E2056">
            <v>1</v>
          </cell>
          <cell r="F2056">
            <v>13.1</v>
          </cell>
          <cell r="G2056">
            <v>13.1</v>
          </cell>
        </row>
        <row r="2057">
          <cell r="C2057" t="str">
            <v>4СФ3-11</v>
          </cell>
          <cell r="D2057" t="str">
            <v>Стойка фахверка 4СФ3-11</v>
          </cell>
          <cell r="E2057">
            <v>2</v>
          </cell>
          <cell r="F2057">
            <v>8</v>
          </cell>
          <cell r="G2057">
            <v>16</v>
          </cell>
        </row>
        <row r="2058">
          <cell r="C2058" t="str">
            <v>4СФ3-12</v>
          </cell>
          <cell r="D2058" t="str">
            <v>Стойка фахверка 4СФ3-12</v>
          </cell>
          <cell r="E2058">
            <v>1</v>
          </cell>
          <cell r="F2058">
            <v>12.4</v>
          </cell>
          <cell r="G2058">
            <v>12.4</v>
          </cell>
        </row>
        <row r="2059">
          <cell r="C2059" t="str">
            <v>4ФП2-1</v>
          </cell>
          <cell r="D2059" t="str">
            <v>Ферма 4ФП2-1</v>
          </cell>
          <cell r="E2059">
            <v>11</v>
          </cell>
          <cell r="F2059">
            <v>1414.8</v>
          </cell>
          <cell r="G2059">
            <v>15562.8</v>
          </cell>
        </row>
        <row r="2060">
          <cell r="C2060" t="str">
            <v>4Ш-1</v>
          </cell>
          <cell r="D2060" t="str">
            <v>Шайба 4Ш-1</v>
          </cell>
          <cell r="E2060">
            <v>128</v>
          </cell>
          <cell r="F2060">
            <v>1.6</v>
          </cell>
          <cell r="G2060">
            <v>204.8</v>
          </cell>
        </row>
        <row r="2061">
          <cell r="C2061" t="str">
            <v>4Ш-2</v>
          </cell>
          <cell r="D2061" t="str">
            <v>Шайба 4Ш-2</v>
          </cell>
          <cell r="E2061">
            <v>8</v>
          </cell>
          <cell r="F2061">
            <v>1</v>
          </cell>
          <cell r="G2061">
            <v>8</v>
          </cell>
        </row>
        <row r="2062">
          <cell r="C2062" t="str">
            <v>4Щ1-1</v>
          </cell>
          <cell r="D2062" t="str">
            <v>Щит 4Щ1-1</v>
          </cell>
          <cell r="E2062">
            <v>8</v>
          </cell>
          <cell r="F2062">
            <v>47.7</v>
          </cell>
          <cell r="G2062">
            <v>381.6</v>
          </cell>
        </row>
        <row r="2063">
          <cell r="C2063" t="str">
            <v>4Щ2-1</v>
          </cell>
          <cell r="D2063" t="str">
            <v>Щит 4Щ2-1</v>
          </cell>
          <cell r="E2063">
            <v>4</v>
          </cell>
          <cell r="F2063">
            <v>23.4</v>
          </cell>
          <cell r="G2063">
            <v>93.6</v>
          </cell>
        </row>
      </sheetData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М анализ"/>
      <sheetName val="Вопросы"/>
      <sheetName val="Колонны (2)"/>
      <sheetName val="Колонны КМД"/>
      <sheetName val="СВОД КМД-2"/>
      <sheetName val="РД КМ"/>
      <sheetName val="СМ vs КМ"/>
      <sheetName val="1632-2021-2.1.3-КМ - Полный лок"/>
      <sheetName val="СВОД КМД-1"/>
      <sheetName val="Выборка металла-1"/>
      <sheetName val="Выборка металла-2"/>
      <sheetName val="Выборка металла-3"/>
      <sheetName val="Выборка металла-4"/>
      <sheetName val="ВОМ-1"/>
      <sheetName val="ВОМ-2"/>
      <sheetName val="ВОМ-3"/>
      <sheetName val="ВОМ-4"/>
      <sheetName val="МЕТ-1"/>
      <sheetName val="МЕТ-2"/>
      <sheetName val="МЕТ-3"/>
      <sheetName val="МЕТ-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3">
          <cell r="B3" t="str">
            <v>1А-1</v>
          </cell>
          <cell r="C3" t="str">
            <v>Связь 1А-1</v>
          </cell>
          <cell r="D3">
            <v>10</v>
          </cell>
          <cell r="E3">
            <v>45.5</v>
          </cell>
          <cell r="F3">
            <v>455</v>
          </cell>
        </row>
        <row r="4">
          <cell r="B4" t="str">
            <v>1Б-1</v>
          </cell>
          <cell r="C4" t="str">
            <v>Распорка 1Б-1</v>
          </cell>
          <cell r="D4">
            <v>1</v>
          </cell>
          <cell r="E4">
            <v>70.599999999999994</v>
          </cell>
          <cell r="F4">
            <v>70.599999999999994</v>
          </cell>
        </row>
        <row r="5">
          <cell r="B5" t="str">
            <v>1Б1-1</v>
          </cell>
          <cell r="C5" t="str">
            <v>Балка 1Б1-1</v>
          </cell>
          <cell r="D5">
            <v>1</v>
          </cell>
          <cell r="E5">
            <v>4542.8999999999996</v>
          </cell>
          <cell r="F5">
            <v>4542.8999999999996</v>
          </cell>
        </row>
        <row r="6">
          <cell r="B6" t="str">
            <v>1Б1-2</v>
          </cell>
          <cell r="C6" t="str">
            <v>Балка 1Б1-2</v>
          </cell>
          <cell r="D6">
            <v>1</v>
          </cell>
          <cell r="E6">
            <v>4517.2</v>
          </cell>
          <cell r="F6">
            <v>4517.2</v>
          </cell>
        </row>
        <row r="7">
          <cell r="B7" t="str">
            <v>1Б1-3</v>
          </cell>
          <cell r="C7" t="str">
            <v>Балка 1Б1-3</v>
          </cell>
          <cell r="D7">
            <v>1</v>
          </cell>
          <cell r="E7">
            <v>4536</v>
          </cell>
          <cell r="F7">
            <v>4536</v>
          </cell>
        </row>
        <row r="8">
          <cell r="B8" t="str">
            <v>1Б1-4</v>
          </cell>
          <cell r="C8" t="str">
            <v>Балка 1Б1-4</v>
          </cell>
          <cell r="D8">
            <v>3</v>
          </cell>
          <cell r="E8">
            <v>4551.2</v>
          </cell>
          <cell r="F8">
            <v>13653.6</v>
          </cell>
        </row>
        <row r="9">
          <cell r="B9" t="str">
            <v>1Б1-5</v>
          </cell>
          <cell r="C9" t="str">
            <v>Балка 1Б1-5</v>
          </cell>
          <cell r="D9">
            <v>2</v>
          </cell>
          <cell r="E9">
            <v>4535.6000000000004</v>
          </cell>
          <cell r="F9">
            <v>9071.2000000000007</v>
          </cell>
        </row>
        <row r="10">
          <cell r="B10" t="str">
            <v>1Б1-6</v>
          </cell>
          <cell r="C10" t="str">
            <v>Балка 1Б1-6</v>
          </cell>
          <cell r="D10">
            <v>1</v>
          </cell>
          <cell r="E10">
            <v>4528.7</v>
          </cell>
          <cell r="F10">
            <v>4528.7</v>
          </cell>
        </row>
        <row r="11">
          <cell r="B11" t="str">
            <v>1Б2-1</v>
          </cell>
          <cell r="C11" t="str">
            <v>Балка 1Б2-1</v>
          </cell>
          <cell r="D11">
            <v>1</v>
          </cell>
          <cell r="E11">
            <v>4416.3</v>
          </cell>
          <cell r="F11">
            <v>4416.3</v>
          </cell>
        </row>
        <row r="12">
          <cell r="B12" t="str">
            <v>1Б3-1</v>
          </cell>
          <cell r="C12" t="str">
            <v>Балка 1Б3-1</v>
          </cell>
          <cell r="D12">
            <v>1</v>
          </cell>
          <cell r="E12">
            <v>2169.5</v>
          </cell>
          <cell r="F12">
            <v>2169.5</v>
          </cell>
        </row>
        <row r="13">
          <cell r="B13" t="str">
            <v>1Б3-2</v>
          </cell>
          <cell r="C13" t="str">
            <v>Балка 1Б3-2</v>
          </cell>
          <cell r="D13">
            <v>1</v>
          </cell>
          <cell r="E13">
            <v>2048.1</v>
          </cell>
          <cell r="F13">
            <v>2048.1</v>
          </cell>
        </row>
        <row r="14">
          <cell r="B14" t="str">
            <v>1Б3-3</v>
          </cell>
          <cell r="C14" t="str">
            <v>Балка 1Б3-3</v>
          </cell>
          <cell r="D14">
            <v>1</v>
          </cell>
          <cell r="E14">
            <v>2043.1</v>
          </cell>
          <cell r="F14">
            <v>2043.1</v>
          </cell>
        </row>
        <row r="15">
          <cell r="B15" t="str">
            <v>1Б3-4</v>
          </cell>
          <cell r="C15" t="str">
            <v>Балка 1Б3-4</v>
          </cell>
          <cell r="D15">
            <v>1</v>
          </cell>
          <cell r="E15">
            <v>2039.2</v>
          </cell>
          <cell r="F15">
            <v>2039.2</v>
          </cell>
        </row>
        <row r="16">
          <cell r="B16" t="str">
            <v>1Б3-5</v>
          </cell>
          <cell r="C16" t="str">
            <v>Балка 1Б3-5</v>
          </cell>
          <cell r="D16">
            <v>1</v>
          </cell>
          <cell r="E16">
            <v>2032.1</v>
          </cell>
          <cell r="F16">
            <v>2032.1</v>
          </cell>
        </row>
        <row r="17">
          <cell r="B17" t="str">
            <v>1Б4-1</v>
          </cell>
          <cell r="C17" t="str">
            <v>Балка 1Б4-1</v>
          </cell>
          <cell r="D17">
            <v>1</v>
          </cell>
          <cell r="E17">
            <v>595.9</v>
          </cell>
          <cell r="F17">
            <v>595.9</v>
          </cell>
        </row>
        <row r="18">
          <cell r="B18" t="str">
            <v>1Б4-2</v>
          </cell>
          <cell r="C18" t="str">
            <v>Балка 1Б4-2</v>
          </cell>
          <cell r="D18">
            <v>1</v>
          </cell>
          <cell r="E18">
            <v>595.9</v>
          </cell>
          <cell r="F18">
            <v>595.9</v>
          </cell>
        </row>
        <row r="19">
          <cell r="B19" t="str">
            <v>1Б4-3</v>
          </cell>
          <cell r="C19" t="str">
            <v>Балка 1Б4-3</v>
          </cell>
          <cell r="D19">
            <v>2</v>
          </cell>
          <cell r="E19">
            <v>588</v>
          </cell>
          <cell r="F19">
            <v>1176</v>
          </cell>
        </row>
        <row r="20">
          <cell r="B20" t="str">
            <v>1Б4-4</v>
          </cell>
          <cell r="C20" t="str">
            <v>Балка 1Б4-4</v>
          </cell>
          <cell r="D20">
            <v>2</v>
          </cell>
          <cell r="E20">
            <v>676.4</v>
          </cell>
          <cell r="F20">
            <v>1352.8</v>
          </cell>
        </row>
        <row r="21">
          <cell r="B21" t="str">
            <v>1Б4-5</v>
          </cell>
          <cell r="C21" t="str">
            <v>Балка 1Б4-5</v>
          </cell>
          <cell r="D21">
            <v>2</v>
          </cell>
          <cell r="E21">
            <v>686</v>
          </cell>
          <cell r="F21">
            <v>1372</v>
          </cell>
        </row>
        <row r="22">
          <cell r="B22" t="str">
            <v>1Б4-6</v>
          </cell>
          <cell r="C22" t="str">
            <v>Балка 1Б4-6</v>
          </cell>
          <cell r="D22">
            <v>1</v>
          </cell>
          <cell r="E22">
            <v>651</v>
          </cell>
          <cell r="F22">
            <v>651</v>
          </cell>
        </row>
        <row r="23">
          <cell r="B23" t="str">
            <v>1Б4-7</v>
          </cell>
          <cell r="C23" t="str">
            <v>Балка 1Б4-7</v>
          </cell>
          <cell r="D23">
            <v>1</v>
          </cell>
          <cell r="E23">
            <v>651</v>
          </cell>
          <cell r="F23">
            <v>651</v>
          </cell>
        </row>
        <row r="24">
          <cell r="B24" t="str">
            <v>1Б4-8</v>
          </cell>
          <cell r="C24" t="str">
            <v>Балка 1Б4-8</v>
          </cell>
          <cell r="D24">
            <v>1</v>
          </cell>
          <cell r="E24">
            <v>648.6</v>
          </cell>
          <cell r="F24">
            <v>648.6</v>
          </cell>
        </row>
        <row r="25">
          <cell r="B25" t="str">
            <v>1Б4-9</v>
          </cell>
          <cell r="C25" t="str">
            <v>Балка 1Б4-9</v>
          </cell>
          <cell r="D25">
            <v>1</v>
          </cell>
          <cell r="E25">
            <v>660.2</v>
          </cell>
          <cell r="F25">
            <v>660.2</v>
          </cell>
        </row>
        <row r="26">
          <cell r="B26" t="str">
            <v>1Б4-10</v>
          </cell>
          <cell r="C26" t="str">
            <v>Балка 1Б4-10</v>
          </cell>
          <cell r="D26">
            <v>1</v>
          </cell>
          <cell r="E26">
            <v>648.6</v>
          </cell>
          <cell r="F26">
            <v>648.6</v>
          </cell>
        </row>
        <row r="27">
          <cell r="B27" t="str">
            <v>1Б4-11</v>
          </cell>
          <cell r="C27" t="str">
            <v>Балка 1Б4-11</v>
          </cell>
          <cell r="D27">
            <v>1</v>
          </cell>
          <cell r="E27">
            <v>657.8</v>
          </cell>
          <cell r="F27">
            <v>657.8</v>
          </cell>
        </row>
        <row r="28">
          <cell r="B28" t="str">
            <v>1Б4-12</v>
          </cell>
          <cell r="C28" t="str">
            <v>Балка 1Б4-12</v>
          </cell>
          <cell r="D28">
            <v>2</v>
          </cell>
          <cell r="E28">
            <v>673.5</v>
          </cell>
          <cell r="F28">
            <v>1347</v>
          </cell>
        </row>
        <row r="29">
          <cell r="B29" t="str">
            <v>1Б4-13</v>
          </cell>
          <cell r="C29" t="str">
            <v>Балка 1Б4-13</v>
          </cell>
          <cell r="D29">
            <v>2</v>
          </cell>
          <cell r="E29">
            <v>685.2</v>
          </cell>
          <cell r="F29">
            <v>1370.4</v>
          </cell>
        </row>
        <row r="30">
          <cell r="B30" t="str">
            <v>1Б4-14</v>
          </cell>
          <cell r="C30" t="str">
            <v>Балка 1Б4-14</v>
          </cell>
          <cell r="D30">
            <v>4</v>
          </cell>
          <cell r="E30">
            <v>686</v>
          </cell>
          <cell r="F30">
            <v>2744</v>
          </cell>
        </row>
        <row r="31">
          <cell r="B31" t="str">
            <v>1Б4-15</v>
          </cell>
          <cell r="C31" t="str">
            <v>Балка 1Б4-15</v>
          </cell>
          <cell r="D31">
            <v>2</v>
          </cell>
          <cell r="E31">
            <v>686</v>
          </cell>
          <cell r="F31">
            <v>1372</v>
          </cell>
        </row>
        <row r="32">
          <cell r="B32" t="str">
            <v>1Б4-16</v>
          </cell>
          <cell r="C32" t="str">
            <v>Балка 1Б4-16</v>
          </cell>
          <cell r="D32">
            <v>2</v>
          </cell>
          <cell r="E32">
            <v>697.7</v>
          </cell>
          <cell r="F32">
            <v>1395.4</v>
          </cell>
        </row>
        <row r="33">
          <cell r="B33" t="str">
            <v>1Б4-17</v>
          </cell>
          <cell r="C33" t="str">
            <v>Балка 1Б4-17</v>
          </cell>
          <cell r="D33">
            <v>4</v>
          </cell>
          <cell r="E33">
            <v>673.5</v>
          </cell>
          <cell r="F33">
            <v>2694</v>
          </cell>
        </row>
        <row r="34">
          <cell r="B34" t="str">
            <v>1Б4-18</v>
          </cell>
          <cell r="C34" t="str">
            <v>Балка 1Б4-18</v>
          </cell>
          <cell r="D34">
            <v>2</v>
          </cell>
          <cell r="E34">
            <v>673.5</v>
          </cell>
          <cell r="F34">
            <v>1347</v>
          </cell>
        </row>
        <row r="35">
          <cell r="B35" t="str">
            <v>1Б4-19</v>
          </cell>
          <cell r="C35" t="str">
            <v>Балка 1Б4-19</v>
          </cell>
          <cell r="D35">
            <v>2</v>
          </cell>
          <cell r="E35">
            <v>685.2</v>
          </cell>
          <cell r="F35">
            <v>1370.4</v>
          </cell>
        </row>
        <row r="36">
          <cell r="B36" t="str">
            <v>1Б4-20</v>
          </cell>
          <cell r="C36" t="str">
            <v>Балка 1Б4-20</v>
          </cell>
          <cell r="D36">
            <v>4</v>
          </cell>
          <cell r="E36">
            <v>673.5</v>
          </cell>
          <cell r="F36">
            <v>2694</v>
          </cell>
        </row>
        <row r="37">
          <cell r="B37" t="str">
            <v>1Б5-1</v>
          </cell>
          <cell r="C37" t="str">
            <v>Балка 1Б5-1</v>
          </cell>
          <cell r="D37">
            <v>1</v>
          </cell>
          <cell r="E37">
            <v>265.7</v>
          </cell>
          <cell r="F37">
            <v>265.7</v>
          </cell>
        </row>
        <row r="38">
          <cell r="B38" t="str">
            <v>1Б5-2</v>
          </cell>
          <cell r="C38" t="str">
            <v>Балка 1Б5-2</v>
          </cell>
          <cell r="D38">
            <v>1</v>
          </cell>
          <cell r="E38">
            <v>288.7</v>
          </cell>
          <cell r="F38">
            <v>288.7</v>
          </cell>
        </row>
        <row r="39">
          <cell r="B39" t="str">
            <v>1Б5-3</v>
          </cell>
          <cell r="C39" t="str">
            <v>Балка 1Б5-3</v>
          </cell>
          <cell r="D39">
            <v>1</v>
          </cell>
          <cell r="E39">
            <v>270.39999999999998</v>
          </cell>
          <cell r="F39">
            <v>270.39999999999998</v>
          </cell>
        </row>
        <row r="40">
          <cell r="B40" t="str">
            <v>1Б5-4</v>
          </cell>
          <cell r="C40" t="str">
            <v>Балка 1Б5-4</v>
          </cell>
          <cell r="D40">
            <v>1</v>
          </cell>
          <cell r="E40">
            <v>270.39999999999998</v>
          </cell>
          <cell r="F40">
            <v>270.39999999999998</v>
          </cell>
        </row>
        <row r="41">
          <cell r="B41" t="str">
            <v>1Б5-5</v>
          </cell>
          <cell r="C41" t="str">
            <v>Балка 1Б5-5</v>
          </cell>
          <cell r="D41">
            <v>1</v>
          </cell>
          <cell r="E41">
            <v>290</v>
          </cell>
          <cell r="F41">
            <v>290</v>
          </cell>
        </row>
        <row r="42">
          <cell r="B42" t="str">
            <v>1Б5-6</v>
          </cell>
          <cell r="C42" t="str">
            <v>Балка 1Б5-6</v>
          </cell>
          <cell r="D42">
            <v>1</v>
          </cell>
          <cell r="E42">
            <v>308.8</v>
          </cell>
          <cell r="F42">
            <v>308.8</v>
          </cell>
        </row>
        <row r="43">
          <cell r="B43" t="str">
            <v>1Б5-7</v>
          </cell>
          <cell r="C43" t="str">
            <v>Балка 1Б5-7</v>
          </cell>
          <cell r="D43">
            <v>1</v>
          </cell>
          <cell r="E43">
            <v>280.7</v>
          </cell>
          <cell r="F43">
            <v>280.7</v>
          </cell>
        </row>
        <row r="44">
          <cell r="B44" t="str">
            <v>1Б5-8</v>
          </cell>
          <cell r="C44" t="str">
            <v>Балка 1Б5-8</v>
          </cell>
          <cell r="D44">
            <v>1</v>
          </cell>
          <cell r="E44">
            <v>299.5</v>
          </cell>
          <cell r="F44">
            <v>299.5</v>
          </cell>
        </row>
        <row r="45">
          <cell r="B45" t="str">
            <v>1Б5-9</v>
          </cell>
          <cell r="C45" t="str">
            <v>Балка 1Б5-9</v>
          </cell>
          <cell r="D45">
            <v>1</v>
          </cell>
          <cell r="E45">
            <v>330.9</v>
          </cell>
          <cell r="F45">
            <v>330.9</v>
          </cell>
        </row>
        <row r="46">
          <cell r="B46" t="str">
            <v>1Б5-10</v>
          </cell>
          <cell r="C46" t="str">
            <v>Балка 1Б5-10</v>
          </cell>
          <cell r="D46">
            <v>1</v>
          </cell>
          <cell r="E46">
            <v>350.6</v>
          </cell>
          <cell r="F46">
            <v>350.6</v>
          </cell>
        </row>
        <row r="47">
          <cell r="B47" t="str">
            <v>1Б5-11</v>
          </cell>
          <cell r="C47" t="str">
            <v>Балка 1Б5-11</v>
          </cell>
          <cell r="D47">
            <v>1</v>
          </cell>
          <cell r="E47">
            <v>329.5</v>
          </cell>
          <cell r="F47">
            <v>329.5</v>
          </cell>
        </row>
        <row r="48">
          <cell r="B48" t="str">
            <v>1Б5-12</v>
          </cell>
          <cell r="C48" t="str">
            <v>Балка 1Б5-12</v>
          </cell>
          <cell r="D48">
            <v>1</v>
          </cell>
          <cell r="E48">
            <v>349.2</v>
          </cell>
          <cell r="F48">
            <v>349.2</v>
          </cell>
        </row>
        <row r="49">
          <cell r="B49" t="str">
            <v>1Б5-13</v>
          </cell>
          <cell r="C49" t="str">
            <v>Балка 1Б5-13</v>
          </cell>
          <cell r="D49">
            <v>1</v>
          </cell>
          <cell r="E49">
            <v>312.2</v>
          </cell>
          <cell r="F49">
            <v>312.2</v>
          </cell>
        </row>
        <row r="50">
          <cell r="B50" t="str">
            <v>1Б5-14</v>
          </cell>
          <cell r="C50" t="str">
            <v>Балка 1Б5-14</v>
          </cell>
          <cell r="D50">
            <v>1</v>
          </cell>
          <cell r="E50">
            <v>331.8</v>
          </cell>
          <cell r="F50">
            <v>331.8</v>
          </cell>
        </row>
        <row r="51">
          <cell r="B51" t="str">
            <v>1Б6-1</v>
          </cell>
          <cell r="C51" t="str">
            <v>Балка 1Б6-1</v>
          </cell>
          <cell r="D51">
            <v>1</v>
          </cell>
          <cell r="E51">
            <v>630.79999999999995</v>
          </cell>
          <cell r="F51">
            <v>630.79999999999995</v>
          </cell>
        </row>
        <row r="52">
          <cell r="B52" t="str">
            <v>1Б6-2</v>
          </cell>
          <cell r="C52" t="str">
            <v>Балка 1Б6-2</v>
          </cell>
          <cell r="D52">
            <v>1</v>
          </cell>
          <cell r="E52">
            <v>626.20000000000005</v>
          </cell>
          <cell r="F52">
            <v>626.20000000000005</v>
          </cell>
        </row>
        <row r="53">
          <cell r="B53" t="str">
            <v>1Б6-3</v>
          </cell>
          <cell r="C53" t="str">
            <v>Балка 1Б6-3</v>
          </cell>
          <cell r="D53">
            <v>2</v>
          </cell>
          <cell r="E53">
            <v>613</v>
          </cell>
          <cell r="F53">
            <v>1226</v>
          </cell>
        </row>
        <row r="54">
          <cell r="B54" t="str">
            <v>1Б7-1</v>
          </cell>
          <cell r="C54" t="str">
            <v>Балка 1Б7-1</v>
          </cell>
          <cell r="D54">
            <v>1</v>
          </cell>
          <cell r="E54">
            <v>267.5</v>
          </cell>
          <cell r="F54">
            <v>267.5</v>
          </cell>
        </row>
        <row r="55">
          <cell r="B55" t="str">
            <v>1Б7-2</v>
          </cell>
          <cell r="C55" t="str">
            <v>Балка 1Б7-2</v>
          </cell>
          <cell r="D55">
            <v>7</v>
          </cell>
          <cell r="E55">
            <v>147.4</v>
          </cell>
          <cell r="F55">
            <v>1031.8</v>
          </cell>
        </row>
        <row r="56">
          <cell r="B56" t="str">
            <v>1Б7-3</v>
          </cell>
          <cell r="C56" t="str">
            <v>Балка 1Б7-3</v>
          </cell>
          <cell r="D56">
            <v>2</v>
          </cell>
          <cell r="E56">
            <v>53.8</v>
          </cell>
          <cell r="F56">
            <v>107.6</v>
          </cell>
        </row>
        <row r="57">
          <cell r="B57" t="str">
            <v>1Б7-4</v>
          </cell>
          <cell r="C57" t="str">
            <v>Балка 1Б7-4</v>
          </cell>
          <cell r="D57">
            <v>1</v>
          </cell>
          <cell r="E57">
            <v>53.8</v>
          </cell>
          <cell r="F57">
            <v>53.8</v>
          </cell>
        </row>
        <row r="58">
          <cell r="B58" t="str">
            <v>1Б7-5</v>
          </cell>
          <cell r="C58" t="str">
            <v>Балка 1Б7-5</v>
          </cell>
          <cell r="D58">
            <v>1</v>
          </cell>
          <cell r="E58">
            <v>17.2</v>
          </cell>
          <cell r="F58">
            <v>17.2</v>
          </cell>
        </row>
        <row r="59">
          <cell r="B59" t="str">
            <v>1Б7-6</v>
          </cell>
          <cell r="C59" t="str">
            <v>Балка 1Б7-6</v>
          </cell>
          <cell r="D59">
            <v>1</v>
          </cell>
          <cell r="E59">
            <v>123.7</v>
          </cell>
          <cell r="F59">
            <v>123.7</v>
          </cell>
        </row>
        <row r="60">
          <cell r="B60" t="str">
            <v>1Б7-7</v>
          </cell>
          <cell r="C60" t="str">
            <v>Балка 1Б7-7</v>
          </cell>
          <cell r="D60">
            <v>1</v>
          </cell>
          <cell r="E60">
            <v>48.6</v>
          </cell>
          <cell r="F60">
            <v>48.6</v>
          </cell>
        </row>
        <row r="61">
          <cell r="B61" t="str">
            <v>1Б7-8</v>
          </cell>
          <cell r="C61" t="str">
            <v>Балка 1Б7-8</v>
          </cell>
          <cell r="D61">
            <v>1</v>
          </cell>
          <cell r="E61">
            <v>30.8</v>
          </cell>
          <cell r="F61">
            <v>30.8</v>
          </cell>
        </row>
        <row r="62">
          <cell r="B62" t="str">
            <v>1Б7-9</v>
          </cell>
          <cell r="C62" t="str">
            <v>Балка 1Б7-9</v>
          </cell>
          <cell r="D62">
            <v>5</v>
          </cell>
          <cell r="E62">
            <v>100</v>
          </cell>
          <cell r="F62">
            <v>500</v>
          </cell>
        </row>
        <row r="63">
          <cell r="B63" t="str">
            <v>1Б7-10</v>
          </cell>
          <cell r="C63" t="str">
            <v>Балка 1Б7-10</v>
          </cell>
          <cell r="D63">
            <v>1</v>
          </cell>
          <cell r="E63">
            <v>101.8</v>
          </cell>
          <cell r="F63">
            <v>101.8</v>
          </cell>
        </row>
        <row r="64">
          <cell r="B64" t="str">
            <v>1Б7-11</v>
          </cell>
          <cell r="C64" t="str">
            <v>Балка 1Б7-11</v>
          </cell>
          <cell r="D64">
            <v>2</v>
          </cell>
          <cell r="E64">
            <v>44.9</v>
          </cell>
          <cell r="F64">
            <v>89.8</v>
          </cell>
        </row>
        <row r="65">
          <cell r="B65" t="str">
            <v>1Б7-12</v>
          </cell>
          <cell r="C65" t="str">
            <v>Балка 1Б7-12</v>
          </cell>
          <cell r="D65">
            <v>3</v>
          </cell>
          <cell r="E65">
            <v>46</v>
          </cell>
          <cell r="F65">
            <v>138</v>
          </cell>
        </row>
        <row r="66">
          <cell r="B66" t="str">
            <v>1Б7-13</v>
          </cell>
          <cell r="C66" t="str">
            <v>Балка 1Б7-13</v>
          </cell>
          <cell r="D66">
            <v>1</v>
          </cell>
          <cell r="E66">
            <v>39.299999999999997</v>
          </cell>
          <cell r="F66">
            <v>39.299999999999997</v>
          </cell>
        </row>
        <row r="67">
          <cell r="B67" t="str">
            <v>1Б7-14</v>
          </cell>
          <cell r="C67" t="str">
            <v>Балка 1Б7-14</v>
          </cell>
          <cell r="D67">
            <v>1</v>
          </cell>
          <cell r="E67">
            <v>47.5</v>
          </cell>
          <cell r="F67">
            <v>47.5</v>
          </cell>
        </row>
        <row r="68">
          <cell r="B68" t="str">
            <v>1Б7-15</v>
          </cell>
          <cell r="C68" t="str">
            <v>Балка 1Б7-15</v>
          </cell>
          <cell r="D68">
            <v>1</v>
          </cell>
          <cell r="E68">
            <v>29.7</v>
          </cell>
          <cell r="F68">
            <v>29.7</v>
          </cell>
        </row>
        <row r="69">
          <cell r="B69" t="str">
            <v>1Б7-16</v>
          </cell>
          <cell r="C69" t="str">
            <v>Балка 1Б7-16</v>
          </cell>
          <cell r="D69">
            <v>10</v>
          </cell>
          <cell r="E69">
            <v>105.4</v>
          </cell>
          <cell r="F69">
            <v>1054</v>
          </cell>
        </row>
        <row r="70">
          <cell r="B70" t="str">
            <v>1Б7-17</v>
          </cell>
          <cell r="C70" t="str">
            <v>Балка 1Б7-17</v>
          </cell>
          <cell r="D70">
            <v>1</v>
          </cell>
          <cell r="E70">
            <v>109.1</v>
          </cell>
          <cell r="F70">
            <v>109.1</v>
          </cell>
        </row>
        <row r="71">
          <cell r="B71" t="str">
            <v>1Б7-18</v>
          </cell>
          <cell r="C71" t="str">
            <v>Балка 1Б7-18</v>
          </cell>
          <cell r="D71">
            <v>1</v>
          </cell>
          <cell r="E71">
            <v>109.1</v>
          </cell>
          <cell r="F71">
            <v>109.1</v>
          </cell>
        </row>
        <row r="72">
          <cell r="B72" t="str">
            <v>1Б7-19</v>
          </cell>
          <cell r="C72" t="str">
            <v>Балка 1Б7-19</v>
          </cell>
          <cell r="D72">
            <v>4</v>
          </cell>
          <cell r="E72">
            <v>50.3</v>
          </cell>
          <cell r="F72">
            <v>201.2</v>
          </cell>
        </row>
        <row r="73">
          <cell r="B73" t="str">
            <v>1Б7-20</v>
          </cell>
          <cell r="C73" t="str">
            <v>Балка 1Б7-20</v>
          </cell>
          <cell r="D73">
            <v>1</v>
          </cell>
          <cell r="E73">
            <v>39.299999999999997</v>
          </cell>
          <cell r="F73">
            <v>39.299999999999997</v>
          </cell>
        </row>
        <row r="74">
          <cell r="B74" t="str">
            <v>1Б7-21</v>
          </cell>
          <cell r="C74" t="str">
            <v>Балка 1Б7-21</v>
          </cell>
          <cell r="D74">
            <v>1</v>
          </cell>
          <cell r="E74">
            <v>47.5</v>
          </cell>
          <cell r="F74">
            <v>47.5</v>
          </cell>
        </row>
        <row r="75">
          <cell r="B75" t="str">
            <v>1Б7-22</v>
          </cell>
          <cell r="C75" t="str">
            <v>Балка 1Б7-22</v>
          </cell>
          <cell r="D75">
            <v>1</v>
          </cell>
          <cell r="E75">
            <v>29.7</v>
          </cell>
          <cell r="F75">
            <v>29.7</v>
          </cell>
        </row>
        <row r="76">
          <cell r="B76" t="str">
            <v>1Б7-23</v>
          </cell>
          <cell r="C76" t="str">
            <v>Балка 1Б7-23</v>
          </cell>
          <cell r="D76">
            <v>3</v>
          </cell>
          <cell r="E76">
            <v>5.7</v>
          </cell>
          <cell r="F76">
            <v>17.100000000000001</v>
          </cell>
        </row>
        <row r="77">
          <cell r="B77" t="str">
            <v>1Б7-24</v>
          </cell>
          <cell r="C77" t="str">
            <v>Балка 1Б7-24</v>
          </cell>
          <cell r="D77">
            <v>13</v>
          </cell>
          <cell r="E77">
            <v>117.1</v>
          </cell>
          <cell r="F77">
            <v>1522.3</v>
          </cell>
        </row>
        <row r="78">
          <cell r="B78" t="str">
            <v>1Б7-25</v>
          </cell>
          <cell r="C78" t="str">
            <v>Балка 1Б7-25</v>
          </cell>
          <cell r="D78">
            <v>1</v>
          </cell>
          <cell r="E78">
            <v>123.4</v>
          </cell>
          <cell r="F78">
            <v>123.4</v>
          </cell>
        </row>
        <row r="79">
          <cell r="B79" t="str">
            <v>1Б7-26</v>
          </cell>
          <cell r="C79" t="str">
            <v>Балка 1Б7-26</v>
          </cell>
          <cell r="D79">
            <v>6</v>
          </cell>
          <cell r="E79">
            <v>123.9</v>
          </cell>
          <cell r="F79">
            <v>743.4</v>
          </cell>
        </row>
        <row r="80">
          <cell r="B80" t="str">
            <v>1Б7-27</v>
          </cell>
          <cell r="C80" t="str">
            <v>Балка 1Б7-27</v>
          </cell>
          <cell r="D80">
            <v>49</v>
          </cell>
          <cell r="E80">
            <v>123.4</v>
          </cell>
          <cell r="F80">
            <v>6046.6</v>
          </cell>
        </row>
        <row r="81">
          <cell r="B81" t="str">
            <v>1Б8-1</v>
          </cell>
          <cell r="C81" t="str">
            <v>Балка 1Б8-1</v>
          </cell>
          <cell r="D81">
            <v>1</v>
          </cell>
          <cell r="E81">
            <v>3763.7</v>
          </cell>
          <cell r="F81">
            <v>3763.7</v>
          </cell>
        </row>
        <row r="82">
          <cell r="B82" t="str">
            <v>1Б8-2</v>
          </cell>
          <cell r="C82" t="str">
            <v>Балка 1Б8-2</v>
          </cell>
          <cell r="D82">
            <v>1</v>
          </cell>
          <cell r="E82">
            <v>3796.9</v>
          </cell>
          <cell r="F82">
            <v>3796.9</v>
          </cell>
        </row>
        <row r="83">
          <cell r="B83" t="str">
            <v>1Б8-3</v>
          </cell>
          <cell r="C83" t="str">
            <v>Балка 1Б8-3</v>
          </cell>
          <cell r="D83">
            <v>1</v>
          </cell>
          <cell r="E83">
            <v>3785.1</v>
          </cell>
          <cell r="F83">
            <v>3785.1</v>
          </cell>
        </row>
        <row r="84">
          <cell r="B84" t="str">
            <v>1Б8-4</v>
          </cell>
          <cell r="C84" t="str">
            <v>Балка 1Б8-4</v>
          </cell>
          <cell r="D84">
            <v>1</v>
          </cell>
          <cell r="E84">
            <v>3796.9</v>
          </cell>
          <cell r="F84">
            <v>3796.9</v>
          </cell>
        </row>
        <row r="85">
          <cell r="B85" t="str">
            <v>1Б8-5</v>
          </cell>
          <cell r="C85" t="str">
            <v>Балка 1Б8-5</v>
          </cell>
          <cell r="D85">
            <v>5</v>
          </cell>
          <cell r="E85">
            <v>3763.7</v>
          </cell>
          <cell r="F85">
            <v>18818.5</v>
          </cell>
        </row>
        <row r="86">
          <cell r="B86" t="str">
            <v>1Б8-6</v>
          </cell>
          <cell r="C86" t="str">
            <v>Балка 1Б8-6</v>
          </cell>
          <cell r="D86">
            <v>1</v>
          </cell>
          <cell r="E86">
            <v>3757.4</v>
          </cell>
          <cell r="F86">
            <v>3757.4</v>
          </cell>
        </row>
        <row r="87">
          <cell r="B87" t="str">
            <v>1Б9-1</v>
          </cell>
          <cell r="C87" t="str">
            <v>Балка 1Б9-1</v>
          </cell>
          <cell r="D87">
            <v>1</v>
          </cell>
          <cell r="E87">
            <v>1643</v>
          </cell>
          <cell r="F87">
            <v>1643</v>
          </cell>
        </row>
        <row r="88">
          <cell r="B88" t="str">
            <v>1Б9-2</v>
          </cell>
          <cell r="C88" t="str">
            <v>Балка 1Б9-2</v>
          </cell>
          <cell r="D88">
            <v>1</v>
          </cell>
          <cell r="E88">
            <v>1655.1</v>
          </cell>
          <cell r="F88">
            <v>1655.1</v>
          </cell>
        </row>
        <row r="89">
          <cell r="B89" t="str">
            <v>1Б9-3</v>
          </cell>
          <cell r="C89" t="str">
            <v>Балка 1Б9-3</v>
          </cell>
          <cell r="D89">
            <v>2</v>
          </cell>
          <cell r="E89">
            <v>1636.9</v>
          </cell>
          <cell r="F89">
            <v>3273.8</v>
          </cell>
        </row>
        <row r="90">
          <cell r="B90" t="str">
            <v>1Б9-4</v>
          </cell>
          <cell r="C90" t="str">
            <v>Балка 1Б9-4</v>
          </cell>
          <cell r="D90">
            <v>1</v>
          </cell>
          <cell r="E90">
            <v>1636.9</v>
          </cell>
          <cell r="F90">
            <v>1636.9</v>
          </cell>
        </row>
        <row r="91">
          <cell r="B91" t="str">
            <v>1Б11-1</v>
          </cell>
          <cell r="C91" t="str">
            <v>Балка 1Б11-1</v>
          </cell>
          <cell r="D91">
            <v>1</v>
          </cell>
          <cell r="E91">
            <v>792.4</v>
          </cell>
          <cell r="F91">
            <v>792.4</v>
          </cell>
        </row>
        <row r="92">
          <cell r="B92" t="str">
            <v>1Б12-1</v>
          </cell>
          <cell r="C92" t="str">
            <v>Балка 1Б12-1</v>
          </cell>
          <cell r="D92">
            <v>2</v>
          </cell>
          <cell r="E92">
            <v>1678.5</v>
          </cell>
          <cell r="F92">
            <v>3357</v>
          </cell>
        </row>
        <row r="93">
          <cell r="B93" t="str">
            <v>1Б13-1</v>
          </cell>
          <cell r="C93" t="str">
            <v>Балка 1Б13-1</v>
          </cell>
          <cell r="D93">
            <v>1</v>
          </cell>
          <cell r="E93">
            <v>28.6</v>
          </cell>
          <cell r="F93">
            <v>28.6</v>
          </cell>
        </row>
        <row r="94">
          <cell r="B94" t="str">
            <v>1Б13-2</v>
          </cell>
          <cell r="C94" t="str">
            <v>Балка 1Б13-2</v>
          </cell>
          <cell r="D94">
            <v>1</v>
          </cell>
          <cell r="E94">
            <v>28.5</v>
          </cell>
          <cell r="F94">
            <v>28.5</v>
          </cell>
        </row>
        <row r="95">
          <cell r="B95" t="str">
            <v>1Б13-3</v>
          </cell>
          <cell r="C95" t="str">
            <v>Балка 1Б13-3</v>
          </cell>
          <cell r="D95">
            <v>6</v>
          </cell>
          <cell r="E95">
            <v>27.1</v>
          </cell>
          <cell r="F95">
            <v>162.6</v>
          </cell>
        </row>
        <row r="96">
          <cell r="B96" t="str">
            <v>1Б13-4</v>
          </cell>
          <cell r="C96" t="str">
            <v>Балка 1Б13-4</v>
          </cell>
          <cell r="D96">
            <v>3</v>
          </cell>
          <cell r="E96">
            <v>18</v>
          </cell>
          <cell r="F96">
            <v>54</v>
          </cell>
        </row>
        <row r="97">
          <cell r="B97" t="str">
            <v>1Б13-5</v>
          </cell>
          <cell r="C97" t="str">
            <v>Балка 1Б13-5</v>
          </cell>
          <cell r="D97">
            <v>15</v>
          </cell>
          <cell r="E97">
            <v>15.8</v>
          </cell>
          <cell r="F97">
            <v>237</v>
          </cell>
        </row>
        <row r="98">
          <cell r="B98" t="str">
            <v>1Б13-6</v>
          </cell>
          <cell r="C98" t="str">
            <v>Балка 1Б13-6</v>
          </cell>
          <cell r="D98">
            <v>1</v>
          </cell>
          <cell r="E98">
            <v>18.5</v>
          </cell>
          <cell r="F98">
            <v>18.5</v>
          </cell>
        </row>
        <row r="99">
          <cell r="B99" t="str">
            <v>1Б13-7</v>
          </cell>
          <cell r="C99" t="str">
            <v>Балка 1Б13-7</v>
          </cell>
          <cell r="D99">
            <v>1</v>
          </cell>
          <cell r="E99">
            <v>12.1</v>
          </cell>
          <cell r="F99">
            <v>12.1</v>
          </cell>
        </row>
        <row r="100">
          <cell r="B100" t="str">
            <v>1Б13-8</v>
          </cell>
          <cell r="C100" t="str">
            <v>Балка 1Б13-8</v>
          </cell>
          <cell r="D100">
            <v>1</v>
          </cell>
          <cell r="E100">
            <v>15.4</v>
          </cell>
          <cell r="F100">
            <v>15.4</v>
          </cell>
        </row>
        <row r="101">
          <cell r="B101" t="str">
            <v>1Б13-9</v>
          </cell>
          <cell r="C101" t="str">
            <v>Балка 1Б13-9</v>
          </cell>
          <cell r="D101">
            <v>3</v>
          </cell>
          <cell r="E101">
            <v>49</v>
          </cell>
          <cell r="F101">
            <v>147</v>
          </cell>
        </row>
        <row r="102">
          <cell r="B102" t="str">
            <v>1Б13-10</v>
          </cell>
          <cell r="C102" t="str">
            <v>Балка 1Б13-10</v>
          </cell>
          <cell r="D102">
            <v>2</v>
          </cell>
          <cell r="E102">
            <v>45.6</v>
          </cell>
          <cell r="F102">
            <v>91.2</v>
          </cell>
        </row>
        <row r="103">
          <cell r="B103" t="str">
            <v>1Б13-11</v>
          </cell>
          <cell r="C103" t="str">
            <v>Балка 1Б13-11</v>
          </cell>
          <cell r="D103">
            <v>1</v>
          </cell>
          <cell r="E103">
            <v>45.6</v>
          </cell>
          <cell r="F103">
            <v>45.6</v>
          </cell>
        </row>
        <row r="104">
          <cell r="B104" t="str">
            <v>1Б14-1</v>
          </cell>
          <cell r="C104" t="str">
            <v>Балка 1Б14-1</v>
          </cell>
          <cell r="D104">
            <v>1</v>
          </cell>
          <cell r="E104">
            <v>360.1</v>
          </cell>
          <cell r="F104">
            <v>360.1</v>
          </cell>
        </row>
        <row r="105">
          <cell r="B105" t="str">
            <v>1Б14-2</v>
          </cell>
          <cell r="C105" t="str">
            <v>Балка 1Б14-2</v>
          </cell>
          <cell r="D105">
            <v>1</v>
          </cell>
          <cell r="E105">
            <v>350</v>
          </cell>
          <cell r="F105">
            <v>350</v>
          </cell>
        </row>
        <row r="106">
          <cell r="B106" t="str">
            <v>1Б14-3</v>
          </cell>
          <cell r="C106" t="str">
            <v>Балка 1Б14-3</v>
          </cell>
          <cell r="D106">
            <v>1</v>
          </cell>
          <cell r="E106">
            <v>397.2</v>
          </cell>
          <cell r="F106">
            <v>397.2</v>
          </cell>
        </row>
        <row r="107">
          <cell r="B107" t="str">
            <v>1Б14-4</v>
          </cell>
          <cell r="C107" t="str">
            <v>Балка 1Б14-4</v>
          </cell>
          <cell r="D107">
            <v>1</v>
          </cell>
          <cell r="E107">
            <v>408.1</v>
          </cell>
          <cell r="F107">
            <v>408.1</v>
          </cell>
        </row>
        <row r="108">
          <cell r="B108" t="str">
            <v>1В-1</v>
          </cell>
          <cell r="C108" t="str">
            <v>Ригель фахверка 1В-1</v>
          </cell>
          <cell r="D108">
            <v>1</v>
          </cell>
          <cell r="E108">
            <v>8.1999999999999993</v>
          </cell>
          <cell r="F108">
            <v>8.1999999999999993</v>
          </cell>
        </row>
        <row r="109">
          <cell r="B109" t="str">
            <v>1В-2</v>
          </cell>
          <cell r="C109" t="str">
            <v>Ригель фахверка 1В-2</v>
          </cell>
          <cell r="D109">
            <v>1</v>
          </cell>
          <cell r="E109">
            <v>17.3</v>
          </cell>
          <cell r="F109">
            <v>17.3</v>
          </cell>
        </row>
        <row r="110">
          <cell r="B110" t="str">
            <v>1В-3</v>
          </cell>
          <cell r="C110" t="str">
            <v>Ригель фахверка 1В-3</v>
          </cell>
          <cell r="D110">
            <v>1</v>
          </cell>
          <cell r="E110">
            <v>4.3</v>
          </cell>
          <cell r="F110">
            <v>4.3</v>
          </cell>
        </row>
        <row r="111">
          <cell r="B111" t="str">
            <v>1В-4</v>
          </cell>
          <cell r="C111" t="str">
            <v>Ригель фахверка 1В-4</v>
          </cell>
          <cell r="D111">
            <v>1</v>
          </cell>
          <cell r="E111">
            <v>5.3</v>
          </cell>
          <cell r="F111">
            <v>5.3</v>
          </cell>
        </row>
        <row r="112">
          <cell r="B112" t="str">
            <v>1В-5</v>
          </cell>
          <cell r="C112" t="str">
            <v>Ригель фахверка 1В-5</v>
          </cell>
          <cell r="D112">
            <v>1</v>
          </cell>
          <cell r="E112">
            <v>11.6</v>
          </cell>
          <cell r="F112">
            <v>11.6</v>
          </cell>
        </row>
        <row r="113">
          <cell r="B113" t="str">
            <v>1В-6</v>
          </cell>
          <cell r="C113" t="str">
            <v>Ригель фахверка 1В-6</v>
          </cell>
          <cell r="D113">
            <v>1</v>
          </cell>
          <cell r="E113">
            <v>7.5</v>
          </cell>
          <cell r="F113">
            <v>7.5</v>
          </cell>
        </row>
        <row r="114">
          <cell r="B114" t="str">
            <v>1В-7</v>
          </cell>
          <cell r="C114" t="str">
            <v>Ригель фахверка 1В-7</v>
          </cell>
          <cell r="D114">
            <v>1</v>
          </cell>
          <cell r="E114">
            <v>2.5</v>
          </cell>
          <cell r="F114">
            <v>2.5</v>
          </cell>
        </row>
        <row r="115">
          <cell r="B115" t="str">
            <v>1В-8</v>
          </cell>
          <cell r="C115" t="str">
            <v>Ригель фахверка 1В-8</v>
          </cell>
          <cell r="D115">
            <v>1</v>
          </cell>
          <cell r="E115">
            <v>9.4</v>
          </cell>
          <cell r="F115">
            <v>9.4</v>
          </cell>
        </row>
        <row r="116">
          <cell r="B116" t="str">
            <v>1В-9</v>
          </cell>
          <cell r="C116" t="str">
            <v>Ригель фахверка 1В-9</v>
          </cell>
          <cell r="D116">
            <v>1</v>
          </cell>
          <cell r="E116">
            <v>11.1</v>
          </cell>
          <cell r="F116">
            <v>11.1</v>
          </cell>
        </row>
        <row r="117">
          <cell r="B117" t="str">
            <v>1В-10</v>
          </cell>
          <cell r="C117" t="str">
            <v>Ригель фахверка 1В-10</v>
          </cell>
          <cell r="D117">
            <v>1</v>
          </cell>
          <cell r="E117">
            <v>41.1</v>
          </cell>
          <cell r="F117">
            <v>41.1</v>
          </cell>
        </row>
        <row r="118">
          <cell r="B118" t="str">
            <v>1В-11</v>
          </cell>
          <cell r="C118" t="str">
            <v>Ригель фахверка 1В-11</v>
          </cell>
          <cell r="D118">
            <v>1</v>
          </cell>
          <cell r="E118">
            <v>30.4</v>
          </cell>
          <cell r="F118">
            <v>30.4</v>
          </cell>
        </row>
        <row r="119">
          <cell r="B119" t="str">
            <v>1ЗД1-1</v>
          </cell>
          <cell r="C119" t="str">
            <v>Закладная деталь 1ЗД1-1</v>
          </cell>
          <cell r="D119">
            <v>62</v>
          </cell>
          <cell r="E119">
            <v>8.4</v>
          </cell>
          <cell r="F119">
            <v>520.79999999999995</v>
          </cell>
        </row>
        <row r="120">
          <cell r="B120" t="str">
            <v>1ЗД1-2</v>
          </cell>
          <cell r="C120" t="str">
            <v>Закладная деталь 1ЗД1-2</v>
          </cell>
          <cell r="D120">
            <v>62</v>
          </cell>
          <cell r="E120">
            <v>2.2000000000000002</v>
          </cell>
          <cell r="F120">
            <v>136.4</v>
          </cell>
        </row>
        <row r="121">
          <cell r="B121" t="str">
            <v>1ЗД2-1</v>
          </cell>
          <cell r="C121" t="str">
            <v>Закладная деталь 1ЗД2-1</v>
          </cell>
          <cell r="D121">
            <v>68</v>
          </cell>
          <cell r="E121">
            <v>0.7</v>
          </cell>
          <cell r="F121">
            <v>47.6</v>
          </cell>
        </row>
        <row r="122">
          <cell r="B122" t="str">
            <v>1ЗД2-2</v>
          </cell>
          <cell r="C122" t="str">
            <v>Закладная деталь 1ЗД2-2</v>
          </cell>
          <cell r="D122">
            <v>68</v>
          </cell>
          <cell r="E122">
            <v>2.1</v>
          </cell>
          <cell r="F122">
            <v>142.80000000000001</v>
          </cell>
        </row>
        <row r="123">
          <cell r="B123" t="str">
            <v>1К1-1</v>
          </cell>
          <cell r="C123" t="str">
            <v>Колонна 1К1-1</v>
          </cell>
          <cell r="D123">
            <v>1</v>
          </cell>
          <cell r="E123">
            <v>1737.2</v>
          </cell>
          <cell r="F123">
            <v>1737.2</v>
          </cell>
        </row>
        <row r="124">
          <cell r="B124" t="str">
            <v>1К1-2</v>
          </cell>
          <cell r="C124" t="str">
            <v>Колонна 1К1-2</v>
          </cell>
          <cell r="D124">
            <v>1</v>
          </cell>
          <cell r="E124">
            <v>1737.2</v>
          </cell>
          <cell r="F124">
            <v>1737.2</v>
          </cell>
        </row>
        <row r="125">
          <cell r="B125" t="str">
            <v>1К1-3</v>
          </cell>
          <cell r="C125" t="str">
            <v>Колонна 1К1-3</v>
          </cell>
          <cell r="D125">
            <v>2</v>
          </cell>
          <cell r="E125">
            <v>1582.3</v>
          </cell>
          <cell r="F125">
            <v>3164.6</v>
          </cell>
        </row>
        <row r="126">
          <cell r="B126" t="str">
            <v>1К1-4</v>
          </cell>
          <cell r="C126" t="str">
            <v>Колонна 1К1-4</v>
          </cell>
          <cell r="D126">
            <v>1</v>
          </cell>
          <cell r="E126">
            <v>240.2</v>
          </cell>
          <cell r="F126">
            <v>240.2</v>
          </cell>
        </row>
        <row r="127">
          <cell r="B127" t="str">
            <v>1К1-5</v>
          </cell>
          <cell r="C127" t="str">
            <v>Колонна 1К1-5</v>
          </cell>
          <cell r="D127">
            <v>1</v>
          </cell>
          <cell r="E127">
            <v>1183.5999999999999</v>
          </cell>
          <cell r="F127">
            <v>1183.5999999999999</v>
          </cell>
        </row>
        <row r="128">
          <cell r="B128" t="str">
            <v>1К1-6</v>
          </cell>
          <cell r="C128" t="str">
            <v>Колонна 1К1-6</v>
          </cell>
          <cell r="D128">
            <v>1</v>
          </cell>
          <cell r="E128">
            <v>240.2</v>
          </cell>
          <cell r="F128">
            <v>240.2</v>
          </cell>
        </row>
        <row r="129">
          <cell r="B129" t="str">
            <v>1К1-7</v>
          </cell>
          <cell r="C129" t="str">
            <v>Колонна 1К1-7</v>
          </cell>
          <cell r="D129">
            <v>2</v>
          </cell>
          <cell r="E129">
            <v>1598.6</v>
          </cell>
          <cell r="F129">
            <v>3197.2</v>
          </cell>
        </row>
        <row r="130">
          <cell r="B130" t="str">
            <v>1К1-8</v>
          </cell>
          <cell r="C130" t="str">
            <v>Колонна 1К1-8</v>
          </cell>
          <cell r="D130">
            <v>1</v>
          </cell>
          <cell r="E130">
            <v>251.8</v>
          </cell>
          <cell r="F130">
            <v>251.8</v>
          </cell>
        </row>
        <row r="131">
          <cell r="B131" t="str">
            <v>1К1-9</v>
          </cell>
          <cell r="C131" t="str">
            <v>Колонна 1К1-9</v>
          </cell>
          <cell r="D131">
            <v>1</v>
          </cell>
          <cell r="E131">
            <v>1183.5999999999999</v>
          </cell>
          <cell r="F131">
            <v>1183.5999999999999</v>
          </cell>
        </row>
        <row r="132">
          <cell r="B132" t="str">
            <v>1К1-10</v>
          </cell>
          <cell r="C132" t="str">
            <v>Колонна 1К1-10</v>
          </cell>
          <cell r="D132">
            <v>1</v>
          </cell>
          <cell r="E132">
            <v>251.8</v>
          </cell>
          <cell r="F132">
            <v>251.8</v>
          </cell>
        </row>
        <row r="133">
          <cell r="B133" t="str">
            <v>1К1-11</v>
          </cell>
          <cell r="C133" t="str">
            <v>Колонна 1К1-11</v>
          </cell>
          <cell r="D133">
            <v>2</v>
          </cell>
          <cell r="E133">
            <v>1208.8</v>
          </cell>
          <cell r="F133">
            <v>2417.6</v>
          </cell>
        </row>
        <row r="134">
          <cell r="B134" t="str">
            <v>1К1-12</v>
          </cell>
          <cell r="C134" t="str">
            <v>Колонна 1К1-12</v>
          </cell>
          <cell r="D134">
            <v>1</v>
          </cell>
          <cell r="E134">
            <v>267.7</v>
          </cell>
          <cell r="F134">
            <v>267.7</v>
          </cell>
        </row>
        <row r="135">
          <cell r="B135" t="str">
            <v>1К1-13</v>
          </cell>
          <cell r="C135" t="str">
            <v>Колонна 1К1-13</v>
          </cell>
          <cell r="D135">
            <v>1</v>
          </cell>
          <cell r="E135">
            <v>267.7</v>
          </cell>
          <cell r="F135">
            <v>267.7</v>
          </cell>
        </row>
        <row r="136">
          <cell r="B136" t="str">
            <v>1К1-14</v>
          </cell>
          <cell r="C136" t="str">
            <v>Колонна 1К1-14</v>
          </cell>
          <cell r="D136">
            <v>1</v>
          </cell>
          <cell r="E136">
            <v>1198.7</v>
          </cell>
          <cell r="F136">
            <v>1198.7</v>
          </cell>
        </row>
        <row r="137">
          <cell r="B137" t="str">
            <v>1К1-15</v>
          </cell>
          <cell r="C137" t="str">
            <v>Колонна 1К1-15</v>
          </cell>
          <cell r="D137">
            <v>1</v>
          </cell>
          <cell r="E137">
            <v>258.10000000000002</v>
          </cell>
          <cell r="F137">
            <v>258.10000000000002</v>
          </cell>
        </row>
        <row r="138">
          <cell r="B138" t="str">
            <v>1К1-16</v>
          </cell>
          <cell r="C138" t="str">
            <v>Колонна 1К1-16</v>
          </cell>
          <cell r="D138">
            <v>1</v>
          </cell>
          <cell r="E138">
            <v>1235.2</v>
          </cell>
          <cell r="F138">
            <v>1235.2</v>
          </cell>
        </row>
        <row r="139">
          <cell r="B139" t="str">
            <v>1К1-17</v>
          </cell>
          <cell r="C139" t="str">
            <v>Колонна 1К1-17</v>
          </cell>
          <cell r="D139">
            <v>2</v>
          </cell>
          <cell r="E139">
            <v>225.6</v>
          </cell>
          <cell r="F139">
            <v>451.2</v>
          </cell>
        </row>
        <row r="140">
          <cell r="B140" t="str">
            <v>1К1-18</v>
          </cell>
          <cell r="C140" t="str">
            <v>Колонна 1К1-18</v>
          </cell>
          <cell r="D140">
            <v>1</v>
          </cell>
          <cell r="E140">
            <v>1198.7</v>
          </cell>
          <cell r="F140">
            <v>1198.7</v>
          </cell>
        </row>
        <row r="141">
          <cell r="B141" t="str">
            <v>1К1-19</v>
          </cell>
          <cell r="C141" t="str">
            <v>Колонна 1К1-19</v>
          </cell>
          <cell r="D141">
            <v>1</v>
          </cell>
          <cell r="E141">
            <v>258.10000000000002</v>
          </cell>
          <cell r="F141">
            <v>258.10000000000002</v>
          </cell>
        </row>
        <row r="142">
          <cell r="B142" t="str">
            <v>1К1-20</v>
          </cell>
          <cell r="C142" t="str">
            <v>Колонна 1К1-20</v>
          </cell>
          <cell r="D142">
            <v>1</v>
          </cell>
          <cell r="E142">
            <v>1235.2</v>
          </cell>
          <cell r="F142">
            <v>1235.2</v>
          </cell>
        </row>
        <row r="143">
          <cell r="B143" t="str">
            <v>1К1-21</v>
          </cell>
          <cell r="C143" t="str">
            <v>Колонна 1К1-21</v>
          </cell>
          <cell r="D143">
            <v>2</v>
          </cell>
          <cell r="E143">
            <v>225.6</v>
          </cell>
          <cell r="F143">
            <v>451.2</v>
          </cell>
        </row>
        <row r="144">
          <cell r="B144" t="str">
            <v>1К1-22</v>
          </cell>
          <cell r="C144" t="str">
            <v>Колонна 1К1-22</v>
          </cell>
          <cell r="D144">
            <v>4</v>
          </cell>
          <cell r="E144">
            <v>1190.4000000000001</v>
          </cell>
          <cell r="F144">
            <v>4761.6000000000004</v>
          </cell>
        </row>
        <row r="145">
          <cell r="B145" t="str">
            <v>1К1-23</v>
          </cell>
          <cell r="C145" t="str">
            <v>Колонна 1К1-23</v>
          </cell>
          <cell r="D145">
            <v>4</v>
          </cell>
          <cell r="E145">
            <v>247</v>
          </cell>
          <cell r="F145">
            <v>988</v>
          </cell>
        </row>
        <row r="146">
          <cell r="B146" t="str">
            <v>1К2-1</v>
          </cell>
          <cell r="C146" t="str">
            <v>Колонна 1К2-1</v>
          </cell>
          <cell r="D146">
            <v>1</v>
          </cell>
          <cell r="E146">
            <v>1779.2</v>
          </cell>
          <cell r="F146">
            <v>1779.2</v>
          </cell>
        </row>
        <row r="147">
          <cell r="B147" t="str">
            <v>1К2-2</v>
          </cell>
          <cell r="C147" t="str">
            <v>Колонна 1К2-2</v>
          </cell>
          <cell r="D147">
            <v>7</v>
          </cell>
          <cell r="E147">
            <v>1764.7</v>
          </cell>
          <cell r="F147">
            <v>12352.9</v>
          </cell>
        </row>
        <row r="148">
          <cell r="B148" t="str">
            <v>1К2-3</v>
          </cell>
          <cell r="C148" t="str">
            <v>Колонна 1К2-3</v>
          </cell>
          <cell r="D148">
            <v>1</v>
          </cell>
          <cell r="E148">
            <v>1786.1</v>
          </cell>
          <cell r="F148">
            <v>1786.1</v>
          </cell>
        </row>
        <row r="149">
          <cell r="B149" t="str">
            <v>1К2-4</v>
          </cell>
          <cell r="C149" t="str">
            <v>Колонна 1К2-4</v>
          </cell>
          <cell r="D149">
            <v>1</v>
          </cell>
          <cell r="E149">
            <v>1753.2</v>
          </cell>
          <cell r="F149">
            <v>1753.2</v>
          </cell>
        </row>
        <row r="150">
          <cell r="B150" t="str">
            <v>1К3-1</v>
          </cell>
          <cell r="C150" t="str">
            <v>Колонна 1К3-1</v>
          </cell>
          <cell r="D150">
            <v>1</v>
          </cell>
          <cell r="E150">
            <v>1589.2</v>
          </cell>
          <cell r="F150">
            <v>1589.2</v>
          </cell>
        </row>
        <row r="151">
          <cell r="B151" t="str">
            <v>1К3-2</v>
          </cell>
          <cell r="C151" t="str">
            <v>Колонна 1К3-2</v>
          </cell>
          <cell r="D151">
            <v>1</v>
          </cell>
          <cell r="E151">
            <v>1611.2</v>
          </cell>
          <cell r="F151">
            <v>1611.2</v>
          </cell>
        </row>
        <row r="152">
          <cell r="B152" t="str">
            <v>1К3-3</v>
          </cell>
          <cell r="C152" t="str">
            <v>Колонна 1К3-3</v>
          </cell>
          <cell r="D152">
            <v>1</v>
          </cell>
          <cell r="E152">
            <v>1497</v>
          </cell>
          <cell r="F152">
            <v>1497</v>
          </cell>
        </row>
        <row r="153">
          <cell r="B153" t="str">
            <v>1К3-4</v>
          </cell>
          <cell r="C153" t="str">
            <v>Колонна 1К3-4</v>
          </cell>
          <cell r="D153">
            <v>1</v>
          </cell>
          <cell r="E153">
            <v>1524.6</v>
          </cell>
          <cell r="F153">
            <v>1524.6</v>
          </cell>
        </row>
        <row r="154">
          <cell r="B154" t="str">
            <v>1К3-5</v>
          </cell>
          <cell r="C154" t="str">
            <v>Колонна 1К3-5</v>
          </cell>
          <cell r="D154">
            <v>2</v>
          </cell>
          <cell r="E154">
            <v>1483.7</v>
          </cell>
          <cell r="F154">
            <v>2967.4</v>
          </cell>
        </row>
        <row r="155">
          <cell r="B155" t="str">
            <v>1К3-6</v>
          </cell>
          <cell r="C155" t="str">
            <v>Колонна 1К3-6</v>
          </cell>
          <cell r="D155">
            <v>1</v>
          </cell>
          <cell r="E155">
            <v>1511.5</v>
          </cell>
          <cell r="F155">
            <v>1511.5</v>
          </cell>
        </row>
        <row r="156">
          <cell r="B156" t="str">
            <v>1К3-7</v>
          </cell>
          <cell r="C156" t="str">
            <v>Колонна 1К3-7</v>
          </cell>
          <cell r="D156">
            <v>1</v>
          </cell>
          <cell r="E156">
            <v>1526.6</v>
          </cell>
          <cell r="F156">
            <v>1526.6</v>
          </cell>
        </row>
        <row r="157">
          <cell r="B157" t="str">
            <v>1К3-8</v>
          </cell>
          <cell r="C157" t="str">
            <v>Колонна 1К3-8</v>
          </cell>
          <cell r="D157">
            <v>1</v>
          </cell>
          <cell r="E157">
            <v>1483.7</v>
          </cell>
          <cell r="F157">
            <v>1483.7</v>
          </cell>
        </row>
        <row r="158">
          <cell r="B158" t="str">
            <v>1К3-9</v>
          </cell>
          <cell r="C158" t="str">
            <v>Колонна 1К3-9</v>
          </cell>
          <cell r="D158">
            <v>1</v>
          </cell>
          <cell r="E158">
            <v>1521.2</v>
          </cell>
          <cell r="F158">
            <v>1521.2</v>
          </cell>
        </row>
        <row r="159">
          <cell r="B159" t="str">
            <v>1К4-1</v>
          </cell>
          <cell r="C159" t="str">
            <v>Колонна 1К4-1</v>
          </cell>
          <cell r="D159">
            <v>6</v>
          </cell>
          <cell r="E159">
            <v>222.3</v>
          </cell>
          <cell r="F159">
            <v>1333.8</v>
          </cell>
        </row>
        <row r="160">
          <cell r="B160" t="str">
            <v>1К4-2</v>
          </cell>
          <cell r="C160" t="str">
            <v>Колонна 1К4-2</v>
          </cell>
          <cell r="D160">
            <v>6</v>
          </cell>
          <cell r="E160">
            <v>222.9</v>
          </cell>
          <cell r="F160">
            <v>1337.4</v>
          </cell>
        </row>
        <row r="161">
          <cell r="B161" t="str">
            <v>1К4-3</v>
          </cell>
          <cell r="C161" t="str">
            <v>Колонна 1К4-3</v>
          </cell>
          <cell r="D161">
            <v>1</v>
          </cell>
          <cell r="E161">
            <v>231.3</v>
          </cell>
          <cell r="F161">
            <v>231.3</v>
          </cell>
        </row>
        <row r="162">
          <cell r="B162" t="str">
            <v>1К4-4</v>
          </cell>
          <cell r="C162" t="str">
            <v>Колонна 1К4-4</v>
          </cell>
          <cell r="D162">
            <v>1</v>
          </cell>
          <cell r="E162">
            <v>231.8</v>
          </cell>
          <cell r="F162">
            <v>231.8</v>
          </cell>
        </row>
        <row r="163">
          <cell r="B163" t="str">
            <v>1К4-5</v>
          </cell>
          <cell r="C163" t="str">
            <v>Колонна 1К4-5</v>
          </cell>
          <cell r="D163">
            <v>1</v>
          </cell>
          <cell r="E163">
            <v>232.6</v>
          </cell>
          <cell r="F163">
            <v>232.6</v>
          </cell>
        </row>
        <row r="164">
          <cell r="B164" t="str">
            <v>1К4-6</v>
          </cell>
          <cell r="C164" t="str">
            <v>Колонна 1К4-6</v>
          </cell>
          <cell r="D164">
            <v>1</v>
          </cell>
          <cell r="E164">
            <v>242.1</v>
          </cell>
          <cell r="F164">
            <v>242.1</v>
          </cell>
        </row>
        <row r="165">
          <cell r="B165" t="str">
            <v>1К4-7</v>
          </cell>
          <cell r="C165" t="str">
            <v>Колонна 1К4-7</v>
          </cell>
          <cell r="D165">
            <v>1</v>
          </cell>
          <cell r="E165">
            <v>231.3</v>
          </cell>
          <cell r="F165">
            <v>231.3</v>
          </cell>
        </row>
        <row r="166">
          <cell r="B166" t="str">
            <v>1К4-8</v>
          </cell>
          <cell r="C166" t="str">
            <v>Колонна 1К4-8</v>
          </cell>
          <cell r="D166">
            <v>1</v>
          </cell>
          <cell r="E166">
            <v>231.8</v>
          </cell>
          <cell r="F166">
            <v>231.8</v>
          </cell>
        </row>
        <row r="167">
          <cell r="B167" t="str">
            <v>1К4-9</v>
          </cell>
          <cell r="C167" t="str">
            <v>Колонна 1К4-9</v>
          </cell>
          <cell r="D167">
            <v>1</v>
          </cell>
          <cell r="E167">
            <v>205.9</v>
          </cell>
          <cell r="F167">
            <v>205.9</v>
          </cell>
        </row>
        <row r="168">
          <cell r="B168" t="str">
            <v>1К4-10</v>
          </cell>
          <cell r="C168" t="str">
            <v>Колонна 1К4-10</v>
          </cell>
          <cell r="D168">
            <v>1</v>
          </cell>
          <cell r="E168">
            <v>324.7</v>
          </cell>
          <cell r="F168">
            <v>324.7</v>
          </cell>
        </row>
        <row r="169">
          <cell r="B169" t="str">
            <v>1КР1-1</v>
          </cell>
          <cell r="C169" t="str">
            <v>Кронштейн 1КР1-1</v>
          </cell>
          <cell r="D169">
            <v>4</v>
          </cell>
          <cell r="E169">
            <v>66.900000000000006</v>
          </cell>
          <cell r="F169">
            <v>267.60000000000002</v>
          </cell>
        </row>
        <row r="170">
          <cell r="B170" t="str">
            <v>1КР1-2</v>
          </cell>
          <cell r="C170" t="str">
            <v>Кронштейн 1КР1-2</v>
          </cell>
          <cell r="D170">
            <v>4</v>
          </cell>
          <cell r="E170">
            <v>17.5</v>
          </cell>
          <cell r="F170">
            <v>70</v>
          </cell>
        </row>
        <row r="171">
          <cell r="B171" t="str">
            <v>1Л1-1</v>
          </cell>
          <cell r="C171" t="str">
            <v>Лестница 1Л1-1</v>
          </cell>
          <cell r="D171">
            <v>1</v>
          </cell>
          <cell r="E171">
            <v>292.8</v>
          </cell>
          <cell r="F171">
            <v>292.8</v>
          </cell>
        </row>
        <row r="172">
          <cell r="B172" t="str">
            <v>1Л1-2</v>
          </cell>
          <cell r="C172" t="str">
            <v>Лестница 1Л1-2</v>
          </cell>
          <cell r="D172">
            <v>1</v>
          </cell>
          <cell r="E172">
            <v>330.9</v>
          </cell>
          <cell r="F172">
            <v>330.9</v>
          </cell>
        </row>
        <row r="173">
          <cell r="B173" t="str">
            <v>1Л1-3</v>
          </cell>
          <cell r="C173" t="str">
            <v>Лестница 1Л1-3</v>
          </cell>
          <cell r="D173">
            <v>1</v>
          </cell>
          <cell r="E173">
            <v>293.39999999999998</v>
          </cell>
          <cell r="F173">
            <v>293.39999999999998</v>
          </cell>
        </row>
        <row r="174">
          <cell r="B174" t="str">
            <v>1Л1-4</v>
          </cell>
          <cell r="C174" t="str">
            <v>Лестница 1Л1-4</v>
          </cell>
          <cell r="D174">
            <v>1</v>
          </cell>
          <cell r="E174">
            <v>293.39999999999998</v>
          </cell>
          <cell r="F174">
            <v>293.39999999999998</v>
          </cell>
        </row>
        <row r="175">
          <cell r="B175" t="str">
            <v>1Л2-1</v>
          </cell>
          <cell r="C175" t="str">
            <v>Лестница 1Л2-1</v>
          </cell>
          <cell r="D175">
            <v>1</v>
          </cell>
          <cell r="E175">
            <v>371.8</v>
          </cell>
          <cell r="F175">
            <v>371.8</v>
          </cell>
        </row>
        <row r="176">
          <cell r="B176" t="str">
            <v>1Л2-2</v>
          </cell>
          <cell r="C176" t="str">
            <v>Лестница 1Л2-2</v>
          </cell>
          <cell r="D176">
            <v>1</v>
          </cell>
          <cell r="E176">
            <v>204.9</v>
          </cell>
          <cell r="F176">
            <v>204.9</v>
          </cell>
        </row>
        <row r="177">
          <cell r="B177" t="str">
            <v>1Л2-3</v>
          </cell>
          <cell r="C177" t="str">
            <v>Лестница 1Л2-3</v>
          </cell>
          <cell r="D177">
            <v>1</v>
          </cell>
          <cell r="E177">
            <v>370.8</v>
          </cell>
          <cell r="F177">
            <v>370.8</v>
          </cell>
        </row>
        <row r="178">
          <cell r="B178" t="str">
            <v>1Л4-1</v>
          </cell>
          <cell r="C178" t="str">
            <v>Лестница 1Л4-1</v>
          </cell>
          <cell r="D178">
            <v>1</v>
          </cell>
          <cell r="E178">
            <v>626.79999999999995</v>
          </cell>
          <cell r="F178">
            <v>626.79999999999995</v>
          </cell>
        </row>
        <row r="179">
          <cell r="B179" t="str">
            <v>1Л6-1</v>
          </cell>
          <cell r="C179" t="str">
            <v>Лестница 1Л6-1</v>
          </cell>
          <cell r="D179">
            <v>1</v>
          </cell>
          <cell r="E179">
            <v>474.3</v>
          </cell>
          <cell r="F179">
            <v>474.3</v>
          </cell>
        </row>
        <row r="180">
          <cell r="B180" t="str">
            <v>1М-1</v>
          </cell>
          <cell r="C180" t="str">
            <v>Монтажный элемент 1М-1</v>
          </cell>
          <cell r="D180">
            <v>47</v>
          </cell>
          <cell r="E180">
            <v>1.5</v>
          </cell>
          <cell r="F180">
            <v>70.5</v>
          </cell>
        </row>
        <row r="181">
          <cell r="B181" t="str">
            <v>1М-2</v>
          </cell>
          <cell r="C181" t="str">
            <v>Монтажный элемент 1М-2</v>
          </cell>
          <cell r="D181">
            <v>10</v>
          </cell>
          <cell r="E181">
            <v>26.4</v>
          </cell>
          <cell r="F181">
            <v>264</v>
          </cell>
        </row>
        <row r="182">
          <cell r="B182" t="str">
            <v>1М-3</v>
          </cell>
          <cell r="C182" t="str">
            <v>Монтажный элемент 1М-3</v>
          </cell>
          <cell r="D182">
            <v>24</v>
          </cell>
          <cell r="E182">
            <v>0.3</v>
          </cell>
          <cell r="F182">
            <v>7.2</v>
          </cell>
        </row>
        <row r="183">
          <cell r="B183" t="str">
            <v>1М-4</v>
          </cell>
          <cell r="C183" t="str">
            <v>Монтажный элемент 1М-4</v>
          </cell>
          <cell r="D183">
            <v>8</v>
          </cell>
          <cell r="E183">
            <v>11.2</v>
          </cell>
          <cell r="F183">
            <v>89.6</v>
          </cell>
        </row>
        <row r="184">
          <cell r="B184" t="str">
            <v>1Н1-1</v>
          </cell>
          <cell r="C184" t="str">
            <v>Настил 1Н1-1</v>
          </cell>
          <cell r="D184">
            <v>1</v>
          </cell>
          <cell r="E184">
            <v>10.4</v>
          </cell>
          <cell r="F184">
            <v>10.4</v>
          </cell>
        </row>
        <row r="185">
          <cell r="B185" t="str">
            <v>1Н1-2</v>
          </cell>
          <cell r="C185" t="str">
            <v>Настил 1Н1-2</v>
          </cell>
          <cell r="D185">
            <v>1</v>
          </cell>
          <cell r="E185">
            <v>18.399999999999999</v>
          </cell>
          <cell r="F185">
            <v>18.399999999999999</v>
          </cell>
        </row>
        <row r="186">
          <cell r="B186" t="str">
            <v>1Н1-3</v>
          </cell>
          <cell r="C186" t="str">
            <v>Настил 1Н1-3</v>
          </cell>
          <cell r="D186">
            <v>1</v>
          </cell>
          <cell r="E186">
            <v>17.3</v>
          </cell>
          <cell r="F186">
            <v>17.3</v>
          </cell>
        </row>
        <row r="187">
          <cell r="B187" t="str">
            <v>1Н1-4</v>
          </cell>
          <cell r="C187" t="str">
            <v>Настил 1Н1-4</v>
          </cell>
          <cell r="D187">
            <v>1</v>
          </cell>
          <cell r="E187">
            <v>17.8</v>
          </cell>
          <cell r="F187">
            <v>17.8</v>
          </cell>
        </row>
        <row r="188">
          <cell r="B188" t="str">
            <v>1Н1-5</v>
          </cell>
          <cell r="C188" t="str">
            <v>Настил 1Н1-5</v>
          </cell>
          <cell r="D188">
            <v>1</v>
          </cell>
          <cell r="E188">
            <v>27</v>
          </cell>
          <cell r="F188">
            <v>27</v>
          </cell>
        </row>
        <row r="189">
          <cell r="B189" t="str">
            <v>1Н1-6</v>
          </cell>
          <cell r="C189" t="str">
            <v>Настил 1Н1-6</v>
          </cell>
          <cell r="D189">
            <v>1</v>
          </cell>
          <cell r="E189">
            <v>27</v>
          </cell>
          <cell r="F189">
            <v>27</v>
          </cell>
        </row>
        <row r="190">
          <cell r="B190" t="str">
            <v>1Н1-7</v>
          </cell>
          <cell r="C190" t="str">
            <v>Настил 1Н1-7</v>
          </cell>
          <cell r="D190">
            <v>1</v>
          </cell>
          <cell r="E190">
            <v>21.6</v>
          </cell>
          <cell r="F190">
            <v>21.6</v>
          </cell>
        </row>
        <row r="191">
          <cell r="B191" t="str">
            <v>1Н1-8</v>
          </cell>
          <cell r="C191" t="str">
            <v>Настил 1Н1-8</v>
          </cell>
          <cell r="D191">
            <v>1</v>
          </cell>
          <cell r="E191">
            <v>21.3</v>
          </cell>
          <cell r="F191">
            <v>21.3</v>
          </cell>
        </row>
        <row r="192">
          <cell r="B192" t="str">
            <v>1Н1-9</v>
          </cell>
          <cell r="C192" t="str">
            <v>Настил 1Н1-9</v>
          </cell>
          <cell r="D192">
            <v>1</v>
          </cell>
          <cell r="E192">
            <v>27.3</v>
          </cell>
          <cell r="F192">
            <v>27.3</v>
          </cell>
        </row>
        <row r="193">
          <cell r="B193" t="str">
            <v>1Н1-10</v>
          </cell>
          <cell r="C193" t="str">
            <v>Настил 1Н1-10</v>
          </cell>
          <cell r="D193">
            <v>1</v>
          </cell>
          <cell r="E193">
            <v>26.3</v>
          </cell>
          <cell r="F193">
            <v>26.3</v>
          </cell>
        </row>
        <row r="194">
          <cell r="B194" t="str">
            <v>1Н1-11</v>
          </cell>
          <cell r="C194" t="str">
            <v>Настил 1Н1-11</v>
          </cell>
          <cell r="D194">
            <v>1</v>
          </cell>
          <cell r="E194">
            <v>18.600000000000001</v>
          </cell>
          <cell r="F194">
            <v>18.600000000000001</v>
          </cell>
        </row>
        <row r="195">
          <cell r="B195" t="str">
            <v>1Н1-12</v>
          </cell>
          <cell r="C195" t="str">
            <v>Настил 1Н1-12</v>
          </cell>
          <cell r="D195">
            <v>1</v>
          </cell>
          <cell r="E195">
            <v>13.1</v>
          </cell>
          <cell r="F195">
            <v>13.1</v>
          </cell>
        </row>
        <row r="196">
          <cell r="B196" t="str">
            <v>1Н1-13</v>
          </cell>
          <cell r="C196" t="str">
            <v>Настил 1Н1-13</v>
          </cell>
          <cell r="D196">
            <v>1</v>
          </cell>
          <cell r="E196">
            <v>38.700000000000003</v>
          </cell>
          <cell r="F196">
            <v>38.700000000000003</v>
          </cell>
        </row>
        <row r="197">
          <cell r="B197" t="str">
            <v>1Н1-14</v>
          </cell>
          <cell r="C197" t="str">
            <v>Настил 1Н1-14</v>
          </cell>
          <cell r="D197">
            <v>1</v>
          </cell>
          <cell r="E197">
            <v>85.2</v>
          </cell>
          <cell r="F197">
            <v>85.2</v>
          </cell>
        </row>
        <row r="198">
          <cell r="B198" t="str">
            <v>1Н1-15</v>
          </cell>
          <cell r="C198" t="str">
            <v>Настил 1Н1-15</v>
          </cell>
          <cell r="D198">
            <v>1</v>
          </cell>
          <cell r="E198">
            <v>83.6</v>
          </cell>
          <cell r="F198">
            <v>83.6</v>
          </cell>
        </row>
        <row r="199">
          <cell r="B199" t="str">
            <v>1Н1-16</v>
          </cell>
          <cell r="C199" t="str">
            <v>Настил 1Н1-16</v>
          </cell>
          <cell r="D199">
            <v>1</v>
          </cell>
          <cell r="E199">
            <v>76.5</v>
          </cell>
          <cell r="F199">
            <v>76.5</v>
          </cell>
        </row>
        <row r="200">
          <cell r="B200" t="str">
            <v>1Н1-17</v>
          </cell>
          <cell r="C200" t="str">
            <v>Настил 1Н1-17</v>
          </cell>
          <cell r="D200">
            <v>2</v>
          </cell>
          <cell r="E200">
            <v>114.3</v>
          </cell>
          <cell r="F200">
            <v>228.6</v>
          </cell>
        </row>
        <row r="201">
          <cell r="B201" t="str">
            <v>1Н1-18</v>
          </cell>
          <cell r="C201" t="str">
            <v>Настил 1Н1-18</v>
          </cell>
          <cell r="D201">
            <v>2</v>
          </cell>
          <cell r="E201">
            <v>106.5</v>
          </cell>
          <cell r="F201">
            <v>213</v>
          </cell>
        </row>
        <row r="202">
          <cell r="B202" t="str">
            <v>1Н1-19</v>
          </cell>
          <cell r="C202" t="str">
            <v>Настил 1Н1-19</v>
          </cell>
          <cell r="D202">
            <v>1</v>
          </cell>
          <cell r="E202">
            <v>102.8</v>
          </cell>
          <cell r="F202">
            <v>102.8</v>
          </cell>
        </row>
        <row r="203">
          <cell r="B203" t="str">
            <v>1Н1-20</v>
          </cell>
          <cell r="C203" t="str">
            <v>Настил 1Н1-20</v>
          </cell>
          <cell r="D203">
            <v>1</v>
          </cell>
          <cell r="E203">
            <v>94.7</v>
          </cell>
          <cell r="F203">
            <v>94.7</v>
          </cell>
        </row>
        <row r="204">
          <cell r="B204" t="str">
            <v>1Н1-21</v>
          </cell>
          <cell r="C204" t="str">
            <v>Настил 1Н1-21</v>
          </cell>
          <cell r="D204">
            <v>1</v>
          </cell>
          <cell r="E204">
            <v>87.6</v>
          </cell>
          <cell r="F204">
            <v>87.6</v>
          </cell>
        </row>
        <row r="205">
          <cell r="B205" t="str">
            <v>1Н1-22</v>
          </cell>
          <cell r="C205" t="str">
            <v>Настил 1Н1-22</v>
          </cell>
          <cell r="D205">
            <v>1</v>
          </cell>
          <cell r="E205">
            <v>54.4</v>
          </cell>
          <cell r="F205">
            <v>54.4</v>
          </cell>
        </row>
        <row r="206">
          <cell r="B206" t="str">
            <v>1Н1-23</v>
          </cell>
          <cell r="C206" t="str">
            <v>Настил 1Н1-23</v>
          </cell>
          <cell r="D206">
            <v>1</v>
          </cell>
          <cell r="E206">
            <v>91.4</v>
          </cell>
          <cell r="F206">
            <v>91.4</v>
          </cell>
        </row>
        <row r="207">
          <cell r="B207" t="str">
            <v>1Н1-24</v>
          </cell>
          <cell r="C207" t="str">
            <v>Настил 1Н1-24</v>
          </cell>
          <cell r="D207">
            <v>2</v>
          </cell>
          <cell r="E207">
            <v>197.4</v>
          </cell>
          <cell r="F207">
            <v>394.8</v>
          </cell>
        </row>
        <row r="208">
          <cell r="B208" t="str">
            <v>1Н1-25</v>
          </cell>
          <cell r="C208" t="str">
            <v>Настил 1Н1-25</v>
          </cell>
          <cell r="D208">
            <v>1</v>
          </cell>
          <cell r="E208">
            <v>180.6</v>
          </cell>
          <cell r="F208">
            <v>180.6</v>
          </cell>
        </row>
        <row r="209">
          <cell r="B209" t="str">
            <v>1Н1-26</v>
          </cell>
          <cell r="C209" t="str">
            <v>Настил 1Н1-26</v>
          </cell>
          <cell r="D209">
            <v>2</v>
          </cell>
          <cell r="E209">
            <v>264.39999999999998</v>
          </cell>
          <cell r="F209">
            <v>528.79999999999995</v>
          </cell>
        </row>
        <row r="210">
          <cell r="B210" t="str">
            <v>1Н1-27</v>
          </cell>
          <cell r="C210" t="str">
            <v>Настил 1Н1-27</v>
          </cell>
          <cell r="D210">
            <v>2</v>
          </cell>
          <cell r="E210">
            <v>246.2</v>
          </cell>
          <cell r="F210">
            <v>492.4</v>
          </cell>
        </row>
        <row r="211">
          <cell r="B211" t="str">
            <v>1Н1-28</v>
          </cell>
          <cell r="C211" t="str">
            <v>Настил 1Н1-28</v>
          </cell>
          <cell r="D211">
            <v>1</v>
          </cell>
          <cell r="E211">
            <v>242.5</v>
          </cell>
          <cell r="F211">
            <v>242.5</v>
          </cell>
        </row>
        <row r="212">
          <cell r="B212" t="str">
            <v>1Н1-29</v>
          </cell>
          <cell r="C212" t="str">
            <v>Настил 1Н1-29</v>
          </cell>
          <cell r="D212">
            <v>1</v>
          </cell>
          <cell r="E212">
            <v>223.6</v>
          </cell>
          <cell r="F212">
            <v>223.6</v>
          </cell>
        </row>
        <row r="213">
          <cell r="B213" t="str">
            <v>1Н1-30</v>
          </cell>
          <cell r="C213" t="str">
            <v>Настил 1Н1-30</v>
          </cell>
          <cell r="D213">
            <v>1</v>
          </cell>
          <cell r="E213">
            <v>206.5</v>
          </cell>
          <cell r="F213">
            <v>206.5</v>
          </cell>
        </row>
        <row r="214">
          <cell r="B214" t="str">
            <v>1Н1-31</v>
          </cell>
          <cell r="C214" t="str">
            <v>Настил 1Н1-31</v>
          </cell>
          <cell r="D214">
            <v>1</v>
          </cell>
          <cell r="E214">
            <v>130.5</v>
          </cell>
          <cell r="F214">
            <v>130.5</v>
          </cell>
        </row>
        <row r="215">
          <cell r="B215" t="str">
            <v>1Н1-32</v>
          </cell>
          <cell r="C215" t="str">
            <v>Настил 1Н1-32</v>
          </cell>
          <cell r="D215">
            <v>1</v>
          </cell>
          <cell r="E215">
            <v>13.9</v>
          </cell>
          <cell r="F215">
            <v>13.9</v>
          </cell>
        </row>
        <row r="216">
          <cell r="B216" t="str">
            <v>1Н1-33</v>
          </cell>
          <cell r="C216" t="str">
            <v>Настил 1Н1-33</v>
          </cell>
          <cell r="D216">
            <v>1</v>
          </cell>
          <cell r="E216">
            <v>57.2</v>
          </cell>
          <cell r="F216">
            <v>57.2</v>
          </cell>
        </row>
        <row r="217">
          <cell r="B217" t="str">
            <v>1Н1-34</v>
          </cell>
          <cell r="C217" t="str">
            <v>Настил 1Н1-34</v>
          </cell>
          <cell r="D217">
            <v>1</v>
          </cell>
          <cell r="E217">
            <v>57.3</v>
          </cell>
          <cell r="F217">
            <v>57.3</v>
          </cell>
        </row>
        <row r="218">
          <cell r="B218" t="str">
            <v>1Н1-35</v>
          </cell>
          <cell r="C218" t="str">
            <v>Настил 1Н1-35</v>
          </cell>
          <cell r="D218">
            <v>1</v>
          </cell>
          <cell r="E218">
            <v>37.4</v>
          </cell>
          <cell r="F218">
            <v>37.4</v>
          </cell>
        </row>
        <row r="219">
          <cell r="B219" t="str">
            <v>1Н1-36</v>
          </cell>
          <cell r="C219" t="str">
            <v>Настил 1Н1-36</v>
          </cell>
          <cell r="D219">
            <v>1</v>
          </cell>
          <cell r="E219">
            <v>81.3</v>
          </cell>
          <cell r="F219">
            <v>81.3</v>
          </cell>
        </row>
        <row r="220">
          <cell r="B220" t="str">
            <v>1Н1-37</v>
          </cell>
          <cell r="C220" t="str">
            <v>Настил 1Н1-37</v>
          </cell>
          <cell r="D220">
            <v>2</v>
          </cell>
          <cell r="E220">
            <v>177</v>
          </cell>
          <cell r="F220">
            <v>354</v>
          </cell>
        </row>
        <row r="221">
          <cell r="B221" t="str">
            <v>1Н1-38</v>
          </cell>
          <cell r="C221" t="str">
            <v>Настил 1Н1-38</v>
          </cell>
          <cell r="D221">
            <v>1</v>
          </cell>
          <cell r="E221">
            <v>267.10000000000002</v>
          </cell>
          <cell r="F221">
            <v>267.10000000000002</v>
          </cell>
        </row>
        <row r="222">
          <cell r="B222" t="str">
            <v>1Н1-39</v>
          </cell>
          <cell r="C222" t="str">
            <v>Настил 1Н1-39</v>
          </cell>
          <cell r="D222">
            <v>1</v>
          </cell>
          <cell r="E222">
            <v>164.2</v>
          </cell>
          <cell r="F222">
            <v>164.2</v>
          </cell>
        </row>
        <row r="223">
          <cell r="B223" t="str">
            <v>1Н1-40</v>
          </cell>
          <cell r="C223" t="str">
            <v>Настил 1Н1-40</v>
          </cell>
          <cell r="D223">
            <v>1</v>
          </cell>
          <cell r="E223">
            <v>244.9</v>
          </cell>
          <cell r="F223">
            <v>244.9</v>
          </cell>
        </row>
        <row r="224">
          <cell r="B224" t="str">
            <v>1Н1-41</v>
          </cell>
          <cell r="C224" t="str">
            <v>Настил 1Н1-41</v>
          </cell>
          <cell r="D224">
            <v>1</v>
          </cell>
          <cell r="E224">
            <v>227.6</v>
          </cell>
          <cell r="F224">
            <v>227.6</v>
          </cell>
        </row>
        <row r="225">
          <cell r="B225" t="str">
            <v>1Н1-42</v>
          </cell>
          <cell r="C225" t="str">
            <v>Настил 1Н1-42</v>
          </cell>
          <cell r="D225">
            <v>1</v>
          </cell>
          <cell r="E225">
            <v>244.6</v>
          </cell>
          <cell r="F225">
            <v>244.6</v>
          </cell>
        </row>
        <row r="226">
          <cell r="B226" t="str">
            <v>1Н1-43</v>
          </cell>
          <cell r="C226" t="str">
            <v>Настил 1Н1-43</v>
          </cell>
          <cell r="D226">
            <v>1</v>
          </cell>
          <cell r="E226">
            <v>227.1</v>
          </cell>
          <cell r="F226">
            <v>227.1</v>
          </cell>
        </row>
        <row r="227">
          <cell r="B227" t="str">
            <v>1Н1-44</v>
          </cell>
          <cell r="C227" t="str">
            <v>Настил 1Н1-44</v>
          </cell>
          <cell r="D227">
            <v>1</v>
          </cell>
          <cell r="E227">
            <v>92.1</v>
          </cell>
          <cell r="F227">
            <v>92.1</v>
          </cell>
        </row>
        <row r="228">
          <cell r="B228" t="str">
            <v>1Н1-45</v>
          </cell>
          <cell r="C228" t="str">
            <v>Настил 1Н1-45</v>
          </cell>
          <cell r="D228">
            <v>1</v>
          </cell>
          <cell r="E228">
            <v>84.9</v>
          </cell>
          <cell r="F228">
            <v>84.9</v>
          </cell>
        </row>
        <row r="229">
          <cell r="B229" t="str">
            <v>1Н1-46</v>
          </cell>
          <cell r="C229" t="str">
            <v>Настил 1Н1-46</v>
          </cell>
          <cell r="D229">
            <v>1</v>
          </cell>
          <cell r="E229">
            <v>58.5</v>
          </cell>
          <cell r="F229">
            <v>58.5</v>
          </cell>
        </row>
        <row r="230">
          <cell r="B230" t="str">
            <v>1Н1-47</v>
          </cell>
          <cell r="C230" t="str">
            <v>Настил 1Н1-47</v>
          </cell>
          <cell r="D230">
            <v>1</v>
          </cell>
          <cell r="E230">
            <v>69.7</v>
          </cell>
          <cell r="F230">
            <v>69.7</v>
          </cell>
        </row>
        <row r="231">
          <cell r="B231" t="str">
            <v>1Н1-48</v>
          </cell>
          <cell r="C231" t="str">
            <v>Настил 1Н1-48</v>
          </cell>
          <cell r="D231">
            <v>1</v>
          </cell>
          <cell r="E231">
            <v>12.9</v>
          </cell>
          <cell r="F231">
            <v>12.9</v>
          </cell>
        </row>
        <row r="232">
          <cell r="B232" t="str">
            <v>1Н1-49</v>
          </cell>
          <cell r="C232" t="str">
            <v>Настил 1Н1-49</v>
          </cell>
          <cell r="D232">
            <v>1</v>
          </cell>
          <cell r="E232">
            <v>88.5</v>
          </cell>
          <cell r="F232">
            <v>88.5</v>
          </cell>
        </row>
        <row r="233">
          <cell r="B233" t="str">
            <v>1Н1-50</v>
          </cell>
          <cell r="C233" t="str">
            <v>Настил 1Н1-50</v>
          </cell>
          <cell r="D233">
            <v>1</v>
          </cell>
          <cell r="E233">
            <v>66.599999999999994</v>
          </cell>
          <cell r="F233">
            <v>66.599999999999994</v>
          </cell>
        </row>
        <row r="234">
          <cell r="B234" t="str">
            <v>1Н1-51</v>
          </cell>
          <cell r="C234" t="str">
            <v>Настил 1Н1-51</v>
          </cell>
          <cell r="D234">
            <v>1</v>
          </cell>
          <cell r="E234">
            <v>94.2</v>
          </cell>
          <cell r="F234">
            <v>94.2</v>
          </cell>
        </row>
        <row r="235">
          <cell r="B235" t="str">
            <v>1Н1-52</v>
          </cell>
          <cell r="C235" t="str">
            <v>Настил 1Н1-52</v>
          </cell>
          <cell r="D235">
            <v>1</v>
          </cell>
          <cell r="E235">
            <v>79.400000000000006</v>
          </cell>
          <cell r="F235">
            <v>79.400000000000006</v>
          </cell>
        </row>
        <row r="236">
          <cell r="B236" t="str">
            <v>1Н1-53</v>
          </cell>
          <cell r="C236" t="str">
            <v>Настил 1Н1-53</v>
          </cell>
          <cell r="D236">
            <v>1</v>
          </cell>
          <cell r="E236">
            <v>52.5</v>
          </cell>
          <cell r="F236">
            <v>52.5</v>
          </cell>
        </row>
        <row r="237">
          <cell r="B237" t="str">
            <v>1Н1-54</v>
          </cell>
          <cell r="C237" t="str">
            <v>Настил 1Н1-54</v>
          </cell>
          <cell r="D237">
            <v>1</v>
          </cell>
          <cell r="E237">
            <v>71.3</v>
          </cell>
          <cell r="F237">
            <v>71.3</v>
          </cell>
        </row>
        <row r="238">
          <cell r="B238" t="str">
            <v>1Н1-55</v>
          </cell>
          <cell r="C238" t="str">
            <v>Настил 1Н1-55</v>
          </cell>
          <cell r="D238">
            <v>2</v>
          </cell>
          <cell r="E238">
            <v>82.7</v>
          </cell>
          <cell r="F238">
            <v>165.4</v>
          </cell>
        </row>
        <row r="239">
          <cell r="B239" t="str">
            <v>1Н1-56</v>
          </cell>
          <cell r="C239" t="str">
            <v>Настил 1Н1-56</v>
          </cell>
          <cell r="D239">
            <v>1</v>
          </cell>
          <cell r="E239">
            <v>160.80000000000001</v>
          </cell>
          <cell r="F239">
            <v>160.80000000000001</v>
          </cell>
        </row>
        <row r="240">
          <cell r="B240" t="str">
            <v>1Н1-57</v>
          </cell>
          <cell r="C240" t="str">
            <v>Настил 1Н1-57</v>
          </cell>
          <cell r="D240">
            <v>1</v>
          </cell>
          <cell r="E240">
            <v>247.5</v>
          </cell>
          <cell r="F240">
            <v>247.5</v>
          </cell>
        </row>
        <row r="241">
          <cell r="B241" t="str">
            <v>1Н1-58</v>
          </cell>
          <cell r="C241" t="str">
            <v>Настил 1Н1-58</v>
          </cell>
          <cell r="D241">
            <v>1</v>
          </cell>
          <cell r="E241">
            <v>229.9</v>
          </cell>
          <cell r="F241">
            <v>229.9</v>
          </cell>
        </row>
        <row r="242">
          <cell r="B242" t="str">
            <v>1Н1-59</v>
          </cell>
          <cell r="C242" t="str">
            <v>Настил 1Н1-59</v>
          </cell>
          <cell r="D242">
            <v>1</v>
          </cell>
          <cell r="E242">
            <v>245.1</v>
          </cell>
          <cell r="F242">
            <v>245.1</v>
          </cell>
        </row>
        <row r="243">
          <cell r="B243" t="str">
            <v>1Н1-60</v>
          </cell>
          <cell r="C243" t="str">
            <v>Настил 1Н1-60</v>
          </cell>
          <cell r="D243">
            <v>1</v>
          </cell>
          <cell r="E243">
            <v>227.6</v>
          </cell>
          <cell r="F243">
            <v>227.6</v>
          </cell>
        </row>
        <row r="244">
          <cell r="B244" t="str">
            <v>1Н1-61</v>
          </cell>
          <cell r="C244" t="str">
            <v>Настил 1Н1-61</v>
          </cell>
          <cell r="D244">
            <v>1</v>
          </cell>
          <cell r="E244">
            <v>78.7</v>
          </cell>
          <cell r="F244">
            <v>78.7</v>
          </cell>
        </row>
        <row r="245">
          <cell r="B245" t="str">
            <v>1Н1-62</v>
          </cell>
          <cell r="C245" t="str">
            <v>Настил 1Н1-62</v>
          </cell>
          <cell r="D245">
            <v>1</v>
          </cell>
          <cell r="E245">
            <v>50.8</v>
          </cell>
          <cell r="F245">
            <v>50.8</v>
          </cell>
        </row>
        <row r="246">
          <cell r="B246" t="str">
            <v>1Н1-63</v>
          </cell>
          <cell r="C246" t="str">
            <v>Настил 1Н1-63</v>
          </cell>
          <cell r="D246">
            <v>1</v>
          </cell>
          <cell r="E246">
            <v>41.8</v>
          </cell>
          <cell r="F246">
            <v>41.8</v>
          </cell>
        </row>
        <row r="247">
          <cell r="B247" t="str">
            <v>1Н1-64</v>
          </cell>
          <cell r="C247" t="str">
            <v>Настил 1Н1-64</v>
          </cell>
          <cell r="D247">
            <v>1</v>
          </cell>
          <cell r="E247">
            <v>24.2</v>
          </cell>
          <cell r="F247">
            <v>24.2</v>
          </cell>
        </row>
        <row r="248">
          <cell r="B248" t="str">
            <v>1Н1-65</v>
          </cell>
          <cell r="C248" t="str">
            <v>Настил 1Н1-65</v>
          </cell>
          <cell r="D248">
            <v>1</v>
          </cell>
          <cell r="E248">
            <v>14.7</v>
          </cell>
          <cell r="F248">
            <v>14.7</v>
          </cell>
        </row>
        <row r="249">
          <cell r="B249" t="str">
            <v>1Н1-66</v>
          </cell>
          <cell r="C249" t="str">
            <v>Настил 1Н1-66</v>
          </cell>
          <cell r="D249">
            <v>1</v>
          </cell>
          <cell r="E249">
            <v>17</v>
          </cell>
          <cell r="F249">
            <v>17</v>
          </cell>
        </row>
        <row r="250">
          <cell r="B250" t="str">
            <v>1Н1-67</v>
          </cell>
          <cell r="C250" t="str">
            <v>Настил 1Н1-67</v>
          </cell>
          <cell r="D250">
            <v>1</v>
          </cell>
          <cell r="E250">
            <v>19</v>
          </cell>
          <cell r="F250">
            <v>19</v>
          </cell>
        </row>
        <row r="251">
          <cell r="B251" t="str">
            <v>1Н1-68</v>
          </cell>
          <cell r="C251" t="str">
            <v>Настил 1Н1-68</v>
          </cell>
          <cell r="D251">
            <v>1</v>
          </cell>
          <cell r="E251">
            <v>12.2</v>
          </cell>
          <cell r="F251">
            <v>12.2</v>
          </cell>
        </row>
        <row r="252">
          <cell r="B252" t="str">
            <v>1Н1-69</v>
          </cell>
          <cell r="C252" t="str">
            <v>Настил 1Н1-69</v>
          </cell>
          <cell r="D252">
            <v>2</v>
          </cell>
          <cell r="E252">
            <v>178.8</v>
          </cell>
          <cell r="F252">
            <v>357.6</v>
          </cell>
        </row>
        <row r="253">
          <cell r="B253" t="str">
            <v>1Н1-70</v>
          </cell>
          <cell r="C253" t="str">
            <v>Настил 1Н1-70</v>
          </cell>
          <cell r="D253">
            <v>1</v>
          </cell>
          <cell r="E253">
            <v>165.8</v>
          </cell>
          <cell r="F253">
            <v>165.8</v>
          </cell>
        </row>
        <row r="254">
          <cell r="B254" t="str">
            <v>1Н1-71</v>
          </cell>
          <cell r="C254" t="str">
            <v>Настил 1Н1-71</v>
          </cell>
          <cell r="D254">
            <v>1</v>
          </cell>
          <cell r="E254">
            <v>247.6</v>
          </cell>
          <cell r="F254">
            <v>247.6</v>
          </cell>
        </row>
        <row r="255">
          <cell r="B255" t="str">
            <v>1Н1-72</v>
          </cell>
          <cell r="C255" t="str">
            <v>Настил 1Н1-72</v>
          </cell>
          <cell r="D255">
            <v>1</v>
          </cell>
          <cell r="E255">
            <v>230</v>
          </cell>
          <cell r="F255">
            <v>230</v>
          </cell>
        </row>
        <row r="256">
          <cell r="B256" t="str">
            <v>1Н1-73</v>
          </cell>
          <cell r="C256" t="str">
            <v>Настил 1Н1-73</v>
          </cell>
          <cell r="D256">
            <v>1</v>
          </cell>
          <cell r="E256">
            <v>219.6</v>
          </cell>
          <cell r="F256">
            <v>219.6</v>
          </cell>
        </row>
        <row r="257">
          <cell r="B257" t="str">
            <v>1Н1-74</v>
          </cell>
          <cell r="C257" t="str">
            <v>Настил 1Н1-74</v>
          </cell>
          <cell r="D257">
            <v>1</v>
          </cell>
          <cell r="E257">
            <v>183.4</v>
          </cell>
          <cell r="F257">
            <v>183.4</v>
          </cell>
        </row>
        <row r="258">
          <cell r="B258" t="str">
            <v>1Н1-75</v>
          </cell>
          <cell r="C258" t="str">
            <v>Настил 1Н1-75</v>
          </cell>
          <cell r="D258">
            <v>1</v>
          </cell>
          <cell r="E258">
            <v>244.4</v>
          </cell>
          <cell r="F258">
            <v>244.4</v>
          </cell>
        </row>
        <row r="259">
          <cell r="B259" t="str">
            <v>1Н1-76</v>
          </cell>
          <cell r="C259" t="str">
            <v>Настил 1Н1-76</v>
          </cell>
          <cell r="D259">
            <v>1</v>
          </cell>
          <cell r="E259">
            <v>226.8</v>
          </cell>
          <cell r="F259">
            <v>226.8</v>
          </cell>
        </row>
        <row r="260">
          <cell r="B260" t="str">
            <v>1Н1-77</v>
          </cell>
          <cell r="C260" t="str">
            <v>Настил 1Н1-77</v>
          </cell>
          <cell r="D260">
            <v>1</v>
          </cell>
          <cell r="E260">
            <v>170.5</v>
          </cell>
          <cell r="F260">
            <v>170.5</v>
          </cell>
        </row>
        <row r="261">
          <cell r="B261" t="str">
            <v>1Н1-78</v>
          </cell>
          <cell r="C261" t="str">
            <v>Настил 1Н1-78</v>
          </cell>
          <cell r="D261">
            <v>1</v>
          </cell>
          <cell r="E261">
            <v>117.4</v>
          </cell>
          <cell r="F261">
            <v>117.4</v>
          </cell>
        </row>
        <row r="262">
          <cell r="B262" t="str">
            <v>1Н1-79</v>
          </cell>
          <cell r="C262" t="str">
            <v>Настил 1Н1-79</v>
          </cell>
          <cell r="D262">
            <v>1</v>
          </cell>
          <cell r="E262">
            <v>97.7</v>
          </cell>
          <cell r="F262">
            <v>97.7</v>
          </cell>
        </row>
        <row r="263">
          <cell r="B263" t="str">
            <v>1Н1-80</v>
          </cell>
          <cell r="C263" t="str">
            <v>Настил 1Н1-80</v>
          </cell>
          <cell r="D263">
            <v>1</v>
          </cell>
          <cell r="E263">
            <v>210.5</v>
          </cell>
          <cell r="F263">
            <v>210.5</v>
          </cell>
        </row>
        <row r="264">
          <cell r="B264" t="str">
            <v>1Н1-81</v>
          </cell>
          <cell r="C264" t="str">
            <v>Настил 1Н1-81</v>
          </cell>
          <cell r="D264">
            <v>1</v>
          </cell>
          <cell r="E264">
            <v>211</v>
          </cell>
          <cell r="F264">
            <v>211</v>
          </cell>
        </row>
        <row r="265">
          <cell r="B265" t="str">
            <v>1Н1-82</v>
          </cell>
          <cell r="C265" t="str">
            <v>Настил 1Н1-82</v>
          </cell>
          <cell r="D265">
            <v>1</v>
          </cell>
          <cell r="E265">
            <v>195.7</v>
          </cell>
          <cell r="F265">
            <v>195.7</v>
          </cell>
        </row>
        <row r="266">
          <cell r="B266" t="str">
            <v>1Н1-83</v>
          </cell>
          <cell r="C266" t="str">
            <v>Настил 1Н1-83</v>
          </cell>
          <cell r="D266">
            <v>1</v>
          </cell>
          <cell r="E266">
            <v>292.3</v>
          </cell>
          <cell r="F266">
            <v>292.3</v>
          </cell>
        </row>
        <row r="267">
          <cell r="B267" t="str">
            <v>1Н1-84</v>
          </cell>
          <cell r="C267" t="str">
            <v>Настил 1Н1-84</v>
          </cell>
          <cell r="D267">
            <v>1</v>
          </cell>
          <cell r="E267">
            <v>271.5</v>
          </cell>
          <cell r="F267">
            <v>271.5</v>
          </cell>
        </row>
        <row r="268">
          <cell r="B268" t="str">
            <v>1Н1-85</v>
          </cell>
          <cell r="C268" t="str">
            <v>Настил 1Н1-85</v>
          </cell>
          <cell r="D268">
            <v>1</v>
          </cell>
          <cell r="E268">
            <v>259.2</v>
          </cell>
          <cell r="F268">
            <v>259.2</v>
          </cell>
        </row>
        <row r="269">
          <cell r="B269" t="str">
            <v>1Н1-86</v>
          </cell>
          <cell r="C269" t="str">
            <v>Настил 1Н1-86</v>
          </cell>
          <cell r="D269">
            <v>1</v>
          </cell>
          <cell r="E269">
            <v>217.5</v>
          </cell>
          <cell r="F269">
            <v>217.5</v>
          </cell>
        </row>
        <row r="270">
          <cell r="B270" t="str">
            <v>1Н1-87</v>
          </cell>
          <cell r="C270" t="str">
            <v>Настил 1Н1-87</v>
          </cell>
          <cell r="D270">
            <v>1</v>
          </cell>
          <cell r="E270">
            <v>289.5</v>
          </cell>
          <cell r="F270">
            <v>289.5</v>
          </cell>
        </row>
        <row r="271">
          <cell r="B271" t="str">
            <v>1Н1-88</v>
          </cell>
          <cell r="C271" t="str">
            <v>Настил 1Н1-88</v>
          </cell>
          <cell r="D271">
            <v>1</v>
          </cell>
          <cell r="E271">
            <v>268.8</v>
          </cell>
          <cell r="F271">
            <v>268.8</v>
          </cell>
        </row>
        <row r="272">
          <cell r="B272" t="str">
            <v>1Н1-89</v>
          </cell>
          <cell r="C272" t="str">
            <v>Настил 1Н1-89</v>
          </cell>
          <cell r="D272">
            <v>1</v>
          </cell>
          <cell r="E272">
            <v>202.2</v>
          </cell>
          <cell r="F272">
            <v>202.2</v>
          </cell>
        </row>
        <row r="273">
          <cell r="B273" t="str">
            <v>1Н1-90</v>
          </cell>
          <cell r="C273" t="str">
            <v>Настил 1Н1-90</v>
          </cell>
          <cell r="D273">
            <v>1</v>
          </cell>
          <cell r="E273">
            <v>210.3</v>
          </cell>
          <cell r="F273">
            <v>210.3</v>
          </cell>
        </row>
        <row r="274">
          <cell r="B274" t="str">
            <v>1Н1-91</v>
          </cell>
          <cell r="C274" t="str">
            <v>Настил 1Н1-91</v>
          </cell>
          <cell r="D274">
            <v>7</v>
          </cell>
          <cell r="E274">
            <v>228.8</v>
          </cell>
          <cell r="F274">
            <v>1601.6</v>
          </cell>
        </row>
        <row r="275">
          <cell r="B275" t="str">
            <v>1Н1-92</v>
          </cell>
          <cell r="C275" t="str">
            <v>Настил 1Н1-92</v>
          </cell>
          <cell r="D275">
            <v>7</v>
          </cell>
          <cell r="E275">
            <v>210</v>
          </cell>
          <cell r="F275">
            <v>1470</v>
          </cell>
        </row>
        <row r="276">
          <cell r="B276" t="str">
            <v>1Н1-93</v>
          </cell>
          <cell r="C276" t="str">
            <v>Настил 1Н1-93</v>
          </cell>
          <cell r="D276">
            <v>1</v>
          </cell>
          <cell r="E276">
            <v>194.8</v>
          </cell>
          <cell r="F276">
            <v>194.8</v>
          </cell>
        </row>
        <row r="277">
          <cell r="B277" t="str">
            <v>1Н1-94</v>
          </cell>
          <cell r="C277" t="str">
            <v>Настил 1Н1-94</v>
          </cell>
          <cell r="D277">
            <v>1</v>
          </cell>
          <cell r="E277">
            <v>290.60000000000002</v>
          </cell>
          <cell r="F277">
            <v>290.60000000000002</v>
          </cell>
        </row>
        <row r="278">
          <cell r="B278" t="str">
            <v>1Н1-95</v>
          </cell>
          <cell r="C278" t="str">
            <v>Настил 1Н1-95</v>
          </cell>
          <cell r="D278">
            <v>1</v>
          </cell>
          <cell r="E278">
            <v>269.89999999999998</v>
          </cell>
          <cell r="F278">
            <v>269.89999999999998</v>
          </cell>
        </row>
        <row r="279">
          <cell r="B279" t="str">
            <v>1Н1-96</v>
          </cell>
          <cell r="C279" t="str">
            <v>Настил 1Н1-96</v>
          </cell>
          <cell r="D279">
            <v>1</v>
          </cell>
          <cell r="E279">
            <v>257.89999999999998</v>
          </cell>
          <cell r="F279">
            <v>257.89999999999998</v>
          </cell>
        </row>
        <row r="280">
          <cell r="B280" t="str">
            <v>1Н1-97</v>
          </cell>
          <cell r="C280" t="str">
            <v>Настил 1Н1-97</v>
          </cell>
          <cell r="D280">
            <v>1</v>
          </cell>
          <cell r="E280">
            <v>215.7</v>
          </cell>
          <cell r="F280">
            <v>215.7</v>
          </cell>
        </row>
        <row r="281">
          <cell r="B281" t="str">
            <v>1Н1-98</v>
          </cell>
          <cell r="C281" t="str">
            <v>Настил 1Н1-98</v>
          </cell>
          <cell r="D281">
            <v>1</v>
          </cell>
          <cell r="E281">
            <v>287.3</v>
          </cell>
          <cell r="F281">
            <v>287.3</v>
          </cell>
        </row>
        <row r="282">
          <cell r="B282" t="str">
            <v>1Н1-99</v>
          </cell>
          <cell r="C282" t="str">
            <v>Настил 1Н1-99</v>
          </cell>
          <cell r="D282">
            <v>1</v>
          </cell>
          <cell r="E282">
            <v>266.7</v>
          </cell>
          <cell r="F282">
            <v>266.7</v>
          </cell>
        </row>
        <row r="283">
          <cell r="B283" t="str">
            <v>1Н1-100</v>
          </cell>
          <cell r="C283" t="str">
            <v>Настил 1Н1-100</v>
          </cell>
          <cell r="D283">
            <v>1</v>
          </cell>
          <cell r="E283">
            <v>200.5</v>
          </cell>
          <cell r="F283">
            <v>200.5</v>
          </cell>
        </row>
        <row r="284">
          <cell r="B284" t="str">
            <v>1Н1-101</v>
          </cell>
          <cell r="C284" t="str">
            <v>Настил 1Н1-101</v>
          </cell>
          <cell r="D284">
            <v>7</v>
          </cell>
          <cell r="E284">
            <v>209.7</v>
          </cell>
          <cell r="F284">
            <v>1467.9</v>
          </cell>
        </row>
        <row r="285">
          <cell r="B285" t="str">
            <v>1Н1-102</v>
          </cell>
          <cell r="C285" t="str">
            <v>Настил 1Н1-102</v>
          </cell>
          <cell r="D285">
            <v>2</v>
          </cell>
          <cell r="E285">
            <v>215.7</v>
          </cell>
          <cell r="F285">
            <v>431.4</v>
          </cell>
        </row>
        <row r="286">
          <cell r="B286" t="str">
            <v>1Н1-103</v>
          </cell>
          <cell r="C286" t="str">
            <v>Настил 1Н1-103</v>
          </cell>
          <cell r="D286">
            <v>2</v>
          </cell>
          <cell r="E286">
            <v>198.1</v>
          </cell>
          <cell r="F286">
            <v>396.2</v>
          </cell>
        </row>
        <row r="287">
          <cell r="B287" t="str">
            <v>1Н1-104</v>
          </cell>
          <cell r="C287" t="str">
            <v>Настил 1Н1-104</v>
          </cell>
          <cell r="D287">
            <v>1</v>
          </cell>
          <cell r="E287">
            <v>183.7</v>
          </cell>
          <cell r="F287">
            <v>183.7</v>
          </cell>
        </row>
        <row r="288">
          <cell r="B288" t="str">
            <v>1Н1-105</v>
          </cell>
          <cell r="C288" t="str">
            <v>Настил 1Н1-105</v>
          </cell>
          <cell r="D288">
            <v>1</v>
          </cell>
          <cell r="E288">
            <v>274.3</v>
          </cell>
          <cell r="F288">
            <v>274.3</v>
          </cell>
        </row>
        <row r="289">
          <cell r="B289" t="str">
            <v>1Н1-106</v>
          </cell>
          <cell r="C289" t="str">
            <v>Настил 1Н1-106</v>
          </cell>
          <cell r="D289">
            <v>1</v>
          </cell>
          <cell r="E289">
            <v>254.8</v>
          </cell>
          <cell r="F289">
            <v>254.8</v>
          </cell>
        </row>
        <row r="290">
          <cell r="B290" t="str">
            <v>1Н1-107</v>
          </cell>
          <cell r="C290" t="str">
            <v>Настил 1Н1-107</v>
          </cell>
          <cell r="D290">
            <v>1</v>
          </cell>
          <cell r="E290">
            <v>243.2</v>
          </cell>
          <cell r="F290">
            <v>243.2</v>
          </cell>
        </row>
        <row r="291">
          <cell r="B291" t="str">
            <v>1Н1-108</v>
          </cell>
          <cell r="C291" t="str">
            <v>Настил 1Н1-108</v>
          </cell>
          <cell r="D291">
            <v>1</v>
          </cell>
          <cell r="E291">
            <v>203.4</v>
          </cell>
          <cell r="F291">
            <v>203.4</v>
          </cell>
        </row>
        <row r="292">
          <cell r="B292" t="str">
            <v>1Н1-109</v>
          </cell>
          <cell r="C292" t="str">
            <v>Настил 1Н1-109</v>
          </cell>
          <cell r="D292">
            <v>1</v>
          </cell>
          <cell r="E292">
            <v>270.89999999999998</v>
          </cell>
          <cell r="F292">
            <v>270.89999999999998</v>
          </cell>
        </row>
        <row r="293">
          <cell r="B293" t="str">
            <v>1Н1-110</v>
          </cell>
          <cell r="C293" t="str">
            <v>Настил 1Н1-110</v>
          </cell>
          <cell r="D293">
            <v>1</v>
          </cell>
          <cell r="E293">
            <v>251.5</v>
          </cell>
          <cell r="F293">
            <v>251.5</v>
          </cell>
        </row>
        <row r="294">
          <cell r="B294" t="str">
            <v>1Н1-111</v>
          </cell>
          <cell r="C294" t="str">
            <v>Настил 1Н1-111</v>
          </cell>
          <cell r="D294">
            <v>1</v>
          </cell>
          <cell r="E294">
            <v>189.1</v>
          </cell>
          <cell r="F294">
            <v>189.1</v>
          </cell>
        </row>
        <row r="295">
          <cell r="B295" t="str">
            <v>1Н1-112</v>
          </cell>
          <cell r="C295" t="str">
            <v>Настил 1Н1-112</v>
          </cell>
          <cell r="D295">
            <v>2</v>
          </cell>
          <cell r="E295">
            <v>197.8</v>
          </cell>
          <cell r="F295">
            <v>395.6</v>
          </cell>
        </row>
        <row r="296">
          <cell r="B296" t="str">
            <v>1Н1-113</v>
          </cell>
          <cell r="C296" t="str">
            <v>Настил 1Н1-113</v>
          </cell>
          <cell r="D296">
            <v>1</v>
          </cell>
          <cell r="E296">
            <v>163.5</v>
          </cell>
          <cell r="F296">
            <v>163.5</v>
          </cell>
        </row>
        <row r="297">
          <cell r="B297" t="str">
            <v>1Н1-114</v>
          </cell>
          <cell r="C297" t="str">
            <v>Настил 1Н1-114</v>
          </cell>
          <cell r="D297">
            <v>1</v>
          </cell>
          <cell r="E297">
            <v>271.5</v>
          </cell>
          <cell r="F297">
            <v>271.5</v>
          </cell>
        </row>
        <row r="298">
          <cell r="B298" t="str">
            <v>1Н1-115</v>
          </cell>
          <cell r="C298" t="str">
            <v>Настил 1Н1-115</v>
          </cell>
          <cell r="D298">
            <v>1</v>
          </cell>
          <cell r="E298">
            <v>252</v>
          </cell>
          <cell r="F298">
            <v>252</v>
          </cell>
        </row>
        <row r="299">
          <cell r="B299" t="str">
            <v>1Н1-116</v>
          </cell>
          <cell r="C299" t="str">
            <v>Настил 1Н1-116</v>
          </cell>
          <cell r="D299">
            <v>1</v>
          </cell>
          <cell r="E299">
            <v>223.6</v>
          </cell>
          <cell r="F299">
            <v>223.6</v>
          </cell>
        </row>
        <row r="300">
          <cell r="B300" t="str">
            <v>1Н1-117</v>
          </cell>
          <cell r="C300" t="str">
            <v>Настил 1Н1-117</v>
          </cell>
          <cell r="D300">
            <v>1</v>
          </cell>
          <cell r="E300">
            <v>204.1</v>
          </cell>
          <cell r="F300">
            <v>204.1</v>
          </cell>
        </row>
        <row r="301">
          <cell r="B301" t="str">
            <v>1Н1-118</v>
          </cell>
          <cell r="C301" t="str">
            <v>Настил 1Н1-118</v>
          </cell>
          <cell r="D301">
            <v>1</v>
          </cell>
          <cell r="E301">
            <v>271.60000000000002</v>
          </cell>
          <cell r="F301">
            <v>271.60000000000002</v>
          </cell>
        </row>
        <row r="302">
          <cell r="B302" t="str">
            <v>1Н1-119</v>
          </cell>
          <cell r="C302" t="str">
            <v>Настил 1Н1-119</v>
          </cell>
          <cell r="D302">
            <v>1</v>
          </cell>
          <cell r="E302">
            <v>252.2</v>
          </cell>
          <cell r="F302">
            <v>252.2</v>
          </cell>
        </row>
        <row r="303">
          <cell r="B303" t="str">
            <v>1Н1-120</v>
          </cell>
          <cell r="C303" t="str">
            <v>Настил 1Н1-120</v>
          </cell>
          <cell r="D303">
            <v>1</v>
          </cell>
          <cell r="E303">
            <v>189.8</v>
          </cell>
          <cell r="F303">
            <v>189.8</v>
          </cell>
        </row>
        <row r="304">
          <cell r="B304" t="str">
            <v>1Н1-121</v>
          </cell>
          <cell r="C304" t="str">
            <v>Настил 1Н1-121</v>
          </cell>
          <cell r="D304">
            <v>2</v>
          </cell>
          <cell r="E304">
            <v>173</v>
          </cell>
          <cell r="F304">
            <v>346</v>
          </cell>
        </row>
        <row r="305">
          <cell r="B305" t="str">
            <v>1Н1-122</v>
          </cell>
          <cell r="C305" t="str">
            <v>Настил 1Н1-122</v>
          </cell>
          <cell r="D305">
            <v>2</v>
          </cell>
          <cell r="E305">
            <v>287.7</v>
          </cell>
          <cell r="F305">
            <v>575.4</v>
          </cell>
        </row>
        <row r="306">
          <cell r="B306" t="str">
            <v>1Н1-123</v>
          </cell>
          <cell r="C306" t="str">
            <v>Настил 1Н1-123</v>
          </cell>
          <cell r="D306">
            <v>1</v>
          </cell>
          <cell r="E306">
            <v>267.2</v>
          </cell>
          <cell r="F306">
            <v>267.2</v>
          </cell>
        </row>
        <row r="307">
          <cell r="B307" t="str">
            <v>1Н1-124</v>
          </cell>
          <cell r="C307" t="str">
            <v>Настил 1Н1-124</v>
          </cell>
          <cell r="D307">
            <v>2</v>
          </cell>
          <cell r="E307">
            <v>236.8</v>
          </cell>
          <cell r="F307">
            <v>473.6</v>
          </cell>
        </row>
        <row r="308">
          <cell r="B308" t="str">
            <v>1Н1-125</v>
          </cell>
          <cell r="C308" t="str">
            <v>Настил 1Н1-125</v>
          </cell>
          <cell r="D308">
            <v>2</v>
          </cell>
          <cell r="E308">
            <v>215.8</v>
          </cell>
          <cell r="F308">
            <v>431.6</v>
          </cell>
        </row>
        <row r="309">
          <cell r="B309" t="str">
            <v>1Н1-126</v>
          </cell>
          <cell r="C309" t="str">
            <v>Настил 1Н1-126</v>
          </cell>
          <cell r="D309">
            <v>2</v>
          </cell>
          <cell r="E309">
            <v>287.5</v>
          </cell>
          <cell r="F309">
            <v>575</v>
          </cell>
        </row>
        <row r="310">
          <cell r="B310" t="str">
            <v>1Н1-127</v>
          </cell>
          <cell r="C310" t="str">
            <v>Настил 1Н1-127</v>
          </cell>
          <cell r="D310">
            <v>2</v>
          </cell>
          <cell r="E310">
            <v>266.8</v>
          </cell>
          <cell r="F310">
            <v>533.6</v>
          </cell>
        </row>
        <row r="311">
          <cell r="B311" t="str">
            <v>1Н1-128</v>
          </cell>
          <cell r="C311" t="str">
            <v>Настил 1Н1-128</v>
          </cell>
          <cell r="D311">
            <v>2</v>
          </cell>
          <cell r="E311">
            <v>200.6</v>
          </cell>
          <cell r="F311">
            <v>401.2</v>
          </cell>
        </row>
        <row r="312">
          <cell r="B312" t="str">
            <v>1Н1-129</v>
          </cell>
          <cell r="C312" t="str">
            <v>Настил 1Н1-129</v>
          </cell>
          <cell r="D312">
            <v>2</v>
          </cell>
          <cell r="E312">
            <v>172.6</v>
          </cell>
          <cell r="F312">
            <v>345.2</v>
          </cell>
        </row>
        <row r="313">
          <cell r="B313" t="str">
            <v>1Н1-130</v>
          </cell>
          <cell r="C313" t="str">
            <v>Настил 1Н1-130</v>
          </cell>
          <cell r="D313">
            <v>2</v>
          </cell>
          <cell r="E313">
            <v>287.3</v>
          </cell>
          <cell r="F313">
            <v>574.6</v>
          </cell>
        </row>
        <row r="314">
          <cell r="B314" t="str">
            <v>1Н1-131</v>
          </cell>
          <cell r="C314" t="str">
            <v>Настил 1Н1-131</v>
          </cell>
          <cell r="D314">
            <v>2</v>
          </cell>
          <cell r="E314">
            <v>266.7</v>
          </cell>
          <cell r="F314">
            <v>533.4</v>
          </cell>
        </row>
        <row r="315">
          <cell r="B315" t="str">
            <v>1Н1-132</v>
          </cell>
          <cell r="C315" t="str">
            <v>Настил 1Н1-132</v>
          </cell>
          <cell r="D315">
            <v>2</v>
          </cell>
          <cell r="E315">
            <v>236.3</v>
          </cell>
          <cell r="F315">
            <v>472.6</v>
          </cell>
        </row>
        <row r="316">
          <cell r="B316" t="str">
            <v>1Н1-133</v>
          </cell>
          <cell r="C316" t="str">
            <v>Настил 1Н1-133</v>
          </cell>
          <cell r="D316">
            <v>2</v>
          </cell>
          <cell r="E316">
            <v>216.4</v>
          </cell>
          <cell r="F316">
            <v>432.8</v>
          </cell>
        </row>
        <row r="317">
          <cell r="B317" t="str">
            <v>1Н1-134</v>
          </cell>
          <cell r="C317" t="str">
            <v>Настил 1Н1-134</v>
          </cell>
          <cell r="D317">
            <v>2</v>
          </cell>
          <cell r="E317">
            <v>288.3</v>
          </cell>
          <cell r="F317">
            <v>576.6</v>
          </cell>
        </row>
        <row r="318">
          <cell r="B318" t="str">
            <v>1Н1-135</v>
          </cell>
          <cell r="C318" t="str">
            <v>Настил 1Н1-135</v>
          </cell>
          <cell r="D318">
            <v>2</v>
          </cell>
          <cell r="E318">
            <v>267.5</v>
          </cell>
          <cell r="F318">
            <v>535</v>
          </cell>
        </row>
        <row r="319">
          <cell r="B319" t="str">
            <v>1Н1-136</v>
          </cell>
          <cell r="C319" t="str">
            <v>Настил 1Н1-136</v>
          </cell>
          <cell r="D319">
            <v>2</v>
          </cell>
          <cell r="E319">
            <v>201.3</v>
          </cell>
          <cell r="F319">
            <v>402.6</v>
          </cell>
        </row>
        <row r="320">
          <cell r="B320" t="str">
            <v>1Н1-137</v>
          </cell>
          <cell r="C320" t="str">
            <v>Настил 1Н1-137</v>
          </cell>
          <cell r="D320">
            <v>2</v>
          </cell>
          <cell r="E320">
            <v>173.4</v>
          </cell>
          <cell r="F320">
            <v>346.8</v>
          </cell>
        </row>
        <row r="321">
          <cell r="B321" t="str">
            <v>1Н1-138</v>
          </cell>
          <cell r="C321" t="str">
            <v>Настил 1Н1-138</v>
          </cell>
          <cell r="D321">
            <v>2</v>
          </cell>
          <cell r="E321">
            <v>288.3</v>
          </cell>
          <cell r="F321">
            <v>576.6</v>
          </cell>
        </row>
        <row r="322">
          <cell r="B322" t="str">
            <v>1Н1-139</v>
          </cell>
          <cell r="C322" t="str">
            <v>Настил 1Н1-139</v>
          </cell>
          <cell r="D322">
            <v>2</v>
          </cell>
          <cell r="E322">
            <v>267.5</v>
          </cell>
          <cell r="F322">
            <v>535</v>
          </cell>
        </row>
        <row r="323">
          <cell r="B323" t="str">
            <v>1Н1-140</v>
          </cell>
          <cell r="C323" t="str">
            <v>Настил 1Н1-140</v>
          </cell>
          <cell r="D323">
            <v>2</v>
          </cell>
          <cell r="E323">
            <v>237.1</v>
          </cell>
          <cell r="F323">
            <v>474.2</v>
          </cell>
        </row>
        <row r="324">
          <cell r="B324" t="str">
            <v>1Н1-141</v>
          </cell>
          <cell r="C324" t="str">
            <v>Настил 1Н1-141</v>
          </cell>
          <cell r="D324">
            <v>2</v>
          </cell>
          <cell r="E324">
            <v>216.4</v>
          </cell>
          <cell r="F324">
            <v>432.8</v>
          </cell>
        </row>
        <row r="325">
          <cell r="B325" t="str">
            <v>1Н1-142</v>
          </cell>
          <cell r="C325" t="str">
            <v>Настил 1Н1-142</v>
          </cell>
          <cell r="D325">
            <v>2</v>
          </cell>
          <cell r="E325">
            <v>288.3</v>
          </cell>
          <cell r="F325">
            <v>576.6</v>
          </cell>
        </row>
        <row r="326">
          <cell r="B326" t="str">
            <v>1Н1-143</v>
          </cell>
          <cell r="C326" t="str">
            <v>Настил 1Н1-143</v>
          </cell>
          <cell r="D326">
            <v>2</v>
          </cell>
          <cell r="E326">
            <v>267.5</v>
          </cell>
          <cell r="F326">
            <v>535</v>
          </cell>
        </row>
        <row r="327">
          <cell r="B327" t="str">
            <v>1Н1-144</v>
          </cell>
          <cell r="C327" t="str">
            <v>Настил 1Н1-144</v>
          </cell>
          <cell r="D327">
            <v>2</v>
          </cell>
          <cell r="E327">
            <v>201.3</v>
          </cell>
          <cell r="F327">
            <v>402.6</v>
          </cell>
        </row>
        <row r="328">
          <cell r="B328" t="str">
            <v>1Н2-1</v>
          </cell>
          <cell r="C328" t="str">
            <v>Профлист 1Н2-1</v>
          </cell>
          <cell r="D328">
            <v>111</v>
          </cell>
          <cell r="E328">
            <v>49</v>
          </cell>
          <cell r="F328">
            <v>5439</v>
          </cell>
        </row>
        <row r="329">
          <cell r="B329" t="str">
            <v>1Н2-2</v>
          </cell>
          <cell r="C329" t="str">
            <v>Профлист 1Н2-2</v>
          </cell>
          <cell r="D329">
            <v>111</v>
          </cell>
          <cell r="E329">
            <v>47</v>
          </cell>
          <cell r="F329">
            <v>5217</v>
          </cell>
        </row>
        <row r="330">
          <cell r="B330" t="str">
            <v>1Н3-1</v>
          </cell>
          <cell r="C330" t="str">
            <v>Профлист 1Н3-1</v>
          </cell>
          <cell r="D330">
            <v>75</v>
          </cell>
          <cell r="E330">
            <v>70.599999999999994</v>
          </cell>
          <cell r="F330">
            <v>5295</v>
          </cell>
        </row>
        <row r="331">
          <cell r="B331" t="str">
            <v>1Н3-2</v>
          </cell>
          <cell r="C331" t="str">
            <v>Профлист 1Н3-2</v>
          </cell>
          <cell r="D331">
            <v>14</v>
          </cell>
          <cell r="E331">
            <v>71.5</v>
          </cell>
          <cell r="F331">
            <v>1001</v>
          </cell>
        </row>
        <row r="332">
          <cell r="B332" t="str">
            <v>1Н3-3</v>
          </cell>
          <cell r="C332" t="str">
            <v>Профлист 1Н3-3</v>
          </cell>
          <cell r="D332">
            <v>4</v>
          </cell>
          <cell r="E332">
            <v>23.3</v>
          </cell>
          <cell r="F332">
            <v>93.2</v>
          </cell>
        </row>
        <row r="333">
          <cell r="B333" t="str">
            <v>1Н3-4</v>
          </cell>
          <cell r="C333" t="str">
            <v>Профлист 1Н3-4</v>
          </cell>
          <cell r="D333">
            <v>1</v>
          </cell>
          <cell r="E333">
            <v>7.9</v>
          </cell>
          <cell r="F333">
            <v>7.9</v>
          </cell>
        </row>
        <row r="334">
          <cell r="B334" t="str">
            <v>1Н3-5</v>
          </cell>
          <cell r="C334" t="str">
            <v>Профлист 1Н3-5</v>
          </cell>
          <cell r="D334">
            <v>2</v>
          </cell>
          <cell r="E334">
            <v>17.7</v>
          </cell>
          <cell r="F334">
            <v>35.4</v>
          </cell>
        </row>
        <row r="335">
          <cell r="B335" t="str">
            <v>1Н3-6</v>
          </cell>
          <cell r="C335" t="str">
            <v>Профлист 1Н3-6</v>
          </cell>
          <cell r="D335">
            <v>2</v>
          </cell>
          <cell r="E335">
            <v>10.3</v>
          </cell>
          <cell r="F335">
            <v>20.6</v>
          </cell>
        </row>
        <row r="336">
          <cell r="B336" t="str">
            <v>1Н3-7</v>
          </cell>
          <cell r="C336" t="str">
            <v>Профлист 1Н3-7</v>
          </cell>
          <cell r="D336">
            <v>60</v>
          </cell>
          <cell r="E336">
            <v>23.6</v>
          </cell>
          <cell r="F336">
            <v>1416</v>
          </cell>
        </row>
        <row r="337">
          <cell r="B337" t="str">
            <v>1Н3-8</v>
          </cell>
          <cell r="C337" t="str">
            <v>Профлист 1Н3-8</v>
          </cell>
          <cell r="D337">
            <v>60</v>
          </cell>
          <cell r="E337">
            <v>22.9</v>
          </cell>
          <cell r="F337">
            <v>1374</v>
          </cell>
        </row>
        <row r="338">
          <cell r="B338" t="str">
            <v>1Н3-9</v>
          </cell>
          <cell r="C338" t="str">
            <v>Профлист 1Н3-9</v>
          </cell>
          <cell r="D338">
            <v>1</v>
          </cell>
          <cell r="E338">
            <v>76.900000000000006</v>
          </cell>
          <cell r="F338">
            <v>76.900000000000006</v>
          </cell>
        </row>
        <row r="339">
          <cell r="B339" t="str">
            <v>1Н3-10</v>
          </cell>
          <cell r="C339" t="str">
            <v>Профлист 1Н3-10</v>
          </cell>
          <cell r="D339">
            <v>1</v>
          </cell>
          <cell r="E339">
            <v>77.7</v>
          </cell>
          <cell r="F339">
            <v>77.7</v>
          </cell>
        </row>
        <row r="340">
          <cell r="B340" t="str">
            <v>1Н3-11</v>
          </cell>
          <cell r="C340" t="str">
            <v>Профлист 1Н3-11</v>
          </cell>
          <cell r="D340">
            <v>1</v>
          </cell>
          <cell r="E340">
            <v>76.2</v>
          </cell>
          <cell r="F340">
            <v>76.2</v>
          </cell>
        </row>
        <row r="341">
          <cell r="B341" t="str">
            <v>1Н3-12</v>
          </cell>
          <cell r="C341" t="str">
            <v>Профлист 1Н3-12</v>
          </cell>
          <cell r="D341">
            <v>1</v>
          </cell>
          <cell r="E341">
            <v>77</v>
          </cell>
          <cell r="F341">
            <v>77</v>
          </cell>
        </row>
        <row r="342">
          <cell r="B342" t="str">
            <v>1Н3-13</v>
          </cell>
          <cell r="C342" t="str">
            <v>Профлист 1Н3-13</v>
          </cell>
          <cell r="D342">
            <v>1</v>
          </cell>
          <cell r="E342">
            <v>75.400000000000006</v>
          </cell>
          <cell r="F342">
            <v>75.400000000000006</v>
          </cell>
        </row>
        <row r="343">
          <cell r="B343" t="str">
            <v>1Н3-14</v>
          </cell>
          <cell r="C343" t="str">
            <v>Профлист 1Н3-14</v>
          </cell>
          <cell r="D343">
            <v>1</v>
          </cell>
          <cell r="E343">
            <v>76.3</v>
          </cell>
          <cell r="F343">
            <v>76.3</v>
          </cell>
        </row>
        <row r="344">
          <cell r="B344" t="str">
            <v>1Н3-15</v>
          </cell>
          <cell r="C344" t="str">
            <v>Профлист 1Н3-15</v>
          </cell>
          <cell r="D344">
            <v>1</v>
          </cell>
          <cell r="E344">
            <v>74.7</v>
          </cell>
          <cell r="F344">
            <v>74.7</v>
          </cell>
        </row>
        <row r="345">
          <cell r="B345" t="str">
            <v>1Н3-16</v>
          </cell>
          <cell r="C345" t="str">
            <v>Профлист 1Н3-16</v>
          </cell>
          <cell r="D345">
            <v>1</v>
          </cell>
          <cell r="E345">
            <v>75.5</v>
          </cell>
          <cell r="F345">
            <v>75.5</v>
          </cell>
        </row>
        <row r="346">
          <cell r="B346" t="str">
            <v>1Н3-17</v>
          </cell>
          <cell r="C346" t="str">
            <v>Профлист 1Н3-17</v>
          </cell>
          <cell r="D346">
            <v>1</v>
          </cell>
          <cell r="E346">
            <v>74</v>
          </cell>
          <cell r="F346">
            <v>74</v>
          </cell>
        </row>
        <row r="347">
          <cell r="B347" t="str">
            <v>1Н3-18</v>
          </cell>
          <cell r="C347" t="str">
            <v>Профлист 1Н3-18</v>
          </cell>
          <cell r="D347">
            <v>1</v>
          </cell>
          <cell r="E347">
            <v>74.8</v>
          </cell>
          <cell r="F347">
            <v>74.8</v>
          </cell>
        </row>
        <row r="348">
          <cell r="B348" t="str">
            <v>1Н3-19</v>
          </cell>
          <cell r="C348" t="str">
            <v>Профлист 1Н3-19</v>
          </cell>
          <cell r="D348">
            <v>1</v>
          </cell>
          <cell r="E348">
            <v>73.2</v>
          </cell>
          <cell r="F348">
            <v>73.2</v>
          </cell>
        </row>
        <row r="349">
          <cell r="B349" t="str">
            <v>1Н3-20</v>
          </cell>
          <cell r="C349" t="str">
            <v>Профлист 1Н3-20</v>
          </cell>
          <cell r="D349">
            <v>1</v>
          </cell>
          <cell r="E349">
            <v>74</v>
          </cell>
          <cell r="F349">
            <v>74</v>
          </cell>
        </row>
        <row r="350">
          <cell r="B350" t="str">
            <v>1Н3-21</v>
          </cell>
          <cell r="C350" t="str">
            <v>Профлист 1Н3-21</v>
          </cell>
          <cell r="D350">
            <v>1</v>
          </cell>
          <cell r="E350">
            <v>72.5</v>
          </cell>
          <cell r="F350">
            <v>72.5</v>
          </cell>
        </row>
        <row r="351">
          <cell r="B351" t="str">
            <v>1Н3-22</v>
          </cell>
          <cell r="C351" t="str">
            <v>Профлист 1Н3-22</v>
          </cell>
          <cell r="D351">
            <v>1</v>
          </cell>
          <cell r="E351">
            <v>73.3</v>
          </cell>
          <cell r="F351">
            <v>73.3</v>
          </cell>
        </row>
        <row r="352">
          <cell r="B352" t="str">
            <v>1Н3-23</v>
          </cell>
          <cell r="C352" t="str">
            <v>Профлист 1Н3-23</v>
          </cell>
          <cell r="D352">
            <v>1</v>
          </cell>
          <cell r="E352">
            <v>71.8</v>
          </cell>
          <cell r="F352">
            <v>71.8</v>
          </cell>
        </row>
        <row r="353">
          <cell r="B353" t="str">
            <v>1Н3-24</v>
          </cell>
          <cell r="C353" t="str">
            <v>Профлист 1Н3-24</v>
          </cell>
          <cell r="D353">
            <v>1</v>
          </cell>
          <cell r="E353">
            <v>72.599999999999994</v>
          </cell>
          <cell r="F353">
            <v>72.599999999999994</v>
          </cell>
        </row>
        <row r="354">
          <cell r="B354" t="str">
            <v>1Н3-25</v>
          </cell>
          <cell r="C354" t="str">
            <v>Профлист 1Н3-25</v>
          </cell>
          <cell r="D354">
            <v>1</v>
          </cell>
          <cell r="E354">
            <v>71</v>
          </cell>
          <cell r="F354">
            <v>71</v>
          </cell>
        </row>
        <row r="355">
          <cell r="B355" t="str">
            <v>1Н3-26</v>
          </cell>
          <cell r="C355" t="str">
            <v>Профлист 1Н3-26</v>
          </cell>
          <cell r="D355">
            <v>1</v>
          </cell>
          <cell r="E355">
            <v>71.8</v>
          </cell>
          <cell r="F355">
            <v>71.8</v>
          </cell>
        </row>
        <row r="356">
          <cell r="B356" t="str">
            <v>1Н4-1</v>
          </cell>
          <cell r="C356" t="str">
            <v>Настил 1Н4-1</v>
          </cell>
          <cell r="D356">
            <v>2</v>
          </cell>
          <cell r="E356">
            <v>20</v>
          </cell>
          <cell r="F356">
            <v>40</v>
          </cell>
        </row>
        <row r="357">
          <cell r="B357" t="str">
            <v>1Н4-2</v>
          </cell>
          <cell r="C357" t="str">
            <v>Настил 1Н4-2</v>
          </cell>
          <cell r="D357">
            <v>1</v>
          </cell>
          <cell r="E357">
            <v>33.4</v>
          </cell>
          <cell r="F357">
            <v>33.4</v>
          </cell>
        </row>
        <row r="358">
          <cell r="B358" t="str">
            <v>1Н4-3</v>
          </cell>
          <cell r="C358" t="str">
            <v>Настил 1Н4-3</v>
          </cell>
          <cell r="D358">
            <v>2</v>
          </cell>
          <cell r="E358">
            <v>29.7</v>
          </cell>
          <cell r="F358">
            <v>59.4</v>
          </cell>
        </row>
        <row r="359">
          <cell r="B359" t="str">
            <v>1Н4-4</v>
          </cell>
          <cell r="C359" t="str">
            <v>Настил 1Н4-4</v>
          </cell>
          <cell r="D359">
            <v>2</v>
          </cell>
          <cell r="E359">
            <v>12.6</v>
          </cell>
          <cell r="F359">
            <v>25.2</v>
          </cell>
        </row>
        <row r="360">
          <cell r="B360" t="str">
            <v>1Н4-5</v>
          </cell>
          <cell r="C360" t="str">
            <v>Настил 1Н4-5</v>
          </cell>
          <cell r="D360">
            <v>2</v>
          </cell>
          <cell r="E360">
            <v>25.2</v>
          </cell>
          <cell r="F360">
            <v>50.4</v>
          </cell>
        </row>
        <row r="361">
          <cell r="B361" t="str">
            <v>1Н4-6</v>
          </cell>
          <cell r="C361" t="str">
            <v>Настил 1Н4-6</v>
          </cell>
          <cell r="D361">
            <v>1</v>
          </cell>
          <cell r="E361">
            <v>31.1</v>
          </cell>
          <cell r="F361">
            <v>31.1</v>
          </cell>
        </row>
        <row r="362">
          <cell r="B362" t="str">
            <v>1Н4-7</v>
          </cell>
          <cell r="C362" t="str">
            <v>Настил 1Н4-7</v>
          </cell>
          <cell r="D362">
            <v>1</v>
          </cell>
          <cell r="E362">
            <v>17.399999999999999</v>
          </cell>
          <cell r="F362">
            <v>17.399999999999999</v>
          </cell>
        </row>
        <row r="363">
          <cell r="B363" t="str">
            <v>1Н4-8</v>
          </cell>
          <cell r="C363" t="str">
            <v>Настил 1Н4-8</v>
          </cell>
          <cell r="D363">
            <v>1</v>
          </cell>
          <cell r="E363">
            <v>23</v>
          </cell>
          <cell r="F363">
            <v>23</v>
          </cell>
        </row>
        <row r="364">
          <cell r="B364" t="str">
            <v>1Н4-9</v>
          </cell>
          <cell r="C364" t="str">
            <v>Настил 1Н4-9</v>
          </cell>
          <cell r="D364">
            <v>1</v>
          </cell>
          <cell r="E364">
            <v>8.9</v>
          </cell>
          <cell r="F364">
            <v>8.9</v>
          </cell>
        </row>
        <row r="365">
          <cell r="B365" t="str">
            <v>1Н4-10</v>
          </cell>
          <cell r="C365" t="str">
            <v>Настил 1Н4-10</v>
          </cell>
          <cell r="D365">
            <v>1</v>
          </cell>
          <cell r="E365">
            <v>16.3</v>
          </cell>
          <cell r="F365">
            <v>16.3</v>
          </cell>
        </row>
        <row r="366">
          <cell r="B366" t="str">
            <v>1Н4-11</v>
          </cell>
          <cell r="C366" t="str">
            <v>Настил 1Н4-11</v>
          </cell>
          <cell r="D366">
            <v>2</v>
          </cell>
          <cell r="E366">
            <v>18.3</v>
          </cell>
          <cell r="F366">
            <v>36.6</v>
          </cell>
        </row>
        <row r="367">
          <cell r="B367" t="str">
            <v>1Н4-12</v>
          </cell>
          <cell r="C367" t="str">
            <v>Настил 1Н4-12</v>
          </cell>
          <cell r="D367">
            <v>1</v>
          </cell>
          <cell r="E367">
            <v>16.3</v>
          </cell>
          <cell r="F367">
            <v>16.3</v>
          </cell>
        </row>
        <row r="368">
          <cell r="B368" t="str">
            <v>1Н4-13</v>
          </cell>
          <cell r="C368" t="str">
            <v>Настил 1Н4-13</v>
          </cell>
          <cell r="D368">
            <v>1</v>
          </cell>
          <cell r="E368">
            <v>1.9</v>
          </cell>
          <cell r="F368">
            <v>1.9</v>
          </cell>
        </row>
        <row r="369">
          <cell r="B369" t="str">
            <v>1Н4-14</v>
          </cell>
          <cell r="C369" t="str">
            <v>Настил 1Н4-14</v>
          </cell>
          <cell r="D369">
            <v>1</v>
          </cell>
          <cell r="E369">
            <v>35.299999999999997</v>
          </cell>
          <cell r="F369">
            <v>35.299999999999997</v>
          </cell>
        </row>
        <row r="370">
          <cell r="B370" t="str">
            <v>1Н4-15</v>
          </cell>
          <cell r="C370" t="str">
            <v>Настил 1Н4-15</v>
          </cell>
          <cell r="D370">
            <v>1</v>
          </cell>
          <cell r="E370">
            <v>32.4</v>
          </cell>
          <cell r="F370">
            <v>32.4</v>
          </cell>
        </row>
        <row r="371">
          <cell r="B371" t="str">
            <v>1Н4-16</v>
          </cell>
          <cell r="C371" t="str">
            <v>Настил 1Н4-16</v>
          </cell>
          <cell r="D371">
            <v>1</v>
          </cell>
          <cell r="E371">
            <v>25.6</v>
          </cell>
          <cell r="F371">
            <v>25.6</v>
          </cell>
        </row>
        <row r="372">
          <cell r="B372" t="str">
            <v>1Н4-17</v>
          </cell>
          <cell r="C372" t="str">
            <v>Настил 1Н4-17</v>
          </cell>
          <cell r="D372">
            <v>1</v>
          </cell>
          <cell r="E372">
            <v>24.8</v>
          </cell>
          <cell r="F372">
            <v>24.8</v>
          </cell>
        </row>
        <row r="373">
          <cell r="B373" t="str">
            <v>1Н4-18</v>
          </cell>
          <cell r="C373" t="str">
            <v>Настил 1Н4-18</v>
          </cell>
          <cell r="D373">
            <v>1</v>
          </cell>
          <cell r="E373">
            <v>17.7</v>
          </cell>
          <cell r="F373">
            <v>17.7</v>
          </cell>
        </row>
        <row r="374">
          <cell r="B374" t="str">
            <v>1Н4-19</v>
          </cell>
          <cell r="C374" t="str">
            <v>Настил 1Н4-19</v>
          </cell>
          <cell r="D374">
            <v>2</v>
          </cell>
          <cell r="E374">
            <v>8.1</v>
          </cell>
          <cell r="F374">
            <v>16.2</v>
          </cell>
        </row>
        <row r="375">
          <cell r="B375" t="str">
            <v>1Н4-20</v>
          </cell>
          <cell r="C375" t="str">
            <v>Настил 1Н4-20</v>
          </cell>
          <cell r="D375">
            <v>3</v>
          </cell>
          <cell r="E375">
            <v>20.3</v>
          </cell>
          <cell r="F375">
            <v>60.9</v>
          </cell>
        </row>
        <row r="376">
          <cell r="B376" t="str">
            <v>1Н4-21</v>
          </cell>
          <cell r="C376" t="str">
            <v>Настил 1Н4-21</v>
          </cell>
          <cell r="D376">
            <v>3</v>
          </cell>
          <cell r="E376">
            <v>24</v>
          </cell>
          <cell r="F376">
            <v>72</v>
          </cell>
        </row>
        <row r="377">
          <cell r="B377" t="str">
            <v>1Н4-22</v>
          </cell>
          <cell r="C377" t="str">
            <v>Настил 1Н4-22</v>
          </cell>
          <cell r="D377">
            <v>1</v>
          </cell>
          <cell r="E377">
            <v>7.6</v>
          </cell>
          <cell r="F377">
            <v>7.6</v>
          </cell>
        </row>
        <row r="378">
          <cell r="B378" t="str">
            <v>1ОГ1-1</v>
          </cell>
          <cell r="C378" t="str">
            <v>Ограждение 1ОГ1-1</v>
          </cell>
          <cell r="D378">
            <v>1</v>
          </cell>
          <cell r="E378">
            <v>18.7</v>
          </cell>
          <cell r="F378">
            <v>18.7</v>
          </cell>
        </row>
        <row r="379">
          <cell r="B379" t="str">
            <v>1ОГ1-2</v>
          </cell>
          <cell r="C379" t="str">
            <v>Ограждение 1ОГ1-2</v>
          </cell>
          <cell r="D379">
            <v>1</v>
          </cell>
          <cell r="E379">
            <v>72.400000000000006</v>
          </cell>
          <cell r="F379">
            <v>72.400000000000006</v>
          </cell>
        </row>
        <row r="380">
          <cell r="B380" t="str">
            <v>1ОГ1-3</v>
          </cell>
          <cell r="C380" t="str">
            <v>Ограждение 1ОГ1-3</v>
          </cell>
          <cell r="D380">
            <v>2</v>
          </cell>
          <cell r="E380">
            <v>43</v>
          </cell>
          <cell r="F380">
            <v>86</v>
          </cell>
        </row>
        <row r="381">
          <cell r="B381" t="str">
            <v>1ОГ1-4</v>
          </cell>
          <cell r="C381" t="str">
            <v>Ограждение 1ОГ1-4</v>
          </cell>
          <cell r="D381">
            <v>1</v>
          </cell>
          <cell r="E381">
            <v>16.2</v>
          </cell>
          <cell r="F381">
            <v>16.2</v>
          </cell>
        </row>
        <row r="382">
          <cell r="B382" t="str">
            <v>1ОГ1-5</v>
          </cell>
          <cell r="C382" t="str">
            <v>Ограждение 1ОГ1-5</v>
          </cell>
          <cell r="D382">
            <v>1</v>
          </cell>
          <cell r="E382">
            <v>19.600000000000001</v>
          </cell>
          <cell r="F382">
            <v>19.600000000000001</v>
          </cell>
        </row>
        <row r="383">
          <cell r="B383" t="str">
            <v>1ОГ1-6</v>
          </cell>
          <cell r="C383" t="str">
            <v>Ограждение 1ОГ1-6</v>
          </cell>
          <cell r="D383">
            <v>1</v>
          </cell>
          <cell r="E383">
            <v>19.600000000000001</v>
          </cell>
          <cell r="F383">
            <v>19.600000000000001</v>
          </cell>
        </row>
        <row r="384">
          <cell r="B384" t="str">
            <v>1ОГ1-7</v>
          </cell>
          <cell r="C384" t="str">
            <v>Ограждение 1ОГ1-7</v>
          </cell>
          <cell r="D384">
            <v>1</v>
          </cell>
          <cell r="E384">
            <v>6</v>
          </cell>
          <cell r="F384">
            <v>6</v>
          </cell>
        </row>
        <row r="385">
          <cell r="B385" t="str">
            <v>1ОГ1-8</v>
          </cell>
          <cell r="C385" t="str">
            <v>Ограждение 1ОГ1-8</v>
          </cell>
          <cell r="D385">
            <v>1</v>
          </cell>
          <cell r="E385">
            <v>16.399999999999999</v>
          </cell>
          <cell r="F385">
            <v>16.399999999999999</v>
          </cell>
        </row>
        <row r="386">
          <cell r="B386" t="str">
            <v>1ОГ1-9</v>
          </cell>
          <cell r="C386" t="str">
            <v>Ограждение 1ОГ1-9</v>
          </cell>
          <cell r="D386">
            <v>1</v>
          </cell>
          <cell r="E386">
            <v>16.2</v>
          </cell>
          <cell r="F386">
            <v>16.2</v>
          </cell>
        </row>
        <row r="387">
          <cell r="B387" t="str">
            <v>1ОГ1-10</v>
          </cell>
          <cell r="C387" t="str">
            <v>Ограждение 1ОГ1-10</v>
          </cell>
          <cell r="D387">
            <v>1</v>
          </cell>
          <cell r="E387">
            <v>18</v>
          </cell>
          <cell r="F387">
            <v>18</v>
          </cell>
        </row>
        <row r="388">
          <cell r="B388" t="str">
            <v>1ОГ1-11</v>
          </cell>
          <cell r="C388" t="str">
            <v>Ограждение 1ОГ1-11</v>
          </cell>
          <cell r="D388">
            <v>1</v>
          </cell>
          <cell r="E388">
            <v>15.3</v>
          </cell>
          <cell r="F388">
            <v>15.3</v>
          </cell>
        </row>
        <row r="389">
          <cell r="B389" t="str">
            <v>1ОГ1-12</v>
          </cell>
          <cell r="C389" t="str">
            <v>Ограждение 1ОГ1-12</v>
          </cell>
          <cell r="D389">
            <v>1</v>
          </cell>
          <cell r="E389">
            <v>21.3</v>
          </cell>
          <cell r="F389">
            <v>21.3</v>
          </cell>
        </row>
        <row r="390">
          <cell r="B390" t="str">
            <v>1ОГ1-13</v>
          </cell>
          <cell r="C390" t="str">
            <v>Ограждение 1ОГ1-13</v>
          </cell>
          <cell r="D390">
            <v>1</v>
          </cell>
          <cell r="E390">
            <v>6</v>
          </cell>
          <cell r="F390">
            <v>6</v>
          </cell>
        </row>
        <row r="391">
          <cell r="B391" t="str">
            <v>1ОГ1-14</v>
          </cell>
          <cell r="C391" t="str">
            <v>Ограждение 1ОГ1-14</v>
          </cell>
          <cell r="D391">
            <v>1</v>
          </cell>
          <cell r="E391">
            <v>13.6</v>
          </cell>
          <cell r="F391">
            <v>13.6</v>
          </cell>
        </row>
        <row r="392">
          <cell r="B392" t="str">
            <v>1ОГ1-15</v>
          </cell>
          <cell r="C392" t="str">
            <v>Ограждение 1ОГ1-15</v>
          </cell>
          <cell r="D392">
            <v>1</v>
          </cell>
          <cell r="E392">
            <v>35.6</v>
          </cell>
          <cell r="F392">
            <v>35.6</v>
          </cell>
        </row>
        <row r="393">
          <cell r="B393" t="str">
            <v>1ОГ1-16</v>
          </cell>
          <cell r="C393" t="str">
            <v>Ограждение 1ОГ1-16</v>
          </cell>
          <cell r="D393">
            <v>1</v>
          </cell>
          <cell r="E393">
            <v>35.6</v>
          </cell>
          <cell r="F393">
            <v>35.6</v>
          </cell>
        </row>
        <row r="394">
          <cell r="B394" t="str">
            <v>1ОГ1-17</v>
          </cell>
          <cell r="C394" t="str">
            <v>Ограждение 1ОГ1-17</v>
          </cell>
          <cell r="D394">
            <v>3</v>
          </cell>
          <cell r="E394">
            <v>31.3</v>
          </cell>
          <cell r="F394">
            <v>93.9</v>
          </cell>
        </row>
        <row r="395">
          <cell r="B395" t="str">
            <v>1ОГ1-18</v>
          </cell>
          <cell r="C395" t="str">
            <v>Ограждение 1ОГ1-18</v>
          </cell>
          <cell r="D395">
            <v>2</v>
          </cell>
          <cell r="E395">
            <v>29.9</v>
          </cell>
          <cell r="F395">
            <v>59.8</v>
          </cell>
        </row>
        <row r="396">
          <cell r="B396" t="str">
            <v>1ОГ1-19</v>
          </cell>
          <cell r="C396" t="str">
            <v>Ограждение 1ОГ1-19</v>
          </cell>
          <cell r="D396">
            <v>3</v>
          </cell>
          <cell r="E396">
            <v>18.100000000000001</v>
          </cell>
          <cell r="F396">
            <v>54.3</v>
          </cell>
        </row>
        <row r="397">
          <cell r="B397" t="str">
            <v>1ОГ1-20</v>
          </cell>
          <cell r="C397" t="str">
            <v>Ограждение 1ОГ1-20</v>
          </cell>
          <cell r="D397">
            <v>3</v>
          </cell>
          <cell r="E397">
            <v>18.2</v>
          </cell>
          <cell r="F397">
            <v>54.6</v>
          </cell>
        </row>
        <row r="398">
          <cell r="B398" t="str">
            <v>1ОГ1-21</v>
          </cell>
          <cell r="C398" t="str">
            <v>Ограждение 1ОГ1-21</v>
          </cell>
          <cell r="D398">
            <v>2</v>
          </cell>
          <cell r="E398">
            <v>5.0999999999999996</v>
          </cell>
          <cell r="F398">
            <v>10.199999999999999</v>
          </cell>
        </row>
        <row r="399">
          <cell r="B399" t="str">
            <v>1ОГ2-1</v>
          </cell>
          <cell r="C399" t="str">
            <v>Ограждение 1ОГ2-1</v>
          </cell>
          <cell r="D399">
            <v>4</v>
          </cell>
          <cell r="E399">
            <v>23.7</v>
          </cell>
          <cell r="F399">
            <v>94.8</v>
          </cell>
        </row>
        <row r="400">
          <cell r="B400" t="str">
            <v>1ОГ2-2</v>
          </cell>
          <cell r="C400" t="str">
            <v>Ограждение 1ОГ2-2</v>
          </cell>
          <cell r="D400">
            <v>4</v>
          </cell>
          <cell r="E400">
            <v>23.7</v>
          </cell>
          <cell r="F400">
            <v>94.8</v>
          </cell>
        </row>
        <row r="401">
          <cell r="B401" t="str">
            <v>1ОГ2-3</v>
          </cell>
          <cell r="C401" t="str">
            <v>Ограждение 1ОГ2-3</v>
          </cell>
          <cell r="D401">
            <v>1</v>
          </cell>
          <cell r="E401">
            <v>29.3</v>
          </cell>
          <cell r="F401">
            <v>29.3</v>
          </cell>
        </row>
        <row r="402">
          <cell r="B402" t="str">
            <v>1ОГ2-4</v>
          </cell>
          <cell r="C402" t="str">
            <v>Ограждение 1ОГ2-4</v>
          </cell>
          <cell r="D402">
            <v>1</v>
          </cell>
          <cell r="E402">
            <v>29.3</v>
          </cell>
          <cell r="F402">
            <v>29.3</v>
          </cell>
        </row>
        <row r="403">
          <cell r="B403" t="str">
            <v>1ОГ2-5</v>
          </cell>
          <cell r="C403" t="str">
            <v>Ограждение 1ОГ2-5</v>
          </cell>
          <cell r="D403">
            <v>3</v>
          </cell>
          <cell r="E403">
            <v>31.2</v>
          </cell>
          <cell r="F403">
            <v>93.6</v>
          </cell>
        </row>
        <row r="404">
          <cell r="B404" t="str">
            <v>1ОГ2-6</v>
          </cell>
          <cell r="C404" t="str">
            <v>Ограждение 1ОГ2-6</v>
          </cell>
          <cell r="D404">
            <v>3</v>
          </cell>
          <cell r="E404">
            <v>31.2</v>
          </cell>
          <cell r="F404">
            <v>93.6</v>
          </cell>
        </row>
        <row r="405">
          <cell r="B405" t="str">
            <v>1ОГ2-7</v>
          </cell>
          <cell r="C405" t="str">
            <v>Ограждение 1ОГ2-7</v>
          </cell>
          <cell r="D405">
            <v>1</v>
          </cell>
          <cell r="E405">
            <v>18</v>
          </cell>
          <cell r="F405">
            <v>18</v>
          </cell>
        </row>
        <row r="406">
          <cell r="B406" t="str">
            <v>1ОГ2-8</v>
          </cell>
          <cell r="C406" t="str">
            <v>Ограждение 1ОГ2-8</v>
          </cell>
          <cell r="D406">
            <v>1</v>
          </cell>
          <cell r="E406">
            <v>18</v>
          </cell>
          <cell r="F406">
            <v>18</v>
          </cell>
        </row>
        <row r="407">
          <cell r="B407" t="str">
            <v>1ОГ5-1</v>
          </cell>
          <cell r="C407" t="str">
            <v>Ограждение 1ОГ5-1</v>
          </cell>
          <cell r="D407">
            <v>56</v>
          </cell>
          <cell r="E407">
            <v>24.3</v>
          </cell>
          <cell r="F407">
            <v>1360.8</v>
          </cell>
        </row>
        <row r="408">
          <cell r="B408" t="str">
            <v>1П1-1</v>
          </cell>
          <cell r="C408" t="str">
            <v>Прогон 1П1-1</v>
          </cell>
          <cell r="D408">
            <v>1</v>
          </cell>
          <cell r="E408">
            <v>164.1</v>
          </cell>
          <cell r="F408">
            <v>164.1</v>
          </cell>
        </row>
        <row r="409">
          <cell r="B409" t="str">
            <v>1П1-2</v>
          </cell>
          <cell r="C409" t="str">
            <v>Прогон 1П1-2</v>
          </cell>
          <cell r="D409">
            <v>1</v>
          </cell>
          <cell r="E409">
            <v>165.7</v>
          </cell>
          <cell r="F409">
            <v>165.7</v>
          </cell>
        </row>
        <row r="410">
          <cell r="B410" t="str">
            <v>1П1-3</v>
          </cell>
          <cell r="C410" t="str">
            <v>Прогон 1П1-3</v>
          </cell>
          <cell r="D410">
            <v>1</v>
          </cell>
          <cell r="E410">
            <v>164.1</v>
          </cell>
          <cell r="F410">
            <v>164.1</v>
          </cell>
        </row>
        <row r="411">
          <cell r="B411" t="str">
            <v>1П1-4</v>
          </cell>
          <cell r="C411" t="str">
            <v>Прогон 1П1-4</v>
          </cell>
          <cell r="D411">
            <v>6</v>
          </cell>
          <cell r="E411">
            <v>168.2</v>
          </cell>
          <cell r="F411">
            <v>1009.2</v>
          </cell>
        </row>
        <row r="412">
          <cell r="B412" t="str">
            <v>1П2-1</v>
          </cell>
          <cell r="C412" t="str">
            <v>Прогон 1П2-1</v>
          </cell>
          <cell r="D412">
            <v>4</v>
          </cell>
          <cell r="E412">
            <v>90.1</v>
          </cell>
          <cell r="F412">
            <v>360.4</v>
          </cell>
        </row>
        <row r="413">
          <cell r="B413" t="str">
            <v>1П2-2</v>
          </cell>
          <cell r="C413" t="str">
            <v>Прогон 1П2-2</v>
          </cell>
          <cell r="D413">
            <v>3</v>
          </cell>
          <cell r="E413">
            <v>88</v>
          </cell>
          <cell r="F413">
            <v>264</v>
          </cell>
        </row>
        <row r="414">
          <cell r="B414" t="str">
            <v>1П2-3</v>
          </cell>
          <cell r="C414" t="str">
            <v>Прогон 1П2-3</v>
          </cell>
          <cell r="D414">
            <v>14</v>
          </cell>
          <cell r="E414">
            <v>93.5</v>
          </cell>
          <cell r="F414">
            <v>1309</v>
          </cell>
        </row>
        <row r="415">
          <cell r="B415" t="str">
            <v>1П2-4</v>
          </cell>
          <cell r="C415" t="str">
            <v>Прогон 1П2-4</v>
          </cell>
          <cell r="D415">
            <v>1</v>
          </cell>
          <cell r="E415">
            <v>109.8</v>
          </cell>
          <cell r="F415">
            <v>109.8</v>
          </cell>
        </row>
        <row r="416">
          <cell r="B416" t="str">
            <v>1П2-5</v>
          </cell>
          <cell r="C416" t="str">
            <v>Прогон 1П2-5</v>
          </cell>
          <cell r="D416">
            <v>5</v>
          </cell>
          <cell r="E416">
            <v>109.8</v>
          </cell>
          <cell r="F416">
            <v>549</v>
          </cell>
        </row>
        <row r="417">
          <cell r="B417" t="str">
            <v>1П2-6</v>
          </cell>
          <cell r="C417" t="str">
            <v>Прогон 1П2-6</v>
          </cell>
          <cell r="D417">
            <v>1</v>
          </cell>
          <cell r="E417">
            <v>110.2</v>
          </cell>
          <cell r="F417">
            <v>110.2</v>
          </cell>
        </row>
        <row r="418">
          <cell r="B418" t="str">
            <v>1П2-7</v>
          </cell>
          <cell r="C418" t="str">
            <v>Прогон 1П2-7</v>
          </cell>
          <cell r="D418">
            <v>36</v>
          </cell>
          <cell r="E418">
            <v>108.6</v>
          </cell>
          <cell r="F418">
            <v>3909.6</v>
          </cell>
        </row>
        <row r="419">
          <cell r="B419" t="str">
            <v>1П2-8</v>
          </cell>
          <cell r="C419" t="str">
            <v>Прогон 1П2-8</v>
          </cell>
          <cell r="D419">
            <v>7</v>
          </cell>
          <cell r="E419">
            <v>109.3</v>
          </cell>
          <cell r="F419">
            <v>765.1</v>
          </cell>
        </row>
        <row r="420">
          <cell r="B420" t="str">
            <v>1П2-9</v>
          </cell>
          <cell r="C420" t="str">
            <v>Прогон 1П2-9</v>
          </cell>
          <cell r="D420">
            <v>12</v>
          </cell>
          <cell r="E420">
            <v>102.9</v>
          </cell>
          <cell r="F420">
            <v>1234.8</v>
          </cell>
        </row>
        <row r="421">
          <cell r="B421" t="str">
            <v>1П2-10</v>
          </cell>
          <cell r="C421" t="str">
            <v>Прогон 1П2-10</v>
          </cell>
          <cell r="D421">
            <v>2</v>
          </cell>
          <cell r="E421">
            <v>103.7</v>
          </cell>
          <cell r="F421">
            <v>207.4</v>
          </cell>
        </row>
        <row r="422">
          <cell r="B422" t="str">
            <v>1П2-11</v>
          </cell>
          <cell r="C422" t="str">
            <v>Прогон 1П2-11</v>
          </cell>
          <cell r="D422">
            <v>1</v>
          </cell>
          <cell r="E422">
            <v>109</v>
          </cell>
          <cell r="F422">
            <v>109</v>
          </cell>
        </row>
        <row r="423">
          <cell r="B423" t="str">
            <v>1П2-12</v>
          </cell>
          <cell r="C423" t="str">
            <v>Прогон 1П2-12</v>
          </cell>
          <cell r="D423">
            <v>5</v>
          </cell>
          <cell r="E423">
            <v>109</v>
          </cell>
          <cell r="F423">
            <v>545</v>
          </cell>
        </row>
        <row r="424">
          <cell r="B424" t="str">
            <v>1П2-13</v>
          </cell>
          <cell r="C424" t="str">
            <v>Прогон 1П2-13</v>
          </cell>
          <cell r="D424">
            <v>1</v>
          </cell>
          <cell r="E424">
            <v>20.9</v>
          </cell>
          <cell r="F424">
            <v>20.9</v>
          </cell>
        </row>
        <row r="425">
          <cell r="B425" t="str">
            <v>1П2-14</v>
          </cell>
          <cell r="C425" t="str">
            <v>Прогон 1П2-14</v>
          </cell>
          <cell r="D425">
            <v>1</v>
          </cell>
          <cell r="E425">
            <v>21.2</v>
          </cell>
          <cell r="F425">
            <v>21.2</v>
          </cell>
        </row>
        <row r="426">
          <cell r="B426" t="str">
            <v>1П2-15</v>
          </cell>
          <cell r="C426" t="str">
            <v>Прогон 1П2-15</v>
          </cell>
          <cell r="D426">
            <v>5</v>
          </cell>
          <cell r="E426">
            <v>21.2</v>
          </cell>
          <cell r="F426">
            <v>106</v>
          </cell>
        </row>
        <row r="427">
          <cell r="B427" t="str">
            <v>1ПД-1</v>
          </cell>
          <cell r="C427" t="str">
            <v>Площадка 1ПД-1</v>
          </cell>
          <cell r="D427">
            <v>1</v>
          </cell>
          <cell r="E427">
            <v>90.4</v>
          </cell>
          <cell r="F427">
            <v>90.4</v>
          </cell>
        </row>
        <row r="428">
          <cell r="B428" t="str">
            <v>1ПД-2</v>
          </cell>
          <cell r="C428" t="str">
            <v>Площадка 1ПД-2</v>
          </cell>
          <cell r="D428">
            <v>1</v>
          </cell>
          <cell r="E428">
            <v>109</v>
          </cell>
          <cell r="F428">
            <v>109</v>
          </cell>
        </row>
        <row r="429">
          <cell r="B429" t="str">
            <v>1ПД-3</v>
          </cell>
          <cell r="C429" t="str">
            <v>Площадка 1ПД-3</v>
          </cell>
          <cell r="D429">
            <v>1</v>
          </cell>
          <cell r="E429">
            <v>73.099999999999994</v>
          </cell>
          <cell r="F429">
            <v>73.099999999999994</v>
          </cell>
        </row>
        <row r="430">
          <cell r="B430" t="str">
            <v>1ПП-1</v>
          </cell>
          <cell r="C430" t="str">
            <v>Прокладка 1ПП-1</v>
          </cell>
          <cell r="D430">
            <v>10</v>
          </cell>
          <cell r="E430">
            <v>3.5</v>
          </cell>
          <cell r="F430">
            <v>35</v>
          </cell>
        </row>
        <row r="431">
          <cell r="B431" t="str">
            <v>1ПП-2</v>
          </cell>
          <cell r="C431" t="str">
            <v>Прокладка 1ПП-2</v>
          </cell>
          <cell r="D431">
            <v>18</v>
          </cell>
          <cell r="E431">
            <v>5.0999999999999996</v>
          </cell>
          <cell r="F431">
            <v>91.8</v>
          </cell>
        </row>
        <row r="432">
          <cell r="B432" t="str">
            <v>1ПП-3</v>
          </cell>
          <cell r="C432" t="str">
            <v>Прокладка 1ПП-3</v>
          </cell>
          <cell r="D432">
            <v>20</v>
          </cell>
          <cell r="E432">
            <v>1</v>
          </cell>
          <cell r="F432">
            <v>20</v>
          </cell>
        </row>
        <row r="433">
          <cell r="B433" t="str">
            <v>1ПТ-1</v>
          </cell>
          <cell r="C433" t="str">
            <v>Петля 1ПТ-1</v>
          </cell>
          <cell r="D433">
            <v>24</v>
          </cell>
          <cell r="E433">
            <v>0.5</v>
          </cell>
          <cell r="F433">
            <v>12</v>
          </cell>
        </row>
        <row r="434">
          <cell r="B434" t="str">
            <v>1РС1-1</v>
          </cell>
          <cell r="C434" t="str">
            <v>Распорка 1РС1-1</v>
          </cell>
          <cell r="D434">
            <v>5</v>
          </cell>
          <cell r="E434">
            <v>212.7</v>
          </cell>
          <cell r="F434">
            <v>1063.5</v>
          </cell>
        </row>
        <row r="435">
          <cell r="B435" t="str">
            <v>1РС1-2</v>
          </cell>
          <cell r="C435" t="str">
            <v>Распорка 1РС1-2</v>
          </cell>
          <cell r="D435">
            <v>5</v>
          </cell>
          <cell r="E435">
            <v>148.5</v>
          </cell>
          <cell r="F435">
            <v>742.5</v>
          </cell>
        </row>
        <row r="436">
          <cell r="B436" t="str">
            <v>1РС1-3</v>
          </cell>
          <cell r="C436" t="str">
            <v>Распорка 1РС1-3</v>
          </cell>
          <cell r="D436">
            <v>8</v>
          </cell>
          <cell r="E436">
            <v>156.80000000000001</v>
          </cell>
          <cell r="F436">
            <v>1254.4000000000001</v>
          </cell>
        </row>
        <row r="437">
          <cell r="B437" t="str">
            <v>1РС1-4</v>
          </cell>
          <cell r="C437" t="str">
            <v>Распорка 1РС1-4</v>
          </cell>
          <cell r="D437">
            <v>2</v>
          </cell>
          <cell r="E437">
            <v>156.1</v>
          </cell>
          <cell r="F437">
            <v>312.2</v>
          </cell>
        </row>
        <row r="438">
          <cell r="B438" t="str">
            <v>1РС1-5</v>
          </cell>
          <cell r="C438" t="str">
            <v>Распорка 1РС1-5</v>
          </cell>
          <cell r="D438">
            <v>2</v>
          </cell>
          <cell r="E438">
            <v>181.6</v>
          </cell>
          <cell r="F438">
            <v>363.2</v>
          </cell>
        </row>
        <row r="439">
          <cell r="B439" t="str">
            <v>1РС2-1</v>
          </cell>
          <cell r="C439" t="str">
            <v>Распорка 1РС2-1</v>
          </cell>
          <cell r="D439">
            <v>14</v>
          </cell>
          <cell r="E439">
            <v>191.7</v>
          </cell>
          <cell r="F439">
            <v>2683.8</v>
          </cell>
        </row>
        <row r="440">
          <cell r="B440" t="str">
            <v>1РС2-2</v>
          </cell>
          <cell r="C440" t="str">
            <v>Распорка 1РС2-2</v>
          </cell>
          <cell r="D440">
            <v>4</v>
          </cell>
          <cell r="E440">
            <v>183.2</v>
          </cell>
          <cell r="F440">
            <v>732.8</v>
          </cell>
        </row>
        <row r="441">
          <cell r="B441" t="str">
            <v>1РС3-1</v>
          </cell>
          <cell r="C441" t="str">
            <v>Распорка 1РС3-1</v>
          </cell>
          <cell r="D441">
            <v>3</v>
          </cell>
          <cell r="E441">
            <v>339.7</v>
          </cell>
          <cell r="F441">
            <v>1019.1</v>
          </cell>
        </row>
        <row r="442">
          <cell r="B442" t="str">
            <v>1РС3-2</v>
          </cell>
          <cell r="C442" t="str">
            <v>Распорка 1РС3-2</v>
          </cell>
          <cell r="D442">
            <v>2</v>
          </cell>
          <cell r="E442">
            <v>189.5</v>
          </cell>
          <cell r="F442">
            <v>379</v>
          </cell>
        </row>
        <row r="443">
          <cell r="B443" t="str">
            <v>1РС3-3</v>
          </cell>
          <cell r="C443" t="str">
            <v>Распорка 1РС3-3</v>
          </cell>
          <cell r="D443">
            <v>2</v>
          </cell>
          <cell r="E443">
            <v>188.4</v>
          </cell>
          <cell r="F443">
            <v>376.8</v>
          </cell>
        </row>
        <row r="444">
          <cell r="B444" t="str">
            <v>1РС3-4</v>
          </cell>
          <cell r="C444" t="str">
            <v>Распорка 1РС3-4</v>
          </cell>
          <cell r="D444">
            <v>4</v>
          </cell>
          <cell r="E444">
            <v>128.5</v>
          </cell>
          <cell r="F444">
            <v>514</v>
          </cell>
        </row>
        <row r="445">
          <cell r="B445" t="str">
            <v>1РС3-5</v>
          </cell>
          <cell r="C445" t="str">
            <v>Распорка 1РС3-5</v>
          </cell>
          <cell r="D445">
            <v>2</v>
          </cell>
          <cell r="E445">
            <v>275.5</v>
          </cell>
          <cell r="F445">
            <v>551</v>
          </cell>
        </row>
        <row r="446">
          <cell r="B446" t="str">
            <v>1РС3-6</v>
          </cell>
          <cell r="C446" t="str">
            <v>Распорка 1РС3-6</v>
          </cell>
          <cell r="D446">
            <v>8</v>
          </cell>
          <cell r="E446">
            <v>324.60000000000002</v>
          </cell>
          <cell r="F446">
            <v>2596.8000000000002</v>
          </cell>
        </row>
        <row r="447">
          <cell r="B447" t="str">
            <v>1РС5-1</v>
          </cell>
          <cell r="C447" t="str">
            <v>Распорка 1РС5-1</v>
          </cell>
          <cell r="D447">
            <v>1</v>
          </cell>
          <cell r="E447">
            <v>538.4</v>
          </cell>
          <cell r="F447">
            <v>538.4</v>
          </cell>
        </row>
        <row r="448">
          <cell r="B448" t="str">
            <v>1РС6-1</v>
          </cell>
          <cell r="C448" t="str">
            <v>Распорка 1РС6-1</v>
          </cell>
          <cell r="D448">
            <v>1</v>
          </cell>
          <cell r="E448">
            <v>505</v>
          </cell>
          <cell r="F448">
            <v>505</v>
          </cell>
        </row>
        <row r="449">
          <cell r="B449" t="str">
            <v>1РС6-2</v>
          </cell>
          <cell r="C449" t="str">
            <v>Распорка 1РС6-2</v>
          </cell>
          <cell r="D449">
            <v>1</v>
          </cell>
          <cell r="E449">
            <v>504.2</v>
          </cell>
          <cell r="F449">
            <v>504.2</v>
          </cell>
        </row>
        <row r="450">
          <cell r="B450" t="str">
            <v>1РС6-3</v>
          </cell>
          <cell r="C450" t="str">
            <v>Распорка 1РС6-3</v>
          </cell>
          <cell r="D450">
            <v>1</v>
          </cell>
          <cell r="E450">
            <v>504.3</v>
          </cell>
          <cell r="F450">
            <v>504.3</v>
          </cell>
        </row>
        <row r="451">
          <cell r="B451" t="str">
            <v>1РС6-4</v>
          </cell>
          <cell r="C451" t="str">
            <v>Распорка 1РС6-4</v>
          </cell>
          <cell r="D451">
            <v>1</v>
          </cell>
          <cell r="E451">
            <v>510.6</v>
          </cell>
          <cell r="F451">
            <v>510.6</v>
          </cell>
        </row>
        <row r="452">
          <cell r="B452" t="str">
            <v>1РС6-5</v>
          </cell>
          <cell r="C452" t="str">
            <v>Распорка 1РС6-5</v>
          </cell>
          <cell r="D452">
            <v>5</v>
          </cell>
          <cell r="E452">
            <v>515.5</v>
          </cell>
          <cell r="F452">
            <v>2577.5</v>
          </cell>
        </row>
        <row r="453">
          <cell r="B453" t="str">
            <v>1РС6-6</v>
          </cell>
          <cell r="C453" t="str">
            <v>Распорка 1РС6-6</v>
          </cell>
          <cell r="D453">
            <v>1</v>
          </cell>
          <cell r="E453">
            <v>572.79999999999995</v>
          </cell>
          <cell r="F453">
            <v>572.79999999999995</v>
          </cell>
        </row>
        <row r="454">
          <cell r="B454" t="str">
            <v>1РС7-1</v>
          </cell>
          <cell r="C454" t="str">
            <v>Распорка 1РС7-1</v>
          </cell>
          <cell r="D454">
            <v>7</v>
          </cell>
          <cell r="E454">
            <v>266</v>
          </cell>
          <cell r="F454">
            <v>1862</v>
          </cell>
        </row>
        <row r="455">
          <cell r="B455" t="str">
            <v>1РС7-2</v>
          </cell>
          <cell r="C455" t="str">
            <v>Распорка 1РС7-2</v>
          </cell>
          <cell r="D455">
            <v>1</v>
          </cell>
          <cell r="E455">
            <v>252.5</v>
          </cell>
          <cell r="F455">
            <v>252.5</v>
          </cell>
        </row>
        <row r="456">
          <cell r="B456" t="str">
            <v>1РС7-3</v>
          </cell>
          <cell r="C456" t="str">
            <v>Распорка 1РС7-3</v>
          </cell>
          <cell r="D456">
            <v>1</v>
          </cell>
          <cell r="E456">
            <v>268.2</v>
          </cell>
          <cell r="F456">
            <v>268.2</v>
          </cell>
        </row>
        <row r="457">
          <cell r="B457" t="str">
            <v>1РС8-1</v>
          </cell>
          <cell r="C457" t="str">
            <v>Распорка 1РС8-1</v>
          </cell>
          <cell r="D457">
            <v>1</v>
          </cell>
          <cell r="E457">
            <v>316.3</v>
          </cell>
          <cell r="F457">
            <v>316.3</v>
          </cell>
        </row>
        <row r="458">
          <cell r="B458" t="str">
            <v>1РС8-2</v>
          </cell>
          <cell r="C458" t="str">
            <v>Распорка 1РС8-2</v>
          </cell>
          <cell r="D458">
            <v>1</v>
          </cell>
          <cell r="E458">
            <v>316.3</v>
          </cell>
          <cell r="F458">
            <v>316.3</v>
          </cell>
        </row>
        <row r="459">
          <cell r="B459" t="str">
            <v>1РС8-3</v>
          </cell>
          <cell r="C459" t="str">
            <v>Распорка 1РС8-3</v>
          </cell>
          <cell r="D459">
            <v>1</v>
          </cell>
          <cell r="E459">
            <v>211.3</v>
          </cell>
          <cell r="F459">
            <v>211.3</v>
          </cell>
        </row>
        <row r="460">
          <cell r="B460" t="str">
            <v>1РС8-4</v>
          </cell>
          <cell r="C460" t="str">
            <v>Распорка 1РС8-4</v>
          </cell>
          <cell r="D460">
            <v>1</v>
          </cell>
          <cell r="E460">
            <v>211.3</v>
          </cell>
          <cell r="F460">
            <v>211.3</v>
          </cell>
        </row>
        <row r="461">
          <cell r="B461" t="str">
            <v>1РС8-5</v>
          </cell>
          <cell r="C461" t="str">
            <v>Распорка 1РС8-5</v>
          </cell>
          <cell r="D461">
            <v>2</v>
          </cell>
          <cell r="E461">
            <v>225.4</v>
          </cell>
          <cell r="F461">
            <v>450.8</v>
          </cell>
        </row>
        <row r="462">
          <cell r="B462" t="str">
            <v>1РС8-6</v>
          </cell>
          <cell r="C462" t="str">
            <v>Распорка 1РС8-6</v>
          </cell>
          <cell r="D462">
            <v>2</v>
          </cell>
          <cell r="E462">
            <v>225.4</v>
          </cell>
          <cell r="F462">
            <v>450.8</v>
          </cell>
        </row>
        <row r="463">
          <cell r="B463" t="str">
            <v>1РС8-7</v>
          </cell>
          <cell r="C463" t="str">
            <v>Распорка 1РС8-7</v>
          </cell>
          <cell r="D463">
            <v>1</v>
          </cell>
          <cell r="E463">
            <v>264.8</v>
          </cell>
          <cell r="F463">
            <v>264.8</v>
          </cell>
        </row>
        <row r="464">
          <cell r="B464" t="str">
            <v>1РС9-1</v>
          </cell>
          <cell r="C464" t="str">
            <v>Распорка 1РС9-1</v>
          </cell>
          <cell r="D464">
            <v>1</v>
          </cell>
          <cell r="E464">
            <v>264.2</v>
          </cell>
          <cell r="F464">
            <v>264.2</v>
          </cell>
        </row>
        <row r="465">
          <cell r="B465" t="str">
            <v>1РС10-1</v>
          </cell>
          <cell r="C465" t="str">
            <v>Распорка 1РС10-1</v>
          </cell>
          <cell r="D465">
            <v>1</v>
          </cell>
          <cell r="E465">
            <v>273.60000000000002</v>
          </cell>
          <cell r="F465">
            <v>273.60000000000002</v>
          </cell>
        </row>
        <row r="466">
          <cell r="B466" t="str">
            <v>1РС10-2</v>
          </cell>
          <cell r="C466" t="str">
            <v>Распорка 1РС10-2</v>
          </cell>
          <cell r="D466">
            <v>1</v>
          </cell>
          <cell r="E466">
            <v>274.60000000000002</v>
          </cell>
          <cell r="F466">
            <v>274.60000000000002</v>
          </cell>
        </row>
        <row r="467">
          <cell r="B467" t="str">
            <v>1РС10-3</v>
          </cell>
          <cell r="C467" t="str">
            <v>Распорка 1РС10-3</v>
          </cell>
          <cell r="D467">
            <v>1</v>
          </cell>
          <cell r="E467">
            <v>261.7</v>
          </cell>
          <cell r="F467">
            <v>261.7</v>
          </cell>
        </row>
        <row r="468">
          <cell r="B468" t="str">
            <v>1РС10-4</v>
          </cell>
          <cell r="C468" t="str">
            <v>Распорка 1РС10-4</v>
          </cell>
          <cell r="D468">
            <v>1</v>
          </cell>
          <cell r="E468">
            <v>259.7</v>
          </cell>
          <cell r="F468">
            <v>259.7</v>
          </cell>
        </row>
        <row r="469">
          <cell r="B469" t="str">
            <v>1РС10-5</v>
          </cell>
          <cell r="C469" t="str">
            <v>Распорка 1РС10-5</v>
          </cell>
          <cell r="D469">
            <v>1</v>
          </cell>
          <cell r="E469">
            <v>274.60000000000002</v>
          </cell>
          <cell r="F469">
            <v>274.60000000000002</v>
          </cell>
        </row>
        <row r="470">
          <cell r="B470" t="str">
            <v>1РС10-6</v>
          </cell>
          <cell r="C470" t="str">
            <v>Распорка 1РС10-6</v>
          </cell>
          <cell r="D470">
            <v>1</v>
          </cell>
          <cell r="E470">
            <v>274.60000000000002</v>
          </cell>
          <cell r="F470">
            <v>274.60000000000002</v>
          </cell>
        </row>
        <row r="471">
          <cell r="B471" t="str">
            <v>1РС10-7</v>
          </cell>
          <cell r="C471" t="str">
            <v>Распорка 1РС10-7</v>
          </cell>
          <cell r="D471">
            <v>1</v>
          </cell>
          <cell r="E471">
            <v>274.60000000000002</v>
          </cell>
          <cell r="F471">
            <v>274.60000000000002</v>
          </cell>
        </row>
        <row r="472">
          <cell r="B472" t="str">
            <v>1РС10-8</v>
          </cell>
          <cell r="C472" t="str">
            <v>Распорка 1РС10-8</v>
          </cell>
          <cell r="D472">
            <v>1</v>
          </cell>
          <cell r="E472">
            <v>274.60000000000002</v>
          </cell>
          <cell r="F472">
            <v>274.60000000000002</v>
          </cell>
        </row>
        <row r="473">
          <cell r="B473" t="str">
            <v>1РС10-9</v>
          </cell>
          <cell r="C473" t="str">
            <v>Распорка 1РС10-9</v>
          </cell>
          <cell r="D473">
            <v>1</v>
          </cell>
          <cell r="E473">
            <v>274.60000000000002</v>
          </cell>
          <cell r="F473">
            <v>274.60000000000002</v>
          </cell>
        </row>
        <row r="474">
          <cell r="B474" t="str">
            <v>1РС10-10</v>
          </cell>
          <cell r="C474" t="str">
            <v>Распорка 1РС10-10</v>
          </cell>
          <cell r="D474">
            <v>1</v>
          </cell>
          <cell r="E474">
            <v>325.39999999999998</v>
          </cell>
          <cell r="F474">
            <v>325.39999999999998</v>
          </cell>
        </row>
        <row r="475">
          <cell r="B475" t="str">
            <v>1РС11-1</v>
          </cell>
          <cell r="C475" t="str">
            <v>Распорка 1РС11-1</v>
          </cell>
          <cell r="D475">
            <v>1</v>
          </cell>
          <cell r="E475">
            <v>241.1</v>
          </cell>
          <cell r="F475">
            <v>241.1</v>
          </cell>
        </row>
        <row r="476">
          <cell r="B476" t="str">
            <v>1РС11-2</v>
          </cell>
          <cell r="C476" t="str">
            <v>Распорка 1РС11-2</v>
          </cell>
          <cell r="D476">
            <v>6</v>
          </cell>
          <cell r="E476">
            <v>241.5</v>
          </cell>
          <cell r="F476">
            <v>1449</v>
          </cell>
        </row>
        <row r="477">
          <cell r="B477" t="str">
            <v>1РС11-3</v>
          </cell>
          <cell r="C477" t="str">
            <v>Распорка 1РС11-3</v>
          </cell>
          <cell r="D477">
            <v>2</v>
          </cell>
          <cell r="E477">
            <v>229.1</v>
          </cell>
          <cell r="F477">
            <v>458.2</v>
          </cell>
        </row>
        <row r="478">
          <cell r="B478" t="str">
            <v>1РС11-4</v>
          </cell>
          <cell r="C478" t="str">
            <v>Распорка 1РС11-4</v>
          </cell>
          <cell r="D478">
            <v>1</v>
          </cell>
          <cell r="E478">
            <v>295.60000000000002</v>
          </cell>
          <cell r="F478">
            <v>295.60000000000002</v>
          </cell>
        </row>
        <row r="479">
          <cell r="B479" t="str">
            <v>1РС12-1</v>
          </cell>
          <cell r="C479" t="str">
            <v>Распорка 1РС12-1</v>
          </cell>
          <cell r="D479">
            <v>7</v>
          </cell>
          <cell r="E479">
            <v>188</v>
          </cell>
          <cell r="F479">
            <v>1316</v>
          </cell>
        </row>
        <row r="480">
          <cell r="B480" t="str">
            <v>1РС12-2</v>
          </cell>
          <cell r="C480" t="str">
            <v>Распорка 1РС12-2</v>
          </cell>
          <cell r="D480">
            <v>2</v>
          </cell>
          <cell r="E480">
            <v>179.2</v>
          </cell>
          <cell r="F480">
            <v>358.4</v>
          </cell>
        </row>
        <row r="481">
          <cell r="B481" t="str">
            <v>1РС12-3</v>
          </cell>
          <cell r="C481" t="str">
            <v>Распорка 1РС12-3</v>
          </cell>
          <cell r="D481">
            <v>1</v>
          </cell>
          <cell r="E481">
            <v>229.5</v>
          </cell>
          <cell r="F481">
            <v>229.5</v>
          </cell>
        </row>
        <row r="482">
          <cell r="B482" t="str">
            <v>1РФ1-1</v>
          </cell>
          <cell r="C482" t="str">
            <v>Ригель фахверка 1РФ1-1</v>
          </cell>
          <cell r="D482">
            <v>2</v>
          </cell>
          <cell r="E482">
            <v>10.199999999999999</v>
          </cell>
          <cell r="F482">
            <v>20.399999999999999</v>
          </cell>
        </row>
        <row r="483">
          <cell r="B483" t="str">
            <v>1РФ1-2</v>
          </cell>
          <cell r="C483" t="str">
            <v>Ригель фахверка 1РФ1-2</v>
          </cell>
          <cell r="D483">
            <v>6</v>
          </cell>
          <cell r="E483">
            <v>11.2</v>
          </cell>
          <cell r="F483">
            <v>67.2</v>
          </cell>
        </row>
        <row r="484">
          <cell r="B484" t="str">
            <v>1РФ1-3</v>
          </cell>
          <cell r="C484" t="str">
            <v>Ригель фахверка 1РФ1-3</v>
          </cell>
          <cell r="D484">
            <v>2</v>
          </cell>
          <cell r="E484">
            <v>11.7</v>
          </cell>
          <cell r="F484">
            <v>23.4</v>
          </cell>
        </row>
        <row r="485">
          <cell r="B485" t="str">
            <v>1РФ1-4</v>
          </cell>
          <cell r="C485" t="str">
            <v>Ригель фахверка 1РФ1-4</v>
          </cell>
          <cell r="D485">
            <v>2</v>
          </cell>
          <cell r="E485">
            <v>141</v>
          </cell>
          <cell r="F485">
            <v>282</v>
          </cell>
        </row>
        <row r="486">
          <cell r="B486" t="str">
            <v>1РФ1-5</v>
          </cell>
          <cell r="C486" t="str">
            <v>Ригель фахверка 1РФ1-5</v>
          </cell>
          <cell r="D486">
            <v>3</v>
          </cell>
          <cell r="E486">
            <v>139.4</v>
          </cell>
          <cell r="F486">
            <v>418.2</v>
          </cell>
        </row>
        <row r="487">
          <cell r="B487" t="str">
            <v>1РФ1-6</v>
          </cell>
          <cell r="C487" t="str">
            <v>Ригель фахверка 1РФ1-6</v>
          </cell>
          <cell r="D487">
            <v>2</v>
          </cell>
          <cell r="E487">
            <v>94.2</v>
          </cell>
          <cell r="F487">
            <v>188.4</v>
          </cell>
        </row>
        <row r="488">
          <cell r="B488" t="str">
            <v>1РФ1-7</v>
          </cell>
          <cell r="C488" t="str">
            <v>Ригель фахверка 1РФ1-7</v>
          </cell>
          <cell r="D488">
            <v>3</v>
          </cell>
          <cell r="E488">
            <v>93.4</v>
          </cell>
          <cell r="F488">
            <v>280.2</v>
          </cell>
        </row>
        <row r="489">
          <cell r="B489" t="str">
            <v>1РФ1-8</v>
          </cell>
          <cell r="C489" t="str">
            <v>Ригель фахверка 1РФ1-8</v>
          </cell>
          <cell r="D489">
            <v>4</v>
          </cell>
          <cell r="E489">
            <v>100.5</v>
          </cell>
          <cell r="F489">
            <v>402</v>
          </cell>
        </row>
        <row r="490">
          <cell r="B490" t="str">
            <v>1РФ1-9</v>
          </cell>
          <cell r="C490" t="str">
            <v>Ригель фахверка 1РФ1-9</v>
          </cell>
          <cell r="D490">
            <v>6</v>
          </cell>
          <cell r="E490">
            <v>99.7</v>
          </cell>
          <cell r="F490">
            <v>598.20000000000005</v>
          </cell>
        </row>
        <row r="491">
          <cell r="B491" t="str">
            <v>1РФ1-10</v>
          </cell>
          <cell r="C491" t="str">
            <v>Ригель фахверка 1РФ1-10</v>
          </cell>
          <cell r="D491">
            <v>1</v>
          </cell>
          <cell r="E491">
            <v>118.9</v>
          </cell>
          <cell r="F491">
            <v>118.9</v>
          </cell>
        </row>
        <row r="492">
          <cell r="B492" t="str">
            <v>1РФ1-11</v>
          </cell>
          <cell r="C492" t="str">
            <v>Ригель фахверка 1РФ1-11</v>
          </cell>
          <cell r="D492">
            <v>1</v>
          </cell>
          <cell r="E492">
            <v>122</v>
          </cell>
          <cell r="F492">
            <v>122</v>
          </cell>
        </row>
        <row r="493">
          <cell r="B493" t="str">
            <v>1РФ1-12</v>
          </cell>
          <cell r="C493" t="str">
            <v>Ригель фахверка 1РФ1-12</v>
          </cell>
          <cell r="D493">
            <v>1</v>
          </cell>
          <cell r="E493">
            <v>122</v>
          </cell>
          <cell r="F493">
            <v>122</v>
          </cell>
        </row>
        <row r="494">
          <cell r="B494" t="str">
            <v>1РФ1-13</v>
          </cell>
          <cell r="C494" t="str">
            <v>Ригель фахверка 1РФ1-13</v>
          </cell>
          <cell r="D494">
            <v>8</v>
          </cell>
          <cell r="E494">
            <v>118.5</v>
          </cell>
          <cell r="F494">
            <v>948</v>
          </cell>
        </row>
        <row r="495">
          <cell r="B495" t="str">
            <v>1РФ1-14</v>
          </cell>
          <cell r="C495" t="str">
            <v>Ригель фахверка 1РФ1-14</v>
          </cell>
          <cell r="D495">
            <v>2</v>
          </cell>
          <cell r="E495">
            <v>121.4</v>
          </cell>
          <cell r="F495">
            <v>242.8</v>
          </cell>
        </row>
        <row r="496">
          <cell r="B496" t="str">
            <v>1РФ1-15</v>
          </cell>
          <cell r="C496" t="str">
            <v>Ригель фахверка 1РФ1-15</v>
          </cell>
          <cell r="D496">
            <v>14</v>
          </cell>
          <cell r="E496">
            <v>118.5</v>
          </cell>
          <cell r="F496">
            <v>1659</v>
          </cell>
        </row>
        <row r="497">
          <cell r="B497" t="str">
            <v>1РФ1-16</v>
          </cell>
          <cell r="C497" t="str">
            <v>Ригель фахверка 1РФ1-16</v>
          </cell>
          <cell r="D497">
            <v>14</v>
          </cell>
          <cell r="E497">
            <v>121.8</v>
          </cell>
          <cell r="F497">
            <v>1705.2</v>
          </cell>
        </row>
        <row r="498">
          <cell r="B498" t="str">
            <v>1РФ1-17</v>
          </cell>
          <cell r="C498" t="str">
            <v>Ригель фахверка 1РФ1-17</v>
          </cell>
          <cell r="D498">
            <v>4</v>
          </cell>
          <cell r="E498">
            <v>116.8</v>
          </cell>
          <cell r="F498">
            <v>467.2</v>
          </cell>
        </row>
        <row r="499">
          <cell r="B499" t="str">
            <v>1РФ1-18</v>
          </cell>
          <cell r="C499" t="str">
            <v>Ригель фахверка 1РФ1-18</v>
          </cell>
          <cell r="D499">
            <v>1</v>
          </cell>
          <cell r="E499">
            <v>110.5</v>
          </cell>
          <cell r="F499">
            <v>110.5</v>
          </cell>
        </row>
        <row r="500">
          <cell r="B500" t="str">
            <v>1РФ1-19</v>
          </cell>
          <cell r="C500" t="str">
            <v>Ригель фахверка 1РФ1-19</v>
          </cell>
          <cell r="D500">
            <v>4</v>
          </cell>
          <cell r="E500">
            <v>112.2</v>
          </cell>
          <cell r="F500">
            <v>448.8</v>
          </cell>
        </row>
        <row r="501">
          <cell r="B501" t="str">
            <v>1РФ1-20</v>
          </cell>
          <cell r="C501" t="str">
            <v>Ригель фахверка 1РФ1-20</v>
          </cell>
          <cell r="D501">
            <v>4</v>
          </cell>
          <cell r="E501">
            <v>115.5</v>
          </cell>
          <cell r="F501">
            <v>462</v>
          </cell>
        </row>
        <row r="502">
          <cell r="B502" t="str">
            <v>1РФ1-21</v>
          </cell>
          <cell r="C502" t="str">
            <v>Ригель фахверка 1РФ1-21</v>
          </cell>
          <cell r="D502">
            <v>2</v>
          </cell>
          <cell r="E502">
            <v>112.2</v>
          </cell>
          <cell r="F502">
            <v>224.4</v>
          </cell>
        </row>
        <row r="503">
          <cell r="B503" t="str">
            <v>1РФ1-22</v>
          </cell>
          <cell r="C503" t="str">
            <v>Ригель фахверка 1РФ1-22</v>
          </cell>
          <cell r="D503">
            <v>1</v>
          </cell>
          <cell r="E503">
            <v>110.5</v>
          </cell>
          <cell r="F503">
            <v>110.5</v>
          </cell>
        </row>
        <row r="504">
          <cell r="B504" t="str">
            <v>1РФ1-23</v>
          </cell>
          <cell r="C504" t="str">
            <v>Ригель фахверка 1РФ1-23</v>
          </cell>
          <cell r="D504">
            <v>3</v>
          </cell>
          <cell r="E504">
            <v>116.8</v>
          </cell>
          <cell r="F504">
            <v>350.4</v>
          </cell>
        </row>
        <row r="505">
          <cell r="B505" t="str">
            <v>1РФ1-24</v>
          </cell>
          <cell r="C505" t="str">
            <v>Ригель фахверка 1РФ1-24</v>
          </cell>
          <cell r="D505">
            <v>1</v>
          </cell>
          <cell r="E505">
            <v>24.7</v>
          </cell>
          <cell r="F505">
            <v>24.7</v>
          </cell>
        </row>
        <row r="506">
          <cell r="B506" t="str">
            <v>1РФ1-25</v>
          </cell>
          <cell r="C506" t="str">
            <v>Ригель фахверка 1РФ1-25</v>
          </cell>
          <cell r="D506">
            <v>4</v>
          </cell>
          <cell r="E506">
            <v>21.1</v>
          </cell>
          <cell r="F506">
            <v>84.4</v>
          </cell>
        </row>
        <row r="507">
          <cell r="B507" t="str">
            <v>1РФ1-26</v>
          </cell>
          <cell r="C507" t="str">
            <v>Ригель фахверка 1РФ1-26</v>
          </cell>
          <cell r="D507">
            <v>1</v>
          </cell>
          <cell r="E507">
            <v>19.399999999999999</v>
          </cell>
          <cell r="F507">
            <v>19.399999999999999</v>
          </cell>
        </row>
        <row r="508">
          <cell r="B508" t="str">
            <v>1РФ2-1</v>
          </cell>
          <cell r="C508" t="str">
            <v>Ригель фахверка 1РФ2-1</v>
          </cell>
          <cell r="D508">
            <v>7</v>
          </cell>
          <cell r="E508">
            <v>14.9</v>
          </cell>
          <cell r="F508">
            <v>104.3</v>
          </cell>
        </row>
        <row r="509">
          <cell r="B509" t="str">
            <v>1РФ3-1</v>
          </cell>
          <cell r="C509" t="str">
            <v>Ригель фахверка 1РФ3-1</v>
          </cell>
          <cell r="D509">
            <v>18</v>
          </cell>
          <cell r="E509">
            <v>4.8</v>
          </cell>
          <cell r="F509">
            <v>86.4</v>
          </cell>
        </row>
        <row r="510">
          <cell r="B510" t="str">
            <v>1СВ1-1</v>
          </cell>
          <cell r="C510" t="str">
            <v>Связь 1СВ1-1</v>
          </cell>
          <cell r="D510">
            <v>2</v>
          </cell>
          <cell r="E510">
            <v>221.7</v>
          </cell>
          <cell r="F510">
            <v>443.4</v>
          </cell>
        </row>
        <row r="511">
          <cell r="B511" t="str">
            <v>1СВ1-2</v>
          </cell>
          <cell r="C511" t="str">
            <v>Связь 1СВ1-2</v>
          </cell>
          <cell r="D511">
            <v>2</v>
          </cell>
          <cell r="E511">
            <v>237.2</v>
          </cell>
          <cell r="F511">
            <v>474.4</v>
          </cell>
        </row>
        <row r="512">
          <cell r="B512" t="str">
            <v>1СВ1-3</v>
          </cell>
          <cell r="C512" t="str">
            <v>Связь 1СВ1-3</v>
          </cell>
          <cell r="D512">
            <v>4</v>
          </cell>
          <cell r="E512">
            <v>238.9</v>
          </cell>
          <cell r="F512">
            <v>955.6</v>
          </cell>
        </row>
        <row r="513">
          <cell r="B513" t="str">
            <v>1СВ1-4</v>
          </cell>
          <cell r="C513" t="str">
            <v>Связь 1СВ1-4</v>
          </cell>
          <cell r="D513">
            <v>2</v>
          </cell>
          <cell r="E513">
            <v>157.4</v>
          </cell>
          <cell r="F513">
            <v>314.8</v>
          </cell>
        </row>
        <row r="514">
          <cell r="B514" t="str">
            <v>1СВ1-5</v>
          </cell>
          <cell r="C514" t="str">
            <v>Связь 1СВ1-5</v>
          </cell>
          <cell r="D514">
            <v>1</v>
          </cell>
          <cell r="E514">
            <v>103.2</v>
          </cell>
          <cell r="F514">
            <v>103.2</v>
          </cell>
        </row>
        <row r="515">
          <cell r="B515" t="str">
            <v>1СВ1-6</v>
          </cell>
          <cell r="C515" t="str">
            <v>Связь 1СВ1-6</v>
          </cell>
          <cell r="D515">
            <v>2</v>
          </cell>
          <cell r="E515">
            <v>87.4</v>
          </cell>
          <cell r="F515">
            <v>174.8</v>
          </cell>
        </row>
        <row r="516">
          <cell r="B516" t="str">
            <v>1СВ1-7</v>
          </cell>
          <cell r="C516" t="str">
            <v>Связь 1СВ1-7</v>
          </cell>
          <cell r="D516">
            <v>1</v>
          </cell>
          <cell r="E516">
            <v>103.2</v>
          </cell>
          <cell r="F516">
            <v>103.2</v>
          </cell>
        </row>
        <row r="517">
          <cell r="B517" t="str">
            <v>1СВ1-8</v>
          </cell>
          <cell r="C517" t="str">
            <v>Связь 1СВ1-8</v>
          </cell>
          <cell r="D517">
            <v>10</v>
          </cell>
          <cell r="E517">
            <v>235.1</v>
          </cell>
          <cell r="F517">
            <v>2351</v>
          </cell>
        </row>
        <row r="518">
          <cell r="B518" t="str">
            <v>1СВ1-9</v>
          </cell>
          <cell r="C518" t="str">
            <v>Связь 1СВ1-9</v>
          </cell>
          <cell r="D518">
            <v>10</v>
          </cell>
          <cell r="E518">
            <v>232.1</v>
          </cell>
          <cell r="F518">
            <v>2321</v>
          </cell>
        </row>
        <row r="519">
          <cell r="B519" t="str">
            <v>1СВ2-1</v>
          </cell>
          <cell r="C519" t="str">
            <v>Связь 1СВ2-1</v>
          </cell>
          <cell r="D519">
            <v>4</v>
          </cell>
          <cell r="E519">
            <v>239</v>
          </cell>
          <cell r="F519">
            <v>956</v>
          </cell>
        </row>
        <row r="520">
          <cell r="B520" t="str">
            <v>1СВ2-2</v>
          </cell>
          <cell r="C520" t="str">
            <v>Связь 1СВ2-2</v>
          </cell>
          <cell r="D520">
            <v>2</v>
          </cell>
          <cell r="E520">
            <v>228.8</v>
          </cell>
          <cell r="F520">
            <v>457.6</v>
          </cell>
        </row>
        <row r="521">
          <cell r="B521" t="str">
            <v>1СВ3-1</v>
          </cell>
          <cell r="C521" t="str">
            <v>Связь 1СВ3-1</v>
          </cell>
          <cell r="D521">
            <v>2</v>
          </cell>
          <cell r="E521">
            <v>375.5</v>
          </cell>
          <cell r="F521">
            <v>751</v>
          </cell>
        </row>
        <row r="522">
          <cell r="B522" t="str">
            <v>1СВ4-1</v>
          </cell>
          <cell r="C522" t="str">
            <v>Связь 1СВ4-1</v>
          </cell>
          <cell r="D522">
            <v>1</v>
          </cell>
          <cell r="E522">
            <v>172.7</v>
          </cell>
          <cell r="F522">
            <v>172.7</v>
          </cell>
        </row>
        <row r="523">
          <cell r="B523" t="str">
            <v>1СВ4-2</v>
          </cell>
          <cell r="C523" t="str">
            <v>Связь 1СВ4-2</v>
          </cell>
          <cell r="D523">
            <v>1</v>
          </cell>
          <cell r="E523">
            <v>180.9</v>
          </cell>
          <cell r="F523">
            <v>180.9</v>
          </cell>
        </row>
        <row r="524">
          <cell r="B524" t="str">
            <v>1СВ4-3</v>
          </cell>
          <cell r="C524" t="str">
            <v>Связь 1СВ4-3</v>
          </cell>
          <cell r="D524">
            <v>1</v>
          </cell>
          <cell r="E524">
            <v>179.9</v>
          </cell>
          <cell r="F524">
            <v>179.9</v>
          </cell>
        </row>
        <row r="525">
          <cell r="B525" t="str">
            <v>1СВ4-4</v>
          </cell>
          <cell r="C525" t="str">
            <v>Связь 1СВ4-4</v>
          </cell>
          <cell r="D525">
            <v>1</v>
          </cell>
          <cell r="E525">
            <v>211.3</v>
          </cell>
          <cell r="F525">
            <v>211.3</v>
          </cell>
        </row>
        <row r="526">
          <cell r="B526" t="str">
            <v>1СВ4-5</v>
          </cell>
          <cell r="C526" t="str">
            <v>Связь 1СВ4-5</v>
          </cell>
          <cell r="D526">
            <v>2</v>
          </cell>
          <cell r="E526">
            <v>213.4</v>
          </cell>
          <cell r="F526">
            <v>426.8</v>
          </cell>
        </row>
        <row r="527">
          <cell r="B527" t="str">
            <v>1СВ4-6</v>
          </cell>
          <cell r="C527" t="str">
            <v>Связь 1СВ4-6</v>
          </cell>
          <cell r="D527">
            <v>1</v>
          </cell>
          <cell r="E527">
            <v>211.3</v>
          </cell>
          <cell r="F527">
            <v>211.3</v>
          </cell>
        </row>
        <row r="528">
          <cell r="B528" t="str">
            <v>1СВ5-1</v>
          </cell>
          <cell r="C528" t="str">
            <v>Связь 1СВ5-1</v>
          </cell>
          <cell r="D528">
            <v>12</v>
          </cell>
          <cell r="E528">
            <v>45.2</v>
          </cell>
          <cell r="F528">
            <v>542.4</v>
          </cell>
        </row>
        <row r="529">
          <cell r="B529" t="str">
            <v>1СВ5-2</v>
          </cell>
          <cell r="C529" t="str">
            <v>Связь 1СВ5-2</v>
          </cell>
          <cell r="D529">
            <v>2</v>
          </cell>
          <cell r="E529">
            <v>102.9</v>
          </cell>
          <cell r="F529">
            <v>205.8</v>
          </cell>
        </row>
        <row r="530">
          <cell r="B530" t="str">
            <v>1СВ5-3</v>
          </cell>
          <cell r="C530" t="str">
            <v>Связь 1СВ5-3</v>
          </cell>
          <cell r="D530">
            <v>2</v>
          </cell>
          <cell r="E530">
            <v>105.7</v>
          </cell>
          <cell r="F530">
            <v>211.4</v>
          </cell>
        </row>
        <row r="531">
          <cell r="B531" t="str">
            <v>1СГ1-1</v>
          </cell>
          <cell r="C531" t="str">
            <v>Связь 1СГ1-1</v>
          </cell>
          <cell r="D531">
            <v>2</v>
          </cell>
          <cell r="E531">
            <v>44.8</v>
          </cell>
          <cell r="F531">
            <v>89.6</v>
          </cell>
        </row>
        <row r="532">
          <cell r="B532" t="str">
            <v>1СГ1-2</v>
          </cell>
          <cell r="C532" t="str">
            <v>Связь 1СГ1-2</v>
          </cell>
          <cell r="D532">
            <v>3</v>
          </cell>
          <cell r="E532">
            <v>45.8</v>
          </cell>
          <cell r="F532">
            <v>137.4</v>
          </cell>
        </row>
        <row r="533">
          <cell r="B533" t="str">
            <v>1СГ1-3</v>
          </cell>
          <cell r="C533" t="str">
            <v>Связь 1СГ1-3</v>
          </cell>
          <cell r="D533">
            <v>4</v>
          </cell>
          <cell r="E533">
            <v>47.3</v>
          </cell>
          <cell r="F533">
            <v>189.2</v>
          </cell>
        </row>
        <row r="534">
          <cell r="B534" t="str">
            <v>1СГ1-4</v>
          </cell>
          <cell r="C534" t="str">
            <v>Связь 1СГ1-4</v>
          </cell>
          <cell r="D534">
            <v>4</v>
          </cell>
          <cell r="E534">
            <v>52.9</v>
          </cell>
          <cell r="F534">
            <v>211.6</v>
          </cell>
        </row>
        <row r="535">
          <cell r="B535" t="str">
            <v>1СГ1-5</v>
          </cell>
          <cell r="C535" t="str">
            <v>Связь 1СГ1-5</v>
          </cell>
          <cell r="D535">
            <v>2</v>
          </cell>
          <cell r="E535">
            <v>51</v>
          </cell>
          <cell r="F535">
            <v>102</v>
          </cell>
        </row>
        <row r="536">
          <cell r="B536" t="str">
            <v>1СГ1-6</v>
          </cell>
          <cell r="C536" t="str">
            <v>Связь 1СГ1-6</v>
          </cell>
          <cell r="D536">
            <v>1</v>
          </cell>
          <cell r="E536">
            <v>46.4</v>
          </cell>
          <cell r="F536">
            <v>46.4</v>
          </cell>
        </row>
        <row r="537">
          <cell r="B537" t="str">
            <v>1СГ1-7</v>
          </cell>
          <cell r="C537" t="str">
            <v>Связь 1СГ1-7</v>
          </cell>
          <cell r="D537">
            <v>1</v>
          </cell>
          <cell r="E537">
            <v>49.2</v>
          </cell>
          <cell r="F537">
            <v>49.2</v>
          </cell>
        </row>
        <row r="538">
          <cell r="B538" t="str">
            <v>1СГ1-8</v>
          </cell>
          <cell r="C538" t="str">
            <v>Связь 1СГ1-8</v>
          </cell>
          <cell r="D538">
            <v>1</v>
          </cell>
          <cell r="E538">
            <v>52.6</v>
          </cell>
          <cell r="F538">
            <v>52.6</v>
          </cell>
        </row>
        <row r="539">
          <cell r="B539" t="str">
            <v>1СГ1-9</v>
          </cell>
          <cell r="C539" t="str">
            <v>Связь 1СГ1-9</v>
          </cell>
          <cell r="D539">
            <v>1</v>
          </cell>
          <cell r="E539">
            <v>53.5</v>
          </cell>
          <cell r="F539">
            <v>53.5</v>
          </cell>
        </row>
        <row r="540">
          <cell r="B540" t="str">
            <v>1СГ1-10</v>
          </cell>
          <cell r="C540" t="str">
            <v>Связь 1СГ1-10</v>
          </cell>
          <cell r="D540">
            <v>2</v>
          </cell>
          <cell r="E540">
            <v>53.2</v>
          </cell>
          <cell r="F540">
            <v>106.4</v>
          </cell>
        </row>
        <row r="541">
          <cell r="B541" t="str">
            <v>1СГ1-11</v>
          </cell>
          <cell r="C541" t="str">
            <v>Связь 1СГ1-11</v>
          </cell>
          <cell r="D541">
            <v>1</v>
          </cell>
          <cell r="E541">
            <v>37.299999999999997</v>
          </cell>
          <cell r="F541">
            <v>37.299999999999997</v>
          </cell>
        </row>
        <row r="542">
          <cell r="B542" t="str">
            <v>1СГ1-12</v>
          </cell>
          <cell r="C542" t="str">
            <v>Связь 1СГ1-12</v>
          </cell>
          <cell r="D542">
            <v>2</v>
          </cell>
          <cell r="E542">
            <v>35.700000000000003</v>
          </cell>
          <cell r="F542">
            <v>71.400000000000006</v>
          </cell>
        </row>
        <row r="543">
          <cell r="B543" t="str">
            <v>1СГ1-13</v>
          </cell>
          <cell r="C543" t="str">
            <v>Связь 1СГ1-13</v>
          </cell>
          <cell r="D543">
            <v>1</v>
          </cell>
          <cell r="E543">
            <v>29.5</v>
          </cell>
          <cell r="F543">
            <v>29.5</v>
          </cell>
        </row>
        <row r="544">
          <cell r="B544" t="str">
            <v>1СГ1-14</v>
          </cell>
          <cell r="C544" t="str">
            <v>Связь 1СГ1-14</v>
          </cell>
          <cell r="D544">
            <v>1</v>
          </cell>
          <cell r="E544">
            <v>24.7</v>
          </cell>
          <cell r="F544">
            <v>24.7</v>
          </cell>
        </row>
        <row r="545">
          <cell r="B545" t="str">
            <v>1СГ1-15</v>
          </cell>
          <cell r="C545" t="str">
            <v>Связь 1СГ1-15</v>
          </cell>
          <cell r="D545">
            <v>12</v>
          </cell>
          <cell r="E545">
            <v>55</v>
          </cell>
          <cell r="F545">
            <v>660</v>
          </cell>
        </row>
        <row r="546">
          <cell r="B546" t="str">
            <v>1СГ2-1</v>
          </cell>
          <cell r="C546" t="str">
            <v>Связь 1СГ2-1</v>
          </cell>
          <cell r="D546">
            <v>2</v>
          </cell>
          <cell r="E546">
            <v>215.7</v>
          </cell>
          <cell r="F546">
            <v>431.4</v>
          </cell>
        </row>
        <row r="547">
          <cell r="B547" t="str">
            <v>1СГ2-2</v>
          </cell>
          <cell r="C547" t="str">
            <v>Связь 1СГ2-2</v>
          </cell>
          <cell r="D547">
            <v>1</v>
          </cell>
          <cell r="E547">
            <v>218</v>
          </cell>
          <cell r="F547">
            <v>218</v>
          </cell>
        </row>
        <row r="548">
          <cell r="B548" t="str">
            <v>1СГ2-3</v>
          </cell>
          <cell r="C548" t="str">
            <v>Связь 1СГ2-3</v>
          </cell>
          <cell r="D548">
            <v>1</v>
          </cell>
          <cell r="E548">
            <v>218</v>
          </cell>
          <cell r="F548">
            <v>218</v>
          </cell>
        </row>
        <row r="549">
          <cell r="B549" t="str">
            <v>1СТ1-1</v>
          </cell>
          <cell r="C549" t="str">
            <v>Стойка 1СТ1-1</v>
          </cell>
          <cell r="D549">
            <v>1</v>
          </cell>
          <cell r="E549">
            <v>286.3</v>
          </cell>
          <cell r="F549">
            <v>286.3</v>
          </cell>
        </row>
        <row r="550">
          <cell r="B550" t="str">
            <v>1СТ1-2</v>
          </cell>
          <cell r="C550" t="str">
            <v>Стойка 1СТ1-2</v>
          </cell>
          <cell r="D550">
            <v>1</v>
          </cell>
          <cell r="E550">
            <v>436.5</v>
          </cell>
          <cell r="F550">
            <v>436.5</v>
          </cell>
        </row>
        <row r="551">
          <cell r="B551" t="str">
            <v>1СФ1-1</v>
          </cell>
          <cell r="C551" t="str">
            <v>Стойка фахверка 1СФ1-1</v>
          </cell>
          <cell r="D551">
            <v>1</v>
          </cell>
          <cell r="E551">
            <v>61.1</v>
          </cell>
          <cell r="F551">
            <v>61.1</v>
          </cell>
        </row>
        <row r="552">
          <cell r="B552" t="str">
            <v>1СФ2-1</v>
          </cell>
          <cell r="C552" t="str">
            <v>Стойка фахверка 1СФ2-1</v>
          </cell>
          <cell r="D552">
            <v>12</v>
          </cell>
          <cell r="E552">
            <v>28.9</v>
          </cell>
          <cell r="F552">
            <v>346.8</v>
          </cell>
        </row>
        <row r="553">
          <cell r="B553" t="str">
            <v>1СФ2-2</v>
          </cell>
          <cell r="C553" t="str">
            <v>Стойка фахверка 1СФ2-2</v>
          </cell>
          <cell r="D553">
            <v>1</v>
          </cell>
          <cell r="E553">
            <v>43.5</v>
          </cell>
          <cell r="F553">
            <v>43.5</v>
          </cell>
        </row>
        <row r="554">
          <cell r="B554" t="str">
            <v>1СФ2-3</v>
          </cell>
          <cell r="C554" t="str">
            <v>Стойка фахверка 1СФ2-3</v>
          </cell>
          <cell r="D554">
            <v>1</v>
          </cell>
          <cell r="E554">
            <v>48.8</v>
          </cell>
          <cell r="F554">
            <v>48.8</v>
          </cell>
        </row>
        <row r="555">
          <cell r="B555" t="str">
            <v>1СФ3-1</v>
          </cell>
          <cell r="C555" t="str">
            <v>Стойка фахверка 1СФ3-1</v>
          </cell>
          <cell r="D555">
            <v>1</v>
          </cell>
          <cell r="E555">
            <v>12.9</v>
          </cell>
          <cell r="F555">
            <v>12.9</v>
          </cell>
        </row>
        <row r="556">
          <cell r="B556" t="str">
            <v>1СФ3-2</v>
          </cell>
          <cell r="C556" t="str">
            <v>Стойка фахверка 1СФ3-2</v>
          </cell>
          <cell r="D556">
            <v>2</v>
          </cell>
          <cell r="E556">
            <v>8.8000000000000007</v>
          </cell>
          <cell r="F556">
            <v>17.600000000000001</v>
          </cell>
        </row>
        <row r="557">
          <cell r="B557" t="str">
            <v>1СФ3-3</v>
          </cell>
          <cell r="C557" t="str">
            <v>Стойка фахверка 1СФ3-3</v>
          </cell>
          <cell r="D557">
            <v>14</v>
          </cell>
          <cell r="E557">
            <v>10.9</v>
          </cell>
          <cell r="F557">
            <v>152.6</v>
          </cell>
        </row>
        <row r="558">
          <cell r="B558" t="str">
            <v>1СФ3-4</v>
          </cell>
          <cell r="C558" t="str">
            <v>Стойка фахверка 1СФ3-4</v>
          </cell>
          <cell r="D558">
            <v>2</v>
          </cell>
          <cell r="E558">
            <v>10.4</v>
          </cell>
          <cell r="F558">
            <v>20.8</v>
          </cell>
        </row>
        <row r="559">
          <cell r="B559" t="str">
            <v>1СФ3-5</v>
          </cell>
          <cell r="C559" t="str">
            <v>Стойка фахверка 1СФ3-5</v>
          </cell>
          <cell r="D559">
            <v>1</v>
          </cell>
          <cell r="E559">
            <v>16.600000000000001</v>
          </cell>
          <cell r="F559">
            <v>16.600000000000001</v>
          </cell>
        </row>
        <row r="560">
          <cell r="B560" t="str">
            <v>1СФ3-6</v>
          </cell>
          <cell r="C560" t="str">
            <v>Стойка фахверка 1СФ3-6</v>
          </cell>
          <cell r="D560">
            <v>1</v>
          </cell>
          <cell r="E560">
            <v>7.6</v>
          </cell>
          <cell r="F560">
            <v>7.6</v>
          </cell>
        </row>
        <row r="561">
          <cell r="B561" t="str">
            <v>1СФ3-7</v>
          </cell>
          <cell r="C561" t="str">
            <v>Стойка фахверка 1СФ3-7</v>
          </cell>
          <cell r="D561">
            <v>1</v>
          </cell>
          <cell r="E561">
            <v>6.9</v>
          </cell>
          <cell r="F561">
            <v>6.9</v>
          </cell>
        </row>
        <row r="562">
          <cell r="B562" t="str">
            <v>1СФ3-8</v>
          </cell>
          <cell r="C562" t="str">
            <v>Стойка фахверка 1СФ3-8</v>
          </cell>
          <cell r="D562">
            <v>1</v>
          </cell>
          <cell r="E562">
            <v>12.5</v>
          </cell>
          <cell r="F562">
            <v>12.5</v>
          </cell>
        </row>
        <row r="563">
          <cell r="B563" t="str">
            <v>1СФ3-9</v>
          </cell>
          <cell r="C563" t="str">
            <v>Стойка фахверка 1СФ3-9</v>
          </cell>
          <cell r="D563">
            <v>12</v>
          </cell>
          <cell r="E563">
            <v>8.8000000000000007</v>
          </cell>
          <cell r="F563">
            <v>105.6</v>
          </cell>
        </row>
        <row r="564">
          <cell r="B564" t="str">
            <v>1СФ3-10</v>
          </cell>
          <cell r="C564" t="str">
            <v>Стойка фахверка 1СФ3-10</v>
          </cell>
          <cell r="D564">
            <v>12</v>
          </cell>
          <cell r="E564">
            <v>10.5</v>
          </cell>
          <cell r="F564">
            <v>126</v>
          </cell>
        </row>
        <row r="565">
          <cell r="B565" t="str">
            <v>1СФ3-11</v>
          </cell>
          <cell r="C565" t="str">
            <v>Стойка фахверка 1СФ3-11</v>
          </cell>
          <cell r="D565">
            <v>1</v>
          </cell>
          <cell r="E565">
            <v>9.4</v>
          </cell>
          <cell r="F565">
            <v>9.4</v>
          </cell>
        </row>
        <row r="566">
          <cell r="B566" t="str">
            <v>1ФП1-1</v>
          </cell>
          <cell r="C566" t="str">
            <v>Ферма 1ФП1-1</v>
          </cell>
          <cell r="D566">
            <v>1</v>
          </cell>
          <cell r="E566">
            <v>1471.5</v>
          </cell>
          <cell r="F566">
            <v>1471.5</v>
          </cell>
        </row>
        <row r="567">
          <cell r="B567" t="str">
            <v>1ФП1-2</v>
          </cell>
          <cell r="C567" t="str">
            <v>Ферма 1ФП1-2</v>
          </cell>
          <cell r="D567">
            <v>7</v>
          </cell>
          <cell r="E567">
            <v>1471.5</v>
          </cell>
          <cell r="F567">
            <v>10300.5</v>
          </cell>
        </row>
        <row r="568">
          <cell r="B568" t="str">
            <v>1ФП4-1</v>
          </cell>
          <cell r="C568" t="str">
            <v>Ферма 1ФП4-1</v>
          </cell>
          <cell r="D568">
            <v>1</v>
          </cell>
          <cell r="E568">
            <v>1401</v>
          </cell>
          <cell r="F568">
            <v>1401</v>
          </cell>
        </row>
        <row r="569">
          <cell r="B569" t="str">
            <v>1Ш-1</v>
          </cell>
          <cell r="C569" t="str">
            <v>Шайба 1Ш-1</v>
          </cell>
          <cell r="D569">
            <v>144</v>
          </cell>
          <cell r="E569">
            <v>1.6</v>
          </cell>
          <cell r="F569">
            <v>230.4</v>
          </cell>
        </row>
        <row r="570">
          <cell r="B570" t="str">
            <v>1Ш-2</v>
          </cell>
          <cell r="C570" t="str">
            <v>Шайба 1Ш-2</v>
          </cell>
          <cell r="D570">
            <v>8</v>
          </cell>
          <cell r="E570">
            <v>1</v>
          </cell>
          <cell r="F570">
            <v>8</v>
          </cell>
        </row>
        <row r="571">
          <cell r="B571" t="str">
            <v>1Щ1-1</v>
          </cell>
          <cell r="C571" t="str">
            <v>Щит 1Щ1-1</v>
          </cell>
          <cell r="D571">
            <v>2</v>
          </cell>
          <cell r="E571">
            <v>51.2</v>
          </cell>
          <cell r="F571">
            <v>102.4</v>
          </cell>
        </row>
        <row r="572">
          <cell r="B572" t="str">
            <v>1Щ1-2</v>
          </cell>
          <cell r="C572" t="str">
            <v>Щит 1Щ1-2</v>
          </cell>
          <cell r="D572">
            <v>2</v>
          </cell>
          <cell r="E572">
            <v>51.2</v>
          </cell>
          <cell r="F572">
            <v>102.4</v>
          </cell>
        </row>
        <row r="573">
          <cell r="B573" t="str">
            <v>1Щ1-3</v>
          </cell>
          <cell r="C573" t="str">
            <v>Щит 1Щ1-3</v>
          </cell>
          <cell r="D573">
            <v>4</v>
          </cell>
          <cell r="E573">
            <v>47.7</v>
          </cell>
          <cell r="F573">
            <v>190.8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6B9E46-F1D7-4D74-B6BF-F28A247F5A83}" name="Таблица1" displayName="Таблица1" ref="A1:H153" totalsRowShown="0" headerRowDxfId="25" dataDxfId="23" headerRowBorderDxfId="24">
  <autoFilter ref="A1:H153" xr:uid="{0261E7BF-CB2E-4D42-99E4-3B99A3E4CD93}"/>
  <tableColumns count="8">
    <tableColumn id="1" xr3:uid="{4AD7101B-9767-4E89-9928-2F222F4129C8}" name="№" dataDxfId="22"/>
    <tableColumn id="2" xr3:uid="{B13794C7-7657-4876-8B72-669A808856C2}" name="Марка" dataDxfId="21"/>
    <tableColumn id="17" xr3:uid="{2C8A9E94-D23D-425D-8053-17A8D994B46D}" name="Наименование" dataDxfId="20">
      <calculatedColumnFormula>IFERROR(VLOOKUP(Таблица1[[#This Row],[Марка]],#REF!,2,TRUE),"ОШИБКА")</calculatedColumnFormula>
    </tableColumn>
    <tableColumn id="3" xr3:uid="{985A4E7F-FC27-4FF5-B875-A21739229395}" name="Кол-во" dataDxfId="19"/>
    <tableColumn id="5" xr3:uid="{CD31B761-D70B-407C-A24C-844963BB6E4B}" name="Примечания" dataDxfId="18"/>
    <tableColumn id="16" xr3:uid="{060B678C-A21F-4C7D-A91C-77B0C4C26573}" name="Проект" dataDxfId="17">
      <calculatedColumnFormula>IFERROR(VLOOKUP(Таблица1[[#This Row],[Марка]],#REF!,3,TRUE),"ОШИБКА")</calculatedColumnFormula>
    </tableColumn>
    <tableColumn id="8" xr3:uid="{13744E8C-D638-431E-8930-2CCB836CD619}" name="Масса по ОВ_x000a_(общая)" dataDxfId="16"/>
    <tableColumn id="4" xr3:uid="{FC51AFFC-1623-4160-8E2D-A7858E9A5B13}" name="Приоритет" dataDxfId="1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E3A18-A027-449B-9B02-EC6926F0B59E}">
  <sheetPr filterMode="1">
    <tabColor theme="0"/>
    <pageSetUpPr fitToPage="1"/>
  </sheetPr>
  <dimension ref="A1:AA20071"/>
  <sheetViews>
    <sheetView view="pageBreakPreview" zoomScale="70" zoomScaleNormal="85" zoomScaleSheetLayoutView="70" workbookViewId="0">
      <pane xSplit="2" ySplit="1" topLeftCell="C67" activePane="bottomRight" state="frozen"/>
      <selection pane="topRight" activeCell="C1" sqref="C1"/>
      <selection pane="bottomLeft" activeCell="A3" sqref="A3"/>
      <selection pane="bottomRight" activeCell="L1" sqref="L1:L1048576"/>
    </sheetView>
  </sheetViews>
  <sheetFormatPr defaultColWidth="9.109375" defaultRowHeight="15.6" outlineLevelCol="1" x14ac:dyDescent="0.3"/>
  <cols>
    <col min="1" max="1" width="9.6640625" style="79" bestFit="1" customWidth="1"/>
    <col min="2" max="2" width="10.77734375" style="80" customWidth="1"/>
    <col min="3" max="3" width="27.77734375" style="63" customWidth="1"/>
    <col min="4" max="4" width="13.88671875" style="63" customWidth="1"/>
    <col min="5" max="5" width="13.88671875" style="200" customWidth="1"/>
    <col min="6" max="6" width="13.88671875" style="201" customWidth="1"/>
    <col min="7" max="7" width="11.5546875" style="202" hidden="1" customWidth="1"/>
    <col min="8" max="8" width="8.88671875" style="202" hidden="1" customWidth="1"/>
    <col min="9" max="9" width="13.33203125" style="63" hidden="1" customWidth="1"/>
    <col min="10" max="11" width="13.33203125" style="63" customWidth="1"/>
    <col min="12" max="12" width="12.88671875" style="65" customWidth="1" outlineLevel="1"/>
    <col min="13" max="13" width="12.109375" style="61" customWidth="1" outlineLevel="1"/>
    <col min="14" max="14" width="15" style="61" customWidth="1" outlineLevel="1"/>
    <col min="15" max="15" width="12.109375" style="65" customWidth="1" outlineLevel="1"/>
    <col min="16" max="16" width="12.88671875" style="65" customWidth="1" outlineLevel="1"/>
    <col min="17" max="17" width="12.109375" style="65" customWidth="1" outlineLevel="1"/>
    <col min="18" max="18" width="12.109375" style="61" customWidth="1" outlineLevel="1"/>
    <col min="19" max="21" width="14.88671875" style="63" customWidth="1" outlineLevel="1"/>
    <col min="22" max="22" width="14.77734375" style="65" customWidth="1" outlineLevel="1"/>
    <col min="23" max="23" width="20.6640625" style="72" customWidth="1" outlineLevel="1"/>
    <col min="24" max="24" width="26.77734375" style="183" customWidth="1"/>
    <col min="25" max="26" width="27.5546875" style="79" customWidth="1"/>
    <col min="27" max="27" width="25.109375" style="72" customWidth="1"/>
    <col min="28" max="16384" width="9.109375" style="65"/>
  </cols>
  <sheetData>
    <row r="1" spans="1:27" s="67" customFormat="1" ht="46.8" x14ac:dyDescent="0.3">
      <c r="A1" s="112" t="s">
        <v>153</v>
      </c>
      <c r="B1" s="113" t="s">
        <v>1</v>
      </c>
      <c r="C1" s="113" t="s">
        <v>154</v>
      </c>
      <c r="D1" s="91" t="s">
        <v>155</v>
      </c>
      <c r="E1" s="203" t="s">
        <v>156</v>
      </c>
      <c r="F1" s="204" t="s">
        <v>157</v>
      </c>
      <c r="G1" s="205" t="s">
        <v>158</v>
      </c>
      <c r="H1" s="205" t="s">
        <v>159</v>
      </c>
      <c r="I1" s="91" t="s">
        <v>160</v>
      </c>
      <c r="J1" s="76"/>
      <c r="K1" s="76"/>
      <c r="L1" s="76" t="s">
        <v>4782</v>
      </c>
      <c r="M1" s="114" t="s">
        <v>4783</v>
      </c>
      <c r="N1" s="115" t="s">
        <v>4784</v>
      </c>
      <c r="O1" s="76" t="s">
        <v>4785</v>
      </c>
      <c r="P1" s="76" t="s">
        <v>4786</v>
      </c>
      <c r="Q1" s="76" t="s">
        <v>4787</v>
      </c>
      <c r="R1" s="116" t="s">
        <v>4788</v>
      </c>
      <c r="S1" s="91" t="s">
        <v>4789</v>
      </c>
      <c r="T1" s="76" t="s">
        <v>4995</v>
      </c>
      <c r="U1" s="76" t="s">
        <v>4996</v>
      </c>
      <c r="V1" s="76" t="s">
        <v>1771</v>
      </c>
      <c r="W1" s="76" t="s">
        <v>4779</v>
      </c>
      <c r="X1" s="162" t="s">
        <v>4882</v>
      </c>
      <c r="Y1" s="162" t="s">
        <v>4841</v>
      </c>
      <c r="Z1" s="236"/>
      <c r="AA1" s="235" t="s">
        <v>5030</v>
      </c>
    </row>
    <row r="2" spans="1:27" x14ac:dyDescent="0.3">
      <c r="A2" s="109" t="s">
        <v>162</v>
      </c>
      <c r="B2" s="110" t="s">
        <v>163</v>
      </c>
      <c r="C2" s="110" t="s">
        <v>164</v>
      </c>
      <c r="D2" s="77">
        <v>10</v>
      </c>
      <c r="E2" s="194">
        <v>45.5</v>
      </c>
      <c r="F2" s="198">
        <v>455</v>
      </c>
      <c r="G2" s="199">
        <v>1.28</v>
      </c>
      <c r="H2" s="199">
        <v>12.8</v>
      </c>
      <c r="I2" s="77" t="s">
        <v>165</v>
      </c>
      <c r="J2" s="77">
        <f>VLOOKUP(B2,'[1]09.02.2026'!$C$3:$J$2063,8,0)</f>
        <v>10</v>
      </c>
      <c r="K2" s="77">
        <f>J2*E2</f>
        <v>455</v>
      </c>
      <c r="L2" s="64"/>
      <c r="M2" s="77"/>
      <c r="N2" s="77"/>
      <c r="O2" s="64">
        <v>2</v>
      </c>
      <c r="P2" s="64">
        <v>2</v>
      </c>
      <c r="Q2" s="64">
        <v>2</v>
      </c>
      <c r="R2" s="118">
        <v>2</v>
      </c>
      <c r="S2" s="117">
        <v>2</v>
      </c>
      <c r="T2" s="77" t="str">
        <f>VLOOKUP(B2,[2]Лист1!$C$3:$W$573,21,0)</f>
        <v>-</v>
      </c>
      <c r="U2" s="77" t="str">
        <f t="shared" ref="U2:U65" si="0">IFERROR((T2*E2),"-")</f>
        <v>-</v>
      </c>
      <c r="V2" s="64">
        <f t="shared" ref="V2:V65" si="1">D2-L2-M2-N2-O2-P2-Q2-R2-S2</f>
        <v>0</v>
      </c>
      <c r="W2" s="119"/>
      <c r="X2" s="182"/>
      <c r="Y2" s="163"/>
      <c r="Z2" s="237"/>
    </row>
    <row r="3" spans="1:27" hidden="1" x14ac:dyDescent="0.3">
      <c r="A3" s="109" t="s">
        <v>167</v>
      </c>
      <c r="B3" s="110" t="s">
        <v>168</v>
      </c>
      <c r="C3" s="110" t="s">
        <v>169</v>
      </c>
      <c r="D3" s="77">
        <v>1</v>
      </c>
      <c r="E3" s="194">
        <v>70.599999999999994</v>
      </c>
      <c r="F3" s="198">
        <v>70.599999999999994</v>
      </c>
      <c r="G3" s="199">
        <v>1.94</v>
      </c>
      <c r="H3" s="199">
        <v>1.94</v>
      </c>
      <c r="I3" s="77" t="s">
        <v>170</v>
      </c>
      <c r="J3" s="77">
        <f>VLOOKUP(B3,'[1]09.02.2026'!$C$3:$J$2063,8,0)</f>
        <v>0</v>
      </c>
      <c r="K3" s="77">
        <f t="shared" ref="K3:K66" si="2">J3*E3</f>
        <v>0</v>
      </c>
      <c r="L3" s="64"/>
      <c r="M3" s="77"/>
      <c r="N3" s="120">
        <v>1</v>
      </c>
      <c r="O3" s="64"/>
      <c r="P3" s="64"/>
      <c r="Q3" s="64"/>
      <c r="R3" s="73"/>
      <c r="S3" s="77"/>
      <c r="T3" s="77" t="str">
        <f>VLOOKUP(B3,[2]Лист1!$C$3:$W$573,21,0)</f>
        <v>-</v>
      </c>
      <c r="U3" s="77" t="str">
        <f t="shared" si="0"/>
        <v>-</v>
      </c>
      <c r="V3" s="64">
        <f t="shared" si="1"/>
        <v>0</v>
      </c>
      <c r="W3" s="119"/>
      <c r="X3" s="182"/>
      <c r="Y3" s="163"/>
      <c r="Z3" s="237"/>
    </row>
    <row r="4" spans="1:27" x14ac:dyDescent="0.3">
      <c r="A4" s="109" t="s">
        <v>171</v>
      </c>
      <c r="B4" s="110" t="s">
        <v>5</v>
      </c>
      <c r="C4" s="110" t="s">
        <v>172</v>
      </c>
      <c r="D4" s="77">
        <v>1</v>
      </c>
      <c r="E4" s="194">
        <v>4542.8999999999996</v>
      </c>
      <c r="F4" s="198">
        <v>4542.8999999999996</v>
      </c>
      <c r="G4" s="199">
        <v>57.95</v>
      </c>
      <c r="H4" s="199">
        <v>57.95</v>
      </c>
      <c r="I4" s="77" t="s">
        <v>165</v>
      </c>
      <c r="J4" s="77">
        <f>VLOOKUP(B4,'[1]09.02.2026'!$C$3:$J$2063,8,0)</f>
        <v>1</v>
      </c>
      <c r="K4" s="77">
        <f t="shared" si="2"/>
        <v>4542.8999999999996</v>
      </c>
      <c r="L4" s="64"/>
      <c r="M4" s="77"/>
      <c r="N4" s="77"/>
      <c r="O4" s="64">
        <v>1</v>
      </c>
      <c r="P4" s="64"/>
      <c r="Q4" s="64"/>
      <c r="R4" s="73"/>
      <c r="S4" s="77"/>
      <c r="T4" s="77">
        <f>VLOOKUP(B4,[2]Лист1!$C$3:$W$573,21,0)</f>
        <v>1</v>
      </c>
      <c r="U4" s="77">
        <f t="shared" si="0"/>
        <v>4542.8999999999996</v>
      </c>
      <c r="V4" s="64">
        <f t="shared" si="1"/>
        <v>0</v>
      </c>
      <c r="W4" s="119"/>
      <c r="X4" s="184" t="s">
        <v>5018</v>
      </c>
      <c r="Y4" s="163">
        <v>1</v>
      </c>
      <c r="Z4" s="237"/>
      <c r="AA4" s="72">
        <v>4.5</v>
      </c>
    </row>
    <row r="5" spans="1:27" x14ac:dyDescent="0.3">
      <c r="A5" s="109" t="s">
        <v>173</v>
      </c>
      <c r="B5" s="110" t="s">
        <v>174</v>
      </c>
      <c r="C5" s="110" t="s">
        <v>175</v>
      </c>
      <c r="D5" s="77">
        <v>1</v>
      </c>
      <c r="E5" s="194">
        <v>4517.2</v>
      </c>
      <c r="F5" s="198">
        <v>4517.2</v>
      </c>
      <c r="G5" s="199">
        <v>57.29</v>
      </c>
      <c r="H5" s="199">
        <v>57.29</v>
      </c>
      <c r="I5" s="77" t="s">
        <v>165</v>
      </c>
      <c r="J5" s="77">
        <f>VLOOKUP(B5,'[1]09.02.2026'!$C$3:$J$2063,8,0)</f>
        <v>1</v>
      </c>
      <c r="K5" s="77">
        <f t="shared" si="2"/>
        <v>4517.2</v>
      </c>
      <c r="L5" s="64"/>
      <c r="M5" s="77"/>
      <c r="N5" s="77"/>
      <c r="O5" s="64">
        <v>1</v>
      </c>
      <c r="P5" s="64"/>
      <c r="Q5" s="64"/>
      <c r="R5" s="73"/>
      <c r="S5" s="77"/>
      <c r="T5" s="77" t="str">
        <f>VLOOKUP(B5,[2]Лист1!$C$3:$W$573,21,0)</f>
        <v>-</v>
      </c>
      <c r="U5" s="77" t="str">
        <f t="shared" si="0"/>
        <v>-</v>
      </c>
      <c r="V5" s="64">
        <f t="shared" si="1"/>
        <v>0</v>
      </c>
      <c r="W5" s="119"/>
      <c r="X5" s="182" t="s">
        <v>4881</v>
      </c>
      <c r="Y5" s="163">
        <v>1</v>
      </c>
      <c r="Z5" s="237"/>
      <c r="AA5" s="72">
        <v>5</v>
      </c>
    </row>
    <row r="6" spans="1:27" x14ac:dyDescent="0.3">
      <c r="A6" s="109" t="s">
        <v>176</v>
      </c>
      <c r="B6" s="110" t="s">
        <v>144</v>
      </c>
      <c r="C6" s="110" t="s">
        <v>177</v>
      </c>
      <c r="D6" s="77">
        <v>1</v>
      </c>
      <c r="E6" s="194">
        <v>4536</v>
      </c>
      <c r="F6" s="198">
        <v>4536</v>
      </c>
      <c r="G6" s="199">
        <v>57.33</v>
      </c>
      <c r="H6" s="199">
        <v>57.33</v>
      </c>
      <c r="I6" s="77" t="s">
        <v>165</v>
      </c>
      <c r="J6" s="77">
        <f>VLOOKUP(B6,'[1]09.02.2026'!$C$3:$J$2063,8,0)</f>
        <v>1</v>
      </c>
      <c r="K6" s="77">
        <f t="shared" si="2"/>
        <v>4536</v>
      </c>
      <c r="L6" s="64"/>
      <c r="M6" s="77"/>
      <c r="N6" s="77"/>
      <c r="O6" s="64"/>
      <c r="P6" s="64">
        <v>1</v>
      </c>
      <c r="Q6" s="64"/>
      <c r="R6" s="73"/>
      <c r="S6" s="77"/>
      <c r="T6" s="77">
        <f>VLOOKUP(B6,[2]Лист1!$C$3:$W$573,21,0)</f>
        <v>1</v>
      </c>
      <c r="U6" s="77">
        <f t="shared" si="0"/>
        <v>4536</v>
      </c>
      <c r="V6" s="64">
        <f t="shared" si="1"/>
        <v>0</v>
      </c>
      <c r="W6" s="119"/>
      <c r="X6" s="182" t="s">
        <v>5013</v>
      </c>
      <c r="Y6" s="163">
        <v>1</v>
      </c>
      <c r="Z6" s="237"/>
      <c r="AA6" s="72">
        <v>6</v>
      </c>
    </row>
    <row r="7" spans="1:27" ht="31.2" x14ac:dyDescent="0.3">
      <c r="A7" s="109" t="s">
        <v>178</v>
      </c>
      <c r="B7" s="110" t="s">
        <v>145</v>
      </c>
      <c r="C7" s="110" t="s">
        <v>179</v>
      </c>
      <c r="D7" s="77">
        <v>3</v>
      </c>
      <c r="E7" s="194">
        <v>4551.2</v>
      </c>
      <c r="F7" s="198">
        <v>13653.6</v>
      </c>
      <c r="G7" s="199">
        <v>57.72</v>
      </c>
      <c r="H7" s="199">
        <v>173.16</v>
      </c>
      <c r="I7" s="77" t="s">
        <v>165</v>
      </c>
      <c r="J7" s="77">
        <f>VLOOKUP(B7,'[1]09.02.2026'!$C$3:$J$2063,8,0)</f>
        <v>3</v>
      </c>
      <c r="K7" s="77">
        <f t="shared" si="2"/>
        <v>13653.599999999999</v>
      </c>
      <c r="L7" s="64"/>
      <c r="M7" s="77"/>
      <c r="N7" s="77"/>
      <c r="O7" s="64"/>
      <c r="P7" s="64"/>
      <c r="Q7" s="64">
        <v>1</v>
      </c>
      <c r="R7" s="118">
        <v>1</v>
      </c>
      <c r="S7" s="117">
        <v>1</v>
      </c>
      <c r="T7" s="77">
        <f>VLOOKUP(B7,[2]Лист1!$C$3:$W$573,21,0)</f>
        <v>1</v>
      </c>
      <c r="U7" s="77">
        <f t="shared" si="0"/>
        <v>4551.2</v>
      </c>
      <c r="V7" s="64">
        <f t="shared" si="1"/>
        <v>0</v>
      </c>
      <c r="W7" s="119"/>
      <c r="X7" s="182" t="s">
        <v>4999</v>
      </c>
      <c r="Y7" s="163">
        <f>1+2</f>
        <v>3</v>
      </c>
      <c r="Z7" s="237"/>
      <c r="AA7" s="72" t="s">
        <v>5034</v>
      </c>
    </row>
    <row r="8" spans="1:27" x14ac:dyDescent="0.3">
      <c r="A8" s="109" t="s">
        <v>180</v>
      </c>
      <c r="B8" s="110" t="s">
        <v>181</v>
      </c>
      <c r="C8" s="110" t="s">
        <v>182</v>
      </c>
      <c r="D8" s="77">
        <v>2</v>
      </c>
      <c r="E8" s="194">
        <v>4535.6000000000004</v>
      </c>
      <c r="F8" s="198">
        <v>9071.2000000000007</v>
      </c>
      <c r="G8" s="199">
        <v>57.32</v>
      </c>
      <c r="H8" s="199">
        <v>114.64</v>
      </c>
      <c r="I8" s="77" t="s">
        <v>165</v>
      </c>
      <c r="J8" s="77">
        <f>VLOOKUP(B8,'[1]09.02.2026'!$C$3:$J$2063,8,0)</f>
        <v>2</v>
      </c>
      <c r="K8" s="77">
        <f t="shared" si="2"/>
        <v>9071.2000000000007</v>
      </c>
      <c r="L8" s="64"/>
      <c r="M8" s="77"/>
      <c r="N8" s="77"/>
      <c r="O8" s="64"/>
      <c r="P8" s="64"/>
      <c r="Q8" s="64">
        <v>1</v>
      </c>
      <c r="R8" s="118">
        <v>1</v>
      </c>
      <c r="S8" s="77"/>
      <c r="T8" s="77" t="str">
        <f>VLOOKUP(B8,[2]Лист1!$C$3:$W$573,21,0)</f>
        <v>-</v>
      </c>
      <c r="U8" s="77" t="str">
        <f t="shared" si="0"/>
        <v>-</v>
      </c>
      <c r="V8" s="64">
        <f t="shared" si="1"/>
        <v>0</v>
      </c>
      <c r="W8" s="119"/>
      <c r="X8" s="182" t="s">
        <v>4849</v>
      </c>
      <c r="Y8" s="163">
        <v>2</v>
      </c>
      <c r="Z8" s="237"/>
      <c r="AA8" s="72" t="s">
        <v>5035</v>
      </c>
    </row>
    <row r="9" spans="1:27" x14ac:dyDescent="0.3">
      <c r="A9" s="109" t="s">
        <v>183</v>
      </c>
      <c r="B9" s="110" t="s">
        <v>184</v>
      </c>
      <c r="C9" s="110" t="s">
        <v>185</v>
      </c>
      <c r="D9" s="77">
        <v>1</v>
      </c>
      <c r="E9" s="194">
        <v>4528.7</v>
      </c>
      <c r="F9" s="198">
        <v>4528.7</v>
      </c>
      <c r="G9" s="199">
        <v>57.15</v>
      </c>
      <c r="H9" s="199">
        <v>57.15</v>
      </c>
      <c r="I9" s="77" t="s">
        <v>165</v>
      </c>
      <c r="J9" s="77">
        <f>VLOOKUP(B9,'[1]09.02.2026'!$C$3:$J$2063,8,0)</f>
        <v>1</v>
      </c>
      <c r="K9" s="77">
        <f t="shared" si="2"/>
        <v>4528.7</v>
      </c>
      <c r="L9" s="64"/>
      <c r="M9" s="77"/>
      <c r="N9" s="77"/>
      <c r="O9" s="64"/>
      <c r="P9" s="64"/>
      <c r="Q9" s="64"/>
      <c r="R9" s="73"/>
      <c r="S9" s="117">
        <v>1</v>
      </c>
      <c r="T9" s="77" t="str">
        <f>VLOOKUP(B9,[2]Лист1!$C$3:$W$573,21,0)</f>
        <v>-</v>
      </c>
      <c r="U9" s="77" t="str">
        <f t="shared" si="0"/>
        <v>-</v>
      </c>
      <c r="V9" s="64">
        <f t="shared" si="1"/>
        <v>0</v>
      </c>
      <c r="W9" s="119"/>
      <c r="X9" s="182" t="s">
        <v>5001</v>
      </c>
      <c r="Y9" s="163">
        <v>1</v>
      </c>
      <c r="Z9" s="237"/>
      <c r="AA9" s="72">
        <v>9</v>
      </c>
    </row>
    <row r="10" spans="1:27" x14ac:dyDescent="0.3">
      <c r="A10" s="109" t="s">
        <v>186</v>
      </c>
      <c r="B10" s="110" t="s">
        <v>146</v>
      </c>
      <c r="C10" s="110" t="s">
        <v>187</v>
      </c>
      <c r="D10" s="77">
        <v>1</v>
      </c>
      <c r="E10" s="194">
        <v>4416.3</v>
      </c>
      <c r="F10" s="198">
        <v>4416.3</v>
      </c>
      <c r="G10" s="199">
        <v>55.45</v>
      </c>
      <c r="H10" s="199">
        <v>55.45</v>
      </c>
      <c r="I10" s="77" t="s">
        <v>165</v>
      </c>
      <c r="J10" s="77">
        <f>VLOOKUP(B10,'[1]09.02.2026'!$C$3:$J$2063,8,0)</f>
        <v>1</v>
      </c>
      <c r="K10" s="77">
        <f t="shared" si="2"/>
        <v>4416.3</v>
      </c>
      <c r="L10" s="64"/>
      <c r="M10" s="77"/>
      <c r="N10" s="77"/>
      <c r="O10" s="64"/>
      <c r="P10" s="64">
        <v>1</v>
      </c>
      <c r="Q10" s="64"/>
      <c r="R10" s="73"/>
      <c r="S10" s="77"/>
      <c r="T10" s="77">
        <f>VLOOKUP(B10,[2]Лист1!$C$3:$W$573,21,0)</f>
        <v>1</v>
      </c>
      <c r="U10" s="77">
        <f t="shared" si="0"/>
        <v>4416.3</v>
      </c>
      <c r="V10" s="64">
        <f t="shared" si="1"/>
        <v>0</v>
      </c>
      <c r="W10" s="119"/>
      <c r="X10" s="182" t="s">
        <v>5019</v>
      </c>
      <c r="Y10" s="163">
        <v>1</v>
      </c>
      <c r="Z10" s="237"/>
      <c r="AA10" s="72">
        <v>5.5</v>
      </c>
    </row>
    <row r="11" spans="1:27" x14ac:dyDescent="0.3">
      <c r="A11" s="109" t="s">
        <v>188</v>
      </c>
      <c r="B11" s="110" t="s">
        <v>52</v>
      </c>
      <c r="C11" s="110" t="s">
        <v>189</v>
      </c>
      <c r="D11" s="77">
        <v>1</v>
      </c>
      <c r="E11" s="194">
        <v>2169.5</v>
      </c>
      <c r="F11" s="198">
        <v>2169.5</v>
      </c>
      <c r="G11" s="199">
        <v>39.96</v>
      </c>
      <c r="H11" s="199">
        <v>39.96</v>
      </c>
      <c r="I11" s="77" t="s">
        <v>165</v>
      </c>
      <c r="J11" s="77">
        <f>VLOOKUP(B11,'[1]09.02.2026'!$C$3:$J$2063,8,0)</f>
        <v>1</v>
      </c>
      <c r="K11" s="77">
        <f t="shared" si="2"/>
        <v>2169.5</v>
      </c>
      <c r="L11" s="64">
        <v>1</v>
      </c>
      <c r="M11" s="77"/>
      <c r="N11" s="77"/>
      <c r="O11" s="64"/>
      <c r="P11" s="64"/>
      <c r="Q11" s="64"/>
      <c r="R11" s="73"/>
      <c r="S11" s="77"/>
      <c r="T11" s="77">
        <f>VLOOKUP(B11,[2]Лист1!$C$3:$W$573,21,0)</f>
        <v>1</v>
      </c>
      <c r="U11" s="77">
        <f t="shared" si="0"/>
        <v>2169.5</v>
      </c>
      <c r="V11" s="64">
        <f t="shared" si="1"/>
        <v>0</v>
      </c>
      <c r="W11" s="119"/>
      <c r="X11" s="182" t="s">
        <v>5023</v>
      </c>
      <c r="Y11" s="163">
        <v>1</v>
      </c>
      <c r="Z11" s="237"/>
      <c r="AA11" s="72">
        <v>1</v>
      </c>
    </row>
    <row r="12" spans="1:27" x14ac:dyDescent="0.3">
      <c r="A12" s="109" t="s">
        <v>190</v>
      </c>
      <c r="B12" s="110" t="s">
        <v>56</v>
      </c>
      <c r="C12" s="110" t="s">
        <v>191</v>
      </c>
      <c r="D12" s="77">
        <v>1</v>
      </c>
      <c r="E12" s="194">
        <v>2048.1</v>
      </c>
      <c r="F12" s="198">
        <v>2048.1</v>
      </c>
      <c r="G12" s="199">
        <v>36.19</v>
      </c>
      <c r="H12" s="199">
        <v>36.19</v>
      </c>
      <c r="I12" s="77" t="s">
        <v>165</v>
      </c>
      <c r="J12" s="77">
        <f>VLOOKUP(B12,'[1]09.02.2026'!$C$3:$J$2063,8,0)</f>
        <v>1</v>
      </c>
      <c r="K12" s="77">
        <f t="shared" si="2"/>
        <v>2048.1</v>
      </c>
      <c r="L12" s="64">
        <v>1</v>
      </c>
      <c r="M12" s="77"/>
      <c r="N12" s="77"/>
      <c r="O12" s="64"/>
      <c r="P12" s="64"/>
      <c r="Q12" s="64"/>
      <c r="R12" s="73"/>
      <c r="S12" s="77"/>
      <c r="T12" s="77">
        <f>VLOOKUP(B12,[2]Лист1!$C$3:$W$573,21,0)</f>
        <v>1</v>
      </c>
      <c r="U12" s="77">
        <f t="shared" si="0"/>
        <v>2048.1</v>
      </c>
      <c r="V12" s="64">
        <f t="shared" si="1"/>
        <v>0</v>
      </c>
      <c r="W12" s="119"/>
      <c r="X12" s="182" t="s">
        <v>5023</v>
      </c>
      <c r="Y12" s="163">
        <v>1</v>
      </c>
      <c r="Z12" s="237"/>
      <c r="AA12" s="72">
        <v>2</v>
      </c>
    </row>
    <row r="13" spans="1:27" x14ac:dyDescent="0.3">
      <c r="A13" s="109" t="s">
        <v>192</v>
      </c>
      <c r="B13" s="110" t="s">
        <v>59</v>
      </c>
      <c r="C13" s="110" t="s">
        <v>193</v>
      </c>
      <c r="D13" s="77">
        <v>1</v>
      </c>
      <c r="E13" s="194">
        <v>2043.1</v>
      </c>
      <c r="F13" s="198">
        <v>2043.1</v>
      </c>
      <c r="G13" s="199">
        <v>36.18</v>
      </c>
      <c r="H13" s="199">
        <v>36.18</v>
      </c>
      <c r="I13" s="77" t="s">
        <v>165</v>
      </c>
      <c r="J13" s="77">
        <f>VLOOKUP(B13,'[1]09.02.2026'!$C$3:$J$2063,8,0)</f>
        <v>1</v>
      </c>
      <c r="K13" s="77">
        <f t="shared" si="2"/>
        <v>2043.1</v>
      </c>
      <c r="L13" s="64"/>
      <c r="M13" s="121">
        <v>1</v>
      </c>
      <c r="N13" s="77"/>
      <c r="O13" s="64"/>
      <c r="P13" s="64"/>
      <c r="Q13" s="64"/>
      <c r="R13" s="73"/>
      <c r="S13" s="77"/>
      <c r="T13" s="77">
        <f>VLOOKUP(B13,[2]Лист1!$C$3:$W$573,21,0)</f>
        <v>1</v>
      </c>
      <c r="U13" s="77">
        <f t="shared" si="0"/>
        <v>2043.1</v>
      </c>
      <c r="V13" s="64">
        <f t="shared" si="1"/>
        <v>0</v>
      </c>
      <c r="W13" s="119"/>
      <c r="X13" s="182" t="s">
        <v>5021</v>
      </c>
      <c r="Y13" s="163">
        <v>1</v>
      </c>
      <c r="Z13" s="237"/>
      <c r="AA13" s="72">
        <v>3</v>
      </c>
    </row>
    <row r="14" spans="1:27" x14ac:dyDescent="0.3">
      <c r="A14" s="109" t="s">
        <v>194</v>
      </c>
      <c r="B14" s="110" t="s">
        <v>7</v>
      </c>
      <c r="C14" s="110" t="s">
        <v>195</v>
      </c>
      <c r="D14" s="77">
        <v>1</v>
      </c>
      <c r="E14" s="194">
        <v>2039.2</v>
      </c>
      <c r="F14" s="198">
        <v>2039.2</v>
      </c>
      <c r="G14" s="199">
        <v>36.01</v>
      </c>
      <c r="H14" s="199">
        <v>36.01</v>
      </c>
      <c r="I14" s="77" t="s">
        <v>165</v>
      </c>
      <c r="J14" s="77">
        <f>VLOOKUP(B14,'[1]09.02.2026'!$C$3:$J$2063,8,0)</f>
        <v>1</v>
      </c>
      <c r="K14" s="77">
        <f t="shared" si="2"/>
        <v>2039.2</v>
      </c>
      <c r="L14" s="64"/>
      <c r="M14" s="77"/>
      <c r="N14" s="120">
        <v>1</v>
      </c>
      <c r="O14" s="64"/>
      <c r="P14" s="64"/>
      <c r="Q14" s="64"/>
      <c r="R14" s="73"/>
      <c r="S14" s="77"/>
      <c r="T14" s="77">
        <f>VLOOKUP(B14,[2]Лист1!$C$3:$W$573,21,0)</f>
        <v>1</v>
      </c>
      <c r="U14" s="77">
        <f t="shared" si="0"/>
        <v>2039.2</v>
      </c>
      <c r="V14" s="64">
        <f t="shared" si="1"/>
        <v>0</v>
      </c>
      <c r="W14" s="119"/>
      <c r="X14" s="182" t="s">
        <v>5026</v>
      </c>
      <c r="Y14" s="163">
        <v>1</v>
      </c>
      <c r="Z14" s="237"/>
      <c r="AA14" s="72">
        <v>3.5</v>
      </c>
    </row>
    <row r="15" spans="1:27" x14ac:dyDescent="0.3">
      <c r="A15" s="109" t="s">
        <v>196</v>
      </c>
      <c r="B15" s="110" t="s">
        <v>51</v>
      </c>
      <c r="C15" s="110" t="s">
        <v>197</v>
      </c>
      <c r="D15" s="77">
        <v>1</v>
      </c>
      <c r="E15" s="194">
        <v>2032.1</v>
      </c>
      <c r="F15" s="198">
        <v>2032.1</v>
      </c>
      <c r="G15" s="199">
        <v>35.83</v>
      </c>
      <c r="H15" s="199">
        <v>35.83</v>
      </c>
      <c r="I15" s="77" t="s">
        <v>165</v>
      </c>
      <c r="J15" s="77">
        <f>VLOOKUP(B15,'[1]09.02.2026'!$C$3:$J$2063,8,0)</f>
        <v>1</v>
      </c>
      <c r="K15" s="77">
        <f t="shared" si="2"/>
        <v>2032.1</v>
      </c>
      <c r="L15" s="64"/>
      <c r="M15" s="77"/>
      <c r="N15" s="120">
        <v>1</v>
      </c>
      <c r="O15" s="64"/>
      <c r="P15" s="64"/>
      <c r="Q15" s="64"/>
      <c r="R15" s="73"/>
      <c r="S15" s="77"/>
      <c r="T15" s="77">
        <f>VLOOKUP(B15,[2]Лист1!$C$3:$W$573,21,0)</f>
        <v>1</v>
      </c>
      <c r="U15" s="77">
        <f t="shared" si="0"/>
        <v>2032.1</v>
      </c>
      <c r="V15" s="64">
        <f t="shared" si="1"/>
        <v>0</v>
      </c>
      <c r="W15" s="119"/>
      <c r="X15" s="182" t="s">
        <v>5023</v>
      </c>
      <c r="Y15" s="163">
        <v>1</v>
      </c>
      <c r="Z15" s="237"/>
      <c r="AA15" s="72">
        <v>4</v>
      </c>
    </row>
    <row r="16" spans="1:27" x14ac:dyDescent="0.3">
      <c r="A16" s="109" t="s">
        <v>198</v>
      </c>
      <c r="B16" s="110" t="s">
        <v>72</v>
      </c>
      <c r="C16" s="110" t="s">
        <v>199</v>
      </c>
      <c r="D16" s="77">
        <v>1</v>
      </c>
      <c r="E16" s="194">
        <v>595.9</v>
      </c>
      <c r="F16" s="198">
        <v>595.9</v>
      </c>
      <c r="G16" s="199">
        <v>11.48</v>
      </c>
      <c r="H16" s="199">
        <v>11.48</v>
      </c>
      <c r="I16" s="77" t="s">
        <v>170</v>
      </c>
      <c r="J16" s="77">
        <f>VLOOKUP(B16,'[1]09.02.2026'!$C$3:$J$2063,8,0)</f>
        <v>1</v>
      </c>
      <c r="K16" s="77">
        <f t="shared" si="2"/>
        <v>595.9</v>
      </c>
      <c r="L16" s="64"/>
      <c r="M16" s="77"/>
      <c r="N16" s="120">
        <v>1</v>
      </c>
      <c r="O16" s="64"/>
      <c r="P16" s="64"/>
      <c r="Q16" s="64"/>
      <c r="R16" s="73"/>
      <c r="S16" s="77"/>
      <c r="T16" s="77">
        <f>VLOOKUP(B16,[2]Лист1!$C$3:$W$573,21,0)</f>
        <v>1</v>
      </c>
      <c r="U16" s="77">
        <f t="shared" si="0"/>
        <v>595.9</v>
      </c>
      <c r="V16" s="64">
        <f t="shared" si="1"/>
        <v>0</v>
      </c>
      <c r="W16" s="119"/>
      <c r="X16" s="182" t="s">
        <v>4850</v>
      </c>
      <c r="Y16" s="163">
        <v>1</v>
      </c>
      <c r="Z16" s="237"/>
    </row>
    <row r="17" spans="1:26" x14ac:dyDescent="0.3">
      <c r="A17" s="109" t="s">
        <v>200</v>
      </c>
      <c r="B17" s="110" t="s">
        <v>73</v>
      </c>
      <c r="C17" s="110" t="s">
        <v>201</v>
      </c>
      <c r="D17" s="77">
        <v>1</v>
      </c>
      <c r="E17" s="194">
        <v>595.9</v>
      </c>
      <c r="F17" s="198">
        <v>595.9</v>
      </c>
      <c r="G17" s="199">
        <v>11.48</v>
      </c>
      <c r="H17" s="199">
        <v>11.48</v>
      </c>
      <c r="I17" s="77" t="s">
        <v>170</v>
      </c>
      <c r="J17" s="77">
        <f>VLOOKUP(B17,'[1]09.02.2026'!$C$3:$J$2063,8,0)</f>
        <v>1</v>
      </c>
      <c r="K17" s="77">
        <f t="shared" si="2"/>
        <v>595.9</v>
      </c>
      <c r="L17" s="64"/>
      <c r="M17" s="77"/>
      <c r="N17" s="120">
        <v>1</v>
      </c>
      <c r="O17" s="64"/>
      <c r="P17" s="64"/>
      <c r="Q17" s="64"/>
      <c r="R17" s="73"/>
      <c r="S17" s="77"/>
      <c r="T17" s="77">
        <f>VLOOKUP(B17,[2]Лист1!$C$3:$W$573,21,0)</f>
        <v>1</v>
      </c>
      <c r="U17" s="77">
        <f t="shared" si="0"/>
        <v>595.9</v>
      </c>
      <c r="V17" s="64">
        <f t="shared" si="1"/>
        <v>0</v>
      </c>
      <c r="W17" s="119"/>
      <c r="X17" s="182" t="s">
        <v>4850</v>
      </c>
      <c r="Y17" s="163">
        <v>1</v>
      </c>
      <c r="Z17" s="237"/>
    </row>
    <row r="18" spans="1:26" ht="31.2" x14ac:dyDescent="0.3">
      <c r="A18" s="109" t="s">
        <v>202</v>
      </c>
      <c r="B18" s="110" t="s">
        <v>74</v>
      </c>
      <c r="C18" s="110" t="s">
        <v>203</v>
      </c>
      <c r="D18" s="77">
        <v>2</v>
      </c>
      <c r="E18" s="194">
        <v>588</v>
      </c>
      <c r="F18" s="198">
        <v>1176</v>
      </c>
      <c r="G18" s="199">
        <v>11.32</v>
      </c>
      <c r="H18" s="199">
        <v>22.64</v>
      </c>
      <c r="I18" s="77" t="s">
        <v>170</v>
      </c>
      <c r="J18" s="77">
        <f>VLOOKUP(B18,'[1]09.02.2026'!$C$3:$J$2063,8,0)</f>
        <v>2</v>
      </c>
      <c r="K18" s="77">
        <f t="shared" si="2"/>
        <v>1176</v>
      </c>
      <c r="L18" s="64"/>
      <c r="M18" s="77"/>
      <c r="N18" s="120">
        <v>2</v>
      </c>
      <c r="O18" s="64"/>
      <c r="P18" s="64"/>
      <c r="Q18" s="64"/>
      <c r="R18" s="73"/>
      <c r="S18" s="77"/>
      <c r="T18" s="77">
        <f>VLOOKUP(B18,[2]Лист1!$C$3:$W$573,21,0)</f>
        <v>2</v>
      </c>
      <c r="U18" s="77">
        <f t="shared" si="0"/>
        <v>1176</v>
      </c>
      <c r="V18" s="64">
        <f t="shared" si="1"/>
        <v>0</v>
      </c>
      <c r="W18" s="119"/>
      <c r="X18" s="182" t="s">
        <v>4852</v>
      </c>
      <c r="Y18" s="163">
        <f>1+1</f>
        <v>2</v>
      </c>
      <c r="Z18" s="237"/>
    </row>
    <row r="19" spans="1:26" ht="31.2" x14ac:dyDescent="0.3">
      <c r="A19" s="109" t="s">
        <v>204</v>
      </c>
      <c r="B19" s="110" t="s">
        <v>75</v>
      </c>
      <c r="C19" s="110" t="s">
        <v>205</v>
      </c>
      <c r="D19" s="77">
        <v>2</v>
      </c>
      <c r="E19" s="194">
        <v>676.4</v>
      </c>
      <c r="F19" s="198">
        <v>1352.8</v>
      </c>
      <c r="G19" s="199">
        <v>12.8</v>
      </c>
      <c r="H19" s="199">
        <v>25.6</v>
      </c>
      <c r="I19" s="77" t="s">
        <v>170</v>
      </c>
      <c r="J19" s="77">
        <f>VLOOKUP(B19,'[1]09.02.2026'!$C$3:$J$2063,8,0)</f>
        <v>2</v>
      </c>
      <c r="K19" s="77">
        <f t="shared" si="2"/>
        <v>1352.8</v>
      </c>
      <c r="L19" s="64"/>
      <c r="M19" s="77"/>
      <c r="N19" s="77"/>
      <c r="O19" s="64">
        <v>2</v>
      </c>
      <c r="P19" s="64"/>
      <c r="Q19" s="64"/>
      <c r="R19" s="73"/>
      <c r="S19" s="77"/>
      <c r="T19" s="77">
        <f>VLOOKUP(B19,[2]Лист1!$C$3:$W$573,21,0)</f>
        <v>2</v>
      </c>
      <c r="U19" s="77">
        <f t="shared" si="0"/>
        <v>1352.8</v>
      </c>
      <c r="V19" s="64">
        <f t="shared" si="1"/>
        <v>0</v>
      </c>
      <c r="W19" s="119"/>
      <c r="X19" s="182" t="s">
        <v>4852</v>
      </c>
      <c r="Y19" s="163">
        <f>1+1</f>
        <v>2</v>
      </c>
      <c r="Z19" s="237"/>
    </row>
    <row r="20" spans="1:26" ht="31.2" x14ac:dyDescent="0.3">
      <c r="A20" s="109" t="s">
        <v>206</v>
      </c>
      <c r="B20" s="110" t="s">
        <v>76</v>
      </c>
      <c r="C20" s="110" t="s">
        <v>207</v>
      </c>
      <c r="D20" s="77">
        <v>2</v>
      </c>
      <c r="E20" s="194">
        <v>686</v>
      </c>
      <c r="F20" s="198">
        <v>1372</v>
      </c>
      <c r="G20" s="199">
        <v>13.14</v>
      </c>
      <c r="H20" s="199">
        <v>26.28</v>
      </c>
      <c r="I20" s="77" t="s">
        <v>170</v>
      </c>
      <c r="J20" s="77">
        <f>VLOOKUP(B20,'[1]09.02.2026'!$C$3:$J$2063,8,0)</f>
        <v>1</v>
      </c>
      <c r="K20" s="77">
        <f t="shared" si="2"/>
        <v>686</v>
      </c>
      <c r="L20" s="64"/>
      <c r="M20" s="77"/>
      <c r="N20" s="77"/>
      <c r="O20" s="64">
        <v>2</v>
      </c>
      <c r="P20" s="64"/>
      <c r="Q20" s="64"/>
      <c r="R20" s="73"/>
      <c r="S20" s="77"/>
      <c r="T20" s="77">
        <f>VLOOKUP(B20,[2]Лист1!$C$3:$W$573,21,0)</f>
        <v>1</v>
      </c>
      <c r="U20" s="77">
        <f t="shared" si="0"/>
        <v>686</v>
      </c>
      <c r="V20" s="64">
        <f t="shared" si="1"/>
        <v>0</v>
      </c>
      <c r="W20" s="119"/>
      <c r="X20" s="182" t="s">
        <v>4852</v>
      </c>
      <c r="Y20" s="163">
        <f>1+1</f>
        <v>2</v>
      </c>
      <c r="Z20" s="237"/>
    </row>
    <row r="21" spans="1:26" hidden="1" x14ac:dyDescent="0.3">
      <c r="A21" s="109" t="s">
        <v>208</v>
      </c>
      <c r="B21" s="110" t="s">
        <v>77</v>
      </c>
      <c r="C21" s="110" t="s">
        <v>209</v>
      </c>
      <c r="D21" s="77">
        <v>1</v>
      </c>
      <c r="E21" s="194">
        <v>651</v>
      </c>
      <c r="F21" s="198">
        <v>651</v>
      </c>
      <c r="G21" s="199">
        <v>12.47</v>
      </c>
      <c r="H21" s="199">
        <v>12.47</v>
      </c>
      <c r="I21" s="77" t="s">
        <v>170</v>
      </c>
      <c r="J21" s="77">
        <f>VLOOKUP(B21,'[1]09.02.2026'!$C$3:$J$2063,8,0)</f>
        <v>0</v>
      </c>
      <c r="K21" s="77">
        <f t="shared" si="2"/>
        <v>0</v>
      </c>
      <c r="L21" s="64"/>
      <c r="M21" s="77"/>
      <c r="N21" s="77"/>
      <c r="O21" s="64"/>
      <c r="P21" s="64">
        <v>1</v>
      </c>
      <c r="Q21" s="64"/>
      <c r="R21" s="73"/>
      <c r="S21" s="77"/>
      <c r="T21" s="77">
        <f>VLOOKUP(B21,[2]Лист1!$C$3:$W$573,21,0)</f>
        <v>0</v>
      </c>
      <c r="U21" s="77">
        <f t="shared" si="0"/>
        <v>0</v>
      </c>
      <c r="V21" s="64">
        <f t="shared" si="1"/>
        <v>0</v>
      </c>
      <c r="W21" s="119"/>
      <c r="X21" s="182" t="s">
        <v>4850</v>
      </c>
      <c r="Y21" s="163">
        <v>1</v>
      </c>
      <c r="Z21" s="237"/>
    </row>
    <row r="22" spans="1:26" hidden="1" x14ac:dyDescent="0.3">
      <c r="A22" s="109" t="s">
        <v>210</v>
      </c>
      <c r="B22" s="110" t="s">
        <v>78</v>
      </c>
      <c r="C22" s="110" t="s">
        <v>211</v>
      </c>
      <c r="D22" s="77">
        <v>1</v>
      </c>
      <c r="E22" s="194">
        <v>651</v>
      </c>
      <c r="F22" s="198">
        <v>651</v>
      </c>
      <c r="G22" s="199">
        <v>12.47</v>
      </c>
      <c r="H22" s="199">
        <v>12.47</v>
      </c>
      <c r="I22" s="77" t="s">
        <v>170</v>
      </c>
      <c r="J22" s="77">
        <f>VLOOKUP(B22,'[1]09.02.2026'!$C$3:$J$2063,8,0)</f>
        <v>0</v>
      </c>
      <c r="K22" s="77">
        <f t="shared" si="2"/>
        <v>0</v>
      </c>
      <c r="L22" s="64"/>
      <c r="M22" s="77"/>
      <c r="N22" s="77"/>
      <c r="O22" s="64"/>
      <c r="P22" s="64">
        <v>1</v>
      </c>
      <c r="Q22" s="64"/>
      <c r="R22" s="73"/>
      <c r="S22" s="77"/>
      <c r="T22" s="77" t="str">
        <f>VLOOKUP(B22,[2]Лист1!$C$3:$W$573,21,0)</f>
        <v>-</v>
      </c>
      <c r="U22" s="77" t="str">
        <f t="shared" si="0"/>
        <v>-</v>
      </c>
      <c r="V22" s="64">
        <f t="shared" si="1"/>
        <v>0</v>
      </c>
      <c r="W22" s="119"/>
      <c r="X22" s="182" t="s">
        <v>4851</v>
      </c>
      <c r="Y22" s="163">
        <v>1</v>
      </c>
      <c r="Z22" s="237"/>
    </row>
    <row r="23" spans="1:26" x14ac:dyDescent="0.3">
      <c r="A23" s="109" t="s">
        <v>212</v>
      </c>
      <c r="B23" s="110" t="s">
        <v>79</v>
      </c>
      <c r="C23" s="110" t="s">
        <v>213</v>
      </c>
      <c r="D23" s="77">
        <v>1</v>
      </c>
      <c r="E23" s="194">
        <v>648.6</v>
      </c>
      <c r="F23" s="198">
        <v>648.6</v>
      </c>
      <c r="G23" s="199">
        <v>12.34</v>
      </c>
      <c r="H23" s="199">
        <v>12.34</v>
      </c>
      <c r="I23" s="77" t="s">
        <v>165</v>
      </c>
      <c r="J23" s="77">
        <f>VLOOKUP(B23,'[1]09.02.2026'!$C$3:$J$2063,8,0)</f>
        <v>1</v>
      </c>
      <c r="K23" s="77">
        <f t="shared" si="2"/>
        <v>648.6</v>
      </c>
      <c r="L23" s="64"/>
      <c r="M23" s="77"/>
      <c r="N23" s="77"/>
      <c r="O23" s="64"/>
      <c r="P23" s="64">
        <v>1</v>
      </c>
      <c r="Q23" s="64"/>
      <c r="R23" s="73"/>
      <c r="S23" s="77"/>
      <c r="T23" s="77" t="str">
        <f>VLOOKUP(B23,[2]Лист1!$C$3:$W$573,21,0)</f>
        <v>-</v>
      </c>
      <c r="U23" s="77" t="str">
        <f t="shared" si="0"/>
        <v>-</v>
      </c>
      <c r="V23" s="64">
        <f t="shared" si="1"/>
        <v>0</v>
      </c>
      <c r="W23" s="119"/>
      <c r="X23" s="182" t="s">
        <v>4850</v>
      </c>
      <c r="Y23" s="163">
        <v>1</v>
      </c>
      <c r="Z23" s="237"/>
    </row>
    <row r="24" spans="1:26" x14ac:dyDescent="0.3">
      <c r="A24" s="109" t="s">
        <v>214</v>
      </c>
      <c r="B24" s="110" t="s">
        <v>80</v>
      </c>
      <c r="C24" s="110" t="s">
        <v>215</v>
      </c>
      <c r="D24" s="77">
        <v>1</v>
      </c>
      <c r="E24" s="194">
        <v>660.2</v>
      </c>
      <c r="F24" s="198">
        <v>660.2</v>
      </c>
      <c r="G24" s="199">
        <v>12.67</v>
      </c>
      <c r="H24" s="199">
        <v>12.67</v>
      </c>
      <c r="I24" s="77" t="s">
        <v>165</v>
      </c>
      <c r="J24" s="77">
        <f>VLOOKUP(B24,'[1]09.02.2026'!$C$3:$J$2063,8,0)</f>
        <v>1</v>
      </c>
      <c r="K24" s="77">
        <f t="shared" si="2"/>
        <v>660.2</v>
      </c>
      <c r="L24" s="64"/>
      <c r="M24" s="77"/>
      <c r="N24" s="77"/>
      <c r="O24" s="64"/>
      <c r="P24" s="64">
        <v>1</v>
      </c>
      <c r="Q24" s="64"/>
      <c r="R24" s="73"/>
      <c r="S24" s="77"/>
      <c r="T24" s="77" t="str">
        <f>VLOOKUP(B24,[2]Лист1!$C$3:$W$573,21,0)</f>
        <v>-</v>
      </c>
      <c r="U24" s="77" t="str">
        <f t="shared" si="0"/>
        <v>-</v>
      </c>
      <c r="V24" s="64">
        <f t="shared" si="1"/>
        <v>0</v>
      </c>
      <c r="W24" s="119"/>
      <c r="X24" s="182" t="s">
        <v>4851</v>
      </c>
      <c r="Y24" s="163">
        <v>1</v>
      </c>
      <c r="Z24" s="237"/>
    </row>
    <row r="25" spans="1:26" x14ac:dyDescent="0.3">
      <c r="A25" s="109" t="s">
        <v>216</v>
      </c>
      <c r="B25" s="110" t="s">
        <v>81</v>
      </c>
      <c r="C25" s="110" t="s">
        <v>217</v>
      </c>
      <c r="D25" s="77">
        <v>1</v>
      </c>
      <c r="E25" s="194">
        <v>648.6</v>
      </c>
      <c r="F25" s="198">
        <v>648.6</v>
      </c>
      <c r="G25" s="199">
        <v>12.34</v>
      </c>
      <c r="H25" s="199">
        <v>12.34</v>
      </c>
      <c r="I25" s="77" t="s">
        <v>165</v>
      </c>
      <c r="J25" s="77">
        <f>VLOOKUP(B25,'[1]09.02.2026'!$C$3:$J$2063,8,0)</f>
        <v>1</v>
      </c>
      <c r="K25" s="77">
        <f t="shared" si="2"/>
        <v>648.6</v>
      </c>
      <c r="L25" s="64"/>
      <c r="M25" s="77"/>
      <c r="N25" s="77"/>
      <c r="O25" s="64"/>
      <c r="P25" s="64">
        <v>1</v>
      </c>
      <c r="Q25" s="64"/>
      <c r="R25" s="73"/>
      <c r="S25" s="77"/>
      <c r="T25" s="77">
        <f>VLOOKUP(B25,[2]Лист1!$C$3:$W$573,21,0)</f>
        <v>1</v>
      </c>
      <c r="U25" s="77">
        <f t="shared" si="0"/>
        <v>648.6</v>
      </c>
      <c r="V25" s="64">
        <f t="shared" si="1"/>
        <v>0</v>
      </c>
      <c r="W25" s="119"/>
      <c r="X25" s="182" t="s">
        <v>4851</v>
      </c>
      <c r="Y25" s="163">
        <v>1</v>
      </c>
      <c r="Z25" s="237"/>
    </row>
    <row r="26" spans="1:26" x14ac:dyDescent="0.3">
      <c r="A26" s="109" t="s">
        <v>218</v>
      </c>
      <c r="B26" s="110" t="s">
        <v>82</v>
      </c>
      <c r="C26" s="110" t="s">
        <v>219</v>
      </c>
      <c r="D26" s="77">
        <v>1</v>
      </c>
      <c r="E26" s="194">
        <v>657.8</v>
      </c>
      <c r="F26" s="198">
        <v>657.8</v>
      </c>
      <c r="G26" s="199">
        <v>12.61</v>
      </c>
      <c r="H26" s="199">
        <v>12.61</v>
      </c>
      <c r="I26" s="77" t="s">
        <v>165</v>
      </c>
      <c r="J26" s="77">
        <f>VLOOKUP(B26,'[1]09.02.2026'!$C$3:$J$2063,8,0)</f>
        <v>1</v>
      </c>
      <c r="K26" s="77">
        <f t="shared" si="2"/>
        <v>657.8</v>
      </c>
      <c r="L26" s="64"/>
      <c r="M26" s="77"/>
      <c r="N26" s="77"/>
      <c r="O26" s="64"/>
      <c r="P26" s="64">
        <v>1</v>
      </c>
      <c r="Q26" s="64"/>
      <c r="R26" s="73"/>
      <c r="S26" s="77"/>
      <c r="T26" s="77" t="str">
        <f>VLOOKUP(B26,[2]Лист1!$C$3:$W$573,21,0)</f>
        <v>-</v>
      </c>
      <c r="U26" s="77" t="str">
        <f t="shared" si="0"/>
        <v>-</v>
      </c>
      <c r="V26" s="64">
        <f t="shared" si="1"/>
        <v>0</v>
      </c>
      <c r="W26" s="119"/>
      <c r="X26" s="182" t="s">
        <v>4850</v>
      </c>
      <c r="Y26" s="163">
        <v>1</v>
      </c>
      <c r="Z26" s="237"/>
    </row>
    <row r="27" spans="1:26" hidden="1" x14ac:dyDescent="0.3">
      <c r="A27" s="109" t="s">
        <v>220</v>
      </c>
      <c r="B27" s="110" t="s">
        <v>83</v>
      </c>
      <c r="C27" s="110" t="s">
        <v>221</v>
      </c>
      <c r="D27" s="77">
        <v>2</v>
      </c>
      <c r="E27" s="194">
        <v>673.5</v>
      </c>
      <c r="F27" s="198">
        <v>1347</v>
      </c>
      <c r="G27" s="199">
        <v>12.75</v>
      </c>
      <c r="H27" s="199">
        <v>25.5</v>
      </c>
      <c r="I27" s="77" t="s">
        <v>165</v>
      </c>
      <c r="J27" s="77">
        <f>VLOOKUP(B27,'[1]09.02.2026'!$C$3:$J$2063,8,0)</f>
        <v>0</v>
      </c>
      <c r="K27" s="77">
        <f t="shared" si="2"/>
        <v>0</v>
      </c>
      <c r="L27" s="64"/>
      <c r="M27" s="77"/>
      <c r="N27" s="77"/>
      <c r="O27" s="64"/>
      <c r="P27" s="64"/>
      <c r="Q27" s="64">
        <v>1</v>
      </c>
      <c r="R27" s="118">
        <v>1</v>
      </c>
      <c r="S27" s="77"/>
      <c r="T27" s="77" t="str">
        <f>VLOOKUP(B27,[2]Лист1!$C$3:$W$573,21,0)</f>
        <v>-</v>
      </c>
      <c r="U27" s="77" t="str">
        <f t="shared" si="0"/>
        <v>-</v>
      </c>
      <c r="V27" s="64">
        <f t="shared" si="1"/>
        <v>0</v>
      </c>
      <c r="W27" s="119"/>
      <c r="X27" s="182" t="s">
        <v>4851</v>
      </c>
      <c r="Y27" s="163">
        <v>2</v>
      </c>
      <c r="Z27" s="237"/>
    </row>
    <row r="28" spans="1:26" x14ac:dyDescent="0.3">
      <c r="A28" s="109" t="s">
        <v>222</v>
      </c>
      <c r="B28" s="110" t="s">
        <v>84</v>
      </c>
      <c r="C28" s="110" t="s">
        <v>223</v>
      </c>
      <c r="D28" s="77">
        <v>2</v>
      </c>
      <c r="E28" s="194">
        <v>685.2</v>
      </c>
      <c r="F28" s="198">
        <v>1370.4</v>
      </c>
      <c r="G28" s="199">
        <v>13.06</v>
      </c>
      <c r="H28" s="199">
        <v>26.12</v>
      </c>
      <c r="I28" s="77" t="s">
        <v>165</v>
      </c>
      <c r="J28" s="77">
        <f>VLOOKUP(B28,'[1]09.02.2026'!$C$3:$J$2063,8,0)</f>
        <v>2</v>
      </c>
      <c r="K28" s="77">
        <f t="shared" si="2"/>
        <v>1370.4</v>
      </c>
      <c r="L28" s="64"/>
      <c r="M28" s="77"/>
      <c r="N28" s="77"/>
      <c r="O28" s="64"/>
      <c r="P28" s="64"/>
      <c r="Q28" s="64">
        <v>1</v>
      </c>
      <c r="R28" s="118">
        <v>1</v>
      </c>
      <c r="S28" s="77"/>
      <c r="T28" s="77">
        <f>VLOOKUP(B28,[2]Лист1!$C$3:$W$573,21,0)</f>
        <v>2</v>
      </c>
      <c r="U28" s="77">
        <f t="shared" si="0"/>
        <v>1370.4</v>
      </c>
      <c r="V28" s="64">
        <f t="shared" si="1"/>
        <v>0</v>
      </c>
      <c r="W28" s="119"/>
      <c r="X28" s="182" t="s">
        <v>4851</v>
      </c>
      <c r="Y28" s="163">
        <v>2</v>
      </c>
      <c r="Z28" s="237"/>
    </row>
    <row r="29" spans="1:26" ht="31.2" x14ac:dyDescent="0.3">
      <c r="A29" s="109" t="s">
        <v>224</v>
      </c>
      <c r="B29" s="110" t="s">
        <v>85</v>
      </c>
      <c r="C29" s="110" t="s">
        <v>225</v>
      </c>
      <c r="D29" s="77">
        <v>4</v>
      </c>
      <c r="E29" s="194">
        <v>686</v>
      </c>
      <c r="F29" s="198">
        <v>2744</v>
      </c>
      <c r="G29" s="199">
        <v>13.14</v>
      </c>
      <c r="H29" s="199">
        <v>52.56</v>
      </c>
      <c r="I29" s="77" t="s">
        <v>170</v>
      </c>
      <c r="J29" s="77">
        <f>VLOOKUP(B29,'[1]09.02.2026'!$C$3:$J$2063,8,0)</f>
        <v>5</v>
      </c>
      <c r="K29" s="77">
        <f t="shared" si="2"/>
        <v>3430</v>
      </c>
      <c r="L29" s="64"/>
      <c r="M29" s="77"/>
      <c r="N29" s="77"/>
      <c r="O29" s="64"/>
      <c r="P29" s="64"/>
      <c r="Q29" s="64">
        <v>2</v>
      </c>
      <c r="R29" s="118">
        <v>2</v>
      </c>
      <c r="S29" s="77"/>
      <c r="T29" s="77">
        <f>VLOOKUP(B29,[2]Лист1!$C$3:$W$573,21,0)</f>
        <v>2</v>
      </c>
      <c r="U29" s="77">
        <f t="shared" si="0"/>
        <v>1372</v>
      </c>
      <c r="V29" s="64">
        <f t="shared" si="1"/>
        <v>0</v>
      </c>
      <c r="W29" s="119"/>
      <c r="X29" s="182" t="s">
        <v>4852</v>
      </c>
      <c r="Y29" s="163">
        <f>2+2</f>
        <v>4</v>
      </c>
      <c r="Z29" s="237"/>
    </row>
    <row r="30" spans="1:26" ht="31.2" x14ac:dyDescent="0.3">
      <c r="A30" s="109" t="s">
        <v>226</v>
      </c>
      <c r="B30" s="110" t="s">
        <v>86</v>
      </c>
      <c r="C30" s="110" t="s">
        <v>227</v>
      </c>
      <c r="D30" s="77">
        <v>2</v>
      </c>
      <c r="E30" s="194">
        <v>686</v>
      </c>
      <c r="F30" s="198">
        <v>1372</v>
      </c>
      <c r="G30" s="199">
        <v>13.14</v>
      </c>
      <c r="H30" s="199">
        <v>26.28</v>
      </c>
      <c r="I30" s="77" t="s">
        <v>165</v>
      </c>
      <c r="J30" s="77">
        <f>VLOOKUP(B30,'[1]09.02.2026'!$C$3:$J$2063,8,0)</f>
        <v>2</v>
      </c>
      <c r="K30" s="77">
        <f t="shared" si="2"/>
        <v>1372</v>
      </c>
      <c r="L30" s="64"/>
      <c r="M30" s="77"/>
      <c r="N30" s="77"/>
      <c r="O30" s="64"/>
      <c r="P30" s="64"/>
      <c r="Q30" s="64">
        <v>1</v>
      </c>
      <c r="R30" s="73"/>
      <c r="S30" s="117">
        <v>1</v>
      </c>
      <c r="T30" s="77">
        <f>VLOOKUP(B30,[2]Лист1!$C$3:$W$573,21,0)</f>
        <v>1</v>
      </c>
      <c r="U30" s="77">
        <f t="shared" si="0"/>
        <v>686</v>
      </c>
      <c r="V30" s="64">
        <f t="shared" si="1"/>
        <v>0</v>
      </c>
      <c r="W30" s="119"/>
      <c r="X30" s="182" t="s">
        <v>4852</v>
      </c>
      <c r="Y30" s="163">
        <f>1+1</f>
        <v>2</v>
      </c>
      <c r="Z30" s="237"/>
    </row>
    <row r="31" spans="1:26" x14ac:dyDescent="0.3">
      <c r="A31" s="109" t="s">
        <v>228</v>
      </c>
      <c r="B31" s="110" t="s">
        <v>87</v>
      </c>
      <c r="C31" s="110" t="s">
        <v>229</v>
      </c>
      <c r="D31" s="77">
        <v>2</v>
      </c>
      <c r="E31" s="194">
        <v>697.7</v>
      </c>
      <c r="F31" s="198">
        <v>1395.4</v>
      </c>
      <c r="G31" s="199">
        <v>13.45</v>
      </c>
      <c r="H31" s="199">
        <v>26.9</v>
      </c>
      <c r="I31" s="77" t="s">
        <v>165</v>
      </c>
      <c r="J31" s="77">
        <f>VLOOKUP(B31,'[1]09.02.2026'!$C$3:$J$2063,8,0)</f>
        <v>2</v>
      </c>
      <c r="K31" s="77">
        <f t="shared" si="2"/>
        <v>1395.4</v>
      </c>
      <c r="L31" s="64"/>
      <c r="M31" s="77"/>
      <c r="N31" s="77"/>
      <c r="O31" s="64"/>
      <c r="P31" s="64"/>
      <c r="Q31" s="64">
        <v>1</v>
      </c>
      <c r="R31" s="73"/>
      <c r="S31" s="117">
        <v>1</v>
      </c>
      <c r="T31" s="77">
        <f>VLOOKUP(B31,[2]Лист1!$C$3:$W$573,21,0)</f>
        <v>2</v>
      </c>
      <c r="U31" s="77">
        <f t="shared" si="0"/>
        <v>1395.4</v>
      </c>
      <c r="V31" s="64">
        <f t="shared" si="1"/>
        <v>0</v>
      </c>
      <c r="W31" s="119"/>
      <c r="X31" s="182" t="s">
        <v>4851</v>
      </c>
      <c r="Y31" s="163">
        <v>2</v>
      </c>
      <c r="Z31" s="237"/>
    </row>
    <row r="32" spans="1:26" ht="31.2" x14ac:dyDescent="0.3">
      <c r="A32" s="109" t="s">
        <v>230</v>
      </c>
      <c r="B32" s="110" t="s">
        <v>88</v>
      </c>
      <c r="C32" s="110" t="s">
        <v>231</v>
      </c>
      <c r="D32" s="77">
        <v>4</v>
      </c>
      <c r="E32" s="194">
        <v>673.5</v>
      </c>
      <c r="F32" s="198">
        <v>2694</v>
      </c>
      <c r="G32" s="199">
        <v>12.75</v>
      </c>
      <c r="H32" s="199">
        <v>51</v>
      </c>
      <c r="I32" s="77" t="s">
        <v>170</v>
      </c>
      <c r="J32" s="77">
        <f>VLOOKUP(B32,'[1]09.02.2026'!$C$3:$J$2063,8,0)</f>
        <v>4</v>
      </c>
      <c r="K32" s="77">
        <f t="shared" si="2"/>
        <v>2694</v>
      </c>
      <c r="L32" s="64"/>
      <c r="M32" s="77"/>
      <c r="N32" s="77"/>
      <c r="O32" s="64"/>
      <c r="P32" s="64"/>
      <c r="Q32" s="64">
        <v>2</v>
      </c>
      <c r="R32" s="73"/>
      <c r="S32" s="117">
        <v>2</v>
      </c>
      <c r="T32" s="77">
        <f>VLOOKUP(B32,[2]Лист1!$C$3:$W$573,21,0)</f>
        <v>3</v>
      </c>
      <c r="U32" s="77">
        <f t="shared" si="0"/>
        <v>2020.5</v>
      </c>
      <c r="V32" s="64">
        <f t="shared" si="1"/>
        <v>0</v>
      </c>
      <c r="W32" s="119"/>
      <c r="X32" s="182" t="s">
        <v>4852</v>
      </c>
      <c r="Y32" s="163">
        <f>2+2</f>
        <v>4</v>
      </c>
      <c r="Z32" s="237"/>
    </row>
    <row r="33" spans="1:26" x14ac:dyDescent="0.3">
      <c r="A33" s="109" t="s">
        <v>232</v>
      </c>
      <c r="B33" s="110" t="s">
        <v>89</v>
      </c>
      <c r="C33" s="110" t="s">
        <v>233</v>
      </c>
      <c r="D33" s="77">
        <v>2</v>
      </c>
      <c r="E33" s="194">
        <v>673.5</v>
      </c>
      <c r="F33" s="198">
        <v>1347</v>
      </c>
      <c r="G33" s="199">
        <v>12.75</v>
      </c>
      <c r="H33" s="199">
        <v>25.5</v>
      </c>
      <c r="I33" s="77" t="s">
        <v>165</v>
      </c>
      <c r="J33" s="77">
        <f>VLOOKUP(B33,'[1]09.02.2026'!$C$3:$J$2063,8,0)</f>
        <v>3</v>
      </c>
      <c r="K33" s="77">
        <f t="shared" si="2"/>
        <v>2020.5</v>
      </c>
      <c r="L33" s="64"/>
      <c r="M33" s="77"/>
      <c r="N33" s="77"/>
      <c r="O33" s="64"/>
      <c r="P33" s="64"/>
      <c r="Q33" s="64"/>
      <c r="R33" s="118">
        <v>1</v>
      </c>
      <c r="S33" s="117">
        <v>1</v>
      </c>
      <c r="T33" s="77" t="str">
        <f>VLOOKUP(B33,[2]Лист1!$C$3:$W$573,21,0)</f>
        <v>-</v>
      </c>
      <c r="U33" s="77" t="str">
        <f t="shared" si="0"/>
        <v>-</v>
      </c>
      <c r="V33" s="64">
        <f t="shared" si="1"/>
        <v>0</v>
      </c>
      <c r="W33" s="119"/>
      <c r="X33" s="182" t="s">
        <v>4850</v>
      </c>
      <c r="Y33" s="163">
        <v>2</v>
      </c>
      <c r="Z33" s="237"/>
    </row>
    <row r="34" spans="1:26" ht="31.2" x14ac:dyDescent="0.3">
      <c r="A34" s="109" t="s">
        <v>234</v>
      </c>
      <c r="B34" s="110" t="s">
        <v>90</v>
      </c>
      <c r="C34" s="110" t="s">
        <v>235</v>
      </c>
      <c r="D34" s="77">
        <v>2</v>
      </c>
      <c r="E34" s="194">
        <v>685.2</v>
      </c>
      <c r="F34" s="198">
        <v>1370.4</v>
      </c>
      <c r="G34" s="199">
        <v>13.06</v>
      </c>
      <c r="H34" s="199">
        <v>26.12</v>
      </c>
      <c r="I34" s="77" t="s">
        <v>165</v>
      </c>
      <c r="J34" s="77">
        <f>VLOOKUP(B34,'[1]09.02.2026'!$C$3:$J$2063,8,0)</f>
        <v>1</v>
      </c>
      <c r="K34" s="77">
        <f t="shared" si="2"/>
        <v>685.2</v>
      </c>
      <c r="L34" s="64"/>
      <c r="M34" s="77"/>
      <c r="N34" s="77"/>
      <c r="O34" s="64"/>
      <c r="P34" s="64"/>
      <c r="Q34" s="64"/>
      <c r="R34" s="118">
        <v>1</v>
      </c>
      <c r="S34" s="117">
        <v>1</v>
      </c>
      <c r="T34" s="77" t="str">
        <f>VLOOKUP(B34,[2]Лист1!$C$3:$W$573,21,0)</f>
        <v>-</v>
      </c>
      <c r="U34" s="77" t="str">
        <f t="shared" si="0"/>
        <v>-</v>
      </c>
      <c r="V34" s="64">
        <f t="shared" si="1"/>
        <v>0</v>
      </c>
      <c r="W34" s="119"/>
      <c r="X34" s="182" t="s">
        <v>4852</v>
      </c>
      <c r="Y34" s="163">
        <f>1+1</f>
        <v>2</v>
      </c>
      <c r="Z34" s="237"/>
    </row>
    <row r="35" spans="1:26" ht="31.2" x14ac:dyDescent="0.3">
      <c r="A35" s="109" t="s">
        <v>236</v>
      </c>
      <c r="B35" s="110" t="s">
        <v>91</v>
      </c>
      <c r="C35" s="110" t="s">
        <v>237</v>
      </c>
      <c r="D35" s="77">
        <v>4</v>
      </c>
      <c r="E35" s="194">
        <v>673.5</v>
      </c>
      <c r="F35" s="198">
        <v>2694</v>
      </c>
      <c r="G35" s="199">
        <v>12.75</v>
      </c>
      <c r="H35" s="199">
        <v>51</v>
      </c>
      <c r="I35" s="77" t="s">
        <v>170</v>
      </c>
      <c r="J35" s="77">
        <f>VLOOKUP(B35,'[1]09.02.2026'!$C$3:$J$2063,8,0)</f>
        <v>3</v>
      </c>
      <c r="K35" s="77">
        <f t="shared" si="2"/>
        <v>2020.5</v>
      </c>
      <c r="L35" s="64"/>
      <c r="M35" s="77"/>
      <c r="N35" s="77"/>
      <c r="O35" s="64"/>
      <c r="P35" s="64"/>
      <c r="Q35" s="64"/>
      <c r="R35" s="118">
        <v>2</v>
      </c>
      <c r="S35" s="117">
        <v>2</v>
      </c>
      <c r="T35" s="77">
        <f>VLOOKUP(B35,[2]Лист1!$C$3:$W$573,21,0)</f>
        <v>2</v>
      </c>
      <c r="U35" s="77">
        <f t="shared" si="0"/>
        <v>1347</v>
      </c>
      <c r="V35" s="64">
        <f t="shared" si="1"/>
        <v>0</v>
      </c>
      <c r="W35" s="119"/>
      <c r="X35" s="182" t="s">
        <v>4852</v>
      </c>
      <c r="Y35" s="163">
        <f>2+2</f>
        <v>4</v>
      </c>
      <c r="Z35" s="237"/>
    </row>
    <row r="36" spans="1:26" x14ac:dyDescent="0.3">
      <c r="A36" s="109" t="s">
        <v>238</v>
      </c>
      <c r="B36" s="110" t="s">
        <v>92</v>
      </c>
      <c r="C36" s="110" t="s">
        <v>239</v>
      </c>
      <c r="D36" s="77">
        <v>1</v>
      </c>
      <c r="E36" s="194">
        <v>265.7</v>
      </c>
      <c r="F36" s="198">
        <v>265.7</v>
      </c>
      <c r="G36" s="199">
        <v>6.33</v>
      </c>
      <c r="H36" s="199">
        <v>6.33</v>
      </c>
      <c r="I36" s="77" t="s">
        <v>165</v>
      </c>
      <c r="J36" s="77">
        <f>VLOOKUP(B36,'[1]09.02.2026'!$C$3:$J$2063,8,0)</f>
        <v>1</v>
      </c>
      <c r="K36" s="77">
        <f t="shared" si="2"/>
        <v>265.7</v>
      </c>
      <c r="L36" s="64"/>
      <c r="M36" s="121">
        <v>1</v>
      </c>
      <c r="N36" s="77"/>
      <c r="O36" s="64"/>
      <c r="P36" s="64"/>
      <c r="Q36" s="64"/>
      <c r="R36" s="73"/>
      <c r="S36" s="77"/>
      <c r="T36" s="77" t="str">
        <f>VLOOKUP(B36,[2]Лист1!$C$3:$W$573,21,0)</f>
        <v>-</v>
      </c>
      <c r="U36" s="77" t="str">
        <f t="shared" si="0"/>
        <v>-</v>
      </c>
      <c r="V36" s="64">
        <f t="shared" si="1"/>
        <v>0</v>
      </c>
      <c r="W36" s="119"/>
      <c r="X36" s="182" t="s">
        <v>4850</v>
      </c>
      <c r="Y36" s="163">
        <v>1</v>
      </c>
      <c r="Z36" s="237"/>
    </row>
    <row r="37" spans="1:26" x14ac:dyDescent="0.3">
      <c r="A37" s="109" t="s">
        <v>240</v>
      </c>
      <c r="B37" s="110" t="s">
        <v>93</v>
      </c>
      <c r="C37" s="110" t="s">
        <v>241</v>
      </c>
      <c r="D37" s="77">
        <v>1</v>
      </c>
      <c r="E37" s="194">
        <v>288.7</v>
      </c>
      <c r="F37" s="198">
        <v>288.7</v>
      </c>
      <c r="G37" s="199">
        <v>6.94</v>
      </c>
      <c r="H37" s="199">
        <v>6.94</v>
      </c>
      <c r="I37" s="77" t="s">
        <v>165</v>
      </c>
      <c r="J37" s="77">
        <f>VLOOKUP(B37,'[1]09.02.2026'!$C$3:$J$2063,8,0)</f>
        <v>1</v>
      </c>
      <c r="K37" s="77">
        <f t="shared" si="2"/>
        <v>288.7</v>
      </c>
      <c r="L37" s="64"/>
      <c r="M37" s="121">
        <v>1</v>
      </c>
      <c r="N37" s="77"/>
      <c r="O37" s="64"/>
      <c r="P37" s="64"/>
      <c r="Q37" s="64"/>
      <c r="R37" s="73"/>
      <c r="S37" s="77"/>
      <c r="T37" s="77" t="str">
        <f>VLOOKUP(B37,[2]Лист1!$C$3:$W$573,21,0)</f>
        <v>-</v>
      </c>
      <c r="U37" s="77" t="str">
        <f t="shared" si="0"/>
        <v>-</v>
      </c>
      <c r="V37" s="64">
        <f t="shared" si="1"/>
        <v>0</v>
      </c>
      <c r="W37" s="119"/>
      <c r="X37" s="182" t="s">
        <v>4850</v>
      </c>
      <c r="Y37" s="163">
        <v>1</v>
      </c>
      <c r="Z37" s="237"/>
    </row>
    <row r="38" spans="1:26" x14ac:dyDescent="0.3">
      <c r="A38" s="109" t="s">
        <v>242</v>
      </c>
      <c r="B38" s="110" t="s">
        <v>94</v>
      </c>
      <c r="C38" s="110" t="s">
        <v>243</v>
      </c>
      <c r="D38" s="77">
        <v>1</v>
      </c>
      <c r="E38" s="194">
        <v>270.39999999999998</v>
      </c>
      <c r="F38" s="198">
        <v>270.39999999999998</v>
      </c>
      <c r="G38" s="199">
        <v>6.46</v>
      </c>
      <c r="H38" s="199">
        <v>6.46</v>
      </c>
      <c r="I38" s="77" t="s">
        <v>170</v>
      </c>
      <c r="J38" s="77">
        <f>VLOOKUP(B38,'[1]09.02.2026'!$C$3:$J$2063,8,0)</f>
        <v>1</v>
      </c>
      <c r="K38" s="77">
        <f t="shared" si="2"/>
        <v>270.39999999999998</v>
      </c>
      <c r="L38" s="64"/>
      <c r="M38" s="121">
        <v>1</v>
      </c>
      <c r="N38" s="77"/>
      <c r="O38" s="64"/>
      <c r="P38" s="64"/>
      <c r="Q38" s="64"/>
      <c r="R38" s="73"/>
      <c r="S38" s="77"/>
      <c r="T38" s="77" t="str">
        <f>VLOOKUP(B38,[2]Лист1!$C$3:$W$573,21,0)</f>
        <v>-</v>
      </c>
      <c r="U38" s="77" t="str">
        <f t="shared" si="0"/>
        <v>-</v>
      </c>
      <c r="V38" s="64">
        <f t="shared" si="1"/>
        <v>0</v>
      </c>
      <c r="W38" s="119"/>
      <c r="X38" s="182" t="s">
        <v>4850</v>
      </c>
      <c r="Y38" s="163">
        <v>1</v>
      </c>
      <c r="Z38" s="237"/>
    </row>
    <row r="39" spans="1:26" x14ac:dyDescent="0.3">
      <c r="A39" s="109" t="s">
        <v>244</v>
      </c>
      <c r="B39" s="110" t="s">
        <v>95</v>
      </c>
      <c r="C39" s="110" t="s">
        <v>245</v>
      </c>
      <c r="D39" s="77">
        <v>1</v>
      </c>
      <c r="E39" s="194">
        <v>270.39999999999998</v>
      </c>
      <c r="F39" s="198">
        <v>270.39999999999998</v>
      </c>
      <c r="G39" s="199">
        <v>6.46</v>
      </c>
      <c r="H39" s="199">
        <v>6.46</v>
      </c>
      <c r="I39" s="77" t="s">
        <v>170</v>
      </c>
      <c r="J39" s="77">
        <f>VLOOKUP(B39,'[1]09.02.2026'!$C$3:$J$2063,8,0)</f>
        <v>1</v>
      </c>
      <c r="K39" s="77">
        <f t="shared" si="2"/>
        <v>270.39999999999998</v>
      </c>
      <c r="L39" s="64"/>
      <c r="M39" s="121">
        <v>1</v>
      </c>
      <c r="N39" s="77"/>
      <c r="O39" s="64"/>
      <c r="P39" s="64"/>
      <c r="Q39" s="64"/>
      <c r="R39" s="73"/>
      <c r="S39" s="77"/>
      <c r="T39" s="77" t="str">
        <f>VLOOKUP(B39,[2]Лист1!$C$3:$W$573,21,0)</f>
        <v>-</v>
      </c>
      <c r="U39" s="77" t="str">
        <f t="shared" si="0"/>
        <v>-</v>
      </c>
      <c r="V39" s="64">
        <f t="shared" si="1"/>
        <v>0</v>
      </c>
      <c r="W39" s="119"/>
      <c r="X39" s="182" t="s">
        <v>4850</v>
      </c>
      <c r="Y39" s="163">
        <v>1</v>
      </c>
      <c r="Z39" s="237"/>
    </row>
    <row r="40" spans="1:26" x14ac:dyDescent="0.3">
      <c r="A40" s="109" t="s">
        <v>246</v>
      </c>
      <c r="B40" s="110" t="s">
        <v>96</v>
      </c>
      <c r="C40" s="110" t="s">
        <v>247</v>
      </c>
      <c r="D40" s="77">
        <v>1</v>
      </c>
      <c r="E40" s="194">
        <v>290</v>
      </c>
      <c r="F40" s="198">
        <v>290</v>
      </c>
      <c r="G40" s="199">
        <v>6.98</v>
      </c>
      <c r="H40" s="199">
        <v>6.98</v>
      </c>
      <c r="I40" s="77" t="s">
        <v>165</v>
      </c>
      <c r="J40" s="77">
        <f>VLOOKUP(B40,'[1]09.02.2026'!$C$3:$J$2063,8,0)</f>
        <v>1</v>
      </c>
      <c r="K40" s="77">
        <f t="shared" si="2"/>
        <v>290</v>
      </c>
      <c r="L40" s="64"/>
      <c r="M40" s="77"/>
      <c r="N40" s="120">
        <v>1</v>
      </c>
      <c r="O40" s="64"/>
      <c r="P40" s="64"/>
      <c r="Q40" s="64"/>
      <c r="R40" s="73"/>
      <c r="S40" s="77"/>
      <c r="T40" s="77" t="str">
        <f>VLOOKUP(B40,[2]Лист1!$C$3:$W$573,21,0)</f>
        <v>-</v>
      </c>
      <c r="U40" s="77" t="str">
        <f t="shared" si="0"/>
        <v>-</v>
      </c>
      <c r="V40" s="64">
        <f t="shared" si="1"/>
        <v>0</v>
      </c>
      <c r="W40" s="119"/>
      <c r="X40" s="182" t="s">
        <v>4850</v>
      </c>
      <c r="Y40" s="163">
        <v>1</v>
      </c>
      <c r="Z40" s="237"/>
    </row>
    <row r="41" spans="1:26" x14ac:dyDescent="0.3">
      <c r="A41" s="109" t="s">
        <v>248</v>
      </c>
      <c r="B41" s="110" t="s">
        <v>97</v>
      </c>
      <c r="C41" s="110" t="s">
        <v>249</v>
      </c>
      <c r="D41" s="77">
        <v>1</v>
      </c>
      <c r="E41" s="194">
        <v>308.8</v>
      </c>
      <c r="F41" s="198">
        <v>308.8</v>
      </c>
      <c r="G41" s="199">
        <v>7.48</v>
      </c>
      <c r="H41" s="199">
        <v>7.48</v>
      </c>
      <c r="I41" s="77" t="s">
        <v>165</v>
      </c>
      <c r="J41" s="77">
        <f>VLOOKUP(B41,'[1]09.02.2026'!$C$3:$J$2063,8,0)</f>
        <v>1</v>
      </c>
      <c r="K41" s="77">
        <f t="shared" si="2"/>
        <v>308.8</v>
      </c>
      <c r="L41" s="64"/>
      <c r="M41" s="77"/>
      <c r="N41" s="120">
        <v>1</v>
      </c>
      <c r="O41" s="64"/>
      <c r="P41" s="64"/>
      <c r="Q41" s="64"/>
      <c r="R41" s="73"/>
      <c r="S41" s="77"/>
      <c r="T41" s="77" t="str">
        <f>VLOOKUP(B41,[2]Лист1!$C$3:$W$573,21,0)</f>
        <v>-</v>
      </c>
      <c r="U41" s="77" t="str">
        <f t="shared" si="0"/>
        <v>-</v>
      </c>
      <c r="V41" s="64">
        <f t="shared" si="1"/>
        <v>0</v>
      </c>
      <c r="W41" s="119"/>
      <c r="X41" s="182" t="s">
        <v>4850</v>
      </c>
      <c r="Y41" s="163">
        <v>1</v>
      </c>
      <c r="Z41" s="237"/>
    </row>
    <row r="42" spans="1:26" x14ac:dyDescent="0.3">
      <c r="A42" s="109" t="s">
        <v>250</v>
      </c>
      <c r="B42" s="110" t="s">
        <v>98</v>
      </c>
      <c r="C42" s="110" t="s">
        <v>251</v>
      </c>
      <c r="D42" s="77">
        <v>1</v>
      </c>
      <c r="E42" s="194">
        <v>280.7</v>
      </c>
      <c r="F42" s="198">
        <v>280.7</v>
      </c>
      <c r="G42" s="199">
        <v>6.72</v>
      </c>
      <c r="H42" s="199">
        <v>6.72</v>
      </c>
      <c r="I42" s="77" t="s">
        <v>165</v>
      </c>
      <c r="J42" s="77">
        <f>VLOOKUP(B42,'[1]09.02.2026'!$C$3:$J$2063,8,0)</f>
        <v>1</v>
      </c>
      <c r="K42" s="77">
        <f t="shared" si="2"/>
        <v>280.7</v>
      </c>
      <c r="L42" s="64"/>
      <c r="M42" s="77"/>
      <c r="N42" s="120">
        <v>1</v>
      </c>
      <c r="O42" s="64"/>
      <c r="P42" s="64"/>
      <c r="Q42" s="64"/>
      <c r="R42" s="73"/>
      <c r="S42" s="77"/>
      <c r="T42" s="77" t="str">
        <f>VLOOKUP(B42,[2]Лист1!$C$3:$W$573,21,0)</f>
        <v>-</v>
      </c>
      <c r="U42" s="77" t="str">
        <f t="shared" si="0"/>
        <v>-</v>
      </c>
      <c r="V42" s="64">
        <f t="shared" si="1"/>
        <v>0</v>
      </c>
      <c r="W42" s="119"/>
      <c r="X42" s="182" t="s">
        <v>4850</v>
      </c>
      <c r="Y42" s="163">
        <v>1</v>
      </c>
      <c r="Z42" s="237"/>
    </row>
    <row r="43" spans="1:26" x14ac:dyDescent="0.3">
      <c r="A43" s="109" t="s">
        <v>252</v>
      </c>
      <c r="B43" s="110" t="s">
        <v>99</v>
      </c>
      <c r="C43" s="110" t="s">
        <v>253</v>
      </c>
      <c r="D43" s="77">
        <v>1</v>
      </c>
      <c r="E43" s="194">
        <v>299.5</v>
      </c>
      <c r="F43" s="198">
        <v>299.5</v>
      </c>
      <c r="G43" s="199">
        <v>7.22</v>
      </c>
      <c r="H43" s="199">
        <v>7.22</v>
      </c>
      <c r="I43" s="77" t="s">
        <v>165</v>
      </c>
      <c r="J43" s="77">
        <f>VLOOKUP(B43,'[1]09.02.2026'!$C$3:$J$2063,8,0)</f>
        <v>1</v>
      </c>
      <c r="K43" s="77">
        <f t="shared" si="2"/>
        <v>299.5</v>
      </c>
      <c r="L43" s="64"/>
      <c r="M43" s="77"/>
      <c r="N43" s="120">
        <v>1</v>
      </c>
      <c r="O43" s="64"/>
      <c r="P43" s="64"/>
      <c r="Q43" s="64"/>
      <c r="R43" s="73"/>
      <c r="S43" s="77"/>
      <c r="T43" s="77" t="str">
        <f>VLOOKUP(B43,[2]Лист1!$C$3:$W$573,21,0)</f>
        <v>-</v>
      </c>
      <c r="U43" s="77" t="str">
        <f t="shared" si="0"/>
        <v>-</v>
      </c>
      <c r="V43" s="64">
        <f t="shared" si="1"/>
        <v>0</v>
      </c>
      <c r="W43" s="119"/>
      <c r="X43" s="182" t="s">
        <v>4850</v>
      </c>
      <c r="Y43" s="163">
        <v>1</v>
      </c>
      <c r="Z43" s="237"/>
    </row>
    <row r="44" spans="1:26" x14ac:dyDescent="0.3">
      <c r="A44" s="109" t="s">
        <v>254</v>
      </c>
      <c r="B44" s="110" t="s">
        <v>100</v>
      </c>
      <c r="C44" s="110" t="s">
        <v>255</v>
      </c>
      <c r="D44" s="77">
        <v>1</v>
      </c>
      <c r="E44" s="194">
        <v>330.9</v>
      </c>
      <c r="F44" s="198">
        <v>330.9</v>
      </c>
      <c r="G44" s="199">
        <v>7.92</v>
      </c>
      <c r="H44" s="199">
        <v>7.92</v>
      </c>
      <c r="I44" s="77" t="s">
        <v>165</v>
      </c>
      <c r="J44" s="77">
        <f>VLOOKUP(B44,'[1]09.02.2026'!$C$3:$J$2063,8,0)</f>
        <v>1</v>
      </c>
      <c r="K44" s="77">
        <f t="shared" si="2"/>
        <v>330.9</v>
      </c>
      <c r="L44" s="64"/>
      <c r="M44" s="77"/>
      <c r="N44" s="77"/>
      <c r="O44" s="64">
        <v>1</v>
      </c>
      <c r="P44" s="64"/>
      <c r="Q44" s="64"/>
      <c r="R44" s="73"/>
      <c r="S44" s="77"/>
      <c r="T44" s="77" t="str">
        <f>VLOOKUP(B44,[2]Лист1!$C$3:$W$573,21,0)</f>
        <v>-</v>
      </c>
      <c r="U44" s="77" t="str">
        <f t="shared" si="0"/>
        <v>-</v>
      </c>
      <c r="V44" s="64">
        <f t="shared" si="1"/>
        <v>0</v>
      </c>
      <c r="W44" s="119"/>
      <c r="X44" s="182" t="s">
        <v>4850</v>
      </c>
      <c r="Y44" s="163">
        <v>1</v>
      </c>
      <c r="Z44" s="237"/>
    </row>
    <row r="45" spans="1:26" x14ac:dyDescent="0.3">
      <c r="A45" s="109" t="s">
        <v>256</v>
      </c>
      <c r="B45" s="110" t="s">
        <v>101</v>
      </c>
      <c r="C45" s="110" t="s">
        <v>257</v>
      </c>
      <c r="D45" s="77">
        <v>1</v>
      </c>
      <c r="E45" s="194">
        <v>350.6</v>
      </c>
      <c r="F45" s="198">
        <v>350.6</v>
      </c>
      <c r="G45" s="199">
        <v>8.44</v>
      </c>
      <c r="H45" s="199">
        <v>8.44</v>
      </c>
      <c r="I45" s="77" t="s">
        <v>165</v>
      </c>
      <c r="J45" s="77">
        <f>VLOOKUP(B45,'[1]09.02.2026'!$C$3:$J$2063,8,0)</f>
        <v>1</v>
      </c>
      <c r="K45" s="77">
        <f t="shared" si="2"/>
        <v>350.6</v>
      </c>
      <c r="L45" s="64"/>
      <c r="M45" s="77"/>
      <c r="N45" s="77"/>
      <c r="O45" s="64">
        <v>1</v>
      </c>
      <c r="P45" s="64"/>
      <c r="Q45" s="64"/>
      <c r="R45" s="73"/>
      <c r="S45" s="77"/>
      <c r="T45" s="77" t="str">
        <f>VLOOKUP(B45,[2]Лист1!$C$3:$W$573,21,0)</f>
        <v>-</v>
      </c>
      <c r="U45" s="77" t="str">
        <f t="shared" si="0"/>
        <v>-</v>
      </c>
      <c r="V45" s="64">
        <f t="shared" si="1"/>
        <v>0</v>
      </c>
      <c r="W45" s="119"/>
      <c r="X45" s="182" t="s">
        <v>4850</v>
      </c>
      <c r="Y45" s="163">
        <v>1</v>
      </c>
      <c r="Z45" s="237"/>
    </row>
    <row r="46" spans="1:26" x14ac:dyDescent="0.3">
      <c r="A46" s="109" t="s">
        <v>258</v>
      </c>
      <c r="B46" s="110" t="s">
        <v>102</v>
      </c>
      <c r="C46" s="110" t="s">
        <v>259</v>
      </c>
      <c r="D46" s="77">
        <v>1</v>
      </c>
      <c r="E46" s="194">
        <v>329.5</v>
      </c>
      <c r="F46" s="198">
        <v>329.5</v>
      </c>
      <c r="G46" s="199">
        <v>7.89</v>
      </c>
      <c r="H46" s="199">
        <v>7.89</v>
      </c>
      <c r="I46" s="77" t="s">
        <v>165</v>
      </c>
      <c r="J46" s="77">
        <f>VLOOKUP(B46,'[1]09.02.2026'!$C$3:$J$2063,8,0)</f>
        <v>1</v>
      </c>
      <c r="K46" s="77">
        <f t="shared" si="2"/>
        <v>329.5</v>
      </c>
      <c r="L46" s="64"/>
      <c r="M46" s="77"/>
      <c r="N46" s="77"/>
      <c r="O46" s="64">
        <v>1</v>
      </c>
      <c r="P46" s="64"/>
      <c r="Q46" s="64"/>
      <c r="R46" s="73"/>
      <c r="S46" s="77"/>
      <c r="T46" s="77" t="str">
        <f>VLOOKUP(B46,[2]Лист1!$C$3:$W$573,21,0)</f>
        <v>-</v>
      </c>
      <c r="U46" s="77" t="str">
        <f t="shared" si="0"/>
        <v>-</v>
      </c>
      <c r="V46" s="64">
        <f t="shared" si="1"/>
        <v>0</v>
      </c>
      <c r="W46" s="119"/>
      <c r="X46" s="182" t="s">
        <v>4850</v>
      </c>
      <c r="Y46" s="163">
        <v>1</v>
      </c>
      <c r="Z46" s="237"/>
    </row>
    <row r="47" spans="1:26" x14ac:dyDescent="0.3">
      <c r="A47" s="109" t="s">
        <v>260</v>
      </c>
      <c r="B47" s="110" t="s">
        <v>103</v>
      </c>
      <c r="C47" s="110" t="s">
        <v>261</v>
      </c>
      <c r="D47" s="77">
        <v>1</v>
      </c>
      <c r="E47" s="194">
        <v>349.2</v>
      </c>
      <c r="F47" s="198">
        <v>349.2</v>
      </c>
      <c r="G47" s="199">
        <v>8.41</v>
      </c>
      <c r="H47" s="199">
        <v>8.41</v>
      </c>
      <c r="I47" s="77" t="s">
        <v>165</v>
      </c>
      <c r="J47" s="77">
        <f>VLOOKUP(B47,'[1]09.02.2026'!$C$3:$J$2063,8,0)</f>
        <v>1</v>
      </c>
      <c r="K47" s="77">
        <f t="shared" si="2"/>
        <v>349.2</v>
      </c>
      <c r="L47" s="64"/>
      <c r="M47" s="77"/>
      <c r="N47" s="77"/>
      <c r="O47" s="64">
        <v>1</v>
      </c>
      <c r="P47" s="64"/>
      <c r="Q47" s="64"/>
      <c r="R47" s="73"/>
      <c r="S47" s="77"/>
      <c r="T47" s="77" t="str">
        <f>VLOOKUP(B47,[2]Лист1!$C$3:$W$573,21,0)</f>
        <v>-</v>
      </c>
      <c r="U47" s="77" t="str">
        <f t="shared" si="0"/>
        <v>-</v>
      </c>
      <c r="V47" s="64">
        <f t="shared" si="1"/>
        <v>0</v>
      </c>
      <c r="W47" s="119"/>
      <c r="X47" s="182" t="s">
        <v>4850</v>
      </c>
      <c r="Y47" s="163">
        <v>1</v>
      </c>
      <c r="Z47" s="237"/>
    </row>
    <row r="48" spans="1:26" x14ac:dyDescent="0.3">
      <c r="A48" s="109" t="s">
        <v>262</v>
      </c>
      <c r="B48" s="110" t="s">
        <v>104</v>
      </c>
      <c r="C48" s="110" t="s">
        <v>263</v>
      </c>
      <c r="D48" s="77">
        <v>1</v>
      </c>
      <c r="E48" s="194">
        <v>312.2</v>
      </c>
      <c r="F48" s="198">
        <v>312.2</v>
      </c>
      <c r="G48" s="199">
        <v>7.48</v>
      </c>
      <c r="H48" s="199">
        <v>7.48</v>
      </c>
      <c r="I48" s="77" t="s">
        <v>165</v>
      </c>
      <c r="J48" s="77">
        <f>VLOOKUP(B48,'[1]09.02.2026'!$C$3:$J$2063,8,0)</f>
        <v>1</v>
      </c>
      <c r="K48" s="77">
        <f t="shared" si="2"/>
        <v>312.2</v>
      </c>
      <c r="L48" s="64"/>
      <c r="M48" s="77"/>
      <c r="N48" s="77"/>
      <c r="O48" s="64"/>
      <c r="P48" s="64">
        <v>1</v>
      </c>
      <c r="Q48" s="64"/>
      <c r="R48" s="73"/>
      <c r="S48" s="77"/>
      <c r="T48" s="77" t="str">
        <f>VLOOKUP(B48,[2]Лист1!$C$3:$W$573,21,0)</f>
        <v>-</v>
      </c>
      <c r="U48" s="77" t="str">
        <f t="shared" si="0"/>
        <v>-</v>
      </c>
      <c r="V48" s="64">
        <f t="shared" si="1"/>
        <v>0</v>
      </c>
      <c r="W48" s="119"/>
      <c r="X48" s="182" t="s">
        <v>4850</v>
      </c>
      <c r="Y48" s="163">
        <v>1</v>
      </c>
      <c r="Z48" s="237"/>
    </row>
    <row r="49" spans="1:26" x14ac:dyDescent="0.3">
      <c r="A49" s="109" t="s">
        <v>264</v>
      </c>
      <c r="B49" s="110" t="s">
        <v>105</v>
      </c>
      <c r="C49" s="110" t="s">
        <v>265</v>
      </c>
      <c r="D49" s="77">
        <v>1</v>
      </c>
      <c r="E49" s="194">
        <v>331.8</v>
      </c>
      <c r="F49" s="198">
        <v>331.8</v>
      </c>
      <c r="G49" s="199">
        <v>7.99</v>
      </c>
      <c r="H49" s="199">
        <v>7.99</v>
      </c>
      <c r="I49" s="77" t="s">
        <v>165</v>
      </c>
      <c r="J49" s="77">
        <f>VLOOKUP(B49,'[1]09.02.2026'!$C$3:$J$2063,8,0)</f>
        <v>1</v>
      </c>
      <c r="K49" s="77">
        <f t="shared" si="2"/>
        <v>331.8</v>
      </c>
      <c r="L49" s="64"/>
      <c r="M49" s="77"/>
      <c r="N49" s="77"/>
      <c r="O49" s="64"/>
      <c r="P49" s="64">
        <v>1</v>
      </c>
      <c r="Q49" s="64"/>
      <c r="R49" s="73"/>
      <c r="S49" s="77"/>
      <c r="T49" s="77" t="str">
        <f>VLOOKUP(B49,[2]Лист1!$C$3:$W$573,21,0)</f>
        <v>-</v>
      </c>
      <c r="U49" s="77" t="str">
        <f t="shared" si="0"/>
        <v>-</v>
      </c>
      <c r="V49" s="64">
        <f t="shared" si="1"/>
        <v>0</v>
      </c>
      <c r="W49" s="119"/>
      <c r="X49" s="182" t="s">
        <v>4850</v>
      </c>
      <c r="Y49" s="163">
        <v>1</v>
      </c>
      <c r="Z49" s="237"/>
    </row>
    <row r="50" spans="1:26" x14ac:dyDescent="0.3">
      <c r="A50" s="109" t="s">
        <v>266</v>
      </c>
      <c r="B50" s="110" t="s">
        <v>106</v>
      </c>
      <c r="C50" s="110" t="s">
        <v>267</v>
      </c>
      <c r="D50" s="77">
        <v>1</v>
      </c>
      <c r="E50" s="194">
        <v>630.79999999999995</v>
      </c>
      <c r="F50" s="198">
        <v>630.79999999999995</v>
      </c>
      <c r="G50" s="199">
        <v>13.74</v>
      </c>
      <c r="H50" s="199">
        <v>13.74</v>
      </c>
      <c r="I50" s="77" t="s">
        <v>170</v>
      </c>
      <c r="J50" s="77">
        <f>VLOOKUP(B50,'[1]09.02.2026'!$C$3:$J$2063,8,0)</f>
        <v>1</v>
      </c>
      <c r="K50" s="77">
        <f t="shared" si="2"/>
        <v>630.79999999999995</v>
      </c>
      <c r="L50" s="64">
        <v>1</v>
      </c>
      <c r="M50" s="77"/>
      <c r="N50" s="77"/>
      <c r="O50" s="64"/>
      <c r="P50" s="64"/>
      <c r="Q50" s="64"/>
      <c r="R50" s="73"/>
      <c r="S50" s="77"/>
      <c r="T50" s="77">
        <f>VLOOKUP(B50,[2]Лист1!$C$3:$W$573,21,0)</f>
        <v>1</v>
      </c>
      <c r="U50" s="77">
        <f t="shared" si="0"/>
        <v>630.79999999999995</v>
      </c>
      <c r="V50" s="64">
        <f t="shared" si="1"/>
        <v>0</v>
      </c>
      <c r="W50" s="119"/>
      <c r="X50" s="182" t="s">
        <v>4851</v>
      </c>
      <c r="Y50" s="163">
        <v>1</v>
      </c>
      <c r="Z50" s="237"/>
    </row>
    <row r="51" spans="1:26" x14ac:dyDescent="0.3">
      <c r="A51" s="109" t="s">
        <v>268</v>
      </c>
      <c r="B51" s="110" t="s">
        <v>107</v>
      </c>
      <c r="C51" s="110" t="s">
        <v>269</v>
      </c>
      <c r="D51" s="77">
        <v>1</v>
      </c>
      <c r="E51" s="194">
        <v>626.20000000000005</v>
      </c>
      <c r="F51" s="198">
        <v>626.20000000000005</v>
      </c>
      <c r="G51" s="199">
        <v>13.62</v>
      </c>
      <c r="H51" s="199">
        <v>13.62</v>
      </c>
      <c r="I51" s="77" t="s">
        <v>165</v>
      </c>
      <c r="J51" s="77">
        <f>VLOOKUP(B51,'[1]09.02.2026'!$C$3:$J$2063,8,0)</f>
        <v>1</v>
      </c>
      <c r="K51" s="77">
        <f t="shared" si="2"/>
        <v>626.20000000000005</v>
      </c>
      <c r="L51" s="64">
        <v>1</v>
      </c>
      <c r="M51" s="77"/>
      <c r="N51" s="77"/>
      <c r="O51" s="64"/>
      <c r="P51" s="64"/>
      <c r="Q51" s="64"/>
      <c r="R51" s="73"/>
      <c r="S51" s="77"/>
      <c r="T51" s="77">
        <f>VLOOKUP(B51,[2]Лист1!$C$3:$W$573,21,0)</f>
        <v>1</v>
      </c>
      <c r="U51" s="77">
        <f t="shared" si="0"/>
        <v>626.20000000000005</v>
      </c>
      <c r="V51" s="64">
        <f t="shared" si="1"/>
        <v>0</v>
      </c>
      <c r="W51" s="119"/>
      <c r="X51" s="182" t="s">
        <v>4851</v>
      </c>
      <c r="Y51" s="163">
        <v>1</v>
      </c>
      <c r="Z51" s="237"/>
    </row>
    <row r="52" spans="1:26" x14ac:dyDescent="0.3">
      <c r="A52" s="109" t="s">
        <v>270</v>
      </c>
      <c r="B52" s="110" t="s">
        <v>108</v>
      </c>
      <c r="C52" s="110" t="s">
        <v>271</v>
      </c>
      <c r="D52" s="77">
        <v>2</v>
      </c>
      <c r="E52" s="194">
        <v>613</v>
      </c>
      <c r="F52" s="198">
        <v>1226</v>
      </c>
      <c r="G52" s="199">
        <v>13.27</v>
      </c>
      <c r="H52" s="199">
        <v>26.54</v>
      </c>
      <c r="I52" s="77" t="s">
        <v>170</v>
      </c>
      <c r="J52" s="77">
        <f>VLOOKUP(B52,'[1]09.02.2026'!$C$3:$J$2063,8,0)</f>
        <v>2</v>
      </c>
      <c r="K52" s="77">
        <f t="shared" si="2"/>
        <v>1226</v>
      </c>
      <c r="L52" s="64">
        <v>2</v>
      </c>
      <c r="M52" s="77"/>
      <c r="N52" s="77"/>
      <c r="O52" s="64"/>
      <c r="P52" s="64"/>
      <c r="Q52" s="64"/>
      <c r="R52" s="73"/>
      <c r="S52" s="77"/>
      <c r="T52" s="77">
        <f>VLOOKUP(B52,[2]Лист1!$C$3:$W$573,21,0)</f>
        <v>2</v>
      </c>
      <c r="U52" s="77">
        <f t="shared" si="0"/>
        <v>1226</v>
      </c>
      <c r="V52" s="64">
        <f t="shared" si="1"/>
        <v>0</v>
      </c>
      <c r="W52" s="119"/>
      <c r="X52" s="182" t="s">
        <v>4851</v>
      </c>
      <c r="Y52" s="163">
        <v>2</v>
      </c>
      <c r="Z52" s="237"/>
    </row>
    <row r="53" spans="1:26" x14ac:dyDescent="0.3">
      <c r="A53" s="109" t="s">
        <v>272</v>
      </c>
      <c r="B53" s="110" t="s">
        <v>273</v>
      </c>
      <c r="C53" s="110" t="s">
        <v>274</v>
      </c>
      <c r="D53" s="77">
        <v>1</v>
      </c>
      <c r="E53" s="194">
        <v>267.5</v>
      </c>
      <c r="F53" s="198">
        <v>267.5</v>
      </c>
      <c r="G53" s="199">
        <v>9.52</v>
      </c>
      <c r="H53" s="199">
        <v>9.52</v>
      </c>
      <c r="I53" s="77" t="s">
        <v>170</v>
      </c>
      <c r="J53" s="77">
        <f>VLOOKUP(B53,'[1]09.02.2026'!$C$3:$J$2063,8,0)</f>
        <v>1</v>
      </c>
      <c r="K53" s="77">
        <f t="shared" si="2"/>
        <v>267.5</v>
      </c>
      <c r="L53" s="64">
        <v>1</v>
      </c>
      <c r="M53" s="77"/>
      <c r="N53" s="77"/>
      <c r="O53" s="64"/>
      <c r="P53" s="64"/>
      <c r="Q53" s="64"/>
      <c r="R53" s="73"/>
      <c r="S53" s="77"/>
      <c r="T53" s="77" t="str">
        <f>VLOOKUP(B53,[2]Лист1!$C$3:$W$573,21,0)</f>
        <v>-</v>
      </c>
      <c r="U53" s="77" t="str">
        <f t="shared" si="0"/>
        <v>-</v>
      </c>
      <c r="V53" s="64">
        <f t="shared" si="1"/>
        <v>0</v>
      </c>
      <c r="W53" s="119"/>
      <c r="X53" s="182" t="s">
        <v>4976</v>
      </c>
      <c r="Y53" s="163">
        <v>1</v>
      </c>
      <c r="Z53" s="237"/>
    </row>
    <row r="54" spans="1:26" x14ac:dyDescent="0.3">
      <c r="A54" s="109" t="s">
        <v>275</v>
      </c>
      <c r="B54" s="110" t="s">
        <v>276</v>
      </c>
      <c r="C54" s="110" t="s">
        <v>277</v>
      </c>
      <c r="D54" s="77">
        <v>7</v>
      </c>
      <c r="E54" s="194">
        <v>147.4</v>
      </c>
      <c r="F54" s="198">
        <v>1031.8</v>
      </c>
      <c r="G54" s="199">
        <v>5.24</v>
      </c>
      <c r="H54" s="199">
        <v>36.68</v>
      </c>
      <c r="I54" s="77" t="s">
        <v>170</v>
      </c>
      <c r="J54" s="77">
        <f>VLOOKUP(B54,'[1]09.02.2026'!$C$3:$J$2063,8,0)</f>
        <v>7</v>
      </c>
      <c r="K54" s="77">
        <f t="shared" si="2"/>
        <v>1031.8</v>
      </c>
      <c r="L54" s="64">
        <v>7</v>
      </c>
      <c r="M54" s="77"/>
      <c r="N54" s="77"/>
      <c r="O54" s="64"/>
      <c r="P54" s="64"/>
      <c r="Q54" s="64"/>
      <c r="R54" s="73"/>
      <c r="S54" s="77"/>
      <c r="T54" s="77" t="str">
        <f>VLOOKUP(B54,[2]Лист1!$C$3:$W$573,21,0)</f>
        <v>-</v>
      </c>
      <c r="U54" s="77" t="str">
        <f t="shared" si="0"/>
        <v>-</v>
      </c>
      <c r="V54" s="64">
        <f t="shared" si="1"/>
        <v>0</v>
      </c>
      <c r="W54" s="119"/>
      <c r="X54" s="182" t="s">
        <v>4845</v>
      </c>
      <c r="Y54" s="163">
        <v>7</v>
      </c>
      <c r="Z54" s="237"/>
    </row>
    <row r="55" spans="1:26" x14ac:dyDescent="0.3">
      <c r="A55" s="109" t="s">
        <v>278</v>
      </c>
      <c r="B55" s="110" t="s">
        <v>279</v>
      </c>
      <c r="C55" s="110" t="s">
        <v>280</v>
      </c>
      <c r="D55" s="77">
        <v>2</v>
      </c>
      <c r="E55" s="194">
        <v>53.8</v>
      </c>
      <c r="F55" s="198">
        <v>107.6</v>
      </c>
      <c r="G55" s="199">
        <v>1.91</v>
      </c>
      <c r="H55" s="199">
        <v>3.82</v>
      </c>
      <c r="I55" s="77" t="s">
        <v>170</v>
      </c>
      <c r="J55" s="77">
        <f>VLOOKUP(B55,'[1]09.02.2026'!$C$3:$J$2063,8,0)</f>
        <v>4</v>
      </c>
      <c r="K55" s="77">
        <f t="shared" si="2"/>
        <v>215.2</v>
      </c>
      <c r="L55" s="64"/>
      <c r="M55" s="121">
        <v>2</v>
      </c>
      <c r="N55" s="77"/>
      <c r="O55" s="64"/>
      <c r="P55" s="64"/>
      <c r="Q55" s="64"/>
      <c r="R55" s="73"/>
      <c r="S55" s="77"/>
      <c r="T55" s="77" t="str">
        <f>VLOOKUP(B55,[2]Лист1!$C$3:$W$573,21,0)</f>
        <v>-</v>
      </c>
      <c r="U55" s="77" t="str">
        <f t="shared" si="0"/>
        <v>-</v>
      </c>
      <c r="V55" s="64">
        <f t="shared" si="1"/>
        <v>0</v>
      </c>
      <c r="W55" s="119"/>
      <c r="X55" s="182" t="s">
        <v>4867</v>
      </c>
      <c r="Y55" s="163">
        <v>2</v>
      </c>
      <c r="Z55" s="237"/>
    </row>
    <row r="56" spans="1:26" hidden="1" x14ac:dyDescent="0.3">
      <c r="A56" s="109" t="s">
        <v>281</v>
      </c>
      <c r="B56" s="110" t="s">
        <v>282</v>
      </c>
      <c r="C56" s="110" t="s">
        <v>283</v>
      </c>
      <c r="D56" s="77">
        <v>1</v>
      </c>
      <c r="E56" s="194">
        <v>53.8</v>
      </c>
      <c r="F56" s="198">
        <v>53.8</v>
      </c>
      <c r="G56" s="199">
        <v>1.91</v>
      </c>
      <c r="H56" s="199">
        <v>1.91</v>
      </c>
      <c r="I56" s="77" t="s">
        <v>170</v>
      </c>
      <c r="J56" s="77">
        <f>VLOOKUP(B56,'[1]09.02.2026'!$C$3:$J$2063,8,0)</f>
        <v>0</v>
      </c>
      <c r="K56" s="77">
        <f t="shared" si="2"/>
        <v>0</v>
      </c>
      <c r="L56" s="64"/>
      <c r="M56" s="121">
        <v>1</v>
      </c>
      <c r="N56" s="77"/>
      <c r="O56" s="64"/>
      <c r="P56" s="64"/>
      <c r="Q56" s="64"/>
      <c r="R56" s="73"/>
      <c r="S56" s="77"/>
      <c r="T56" s="77" t="str">
        <f>VLOOKUP(B56,[2]Лист1!$C$3:$W$573,21,0)</f>
        <v>-</v>
      </c>
      <c r="U56" s="77" t="str">
        <f t="shared" si="0"/>
        <v>-</v>
      </c>
      <c r="V56" s="64">
        <f t="shared" si="1"/>
        <v>0</v>
      </c>
      <c r="W56" s="119"/>
      <c r="X56" s="182" t="s">
        <v>4845</v>
      </c>
      <c r="Y56" s="163">
        <v>1</v>
      </c>
      <c r="Z56" s="237"/>
    </row>
    <row r="57" spans="1:26" x14ac:dyDescent="0.3">
      <c r="A57" s="109" t="s">
        <v>284</v>
      </c>
      <c r="B57" s="110" t="s">
        <v>285</v>
      </c>
      <c r="C57" s="110" t="s">
        <v>286</v>
      </c>
      <c r="D57" s="77">
        <v>1</v>
      </c>
      <c r="E57" s="194">
        <v>17.2</v>
      </c>
      <c r="F57" s="198">
        <v>17.2</v>
      </c>
      <c r="G57" s="199">
        <v>0.62</v>
      </c>
      <c r="H57" s="199">
        <v>0.62</v>
      </c>
      <c r="I57" s="77" t="s">
        <v>170</v>
      </c>
      <c r="J57" s="77">
        <f>VLOOKUP(B57,'[1]09.02.2026'!$C$3:$J$2063,8,0)</f>
        <v>1</v>
      </c>
      <c r="K57" s="77">
        <f t="shared" si="2"/>
        <v>17.2</v>
      </c>
      <c r="L57" s="64"/>
      <c r="M57" s="77"/>
      <c r="N57" s="77"/>
      <c r="O57" s="64"/>
      <c r="P57" s="64">
        <v>1</v>
      </c>
      <c r="Q57" s="64"/>
      <c r="R57" s="73"/>
      <c r="S57" s="77"/>
      <c r="T57" s="77" t="str">
        <f>VLOOKUP(B57,[2]Лист1!$C$3:$W$573,21,0)</f>
        <v>-</v>
      </c>
      <c r="U57" s="77" t="str">
        <f t="shared" si="0"/>
        <v>-</v>
      </c>
      <c r="V57" s="64">
        <f t="shared" si="1"/>
        <v>0</v>
      </c>
      <c r="W57" s="119"/>
      <c r="X57" s="182" t="s">
        <v>4844</v>
      </c>
      <c r="Y57" s="163">
        <v>1</v>
      </c>
      <c r="Z57" s="237"/>
    </row>
    <row r="58" spans="1:26" x14ac:dyDescent="0.3">
      <c r="A58" s="109" t="s">
        <v>287</v>
      </c>
      <c r="B58" s="110" t="s">
        <v>288</v>
      </c>
      <c r="C58" s="110" t="s">
        <v>289</v>
      </c>
      <c r="D58" s="77">
        <v>1</v>
      </c>
      <c r="E58" s="194">
        <v>123.7</v>
      </c>
      <c r="F58" s="198">
        <v>123.7</v>
      </c>
      <c r="G58" s="199">
        <v>4.34</v>
      </c>
      <c r="H58" s="199">
        <v>4.34</v>
      </c>
      <c r="I58" s="77" t="s">
        <v>165</v>
      </c>
      <c r="J58" s="77">
        <f>VLOOKUP(B58,'[1]09.02.2026'!$C$3:$J$2063,8,0)</f>
        <v>1</v>
      </c>
      <c r="K58" s="77">
        <f t="shared" si="2"/>
        <v>123.7</v>
      </c>
      <c r="L58" s="64"/>
      <c r="M58" s="77"/>
      <c r="N58" s="77"/>
      <c r="O58" s="64"/>
      <c r="P58" s="64">
        <v>1</v>
      </c>
      <c r="Q58" s="64"/>
      <c r="R58" s="73"/>
      <c r="S58" s="77"/>
      <c r="T58" s="77" t="str">
        <f>VLOOKUP(B58,[2]Лист1!$C$3:$W$573,21,0)</f>
        <v>-</v>
      </c>
      <c r="U58" s="77" t="str">
        <f t="shared" si="0"/>
        <v>-</v>
      </c>
      <c r="V58" s="64">
        <f t="shared" si="1"/>
        <v>0</v>
      </c>
      <c r="W58" s="119"/>
      <c r="X58" s="182" t="s">
        <v>4844</v>
      </c>
      <c r="Y58" s="163">
        <v>1</v>
      </c>
      <c r="Z58" s="237"/>
    </row>
    <row r="59" spans="1:26" x14ac:dyDescent="0.3">
      <c r="A59" s="109" t="s">
        <v>290</v>
      </c>
      <c r="B59" s="110" t="s">
        <v>291</v>
      </c>
      <c r="C59" s="110" t="s">
        <v>292</v>
      </c>
      <c r="D59" s="77">
        <v>1</v>
      </c>
      <c r="E59" s="194">
        <v>48.6</v>
      </c>
      <c r="F59" s="198">
        <v>48.6</v>
      </c>
      <c r="G59" s="199">
        <v>1.71</v>
      </c>
      <c r="H59" s="199">
        <v>1.71</v>
      </c>
      <c r="I59" s="77" t="s">
        <v>170</v>
      </c>
      <c r="J59" s="77">
        <f>VLOOKUP(B59,'[1]09.02.2026'!$C$3:$J$2063,8,0)</f>
        <v>1</v>
      </c>
      <c r="K59" s="77">
        <f t="shared" si="2"/>
        <v>48.6</v>
      </c>
      <c r="L59" s="64"/>
      <c r="M59" s="121">
        <v>1</v>
      </c>
      <c r="N59" s="77"/>
      <c r="O59" s="64"/>
      <c r="P59" s="64"/>
      <c r="Q59" s="64"/>
      <c r="R59" s="73"/>
      <c r="S59" s="77"/>
      <c r="T59" s="77" t="str">
        <f>VLOOKUP(B59,[2]Лист1!$C$3:$W$573,21,0)</f>
        <v>-</v>
      </c>
      <c r="U59" s="77" t="str">
        <f t="shared" si="0"/>
        <v>-</v>
      </c>
      <c r="V59" s="64">
        <f t="shared" si="1"/>
        <v>0</v>
      </c>
      <c r="W59" s="119"/>
      <c r="X59" s="182" t="s">
        <v>4867</v>
      </c>
      <c r="Y59" s="163">
        <v>1</v>
      </c>
      <c r="Z59" s="237"/>
    </row>
    <row r="60" spans="1:26" x14ac:dyDescent="0.3">
      <c r="A60" s="109" t="s">
        <v>293</v>
      </c>
      <c r="B60" s="110" t="s">
        <v>294</v>
      </c>
      <c r="C60" s="110" t="s">
        <v>295</v>
      </c>
      <c r="D60" s="77">
        <v>1</v>
      </c>
      <c r="E60" s="194">
        <v>30.8</v>
      </c>
      <c r="F60" s="198">
        <v>30.8</v>
      </c>
      <c r="G60" s="199">
        <v>1.0900000000000001</v>
      </c>
      <c r="H60" s="199">
        <v>1.0900000000000001</v>
      </c>
      <c r="I60" s="77" t="s">
        <v>170</v>
      </c>
      <c r="J60" s="77">
        <f>VLOOKUP(B60,'[1]09.02.2026'!$C$3:$J$2063,8,0)</f>
        <v>1</v>
      </c>
      <c r="K60" s="77">
        <f t="shared" si="2"/>
        <v>30.8</v>
      </c>
      <c r="L60" s="64"/>
      <c r="M60" s="121">
        <v>1</v>
      </c>
      <c r="N60" s="77"/>
      <c r="O60" s="64"/>
      <c r="P60" s="64"/>
      <c r="Q60" s="64"/>
      <c r="R60" s="73"/>
      <c r="S60" s="77"/>
      <c r="T60" s="77" t="str">
        <f>VLOOKUP(B60,[2]Лист1!$C$3:$W$573,21,0)</f>
        <v>-</v>
      </c>
      <c r="U60" s="77" t="str">
        <f t="shared" si="0"/>
        <v>-</v>
      </c>
      <c r="V60" s="64">
        <f t="shared" si="1"/>
        <v>0</v>
      </c>
      <c r="W60" s="119"/>
      <c r="X60" s="182" t="s">
        <v>4867</v>
      </c>
      <c r="Y60" s="163">
        <v>1</v>
      </c>
      <c r="Z60" s="237"/>
    </row>
    <row r="61" spans="1:26" x14ac:dyDescent="0.3">
      <c r="A61" s="109" t="s">
        <v>296</v>
      </c>
      <c r="B61" s="110" t="s">
        <v>297</v>
      </c>
      <c r="C61" s="110" t="s">
        <v>298</v>
      </c>
      <c r="D61" s="77">
        <v>5</v>
      </c>
      <c r="E61" s="194">
        <v>100</v>
      </c>
      <c r="F61" s="198">
        <v>500</v>
      </c>
      <c r="G61" s="199">
        <v>3.55</v>
      </c>
      <c r="H61" s="199">
        <v>17.75</v>
      </c>
      <c r="I61" s="77" t="s">
        <v>170</v>
      </c>
      <c r="J61" s="77">
        <f>VLOOKUP(B61,'[1]09.02.2026'!$C$3:$J$2063,8,0)</f>
        <v>2</v>
      </c>
      <c r="K61" s="77">
        <f t="shared" si="2"/>
        <v>200</v>
      </c>
      <c r="L61" s="64"/>
      <c r="M61" s="121">
        <v>5</v>
      </c>
      <c r="N61" s="77"/>
      <c r="O61" s="64"/>
      <c r="P61" s="64"/>
      <c r="Q61" s="64"/>
      <c r="R61" s="73"/>
      <c r="S61" s="77"/>
      <c r="T61" s="77" t="str">
        <f>VLOOKUP(B61,[2]Лист1!$C$3:$W$573,21,0)</f>
        <v>-</v>
      </c>
      <c r="U61" s="77" t="str">
        <f t="shared" si="0"/>
        <v>-</v>
      </c>
      <c r="V61" s="64">
        <f t="shared" si="1"/>
        <v>0</v>
      </c>
      <c r="W61" s="119"/>
      <c r="X61" s="182" t="s">
        <v>4845</v>
      </c>
      <c r="Y61" s="163">
        <v>5</v>
      </c>
      <c r="Z61" s="237"/>
    </row>
    <row r="62" spans="1:26" hidden="1" x14ac:dyDescent="0.3">
      <c r="A62" s="109" t="s">
        <v>299</v>
      </c>
      <c r="B62" s="110" t="s">
        <v>300</v>
      </c>
      <c r="C62" s="110" t="s">
        <v>301</v>
      </c>
      <c r="D62" s="77">
        <v>1</v>
      </c>
      <c r="E62" s="194">
        <v>101.8</v>
      </c>
      <c r="F62" s="198">
        <v>101.8</v>
      </c>
      <c r="G62" s="199">
        <v>3.61</v>
      </c>
      <c r="H62" s="199">
        <v>3.61</v>
      </c>
      <c r="I62" s="77" t="s">
        <v>170</v>
      </c>
      <c r="J62" s="77">
        <f>VLOOKUP(B62,'[1]09.02.2026'!$C$3:$J$2063,8,0)</f>
        <v>0</v>
      </c>
      <c r="K62" s="77">
        <f t="shared" si="2"/>
        <v>0</v>
      </c>
      <c r="L62" s="64"/>
      <c r="M62" s="121">
        <v>1</v>
      </c>
      <c r="N62" s="77"/>
      <c r="O62" s="64"/>
      <c r="P62" s="64"/>
      <c r="Q62" s="64"/>
      <c r="R62" s="73"/>
      <c r="S62" s="77"/>
      <c r="T62" s="77" t="str">
        <f>VLOOKUP(B62,[2]Лист1!$C$3:$W$573,21,0)</f>
        <v>-</v>
      </c>
      <c r="U62" s="77" t="str">
        <f t="shared" si="0"/>
        <v>-</v>
      </c>
      <c r="V62" s="64">
        <f t="shared" si="1"/>
        <v>0</v>
      </c>
      <c r="W62" s="119"/>
      <c r="X62" s="182" t="s">
        <v>4845</v>
      </c>
      <c r="Y62" s="163">
        <v>1</v>
      </c>
      <c r="Z62" s="237"/>
    </row>
    <row r="63" spans="1:26" ht="31.2" x14ac:dyDescent="0.3">
      <c r="A63" s="109" t="s">
        <v>302</v>
      </c>
      <c r="B63" s="110" t="s">
        <v>303</v>
      </c>
      <c r="C63" s="110" t="s">
        <v>304</v>
      </c>
      <c r="D63" s="77">
        <v>2</v>
      </c>
      <c r="E63" s="194">
        <v>44.9</v>
      </c>
      <c r="F63" s="198">
        <v>89.8</v>
      </c>
      <c r="G63" s="199">
        <v>1.61</v>
      </c>
      <c r="H63" s="199">
        <v>3.22</v>
      </c>
      <c r="I63" s="77" t="s">
        <v>170</v>
      </c>
      <c r="J63" s="77">
        <f>VLOOKUP(B63,'[1]09.02.2026'!$C$3:$J$2063,8,0)</f>
        <v>2</v>
      </c>
      <c r="K63" s="77">
        <f t="shared" si="2"/>
        <v>89.8</v>
      </c>
      <c r="L63" s="64"/>
      <c r="M63" s="121">
        <v>2</v>
      </c>
      <c r="N63" s="77"/>
      <c r="O63" s="64"/>
      <c r="P63" s="64"/>
      <c r="Q63" s="64"/>
      <c r="R63" s="73"/>
      <c r="S63" s="77"/>
      <c r="T63" s="77" t="str">
        <f>VLOOKUP(B63,[2]Лист1!$C$3:$W$573,21,0)</f>
        <v>-</v>
      </c>
      <c r="U63" s="77" t="str">
        <f t="shared" si="0"/>
        <v>-</v>
      </c>
      <c r="V63" s="64">
        <f t="shared" si="1"/>
        <v>0</v>
      </c>
      <c r="W63" s="119"/>
      <c r="X63" s="182" t="s">
        <v>4866</v>
      </c>
      <c r="Y63" s="163">
        <f>1+1</f>
        <v>2</v>
      </c>
      <c r="Z63" s="237"/>
    </row>
    <row r="64" spans="1:26" x14ac:dyDescent="0.3">
      <c r="A64" s="109" t="s">
        <v>305</v>
      </c>
      <c r="B64" s="110" t="s">
        <v>306</v>
      </c>
      <c r="C64" s="110" t="s">
        <v>307</v>
      </c>
      <c r="D64" s="77">
        <v>3</v>
      </c>
      <c r="E64" s="194">
        <v>46</v>
      </c>
      <c r="F64" s="198">
        <v>138</v>
      </c>
      <c r="G64" s="199">
        <v>1.64</v>
      </c>
      <c r="H64" s="199">
        <v>4.92</v>
      </c>
      <c r="I64" s="77" t="s">
        <v>170</v>
      </c>
      <c r="J64" s="77">
        <f>VLOOKUP(B64,'[1]09.02.2026'!$C$3:$J$2063,8,0)</f>
        <v>3</v>
      </c>
      <c r="K64" s="77">
        <f t="shared" si="2"/>
        <v>138</v>
      </c>
      <c r="L64" s="64"/>
      <c r="M64" s="77"/>
      <c r="N64" s="120">
        <v>3</v>
      </c>
      <c r="O64" s="64"/>
      <c r="P64" s="64"/>
      <c r="Q64" s="64"/>
      <c r="R64" s="73"/>
      <c r="S64" s="77"/>
      <c r="T64" s="77" t="str">
        <f>VLOOKUP(B64,[2]Лист1!$C$3:$W$573,21,0)</f>
        <v>-</v>
      </c>
      <c r="U64" s="77" t="str">
        <f t="shared" si="0"/>
        <v>-</v>
      </c>
      <c r="V64" s="64">
        <f t="shared" si="1"/>
        <v>0</v>
      </c>
      <c r="W64" s="119"/>
      <c r="X64" s="182" t="s">
        <v>4844</v>
      </c>
      <c r="Y64" s="163">
        <v>3</v>
      </c>
      <c r="Z64" s="237"/>
    </row>
    <row r="65" spans="1:27" x14ac:dyDescent="0.3">
      <c r="A65" s="109" t="s">
        <v>308</v>
      </c>
      <c r="B65" s="110" t="s">
        <v>309</v>
      </c>
      <c r="C65" s="110" t="s">
        <v>310</v>
      </c>
      <c r="D65" s="77">
        <v>1</v>
      </c>
      <c r="E65" s="194">
        <v>39.299999999999997</v>
      </c>
      <c r="F65" s="198">
        <v>39.299999999999997</v>
      </c>
      <c r="G65" s="199">
        <v>1.39</v>
      </c>
      <c r="H65" s="199">
        <v>1.39</v>
      </c>
      <c r="I65" s="77" t="s">
        <v>170</v>
      </c>
      <c r="J65" s="77">
        <f>VLOOKUP(B65,'[1]09.02.2026'!$C$3:$J$2063,8,0)</f>
        <v>1</v>
      </c>
      <c r="K65" s="77">
        <f t="shared" si="2"/>
        <v>39.299999999999997</v>
      </c>
      <c r="L65" s="64"/>
      <c r="M65" s="77"/>
      <c r="N65" s="120">
        <v>1</v>
      </c>
      <c r="O65" s="64"/>
      <c r="P65" s="64"/>
      <c r="Q65" s="64"/>
      <c r="R65" s="73"/>
      <c r="S65" s="77"/>
      <c r="T65" s="77" t="str">
        <f>VLOOKUP(B65,[2]Лист1!$C$3:$W$573,21,0)</f>
        <v>-</v>
      </c>
      <c r="U65" s="77" t="str">
        <f t="shared" si="0"/>
        <v>-</v>
      </c>
      <c r="V65" s="64">
        <f t="shared" si="1"/>
        <v>0</v>
      </c>
      <c r="W65" s="119"/>
      <c r="X65" s="182" t="s">
        <v>4867</v>
      </c>
      <c r="Y65" s="163">
        <v>1</v>
      </c>
      <c r="Z65" s="237"/>
    </row>
    <row r="66" spans="1:27" x14ac:dyDescent="0.3">
      <c r="A66" s="109" t="s">
        <v>311</v>
      </c>
      <c r="B66" s="110" t="s">
        <v>312</v>
      </c>
      <c r="C66" s="110" t="s">
        <v>313</v>
      </c>
      <c r="D66" s="77">
        <v>1</v>
      </c>
      <c r="E66" s="194">
        <v>47.5</v>
      </c>
      <c r="F66" s="198">
        <v>47.5</v>
      </c>
      <c r="G66" s="199">
        <v>1.67</v>
      </c>
      <c r="H66" s="199">
        <v>1.67</v>
      </c>
      <c r="I66" s="77" t="s">
        <v>170</v>
      </c>
      <c r="J66" s="77">
        <f>VLOOKUP(B66,'[1]09.02.2026'!$C$3:$J$2063,8,0)</f>
        <v>1</v>
      </c>
      <c r="K66" s="77">
        <f t="shared" si="2"/>
        <v>47.5</v>
      </c>
      <c r="L66" s="64"/>
      <c r="M66" s="77"/>
      <c r="N66" s="120">
        <v>1</v>
      </c>
      <c r="O66" s="64"/>
      <c r="P66" s="64"/>
      <c r="Q66" s="64"/>
      <c r="R66" s="73"/>
      <c r="S66" s="77"/>
      <c r="T66" s="77" t="str">
        <f>VLOOKUP(B66,[2]Лист1!$C$3:$W$573,21,0)</f>
        <v>-</v>
      </c>
      <c r="U66" s="77" t="str">
        <f t="shared" ref="U66:U129" si="3">IFERROR((T66*E66),"-")</f>
        <v>-</v>
      </c>
      <c r="V66" s="64">
        <f t="shared" ref="V66:V129" si="4">D66-L66-M66-N66-O66-P66-Q66-R66-S66</f>
        <v>0</v>
      </c>
      <c r="W66" s="119"/>
      <c r="X66" s="182" t="s">
        <v>4867</v>
      </c>
      <c r="Y66" s="163">
        <v>1</v>
      </c>
      <c r="Z66" s="237"/>
    </row>
    <row r="67" spans="1:27" x14ac:dyDescent="0.3">
      <c r="A67" s="109" t="s">
        <v>314</v>
      </c>
      <c r="B67" s="110" t="s">
        <v>315</v>
      </c>
      <c r="C67" s="110" t="s">
        <v>316</v>
      </c>
      <c r="D67" s="77">
        <v>1</v>
      </c>
      <c r="E67" s="194">
        <v>29.7</v>
      </c>
      <c r="F67" s="198">
        <v>29.7</v>
      </c>
      <c r="G67" s="199">
        <v>1.04</v>
      </c>
      <c r="H67" s="199">
        <v>1.04</v>
      </c>
      <c r="I67" s="77" t="s">
        <v>170</v>
      </c>
      <c r="J67" s="77">
        <f>VLOOKUP(B67,'[1]09.02.2026'!$C$3:$J$2063,8,0)</f>
        <v>1</v>
      </c>
      <c r="K67" s="77">
        <f t="shared" ref="K67:K130" si="5">J67*E67</f>
        <v>29.7</v>
      </c>
      <c r="L67" s="64"/>
      <c r="M67" s="77"/>
      <c r="N67" s="120">
        <v>1</v>
      </c>
      <c r="O67" s="64"/>
      <c r="P67" s="64"/>
      <c r="Q67" s="64"/>
      <c r="R67" s="73"/>
      <c r="S67" s="77"/>
      <c r="T67" s="77" t="str">
        <f>VLOOKUP(B67,[2]Лист1!$C$3:$W$573,21,0)</f>
        <v>-</v>
      </c>
      <c r="U67" s="77" t="str">
        <f t="shared" si="3"/>
        <v>-</v>
      </c>
      <c r="V67" s="64">
        <f t="shared" si="4"/>
        <v>0</v>
      </c>
      <c r="W67" s="119"/>
      <c r="X67" s="182" t="s">
        <v>4867</v>
      </c>
      <c r="Y67" s="163">
        <v>1</v>
      </c>
      <c r="Z67" s="237"/>
    </row>
    <row r="68" spans="1:27" ht="31.2" x14ac:dyDescent="0.3">
      <c r="A68" s="109" t="s">
        <v>317</v>
      </c>
      <c r="B68" s="110" t="s">
        <v>318</v>
      </c>
      <c r="C68" s="110" t="s">
        <v>319</v>
      </c>
      <c r="D68" s="77">
        <v>10</v>
      </c>
      <c r="E68" s="194">
        <v>105.4</v>
      </c>
      <c r="F68" s="198">
        <v>1054</v>
      </c>
      <c r="G68" s="199">
        <v>3.77</v>
      </c>
      <c r="H68" s="199">
        <v>37.700000000000003</v>
      </c>
      <c r="I68" s="77" t="s">
        <v>170</v>
      </c>
      <c r="J68" s="77">
        <f>VLOOKUP(B68,'[1]09.02.2026'!$C$3:$J$2063,8,0)</f>
        <v>10</v>
      </c>
      <c r="K68" s="77">
        <f t="shared" si="5"/>
        <v>1054</v>
      </c>
      <c r="L68" s="64"/>
      <c r="M68" s="77"/>
      <c r="N68" s="120">
        <v>10</v>
      </c>
      <c r="O68" s="64"/>
      <c r="P68" s="64"/>
      <c r="Q68" s="64"/>
      <c r="R68" s="73"/>
      <c r="S68" s="77"/>
      <c r="T68" s="77" t="str">
        <f>VLOOKUP(B68,[2]Лист1!$C$3:$W$573,21,0)</f>
        <v>-</v>
      </c>
      <c r="U68" s="77" t="str">
        <f t="shared" si="3"/>
        <v>-</v>
      </c>
      <c r="V68" s="64">
        <f t="shared" si="4"/>
        <v>0</v>
      </c>
      <c r="W68" s="119"/>
      <c r="X68" s="182" t="s">
        <v>4846</v>
      </c>
      <c r="Y68" s="163">
        <f>4+6</f>
        <v>10</v>
      </c>
      <c r="Z68" s="237"/>
    </row>
    <row r="69" spans="1:27" hidden="1" x14ac:dyDescent="0.3">
      <c r="A69" s="109" t="s">
        <v>320</v>
      </c>
      <c r="B69" s="110" t="s">
        <v>321</v>
      </c>
      <c r="C69" s="110" t="s">
        <v>322</v>
      </c>
      <c r="D69" s="77">
        <v>1</v>
      </c>
      <c r="E69" s="194">
        <v>109.1</v>
      </c>
      <c r="F69" s="198">
        <v>109.1</v>
      </c>
      <c r="G69" s="199">
        <v>3.89</v>
      </c>
      <c r="H69" s="199">
        <v>3.89</v>
      </c>
      <c r="I69" s="77" t="s">
        <v>170</v>
      </c>
      <c r="J69" s="77">
        <f>VLOOKUP(B69,'[1]09.02.2026'!$C$3:$J$2063,8,0)</f>
        <v>0</v>
      </c>
      <c r="K69" s="77">
        <f t="shared" si="5"/>
        <v>0</v>
      </c>
      <c r="L69" s="64"/>
      <c r="M69" s="77"/>
      <c r="N69" s="120">
        <v>1</v>
      </c>
      <c r="O69" s="64"/>
      <c r="P69" s="64"/>
      <c r="Q69" s="64"/>
      <c r="R69" s="73"/>
      <c r="S69" s="77"/>
      <c r="T69" s="77" t="str">
        <f>VLOOKUP(B69,[2]Лист1!$C$3:$W$573,21,0)</f>
        <v>-</v>
      </c>
      <c r="U69" s="77" t="str">
        <f t="shared" si="3"/>
        <v>-</v>
      </c>
      <c r="V69" s="64">
        <f t="shared" si="4"/>
        <v>0</v>
      </c>
      <c r="W69" s="119"/>
      <c r="X69" s="182" t="s">
        <v>4845</v>
      </c>
      <c r="Y69" s="163">
        <v>1</v>
      </c>
      <c r="Z69" s="237"/>
    </row>
    <row r="70" spans="1:27" x14ac:dyDescent="0.3">
      <c r="A70" s="109" t="s">
        <v>323</v>
      </c>
      <c r="B70" s="110" t="s">
        <v>324</v>
      </c>
      <c r="C70" s="110" t="s">
        <v>325</v>
      </c>
      <c r="D70" s="77">
        <v>1</v>
      </c>
      <c r="E70" s="194">
        <v>109.1</v>
      </c>
      <c r="F70" s="198">
        <v>109.1</v>
      </c>
      <c r="G70" s="199">
        <v>3.89</v>
      </c>
      <c r="H70" s="199">
        <v>3.89</v>
      </c>
      <c r="I70" s="77" t="s">
        <v>170</v>
      </c>
      <c r="J70" s="77">
        <f>VLOOKUP(B70,'[1]09.02.2026'!$C$3:$J$2063,8,0)</f>
        <v>1</v>
      </c>
      <c r="K70" s="77">
        <f t="shared" si="5"/>
        <v>109.1</v>
      </c>
      <c r="L70" s="64"/>
      <c r="M70" s="121">
        <v>1</v>
      </c>
      <c r="N70" s="77"/>
      <c r="O70" s="64"/>
      <c r="P70" s="64"/>
      <c r="Q70" s="64"/>
      <c r="R70" s="73"/>
      <c r="S70" s="77"/>
      <c r="T70" s="77" t="str">
        <f>VLOOKUP(B70,[2]Лист1!$C$3:$W$573,21,0)</f>
        <v>-</v>
      </c>
      <c r="U70" s="77" t="str">
        <f t="shared" si="3"/>
        <v>-</v>
      </c>
      <c r="V70" s="64">
        <f t="shared" si="4"/>
        <v>0</v>
      </c>
      <c r="W70" s="119"/>
      <c r="X70" s="182" t="s">
        <v>4844</v>
      </c>
      <c r="Y70" s="163">
        <v>1</v>
      </c>
      <c r="Z70" s="237"/>
    </row>
    <row r="71" spans="1:27" x14ac:dyDescent="0.3">
      <c r="A71" s="109" t="s">
        <v>326</v>
      </c>
      <c r="B71" s="110" t="s">
        <v>327</v>
      </c>
      <c r="C71" s="110" t="s">
        <v>328</v>
      </c>
      <c r="D71" s="77">
        <v>4</v>
      </c>
      <c r="E71" s="194">
        <v>50.3</v>
      </c>
      <c r="F71" s="198">
        <v>201.2</v>
      </c>
      <c r="G71" s="199">
        <v>1.82</v>
      </c>
      <c r="H71" s="199">
        <v>7.28</v>
      </c>
      <c r="I71" s="77" t="s">
        <v>170</v>
      </c>
      <c r="J71" s="77">
        <f>VLOOKUP(B71,'[1]09.02.2026'!$C$3:$J$2063,8,0)</f>
        <v>2</v>
      </c>
      <c r="K71" s="77">
        <f t="shared" si="5"/>
        <v>100.6</v>
      </c>
      <c r="L71" s="64"/>
      <c r="M71" s="77"/>
      <c r="N71" s="120">
        <v>4</v>
      </c>
      <c r="O71" s="64"/>
      <c r="P71" s="64"/>
      <c r="Q71" s="64"/>
      <c r="R71" s="73"/>
      <c r="S71" s="77"/>
      <c r="T71" s="77" t="str">
        <f>VLOOKUP(B71,[2]Лист1!$C$3:$W$573,21,0)</f>
        <v>-</v>
      </c>
      <c r="U71" s="77" t="str">
        <f t="shared" si="3"/>
        <v>-</v>
      </c>
      <c r="V71" s="64">
        <f t="shared" si="4"/>
        <v>0</v>
      </c>
      <c r="W71" s="119"/>
      <c r="X71" s="182" t="s">
        <v>4845</v>
      </c>
      <c r="Y71" s="163">
        <v>4</v>
      </c>
      <c r="Z71" s="237"/>
    </row>
    <row r="72" spans="1:27" x14ac:dyDescent="0.3">
      <c r="A72" s="109" t="s">
        <v>329</v>
      </c>
      <c r="B72" s="110" t="s">
        <v>330</v>
      </c>
      <c r="C72" s="110" t="s">
        <v>331</v>
      </c>
      <c r="D72" s="77">
        <v>1</v>
      </c>
      <c r="E72" s="194">
        <v>39.299999999999997</v>
      </c>
      <c r="F72" s="198">
        <v>39.299999999999997</v>
      </c>
      <c r="G72" s="199">
        <v>1.39</v>
      </c>
      <c r="H72" s="199">
        <v>1.39</v>
      </c>
      <c r="I72" s="77" t="s">
        <v>170</v>
      </c>
      <c r="J72" s="77">
        <f>VLOOKUP(B72,'[1]09.02.2026'!$C$3:$J$2063,8,0)</f>
        <v>1</v>
      </c>
      <c r="K72" s="77">
        <f t="shared" si="5"/>
        <v>39.299999999999997</v>
      </c>
      <c r="L72" s="64"/>
      <c r="M72" s="77"/>
      <c r="N72" s="120">
        <v>1</v>
      </c>
      <c r="O72" s="64"/>
      <c r="P72" s="64"/>
      <c r="Q72" s="64"/>
      <c r="R72" s="73"/>
      <c r="S72" s="77"/>
      <c r="T72" s="77" t="str">
        <f>VLOOKUP(B72,[2]Лист1!$C$3:$W$573,21,0)</f>
        <v>-</v>
      </c>
      <c r="U72" s="77" t="str">
        <f t="shared" si="3"/>
        <v>-</v>
      </c>
      <c r="V72" s="64">
        <f t="shared" si="4"/>
        <v>0</v>
      </c>
      <c r="W72" s="119"/>
      <c r="X72" s="182" t="s">
        <v>4867</v>
      </c>
      <c r="Y72" s="163">
        <v>1</v>
      </c>
      <c r="Z72" s="237"/>
    </row>
    <row r="73" spans="1:27" x14ac:dyDescent="0.3">
      <c r="A73" s="109" t="s">
        <v>332</v>
      </c>
      <c r="B73" s="110" t="s">
        <v>333</v>
      </c>
      <c r="C73" s="110" t="s">
        <v>334</v>
      </c>
      <c r="D73" s="77">
        <v>1</v>
      </c>
      <c r="E73" s="194">
        <v>47.5</v>
      </c>
      <c r="F73" s="198">
        <v>47.5</v>
      </c>
      <c r="G73" s="199">
        <v>1.67</v>
      </c>
      <c r="H73" s="199">
        <v>1.67</v>
      </c>
      <c r="I73" s="77" t="s">
        <v>170</v>
      </c>
      <c r="J73" s="77">
        <f>VLOOKUP(B73,'[1]09.02.2026'!$C$3:$J$2063,8,0)</f>
        <v>1</v>
      </c>
      <c r="K73" s="77">
        <f t="shared" si="5"/>
        <v>47.5</v>
      </c>
      <c r="L73" s="64"/>
      <c r="M73" s="77"/>
      <c r="N73" s="120">
        <v>1</v>
      </c>
      <c r="O73" s="64"/>
      <c r="P73" s="64"/>
      <c r="Q73" s="64"/>
      <c r="R73" s="73"/>
      <c r="S73" s="77"/>
      <c r="T73" s="77" t="str">
        <f>VLOOKUP(B73,[2]Лист1!$C$3:$W$573,21,0)</f>
        <v>-</v>
      </c>
      <c r="U73" s="77" t="str">
        <f t="shared" si="3"/>
        <v>-</v>
      </c>
      <c r="V73" s="64">
        <f t="shared" si="4"/>
        <v>0</v>
      </c>
      <c r="W73" s="119"/>
      <c r="X73" s="182" t="s">
        <v>4867</v>
      </c>
      <c r="Y73" s="163">
        <v>1</v>
      </c>
      <c r="Z73" s="237"/>
    </row>
    <row r="74" spans="1:27" x14ac:dyDescent="0.3">
      <c r="A74" s="109" t="s">
        <v>335</v>
      </c>
      <c r="B74" s="110" t="s">
        <v>336</v>
      </c>
      <c r="C74" s="110" t="s">
        <v>337</v>
      </c>
      <c r="D74" s="77">
        <v>1</v>
      </c>
      <c r="E74" s="194">
        <v>29.7</v>
      </c>
      <c r="F74" s="198">
        <v>29.7</v>
      </c>
      <c r="G74" s="199">
        <v>1.04</v>
      </c>
      <c r="H74" s="199">
        <v>1.04</v>
      </c>
      <c r="I74" s="77" t="s">
        <v>170</v>
      </c>
      <c r="J74" s="77">
        <f>VLOOKUP(B74,'[1]09.02.2026'!$C$3:$J$2063,8,0)</f>
        <v>1</v>
      </c>
      <c r="K74" s="77">
        <f t="shared" si="5"/>
        <v>29.7</v>
      </c>
      <c r="L74" s="64"/>
      <c r="M74" s="77"/>
      <c r="N74" s="120">
        <v>1</v>
      </c>
      <c r="O74" s="64"/>
      <c r="P74" s="64"/>
      <c r="Q74" s="64"/>
      <c r="R74" s="73"/>
      <c r="S74" s="77"/>
      <c r="T74" s="77" t="str">
        <f>VLOOKUP(B74,[2]Лист1!$C$3:$W$573,21,0)</f>
        <v>-</v>
      </c>
      <c r="U74" s="77" t="str">
        <f t="shared" si="3"/>
        <v>-</v>
      </c>
      <c r="V74" s="64">
        <f t="shared" si="4"/>
        <v>0</v>
      </c>
      <c r="W74" s="119"/>
      <c r="X74" s="182" t="s">
        <v>4867</v>
      </c>
      <c r="Y74" s="163">
        <v>1</v>
      </c>
      <c r="Z74" s="237"/>
    </row>
    <row r="75" spans="1:27" hidden="1" x14ac:dyDescent="0.3">
      <c r="A75" s="109" t="s">
        <v>338</v>
      </c>
      <c r="B75" s="110" t="s">
        <v>339</v>
      </c>
      <c r="C75" s="110" t="s">
        <v>340</v>
      </c>
      <c r="D75" s="77">
        <v>3</v>
      </c>
      <c r="E75" s="194">
        <v>5.7</v>
      </c>
      <c r="F75" s="198">
        <v>17.100000000000001</v>
      </c>
      <c r="G75" s="199">
        <v>0.2</v>
      </c>
      <c r="H75" s="199">
        <v>0.6</v>
      </c>
      <c r="I75" s="77" t="s">
        <v>170</v>
      </c>
      <c r="J75" s="77">
        <f>VLOOKUP(B75,'[1]09.02.2026'!$C$3:$J$2063,8,0)</f>
        <v>0</v>
      </c>
      <c r="K75" s="77">
        <f t="shared" si="5"/>
        <v>0</v>
      </c>
      <c r="L75" s="64"/>
      <c r="M75" s="77"/>
      <c r="N75" s="120">
        <v>3</v>
      </c>
      <c r="O75" s="64"/>
      <c r="P75" s="64"/>
      <c r="Q75" s="64"/>
      <c r="R75" s="73"/>
      <c r="S75" s="77"/>
      <c r="T75" s="77" t="str">
        <f>VLOOKUP(B75,[2]Лист1!$C$3:$W$573,21,0)</f>
        <v>-</v>
      </c>
      <c r="U75" s="77" t="str">
        <f t="shared" si="3"/>
        <v>-</v>
      </c>
      <c r="V75" s="64">
        <f t="shared" si="4"/>
        <v>0</v>
      </c>
      <c r="W75" s="119"/>
      <c r="X75" s="182" t="s">
        <v>4965</v>
      </c>
      <c r="Y75" s="163">
        <v>3</v>
      </c>
      <c r="Z75" s="237"/>
    </row>
    <row r="76" spans="1:27" ht="31.2" x14ac:dyDescent="0.3">
      <c r="A76" s="109" t="s">
        <v>341</v>
      </c>
      <c r="B76" s="110" t="s">
        <v>342</v>
      </c>
      <c r="C76" s="110" t="s">
        <v>343</v>
      </c>
      <c r="D76" s="77">
        <v>13</v>
      </c>
      <c r="E76" s="194">
        <v>117.1</v>
      </c>
      <c r="F76" s="198">
        <v>1522.3</v>
      </c>
      <c r="G76" s="199">
        <v>4.18</v>
      </c>
      <c r="H76" s="199">
        <v>54.34</v>
      </c>
      <c r="I76" s="77" t="s">
        <v>170</v>
      </c>
      <c r="J76" s="77">
        <f>VLOOKUP(B76,'[1]09.02.2026'!$C$3:$J$2063,8,0)</f>
        <v>23</v>
      </c>
      <c r="K76" s="77">
        <f t="shared" si="5"/>
        <v>2693.2999999999997</v>
      </c>
      <c r="L76" s="64"/>
      <c r="M76" s="77"/>
      <c r="N76" s="77"/>
      <c r="O76" s="64"/>
      <c r="P76" s="64">
        <v>13</v>
      </c>
      <c r="Q76" s="64"/>
      <c r="R76" s="73"/>
      <c r="S76" s="77"/>
      <c r="T76" s="77" t="str">
        <f>VLOOKUP(B76,[2]Лист1!$C$3:$W$573,21,0)</f>
        <v>-</v>
      </c>
      <c r="U76" s="77" t="str">
        <f t="shared" si="3"/>
        <v>-</v>
      </c>
      <c r="V76" s="64">
        <f t="shared" si="4"/>
        <v>0</v>
      </c>
      <c r="W76" s="119"/>
      <c r="X76" s="182" t="s">
        <v>4846</v>
      </c>
      <c r="Y76" s="163">
        <f>9+4</f>
        <v>13</v>
      </c>
      <c r="Z76" s="237"/>
    </row>
    <row r="77" spans="1:27" x14ac:dyDescent="0.3">
      <c r="A77" s="109" t="s">
        <v>344</v>
      </c>
      <c r="B77" s="110" t="s">
        <v>345</v>
      </c>
      <c r="C77" s="110" t="s">
        <v>346</v>
      </c>
      <c r="D77" s="77">
        <v>1</v>
      </c>
      <c r="E77" s="194">
        <v>123.4</v>
      </c>
      <c r="F77" s="198">
        <v>123.4</v>
      </c>
      <c r="G77" s="199">
        <v>4.41</v>
      </c>
      <c r="H77" s="199">
        <v>4.41</v>
      </c>
      <c r="I77" s="77" t="s">
        <v>170</v>
      </c>
      <c r="J77" s="77">
        <f>VLOOKUP(B77,'[1]09.02.2026'!$C$3:$J$2063,8,0)</f>
        <v>1</v>
      </c>
      <c r="K77" s="77">
        <f t="shared" si="5"/>
        <v>123.4</v>
      </c>
      <c r="L77" s="64"/>
      <c r="M77" s="77"/>
      <c r="N77" s="77"/>
      <c r="O77" s="64">
        <v>1</v>
      </c>
      <c r="P77" s="64"/>
      <c r="Q77" s="64"/>
      <c r="R77" s="73"/>
      <c r="S77" s="77"/>
      <c r="T77" s="77" t="str">
        <f>VLOOKUP(B77,[2]Лист1!$C$3:$W$573,21,0)</f>
        <v>-</v>
      </c>
      <c r="U77" s="77" t="str">
        <f t="shared" si="3"/>
        <v>-</v>
      </c>
      <c r="V77" s="64">
        <f t="shared" si="4"/>
        <v>0</v>
      </c>
      <c r="W77" s="119"/>
      <c r="X77" s="182" t="s">
        <v>4845</v>
      </c>
      <c r="Y77" s="163">
        <v>1</v>
      </c>
      <c r="Z77" s="237"/>
    </row>
    <row r="78" spans="1:27" x14ac:dyDescent="0.3">
      <c r="A78" s="109" t="s">
        <v>347</v>
      </c>
      <c r="B78" s="110" t="s">
        <v>348</v>
      </c>
      <c r="C78" s="110" t="s">
        <v>349</v>
      </c>
      <c r="D78" s="77">
        <v>6</v>
      </c>
      <c r="E78" s="194">
        <v>123.9</v>
      </c>
      <c r="F78" s="198">
        <v>743.4</v>
      </c>
      <c r="G78" s="199">
        <v>4.43</v>
      </c>
      <c r="H78" s="199">
        <v>26.58</v>
      </c>
      <c r="I78" s="77" t="s">
        <v>170</v>
      </c>
      <c r="J78" s="77">
        <f>VLOOKUP(B78,'[1]09.02.2026'!$C$3:$J$2063,8,0)</f>
        <v>6</v>
      </c>
      <c r="K78" s="77">
        <f t="shared" si="5"/>
        <v>743.40000000000009</v>
      </c>
      <c r="L78" s="64"/>
      <c r="M78" s="77"/>
      <c r="N78" s="77"/>
      <c r="O78" s="64">
        <v>6</v>
      </c>
      <c r="P78" s="64"/>
      <c r="Q78" s="64"/>
      <c r="R78" s="73"/>
      <c r="S78" s="77"/>
      <c r="T78" s="77" t="str">
        <f>VLOOKUP(B78,[2]Лист1!$C$3:$W$573,21,0)</f>
        <v>-</v>
      </c>
      <c r="U78" s="77" t="str">
        <f t="shared" si="3"/>
        <v>-</v>
      </c>
      <c r="V78" s="64">
        <f t="shared" si="4"/>
        <v>0</v>
      </c>
      <c r="W78" s="119"/>
      <c r="X78" s="182" t="s">
        <v>4845</v>
      </c>
      <c r="Y78" s="163">
        <v>6</v>
      </c>
      <c r="Z78" s="237"/>
    </row>
    <row r="79" spans="1:27" ht="31.2" x14ac:dyDescent="0.3">
      <c r="A79" s="109" t="s">
        <v>350</v>
      </c>
      <c r="B79" s="110" t="s">
        <v>351</v>
      </c>
      <c r="C79" s="110" t="s">
        <v>352</v>
      </c>
      <c r="D79" s="77">
        <v>49</v>
      </c>
      <c r="E79" s="194">
        <v>123.4</v>
      </c>
      <c r="F79" s="198">
        <v>6046.6</v>
      </c>
      <c r="G79" s="199">
        <v>4.41</v>
      </c>
      <c r="H79" s="199">
        <v>216.09</v>
      </c>
      <c r="I79" s="77" t="s">
        <v>170</v>
      </c>
      <c r="J79" s="77">
        <f>VLOOKUP(B79,'[1]09.02.2026'!$C$3:$J$2063,8,0)</f>
        <v>90</v>
      </c>
      <c r="K79" s="77">
        <f t="shared" si="5"/>
        <v>11106</v>
      </c>
      <c r="L79" s="64"/>
      <c r="M79" s="77"/>
      <c r="N79" s="77"/>
      <c r="O79" s="64">
        <v>7</v>
      </c>
      <c r="P79" s="64"/>
      <c r="Q79" s="64">
        <v>14</v>
      </c>
      <c r="R79" s="118">
        <v>14</v>
      </c>
      <c r="S79" s="117">
        <v>14</v>
      </c>
      <c r="T79" s="77" t="str">
        <f>VLOOKUP(B79,[2]Лист1!$C$3:$W$573,21,0)</f>
        <v>-</v>
      </c>
      <c r="U79" s="77" t="str">
        <f t="shared" si="3"/>
        <v>-</v>
      </c>
      <c r="V79" s="64">
        <f t="shared" si="4"/>
        <v>0</v>
      </c>
      <c r="W79" s="119"/>
      <c r="X79" s="182" t="s">
        <v>4847</v>
      </c>
      <c r="Y79" s="163">
        <f>35+14</f>
        <v>49</v>
      </c>
      <c r="Z79" s="237"/>
    </row>
    <row r="80" spans="1:27" x14ac:dyDescent="0.3">
      <c r="A80" s="109" t="s">
        <v>353</v>
      </c>
      <c r="B80" s="110" t="s">
        <v>8</v>
      </c>
      <c r="C80" s="110" t="s">
        <v>354</v>
      </c>
      <c r="D80" s="77">
        <v>1</v>
      </c>
      <c r="E80" s="194">
        <v>3763.7</v>
      </c>
      <c r="F80" s="198">
        <v>3763.7</v>
      </c>
      <c r="G80" s="199">
        <v>45.26</v>
      </c>
      <c r="H80" s="199">
        <v>45.26</v>
      </c>
      <c r="I80" s="77" t="s">
        <v>165</v>
      </c>
      <c r="J80" s="77">
        <f>VLOOKUP(B80,'[1]09.02.2026'!$C$3:$J$2063,8,0)</f>
        <v>1</v>
      </c>
      <c r="K80" s="77">
        <f t="shared" si="5"/>
        <v>3763.7</v>
      </c>
      <c r="L80" s="64"/>
      <c r="M80" s="77"/>
      <c r="N80" s="77"/>
      <c r="O80" s="64">
        <v>1</v>
      </c>
      <c r="P80" s="64"/>
      <c r="Q80" s="64"/>
      <c r="R80" s="73"/>
      <c r="S80" s="77"/>
      <c r="T80" s="77">
        <f>VLOOKUP(B80,[2]Лист1!$C$3:$W$573,21,0)</f>
        <v>1</v>
      </c>
      <c r="U80" s="77">
        <f t="shared" si="3"/>
        <v>3763.7</v>
      </c>
      <c r="V80" s="64">
        <f t="shared" si="4"/>
        <v>0</v>
      </c>
      <c r="W80" s="119"/>
      <c r="X80" s="182" t="s">
        <v>5017</v>
      </c>
      <c r="Y80" s="163">
        <v>1</v>
      </c>
      <c r="Z80" s="237"/>
      <c r="AA80" s="72">
        <v>4.5</v>
      </c>
    </row>
    <row r="81" spans="1:27" x14ac:dyDescent="0.3">
      <c r="A81" s="109" t="s">
        <v>355</v>
      </c>
      <c r="B81" s="110" t="s">
        <v>147</v>
      </c>
      <c r="C81" s="110" t="s">
        <v>356</v>
      </c>
      <c r="D81" s="77">
        <v>1</v>
      </c>
      <c r="E81" s="194">
        <v>3796.9</v>
      </c>
      <c r="F81" s="198">
        <v>3796.9</v>
      </c>
      <c r="G81" s="199">
        <v>46.04</v>
      </c>
      <c r="H81" s="199">
        <v>46.04</v>
      </c>
      <c r="I81" s="77" t="s">
        <v>165</v>
      </c>
      <c r="J81" s="77">
        <f>VLOOKUP(B81,'[1]09.02.2026'!$C$3:$J$2063,8,0)</f>
        <v>1</v>
      </c>
      <c r="K81" s="77">
        <f t="shared" si="5"/>
        <v>3796.9</v>
      </c>
      <c r="L81" s="64"/>
      <c r="M81" s="77"/>
      <c r="N81" s="77"/>
      <c r="O81" s="64">
        <v>1</v>
      </c>
      <c r="P81" s="64"/>
      <c r="Q81" s="64"/>
      <c r="R81" s="73"/>
      <c r="S81" s="77"/>
      <c r="T81" s="77">
        <f>VLOOKUP(B81,[2]Лист1!$C$3:$W$573,21,0)</f>
        <v>1</v>
      </c>
      <c r="U81" s="77">
        <f t="shared" si="3"/>
        <v>3796.9</v>
      </c>
      <c r="V81" s="64">
        <f t="shared" si="4"/>
        <v>0</v>
      </c>
      <c r="W81" s="119"/>
      <c r="X81" s="182" t="s">
        <v>4855</v>
      </c>
      <c r="Y81" s="163">
        <v>1</v>
      </c>
      <c r="Z81" s="237"/>
      <c r="AA81" s="72">
        <v>5</v>
      </c>
    </row>
    <row r="82" spans="1:27" x14ac:dyDescent="0.3">
      <c r="A82" s="109" t="s">
        <v>357</v>
      </c>
      <c r="B82" s="110" t="s">
        <v>9</v>
      </c>
      <c r="C82" s="110" t="s">
        <v>358</v>
      </c>
      <c r="D82" s="77">
        <v>1</v>
      </c>
      <c r="E82" s="194">
        <v>3785.1</v>
      </c>
      <c r="F82" s="198">
        <v>3785.1</v>
      </c>
      <c r="G82" s="199">
        <v>45.83</v>
      </c>
      <c r="H82" s="199">
        <v>45.83</v>
      </c>
      <c r="I82" s="77" t="s">
        <v>165</v>
      </c>
      <c r="J82" s="77">
        <f>VLOOKUP(B82,'[1]09.02.2026'!$C$3:$J$2063,8,0)</f>
        <v>1</v>
      </c>
      <c r="K82" s="77">
        <f t="shared" si="5"/>
        <v>3785.1</v>
      </c>
      <c r="L82" s="64"/>
      <c r="M82" s="77"/>
      <c r="N82" s="77"/>
      <c r="O82" s="64"/>
      <c r="P82" s="64">
        <v>1</v>
      </c>
      <c r="Q82" s="64"/>
      <c r="R82" s="73"/>
      <c r="S82" s="77"/>
      <c r="T82" s="77">
        <f>VLOOKUP(B82,[2]Лист1!$C$3:$W$573,21,0)</f>
        <v>1</v>
      </c>
      <c r="U82" s="77">
        <f t="shared" si="3"/>
        <v>3785.1</v>
      </c>
      <c r="V82" s="64">
        <f t="shared" si="4"/>
        <v>0</v>
      </c>
      <c r="W82" s="119"/>
      <c r="X82" s="182" t="s">
        <v>5010</v>
      </c>
      <c r="Y82" s="163">
        <v>1</v>
      </c>
      <c r="Z82" s="237"/>
      <c r="AA82" s="72">
        <v>5.5</v>
      </c>
    </row>
    <row r="83" spans="1:27" x14ac:dyDescent="0.3">
      <c r="A83" s="109" t="s">
        <v>359</v>
      </c>
      <c r="B83" s="110" t="s">
        <v>10</v>
      </c>
      <c r="C83" s="110" t="s">
        <v>360</v>
      </c>
      <c r="D83" s="77">
        <v>1</v>
      </c>
      <c r="E83" s="194">
        <v>3796.9</v>
      </c>
      <c r="F83" s="198">
        <v>3796.9</v>
      </c>
      <c r="G83" s="199">
        <v>46.04</v>
      </c>
      <c r="H83" s="199">
        <v>46.04</v>
      </c>
      <c r="I83" s="77" t="s">
        <v>165</v>
      </c>
      <c r="J83" s="77">
        <f>VLOOKUP(B83,'[1]09.02.2026'!$C$3:$J$2063,8,0)</f>
        <v>1</v>
      </c>
      <c r="K83" s="77">
        <f t="shared" si="5"/>
        <v>3796.9</v>
      </c>
      <c r="L83" s="64"/>
      <c r="M83" s="77"/>
      <c r="N83" s="77"/>
      <c r="O83" s="64"/>
      <c r="P83" s="64">
        <v>1</v>
      </c>
      <c r="Q83" s="64"/>
      <c r="R83" s="73"/>
      <c r="S83" s="77"/>
      <c r="T83" s="77">
        <f>VLOOKUP(B83,[2]Лист1!$C$3:$W$573,21,0)</f>
        <v>1</v>
      </c>
      <c r="U83" s="77">
        <f t="shared" si="3"/>
        <v>3796.9</v>
      </c>
      <c r="V83" s="64">
        <f t="shared" si="4"/>
        <v>0</v>
      </c>
      <c r="W83" s="119"/>
      <c r="X83" s="182" t="s">
        <v>5010</v>
      </c>
      <c r="Y83" s="163">
        <v>1</v>
      </c>
      <c r="Z83" s="237"/>
      <c r="AA83" s="72">
        <v>6</v>
      </c>
    </row>
    <row r="84" spans="1:27" ht="62.4" x14ac:dyDescent="0.3">
      <c r="A84" s="109" t="s">
        <v>361</v>
      </c>
      <c r="B84" s="110" t="s">
        <v>11</v>
      </c>
      <c r="C84" s="110" t="s">
        <v>362</v>
      </c>
      <c r="D84" s="77">
        <v>5</v>
      </c>
      <c r="E84" s="194">
        <v>3763.7</v>
      </c>
      <c r="F84" s="198">
        <v>18818.5</v>
      </c>
      <c r="G84" s="199">
        <v>45.26</v>
      </c>
      <c r="H84" s="199">
        <v>226.3</v>
      </c>
      <c r="I84" s="77" t="s">
        <v>165</v>
      </c>
      <c r="J84" s="77">
        <f>VLOOKUP(B84,'[1]09.02.2026'!$C$3:$J$2063,8,0)</f>
        <v>5</v>
      </c>
      <c r="K84" s="77">
        <f t="shared" si="5"/>
        <v>18818.5</v>
      </c>
      <c r="L84" s="64"/>
      <c r="M84" s="77"/>
      <c r="N84" s="77"/>
      <c r="O84" s="64"/>
      <c r="P84" s="64"/>
      <c r="Q84" s="64">
        <v>2</v>
      </c>
      <c r="R84" s="118">
        <v>2</v>
      </c>
      <c r="S84" s="117">
        <v>1</v>
      </c>
      <c r="T84" s="77">
        <f>VLOOKUP(B84,[2]Лист1!$C$3:$W$573,21,0)</f>
        <v>5</v>
      </c>
      <c r="U84" s="77">
        <f t="shared" si="3"/>
        <v>18818.5</v>
      </c>
      <c r="V84" s="64">
        <f t="shared" si="4"/>
        <v>0</v>
      </c>
      <c r="W84" s="119"/>
      <c r="X84" s="182" t="s">
        <v>4998</v>
      </c>
      <c r="Y84" s="163">
        <f>1+1+2+1</f>
        <v>5</v>
      </c>
      <c r="Z84" s="237"/>
      <c r="AA84" s="72" t="s">
        <v>5033</v>
      </c>
    </row>
    <row r="85" spans="1:27" x14ac:dyDescent="0.3">
      <c r="A85" s="109" t="s">
        <v>363</v>
      </c>
      <c r="B85" s="110" t="s">
        <v>12</v>
      </c>
      <c r="C85" s="110" t="s">
        <v>364</v>
      </c>
      <c r="D85" s="77">
        <v>1</v>
      </c>
      <c r="E85" s="194">
        <v>3757.4</v>
      </c>
      <c r="F85" s="198">
        <v>3757.4</v>
      </c>
      <c r="G85" s="199">
        <v>45.14</v>
      </c>
      <c r="H85" s="199">
        <v>45.14</v>
      </c>
      <c r="I85" s="77" t="s">
        <v>165</v>
      </c>
      <c r="J85" s="77">
        <f>VLOOKUP(B85,'[1]09.02.2026'!$C$3:$J$2063,8,0)</f>
        <v>1</v>
      </c>
      <c r="K85" s="77">
        <f t="shared" si="5"/>
        <v>3757.4</v>
      </c>
      <c r="L85" s="64"/>
      <c r="M85" s="77"/>
      <c r="N85" s="77"/>
      <c r="O85" s="64"/>
      <c r="P85" s="64"/>
      <c r="Q85" s="64"/>
      <c r="R85" s="73"/>
      <c r="S85" s="117">
        <v>1</v>
      </c>
      <c r="T85" s="77">
        <f>VLOOKUP(B85,[2]Лист1!$C$3:$W$573,21,0)</f>
        <v>1</v>
      </c>
      <c r="U85" s="77">
        <f t="shared" si="3"/>
        <v>3757.4</v>
      </c>
      <c r="V85" s="64">
        <f t="shared" si="4"/>
        <v>0</v>
      </c>
      <c r="W85" s="119"/>
      <c r="X85" s="182" t="s">
        <v>5000</v>
      </c>
      <c r="Y85" s="163">
        <v>1</v>
      </c>
      <c r="Z85" s="237"/>
      <c r="AA85" s="72">
        <v>9</v>
      </c>
    </row>
    <row r="86" spans="1:27" x14ac:dyDescent="0.3">
      <c r="A86" s="109" t="s">
        <v>365</v>
      </c>
      <c r="B86" s="110" t="s">
        <v>61</v>
      </c>
      <c r="C86" s="110" t="s">
        <v>366</v>
      </c>
      <c r="D86" s="77">
        <v>1</v>
      </c>
      <c r="E86" s="194">
        <v>1643</v>
      </c>
      <c r="F86" s="198">
        <v>1643</v>
      </c>
      <c r="G86" s="199">
        <v>27.85</v>
      </c>
      <c r="H86" s="199">
        <v>27.85</v>
      </c>
      <c r="I86" s="77" t="s">
        <v>165</v>
      </c>
      <c r="J86" s="77">
        <f>VLOOKUP(B86,'[1]09.02.2026'!$C$3:$J$2063,8,0)</f>
        <v>1</v>
      </c>
      <c r="K86" s="77">
        <f t="shared" si="5"/>
        <v>1643</v>
      </c>
      <c r="L86" s="64">
        <v>1</v>
      </c>
      <c r="M86" s="77"/>
      <c r="N86" s="77"/>
      <c r="O86" s="64"/>
      <c r="P86" s="64"/>
      <c r="Q86" s="64"/>
      <c r="R86" s="73"/>
      <c r="S86" s="77"/>
      <c r="T86" s="77">
        <f>VLOOKUP(B86,[2]Лист1!$C$3:$W$573,21,0)</f>
        <v>1</v>
      </c>
      <c r="U86" s="77">
        <f t="shared" si="3"/>
        <v>1643</v>
      </c>
      <c r="V86" s="64">
        <f t="shared" si="4"/>
        <v>0</v>
      </c>
      <c r="W86" s="119"/>
      <c r="X86" s="182" t="s">
        <v>5021</v>
      </c>
      <c r="Y86" s="163">
        <v>1</v>
      </c>
      <c r="Z86" s="237"/>
      <c r="AA86" s="72">
        <v>1</v>
      </c>
    </row>
    <row r="87" spans="1:27" x14ac:dyDescent="0.3">
      <c r="A87" s="109" t="s">
        <v>367</v>
      </c>
      <c r="B87" s="110" t="s">
        <v>54</v>
      </c>
      <c r="C87" s="110" t="s">
        <v>368</v>
      </c>
      <c r="D87" s="77">
        <v>1</v>
      </c>
      <c r="E87" s="194">
        <v>1655.1</v>
      </c>
      <c r="F87" s="198">
        <v>1655.1</v>
      </c>
      <c r="G87" s="199">
        <v>28.25</v>
      </c>
      <c r="H87" s="199">
        <v>28.25</v>
      </c>
      <c r="I87" s="77" t="s">
        <v>165</v>
      </c>
      <c r="J87" s="77">
        <f>VLOOKUP(B87,'[1]09.02.2026'!$C$3:$J$2063,8,0)</f>
        <v>1</v>
      </c>
      <c r="K87" s="77">
        <f t="shared" si="5"/>
        <v>1655.1</v>
      </c>
      <c r="L87" s="64">
        <v>1</v>
      </c>
      <c r="M87" s="77"/>
      <c r="N87" s="77"/>
      <c r="O87" s="64"/>
      <c r="P87" s="64"/>
      <c r="Q87" s="64"/>
      <c r="R87" s="73"/>
      <c r="S87" s="77"/>
      <c r="T87" s="77">
        <f>VLOOKUP(B87,[2]Лист1!$C$3:$W$573,21,0)</f>
        <v>1</v>
      </c>
      <c r="U87" s="77">
        <f t="shared" si="3"/>
        <v>1655.1</v>
      </c>
      <c r="V87" s="64">
        <f t="shared" si="4"/>
        <v>0</v>
      </c>
      <c r="W87" s="119"/>
      <c r="X87" s="182" t="s">
        <v>5023</v>
      </c>
      <c r="Y87" s="163">
        <v>1</v>
      </c>
      <c r="Z87" s="237"/>
      <c r="AA87" s="72">
        <v>2</v>
      </c>
    </row>
    <row r="88" spans="1:27" ht="31.2" x14ac:dyDescent="0.3">
      <c r="A88" s="109" t="s">
        <v>369</v>
      </c>
      <c r="B88" s="110" t="s">
        <v>53</v>
      </c>
      <c r="C88" s="110" t="s">
        <v>370</v>
      </c>
      <c r="D88" s="77">
        <v>2</v>
      </c>
      <c r="E88" s="194">
        <v>1636.9</v>
      </c>
      <c r="F88" s="198">
        <v>3273.8</v>
      </c>
      <c r="G88" s="199">
        <v>27.65</v>
      </c>
      <c r="H88" s="199">
        <v>55.3</v>
      </c>
      <c r="I88" s="77" t="s">
        <v>165</v>
      </c>
      <c r="J88" s="77">
        <f>VLOOKUP(B88,'[1]09.02.2026'!$C$3:$J$2063,8,0)</f>
        <v>2</v>
      </c>
      <c r="K88" s="77">
        <f t="shared" si="5"/>
        <v>3273.8</v>
      </c>
      <c r="L88" s="64"/>
      <c r="M88" s="121">
        <v>1</v>
      </c>
      <c r="N88" s="120">
        <v>1</v>
      </c>
      <c r="O88" s="64"/>
      <c r="P88" s="64"/>
      <c r="Q88" s="64"/>
      <c r="R88" s="73"/>
      <c r="S88" s="77"/>
      <c r="T88" s="77">
        <f>VLOOKUP(B88,[2]Лист1!$C$3:$W$573,21,0)</f>
        <v>2</v>
      </c>
      <c r="U88" s="77">
        <f t="shared" si="3"/>
        <v>3273.8</v>
      </c>
      <c r="V88" s="64">
        <f t="shared" si="4"/>
        <v>0</v>
      </c>
      <c r="W88" s="119"/>
      <c r="X88" s="182" t="s">
        <v>5025</v>
      </c>
      <c r="Y88" s="163">
        <f>1+1</f>
        <v>2</v>
      </c>
      <c r="Z88" s="237"/>
      <c r="AA88" s="72" t="s">
        <v>5031</v>
      </c>
    </row>
    <row r="89" spans="1:27" x14ac:dyDescent="0.3">
      <c r="A89" s="109" t="s">
        <v>371</v>
      </c>
      <c r="B89" s="110" t="s">
        <v>60</v>
      </c>
      <c r="C89" s="110" t="s">
        <v>372</v>
      </c>
      <c r="D89" s="77">
        <v>1</v>
      </c>
      <c r="E89" s="194">
        <v>1636.9</v>
      </c>
      <c r="F89" s="198">
        <v>1636.9</v>
      </c>
      <c r="G89" s="199">
        <v>27.65</v>
      </c>
      <c r="H89" s="199">
        <v>27.65</v>
      </c>
      <c r="I89" s="77" t="s">
        <v>165</v>
      </c>
      <c r="J89" s="77">
        <f>VLOOKUP(B89,'[1]09.02.2026'!$C$3:$J$2063,8,0)</f>
        <v>1</v>
      </c>
      <c r="K89" s="77">
        <f t="shared" si="5"/>
        <v>1636.9</v>
      </c>
      <c r="L89" s="64"/>
      <c r="M89" s="77"/>
      <c r="N89" s="120">
        <v>1</v>
      </c>
      <c r="O89" s="64"/>
      <c r="P89" s="64"/>
      <c r="Q89" s="64"/>
      <c r="R89" s="73"/>
      <c r="S89" s="77"/>
      <c r="T89" s="77">
        <f>VLOOKUP(B89,[2]Лист1!$C$3:$W$573,21,0)</f>
        <v>1</v>
      </c>
      <c r="U89" s="77">
        <f t="shared" si="3"/>
        <v>1636.9</v>
      </c>
      <c r="V89" s="64">
        <f t="shared" si="4"/>
        <v>0</v>
      </c>
      <c r="W89" s="119"/>
      <c r="X89" s="182" t="s">
        <v>5021</v>
      </c>
      <c r="Y89" s="163">
        <v>1</v>
      </c>
      <c r="Z89" s="237"/>
      <c r="AA89" s="72">
        <v>4</v>
      </c>
    </row>
    <row r="90" spans="1:27" x14ac:dyDescent="0.3">
      <c r="A90" s="109" t="s">
        <v>373</v>
      </c>
      <c r="B90" s="110" t="s">
        <v>13</v>
      </c>
      <c r="C90" s="110" t="s">
        <v>374</v>
      </c>
      <c r="D90" s="77">
        <v>1</v>
      </c>
      <c r="E90" s="194">
        <v>792.4</v>
      </c>
      <c r="F90" s="198">
        <v>792.4</v>
      </c>
      <c r="G90" s="199">
        <v>17.170000000000002</v>
      </c>
      <c r="H90" s="199">
        <v>17.170000000000002</v>
      </c>
      <c r="I90" s="77" t="s">
        <v>170</v>
      </c>
      <c r="J90" s="77">
        <f>VLOOKUP(B90,'[1]09.02.2026'!$C$3:$J$2063,8,0)</f>
        <v>1</v>
      </c>
      <c r="K90" s="77">
        <f t="shared" si="5"/>
        <v>792.4</v>
      </c>
      <c r="L90" s="64"/>
      <c r="M90" s="77"/>
      <c r="N90" s="77"/>
      <c r="O90" s="64"/>
      <c r="P90" s="64">
        <v>1</v>
      </c>
      <c r="Q90" s="64"/>
      <c r="R90" s="73"/>
      <c r="S90" s="77"/>
      <c r="T90" s="77">
        <f>VLOOKUP(B90,[2]Лист1!$C$3:$W$573,21,0)</f>
        <v>1</v>
      </c>
      <c r="U90" s="77">
        <f t="shared" si="3"/>
        <v>792.4</v>
      </c>
      <c r="V90" s="64">
        <f t="shared" si="4"/>
        <v>0</v>
      </c>
      <c r="W90" s="119"/>
      <c r="X90" s="182" t="s">
        <v>4879</v>
      </c>
      <c r="Y90" s="163">
        <v>1</v>
      </c>
      <c r="Z90" s="237"/>
    </row>
    <row r="91" spans="1:27" x14ac:dyDescent="0.3">
      <c r="A91" s="109" t="s">
        <v>375</v>
      </c>
      <c r="B91" s="110" t="s">
        <v>63</v>
      </c>
      <c r="C91" s="110" t="s">
        <v>376</v>
      </c>
      <c r="D91" s="77">
        <v>2</v>
      </c>
      <c r="E91" s="194">
        <v>1678.5</v>
      </c>
      <c r="F91" s="198">
        <v>3357</v>
      </c>
      <c r="G91" s="199">
        <v>25.51</v>
      </c>
      <c r="H91" s="199">
        <v>51.02</v>
      </c>
      <c r="I91" s="77" t="s">
        <v>170</v>
      </c>
      <c r="J91" s="77">
        <f>VLOOKUP(B91,'[1]09.02.2026'!$C$3:$J$2063,8,0)</f>
        <v>2</v>
      </c>
      <c r="K91" s="77">
        <f t="shared" si="5"/>
        <v>3357</v>
      </c>
      <c r="L91" s="64"/>
      <c r="M91" s="77"/>
      <c r="N91" s="120">
        <v>2</v>
      </c>
      <c r="O91" s="64"/>
      <c r="P91" s="64"/>
      <c r="Q91" s="64"/>
      <c r="R91" s="73"/>
      <c r="S91" s="77"/>
      <c r="T91" s="77">
        <f>VLOOKUP(B91,[2]Лист1!$C$3:$W$573,21,0)</f>
        <v>2</v>
      </c>
      <c r="U91" s="77">
        <f t="shared" si="3"/>
        <v>3357</v>
      </c>
      <c r="V91" s="64">
        <f t="shared" si="4"/>
        <v>0</v>
      </c>
      <c r="W91" s="119"/>
      <c r="X91" s="182" t="s">
        <v>4864</v>
      </c>
      <c r="Y91" s="163">
        <v>2</v>
      </c>
      <c r="Z91" s="237"/>
    </row>
    <row r="92" spans="1:27" hidden="1" x14ac:dyDescent="0.3">
      <c r="A92" s="109" t="s">
        <v>377</v>
      </c>
      <c r="B92" s="110" t="s">
        <v>378</v>
      </c>
      <c r="C92" s="110" t="s">
        <v>379</v>
      </c>
      <c r="D92" s="77">
        <v>1</v>
      </c>
      <c r="E92" s="194">
        <v>28.6</v>
      </c>
      <c r="F92" s="198">
        <v>28.6</v>
      </c>
      <c r="G92" s="199">
        <v>1.08</v>
      </c>
      <c r="H92" s="199">
        <v>1.08</v>
      </c>
      <c r="I92" s="77" t="s">
        <v>170</v>
      </c>
      <c r="J92" s="77">
        <f>VLOOKUP(B92,'[1]09.02.2026'!$C$3:$J$2063,8,0)</f>
        <v>0</v>
      </c>
      <c r="K92" s="77">
        <f t="shared" si="5"/>
        <v>0</v>
      </c>
      <c r="L92" s="64">
        <v>1</v>
      </c>
      <c r="M92" s="77"/>
      <c r="N92" s="77"/>
      <c r="O92" s="64"/>
      <c r="P92" s="64"/>
      <c r="Q92" s="64"/>
      <c r="R92" s="73"/>
      <c r="S92" s="77"/>
      <c r="T92" s="77" t="str">
        <f>VLOOKUP(B92,[2]Лист1!$C$3:$W$573,21,0)</f>
        <v>-</v>
      </c>
      <c r="U92" s="77" t="str">
        <f t="shared" si="3"/>
        <v>-</v>
      </c>
      <c r="V92" s="64">
        <f t="shared" si="4"/>
        <v>0</v>
      </c>
      <c r="W92" s="119"/>
      <c r="X92" s="182" t="s">
        <v>4845</v>
      </c>
      <c r="Y92" s="163">
        <v>1</v>
      </c>
      <c r="Z92" s="237"/>
    </row>
    <row r="93" spans="1:27" hidden="1" x14ac:dyDescent="0.3">
      <c r="A93" s="109" t="s">
        <v>380</v>
      </c>
      <c r="B93" s="110" t="s">
        <v>381</v>
      </c>
      <c r="C93" s="110" t="s">
        <v>382</v>
      </c>
      <c r="D93" s="77">
        <v>1</v>
      </c>
      <c r="E93" s="194">
        <v>28.5</v>
      </c>
      <c r="F93" s="198">
        <v>28.5</v>
      </c>
      <c r="G93" s="199">
        <v>1.07</v>
      </c>
      <c r="H93" s="199">
        <v>1.07</v>
      </c>
      <c r="I93" s="77" t="s">
        <v>170</v>
      </c>
      <c r="J93" s="77">
        <f>VLOOKUP(B93,'[1]09.02.2026'!$C$3:$J$2063,8,0)</f>
        <v>0</v>
      </c>
      <c r="K93" s="77">
        <f t="shared" si="5"/>
        <v>0</v>
      </c>
      <c r="L93" s="64">
        <v>1</v>
      </c>
      <c r="M93" s="77"/>
      <c r="N93" s="77"/>
      <c r="O93" s="64"/>
      <c r="P93" s="64"/>
      <c r="Q93" s="64"/>
      <c r="R93" s="73"/>
      <c r="S93" s="77"/>
      <c r="T93" s="77" t="str">
        <f>VLOOKUP(B93,[2]Лист1!$C$3:$W$573,21,0)</f>
        <v>-</v>
      </c>
      <c r="U93" s="77" t="str">
        <f t="shared" si="3"/>
        <v>-</v>
      </c>
      <c r="V93" s="64">
        <f t="shared" si="4"/>
        <v>0</v>
      </c>
      <c r="W93" s="119"/>
      <c r="X93" s="182" t="s">
        <v>4845</v>
      </c>
      <c r="Y93" s="163">
        <v>1</v>
      </c>
      <c r="Z93" s="237"/>
    </row>
    <row r="94" spans="1:27" hidden="1" x14ac:dyDescent="0.3">
      <c r="A94" s="109" t="s">
        <v>383</v>
      </c>
      <c r="B94" s="110" t="s">
        <v>384</v>
      </c>
      <c r="C94" s="110" t="s">
        <v>385</v>
      </c>
      <c r="D94" s="77">
        <v>6</v>
      </c>
      <c r="E94" s="194">
        <v>27.1</v>
      </c>
      <c r="F94" s="198">
        <v>162.6</v>
      </c>
      <c r="G94" s="199">
        <v>1.01</v>
      </c>
      <c r="H94" s="199">
        <v>6.06</v>
      </c>
      <c r="I94" s="77" t="s">
        <v>170</v>
      </c>
      <c r="J94" s="77">
        <f>VLOOKUP(B94,'[1]09.02.2026'!$C$3:$J$2063,8,0)</f>
        <v>0</v>
      </c>
      <c r="K94" s="77">
        <f t="shared" si="5"/>
        <v>0</v>
      </c>
      <c r="L94" s="64">
        <v>6</v>
      </c>
      <c r="M94" s="77"/>
      <c r="N94" s="77"/>
      <c r="O94" s="64"/>
      <c r="P94" s="64"/>
      <c r="Q94" s="64"/>
      <c r="R94" s="73"/>
      <c r="S94" s="77"/>
      <c r="T94" s="77" t="str">
        <f>VLOOKUP(B94,[2]Лист1!$C$3:$W$573,21,0)</f>
        <v>-</v>
      </c>
      <c r="U94" s="77" t="str">
        <f t="shared" si="3"/>
        <v>-</v>
      </c>
      <c r="V94" s="64">
        <f t="shared" si="4"/>
        <v>0</v>
      </c>
      <c r="W94" s="119"/>
      <c r="X94" s="182" t="s">
        <v>4845</v>
      </c>
      <c r="Y94" s="163">
        <v>5</v>
      </c>
      <c r="Z94" s="237"/>
    </row>
    <row r="95" spans="1:27" hidden="1" x14ac:dyDescent="0.3">
      <c r="A95" s="109" t="s">
        <v>386</v>
      </c>
      <c r="B95" s="110" t="s">
        <v>387</v>
      </c>
      <c r="C95" s="110" t="s">
        <v>388</v>
      </c>
      <c r="D95" s="77">
        <v>3</v>
      </c>
      <c r="E95" s="194">
        <v>18</v>
      </c>
      <c r="F95" s="198">
        <v>54</v>
      </c>
      <c r="G95" s="199">
        <v>0.64</v>
      </c>
      <c r="H95" s="199">
        <v>1.92</v>
      </c>
      <c r="I95" s="77" t="s">
        <v>170</v>
      </c>
      <c r="J95" s="77">
        <f>VLOOKUP(B95,'[1]09.02.2026'!$C$3:$J$2063,8,0)</f>
        <v>0</v>
      </c>
      <c r="K95" s="77">
        <f t="shared" si="5"/>
        <v>0</v>
      </c>
      <c r="L95" s="64"/>
      <c r="M95" s="121">
        <v>1</v>
      </c>
      <c r="N95" s="120">
        <v>2</v>
      </c>
      <c r="O95" s="64"/>
      <c r="P95" s="64"/>
      <c r="Q95" s="64"/>
      <c r="R95" s="73"/>
      <c r="S95" s="77"/>
      <c r="T95" s="77" t="str">
        <f>VLOOKUP(B95,[2]Лист1!$C$3:$W$573,21,0)</f>
        <v>-</v>
      </c>
      <c r="U95" s="77" t="str">
        <f t="shared" si="3"/>
        <v>-</v>
      </c>
      <c r="V95" s="64">
        <f t="shared" si="4"/>
        <v>0</v>
      </c>
      <c r="W95" s="119"/>
      <c r="X95" s="182" t="s">
        <v>4965</v>
      </c>
      <c r="Y95" s="163">
        <v>3</v>
      </c>
      <c r="Z95" s="237"/>
    </row>
    <row r="96" spans="1:27" hidden="1" x14ac:dyDescent="0.3">
      <c r="A96" s="109" t="s">
        <v>389</v>
      </c>
      <c r="B96" s="110" t="s">
        <v>390</v>
      </c>
      <c r="C96" s="110" t="s">
        <v>391</v>
      </c>
      <c r="D96" s="77">
        <v>15</v>
      </c>
      <c r="E96" s="194">
        <v>15.8</v>
      </c>
      <c r="F96" s="198">
        <v>237</v>
      </c>
      <c r="G96" s="199">
        <v>0.55000000000000004</v>
      </c>
      <c r="H96" s="199">
        <v>8.25</v>
      </c>
      <c r="I96" s="77" t="s">
        <v>170</v>
      </c>
      <c r="J96" s="77">
        <f>VLOOKUP(B96,'[1]09.02.2026'!$C$3:$J$2063,8,0)</f>
        <v>0</v>
      </c>
      <c r="K96" s="77">
        <f t="shared" si="5"/>
        <v>0</v>
      </c>
      <c r="L96" s="64"/>
      <c r="M96" s="121">
        <v>7</v>
      </c>
      <c r="N96" s="120">
        <v>8</v>
      </c>
      <c r="O96" s="64"/>
      <c r="P96" s="64"/>
      <c r="Q96" s="64"/>
      <c r="R96" s="73"/>
      <c r="S96" s="77"/>
      <c r="T96" s="77" t="str">
        <f>VLOOKUP(B96,[2]Лист1!$C$3:$W$573,21,0)</f>
        <v>-</v>
      </c>
      <c r="U96" s="77" t="str">
        <f t="shared" si="3"/>
        <v>-</v>
      </c>
      <c r="V96" s="64">
        <f t="shared" si="4"/>
        <v>0</v>
      </c>
      <c r="W96" s="119"/>
      <c r="X96" s="182" t="s">
        <v>4845</v>
      </c>
      <c r="Y96" s="163">
        <v>15</v>
      </c>
      <c r="Z96" s="237"/>
    </row>
    <row r="97" spans="1:26" hidden="1" x14ac:dyDescent="0.3">
      <c r="A97" s="109" t="s">
        <v>392</v>
      </c>
      <c r="B97" s="110" t="s">
        <v>393</v>
      </c>
      <c r="C97" s="110" t="s">
        <v>394</v>
      </c>
      <c r="D97" s="77">
        <v>1</v>
      </c>
      <c r="E97" s="194">
        <v>18.5</v>
      </c>
      <c r="F97" s="198">
        <v>18.5</v>
      </c>
      <c r="G97" s="199">
        <v>0.7</v>
      </c>
      <c r="H97" s="199">
        <v>0.7</v>
      </c>
      <c r="I97" s="77" t="s">
        <v>170</v>
      </c>
      <c r="J97" s="77">
        <f>VLOOKUP(B97,'[1]09.02.2026'!$C$3:$J$2063,8,0)</f>
        <v>0</v>
      </c>
      <c r="K97" s="77">
        <f t="shared" si="5"/>
        <v>0</v>
      </c>
      <c r="L97" s="64"/>
      <c r="M97" s="121">
        <v>1</v>
      </c>
      <c r="N97" s="77"/>
      <c r="O97" s="64"/>
      <c r="P97" s="64"/>
      <c r="Q97" s="64"/>
      <c r="R97" s="73"/>
      <c r="S97" s="77"/>
      <c r="T97" s="77" t="str">
        <f>VLOOKUP(B97,[2]Лист1!$C$3:$W$573,21,0)</f>
        <v>-</v>
      </c>
      <c r="U97" s="77" t="str">
        <f t="shared" si="3"/>
        <v>-</v>
      </c>
      <c r="V97" s="64">
        <f t="shared" si="4"/>
        <v>0</v>
      </c>
      <c r="W97" s="119"/>
      <c r="X97" s="182" t="s">
        <v>4845</v>
      </c>
      <c r="Y97" s="163">
        <v>1</v>
      </c>
      <c r="Z97" s="237"/>
    </row>
    <row r="98" spans="1:26" hidden="1" x14ac:dyDescent="0.3">
      <c r="A98" s="109" t="s">
        <v>395</v>
      </c>
      <c r="B98" s="110" t="s">
        <v>396</v>
      </c>
      <c r="C98" s="110" t="s">
        <v>397</v>
      </c>
      <c r="D98" s="77">
        <v>1</v>
      </c>
      <c r="E98" s="194">
        <v>12.1</v>
      </c>
      <c r="F98" s="198">
        <v>12.1</v>
      </c>
      <c r="G98" s="199">
        <v>0.42</v>
      </c>
      <c r="H98" s="199">
        <v>0.42</v>
      </c>
      <c r="I98" s="77" t="s">
        <v>170</v>
      </c>
      <c r="J98" s="77">
        <f>VLOOKUP(B98,'[1]09.02.2026'!$C$3:$J$2063,8,0)</f>
        <v>0</v>
      </c>
      <c r="K98" s="77">
        <f t="shared" si="5"/>
        <v>0</v>
      </c>
      <c r="L98" s="64"/>
      <c r="M98" s="77"/>
      <c r="N98" s="120">
        <v>1</v>
      </c>
      <c r="O98" s="64"/>
      <c r="P98" s="64"/>
      <c r="Q98" s="64"/>
      <c r="R98" s="73"/>
      <c r="S98" s="77"/>
      <c r="T98" s="77" t="str">
        <f>VLOOKUP(B98,[2]Лист1!$C$3:$W$573,21,0)</f>
        <v>-</v>
      </c>
      <c r="U98" s="77" t="str">
        <f t="shared" si="3"/>
        <v>-</v>
      </c>
      <c r="V98" s="64">
        <f t="shared" si="4"/>
        <v>0</v>
      </c>
      <c r="W98" s="119"/>
      <c r="X98" s="182" t="s">
        <v>4965</v>
      </c>
      <c r="Y98" s="163">
        <v>1</v>
      </c>
      <c r="Z98" s="237"/>
    </row>
    <row r="99" spans="1:26" hidden="1" x14ac:dyDescent="0.3">
      <c r="A99" s="109" t="s">
        <v>398</v>
      </c>
      <c r="B99" s="110" t="s">
        <v>399</v>
      </c>
      <c r="C99" s="110" t="s">
        <v>400</v>
      </c>
      <c r="D99" s="77">
        <v>1</v>
      </c>
      <c r="E99" s="194">
        <v>15.4</v>
      </c>
      <c r="F99" s="198">
        <v>15.4</v>
      </c>
      <c r="G99" s="199">
        <v>0.5</v>
      </c>
      <c r="H99" s="199">
        <v>0.5</v>
      </c>
      <c r="I99" s="77" t="s">
        <v>170</v>
      </c>
      <c r="J99" s="77">
        <f>VLOOKUP(B99,'[1]09.02.2026'!$C$3:$J$2063,8,0)</f>
        <v>0</v>
      </c>
      <c r="K99" s="77">
        <f t="shared" si="5"/>
        <v>0</v>
      </c>
      <c r="L99" s="64"/>
      <c r="M99" s="121">
        <v>1</v>
      </c>
      <c r="N99" s="77"/>
      <c r="O99" s="64"/>
      <c r="P99" s="64"/>
      <c r="Q99" s="64"/>
      <c r="R99" s="73"/>
      <c r="S99" s="77"/>
      <c r="T99" s="77" t="str">
        <f>VLOOKUP(B99,[2]Лист1!$C$3:$W$573,21,0)</f>
        <v>-</v>
      </c>
      <c r="U99" s="77" t="str">
        <f t="shared" si="3"/>
        <v>-</v>
      </c>
      <c r="V99" s="64">
        <f t="shared" si="4"/>
        <v>0</v>
      </c>
      <c r="W99" s="119"/>
      <c r="X99" s="182" t="s">
        <v>4965</v>
      </c>
      <c r="Y99" s="163">
        <v>1</v>
      </c>
      <c r="Z99" s="237"/>
    </row>
    <row r="100" spans="1:26" ht="31.2" x14ac:dyDescent="0.3">
      <c r="A100" s="109" t="s">
        <v>401</v>
      </c>
      <c r="B100" s="110" t="s">
        <v>402</v>
      </c>
      <c r="C100" s="110" t="s">
        <v>403</v>
      </c>
      <c r="D100" s="77">
        <v>3</v>
      </c>
      <c r="E100" s="194">
        <v>49</v>
      </c>
      <c r="F100" s="198">
        <v>147</v>
      </c>
      <c r="G100" s="199">
        <v>1.85</v>
      </c>
      <c r="H100" s="199">
        <v>5.55</v>
      </c>
      <c r="I100" s="77" t="s">
        <v>170</v>
      </c>
      <c r="J100" s="77">
        <f>VLOOKUP(B100,'[1]09.02.2026'!$C$3:$J$2063,8,0)</f>
        <v>2</v>
      </c>
      <c r="K100" s="77">
        <f t="shared" si="5"/>
        <v>98</v>
      </c>
      <c r="L100" s="64"/>
      <c r="M100" s="77"/>
      <c r="N100" s="120">
        <v>3</v>
      </c>
      <c r="O100" s="64"/>
      <c r="P100" s="64"/>
      <c r="Q100" s="64"/>
      <c r="R100" s="73"/>
      <c r="S100" s="77"/>
      <c r="T100" s="77" t="str">
        <f>VLOOKUP(B100,[2]Лист1!$C$3:$W$573,21,0)</f>
        <v>-</v>
      </c>
      <c r="U100" s="77" t="str">
        <f t="shared" si="3"/>
        <v>-</v>
      </c>
      <c r="V100" s="64">
        <f t="shared" si="4"/>
        <v>0</v>
      </c>
      <c r="W100" s="119"/>
      <c r="X100" s="182" t="s">
        <v>4865</v>
      </c>
      <c r="Y100" s="163">
        <f>1+2</f>
        <v>3</v>
      </c>
      <c r="Z100" s="237"/>
    </row>
    <row r="101" spans="1:26" hidden="1" x14ac:dyDescent="0.3">
      <c r="A101" s="109" t="s">
        <v>404</v>
      </c>
      <c r="B101" s="110" t="s">
        <v>405</v>
      </c>
      <c r="C101" s="110" t="s">
        <v>406</v>
      </c>
      <c r="D101" s="77">
        <v>2</v>
      </c>
      <c r="E101" s="194">
        <v>45.6</v>
      </c>
      <c r="F101" s="198">
        <v>91.2</v>
      </c>
      <c r="G101" s="199">
        <v>1.72</v>
      </c>
      <c r="H101" s="199">
        <v>3.44</v>
      </c>
      <c r="I101" s="77" t="s">
        <v>170</v>
      </c>
      <c r="J101" s="77">
        <f>VLOOKUP(B101,'[1]09.02.2026'!$C$3:$J$2063,8,0)</f>
        <v>0</v>
      </c>
      <c r="K101" s="77">
        <f t="shared" si="5"/>
        <v>0</v>
      </c>
      <c r="L101" s="64"/>
      <c r="M101" s="77"/>
      <c r="N101" s="120">
        <v>2</v>
      </c>
      <c r="O101" s="64"/>
      <c r="P101" s="64"/>
      <c r="Q101" s="64"/>
      <c r="R101" s="73"/>
      <c r="S101" s="77"/>
      <c r="T101" s="77" t="str">
        <f>VLOOKUP(B101,[2]Лист1!$C$3:$W$573,21,0)</f>
        <v>-</v>
      </c>
      <c r="U101" s="77" t="str">
        <f t="shared" si="3"/>
        <v>-</v>
      </c>
      <c r="V101" s="64">
        <f t="shared" si="4"/>
        <v>0</v>
      </c>
      <c r="W101" s="119"/>
      <c r="X101" s="182" t="s">
        <v>4845</v>
      </c>
      <c r="Y101" s="163">
        <v>2</v>
      </c>
      <c r="Z101" s="237"/>
    </row>
    <row r="102" spans="1:26" hidden="1" x14ac:dyDescent="0.3">
      <c r="A102" s="109" t="s">
        <v>407</v>
      </c>
      <c r="B102" s="110" t="s">
        <v>408</v>
      </c>
      <c r="C102" s="110" t="s">
        <v>409</v>
      </c>
      <c r="D102" s="77">
        <v>1</v>
      </c>
      <c r="E102" s="194">
        <v>45.6</v>
      </c>
      <c r="F102" s="198">
        <v>45.6</v>
      </c>
      <c r="G102" s="199">
        <v>1.72</v>
      </c>
      <c r="H102" s="199">
        <v>1.72</v>
      </c>
      <c r="I102" s="77" t="s">
        <v>170</v>
      </c>
      <c r="J102" s="77">
        <f>VLOOKUP(B102,'[1]09.02.2026'!$C$3:$J$2063,8,0)</f>
        <v>0</v>
      </c>
      <c r="K102" s="77">
        <f t="shared" si="5"/>
        <v>0</v>
      </c>
      <c r="L102" s="64"/>
      <c r="M102" s="77"/>
      <c r="N102" s="120">
        <v>1</v>
      </c>
      <c r="O102" s="64"/>
      <c r="P102" s="64"/>
      <c r="Q102" s="64"/>
      <c r="R102" s="73"/>
      <c r="S102" s="77"/>
      <c r="T102" s="77" t="str">
        <f>VLOOKUP(B102,[2]Лист1!$C$3:$W$573,21,0)</f>
        <v>-</v>
      </c>
      <c r="U102" s="77" t="str">
        <f t="shared" si="3"/>
        <v>-</v>
      </c>
      <c r="V102" s="64">
        <f t="shared" si="4"/>
        <v>0</v>
      </c>
      <c r="W102" s="119"/>
      <c r="X102" s="182" t="s">
        <v>4845</v>
      </c>
      <c r="Y102" s="163">
        <v>1</v>
      </c>
      <c r="Z102" s="237"/>
    </row>
    <row r="103" spans="1:26" x14ac:dyDescent="0.3">
      <c r="A103" s="109" t="s">
        <v>410</v>
      </c>
      <c r="B103" s="110" t="s">
        <v>109</v>
      </c>
      <c r="C103" s="110" t="s">
        <v>411</v>
      </c>
      <c r="D103" s="77">
        <v>1</v>
      </c>
      <c r="E103" s="194">
        <v>360.1</v>
      </c>
      <c r="F103" s="198">
        <v>360.1</v>
      </c>
      <c r="G103" s="199">
        <v>11.41</v>
      </c>
      <c r="H103" s="199">
        <v>11.41</v>
      </c>
      <c r="I103" s="77" t="s">
        <v>170</v>
      </c>
      <c r="J103" s="77">
        <f>VLOOKUP(B103,'[1]09.02.2026'!$C$3:$J$2063,8,0)</f>
        <v>2</v>
      </c>
      <c r="K103" s="77">
        <f t="shared" si="5"/>
        <v>720.2</v>
      </c>
      <c r="L103" s="64"/>
      <c r="M103" s="121">
        <v>1</v>
      </c>
      <c r="N103" s="77"/>
      <c r="O103" s="64"/>
      <c r="P103" s="64"/>
      <c r="Q103" s="64"/>
      <c r="R103" s="73"/>
      <c r="S103" s="77"/>
      <c r="T103" s="77" t="str">
        <f>VLOOKUP(B103,[2]Лист1!$C$3:$W$573,21,0)</f>
        <v>-</v>
      </c>
      <c r="U103" s="77" t="str">
        <f t="shared" si="3"/>
        <v>-</v>
      </c>
      <c r="V103" s="64">
        <f t="shared" si="4"/>
        <v>0</v>
      </c>
      <c r="W103" s="119"/>
      <c r="X103" s="182" t="s">
        <v>4843</v>
      </c>
      <c r="Y103" s="163">
        <v>1</v>
      </c>
      <c r="Z103" s="237"/>
    </row>
    <row r="104" spans="1:26" x14ac:dyDescent="0.3">
      <c r="A104" s="109" t="s">
        <v>412</v>
      </c>
      <c r="B104" s="110" t="s">
        <v>110</v>
      </c>
      <c r="C104" s="110" t="s">
        <v>413</v>
      </c>
      <c r="D104" s="77">
        <v>1</v>
      </c>
      <c r="E104" s="194">
        <v>350</v>
      </c>
      <c r="F104" s="198">
        <v>350</v>
      </c>
      <c r="G104" s="199">
        <v>10.96</v>
      </c>
      <c r="H104" s="199">
        <v>10.96</v>
      </c>
      <c r="I104" s="77" t="s">
        <v>170</v>
      </c>
      <c r="J104" s="77">
        <f>VLOOKUP(B104,'[1]09.02.2026'!$C$3:$J$2063,8,0)</f>
        <v>2</v>
      </c>
      <c r="K104" s="77">
        <f t="shared" si="5"/>
        <v>700</v>
      </c>
      <c r="L104" s="64"/>
      <c r="M104" s="121">
        <v>1</v>
      </c>
      <c r="N104" s="77"/>
      <c r="O104" s="64"/>
      <c r="P104" s="64"/>
      <c r="Q104" s="64"/>
      <c r="R104" s="73"/>
      <c r="S104" s="77"/>
      <c r="T104" s="77" t="str">
        <f>VLOOKUP(B104,[2]Лист1!$C$3:$W$573,21,0)</f>
        <v>-</v>
      </c>
      <c r="U104" s="77" t="str">
        <f t="shared" si="3"/>
        <v>-</v>
      </c>
      <c r="V104" s="64">
        <f t="shared" si="4"/>
        <v>0</v>
      </c>
      <c r="W104" s="119"/>
      <c r="X104" s="182" t="s">
        <v>4843</v>
      </c>
      <c r="Y104" s="163">
        <v>1</v>
      </c>
      <c r="Z104" s="237"/>
    </row>
    <row r="105" spans="1:26" x14ac:dyDescent="0.3">
      <c r="A105" s="109" t="s">
        <v>414</v>
      </c>
      <c r="B105" s="110" t="s">
        <v>111</v>
      </c>
      <c r="C105" s="110" t="s">
        <v>415</v>
      </c>
      <c r="D105" s="77">
        <v>1</v>
      </c>
      <c r="E105" s="194">
        <v>397.2</v>
      </c>
      <c r="F105" s="198">
        <v>397.2</v>
      </c>
      <c r="G105" s="199">
        <v>12.44</v>
      </c>
      <c r="H105" s="199">
        <v>12.44</v>
      </c>
      <c r="I105" s="77" t="s">
        <v>170</v>
      </c>
      <c r="J105" s="77">
        <f>VLOOKUP(B105,'[1]09.02.2026'!$C$3:$J$2063,8,0)</f>
        <v>2</v>
      </c>
      <c r="K105" s="77">
        <f t="shared" si="5"/>
        <v>794.4</v>
      </c>
      <c r="L105" s="64"/>
      <c r="M105" s="121">
        <v>1</v>
      </c>
      <c r="N105" s="77"/>
      <c r="O105" s="64"/>
      <c r="P105" s="64"/>
      <c r="Q105" s="64"/>
      <c r="R105" s="73"/>
      <c r="S105" s="77"/>
      <c r="T105" s="77" t="str">
        <f>VLOOKUP(B105,[2]Лист1!$C$3:$W$573,21,0)</f>
        <v>-</v>
      </c>
      <c r="U105" s="77" t="str">
        <f t="shared" si="3"/>
        <v>-</v>
      </c>
      <c r="V105" s="64">
        <f t="shared" si="4"/>
        <v>0</v>
      </c>
      <c r="W105" s="119"/>
      <c r="X105" s="182" t="s">
        <v>4843</v>
      </c>
      <c r="Y105" s="163">
        <v>1</v>
      </c>
      <c r="Z105" s="237"/>
    </row>
    <row r="106" spans="1:26" x14ac:dyDescent="0.3">
      <c r="A106" s="109" t="s">
        <v>416</v>
      </c>
      <c r="B106" s="110" t="s">
        <v>112</v>
      </c>
      <c r="C106" s="110" t="s">
        <v>417</v>
      </c>
      <c r="D106" s="77">
        <v>1</v>
      </c>
      <c r="E106" s="194">
        <v>408.1</v>
      </c>
      <c r="F106" s="198">
        <v>408.1</v>
      </c>
      <c r="G106" s="199">
        <v>12.91</v>
      </c>
      <c r="H106" s="199">
        <v>12.91</v>
      </c>
      <c r="I106" s="77" t="s">
        <v>170</v>
      </c>
      <c r="J106" s="77">
        <f>VLOOKUP(B106,'[1]09.02.2026'!$C$3:$J$2063,8,0)</f>
        <v>2</v>
      </c>
      <c r="K106" s="77">
        <f t="shared" si="5"/>
        <v>816.2</v>
      </c>
      <c r="L106" s="64"/>
      <c r="M106" s="77"/>
      <c r="N106" s="120">
        <v>1</v>
      </c>
      <c r="O106" s="64"/>
      <c r="P106" s="64"/>
      <c r="Q106" s="64"/>
      <c r="R106" s="73"/>
      <c r="S106" s="77"/>
      <c r="T106" s="77" t="str">
        <f>VLOOKUP(B106,[2]Лист1!$C$3:$W$573,21,0)</f>
        <v>-</v>
      </c>
      <c r="U106" s="77" t="str">
        <f t="shared" si="3"/>
        <v>-</v>
      </c>
      <c r="V106" s="64">
        <f t="shared" si="4"/>
        <v>0</v>
      </c>
      <c r="W106" s="119"/>
      <c r="X106" s="182" t="s">
        <v>4843</v>
      </c>
      <c r="Y106" s="163">
        <v>1</v>
      </c>
      <c r="Z106" s="237"/>
    </row>
    <row r="107" spans="1:26" x14ac:dyDescent="0.3">
      <c r="A107" s="109" t="s">
        <v>418</v>
      </c>
      <c r="B107" s="110" t="s">
        <v>419</v>
      </c>
      <c r="C107" s="110" t="s">
        <v>420</v>
      </c>
      <c r="D107" s="77">
        <v>1</v>
      </c>
      <c r="E107" s="194">
        <v>8.1999999999999993</v>
      </c>
      <c r="F107" s="198">
        <v>8.1999999999999993</v>
      </c>
      <c r="G107" s="199">
        <v>0.27</v>
      </c>
      <c r="H107" s="199">
        <v>0.27</v>
      </c>
      <c r="I107" s="77" t="s">
        <v>170</v>
      </c>
      <c r="J107" s="77">
        <f>VLOOKUP(B107,'[1]09.02.2026'!$C$3:$J$2063,8,0)</f>
        <v>1</v>
      </c>
      <c r="K107" s="77">
        <f t="shared" si="5"/>
        <v>8.1999999999999993</v>
      </c>
      <c r="L107" s="64"/>
      <c r="M107" s="121">
        <v>1</v>
      </c>
      <c r="N107" s="77"/>
      <c r="O107" s="64"/>
      <c r="P107" s="64"/>
      <c r="Q107" s="64"/>
      <c r="R107" s="73"/>
      <c r="S107" s="77"/>
      <c r="T107" s="77" t="str">
        <f>VLOOKUP(B107,[2]Лист1!$C$3:$W$573,21,0)</f>
        <v>-</v>
      </c>
      <c r="U107" s="77" t="str">
        <f t="shared" si="3"/>
        <v>-</v>
      </c>
      <c r="V107" s="64">
        <f t="shared" si="4"/>
        <v>0</v>
      </c>
      <c r="W107" s="119"/>
      <c r="X107" s="182" t="s">
        <v>4973</v>
      </c>
      <c r="Y107" s="163">
        <v>1</v>
      </c>
      <c r="Z107" s="237"/>
    </row>
    <row r="108" spans="1:26" x14ac:dyDescent="0.3">
      <c r="A108" s="109" t="s">
        <v>421</v>
      </c>
      <c r="B108" s="110" t="s">
        <v>422</v>
      </c>
      <c r="C108" s="110" t="s">
        <v>423</v>
      </c>
      <c r="D108" s="77">
        <v>1</v>
      </c>
      <c r="E108" s="194">
        <v>17.3</v>
      </c>
      <c r="F108" s="198">
        <v>17.3</v>
      </c>
      <c r="G108" s="199">
        <v>0.55000000000000004</v>
      </c>
      <c r="H108" s="199">
        <v>0.55000000000000004</v>
      </c>
      <c r="I108" s="77" t="s">
        <v>170</v>
      </c>
      <c r="J108" s="77">
        <f>VLOOKUP(B108,'[1]09.02.2026'!$C$3:$J$2063,8,0)</f>
        <v>1</v>
      </c>
      <c r="K108" s="77">
        <f t="shared" si="5"/>
        <v>17.3</v>
      </c>
      <c r="L108" s="64"/>
      <c r="M108" s="121">
        <v>1</v>
      </c>
      <c r="N108" s="77"/>
      <c r="O108" s="64"/>
      <c r="P108" s="64"/>
      <c r="Q108" s="64"/>
      <c r="R108" s="73"/>
      <c r="S108" s="77"/>
      <c r="T108" s="77" t="str">
        <f>VLOOKUP(B108,[2]Лист1!$C$3:$W$573,21,0)</f>
        <v>-</v>
      </c>
      <c r="U108" s="77" t="str">
        <f t="shared" si="3"/>
        <v>-</v>
      </c>
      <c r="V108" s="64">
        <f t="shared" si="4"/>
        <v>0</v>
      </c>
      <c r="W108" s="119"/>
      <c r="X108" s="182" t="s">
        <v>4973</v>
      </c>
      <c r="Y108" s="163">
        <v>1</v>
      </c>
      <c r="Z108" s="237"/>
    </row>
    <row r="109" spans="1:26" x14ac:dyDescent="0.3">
      <c r="A109" s="109" t="s">
        <v>424</v>
      </c>
      <c r="B109" s="110" t="s">
        <v>425</v>
      </c>
      <c r="C109" s="110" t="s">
        <v>426</v>
      </c>
      <c r="D109" s="77">
        <v>1</v>
      </c>
      <c r="E109" s="194">
        <v>4.3</v>
      </c>
      <c r="F109" s="198">
        <v>4.3</v>
      </c>
      <c r="G109" s="199">
        <v>0.15</v>
      </c>
      <c r="H109" s="199">
        <v>0.15</v>
      </c>
      <c r="I109" s="77" t="s">
        <v>170</v>
      </c>
      <c r="J109" s="77">
        <f>VLOOKUP(B109,'[1]09.02.2026'!$C$3:$J$2063,8,0)</f>
        <v>1</v>
      </c>
      <c r="K109" s="77">
        <f t="shared" si="5"/>
        <v>4.3</v>
      </c>
      <c r="L109" s="64"/>
      <c r="M109" s="121">
        <v>1</v>
      </c>
      <c r="N109" s="77"/>
      <c r="O109" s="64"/>
      <c r="P109" s="64"/>
      <c r="Q109" s="64"/>
      <c r="R109" s="73"/>
      <c r="S109" s="77"/>
      <c r="T109" s="77" t="str">
        <f>VLOOKUP(B109,[2]Лист1!$C$3:$W$573,21,0)</f>
        <v>-</v>
      </c>
      <c r="U109" s="77" t="str">
        <f t="shared" si="3"/>
        <v>-</v>
      </c>
      <c r="V109" s="64">
        <f t="shared" si="4"/>
        <v>0</v>
      </c>
      <c r="W109" s="119"/>
      <c r="X109" s="182" t="s">
        <v>4973</v>
      </c>
      <c r="Y109" s="163">
        <v>1</v>
      </c>
      <c r="Z109" s="237"/>
    </row>
    <row r="110" spans="1:26" x14ac:dyDescent="0.3">
      <c r="A110" s="109" t="s">
        <v>427</v>
      </c>
      <c r="B110" s="110" t="s">
        <v>428</v>
      </c>
      <c r="C110" s="110" t="s">
        <v>429</v>
      </c>
      <c r="D110" s="77">
        <v>1</v>
      </c>
      <c r="E110" s="194">
        <v>5.3</v>
      </c>
      <c r="F110" s="198">
        <v>5.3</v>
      </c>
      <c r="G110" s="199">
        <v>0.18</v>
      </c>
      <c r="H110" s="199">
        <v>0.18</v>
      </c>
      <c r="I110" s="77" t="s">
        <v>170</v>
      </c>
      <c r="J110" s="77">
        <f>VLOOKUP(B110,'[1]09.02.2026'!$C$3:$J$2063,8,0)</f>
        <v>1</v>
      </c>
      <c r="K110" s="77">
        <f t="shared" si="5"/>
        <v>5.3</v>
      </c>
      <c r="L110" s="64"/>
      <c r="M110" s="121">
        <v>1</v>
      </c>
      <c r="N110" s="77"/>
      <c r="O110" s="64"/>
      <c r="P110" s="64"/>
      <c r="Q110" s="64"/>
      <c r="R110" s="73"/>
      <c r="S110" s="77"/>
      <c r="T110" s="77" t="str">
        <f>VLOOKUP(B110,[2]Лист1!$C$3:$W$573,21,0)</f>
        <v>-</v>
      </c>
      <c r="U110" s="77" t="str">
        <f t="shared" si="3"/>
        <v>-</v>
      </c>
      <c r="V110" s="64">
        <f t="shared" si="4"/>
        <v>0</v>
      </c>
      <c r="W110" s="119"/>
      <c r="X110" s="182" t="s">
        <v>4973</v>
      </c>
      <c r="Y110" s="163">
        <v>1</v>
      </c>
      <c r="Z110" s="237"/>
    </row>
    <row r="111" spans="1:26" x14ac:dyDescent="0.3">
      <c r="A111" s="109" t="s">
        <v>430</v>
      </c>
      <c r="B111" s="110" t="s">
        <v>431</v>
      </c>
      <c r="C111" s="110" t="s">
        <v>432</v>
      </c>
      <c r="D111" s="77">
        <v>1</v>
      </c>
      <c r="E111" s="194">
        <v>11.6</v>
      </c>
      <c r="F111" s="198">
        <v>11.6</v>
      </c>
      <c r="G111" s="199">
        <v>0.39</v>
      </c>
      <c r="H111" s="199">
        <v>0.39</v>
      </c>
      <c r="I111" s="77" t="s">
        <v>170</v>
      </c>
      <c r="J111" s="77">
        <f>VLOOKUP(B111,'[1]09.02.2026'!$C$3:$J$2063,8,0)</f>
        <v>1</v>
      </c>
      <c r="K111" s="77">
        <f t="shared" si="5"/>
        <v>11.6</v>
      </c>
      <c r="L111" s="64"/>
      <c r="M111" s="121">
        <v>1</v>
      </c>
      <c r="N111" s="77"/>
      <c r="O111" s="64"/>
      <c r="P111" s="64"/>
      <c r="Q111" s="64"/>
      <c r="R111" s="73"/>
      <c r="S111" s="77"/>
      <c r="T111" s="77" t="str">
        <f>VLOOKUP(B111,[2]Лист1!$C$3:$W$573,21,0)</f>
        <v>-</v>
      </c>
      <c r="U111" s="77" t="str">
        <f t="shared" si="3"/>
        <v>-</v>
      </c>
      <c r="V111" s="64">
        <f t="shared" si="4"/>
        <v>0</v>
      </c>
      <c r="W111" s="119"/>
      <c r="X111" s="182" t="s">
        <v>4973</v>
      </c>
      <c r="Y111" s="163">
        <v>1</v>
      </c>
      <c r="Z111" s="237"/>
    </row>
    <row r="112" spans="1:26" x14ac:dyDescent="0.3">
      <c r="A112" s="109" t="s">
        <v>433</v>
      </c>
      <c r="B112" s="110" t="s">
        <v>434</v>
      </c>
      <c r="C112" s="110" t="s">
        <v>435</v>
      </c>
      <c r="D112" s="77">
        <v>1</v>
      </c>
      <c r="E112" s="194">
        <v>7.5</v>
      </c>
      <c r="F112" s="198">
        <v>7.5</v>
      </c>
      <c r="G112" s="199">
        <v>0.25</v>
      </c>
      <c r="H112" s="199">
        <v>0.25</v>
      </c>
      <c r="I112" s="77" t="s">
        <v>170</v>
      </c>
      <c r="J112" s="77">
        <f>VLOOKUP(B112,'[1]09.02.2026'!$C$3:$J$2063,8,0)</f>
        <v>1</v>
      </c>
      <c r="K112" s="77">
        <f t="shared" si="5"/>
        <v>7.5</v>
      </c>
      <c r="L112" s="64"/>
      <c r="M112" s="121">
        <v>1</v>
      </c>
      <c r="N112" s="77"/>
      <c r="O112" s="64"/>
      <c r="P112" s="64"/>
      <c r="Q112" s="64"/>
      <c r="R112" s="73"/>
      <c r="S112" s="77"/>
      <c r="T112" s="77" t="str">
        <f>VLOOKUP(B112,[2]Лист1!$C$3:$W$573,21,0)</f>
        <v>-</v>
      </c>
      <c r="U112" s="77" t="str">
        <f t="shared" si="3"/>
        <v>-</v>
      </c>
      <c r="V112" s="64">
        <f t="shared" si="4"/>
        <v>0</v>
      </c>
      <c r="W112" s="119"/>
      <c r="X112" s="182" t="s">
        <v>4973</v>
      </c>
      <c r="Y112" s="163">
        <v>1</v>
      </c>
      <c r="Z112" s="237"/>
    </row>
    <row r="113" spans="1:27" x14ac:dyDescent="0.3">
      <c r="A113" s="109" t="s">
        <v>436</v>
      </c>
      <c r="B113" s="110" t="s">
        <v>437</v>
      </c>
      <c r="C113" s="110" t="s">
        <v>438</v>
      </c>
      <c r="D113" s="77">
        <v>1</v>
      </c>
      <c r="E113" s="194">
        <v>2.5</v>
      </c>
      <c r="F113" s="198">
        <v>2.5</v>
      </c>
      <c r="G113" s="199">
        <v>0.08</v>
      </c>
      <c r="H113" s="199">
        <v>0.08</v>
      </c>
      <c r="I113" s="77" t="s">
        <v>170</v>
      </c>
      <c r="J113" s="77">
        <f>VLOOKUP(B113,'[1]09.02.2026'!$C$3:$J$2063,8,0)</f>
        <v>1</v>
      </c>
      <c r="K113" s="77">
        <f t="shared" si="5"/>
        <v>2.5</v>
      </c>
      <c r="L113" s="64"/>
      <c r="M113" s="121">
        <v>1</v>
      </c>
      <c r="N113" s="77"/>
      <c r="O113" s="64"/>
      <c r="P113" s="64"/>
      <c r="Q113" s="64"/>
      <c r="R113" s="73"/>
      <c r="S113" s="77"/>
      <c r="T113" s="77" t="str">
        <f>VLOOKUP(B113,[2]Лист1!$C$3:$W$573,21,0)</f>
        <v>-</v>
      </c>
      <c r="U113" s="77" t="str">
        <f t="shared" si="3"/>
        <v>-</v>
      </c>
      <c r="V113" s="64">
        <f t="shared" si="4"/>
        <v>0</v>
      </c>
      <c r="W113" s="119"/>
      <c r="X113" s="182" t="s">
        <v>4973</v>
      </c>
      <c r="Y113" s="163">
        <v>1</v>
      </c>
      <c r="Z113" s="237"/>
    </row>
    <row r="114" spans="1:27" x14ac:dyDescent="0.3">
      <c r="A114" s="109" t="s">
        <v>439</v>
      </c>
      <c r="B114" s="110" t="s">
        <v>440</v>
      </c>
      <c r="C114" s="110" t="s">
        <v>441</v>
      </c>
      <c r="D114" s="77">
        <v>1</v>
      </c>
      <c r="E114" s="194">
        <v>9.4</v>
      </c>
      <c r="F114" s="198">
        <v>9.4</v>
      </c>
      <c r="G114" s="199">
        <v>0.31</v>
      </c>
      <c r="H114" s="199">
        <v>0.31</v>
      </c>
      <c r="I114" s="77" t="s">
        <v>170</v>
      </c>
      <c r="J114" s="77">
        <f>VLOOKUP(B114,'[1]09.02.2026'!$C$3:$J$2063,8,0)</f>
        <v>1</v>
      </c>
      <c r="K114" s="77">
        <f t="shared" si="5"/>
        <v>9.4</v>
      </c>
      <c r="L114" s="64"/>
      <c r="M114" s="77"/>
      <c r="N114" s="120">
        <v>1</v>
      </c>
      <c r="O114" s="64"/>
      <c r="P114" s="64"/>
      <c r="Q114" s="64"/>
      <c r="R114" s="73"/>
      <c r="S114" s="77"/>
      <c r="T114" s="77" t="str">
        <f>VLOOKUP(B114,[2]Лист1!$C$3:$W$573,21,0)</f>
        <v>-</v>
      </c>
      <c r="U114" s="77" t="str">
        <f t="shared" si="3"/>
        <v>-</v>
      </c>
      <c r="V114" s="64">
        <f t="shared" si="4"/>
        <v>0</v>
      </c>
      <c r="W114" s="119"/>
      <c r="X114" s="182" t="s">
        <v>4973</v>
      </c>
      <c r="Y114" s="163">
        <v>1</v>
      </c>
      <c r="Z114" s="237"/>
    </row>
    <row r="115" spans="1:27" x14ac:dyDescent="0.3">
      <c r="A115" s="109" t="s">
        <v>442</v>
      </c>
      <c r="B115" s="110" t="s">
        <v>443</v>
      </c>
      <c r="C115" s="110" t="s">
        <v>444</v>
      </c>
      <c r="D115" s="77">
        <v>1</v>
      </c>
      <c r="E115" s="194">
        <v>11.1</v>
      </c>
      <c r="F115" s="198">
        <v>11.1</v>
      </c>
      <c r="G115" s="199">
        <v>0.37</v>
      </c>
      <c r="H115" s="199">
        <v>0.37</v>
      </c>
      <c r="I115" s="77" t="s">
        <v>170</v>
      </c>
      <c r="J115" s="77">
        <f>VLOOKUP(B115,'[1]09.02.2026'!$C$3:$J$2063,8,0)</f>
        <v>1</v>
      </c>
      <c r="K115" s="77">
        <f t="shared" si="5"/>
        <v>11.1</v>
      </c>
      <c r="L115" s="64"/>
      <c r="M115" s="121">
        <v>1</v>
      </c>
      <c r="N115" s="77"/>
      <c r="O115" s="64"/>
      <c r="P115" s="64"/>
      <c r="Q115" s="64"/>
      <c r="R115" s="73"/>
      <c r="S115" s="77"/>
      <c r="T115" s="77" t="str">
        <f>VLOOKUP(B115,[2]Лист1!$C$3:$W$573,21,0)</f>
        <v>-</v>
      </c>
      <c r="U115" s="77" t="str">
        <f t="shared" si="3"/>
        <v>-</v>
      </c>
      <c r="V115" s="64">
        <f t="shared" si="4"/>
        <v>0</v>
      </c>
      <c r="W115" s="119"/>
      <c r="X115" s="182" t="s">
        <v>4973</v>
      </c>
      <c r="Y115" s="163">
        <v>1</v>
      </c>
      <c r="Z115" s="237"/>
    </row>
    <row r="116" spans="1:27" hidden="1" x14ac:dyDescent="0.3">
      <c r="A116" s="109" t="s">
        <v>445</v>
      </c>
      <c r="B116" s="110" t="s">
        <v>446</v>
      </c>
      <c r="C116" s="110" t="s">
        <v>447</v>
      </c>
      <c r="D116" s="77">
        <v>1</v>
      </c>
      <c r="E116" s="194">
        <v>41.1</v>
      </c>
      <c r="F116" s="198">
        <v>41.1</v>
      </c>
      <c r="G116" s="199">
        <v>1.36</v>
      </c>
      <c r="H116" s="199">
        <v>1.36</v>
      </c>
      <c r="I116" s="77" t="s">
        <v>170</v>
      </c>
      <c r="J116" s="77">
        <f>VLOOKUP(B116,'[1]09.02.2026'!$C$3:$J$2063,8,0)</f>
        <v>0</v>
      </c>
      <c r="K116" s="77">
        <f t="shared" si="5"/>
        <v>0</v>
      </c>
      <c r="L116" s="64"/>
      <c r="M116" s="77"/>
      <c r="N116" s="120">
        <v>1</v>
      </c>
      <c r="O116" s="64"/>
      <c r="P116" s="64"/>
      <c r="Q116" s="64"/>
      <c r="R116" s="73"/>
      <c r="S116" s="77"/>
      <c r="T116" s="77" t="str">
        <f>VLOOKUP(B116,[2]Лист1!$C$3:$W$573,21,0)</f>
        <v>-</v>
      </c>
      <c r="U116" s="77" t="str">
        <f t="shared" si="3"/>
        <v>-</v>
      </c>
      <c r="V116" s="64">
        <f t="shared" si="4"/>
        <v>0</v>
      </c>
      <c r="W116" s="119"/>
      <c r="X116" s="182" t="s">
        <v>4976</v>
      </c>
      <c r="Y116" s="163">
        <v>1</v>
      </c>
      <c r="Z116" s="237"/>
    </row>
    <row r="117" spans="1:27" hidden="1" x14ac:dyDescent="0.3">
      <c r="A117" s="109" t="s">
        <v>448</v>
      </c>
      <c r="B117" s="110" t="s">
        <v>449</v>
      </c>
      <c r="C117" s="110" t="s">
        <v>450</v>
      </c>
      <c r="D117" s="77">
        <v>1</v>
      </c>
      <c r="E117" s="194">
        <v>30.4</v>
      </c>
      <c r="F117" s="198">
        <v>30.4</v>
      </c>
      <c r="G117" s="199">
        <v>1</v>
      </c>
      <c r="H117" s="199">
        <v>1</v>
      </c>
      <c r="I117" s="77" t="s">
        <v>170</v>
      </c>
      <c r="J117" s="77">
        <f>VLOOKUP(B117,'[1]09.02.2026'!$C$3:$J$2063,8,0)</f>
        <v>0</v>
      </c>
      <c r="K117" s="77">
        <f t="shared" si="5"/>
        <v>0</v>
      </c>
      <c r="L117" s="64"/>
      <c r="M117" s="77"/>
      <c r="N117" s="120">
        <v>1</v>
      </c>
      <c r="O117" s="64"/>
      <c r="P117" s="64"/>
      <c r="Q117" s="64"/>
      <c r="R117" s="73"/>
      <c r="S117" s="77"/>
      <c r="T117" s="77" t="str">
        <f>VLOOKUP(B117,[2]Лист1!$C$3:$W$573,21,0)</f>
        <v>-</v>
      </c>
      <c r="U117" s="77" t="str">
        <f t="shared" si="3"/>
        <v>-</v>
      </c>
      <c r="V117" s="64">
        <f t="shared" si="4"/>
        <v>0</v>
      </c>
      <c r="W117" s="119"/>
      <c r="X117" s="182" t="s">
        <v>4976</v>
      </c>
      <c r="Y117" s="163">
        <v>1</v>
      </c>
      <c r="Z117" s="237"/>
    </row>
    <row r="118" spans="1:27" hidden="1" x14ac:dyDescent="0.3">
      <c r="A118" s="109" t="s">
        <v>451</v>
      </c>
      <c r="B118" s="110" t="s">
        <v>452</v>
      </c>
      <c r="C118" s="110" t="s">
        <v>453</v>
      </c>
      <c r="D118" s="77">
        <v>62</v>
      </c>
      <c r="E118" s="194">
        <v>8.4</v>
      </c>
      <c r="F118" s="198">
        <v>520.79999999999995</v>
      </c>
      <c r="G118" s="199">
        <v>0.13</v>
      </c>
      <c r="H118" s="199">
        <v>8.06</v>
      </c>
      <c r="I118" s="77" t="s">
        <v>170</v>
      </c>
      <c r="J118" s="77">
        <f>VLOOKUP(B118,'[1]09.02.2026'!$C$3:$J$2063,8,0)</f>
        <v>0</v>
      </c>
      <c r="K118" s="77">
        <f t="shared" si="5"/>
        <v>0</v>
      </c>
      <c r="L118" s="64"/>
      <c r="M118" s="77"/>
      <c r="N118" s="120">
        <v>6</v>
      </c>
      <c r="O118" s="64">
        <v>6</v>
      </c>
      <c r="P118" s="64">
        <v>10</v>
      </c>
      <c r="Q118" s="64">
        <v>15</v>
      </c>
      <c r="R118" s="118">
        <v>12</v>
      </c>
      <c r="S118" s="117">
        <v>13</v>
      </c>
      <c r="T118" s="77" t="str">
        <f>VLOOKUP(B118,[2]Лист1!$C$3:$W$573,21,0)</f>
        <v>-</v>
      </c>
      <c r="U118" s="77" t="str">
        <f t="shared" si="3"/>
        <v>-</v>
      </c>
      <c r="V118" s="64">
        <f t="shared" si="4"/>
        <v>0</v>
      </c>
      <c r="W118" s="119"/>
      <c r="X118" s="182"/>
      <c r="Y118" s="163"/>
      <c r="Z118" s="237"/>
    </row>
    <row r="119" spans="1:27" x14ac:dyDescent="0.3">
      <c r="A119" s="109" t="s">
        <v>454</v>
      </c>
      <c r="B119" s="110" t="s">
        <v>455</v>
      </c>
      <c r="C119" s="110" t="s">
        <v>456</v>
      </c>
      <c r="D119" s="77">
        <v>62</v>
      </c>
      <c r="E119" s="194">
        <v>2.2000000000000002</v>
      </c>
      <c r="F119" s="198">
        <v>136.4</v>
      </c>
      <c r="G119" s="199">
        <v>0.12</v>
      </c>
      <c r="H119" s="199">
        <v>7.44</v>
      </c>
      <c r="I119" s="77" t="s">
        <v>170</v>
      </c>
      <c r="J119" s="77">
        <f>VLOOKUP(B119,'[1]09.02.2026'!$C$3:$J$2063,8,0)</f>
        <v>124</v>
      </c>
      <c r="K119" s="77">
        <f t="shared" si="5"/>
        <v>272.8</v>
      </c>
      <c r="L119" s="64"/>
      <c r="M119" s="77"/>
      <c r="N119" s="120">
        <v>6</v>
      </c>
      <c r="O119" s="64">
        <v>6</v>
      </c>
      <c r="P119" s="64">
        <v>10</v>
      </c>
      <c r="Q119" s="64">
        <v>16</v>
      </c>
      <c r="R119" s="118">
        <v>12</v>
      </c>
      <c r="S119" s="117">
        <v>12</v>
      </c>
      <c r="T119" s="77" t="str">
        <f>VLOOKUP(B119,[2]Лист1!$C$3:$W$573,21,0)</f>
        <v>-</v>
      </c>
      <c r="U119" s="77" t="str">
        <f t="shared" si="3"/>
        <v>-</v>
      </c>
      <c r="V119" s="64">
        <f t="shared" si="4"/>
        <v>0</v>
      </c>
      <c r="W119" s="119"/>
      <c r="X119" s="182" t="s">
        <v>4973</v>
      </c>
      <c r="Y119" s="163">
        <v>62</v>
      </c>
      <c r="Z119" s="237"/>
    </row>
    <row r="120" spans="1:27" x14ac:dyDescent="0.3">
      <c r="A120" s="109" t="s">
        <v>457</v>
      </c>
      <c r="B120" s="110" t="s">
        <v>458</v>
      </c>
      <c r="C120" s="110" t="s">
        <v>459</v>
      </c>
      <c r="D120" s="77">
        <v>68</v>
      </c>
      <c r="E120" s="194">
        <v>0.7</v>
      </c>
      <c r="F120" s="198">
        <v>47.6</v>
      </c>
      <c r="G120" s="199">
        <v>0.04</v>
      </c>
      <c r="H120" s="199">
        <v>2.72</v>
      </c>
      <c r="I120" s="77" t="s">
        <v>170</v>
      </c>
      <c r="J120" s="77">
        <f>VLOOKUP(B120,'[1]09.02.2026'!$C$3:$J$2063,8,0)</f>
        <v>136</v>
      </c>
      <c r="K120" s="77">
        <f t="shared" si="5"/>
        <v>95.199999999999989</v>
      </c>
      <c r="L120" s="64">
        <v>28</v>
      </c>
      <c r="M120" s="121">
        <v>14</v>
      </c>
      <c r="N120" s="120">
        <v>10</v>
      </c>
      <c r="O120" s="64">
        <v>10</v>
      </c>
      <c r="P120" s="64">
        <v>6</v>
      </c>
      <c r="Q120" s="64"/>
      <c r="R120" s="73"/>
      <c r="S120" s="77"/>
      <c r="T120" s="77" t="str">
        <f>VLOOKUP(B120,[2]Лист1!$C$3:$W$573,21,0)</f>
        <v>-</v>
      </c>
      <c r="U120" s="77" t="str">
        <f t="shared" si="3"/>
        <v>-</v>
      </c>
      <c r="V120" s="64">
        <f t="shared" si="4"/>
        <v>0</v>
      </c>
      <c r="W120" s="119"/>
      <c r="X120" s="182" t="s">
        <v>4973</v>
      </c>
      <c r="Y120" s="163">
        <v>68</v>
      </c>
      <c r="Z120" s="237"/>
    </row>
    <row r="121" spans="1:27" hidden="1" x14ac:dyDescent="0.3">
      <c r="A121" s="109" t="s">
        <v>460</v>
      </c>
      <c r="B121" s="110" t="s">
        <v>461</v>
      </c>
      <c r="C121" s="110" t="s">
        <v>462</v>
      </c>
      <c r="D121" s="77">
        <v>68</v>
      </c>
      <c r="E121" s="194">
        <v>2.1</v>
      </c>
      <c r="F121" s="198">
        <v>142.80000000000001</v>
      </c>
      <c r="G121" s="199">
        <v>0.05</v>
      </c>
      <c r="H121" s="199">
        <v>3.4</v>
      </c>
      <c r="I121" s="77" t="s">
        <v>170</v>
      </c>
      <c r="J121" s="77">
        <f>VLOOKUP(B121,'[1]09.02.2026'!$C$3:$J$2063,8,0)</f>
        <v>0</v>
      </c>
      <c r="K121" s="77">
        <f t="shared" si="5"/>
        <v>0</v>
      </c>
      <c r="L121" s="64">
        <v>28</v>
      </c>
      <c r="M121" s="121">
        <v>14</v>
      </c>
      <c r="N121" s="120">
        <v>10</v>
      </c>
      <c r="O121" s="64">
        <v>10</v>
      </c>
      <c r="P121" s="64">
        <v>6</v>
      </c>
      <c r="Q121" s="64"/>
      <c r="R121" s="73"/>
      <c r="S121" s="77"/>
      <c r="T121" s="77" t="str">
        <f>VLOOKUP(B121,[2]Лист1!$C$3:$W$573,21,0)</f>
        <v>-</v>
      </c>
      <c r="U121" s="77" t="str">
        <f t="shared" si="3"/>
        <v>-</v>
      </c>
      <c r="V121" s="64">
        <f t="shared" si="4"/>
        <v>0</v>
      </c>
      <c r="W121" s="119"/>
      <c r="X121" s="182"/>
      <c r="Y121" s="163"/>
      <c r="Z121" s="237"/>
    </row>
    <row r="122" spans="1:27" x14ac:dyDescent="0.3">
      <c r="A122" s="109" t="s">
        <v>463</v>
      </c>
      <c r="B122" s="110" t="s">
        <v>113</v>
      </c>
      <c r="C122" s="110" t="s">
        <v>464</v>
      </c>
      <c r="D122" s="77">
        <v>1</v>
      </c>
      <c r="E122" s="194">
        <v>1737.2</v>
      </c>
      <c r="F122" s="198">
        <v>1737.2</v>
      </c>
      <c r="G122" s="199">
        <v>37.840000000000003</v>
      </c>
      <c r="H122" s="199">
        <v>37.840000000000003</v>
      </c>
      <c r="I122" s="77" t="s">
        <v>165</v>
      </c>
      <c r="J122" s="77">
        <f>VLOOKUP(B122,'[1]09.02.2026'!$C$3:$J$2063,8,0)</f>
        <v>1</v>
      </c>
      <c r="K122" s="77">
        <f t="shared" si="5"/>
        <v>1737.2</v>
      </c>
      <c r="L122" s="64">
        <v>1</v>
      </c>
      <c r="M122" s="77"/>
      <c r="N122" s="77"/>
      <c r="O122" s="64"/>
      <c r="P122" s="64"/>
      <c r="Q122" s="64"/>
      <c r="R122" s="73"/>
      <c r="S122" s="77"/>
      <c r="T122" s="77">
        <f>VLOOKUP(B122,[2]Лист1!$C$3:$W$573,21,0)</f>
        <v>1</v>
      </c>
      <c r="U122" s="77">
        <f t="shared" si="3"/>
        <v>1737.2</v>
      </c>
      <c r="V122" s="64">
        <f t="shared" si="4"/>
        <v>0</v>
      </c>
      <c r="W122" s="119"/>
      <c r="X122" s="182" t="s">
        <v>4879</v>
      </c>
      <c r="Y122" s="163">
        <v>1</v>
      </c>
      <c r="Z122" s="237"/>
      <c r="AA122" s="72">
        <v>1</v>
      </c>
    </row>
    <row r="123" spans="1:27" x14ac:dyDescent="0.3">
      <c r="A123" s="109" t="s">
        <v>465</v>
      </c>
      <c r="B123" s="110" t="s">
        <v>15</v>
      </c>
      <c r="C123" s="110" t="s">
        <v>466</v>
      </c>
      <c r="D123" s="77">
        <v>1</v>
      </c>
      <c r="E123" s="194">
        <v>1737.2</v>
      </c>
      <c r="F123" s="198">
        <v>1737.2</v>
      </c>
      <c r="G123" s="199">
        <v>37.840000000000003</v>
      </c>
      <c r="H123" s="199">
        <v>37.840000000000003</v>
      </c>
      <c r="I123" s="77" t="s">
        <v>165</v>
      </c>
      <c r="J123" s="77">
        <f>VLOOKUP(B123,'[1]09.02.2026'!$C$3:$J$2063,8,0)</f>
        <v>1</v>
      </c>
      <c r="K123" s="77">
        <f t="shared" si="5"/>
        <v>1737.2</v>
      </c>
      <c r="L123" s="64">
        <v>1</v>
      </c>
      <c r="M123" s="77"/>
      <c r="N123" s="77"/>
      <c r="O123" s="64"/>
      <c r="P123" s="64"/>
      <c r="Q123" s="64"/>
      <c r="R123" s="73"/>
      <c r="S123" s="77"/>
      <c r="T123" s="77">
        <f>VLOOKUP(B123,[2]Лист1!$C$3:$W$573,21,0)</f>
        <v>2</v>
      </c>
      <c r="U123" s="77">
        <f t="shared" si="3"/>
        <v>3474.4</v>
      </c>
      <c r="V123" s="64">
        <f t="shared" si="4"/>
        <v>0</v>
      </c>
      <c r="W123" s="119"/>
      <c r="X123" s="182" t="s">
        <v>4879</v>
      </c>
      <c r="Y123" s="163">
        <v>1</v>
      </c>
      <c r="Z123" s="237"/>
      <c r="AA123" s="72">
        <v>1</v>
      </c>
    </row>
    <row r="124" spans="1:27" ht="31.2" x14ac:dyDescent="0.3">
      <c r="A124" s="109" t="s">
        <v>467</v>
      </c>
      <c r="B124" s="110" t="s">
        <v>16</v>
      </c>
      <c r="C124" s="110" t="s">
        <v>468</v>
      </c>
      <c r="D124" s="77">
        <v>2</v>
      </c>
      <c r="E124" s="194">
        <v>1582.3</v>
      </c>
      <c r="F124" s="198">
        <v>3164.6</v>
      </c>
      <c r="G124" s="199">
        <v>34.880000000000003</v>
      </c>
      <c r="H124" s="199">
        <v>69.760000000000005</v>
      </c>
      <c r="I124" s="77" t="s">
        <v>165</v>
      </c>
      <c r="J124" s="77">
        <f>VLOOKUP(B124,'[1]09.02.2026'!$C$3:$J$2063,8,0)</f>
        <v>2</v>
      </c>
      <c r="K124" s="77">
        <f t="shared" si="5"/>
        <v>3164.6</v>
      </c>
      <c r="L124" s="64">
        <v>2</v>
      </c>
      <c r="M124" s="77"/>
      <c r="N124" s="77"/>
      <c r="O124" s="64"/>
      <c r="P124" s="64"/>
      <c r="Q124" s="64"/>
      <c r="R124" s="73"/>
      <c r="S124" s="77"/>
      <c r="T124" s="77">
        <f>VLOOKUP(B124,[2]Лист1!$C$3:$W$573,21,0)</f>
        <v>2</v>
      </c>
      <c r="U124" s="77">
        <f t="shared" si="3"/>
        <v>3164.6</v>
      </c>
      <c r="V124" s="64">
        <f t="shared" si="4"/>
        <v>0</v>
      </c>
      <c r="W124" s="119"/>
      <c r="X124" s="182" t="s">
        <v>5029</v>
      </c>
      <c r="Y124" s="163">
        <f>1+1</f>
        <v>2</v>
      </c>
      <c r="Z124" s="237"/>
      <c r="AA124" s="72">
        <v>2</v>
      </c>
    </row>
    <row r="125" spans="1:27" x14ac:dyDescent="0.3">
      <c r="A125" s="109" t="s">
        <v>469</v>
      </c>
      <c r="B125" s="110" t="s">
        <v>114</v>
      </c>
      <c r="C125" s="110" t="s">
        <v>470</v>
      </c>
      <c r="D125" s="77">
        <v>1</v>
      </c>
      <c r="E125" s="194">
        <v>240.2</v>
      </c>
      <c r="F125" s="198">
        <v>240.2</v>
      </c>
      <c r="G125" s="199">
        <v>5.04</v>
      </c>
      <c r="H125" s="199">
        <v>5.04</v>
      </c>
      <c r="I125" s="77" t="s">
        <v>165</v>
      </c>
      <c r="J125" s="77">
        <f>VLOOKUP(B125,'[1]09.02.2026'!$C$3:$J$2063,8,0)</f>
        <v>1</v>
      </c>
      <c r="K125" s="77">
        <f t="shared" si="5"/>
        <v>240.2</v>
      </c>
      <c r="L125" s="64">
        <v>1</v>
      </c>
      <c r="M125" s="77"/>
      <c r="N125" s="77"/>
      <c r="O125" s="64"/>
      <c r="P125" s="64"/>
      <c r="Q125" s="64"/>
      <c r="R125" s="73"/>
      <c r="S125" s="77"/>
      <c r="T125" s="77">
        <f>VLOOKUP(B125,[2]Лист1!$C$3:$W$573,21,0)</f>
        <v>1</v>
      </c>
      <c r="U125" s="77">
        <f t="shared" si="3"/>
        <v>240.2</v>
      </c>
      <c r="V125" s="64">
        <f t="shared" si="4"/>
        <v>0</v>
      </c>
      <c r="W125" s="119"/>
      <c r="X125" s="182" t="s">
        <v>5028</v>
      </c>
      <c r="Y125" s="163">
        <v>1</v>
      </c>
      <c r="Z125" s="237"/>
      <c r="AA125" s="72">
        <v>2</v>
      </c>
    </row>
    <row r="126" spans="1:27" x14ac:dyDescent="0.3">
      <c r="A126" s="109" t="s">
        <v>471</v>
      </c>
      <c r="B126" s="110" t="s">
        <v>17</v>
      </c>
      <c r="C126" s="110" t="s">
        <v>472</v>
      </c>
      <c r="D126" s="77">
        <v>1</v>
      </c>
      <c r="E126" s="194">
        <v>1183.5999999999999</v>
      </c>
      <c r="F126" s="198">
        <v>1183.5999999999999</v>
      </c>
      <c r="G126" s="199">
        <v>25.1</v>
      </c>
      <c r="H126" s="199">
        <v>25.1</v>
      </c>
      <c r="I126" s="77" t="s">
        <v>165</v>
      </c>
      <c r="J126" s="77">
        <f>VLOOKUP(B126,'[1]09.02.2026'!$C$3:$J$2063,8,0)</f>
        <v>1</v>
      </c>
      <c r="K126" s="77">
        <f t="shared" si="5"/>
        <v>1183.5999999999999</v>
      </c>
      <c r="L126" s="64"/>
      <c r="M126" s="77"/>
      <c r="N126" s="77"/>
      <c r="O126" s="64"/>
      <c r="P126" s="64"/>
      <c r="Q126" s="64"/>
      <c r="R126" s="73"/>
      <c r="S126" s="117">
        <v>1</v>
      </c>
      <c r="T126" s="77">
        <f>VLOOKUP(B126,[2]Лист1!$C$3:$W$573,21,0)</f>
        <v>1</v>
      </c>
      <c r="U126" s="77">
        <f t="shared" si="3"/>
        <v>1183.5999999999999</v>
      </c>
      <c r="V126" s="64">
        <f t="shared" si="4"/>
        <v>0</v>
      </c>
      <c r="W126" s="119"/>
      <c r="X126" s="182" t="s">
        <v>4879</v>
      </c>
      <c r="Y126" s="163">
        <v>1</v>
      </c>
      <c r="Z126" s="237"/>
      <c r="AA126" s="72">
        <v>9</v>
      </c>
    </row>
    <row r="127" spans="1:27" x14ac:dyDescent="0.3">
      <c r="A127" s="109" t="s">
        <v>473</v>
      </c>
      <c r="B127" s="110" t="s">
        <v>115</v>
      </c>
      <c r="C127" s="110" t="s">
        <v>474</v>
      </c>
      <c r="D127" s="77">
        <v>1</v>
      </c>
      <c r="E127" s="194">
        <v>240.2</v>
      </c>
      <c r="F127" s="198">
        <v>240.2</v>
      </c>
      <c r="G127" s="199">
        <v>5.04</v>
      </c>
      <c r="H127" s="199">
        <v>5.04</v>
      </c>
      <c r="I127" s="77" t="s">
        <v>165</v>
      </c>
      <c r="J127" s="77">
        <f>VLOOKUP(B127,'[1]09.02.2026'!$C$3:$J$2063,8,0)</f>
        <v>1</v>
      </c>
      <c r="K127" s="77">
        <f t="shared" si="5"/>
        <v>240.2</v>
      </c>
      <c r="L127" s="64">
        <v>1</v>
      </c>
      <c r="M127" s="77"/>
      <c r="N127" s="77"/>
      <c r="O127" s="64"/>
      <c r="P127" s="64"/>
      <c r="Q127" s="64"/>
      <c r="R127" s="73"/>
      <c r="S127" s="77"/>
      <c r="T127" s="77">
        <f>VLOOKUP(B127,[2]Лист1!$C$3:$W$573,21,0)</f>
        <v>1</v>
      </c>
      <c r="U127" s="77">
        <f t="shared" si="3"/>
        <v>240.2</v>
      </c>
      <c r="V127" s="64">
        <f t="shared" si="4"/>
        <v>0</v>
      </c>
      <c r="W127" s="119"/>
      <c r="X127" s="182" t="s">
        <v>5028</v>
      </c>
      <c r="Y127" s="163">
        <v>1</v>
      </c>
      <c r="Z127" s="237"/>
      <c r="AA127" s="72">
        <v>2</v>
      </c>
    </row>
    <row r="128" spans="1:27" x14ac:dyDescent="0.3">
      <c r="A128" s="109" t="s">
        <v>475</v>
      </c>
      <c r="B128" s="110" t="s">
        <v>116</v>
      </c>
      <c r="C128" s="110" t="s">
        <v>476</v>
      </c>
      <c r="D128" s="77">
        <v>2</v>
      </c>
      <c r="E128" s="194">
        <v>1598.6</v>
      </c>
      <c r="F128" s="198">
        <v>3197.2</v>
      </c>
      <c r="G128" s="199">
        <v>35.29</v>
      </c>
      <c r="H128" s="199">
        <v>70.58</v>
      </c>
      <c r="I128" s="77" t="s">
        <v>165</v>
      </c>
      <c r="J128" s="77">
        <f>VLOOKUP(B128,'[1]09.02.2026'!$C$3:$J$2063,8,0)</f>
        <v>3</v>
      </c>
      <c r="K128" s="77">
        <f t="shared" si="5"/>
        <v>4795.7999999999993</v>
      </c>
      <c r="L128" s="64"/>
      <c r="M128" s="121">
        <v>2</v>
      </c>
      <c r="N128" s="77"/>
      <c r="O128" s="64"/>
      <c r="P128" s="64"/>
      <c r="Q128" s="64"/>
      <c r="R128" s="73"/>
      <c r="S128" s="77"/>
      <c r="T128" s="77">
        <f>VLOOKUP(B128,[2]Лист1!$C$3:$W$573,21,0)</f>
        <v>2</v>
      </c>
      <c r="U128" s="77">
        <f t="shared" si="3"/>
        <v>3197.2</v>
      </c>
      <c r="V128" s="64">
        <f t="shared" si="4"/>
        <v>0</v>
      </c>
      <c r="W128" s="119"/>
      <c r="X128" s="182" t="s">
        <v>4843</v>
      </c>
      <c r="Y128" s="163">
        <v>2</v>
      </c>
      <c r="Z128" s="237"/>
      <c r="AA128" s="72">
        <v>3</v>
      </c>
    </row>
    <row r="129" spans="1:27" x14ac:dyDescent="0.3">
      <c r="A129" s="109" t="s">
        <v>477</v>
      </c>
      <c r="B129" s="110" t="s">
        <v>117</v>
      </c>
      <c r="C129" s="110" t="s">
        <v>478</v>
      </c>
      <c r="D129" s="77">
        <v>1</v>
      </c>
      <c r="E129" s="194">
        <v>251.8</v>
      </c>
      <c r="F129" s="198">
        <v>251.8</v>
      </c>
      <c r="G129" s="199">
        <v>5.37</v>
      </c>
      <c r="H129" s="199">
        <v>5.37</v>
      </c>
      <c r="I129" s="77" t="s">
        <v>165</v>
      </c>
      <c r="J129" s="77">
        <f>VLOOKUP(B129,'[1]09.02.2026'!$C$3:$J$2063,8,0)</f>
        <v>1</v>
      </c>
      <c r="K129" s="77">
        <f t="shared" si="5"/>
        <v>251.8</v>
      </c>
      <c r="L129" s="64"/>
      <c r="M129" s="121">
        <v>1</v>
      </c>
      <c r="N129" s="77"/>
      <c r="O129" s="64"/>
      <c r="P129" s="64"/>
      <c r="Q129" s="64"/>
      <c r="R129" s="73"/>
      <c r="S129" s="77"/>
      <c r="T129" s="77">
        <f>VLOOKUP(B129,[2]Лист1!$C$3:$W$573,21,0)</f>
        <v>1</v>
      </c>
      <c r="U129" s="77">
        <f t="shared" si="3"/>
        <v>251.8</v>
      </c>
      <c r="V129" s="64">
        <f t="shared" si="4"/>
        <v>0</v>
      </c>
      <c r="W129" s="119"/>
      <c r="X129" s="182" t="s">
        <v>4871</v>
      </c>
      <c r="Y129" s="163">
        <v>1</v>
      </c>
      <c r="Z129" s="237"/>
      <c r="AA129" s="72">
        <v>3</v>
      </c>
    </row>
    <row r="130" spans="1:27" x14ac:dyDescent="0.3">
      <c r="A130" s="109" t="s">
        <v>479</v>
      </c>
      <c r="B130" s="110" t="s">
        <v>67</v>
      </c>
      <c r="C130" s="110" t="s">
        <v>480</v>
      </c>
      <c r="D130" s="77">
        <v>1</v>
      </c>
      <c r="E130" s="194">
        <v>1183.5999999999999</v>
      </c>
      <c r="F130" s="198">
        <v>1183.5999999999999</v>
      </c>
      <c r="G130" s="199">
        <v>25.1</v>
      </c>
      <c r="H130" s="199">
        <v>25.1</v>
      </c>
      <c r="I130" s="77" t="s">
        <v>165</v>
      </c>
      <c r="J130" s="77">
        <f>VLOOKUP(B130,'[1]09.02.2026'!$C$3:$J$2063,8,0)</f>
        <v>1</v>
      </c>
      <c r="K130" s="77">
        <f t="shared" si="5"/>
        <v>1183.5999999999999</v>
      </c>
      <c r="L130" s="64"/>
      <c r="M130" s="77"/>
      <c r="N130" s="77"/>
      <c r="O130" s="64"/>
      <c r="P130" s="64"/>
      <c r="Q130" s="64"/>
      <c r="R130" s="73"/>
      <c r="S130" s="117">
        <v>1</v>
      </c>
      <c r="T130" s="77">
        <f>VLOOKUP(B130,[2]Лист1!$C$3:$W$573,21,0)</f>
        <v>1</v>
      </c>
      <c r="U130" s="77">
        <f t="shared" ref="U130:U193" si="6">IFERROR((T130*E130),"-")</f>
        <v>1183.5999999999999</v>
      </c>
      <c r="V130" s="64">
        <f t="shared" ref="V130:V193" si="7">D130-L130-M130-N130-O130-P130-Q130-R130-S130</f>
        <v>0</v>
      </c>
      <c r="W130" s="119"/>
      <c r="X130" s="182" t="s">
        <v>4864</v>
      </c>
      <c r="Y130" s="163">
        <v>1</v>
      </c>
      <c r="Z130" s="237"/>
      <c r="AA130" s="72">
        <v>9</v>
      </c>
    </row>
    <row r="131" spans="1:27" x14ac:dyDescent="0.3">
      <c r="A131" s="109" t="s">
        <v>481</v>
      </c>
      <c r="B131" s="110" t="s">
        <v>118</v>
      </c>
      <c r="C131" s="110" t="s">
        <v>482</v>
      </c>
      <c r="D131" s="77">
        <v>1</v>
      </c>
      <c r="E131" s="194">
        <v>251.8</v>
      </c>
      <c r="F131" s="198">
        <v>251.8</v>
      </c>
      <c r="G131" s="199">
        <v>5.37</v>
      </c>
      <c r="H131" s="199">
        <v>5.37</v>
      </c>
      <c r="I131" s="77" t="s">
        <v>165</v>
      </c>
      <c r="J131" s="77">
        <f>VLOOKUP(B131,'[1]09.02.2026'!$C$3:$J$2063,8,0)</f>
        <v>1</v>
      </c>
      <c r="K131" s="77">
        <f t="shared" ref="K131:K194" si="8">J131*E131</f>
        <v>251.8</v>
      </c>
      <c r="L131" s="64"/>
      <c r="M131" s="121">
        <v>1</v>
      </c>
      <c r="N131" s="77"/>
      <c r="O131" s="64"/>
      <c r="P131" s="64"/>
      <c r="Q131" s="64"/>
      <c r="R131" s="73"/>
      <c r="S131" s="77"/>
      <c r="T131" s="77">
        <f>VLOOKUP(B131,[2]Лист1!$C$3:$W$573,21,0)</f>
        <v>1</v>
      </c>
      <c r="U131" s="77">
        <f t="shared" si="6"/>
        <v>251.8</v>
      </c>
      <c r="V131" s="64">
        <f t="shared" si="7"/>
        <v>0</v>
      </c>
      <c r="W131" s="119"/>
      <c r="X131" s="182" t="s">
        <v>4871</v>
      </c>
      <c r="Y131" s="163">
        <v>1</v>
      </c>
      <c r="Z131" s="237"/>
      <c r="AA131" s="72">
        <v>3</v>
      </c>
    </row>
    <row r="132" spans="1:27" x14ac:dyDescent="0.3">
      <c r="A132" s="109" t="s">
        <v>483</v>
      </c>
      <c r="B132" s="110" t="s">
        <v>18</v>
      </c>
      <c r="C132" s="110" t="s">
        <v>484</v>
      </c>
      <c r="D132" s="77">
        <v>2</v>
      </c>
      <c r="E132" s="194">
        <v>1208.8</v>
      </c>
      <c r="F132" s="198">
        <v>2417.6</v>
      </c>
      <c r="G132" s="199">
        <v>25.71</v>
      </c>
      <c r="H132" s="199">
        <v>51.42</v>
      </c>
      <c r="I132" s="77" t="s">
        <v>165</v>
      </c>
      <c r="J132" s="77">
        <f>VLOOKUP(B132,'[1]09.02.2026'!$C$3:$J$2063,8,0)</f>
        <v>2</v>
      </c>
      <c r="K132" s="77">
        <f t="shared" si="8"/>
        <v>2417.6</v>
      </c>
      <c r="L132" s="64"/>
      <c r="M132" s="77"/>
      <c r="N132" s="120">
        <v>2</v>
      </c>
      <c r="O132" s="64"/>
      <c r="P132" s="64"/>
      <c r="Q132" s="64"/>
      <c r="R132" s="73"/>
      <c r="S132" s="77"/>
      <c r="T132" s="77">
        <f>VLOOKUP(B132,[2]Лист1!$C$3:$W$573,21,0)</f>
        <v>2</v>
      </c>
      <c r="U132" s="77">
        <f t="shared" si="6"/>
        <v>2417.6</v>
      </c>
      <c r="V132" s="64">
        <f t="shared" si="7"/>
        <v>0</v>
      </c>
      <c r="W132" s="119"/>
      <c r="X132" s="182" t="s">
        <v>4879</v>
      </c>
      <c r="Y132" s="163">
        <v>2</v>
      </c>
      <c r="Z132" s="237"/>
      <c r="AA132" s="72">
        <v>4</v>
      </c>
    </row>
    <row r="133" spans="1:27" x14ac:dyDescent="0.3">
      <c r="A133" s="109" t="s">
        <v>485</v>
      </c>
      <c r="B133" s="110" t="s">
        <v>119</v>
      </c>
      <c r="C133" s="110" t="s">
        <v>486</v>
      </c>
      <c r="D133" s="77">
        <v>1</v>
      </c>
      <c r="E133" s="194">
        <v>267.7</v>
      </c>
      <c r="F133" s="198">
        <v>267.7</v>
      </c>
      <c r="G133" s="199">
        <v>5.4</v>
      </c>
      <c r="H133" s="199">
        <v>5.4</v>
      </c>
      <c r="I133" s="77" t="s">
        <v>165</v>
      </c>
      <c r="J133" s="77">
        <f>VLOOKUP(B133,'[1]09.02.2026'!$C$3:$J$2063,8,0)</f>
        <v>1</v>
      </c>
      <c r="K133" s="77">
        <f t="shared" si="8"/>
        <v>267.7</v>
      </c>
      <c r="L133" s="64"/>
      <c r="M133" s="77"/>
      <c r="N133" s="120">
        <v>1</v>
      </c>
      <c r="O133" s="64"/>
      <c r="P133" s="64"/>
      <c r="Q133" s="64"/>
      <c r="R133" s="73"/>
      <c r="S133" s="77"/>
      <c r="T133" s="77">
        <f>VLOOKUP(B133,[2]Лист1!$C$3:$W$573,21,0)</f>
        <v>1</v>
      </c>
      <c r="U133" s="77">
        <f t="shared" si="6"/>
        <v>267.7</v>
      </c>
      <c r="V133" s="64">
        <f t="shared" si="7"/>
        <v>0</v>
      </c>
      <c r="W133" s="119"/>
      <c r="X133" s="182" t="s">
        <v>4871</v>
      </c>
      <c r="Y133" s="163">
        <v>1</v>
      </c>
      <c r="Z133" s="237"/>
      <c r="AA133" s="72">
        <v>4</v>
      </c>
    </row>
    <row r="134" spans="1:27" x14ac:dyDescent="0.3">
      <c r="A134" s="109" t="s">
        <v>487</v>
      </c>
      <c r="B134" s="110" t="s">
        <v>120</v>
      </c>
      <c r="C134" s="110" t="s">
        <v>488</v>
      </c>
      <c r="D134" s="77">
        <v>1</v>
      </c>
      <c r="E134" s="194">
        <v>267.7</v>
      </c>
      <c r="F134" s="198">
        <v>267.7</v>
      </c>
      <c r="G134" s="199">
        <v>5.4</v>
      </c>
      <c r="H134" s="199">
        <v>5.4</v>
      </c>
      <c r="I134" s="77" t="s">
        <v>165</v>
      </c>
      <c r="J134" s="77">
        <f>VLOOKUP(B134,'[1]09.02.2026'!$C$3:$J$2063,8,0)</f>
        <v>1</v>
      </c>
      <c r="K134" s="77">
        <f t="shared" si="8"/>
        <v>267.7</v>
      </c>
      <c r="L134" s="64"/>
      <c r="M134" s="77"/>
      <c r="N134" s="120">
        <v>1</v>
      </c>
      <c r="O134" s="64"/>
      <c r="P134" s="64"/>
      <c r="Q134" s="64"/>
      <c r="R134" s="73"/>
      <c r="S134" s="77"/>
      <c r="T134" s="77">
        <f>VLOOKUP(B134,[2]Лист1!$C$3:$W$573,21,0)</f>
        <v>1</v>
      </c>
      <c r="U134" s="77">
        <f t="shared" si="6"/>
        <v>267.7</v>
      </c>
      <c r="V134" s="64">
        <f t="shared" si="7"/>
        <v>0</v>
      </c>
      <c r="W134" s="119"/>
      <c r="X134" s="182" t="s">
        <v>4871</v>
      </c>
      <c r="Y134" s="163">
        <v>1</v>
      </c>
      <c r="Z134" s="237"/>
      <c r="AA134" s="72">
        <v>4</v>
      </c>
    </row>
    <row r="135" spans="1:27" x14ac:dyDescent="0.3">
      <c r="A135" s="109" t="s">
        <v>489</v>
      </c>
      <c r="B135" s="110" t="s">
        <v>19</v>
      </c>
      <c r="C135" s="110" t="s">
        <v>490</v>
      </c>
      <c r="D135" s="77">
        <v>1</v>
      </c>
      <c r="E135" s="194">
        <v>1198.7</v>
      </c>
      <c r="F135" s="198">
        <v>1198.7</v>
      </c>
      <c r="G135" s="199">
        <v>25.46</v>
      </c>
      <c r="H135" s="199">
        <v>25.46</v>
      </c>
      <c r="I135" s="77" t="s">
        <v>165</v>
      </c>
      <c r="J135" s="77">
        <f>VLOOKUP(B135,'[1]09.02.2026'!$C$3:$J$2063,8,0)</f>
        <v>1</v>
      </c>
      <c r="K135" s="77">
        <f t="shared" si="8"/>
        <v>1198.7</v>
      </c>
      <c r="L135" s="64"/>
      <c r="M135" s="77"/>
      <c r="N135" s="77"/>
      <c r="O135" s="64">
        <v>1</v>
      </c>
      <c r="P135" s="64"/>
      <c r="Q135" s="64"/>
      <c r="R135" s="73"/>
      <c r="S135" s="77"/>
      <c r="T135" s="77">
        <f>VLOOKUP(B135,[2]Лист1!$C$3:$W$573,21,0)</f>
        <v>1</v>
      </c>
      <c r="U135" s="77">
        <f t="shared" si="6"/>
        <v>1198.7</v>
      </c>
      <c r="V135" s="64">
        <f t="shared" si="7"/>
        <v>0</v>
      </c>
      <c r="W135" s="119"/>
      <c r="X135" s="182" t="s">
        <v>4879</v>
      </c>
      <c r="Y135" s="163">
        <v>1</v>
      </c>
      <c r="Z135" s="237"/>
      <c r="AA135" s="72">
        <v>5</v>
      </c>
    </row>
    <row r="136" spans="1:27" x14ac:dyDescent="0.3">
      <c r="A136" s="109" t="s">
        <v>491</v>
      </c>
      <c r="B136" s="110" t="s">
        <v>121</v>
      </c>
      <c r="C136" s="110" t="s">
        <v>492</v>
      </c>
      <c r="D136" s="77">
        <v>1</v>
      </c>
      <c r="E136" s="194">
        <v>258.10000000000002</v>
      </c>
      <c r="F136" s="198">
        <v>258.10000000000002</v>
      </c>
      <c r="G136" s="199">
        <v>4.8499999999999996</v>
      </c>
      <c r="H136" s="199">
        <v>4.8499999999999996</v>
      </c>
      <c r="I136" s="77" t="s">
        <v>165</v>
      </c>
      <c r="J136" s="77">
        <f>VLOOKUP(B136,'[1]09.02.2026'!$C$3:$J$2063,8,0)</f>
        <v>1</v>
      </c>
      <c r="K136" s="77">
        <f t="shared" si="8"/>
        <v>258.10000000000002</v>
      </c>
      <c r="L136" s="64"/>
      <c r="M136" s="77"/>
      <c r="N136" s="77"/>
      <c r="O136" s="64">
        <v>1</v>
      </c>
      <c r="P136" s="64"/>
      <c r="Q136" s="64"/>
      <c r="R136" s="73"/>
      <c r="S136" s="77"/>
      <c r="T136" s="77">
        <f>VLOOKUP(B136,[2]Лист1!$C$3:$W$573,21,0)</f>
        <v>1</v>
      </c>
      <c r="U136" s="77">
        <f t="shared" si="6"/>
        <v>258.10000000000002</v>
      </c>
      <c r="V136" s="64">
        <f t="shared" si="7"/>
        <v>0</v>
      </c>
      <c r="W136" s="119"/>
      <c r="X136" s="182" t="s">
        <v>4871</v>
      </c>
      <c r="Y136" s="163">
        <v>1</v>
      </c>
      <c r="Z136" s="237"/>
      <c r="AA136" s="72">
        <v>5</v>
      </c>
    </row>
    <row r="137" spans="1:27" x14ac:dyDescent="0.3">
      <c r="A137" s="109" t="s">
        <v>493</v>
      </c>
      <c r="B137" s="110" t="s">
        <v>122</v>
      </c>
      <c r="C137" s="110" t="s">
        <v>494</v>
      </c>
      <c r="D137" s="77">
        <v>1</v>
      </c>
      <c r="E137" s="194">
        <v>1235.2</v>
      </c>
      <c r="F137" s="198">
        <v>1235.2</v>
      </c>
      <c r="G137" s="199">
        <v>26.02</v>
      </c>
      <c r="H137" s="199">
        <v>26.02</v>
      </c>
      <c r="I137" s="77" t="s">
        <v>165</v>
      </c>
      <c r="J137" s="77">
        <f>VLOOKUP(B137,'[1]09.02.2026'!$C$3:$J$2063,8,0)</f>
        <v>1</v>
      </c>
      <c r="K137" s="77">
        <f t="shared" si="8"/>
        <v>1235.2</v>
      </c>
      <c r="L137" s="64"/>
      <c r="M137" s="77"/>
      <c r="N137" s="77"/>
      <c r="O137" s="64">
        <v>1</v>
      </c>
      <c r="P137" s="64"/>
      <c r="Q137" s="64"/>
      <c r="R137" s="73"/>
      <c r="S137" s="77"/>
      <c r="T137" s="77">
        <f>VLOOKUP(B137,[2]Лист1!$C$3:$W$573,21,0)</f>
        <v>1</v>
      </c>
      <c r="U137" s="77">
        <f t="shared" si="6"/>
        <v>1235.2</v>
      </c>
      <c r="V137" s="64">
        <f t="shared" si="7"/>
        <v>0</v>
      </c>
      <c r="W137" s="119"/>
      <c r="X137" s="182" t="s">
        <v>4843</v>
      </c>
      <c r="Y137" s="163">
        <v>1</v>
      </c>
      <c r="Z137" s="237"/>
      <c r="AA137" s="72">
        <v>5</v>
      </c>
    </row>
    <row r="138" spans="1:27" x14ac:dyDescent="0.3">
      <c r="A138" s="109" t="s">
        <v>495</v>
      </c>
      <c r="B138" s="110" t="s">
        <v>123</v>
      </c>
      <c r="C138" s="110" t="s">
        <v>496</v>
      </c>
      <c r="D138" s="77">
        <v>2</v>
      </c>
      <c r="E138" s="194">
        <v>225.6</v>
      </c>
      <c r="F138" s="198">
        <v>451.2</v>
      </c>
      <c r="G138" s="199">
        <v>4.42</v>
      </c>
      <c r="H138" s="199">
        <v>8.84</v>
      </c>
      <c r="I138" s="77" t="s">
        <v>165</v>
      </c>
      <c r="J138" s="77">
        <f>VLOOKUP(B138,'[1]09.02.2026'!$C$3:$J$2063,8,0)</f>
        <v>2</v>
      </c>
      <c r="K138" s="77">
        <f t="shared" si="8"/>
        <v>451.2</v>
      </c>
      <c r="L138" s="64"/>
      <c r="M138" s="77"/>
      <c r="N138" s="77"/>
      <c r="O138" s="64">
        <v>1</v>
      </c>
      <c r="P138" s="64"/>
      <c r="Q138" s="64"/>
      <c r="R138" s="73"/>
      <c r="S138" s="117">
        <v>1</v>
      </c>
      <c r="T138" s="77">
        <f>VLOOKUP(B138,[2]Лист1!$C$3:$W$573,21,0)</f>
        <v>2</v>
      </c>
      <c r="U138" s="77">
        <f t="shared" si="6"/>
        <v>451.2</v>
      </c>
      <c r="V138" s="64">
        <f t="shared" si="7"/>
        <v>0</v>
      </c>
      <c r="W138" s="119"/>
      <c r="X138" s="182" t="s">
        <v>4871</v>
      </c>
      <c r="Y138" s="163">
        <v>2</v>
      </c>
      <c r="Z138" s="237"/>
      <c r="AA138" s="72" t="s">
        <v>5037</v>
      </c>
    </row>
    <row r="139" spans="1:27" x14ac:dyDescent="0.3">
      <c r="A139" s="109" t="s">
        <v>497</v>
      </c>
      <c r="B139" s="110" t="s">
        <v>20</v>
      </c>
      <c r="C139" s="110" t="s">
        <v>498</v>
      </c>
      <c r="D139" s="77">
        <v>1</v>
      </c>
      <c r="E139" s="194">
        <v>1198.7</v>
      </c>
      <c r="F139" s="198">
        <v>1198.7</v>
      </c>
      <c r="G139" s="199">
        <v>25.46</v>
      </c>
      <c r="H139" s="199">
        <v>25.46</v>
      </c>
      <c r="I139" s="77" t="s">
        <v>165</v>
      </c>
      <c r="J139" s="77">
        <f>VLOOKUP(B139,'[1]09.02.2026'!$C$3:$J$2063,8,0)</f>
        <v>1</v>
      </c>
      <c r="K139" s="77">
        <f t="shared" si="8"/>
        <v>1198.7</v>
      </c>
      <c r="L139" s="64"/>
      <c r="M139" s="77"/>
      <c r="N139" s="77"/>
      <c r="O139" s="64"/>
      <c r="P139" s="64">
        <v>1</v>
      </c>
      <c r="Q139" s="64"/>
      <c r="R139" s="73"/>
      <c r="S139" s="77"/>
      <c r="T139" s="77">
        <f>VLOOKUP(B139,[2]Лист1!$C$3:$W$573,21,0)</f>
        <v>1</v>
      </c>
      <c r="U139" s="77">
        <f t="shared" si="6"/>
        <v>1198.7</v>
      </c>
      <c r="V139" s="64">
        <f t="shared" si="7"/>
        <v>0</v>
      </c>
      <c r="W139" s="119"/>
      <c r="X139" s="182" t="s">
        <v>4879</v>
      </c>
      <c r="Y139" s="163">
        <v>1</v>
      </c>
      <c r="Z139" s="237"/>
      <c r="AA139" s="72">
        <v>6</v>
      </c>
    </row>
    <row r="140" spans="1:27" x14ac:dyDescent="0.3">
      <c r="A140" s="109" t="s">
        <v>499</v>
      </c>
      <c r="B140" s="110" t="s">
        <v>124</v>
      </c>
      <c r="C140" s="110" t="s">
        <v>500</v>
      </c>
      <c r="D140" s="77">
        <v>1</v>
      </c>
      <c r="E140" s="194">
        <v>258.10000000000002</v>
      </c>
      <c r="F140" s="198">
        <v>258.10000000000002</v>
      </c>
      <c r="G140" s="199">
        <v>4.8499999999999996</v>
      </c>
      <c r="H140" s="199">
        <v>4.8499999999999996</v>
      </c>
      <c r="I140" s="77" t="s">
        <v>165</v>
      </c>
      <c r="J140" s="77">
        <f>VLOOKUP(B140,'[1]09.02.2026'!$C$3:$J$2063,8,0)</f>
        <v>1</v>
      </c>
      <c r="K140" s="77">
        <f t="shared" si="8"/>
        <v>258.10000000000002</v>
      </c>
      <c r="L140" s="64"/>
      <c r="M140" s="77"/>
      <c r="N140" s="77"/>
      <c r="O140" s="64"/>
      <c r="P140" s="64">
        <v>1</v>
      </c>
      <c r="Q140" s="64"/>
      <c r="R140" s="73"/>
      <c r="S140" s="77"/>
      <c r="T140" s="77">
        <f>VLOOKUP(B140,[2]Лист1!$C$3:$W$573,21,0)</f>
        <v>1</v>
      </c>
      <c r="U140" s="77">
        <f t="shared" si="6"/>
        <v>258.10000000000002</v>
      </c>
      <c r="V140" s="64">
        <f t="shared" si="7"/>
        <v>0</v>
      </c>
      <c r="W140" s="119"/>
      <c r="X140" s="182" t="s">
        <v>4871</v>
      </c>
      <c r="Y140" s="163">
        <v>1</v>
      </c>
      <c r="Z140" s="237"/>
      <c r="AA140" s="72">
        <v>6</v>
      </c>
    </row>
    <row r="141" spans="1:27" x14ac:dyDescent="0.3">
      <c r="A141" s="109" t="s">
        <v>501</v>
      </c>
      <c r="B141" s="110" t="s">
        <v>125</v>
      </c>
      <c r="C141" s="110" t="s">
        <v>502</v>
      </c>
      <c r="D141" s="77">
        <v>1</v>
      </c>
      <c r="E141" s="194">
        <v>1235.2</v>
      </c>
      <c r="F141" s="198">
        <v>1235.2</v>
      </c>
      <c r="G141" s="199">
        <v>26.02</v>
      </c>
      <c r="H141" s="199">
        <v>26.02</v>
      </c>
      <c r="I141" s="77" t="s">
        <v>165</v>
      </c>
      <c r="J141" s="77">
        <f>VLOOKUP(B141,'[1]09.02.2026'!$C$3:$J$2063,8,0)</f>
        <v>1</v>
      </c>
      <c r="K141" s="77">
        <f t="shared" si="8"/>
        <v>1235.2</v>
      </c>
      <c r="L141" s="64"/>
      <c r="M141" s="77"/>
      <c r="N141" s="77"/>
      <c r="O141" s="64"/>
      <c r="P141" s="64">
        <v>1</v>
      </c>
      <c r="Q141" s="64"/>
      <c r="R141" s="73"/>
      <c r="S141" s="77"/>
      <c r="T141" s="77">
        <f>VLOOKUP(B141,[2]Лист1!$C$3:$W$573,21,0)</f>
        <v>1</v>
      </c>
      <c r="U141" s="77">
        <f t="shared" si="6"/>
        <v>1235.2</v>
      </c>
      <c r="V141" s="64">
        <f t="shared" si="7"/>
        <v>0</v>
      </c>
      <c r="W141" s="119"/>
      <c r="X141" s="182" t="s">
        <v>4843</v>
      </c>
      <c r="Y141" s="163">
        <v>1</v>
      </c>
      <c r="Z141" s="237"/>
      <c r="AA141" s="72">
        <v>6</v>
      </c>
    </row>
    <row r="142" spans="1:27" x14ac:dyDescent="0.3">
      <c r="A142" s="109" t="s">
        <v>503</v>
      </c>
      <c r="B142" s="110" t="s">
        <v>126</v>
      </c>
      <c r="C142" s="110" t="s">
        <v>504</v>
      </c>
      <c r="D142" s="77">
        <v>2</v>
      </c>
      <c r="E142" s="194">
        <v>225.6</v>
      </c>
      <c r="F142" s="198">
        <v>451.2</v>
      </c>
      <c r="G142" s="199">
        <v>4.42</v>
      </c>
      <c r="H142" s="199">
        <v>8.84</v>
      </c>
      <c r="I142" s="77" t="s">
        <v>165</v>
      </c>
      <c r="J142" s="77">
        <f>VLOOKUP(B142,'[1]09.02.2026'!$C$3:$J$2063,8,0)</f>
        <v>2</v>
      </c>
      <c r="K142" s="77">
        <f t="shared" si="8"/>
        <v>451.2</v>
      </c>
      <c r="L142" s="64"/>
      <c r="M142" s="77"/>
      <c r="N142" s="77"/>
      <c r="O142" s="64"/>
      <c r="P142" s="64">
        <v>1</v>
      </c>
      <c r="Q142" s="64"/>
      <c r="R142" s="73"/>
      <c r="S142" s="117">
        <v>1</v>
      </c>
      <c r="T142" s="77">
        <f>VLOOKUP(B142,[2]Лист1!$C$3:$W$573,21,0)</f>
        <v>2</v>
      </c>
      <c r="U142" s="77">
        <f t="shared" si="6"/>
        <v>451.2</v>
      </c>
      <c r="V142" s="64">
        <f t="shared" si="7"/>
        <v>0</v>
      </c>
      <c r="W142" s="119"/>
      <c r="X142" s="182" t="s">
        <v>4871</v>
      </c>
      <c r="Y142" s="163">
        <v>2</v>
      </c>
      <c r="Z142" s="237"/>
      <c r="AA142" s="72" t="s">
        <v>5038</v>
      </c>
    </row>
    <row r="143" spans="1:27" ht="31.2" x14ac:dyDescent="0.3">
      <c r="A143" s="109" t="s">
        <v>505</v>
      </c>
      <c r="B143" s="110" t="s">
        <v>21</v>
      </c>
      <c r="C143" s="110" t="s">
        <v>506</v>
      </c>
      <c r="D143" s="77">
        <v>4</v>
      </c>
      <c r="E143" s="194">
        <v>1190.4000000000001</v>
      </c>
      <c r="F143" s="198">
        <v>4761.6000000000004</v>
      </c>
      <c r="G143" s="199">
        <v>25.3</v>
      </c>
      <c r="H143" s="199">
        <v>101.2</v>
      </c>
      <c r="I143" s="77" t="s">
        <v>165</v>
      </c>
      <c r="J143" s="77">
        <f>VLOOKUP(B143,'[1]09.02.2026'!$C$3:$J$2063,8,0)</f>
        <v>4</v>
      </c>
      <c r="K143" s="77">
        <f t="shared" si="8"/>
        <v>4761.6000000000004</v>
      </c>
      <c r="L143" s="64"/>
      <c r="M143" s="77"/>
      <c r="N143" s="77"/>
      <c r="O143" s="64"/>
      <c r="P143" s="64"/>
      <c r="Q143" s="64">
        <v>2</v>
      </c>
      <c r="R143" s="118">
        <v>2</v>
      </c>
      <c r="S143" s="77"/>
      <c r="T143" s="77">
        <f>VLOOKUP(B143,[2]Лист1!$C$3:$W$573,21,0)</f>
        <v>4</v>
      </c>
      <c r="U143" s="77">
        <f t="shared" si="6"/>
        <v>4761.6000000000004</v>
      </c>
      <c r="V143" s="64">
        <f t="shared" si="7"/>
        <v>0</v>
      </c>
      <c r="W143" s="119"/>
      <c r="X143" s="182" t="s">
        <v>4880</v>
      </c>
      <c r="Y143" s="163">
        <f>1+3</f>
        <v>4</v>
      </c>
      <c r="Z143" s="237"/>
      <c r="AA143" s="72" t="s">
        <v>5036</v>
      </c>
    </row>
    <row r="144" spans="1:27" x14ac:dyDescent="0.3">
      <c r="A144" s="109" t="s">
        <v>507</v>
      </c>
      <c r="B144" s="110" t="s">
        <v>127</v>
      </c>
      <c r="C144" s="110" t="s">
        <v>508</v>
      </c>
      <c r="D144" s="77">
        <v>4</v>
      </c>
      <c r="E144" s="194">
        <v>247</v>
      </c>
      <c r="F144" s="198">
        <v>988</v>
      </c>
      <c r="G144" s="199">
        <v>4.5999999999999996</v>
      </c>
      <c r="H144" s="199">
        <v>18.399999999999999</v>
      </c>
      <c r="I144" s="77" t="s">
        <v>165</v>
      </c>
      <c r="J144" s="77">
        <f>VLOOKUP(B144,'[1]09.02.2026'!$C$3:$J$2063,8,0)</f>
        <v>4</v>
      </c>
      <c r="K144" s="77">
        <f t="shared" si="8"/>
        <v>988</v>
      </c>
      <c r="L144" s="64"/>
      <c r="M144" s="77"/>
      <c r="N144" s="77"/>
      <c r="O144" s="64"/>
      <c r="P144" s="64"/>
      <c r="Q144" s="64">
        <v>2</v>
      </c>
      <c r="R144" s="118">
        <v>2</v>
      </c>
      <c r="S144" s="77"/>
      <c r="T144" s="77">
        <f>VLOOKUP(B144,[2]Лист1!$C$3:$W$573,21,0)</f>
        <v>4</v>
      </c>
      <c r="U144" s="77">
        <f t="shared" si="6"/>
        <v>988</v>
      </c>
      <c r="V144" s="64">
        <f t="shared" si="7"/>
        <v>0</v>
      </c>
      <c r="W144" s="119"/>
      <c r="X144" s="182" t="s">
        <v>4871</v>
      </c>
      <c r="Y144" s="163">
        <v>4</v>
      </c>
      <c r="Z144" s="237"/>
      <c r="AA144" s="72" t="s">
        <v>5035</v>
      </c>
    </row>
    <row r="145" spans="1:27" x14ac:dyDescent="0.3">
      <c r="A145" s="109" t="s">
        <v>509</v>
      </c>
      <c r="B145" s="110" t="s">
        <v>22</v>
      </c>
      <c r="C145" s="110" t="s">
        <v>510</v>
      </c>
      <c r="D145" s="77">
        <v>1</v>
      </c>
      <c r="E145" s="194">
        <v>1779.2</v>
      </c>
      <c r="F145" s="198">
        <v>1779.2</v>
      </c>
      <c r="G145" s="199">
        <v>22.16</v>
      </c>
      <c r="H145" s="199">
        <v>22.16</v>
      </c>
      <c r="I145" s="77" t="s">
        <v>165</v>
      </c>
      <c r="J145" s="77">
        <f>VLOOKUP(B145,'[1]09.02.2026'!$C$3:$J$2063,8,0)</f>
        <v>1</v>
      </c>
      <c r="K145" s="77">
        <f t="shared" si="8"/>
        <v>1779.2</v>
      </c>
      <c r="L145" s="64"/>
      <c r="M145" s="77"/>
      <c r="N145" s="77"/>
      <c r="O145" s="64">
        <v>1</v>
      </c>
      <c r="P145" s="64"/>
      <c r="Q145" s="64"/>
      <c r="R145" s="73"/>
      <c r="S145" s="77"/>
      <c r="T145" s="77">
        <f>VLOOKUP(B145,[2]Лист1!$C$3:$W$573,21,0)</f>
        <v>1</v>
      </c>
      <c r="U145" s="77">
        <f t="shared" si="6"/>
        <v>1779.2</v>
      </c>
      <c r="V145" s="64">
        <f t="shared" si="7"/>
        <v>0</v>
      </c>
      <c r="W145" s="119"/>
      <c r="X145" s="182" t="s">
        <v>5002</v>
      </c>
      <c r="Y145" s="163">
        <v>1</v>
      </c>
      <c r="Z145" s="237"/>
      <c r="AA145" s="72">
        <v>4.5</v>
      </c>
    </row>
    <row r="146" spans="1:27" ht="78" x14ac:dyDescent="0.3">
      <c r="A146" s="109" t="s">
        <v>511</v>
      </c>
      <c r="B146" s="110" t="s">
        <v>23</v>
      </c>
      <c r="C146" s="110" t="s">
        <v>512</v>
      </c>
      <c r="D146" s="77">
        <v>7</v>
      </c>
      <c r="E146" s="194">
        <v>1764.7</v>
      </c>
      <c r="F146" s="198">
        <v>12352.9</v>
      </c>
      <c r="G146" s="199">
        <v>21.81</v>
      </c>
      <c r="H146" s="199">
        <v>152.66999999999999</v>
      </c>
      <c r="I146" s="77" t="s">
        <v>165</v>
      </c>
      <c r="J146" s="77">
        <f>VLOOKUP(B146,'[1]09.02.2026'!$C$3:$J$2063,8,0)</f>
        <v>7</v>
      </c>
      <c r="K146" s="77">
        <f t="shared" si="8"/>
        <v>12352.9</v>
      </c>
      <c r="L146" s="64"/>
      <c r="M146" s="77"/>
      <c r="N146" s="77"/>
      <c r="O146" s="64">
        <v>1</v>
      </c>
      <c r="P146" s="64">
        <v>1</v>
      </c>
      <c r="Q146" s="64">
        <v>2</v>
      </c>
      <c r="R146" s="118">
        <v>2</v>
      </c>
      <c r="S146" s="117">
        <v>1</v>
      </c>
      <c r="T146" s="77">
        <f>VLOOKUP(B146,[2]Лист1!$C$3:$W$573,21,0)</f>
        <v>7</v>
      </c>
      <c r="U146" s="77">
        <f t="shared" si="6"/>
        <v>12352.9</v>
      </c>
      <c r="V146" s="64">
        <f t="shared" si="7"/>
        <v>0</v>
      </c>
      <c r="W146" s="119"/>
      <c r="X146" s="182" t="s">
        <v>4997</v>
      </c>
      <c r="Y146" s="163">
        <f>2+1+2+1+1</f>
        <v>7</v>
      </c>
      <c r="Z146" s="237"/>
      <c r="AA146" s="72" t="s">
        <v>5032</v>
      </c>
    </row>
    <row r="147" spans="1:27" x14ac:dyDescent="0.3">
      <c r="A147" s="109" t="s">
        <v>513</v>
      </c>
      <c r="B147" s="110" t="s">
        <v>69</v>
      </c>
      <c r="C147" s="110" t="s">
        <v>514</v>
      </c>
      <c r="D147" s="77">
        <v>1</v>
      </c>
      <c r="E147" s="194">
        <v>1786.1</v>
      </c>
      <c r="F147" s="198">
        <v>1786.1</v>
      </c>
      <c r="G147" s="199">
        <v>22.29</v>
      </c>
      <c r="H147" s="199">
        <v>22.29</v>
      </c>
      <c r="I147" s="77" t="s">
        <v>165</v>
      </c>
      <c r="J147" s="77">
        <f>VLOOKUP(B147,'[1]09.02.2026'!$C$3:$J$2063,8,0)</f>
        <v>1</v>
      </c>
      <c r="K147" s="77">
        <f t="shared" si="8"/>
        <v>1786.1</v>
      </c>
      <c r="L147" s="64"/>
      <c r="M147" s="77"/>
      <c r="N147" s="77"/>
      <c r="O147" s="64"/>
      <c r="P147" s="64">
        <v>1</v>
      </c>
      <c r="Q147" s="64"/>
      <c r="R147" s="73"/>
      <c r="S147" s="77"/>
      <c r="T147" s="77">
        <f>VLOOKUP(B147,[2]Лист1!$C$3:$W$573,21,0)</f>
        <v>1</v>
      </c>
      <c r="U147" s="77">
        <f t="shared" si="6"/>
        <v>1786.1</v>
      </c>
      <c r="V147" s="64">
        <f t="shared" si="7"/>
        <v>0</v>
      </c>
      <c r="W147" s="119"/>
      <c r="X147" s="182" t="s">
        <v>5020</v>
      </c>
      <c r="Y147" s="163">
        <v>1</v>
      </c>
      <c r="Z147" s="237"/>
      <c r="AA147" s="72">
        <v>5.5</v>
      </c>
    </row>
    <row r="148" spans="1:27" x14ac:dyDescent="0.3">
      <c r="A148" s="109" t="s">
        <v>515</v>
      </c>
      <c r="B148" s="110" t="s">
        <v>24</v>
      </c>
      <c r="C148" s="110" t="s">
        <v>516</v>
      </c>
      <c r="D148" s="77">
        <v>1</v>
      </c>
      <c r="E148" s="194">
        <v>1753.2</v>
      </c>
      <c r="F148" s="198">
        <v>1753.2</v>
      </c>
      <c r="G148" s="199">
        <v>21.53</v>
      </c>
      <c r="H148" s="199">
        <v>21.53</v>
      </c>
      <c r="I148" s="77" t="s">
        <v>165</v>
      </c>
      <c r="J148" s="77">
        <f>VLOOKUP(B148,'[1]09.02.2026'!$C$3:$J$2063,8,0)</f>
        <v>1</v>
      </c>
      <c r="K148" s="77">
        <f t="shared" si="8"/>
        <v>1753.2</v>
      </c>
      <c r="L148" s="64"/>
      <c r="M148" s="77"/>
      <c r="N148" s="77"/>
      <c r="O148" s="64"/>
      <c r="P148" s="64"/>
      <c r="Q148" s="64"/>
      <c r="R148" s="73"/>
      <c r="S148" s="117">
        <v>1</v>
      </c>
      <c r="T148" s="77">
        <f>VLOOKUP(B148,[2]Лист1!$C$3:$W$573,21,0)</f>
        <v>1</v>
      </c>
      <c r="U148" s="77">
        <f t="shared" si="6"/>
        <v>1753.2</v>
      </c>
      <c r="V148" s="64">
        <f t="shared" si="7"/>
        <v>0</v>
      </c>
      <c r="W148" s="119"/>
      <c r="X148" s="182" t="s">
        <v>5002</v>
      </c>
      <c r="Y148" s="163">
        <v>1</v>
      </c>
      <c r="Z148" s="237"/>
      <c r="AA148" s="72">
        <v>9</v>
      </c>
    </row>
    <row r="149" spans="1:27" x14ac:dyDescent="0.3">
      <c r="A149" s="109" t="s">
        <v>517</v>
      </c>
      <c r="B149" s="110" t="s">
        <v>65</v>
      </c>
      <c r="C149" s="110" t="s">
        <v>518</v>
      </c>
      <c r="D149" s="77">
        <v>1</v>
      </c>
      <c r="E149" s="194">
        <v>1589.2</v>
      </c>
      <c r="F149" s="198">
        <v>1589.2</v>
      </c>
      <c r="G149" s="199">
        <v>27.29</v>
      </c>
      <c r="H149" s="199">
        <v>27.29</v>
      </c>
      <c r="I149" s="77" t="s">
        <v>165</v>
      </c>
      <c r="J149" s="77">
        <f>VLOOKUP(B149,'[1]09.02.2026'!$C$3:$J$2063,8,0)</f>
        <v>1</v>
      </c>
      <c r="K149" s="77">
        <f t="shared" si="8"/>
        <v>1589.2</v>
      </c>
      <c r="L149" s="64">
        <v>1</v>
      </c>
      <c r="M149" s="77"/>
      <c r="N149" s="77"/>
      <c r="O149" s="64"/>
      <c r="P149" s="64"/>
      <c r="Q149" s="64"/>
      <c r="R149" s="73"/>
      <c r="S149" s="77"/>
      <c r="T149" s="77" t="str">
        <f>VLOOKUP(B149,[2]Лист1!$C$3:$W$573,21,0)</f>
        <v>-</v>
      </c>
      <c r="U149" s="77" t="str">
        <f t="shared" si="6"/>
        <v>-</v>
      </c>
      <c r="V149" s="64">
        <f t="shared" si="7"/>
        <v>0</v>
      </c>
      <c r="W149" s="119"/>
      <c r="X149" s="182" t="s">
        <v>5021</v>
      </c>
      <c r="Y149" s="163">
        <v>1</v>
      </c>
      <c r="Z149" s="237"/>
      <c r="AA149" s="72">
        <v>1</v>
      </c>
    </row>
    <row r="150" spans="1:27" x14ac:dyDescent="0.3">
      <c r="A150" s="109" t="s">
        <v>519</v>
      </c>
      <c r="B150" s="110" t="s">
        <v>128</v>
      </c>
      <c r="C150" s="110" t="s">
        <v>520</v>
      </c>
      <c r="D150" s="77">
        <v>1</v>
      </c>
      <c r="E150" s="194">
        <v>1611.2</v>
      </c>
      <c r="F150" s="198">
        <v>1611.2</v>
      </c>
      <c r="G150" s="199">
        <v>27.69</v>
      </c>
      <c r="H150" s="199">
        <v>27.69</v>
      </c>
      <c r="I150" s="77" t="s">
        <v>165</v>
      </c>
      <c r="J150" s="77">
        <f>VLOOKUP(B150,'[1]09.02.2026'!$C$3:$J$2063,8,0)</f>
        <v>1</v>
      </c>
      <c r="K150" s="77">
        <f t="shared" si="8"/>
        <v>1611.2</v>
      </c>
      <c r="L150" s="64">
        <v>1</v>
      </c>
      <c r="M150" s="77"/>
      <c r="N150" s="77"/>
      <c r="O150" s="64"/>
      <c r="P150" s="64"/>
      <c r="Q150" s="64"/>
      <c r="R150" s="73"/>
      <c r="S150" s="77"/>
      <c r="T150" s="77">
        <f>VLOOKUP(B150,[2]Лист1!$C$3:$W$573,21,0)</f>
        <v>1</v>
      </c>
      <c r="U150" s="77">
        <f t="shared" si="6"/>
        <v>1611.2</v>
      </c>
      <c r="V150" s="64">
        <f t="shared" si="7"/>
        <v>0</v>
      </c>
      <c r="W150" s="119"/>
      <c r="X150" s="182" t="s">
        <v>5022</v>
      </c>
      <c r="Y150" s="163">
        <v>1</v>
      </c>
      <c r="Z150" s="237"/>
      <c r="AA150" s="72">
        <v>1</v>
      </c>
    </row>
    <row r="151" spans="1:27" x14ac:dyDescent="0.3">
      <c r="A151" s="109" t="s">
        <v>521</v>
      </c>
      <c r="B151" s="110" t="s">
        <v>68</v>
      </c>
      <c r="C151" s="110" t="s">
        <v>522</v>
      </c>
      <c r="D151" s="77">
        <v>1</v>
      </c>
      <c r="E151" s="194">
        <v>1497</v>
      </c>
      <c r="F151" s="198">
        <v>1497</v>
      </c>
      <c r="G151" s="199">
        <v>25.82</v>
      </c>
      <c r="H151" s="199">
        <v>25.82</v>
      </c>
      <c r="I151" s="77" t="s">
        <v>165</v>
      </c>
      <c r="J151" s="77">
        <f>VLOOKUP(B151,'[1]09.02.2026'!$C$3:$J$2063,8,0)</f>
        <v>1</v>
      </c>
      <c r="K151" s="77">
        <f t="shared" si="8"/>
        <v>1497</v>
      </c>
      <c r="L151" s="64">
        <v>1</v>
      </c>
      <c r="M151" s="77"/>
      <c r="N151" s="77"/>
      <c r="O151" s="64"/>
      <c r="P151" s="64"/>
      <c r="Q151" s="64"/>
      <c r="R151" s="73"/>
      <c r="S151" s="77"/>
      <c r="T151" s="77">
        <f>VLOOKUP(B151,[2]Лист1!$C$3:$W$573,21,0)</f>
        <v>1</v>
      </c>
      <c r="U151" s="77">
        <f t="shared" si="6"/>
        <v>1497</v>
      </c>
      <c r="V151" s="64">
        <f t="shared" si="7"/>
        <v>0</v>
      </c>
      <c r="W151" s="119"/>
      <c r="X151" s="182" t="s">
        <v>5021</v>
      </c>
      <c r="Y151" s="163">
        <v>1</v>
      </c>
      <c r="Z151" s="237"/>
      <c r="AA151" s="72">
        <v>2</v>
      </c>
    </row>
    <row r="152" spans="1:27" x14ac:dyDescent="0.3">
      <c r="A152" s="109" t="s">
        <v>523</v>
      </c>
      <c r="B152" s="110" t="s">
        <v>55</v>
      </c>
      <c r="C152" s="110" t="s">
        <v>524</v>
      </c>
      <c r="D152" s="77">
        <v>1</v>
      </c>
      <c r="E152" s="194">
        <v>1524.6</v>
      </c>
      <c r="F152" s="198">
        <v>1524.6</v>
      </c>
      <c r="G152" s="199">
        <v>26.35</v>
      </c>
      <c r="H152" s="199">
        <v>26.35</v>
      </c>
      <c r="I152" s="77" t="s">
        <v>165</v>
      </c>
      <c r="J152" s="77">
        <f>VLOOKUP(B152,'[1]09.02.2026'!$C$3:$J$2063,8,0)</f>
        <v>1</v>
      </c>
      <c r="K152" s="77">
        <f t="shared" si="8"/>
        <v>1524.6</v>
      </c>
      <c r="L152" s="64">
        <v>1</v>
      </c>
      <c r="M152" s="77"/>
      <c r="N152" s="77"/>
      <c r="O152" s="64"/>
      <c r="P152" s="64"/>
      <c r="Q152" s="64"/>
      <c r="R152" s="73"/>
      <c r="S152" s="77"/>
      <c r="T152" s="77">
        <f>VLOOKUP(B152,[2]Лист1!$C$3:$W$573,21,0)</f>
        <v>1</v>
      </c>
      <c r="U152" s="77">
        <f t="shared" si="6"/>
        <v>1524.6</v>
      </c>
      <c r="V152" s="64">
        <f t="shared" si="7"/>
        <v>0</v>
      </c>
      <c r="W152" s="119"/>
      <c r="X152" s="182" t="s">
        <v>5023</v>
      </c>
      <c r="Y152" s="163">
        <v>1</v>
      </c>
      <c r="Z152" s="237"/>
      <c r="AA152" s="72">
        <v>2</v>
      </c>
    </row>
    <row r="153" spans="1:27" ht="31.2" x14ac:dyDescent="0.3">
      <c r="A153" s="109" t="s">
        <v>525</v>
      </c>
      <c r="B153" s="110" t="s">
        <v>66</v>
      </c>
      <c r="C153" s="110" t="s">
        <v>526</v>
      </c>
      <c r="D153" s="77">
        <v>2</v>
      </c>
      <c r="E153" s="194">
        <v>1483.7</v>
      </c>
      <c r="F153" s="198">
        <v>2967.4</v>
      </c>
      <c r="G153" s="199">
        <v>25.6</v>
      </c>
      <c r="H153" s="199">
        <v>51.2</v>
      </c>
      <c r="I153" s="77" t="s">
        <v>165</v>
      </c>
      <c r="J153" s="77">
        <f>VLOOKUP(B153,'[1]09.02.2026'!$C$3:$J$2063,8,0)</f>
        <v>2</v>
      </c>
      <c r="K153" s="77">
        <f t="shared" si="8"/>
        <v>2967.4</v>
      </c>
      <c r="L153" s="64"/>
      <c r="M153" s="121">
        <v>1</v>
      </c>
      <c r="N153" s="120">
        <v>1</v>
      </c>
      <c r="O153" s="64"/>
      <c r="P153" s="77"/>
      <c r="Q153" s="77"/>
      <c r="R153" s="77"/>
      <c r="S153" s="77"/>
      <c r="T153" s="77">
        <f>VLOOKUP(B153,[2]Лист1!$C$3:$W$573,21,0)</f>
        <v>2</v>
      </c>
      <c r="U153" s="77">
        <f t="shared" si="6"/>
        <v>2967.4</v>
      </c>
      <c r="V153" s="64">
        <f t="shared" si="7"/>
        <v>0</v>
      </c>
      <c r="W153" s="119"/>
      <c r="X153" s="182" t="s">
        <v>5024</v>
      </c>
      <c r="Y153" s="163">
        <f>1+1</f>
        <v>2</v>
      </c>
      <c r="Z153" s="237"/>
      <c r="AA153" s="72" t="s">
        <v>5031</v>
      </c>
    </row>
    <row r="154" spans="1:27" x14ac:dyDescent="0.3">
      <c r="A154" s="109" t="s">
        <v>527</v>
      </c>
      <c r="B154" s="110" t="s">
        <v>57</v>
      </c>
      <c r="C154" s="110" t="s">
        <v>528</v>
      </c>
      <c r="D154" s="77">
        <v>1</v>
      </c>
      <c r="E154" s="194">
        <v>1511.5</v>
      </c>
      <c r="F154" s="198">
        <v>1511.5</v>
      </c>
      <c r="G154" s="199">
        <v>26.14</v>
      </c>
      <c r="H154" s="199">
        <v>26.14</v>
      </c>
      <c r="I154" s="77" t="s">
        <v>165</v>
      </c>
      <c r="J154" s="77">
        <f>VLOOKUP(B154,'[1]09.02.2026'!$C$3:$J$2063,8,0)</f>
        <v>1</v>
      </c>
      <c r="K154" s="77">
        <f t="shared" si="8"/>
        <v>1511.5</v>
      </c>
      <c r="L154" s="64"/>
      <c r="M154" s="121">
        <v>1</v>
      </c>
      <c r="N154" s="77"/>
      <c r="O154" s="64"/>
      <c r="P154" s="64"/>
      <c r="Q154" s="64"/>
      <c r="R154" s="73"/>
      <c r="S154" s="77"/>
      <c r="T154" s="77">
        <f>VLOOKUP(B154,[2]Лист1!$C$3:$W$573,21,0)</f>
        <v>1</v>
      </c>
      <c r="U154" s="77">
        <f t="shared" si="6"/>
        <v>1511.5</v>
      </c>
      <c r="V154" s="64">
        <f t="shared" si="7"/>
        <v>0</v>
      </c>
      <c r="W154" s="119"/>
      <c r="X154" s="182" t="s">
        <v>5023</v>
      </c>
      <c r="Y154" s="163">
        <v>1</v>
      </c>
      <c r="Z154" s="237"/>
      <c r="AA154" s="72">
        <v>3</v>
      </c>
    </row>
    <row r="155" spans="1:27" x14ac:dyDescent="0.3">
      <c r="A155" s="109" t="s">
        <v>529</v>
      </c>
      <c r="B155" s="110" t="s">
        <v>58</v>
      </c>
      <c r="C155" s="110" t="s">
        <v>530</v>
      </c>
      <c r="D155" s="77">
        <v>1</v>
      </c>
      <c r="E155" s="194">
        <v>1526.6</v>
      </c>
      <c r="F155" s="198">
        <v>1526.6</v>
      </c>
      <c r="G155" s="199">
        <v>26.48</v>
      </c>
      <c r="H155" s="199">
        <v>26.48</v>
      </c>
      <c r="I155" s="77" t="s">
        <v>165</v>
      </c>
      <c r="J155" s="77">
        <f>VLOOKUP(B155,'[1]09.02.2026'!$C$3:$J$2063,8,0)</f>
        <v>1</v>
      </c>
      <c r="K155" s="77">
        <f t="shared" si="8"/>
        <v>1526.6</v>
      </c>
      <c r="L155" s="64"/>
      <c r="M155" s="77"/>
      <c r="N155" s="120">
        <v>1</v>
      </c>
      <c r="O155" s="64"/>
      <c r="P155" s="64"/>
      <c r="Q155" s="64"/>
      <c r="R155" s="73"/>
      <c r="S155" s="77"/>
      <c r="T155" s="77">
        <f>VLOOKUP(B155,[2]Лист1!$C$3:$W$573,21,0)</f>
        <v>1</v>
      </c>
      <c r="U155" s="77">
        <f t="shared" si="6"/>
        <v>1526.6</v>
      </c>
      <c r="V155" s="64">
        <f t="shared" si="7"/>
        <v>0</v>
      </c>
      <c r="W155" s="119"/>
      <c r="X155" s="182" t="s">
        <v>5023</v>
      </c>
      <c r="Y155" s="163">
        <v>1</v>
      </c>
      <c r="Z155" s="237"/>
      <c r="AA155" s="72">
        <v>3.5</v>
      </c>
    </row>
    <row r="156" spans="1:27" x14ac:dyDescent="0.3">
      <c r="A156" s="109" t="s">
        <v>531</v>
      </c>
      <c r="B156" s="110" t="s">
        <v>64</v>
      </c>
      <c r="C156" s="110" t="s">
        <v>532</v>
      </c>
      <c r="D156" s="77">
        <v>1</v>
      </c>
      <c r="E156" s="194">
        <v>1483.7</v>
      </c>
      <c r="F156" s="198">
        <v>1483.7</v>
      </c>
      <c r="G156" s="199">
        <v>25.6</v>
      </c>
      <c r="H156" s="199">
        <v>25.6</v>
      </c>
      <c r="I156" s="77" t="s">
        <v>165</v>
      </c>
      <c r="J156" s="77">
        <f>VLOOKUP(B156,'[1]09.02.2026'!$C$3:$J$2063,8,0)</f>
        <v>1</v>
      </c>
      <c r="K156" s="77">
        <f t="shared" si="8"/>
        <v>1483.7</v>
      </c>
      <c r="L156" s="64"/>
      <c r="M156" s="77"/>
      <c r="N156" s="120">
        <v>1</v>
      </c>
      <c r="O156" s="64"/>
      <c r="P156" s="64"/>
      <c r="Q156" s="64"/>
      <c r="R156" s="73"/>
      <c r="S156" s="77"/>
      <c r="T156" s="77">
        <f>VLOOKUP(B156,[2]Лист1!$C$3:$W$573,21,0)</f>
        <v>1</v>
      </c>
      <c r="U156" s="77">
        <f t="shared" si="6"/>
        <v>1483.7</v>
      </c>
      <c r="V156" s="64">
        <f t="shared" si="7"/>
        <v>0</v>
      </c>
      <c r="W156" s="119"/>
      <c r="X156" s="182" t="s">
        <v>5021</v>
      </c>
      <c r="Y156" s="163">
        <v>1</v>
      </c>
      <c r="Z156" s="237"/>
      <c r="AA156" s="72">
        <v>4</v>
      </c>
    </row>
    <row r="157" spans="1:27" x14ac:dyDescent="0.3">
      <c r="A157" s="109" t="s">
        <v>533</v>
      </c>
      <c r="B157" s="110" t="s">
        <v>62</v>
      </c>
      <c r="C157" s="110" t="s">
        <v>534</v>
      </c>
      <c r="D157" s="77">
        <v>1</v>
      </c>
      <c r="E157" s="194">
        <v>1521.2</v>
      </c>
      <c r="F157" s="198">
        <v>1521.2</v>
      </c>
      <c r="G157" s="199">
        <v>26.4</v>
      </c>
      <c r="H157" s="199">
        <v>26.4</v>
      </c>
      <c r="I157" s="77" t="s">
        <v>165</v>
      </c>
      <c r="J157" s="77">
        <f>VLOOKUP(B157,'[1]09.02.2026'!$C$3:$J$2063,8,0)</f>
        <v>1</v>
      </c>
      <c r="K157" s="77">
        <f t="shared" si="8"/>
        <v>1521.2</v>
      </c>
      <c r="L157" s="64"/>
      <c r="M157" s="77"/>
      <c r="N157" s="120">
        <v>1</v>
      </c>
      <c r="O157" s="64"/>
      <c r="P157" s="64"/>
      <c r="Q157" s="64"/>
      <c r="R157" s="73"/>
      <c r="S157" s="77"/>
      <c r="T157" s="77">
        <f>VLOOKUP(B157,[2]Лист1!$C$3:$W$573,21,0)</f>
        <v>1</v>
      </c>
      <c r="U157" s="77">
        <f t="shared" si="6"/>
        <v>1521.2</v>
      </c>
      <c r="V157" s="64">
        <f t="shared" si="7"/>
        <v>0</v>
      </c>
      <c r="W157" s="119"/>
      <c r="X157" s="182" t="s">
        <v>5021</v>
      </c>
      <c r="Y157" s="163">
        <v>1</v>
      </c>
      <c r="Z157" s="237"/>
      <c r="AA157" s="72">
        <v>4</v>
      </c>
    </row>
    <row r="158" spans="1:27" ht="46.8" x14ac:dyDescent="0.3">
      <c r="A158" s="109" t="s">
        <v>535</v>
      </c>
      <c r="B158" s="110" t="s">
        <v>129</v>
      </c>
      <c r="C158" s="110" t="s">
        <v>536</v>
      </c>
      <c r="D158" s="77">
        <v>6</v>
      </c>
      <c r="E158" s="194">
        <v>222.3</v>
      </c>
      <c r="F158" s="198">
        <v>1333.8</v>
      </c>
      <c r="G158" s="199">
        <v>5.14</v>
      </c>
      <c r="H158" s="199">
        <v>30.84</v>
      </c>
      <c r="I158" s="77" t="s">
        <v>165</v>
      </c>
      <c r="J158" s="77">
        <f>VLOOKUP(B158,'[1]09.02.2026'!$C$3:$J$2063,8,0)</f>
        <v>7</v>
      </c>
      <c r="K158" s="77">
        <f t="shared" si="8"/>
        <v>1556.1000000000001</v>
      </c>
      <c r="L158" s="64"/>
      <c r="M158" s="77"/>
      <c r="N158" s="77"/>
      <c r="O158" s="64">
        <v>1</v>
      </c>
      <c r="P158" s="64"/>
      <c r="Q158" s="64">
        <v>2</v>
      </c>
      <c r="R158" s="118">
        <v>2</v>
      </c>
      <c r="S158" s="117">
        <v>1</v>
      </c>
      <c r="T158" s="77">
        <f>VLOOKUP(B158,[2]Лист1!$C$3:$W$573,21,0)</f>
        <v>4</v>
      </c>
      <c r="U158" s="77">
        <f t="shared" si="6"/>
        <v>889.2</v>
      </c>
      <c r="V158" s="64">
        <f t="shared" si="7"/>
        <v>0</v>
      </c>
      <c r="W158" s="119"/>
      <c r="X158" s="182" t="s">
        <v>4872</v>
      </c>
      <c r="Y158" s="163">
        <f>1+3+2</f>
        <v>6</v>
      </c>
      <c r="Z158" s="237"/>
    </row>
    <row r="159" spans="1:27" ht="46.8" x14ac:dyDescent="0.3">
      <c r="A159" s="109" t="s">
        <v>537</v>
      </c>
      <c r="B159" s="110" t="s">
        <v>130</v>
      </c>
      <c r="C159" s="110" t="s">
        <v>538</v>
      </c>
      <c r="D159" s="77">
        <v>6</v>
      </c>
      <c r="E159" s="194">
        <v>222.9</v>
      </c>
      <c r="F159" s="198">
        <v>1337.4</v>
      </c>
      <c r="G159" s="199">
        <v>5.47</v>
      </c>
      <c r="H159" s="199">
        <v>32.82</v>
      </c>
      <c r="I159" s="77" t="s">
        <v>165</v>
      </c>
      <c r="J159" s="77">
        <f>VLOOKUP(B159,'[1]09.02.2026'!$C$3:$J$2063,8,0)</f>
        <v>5</v>
      </c>
      <c r="K159" s="77">
        <f t="shared" si="8"/>
        <v>1114.5</v>
      </c>
      <c r="L159" s="64"/>
      <c r="M159" s="77"/>
      <c r="N159" s="77"/>
      <c r="O159" s="64">
        <v>1</v>
      </c>
      <c r="P159" s="64"/>
      <c r="Q159" s="64">
        <v>2</v>
      </c>
      <c r="R159" s="118">
        <v>2</v>
      </c>
      <c r="S159" s="117">
        <v>1</v>
      </c>
      <c r="T159" s="77">
        <f>VLOOKUP(B159,[2]Лист1!$C$3:$W$573,21,0)</f>
        <v>5</v>
      </c>
      <c r="U159" s="77">
        <f t="shared" si="6"/>
        <v>1114.5</v>
      </c>
      <c r="V159" s="64">
        <f t="shared" si="7"/>
        <v>0</v>
      </c>
      <c r="W159" s="119"/>
      <c r="X159" s="182" t="s">
        <v>4873</v>
      </c>
      <c r="Y159" s="163">
        <f>1+2+3</f>
        <v>6</v>
      </c>
      <c r="Z159" s="237"/>
    </row>
    <row r="160" spans="1:27" x14ac:dyDescent="0.3">
      <c r="A160" s="109" t="s">
        <v>539</v>
      </c>
      <c r="B160" s="110" t="s">
        <v>131</v>
      </c>
      <c r="C160" s="110" t="s">
        <v>540</v>
      </c>
      <c r="D160" s="77">
        <v>1</v>
      </c>
      <c r="E160" s="194">
        <v>231.3</v>
      </c>
      <c r="F160" s="198">
        <v>231.3</v>
      </c>
      <c r="G160" s="199">
        <v>5.45</v>
      </c>
      <c r="H160" s="199">
        <v>5.45</v>
      </c>
      <c r="I160" s="77" t="s">
        <v>165</v>
      </c>
      <c r="J160" s="77">
        <f>VLOOKUP(B160,'[1]09.02.2026'!$C$3:$J$2063,8,0)</f>
        <v>2</v>
      </c>
      <c r="K160" s="77">
        <f t="shared" si="8"/>
        <v>462.6</v>
      </c>
      <c r="L160" s="64"/>
      <c r="M160" s="77"/>
      <c r="N160" s="77"/>
      <c r="O160" s="64">
        <v>1</v>
      </c>
      <c r="P160" s="64"/>
      <c r="Q160" s="64"/>
      <c r="R160" s="73"/>
      <c r="S160" s="77"/>
      <c r="T160" s="77">
        <f>VLOOKUP(B160,[2]Лист1!$C$3:$W$573,21,0)</f>
        <v>1</v>
      </c>
      <c r="U160" s="77">
        <f t="shared" si="6"/>
        <v>231.3</v>
      </c>
      <c r="V160" s="64">
        <f t="shared" si="7"/>
        <v>0</v>
      </c>
      <c r="W160" s="119"/>
      <c r="X160" s="182" t="s">
        <v>4871</v>
      </c>
      <c r="Y160" s="163">
        <v>1</v>
      </c>
      <c r="Z160" s="237"/>
    </row>
    <row r="161" spans="1:26" x14ac:dyDescent="0.3">
      <c r="A161" s="109" t="s">
        <v>541</v>
      </c>
      <c r="B161" s="110" t="s">
        <v>132</v>
      </c>
      <c r="C161" s="110" t="s">
        <v>542</v>
      </c>
      <c r="D161" s="77">
        <v>1</v>
      </c>
      <c r="E161" s="194">
        <v>231.8</v>
      </c>
      <c r="F161" s="198">
        <v>231.8</v>
      </c>
      <c r="G161" s="199">
        <v>5.74</v>
      </c>
      <c r="H161" s="199">
        <v>5.74</v>
      </c>
      <c r="I161" s="77" t="s">
        <v>165</v>
      </c>
      <c r="J161" s="77">
        <f>VLOOKUP(B161,'[1]09.02.2026'!$C$3:$J$2063,8,0)</f>
        <v>1</v>
      </c>
      <c r="K161" s="77">
        <f t="shared" si="8"/>
        <v>231.8</v>
      </c>
      <c r="L161" s="64"/>
      <c r="M161" s="77"/>
      <c r="N161" s="77"/>
      <c r="O161" s="64">
        <v>1</v>
      </c>
      <c r="P161" s="64"/>
      <c r="Q161" s="64"/>
      <c r="R161" s="73"/>
      <c r="S161" s="77"/>
      <c r="T161" s="77">
        <f>VLOOKUP(B161,[2]Лист1!$C$3:$W$573,21,0)</f>
        <v>1</v>
      </c>
      <c r="U161" s="77">
        <f t="shared" si="6"/>
        <v>231.8</v>
      </c>
      <c r="V161" s="64">
        <f t="shared" si="7"/>
        <v>0</v>
      </c>
      <c r="W161" s="119"/>
      <c r="X161" s="182" t="s">
        <v>4850</v>
      </c>
      <c r="Y161" s="163">
        <v>1</v>
      </c>
      <c r="Z161" s="237"/>
    </row>
    <row r="162" spans="1:26" x14ac:dyDescent="0.3">
      <c r="A162" s="109" t="s">
        <v>543</v>
      </c>
      <c r="B162" s="110" t="s">
        <v>133</v>
      </c>
      <c r="C162" s="110" t="s">
        <v>544</v>
      </c>
      <c r="D162" s="77">
        <v>1</v>
      </c>
      <c r="E162" s="194">
        <v>232.6</v>
      </c>
      <c r="F162" s="198">
        <v>232.6</v>
      </c>
      <c r="G162" s="199">
        <v>5.46</v>
      </c>
      <c r="H162" s="199">
        <v>5.46</v>
      </c>
      <c r="I162" s="77" t="s">
        <v>165</v>
      </c>
      <c r="J162" s="77">
        <f>VLOOKUP(B162,'[1]09.02.2026'!$C$3:$J$2063,8,0)</f>
        <v>1</v>
      </c>
      <c r="K162" s="77">
        <f t="shared" si="8"/>
        <v>232.6</v>
      </c>
      <c r="L162" s="64"/>
      <c r="M162" s="77"/>
      <c r="N162" s="77"/>
      <c r="O162" s="64"/>
      <c r="P162" s="64">
        <v>1</v>
      </c>
      <c r="Q162" s="64"/>
      <c r="R162" s="73"/>
      <c r="S162" s="77"/>
      <c r="T162" s="77">
        <f>VLOOKUP(B162,[2]Лист1!$C$3:$W$573,21,0)</f>
        <v>1</v>
      </c>
      <c r="U162" s="77">
        <f t="shared" si="6"/>
        <v>232.6</v>
      </c>
      <c r="V162" s="64">
        <f t="shared" si="7"/>
        <v>0</v>
      </c>
      <c r="W162" s="119"/>
      <c r="X162" s="182" t="s">
        <v>4850</v>
      </c>
      <c r="Y162" s="163">
        <v>1</v>
      </c>
      <c r="Z162" s="237"/>
    </row>
    <row r="163" spans="1:26" x14ac:dyDescent="0.3">
      <c r="A163" s="109" t="s">
        <v>545</v>
      </c>
      <c r="B163" s="110" t="s">
        <v>134</v>
      </c>
      <c r="C163" s="110" t="s">
        <v>546</v>
      </c>
      <c r="D163" s="77">
        <v>1</v>
      </c>
      <c r="E163" s="194">
        <v>242.1</v>
      </c>
      <c r="F163" s="198">
        <v>242.1</v>
      </c>
      <c r="G163" s="199">
        <v>6.11</v>
      </c>
      <c r="H163" s="199">
        <v>6.11</v>
      </c>
      <c r="I163" s="77" t="s">
        <v>165</v>
      </c>
      <c r="J163" s="77">
        <f>VLOOKUP(B163,'[1]09.02.2026'!$C$3:$J$2063,8,0)</f>
        <v>1</v>
      </c>
      <c r="K163" s="77">
        <f t="shared" si="8"/>
        <v>242.1</v>
      </c>
      <c r="L163" s="64"/>
      <c r="M163" s="77"/>
      <c r="N163" s="77"/>
      <c r="O163" s="64"/>
      <c r="P163" s="64">
        <v>1</v>
      </c>
      <c r="Q163" s="64"/>
      <c r="R163" s="73"/>
      <c r="S163" s="77"/>
      <c r="T163" s="77">
        <f>VLOOKUP(B163,[2]Лист1!$C$3:$W$573,21,0)</f>
        <v>1</v>
      </c>
      <c r="U163" s="77">
        <f t="shared" si="6"/>
        <v>242.1</v>
      </c>
      <c r="V163" s="64">
        <f t="shared" si="7"/>
        <v>0</v>
      </c>
      <c r="W163" s="119"/>
      <c r="X163" s="182" t="s">
        <v>4850</v>
      </c>
      <c r="Y163" s="163">
        <v>1</v>
      </c>
      <c r="Z163" s="237"/>
    </row>
    <row r="164" spans="1:26" x14ac:dyDescent="0.3">
      <c r="A164" s="109" t="s">
        <v>547</v>
      </c>
      <c r="B164" s="110" t="s">
        <v>135</v>
      </c>
      <c r="C164" s="110" t="s">
        <v>548</v>
      </c>
      <c r="D164" s="77">
        <v>1</v>
      </c>
      <c r="E164" s="194">
        <v>231.3</v>
      </c>
      <c r="F164" s="198">
        <v>231.3</v>
      </c>
      <c r="G164" s="199">
        <v>5.45</v>
      </c>
      <c r="H164" s="199">
        <v>5.45</v>
      </c>
      <c r="I164" s="77" t="s">
        <v>165</v>
      </c>
      <c r="J164" s="77">
        <f>VLOOKUP(B164,'[1]09.02.2026'!$C$3:$J$2063,8,0)</f>
        <v>1</v>
      </c>
      <c r="K164" s="77">
        <f t="shared" si="8"/>
        <v>231.3</v>
      </c>
      <c r="L164" s="64"/>
      <c r="M164" s="77"/>
      <c r="N164" s="77"/>
      <c r="O164" s="64"/>
      <c r="P164" s="64">
        <v>1</v>
      </c>
      <c r="Q164" s="64"/>
      <c r="R164" s="73"/>
      <c r="S164" s="77"/>
      <c r="T164" s="77">
        <f>VLOOKUP(B164,[2]Лист1!$C$3:$W$573,21,0)</f>
        <v>1</v>
      </c>
      <c r="U164" s="77">
        <f t="shared" si="6"/>
        <v>231.3</v>
      </c>
      <c r="V164" s="64">
        <f t="shared" si="7"/>
        <v>0</v>
      </c>
      <c r="W164" s="119"/>
      <c r="X164" s="182" t="s">
        <v>4850</v>
      </c>
      <c r="Y164" s="163">
        <v>1</v>
      </c>
      <c r="Z164" s="237"/>
    </row>
    <row r="165" spans="1:26" x14ac:dyDescent="0.3">
      <c r="A165" s="109" t="s">
        <v>549</v>
      </c>
      <c r="B165" s="110" t="s">
        <v>136</v>
      </c>
      <c r="C165" s="110" t="s">
        <v>550</v>
      </c>
      <c r="D165" s="77">
        <v>1</v>
      </c>
      <c r="E165" s="194">
        <v>231.8</v>
      </c>
      <c r="F165" s="198">
        <v>231.8</v>
      </c>
      <c r="G165" s="199">
        <v>5.74</v>
      </c>
      <c r="H165" s="199">
        <v>5.74</v>
      </c>
      <c r="I165" s="77" t="s">
        <v>165</v>
      </c>
      <c r="J165" s="77">
        <f>VLOOKUP(B165,'[1]09.02.2026'!$C$3:$J$2063,8,0)</f>
        <v>1</v>
      </c>
      <c r="K165" s="77">
        <f t="shared" si="8"/>
        <v>231.8</v>
      </c>
      <c r="L165" s="64"/>
      <c r="M165" s="77"/>
      <c r="N165" s="77"/>
      <c r="O165" s="64"/>
      <c r="P165" s="64">
        <v>1</v>
      </c>
      <c r="Q165" s="64"/>
      <c r="R165" s="73"/>
      <c r="S165" s="77"/>
      <c r="T165" s="77">
        <f>VLOOKUP(B165,[2]Лист1!$C$3:$W$573,21,0)</f>
        <v>1</v>
      </c>
      <c r="U165" s="77">
        <f t="shared" si="6"/>
        <v>231.8</v>
      </c>
      <c r="V165" s="64">
        <f t="shared" si="7"/>
        <v>0</v>
      </c>
      <c r="W165" s="119"/>
      <c r="X165" s="182" t="s">
        <v>4850</v>
      </c>
      <c r="Y165" s="163">
        <v>1</v>
      </c>
      <c r="Z165" s="237"/>
    </row>
    <row r="166" spans="1:26" x14ac:dyDescent="0.3">
      <c r="A166" s="109" t="s">
        <v>551</v>
      </c>
      <c r="B166" s="110" t="s">
        <v>137</v>
      </c>
      <c r="C166" s="110" t="s">
        <v>552</v>
      </c>
      <c r="D166" s="77">
        <v>1</v>
      </c>
      <c r="E166" s="194">
        <v>205.9</v>
      </c>
      <c r="F166" s="198">
        <v>205.9</v>
      </c>
      <c r="G166" s="199">
        <v>4.83</v>
      </c>
      <c r="H166" s="199">
        <v>4.83</v>
      </c>
      <c r="I166" s="77" t="s">
        <v>165</v>
      </c>
      <c r="J166" s="77">
        <f>VLOOKUP(B166,'[1]09.02.2026'!$C$3:$J$2063,8,0)</f>
        <v>1</v>
      </c>
      <c r="K166" s="77">
        <f t="shared" si="8"/>
        <v>205.9</v>
      </c>
      <c r="L166" s="64"/>
      <c r="M166" s="77"/>
      <c r="N166" s="77"/>
      <c r="O166" s="64"/>
      <c r="P166" s="64"/>
      <c r="Q166" s="64"/>
      <c r="R166" s="73"/>
      <c r="S166" s="117">
        <v>1</v>
      </c>
      <c r="T166" s="77">
        <f>VLOOKUP(B166,[2]Лист1!$C$3:$W$573,21,0)</f>
        <v>1</v>
      </c>
      <c r="U166" s="77">
        <f t="shared" si="6"/>
        <v>205.9</v>
      </c>
      <c r="V166" s="64">
        <f t="shared" si="7"/>
        <v>0</v>
      </c>
      <c r="W166" s="119"/>
      <c r="X166" s="182" t="s">
        <v>4850</v>
      </c>
      <c r="Y166" s="163">
        <v>1</v>
      </c>
      <c r="Z166" s="237"/>
    </row>
    <row r="167" spans="1:26" x14ac:dyDescent="0.3">
      <c r="A167" s="109" t="s">
        <v>553</v>
      </c>
      <c r="B167" s="110" t="s">
        <v>138</v>
      </c>
      <c r="C167" s="110" t="s">
        <v>554</v>
      </c>
      <c r="D167" s="77">
        <v>1</v>
      </c>
      <c r="E167" s="194">
        <v>324.7</v>
      </c>
      <c r="F167" s="198">
        <v>324.7</v>
      </c>
      <c r="G167" s="199">
        <v>8.2799999999999994</v>
      </c>
      <c r="H167" s="199">
        <v>8.2799999999999994</v>
      </c>
      <c r="I167" s="77" t="s">
        <v>165</v>
      </c>
      <c r="J167" s="77">
        <f>VLOOKUP(B167,'[1]09.02.2026'!$C$3:$J$2063,8,0)</f>
        <v>1</v>
      </c>
      <c r="K167" s="77">
        <f t="shared" si="8"/>
        <v>324.7</v>
      </c>
      <c r="L167" s="64"/>
      <c r="M167" s="77"/>
      <c r="N167" s="77"/>
      <c r="O167" s="64"/>
      <c r="P167" s="64"/>
      <c r="Q167" s="64"/>
      <c r="R167" s="73"/>
      <c r="S167" s="117">
        <v>1</v>
      </c>
      <c r="T167" s="77" t="str">
        <f>VLOOKUP(B167,[2]Лист1!$C$3:$W$573,21,0)</f>
        <v>-</v>
      </c>
      <c r="U167" s="77" t="str">
        <f t="shared" si="6"/>
        <v>-</v>
      </c>
      <c r="V167" s="64">
        <f t="shared" si="7"/>
        <v>0</v>
      </c>
      <c r="W167" s="119"/>
      <c r="X167" s="182" t="s">
        <v>4850</v>
      </c>
      <c r="Y167" s="163">
        <v>1</v>
      </c>
      <c r="Z167" s="237"/>
    </row>
    <row r="168" spans="1:26" x14ac:dyDescent="0.3">
      <c r="A168" s="109" t="s">
        <v>555</v>
      </c>
      <c r="B168" s="110" t="s">
        <v>139</v>
      </c>
      <c r="C168" s="110" t="s">
        <v>556</v>
      </c>
      <c r="D168" s="77">
        <v>4</v>
      </c>
      <c r="E168" s="194">
        <v>66.900000000000006</v>
      </c>
      <c r="F168" s="198">
        <v>267.60000000000002</v>
      </c>
      <c r="G168" s="199">
        <v>1.6</v>
      </c>
      <c r="H168" s="199">
        <v>6.4</v>
      </c>
      <c r="I168" s="77" t="s">
        <v>170</v>
      </c>
      <c r="J168" s="77">
        <f>VLOOKUP(B168,'[1]09.02.2026'!$C$3:$J$2063,8,0)</f>
        <v>4</v>
      </c>
      <c r="K168" s="77">
        <f t="shared" si="8"/>
        <v>267.60000000000002</v>
      </c>
      <c r="L168" s="64"/>
      <c r="M168" s="121">
        <v>2</v>
      </c>
      <c r="N168" s="120">
        <v>2</v>
      </c>
      <c r="O168" s="64"/>
      <c r="P168" s="77"/>
      <c r="Q168" s="77"/>
      <c r="R168" s="77"/>
      <c r="S168" s="77"/>
      <c r="T168" s="77">
        <f>VLOOKUP(B168,[2]Лист1!$C$3:$W$573,21,0)</f>
        <v>4</v>
      </c>
      <c r="U168" s="77">
        <f t="shared" si="6"/>
        <v>267.60000000000002</v>
      </c>
      <c r="V168" s="64">
        <f t="shared" si="7"/>
        <v>0</v>
      </c>
      <c r="W168" s="119"/>
      <c r="X168" s="182" t="s">
        <v>4871</v>
      </c>
      <c r="Y168" s="163">
        <v>4</v>
      </c>
      <c r="Z168" s="237"/>
    </row>
    <row r="169" spans="1:26" ht="31.2" x14ac:dyDescent="0.3">
      <c r="A169" s="109" t="s">
        <v>557</v>
      </c>
      <c r="B169" s="110" t="s">
        <v>558</v>
      </c>
      <c r="C169" s="110" t="s">
        <v>559</v>
      </c>
      <c r="D169" s="77">
        <v>4</v>
      </c>
      <c r="E169" s="194">
        <v>17.5</v>
      </c>
      <c r="F169" s="198">
        <v>70</v>
      </c>
      <c r="G169" s="199">
        <v>0.52</v>
      </c>
      <c r="H169" s="199">
        <v>2.08</v>
      </c>
      <c r="I169" s="77" t="s">
        <v>170</v>
      </c>
      <c r="J169" s="77">
        <f>VLOOKUP(B169,'[1]09.02.2026'!$C$3:$J$2063,8,0)</f>
        <v>4</v>
      </c>
      <c r="K169" s="77">
        <f t="shared" si="8"/>
        <v>70</v>
      </c>
      <c r="L169" s="64"/>
      <c r="M169" s="121">
        <v>2</v>
      </c>
      <c r="N169" s="120">
        <v>2</v>
      </c>
      <c r="O169" s="64"/>
      <c r="P169" s="77"/>
      <c r="Q169" s="77"/>
      <c r="R169" s="77"/>
      <c r="S169" s="77"/>
      <c r="T169" s="77" t="str">
        <f>VLOOKUP(B169,[2]Лист1!$C$3:$W$573,21,0)</f>
        <v>-</v>
      </c>
      <c r="U169" s="77" t="str">
        <f t="shared" si="6"/>
        <v>-</v>
      </c>
      <c r="V169" s="64">
        <f t="shared" si="7"/>
        <v>0</v>
      </c>
      <c r="W169" s="119"/>
      <c r="X169" s="182" t="s">
        <v>4966</v>
      </c>
      <c r="Y169" s="163">
        <f>1+3</f>
        <v>4</v>
      </c>
      <c r="Z169" s="237"/>
    </row>
    <row r="170" spans="1:26" hidden="1" x14ac:dyDescent="0.3">
      <c r="A170" s="109" t="s">
        <v>560</v>
      </c>
      <c r="B170" s="110" t="s">
        <v>561</v>
      </c>
      <c r="C170" s="110" t="s">
        <v>562</v>
      </c>
      <c r="D170" s="77">
        <v>1</v>
      </c>
      <c r="E170" s="194">
        <v>292.8</v>
      </c>
      <c r="F170" s="198">
        <v>292.8</v>
      </c>
      <c r="G170" s="199">
        <v>16</v>
      </c>
      <c r="H170" s="199">
        <v>16</v>
      </c>
      <c r="I170" s="77" t="s">
        <v>170</v>
      </c>
      <c r="J170" s="77">
        <f>VLOOKUP(B170,'[1]09.02.2026'!$C$3:$J$2063,8,0)</f>
        <v>0</v>
      </c>
      <c r="K170" s="77">
        <f t="shared" si="8"/>
        <v>0</v>
      </c>
      <c r="L170" s="64">
        <v>1</v>
      </c>
      <c r="M170" s="77"/>
      <c r="N170" s="77"/>
      <c r="O170" s="64"/>
      <c r="P170" s="64"/>
      <c r="Q170" s="64"/>
      <c r="R170" s="73"/>
      <c r="S170" s="77"/>
      <c r="T170" s="77" t="str">
        <f>VLOOKUP(B170,[2]Лист1!$C$3:$W$573,21,0)</f>
        <v>-</v>
      </c>
      <c r="U170" s="77" t="str">
        <f t="shared" si="6"/>
        <v>-</v>
      </c>
      <c r="V170" s="64">
        <f t="shared" si="7"/>
        <v>0</v>
      </c>
      <c r="W170" s="119"/>
      <c r="X170" s="182"/>
      <c r="Y170" s="163"/>
      <c r="Z170" s="237"/>
    </row>
    <row r="171" spans="1:26" hidden="1" x14ac:dyDescent="0.3">
      <c r="A171" s="109" t="s">
        <v>563</v>
      </c>
      <c r="B171" s="110" t="s">
        <v>564</v>
      </c>
      <c r="C171" s="110" t="s">
        <v>565</v>
      </c>
      <c r="D171" s="77">
        <v>1</v>
      </c>
      <c r="E171" s="194">
        <v>330.9</v>
      </c>
      <c r="F171" s="198">
        <v>330.9</v>
      </c>
      <c r="G171" s="199">
        <v>17.28</v>
      </c>
      <c r="H171" s="199">
        <v>17.28</v>
      </c>
      <c r="I171" s="77" t="s">
        <v>170</v>
      </c>
      <c r="J171" s="77">
        <f>VLOOKUP(B171,'[1]09.02.2026'!$C$3:$J$2063,8,0)</f>
        <v>0</v>
      </c>
      <c r="K171" s="77">
        <f t="shared" si="8"/>
        <v>0</v>
      </c>
      <c r="L171" s="64"/>
      <c r="M171" s="121">
        <v>1</v>
      </c>
      <c r="N171" s="77"/>
      <c r="O171" s="64"/>
      <c r="P171" s="64"/>
      <c r="Q171" s="64"/>
      <c r="R171" s="73"/>
      <c r="S171" s="77"/>
      <c r="T171" s="77" t="str">
        <f>VLOOKUP(B171,[2]Лист1!$C$3:$W$573,21,0)</f>
        <v>-</v>
      </c>
      <c r="U171" s="77" t="str">
        <f t="shared" si="6"/>
        <v>-</v>
      </c>
      <c r="V171" s="64">
        <f t="shared" si="7"/>
        <v>0</v>
      </c>
      <c r="W171" s="119"/>
      <c r="X171" s="182"/>
      <c r="Y171" s="163"/>
      <c r="Z171" s="237"/>
    </row>
    <row r="172" spans="1:26" hidden="1" x14ac:dyDescent="0.3">
      <c r="A172" s="109" t="s">
        <v>566</v>
      </c>
      <c r="B172" s="110" t="s">
        <v>567</v>
      </c>
      <c r="C172" s="110" t="s">
        <v>568</v>
      </c>
      <c r="D172" s="77">
        <v>1</v>
      </c>
      <c r="E172" s="194">
        <v>293.39999999999998</v>
      </c>
      <c r="F172" s="198">
        <v>293.39999999999998</v>
      </c>
      <c r="G172" s="199">
        <v>16.059999999999999</v>
      </c>
      <c r="H172" s="199">
        <v>16.059999999999999</v>
      </c>
      <c r="I172" s="77" t="s">
        <v>170</v>
      </c>
      <c r="J172" s="77">
        <f>VLOOKUP(B172,'[1]09.02.2026'!$C$3:$J$2063,8,0)</f>
        <v>0</v>
      </c>
      <c r="K172" s="77">
        <f t="shared" si="8"/>
        <v>0</v>
      </c>
      <c r="L172" s="64"/>
      <c r="M172" s="77"/>
      <c r="N172" s="120">
        <v>1</v>
      </c>
      <c r="O172" s="64"/>
      <c r="P172" s="64"/>
      <c r="Q172" s="64"/>
      <c r="R172" s="73"/>
      <c r="S172" s="77"/>
      <c r="T172" s="77" t="str">
        <f>VLOOKUP(B172,[2]Лист1!$C$3:$W$573,21,0)</f>
        <v>-</v>
      </c>
      <c r="U172" s="77" t="str">
        <f t="shared" si="6"/>
        <v>-</v>
      </c>
      <c r="V172" s="64">
        <f t="shared" si="7"/>
        <v>0</v>
      </c>
      <c r="W172" s="119"/>
      <c r="X172" s="182"/>
      <c r="Y172" s="163"/>
      <c r="Z172" s="237"/>
    </row>
    <row r="173" spans="1:26" hidden="1" x14ac:dyDescent="0.3">
      <c r="A173" s="109" t="s">
        <v>569</v>
      </c>
      <c r="B173" s="110" t="s">
        <v>570</v>
      </c>
      <c r="C173" s="110" t="s">
        <v>571</v>
      </c>
      <c r="D173" s="77">
        <v>1</v>
      </c>
      <c r="E173" s="194">
        <v>293.39999999999998</v>
      </c>
      <c r="F173" s="198">
        <v>293.39999999999998</v>
      </c>
      <c r="G173" s="199">
        <v>16.059999999999999</v>
      </c>
      <c r="H173" s="199">
        <v>16.059999999999999</v>
      </c>
      <c r="I173" s="77" t="s">
        <v>170</v>
      </c>
      <c r="J173" s="77">
        <f>VLOOKUP(B173,'[1]09.02.2026'!$C$3:$J$2063,8,0)</f>
        <v>0</v>
      </c>
      <c r="K173" s="77">
        <f t="shared" si="8"/>
        <v>0</v>
      </c>
      <c r="L173" s="64"/>
      <c r="M173" s="77"/>
      <c r="N173" s="120">
        <v>1</v>
      </c>
      <c r="O173" s="64"/>
      <c r="P173" s="77"/>
      <c r="Q173" s="77"/>
      <c r="R173" s="77"/>
      <c r="S173" s="77"/>
      <c r="T173" s="77" t="str">
        <f>VLOOKUP(B173,[2]Лист1!$C$3:$W$573,21,0)</f>
        <v>-</v>
      </c>
      <c r="U173" s="77" t="str">
        <f t="shared" si="6"/>
        <v>-</v>
      </c>
      <c r="V173" s="64">
        <f t="shared" si="7"/>
        <v>0</v>
      </c>
      <c r="W173" s="119"/>
      <c r="X173" s="182"/>
      <c r="Y173" s="163"/>
      <c r="Z173" s="237"/>
    </row>
    <row r="174" spans="1:26" hidden="1" x14ac:dyDescent="0.3">
      <c r="A174" s="109" t="s">
        <v>572</v>
      </c>
      <c r="B174" s="110" t="s">
        <v>573</v>
      </c>
      <c r="C174" s="110" t="s">
        <v>574</v>
      </c>
      <c r="D174" s="77">
        <v>1</v>
      </c>
      <c r="E174" s="194">
        <v>371.8</v>
      </c>
      <c r="F174" s="198">
        <v>371.8</v>
      </c>
      <c r="G174" s="199">
        <v>19.920000000000002</v>
      </c>
      <c r="H174" s="199">
        <v>19.920000000000002</v>
      </c>
      <c r="I174" s="77" t="s">
        <v>170</v>
      </c>
      <c r="J174" s="77">
        <f>VLOOKUP(B174,'[1]09.02.2026'!$C$3:$J$2063,8,0)</f>
        <v>0</v>
      </c>
      <c r="K174" s="77">
        <f t="shared" si="8"/>
        <v>0</v>
      </c>
      <c r="L174" s="64"/>
      <c r="M174" s="77"/>
      <c r="N174" s="120">
        <v>1</v>
      </c>
      <c r="O174" s="64"/>
      <c r="P174" s="64"/>
      <c r="Q174" s="64"/>
      <c r="R174" s="73"/>
      <c r="S174" s="77"/>
      <c r="T174" s="77" t="str">
        <f>VLOOKUP(B174,[2]Лист1!$C$3:$W$573,21,0)</f>
        <v>-</v>
      </c>
      <c r="U174" s="77" t="str">
        <f t="shared" si="6"/>
        <v>-</v>
      </c>
      <c r="V174" s="64">
        <f t="shared" si="7"/>
        <v>0</v>
      </c>
      <c r="W174" s="119"/>
      <c r="X174" s="182"/>
      <c r="Y174" s="163"/>
      <c r="Z174" s="237"/>
    </row>
    <row r="175" spans="1:26" hidden="1" x14ac:dyDescent="0.3">
      <c r="A175" s="109" t="s">
        <v>575</v>
      </c>
      <c r="B175" s="110" t="s">
        <v>576</v>
      </c>
      <c r="C175" s="110" t="s">
        <v>577</v>
      </c>
      <c r="D175" s="77">
        <v>1</v>
      </c>
      <c r="E175" s="194">
        <v>204.9</v>
      </c>
      <c r="F175" s="198">
        <v>204.9</v>
      </c>
      <c r="G175" s="199">
        <v>10.72</v>
      </c>
      <c r="H175" s="199">
        <v>10.72</v>
      </c>
      <c r="I175" s="77" t="s">
        <v>170</v>
      </c>
      <c r="J175" s="77">
        <f>VLOOKUP(B175,'[1]09.02.2026'!$C$3:$J$2063,8,0)</f>
        <v>0</v>
      </c>
      <c r="K175" s="77">
        <f t="shared" si="8"/>
        <v>0</v>
      </c>
      <c r="L175" s="64"/>
      <c r="M175" s="77"/>
      <c r="N175" s="120">
        <v>1</v>
      </c>
      <c r="O175" s="64"/>
      <c r="P175" s="64"/>
      <c r="Q175" s="64"/>
      <c r="R175" s="73"/>
      <c r="S175" s="77"/>
      <c r="T175" s="77" t="str">
        <f>VLOOKUP(B175,[2]Лист1!$C$3:$W$573,21,0)</f>
        <v>-</v>
      </c>
      <c r="U175" s="77" t="str">
        <f t="shared" si="6"/>
        <v>-</v>
      </c>
      <c r="V175" s="64">
        <f t="shared" si="7"/>
        <v>0</v>
      </c>
      <c r="W175" s="119"/>
      <c r="X175" s="182"/>
      <c r="Y175" s="163"/>
      <c r="Z175" s="237"/>
    </row>
    <row r="176" spans="1:26" hidden="1" x14ac:dyDescent="0.3">
      <c r="A176" s="109" t="s">
        <v>578</v>
      </c>
      <c r="B176" s="110" t="s">
        <v>579</v>
      </c>
      <c r="C176" s="110" t="s">
        <v>580</v>
      </c>
      <c r="D176" s="77">
        <v>1</v>
      </c>
      <c r="E176" s="194">
        <v>370.8</v>
      </c>
      <c r="F176" s="198">
        <v>370.8</v>
      </c>
      <c r="G176" s="199">
        <v>19.89</v>
      </c>
      <c r="H176" s="199">
        <v>19.89</v>
      </c>
      <c r="I176" s="77" t="s">
        <v>170</v>
      </c>
      <c r="J176" s="77">
        <f>VLOOKUP(B176,'[1]09.02.2026'!$C$3:$J$2063,8,0)</f>
        <v>0</v>
      </c>
      <c r="K176" s="77">
        <f t="shared" si="8"/>
        <v>0</v>
      </c>
      <c r="L176" s="64"/>
      <c r="M176" s="77"/>
      <c r="N176" s="120">
        <v>1</v>
      </c>
      <c r="O176" s="64"/>
      <c r="P176" s="64"/>
      <c r="Q176" s="64"/>
      <c r="R176" s="73"/>
      <c r="S176" s="77"/>
      <c r="T176" s="77" t="str">
        <f>VLOOKUP(B176,[2]Лист1!$C$3:$W$573,21,0)</f>
        <v>-</v>
      </c>
      <c r="U176" s="77" t="str">
        <f t="shared" si="6"/>
        <v>-</v>
      </c>
      <c r="V176" s="64">
        <f t="shared" si="7"/>
        <v>0</v>
      </c>
      <c r="W176" s="119"/>
      <c r="X176" s="182"/>
      <c r="Y176" s="163"/>
      <c r="Z176" s="237"/>
    </row>
    <row r="177" spans="1:26" hidden="1" x14ac:dyDescent="0.3">
      <c r="A177" s="109" t="s">
        <v>581</v>
      </c>
      <c r="B177" s="110" t="s">
        <v>582</v>
      </c>
      <c r="C177" s="110" t="s">
        <v>583</v>
      </c>
      <c r="D177" s="77">
        <v>1</v>
      </c>
      <c r="E177" s="194">
        <v>626.79999999999995</v>
      </c>
      <c r="F177" s="198">
        <v>626.79999999999995</v>
      </c>
      <c r="G177" s="199">
        <v>31.02</v>
      </c>
      <c r="H177" s="199">
        <v>31.02</v>
      </c>
      <c r="I177" s="77" t="s">
        <v>170</v>
      </c>
      <c r="J177" s="77">
        <f>VLOOKUP(B177,'[1]09.02.2026'!$C$3:$J$2063,8,0)</f>
        <v>0</v>
      </c>
      <c r="K177" s="77">
        <f t="shared" si="8"/>
        <v>0</v>
      </c>
      <c r="L177" s="64"/>
      <c r="M177" s="77"/>
      <c r="N177" s="120">
        <v>1</v>
      </c>
      <c r="O177" s="64"/>
      <c r="P177" s="64"/>
      <c r="Q177" s="64"/>
      <c r="R177" s="73"/>
      <c r="S177" s="77"/>
      <c r="T177" s="77" t="str">
        <f>VLOOKUP(B177,[2]Лист1!$C$3:$W$573,21,0)</f>
        <v>-</v>
      </c>
      <c r="U177" s="77" t="str">
        <f t="shared" si="6"/>
        <v>-</v>
      </c>
      <c r="V177" s="64">
        <f t="shared" si="7"/>
        <v>0</v>
      </c>
      <c r="W177" s="119"/>
      <c r="X177" s="182"/>
      <c r="Y177" s="163"/>
      <c r="Z177" s="237"/>
    </row>
    <row r="178" spans="1:26" hidden="1" x14ac:dyDescent="0.3">
      <c r="A178" s="109" t="s">
        <v>584</v>
      </c>
      <c r="B178" s="110" t="s">
        <v>585</v>
      </c>
      <c r="C178" s="110" t="s">
        <v>586</v>
      </c>
      <c r="D178" s="77">
        <v>1</v>
      </c>
      <c r="E178" s="194">
        <v>474.3</v>
      </c>
      <c r="F178" s="198">
        <v>474.3</v>
      </c>
      <c r="G178" s="199">
        <v>21.31</v>
      </c>
      <c r="H178" s="199">
        <v>21.31</v>
      </c>
      <c r="I178" s="77" t="s">
        <v>170</v>
      </c>
      <c r="J178" s="77">
        <f>VLOOKUP(B178,'[1]09.02.2026'!$C$3:$J$2063,8,0)</f>
        <v>0</v>
      </c>
      <c r="K178" s="77">
        <f t="shared" si="8"/>
        <v>0</v>
      </c>
      <c r="L178" s="64"/>
      <c r="M178" s="77"/>
      <c r="N178" s="120">
        <v>1</v>
      </c>
      <c r="O178" s="64"/>
      <c r="P178" s="64"/>
      <c r="Q178" s="64"/>
      <c r="R178" s="73"/>
      <c r="S178" s="77"/>
      <c r="T178" s="77" t="str">
        <f>VLOOKUP(B178,[2]Лист1!$C$3:$W$573,21,0)</f>
        <v>-</v>
      </c>
      <c r="U178" s="77" t="str">
        <f t="shared" si="6"/>
        <v>-</v>
      </c>
      <c r="V178" s="64">
        <f t="shared" si="7"/>
        <v>0</v>
      </c>
      <c r="W178" s="119"/>
      <c r="X178" s="182"/>
      <c r="Y178" s="163"/>
      <c r="Z178" s="237"/>
    </row>
    <row r="179" spans="1:26" ht="31.2" x14ac:dyDescent="0.3">
      <c r="A179" s="109" t="s">
        <v>587</v>
      </c>
      <c r="B179" s="110" t="s">
        <v>588</v>
      </c>
      <c r="C179" s="110" t="s">
        <v>589</v>
      </c>
      <c r="D179" s="77">
        <v>47</v>
      </c>
      <c r="E179" s="194">
        <v>1.5</v>
      </c>
      <c r="F179" s="198">
        <v>70.5</v>
      </c>
      <c r="G179" s="199">
        <v>0.04</v>
      </c>
      <c r="H179" s="199">
        <v>1.88</v>
      </c>
      <c r="I179" s="77" t="s">
        <v>170</v>
      </c>
      <c r="J179" s="77">
        <f>VLOOKUP(B179,'[1]09.02.2026'!$C$3:$J$2063,8,0)</f>
        <v>94</v>
      </c>
      <c r="K179" s="77">
        <f t="shared" si="8"/>
        <v>141</v>
      </c>
      <c r="L179" s="64">
        <v>4</v>
      </c>
      <c r="M179" s="121">
        <v>2</v>
      </c>
      <c r="N179" s="120">
        <v>2</v>
      </c>
      <c r="O179" s="64">
        <v>2</v>
      </c>
      <c r="P179" s="64">
        <v>2</v>
      </c>
      <c r="Q179" s="64">
        <v>2</v>
      </c>
      <c r="R179" s="118">
        <v>2</v>
      </c>
      <c r="S179" s="117">
        <v>2</v>
      </c>
      <c r="T179" s="77" t="str">
        <f>VLOOKUP(B179,[2]Лист1!$C$3:$W$573,21,0)</f>
        <v>-</v>
      </c>
      <c r="U179" s="77" t="str">
        <f t="shared" si="6"/>
        <v>-</v>
      </c>
      <c r="V179" s="64">
        <f t="shared" si="7"/>
        <v>29</v>
      </c>
      <c r="W179" s="119" t="s">
        <v>1775</v>
      </c>
      <c r="X179" s="182" t="s">
        <v>4973</v>
      </c>
      <c r="Y179" s="163">
        <v>47</v>
      </c>
      <c r="Z179" s="237"/>
    </row>
    <row r="180" spans="1:26" x14ac:dyDescent="0.3">
      <c r="A180" s="109" t="s">
        <v>590</v>
      </c>
      <c r="B180" s="110" t="s">
        <v>591</v>
      </c>
      <c r="C180" s="110" t="s">
        <v>592</v>
      </c>
      <c r="D180" s="77">
        <v>10</v>
      </c>
      <c r="E180" s="194">
        <v>26.4</v>
      </c>
      <c r="F180" s="198">
        <v>264</v>
      </c>
      <c r="G180" s="199">
        <v>0.37</v>
      </c>
      <c r="H180" s="199">
        <v>3.7</v>
      </c>
      <c r="I180" s="77" t="s">
        <v>165</v>
      </c>
      <c r="J180" s="77">
        <f>VLOOKUP(B180,'[1]09.02.2026'!$C$3:$J$2063,8,0)</f>
        <v>10</v>
      </c>
      <c r="K180" s="77">
        <f t="shared" si="8"/>
        <v>264</v>
      </c>
      <c r="L180" s="64">
        <v>4</v>
      </c>
      <c r="M180" s="121">
        <v>2</v>
      </c>
      <c r="N180" s="120">
        <v>4</v>
      </c>
      <c r="O180" s="64"/>
      <c r="P180" s="64"/>
      <c r="Q180" s="64"/>
      <c r="R180" s="73"/>
      <c r="S180" s="77"/>
      <c r="T180" s="77" t="str">
        <f>VLOOKUP(B180,[2]Лист1!$C$3:$W$573,21,0)</f>
        <v>-</v>
      </c>
      <c r="U180" s="77" t="str">
        <f t="shared" si="6"/>
        <v>-</v>
      </c>
      <c r="V180" s="64">
        <f t="shared" si="7"/>
        <v>0</v>
      </c>
      <c r="W180" s="119"/>
      <c r="X180" s="182" t="s">
        <v>4964</v>
      </c>
      <c r="Y180" s="163">
        <v>10</v>
      </c>
      <c r="Z180" s="237"/>
    </row>
    <row r="181" spans="1:26" ht="31.2" x14ac:dyDescent="0.3">
      <c r="A181" s="109" t="s">
        <v>593</v>
      </c>
      <c r="B181" s="110" t="s">
        <v>594</v>
      </c>
      <c r="C181" s="110" t="s">
        <v>595</v>
      </c>
      <c r="D181" s="77">
        <v>24</v>
      </c>
      <c r="E181" s="194">
        <v>0.3</v>
      </c>
      <c r="F181" s="198">
        <v>7.2</v>
      </c>
      <c r="G181" s="199">
        <v>0.02</v>
      </c>
      <c r="H181" s="199">
        <v>0.48</v>
      </c>
      <c r="I181" s="77" t="s">
        <v>170</v>
      </c>
      <c r="J181" s="77">
        <f>VLOOKUP(B181,'[1]09.02.2026'!$C$3:$J$2063,8,0)</f>
        <v>48</v>
      </c>
      <c r="K181" s="77">
        <f t="shared" si="8"/>
        <v>14.399999999999999</v>
      </c>
      <c r="L181" s="64"/>
      <c r="M181" s="121">
        <v>4</v>
      </c>
      <c r="N181" s="120">
        <v>4</v>
      </c>
      <c r="O181" s="64"/>
      <c r="P181" s="64"/>
      <c r="Q181" s="64"/>
      <c r="R181" s="73"/>
      <c r="S181" s="77"/>
      <c r="T181" s="77" t="str">
        <f>VLOOKUP(B181,[2]Лист1!$C$3:$W$573,21,0)</f>
        <v>-</v>
      </c>
      <c r="U181" s="77" t="str">
        <f t="shared" si="6"/>
        <v>-</v>
      </c>
      <c r="V181" s="64">
        <f t="shared" si="7"/>
        <v>16</v>
      </c>
      <c r="W181" s="119" t="s">
        <v>1775</v>
      </c>
      <c r="X181" s="182" t="s">
        <v>4973</v>
      </c>
      <c r="Y181" s="163">
        <v>24</v>
      </c>
      <c r="Z181" s="237"/>
    </row>
    <row r="182" spans="1:26" x14ac:dyDescent="0.3">
      <c r="A182" s="109" t="s">
        <v>596</v>
      </c>
      <c r="B182" s="110" t="s">
        <v>597</v>
      </c>
      <c r="C182" s="110" t="s">
        <v>598</v>
      </c>
      <c r="D182" s="77">
        <v>8</v>
      </c>
      <c r="E182" s="194">
        <v>11.2</v>
      </c>
      <c r="F182" s="198">
        <v>89.6</v>
      </c>
      <c r="G182" s="199">
        <v>0.25</v>
      </c>
      <c r="H182" s="199">
        <v>2</v>
      </c>
      <c r="I182" s="77" t="s">
        <v>165</v>
      </c>
      <c r="J182" s="77">
        <f>VLOOKUP(B182,'[1]09.02.2026'!$C$3:$J$2063,8,0)</f>
        <v>16</v>
      </c>
      <c r="K182" s="77">
        <f t="shared" si="8"/>
        <v>179.2</v>
      </c>
      <c r="L182" s="64"/>
      <c r="M182" s="77"/>
      <c r="N182" s="77"/>
      <c r="O182" s="64">
        <v>1</v>
      </c>
      <c r="P182" s="64">
        <v>7</v>
      </c>
      <c r="Q182" s="64"/>
      <c r="R182" s="73"/>
      <c r="S182" s="77"/>
      <c r="T182" s="77" t="str">
        <f>VLOOKUP(B182,[2]Лист1!$C$3:$W$573,21,0)</f>
        <v>-</v>
      </c>
      <c r="U182" s="77" t="str">
        <f t="shared" si="6"/>
        <v>-</v>
      </c>
      <c r="V182" s="64">
        <f t="shared" si="7"/>
        <v>0</v>
      </c>
      <c r="W182" s="119"/>
      <c r="X182" s="182" t="s">
        <v>4973</v>
      </c>
      <c r="Y182" s="163">
        <v>8</v>
      </c>
      <c r="Z182" s="237"/>
    </row>
    <row r="183" spans="1:26" hidden="1" x14ac:dyDescent="0.3">
      <c r="A183" s="109" t="s">
        <v>599</v>
      </c>
      <c r="B183" s="110" t="s">
        <v>600</v>
      </c>
      <c r="C183" s="110" t="s">
        <v>601</v>
      </c>
      <c r="D183" s="77">
        <v>1</v>
      </c>
      <c r="E183" s="194">
        <v>10.4</v>
      </c>
      <c r="F183" s="198">
        <v>10.4</v>
      </c>
      <c r="G183" s="199">
        <v>0.52</v>
      </c>
      <c r="H183" s="199">
        <v>0.52</v>
      </c>
      <c r="I183" s="77" t="s">
        <v>170</v>
      </c>
      <c r="J183" s="77">
        <f>VLOOKUP(B183,'[1]09.02.2026'!$C$3:$J$2063,8,0)</f>
        <v>0</v>
      </c>
      <c r="K183" s="77">
        <f t="shared" si="8"/>
        <v>0</v>
      </c>
      <c r="L183" s="64">
        <v>1</v>
      </c>
      <c r="M183" s="77"/>
      <c r="N183" s="77"/>
      <c r="O183" s="64"/>
      <c r="P183" s="64"/>
      <c r="Q183" s="64"/>
      <c r="R183" s="73"/>
      <c r="S183" s="77"/>
      <c r="T183" s="77" t="str">
        <f>VLOOKUP(B183,[2]Лист1!$C$3:$W$573,21,0)</f>
        <v>-</v>
      </c>
      <c r="U183" s="77" t="str">
        <f t="shared" si="6"/>
        <v>-</v>
      </c>
      <c r="V183" s="64">
        <f t="shared" si="7"/>
        <v>0</v>
      </c>
      <c r="W183" s="119"/>
      <c r="X183" s="182" t="s">
        <v>4867</v>
      </c>
      <c r="Y183" s="163">
        <v>1</v>
      </c>
      <c r="Z183" s="237"/>
    </row>
    <row r="184" spans="1:26" hidden="1" x14ac:dyDescent="0.3">
      <c r="A184" s="109" t="s">
        <v>602</v>
      </c>
      <c r="B184" s="110" t="s">
        <v>603</v>
      </c>
      <c r="C184" s="110" t="s">
        <v>604</v>
      </c>
      <c r="D184" s="77">
        <v>1</v>
      </c>
      <c r="E184" s="194">
        <v>18.399999999999999</v>
      </c>
      <c r="F184" s="198">
        <v>18.399999999999999</v>
      </c>
      <c r="G184" s="199">
        <v>0.91</v>
      </c>
      <c r="H184" s="199">
        <v>0.91</v>
      </c>
      <c r="I184" s="77" t="s">
        <v>170</v>
      </c>
      <c r="J184" s="77">
        <f>VLOOKUP(B184,'[1]09.02.2026'!$C$3:$J$2063,8,0)</f>
        <v>0</v>
      </c>
      <c r="K184" s="77">
        <f t="shared" si="8"/>
        <v>0</v>
      </c>
      <c r="L184" s="64">
        <v>1</v>
      </c>
      <c r="M184" s="77"/>
      <c r="N184" s="77"/>
      <c r="O184" s="64"/>
      <c r="P184" s="64"/>
      <c r="Q184" s="64"/>
      <c r="R184" s="73"/>
      <c r="S184" s="77"/>
      <c r="T184" s="77" t="str">
        <f>VLOOKUP(B184,[2]Лист1!$C$3:$W$573,21,0)</f>
        <v>-</v>
      </c>
      <c r="U184" s="77" t="str">
        <f t="shared" si="6"/>
        <v>-</v>
      </c>
      <c r="V184" s="64">
        <f t="shared" si="7"/>
        <v>0</v>
      </c>
      <c r="W184" s="119"/>
      <c r="X184" s="182" t="s">
        <v>4867</v>
      </c>
      <c r="Y184" s="163">
        <v>1</v>
      </c>
      <c r="Z184" s="237"/>
    </row>
    <row r="185" spans="1:26" x14ac:dyDescent="0.3">
      <c r="A185" s="109" t="s">
        <v>605</v>
      </c>
      <c r="B185" s="110" t="s">
        <v>606</v>
      </c>
      <c r="C185" s="110" t="s">
        <v>607</v>
      </c>
      <c r="D185" s="77">
        <v>1</v>
      </c>
      <c r="E185" s="194">
        <v>17.3</v>
      </c>
      <c r="F185" s="198">
        <v>17.3</v>
      </c>
      <c r="G185" s="199">
        <v>0.84</v>
      </c>
      <c r="H185" s="199">
        <v>0.84</v>
      </c>
      <c r="I185" s="77" t="s">
        <v>170</v>
      </c>
      <c r="J185" s="77">
        <f>VLOOKUP(B185,'[1]09.02.2026'!$C$3:$J$2063,8,0)</f>
        <v>1</v>
      </c>
      <c r="K185" s="77">
        <f t="shared" si="8"/>
        <v>17.3</v>
      </c>
      <c r="L185" s="64">
        <v>1</v>
      </c>
      <c r="M185" s="77"/>
      <c r="N185" s="77"/>
      <c r="O185" s="64"/>
      <c r="P185" s="64"/>
      <c r="Q185" s="64"/>
      <c r="R185" s="73"/>
      <c r="S185" s="77"/>
      <c r="T185" s="77" t="str">
        <f>VLOOKUP(B185,[2]Лист1!$C$3:$W$573,21,0)</f>
        <v>-</v>
      </c>
      <c r="U185" s="77" t="str">
        <f t="shared" si="6"/>
        <v>-</v>
      </c>
      <c r="V185" s="64">
        <f t="shared" si="7"/>
        <v>0</v>
      </c>
      <c r="W185" s="119"/>
      <c r="X185" s="182" t="s">
        <v>4960</v>
      </c>
      <c r="Y185" s="163">
        <v>1</v>
      </c>
      <c r="Z185" s="237"/>
    </row>
    <row r="186" spans="1:26" hidden="1" x14ac:dyDescent="0.3">
      <c r="A186" s="109" t="s">
        <v>608</v>
      </c>
      <c r="B186" s="110" t="s">
        <v>609</v>
      </c>
      <c r="C186" s="110" t="s">
        <v>610</v>
      </c>
      <c r="D186" s="77">
        <v>1</v>
      </c>
      <c r="E186" s="194">
        <v>17.8</v>
      </c>
      <c r="F186" s="198">
        <v>17.8</v>
      </c>
      <c r="G186" s="199">
        <v>0.87</v>
      </c>
      <c r="H186" s="199">
        <v>0.87</v>
      </c>
      <c r="I186" s="77" t="s">
        <v>170</v>
      </c>
      <c r="J186" s="77">
        <f>VLOOKUP(B186,'[1]09.02.2026'!$C$3:$J$2063,8,0)</f>
        <v>0</v>
      </c>
      <c r="K186" s="77">
        <f t="shared" si="8"/>
        <v>0</v>
      </c>
      <c r="L186" s="64">
        <v>1</v>
      </c>
      <c r="M186" s="77"/>
      <c r="N186" s="77"/>
      <c r="O186" s="64"/>
      <c r="P186" s="64"/>
      <c r="Q186" s="64"/>
      <c r="R186" s="73"/>
      <c r="S186" s="77"/>
      <c r="T186" s="77" t="str">
        <f>VLOOKUP(B186,[2]Лист1!$C$3:$W$573,21,0)</f>
        <v>-</v>
      </c>
      <c r="U186" s="77" t="str">
        <f t="shared" si="6"/>
        <v>-</v>
      </c>
      <c r="V186" s="64">
        <f t="shared" si="7"/>
        <v>0</v>
      </c>
      <c r="W186" s="119"/>
      <c r="X186" s="182" t="s">
        <v>4965</v>
      </c>
      <c r="Y186" s="163">
        <v>1</v>
      </c>
      <c r="Z186" s="237"/>
    </row>
    <row r="187" spans="1:26" hidden="1" x14ac:dyDescent="0.3">
      <c r="A187" s="109" t="s">
        <v>611</v>
      </c>
      <c r="B187" s="110" t="s">
        <v>612</v>
      </c>
      <c r="C187" s="110" t="s">
        <v>613</v>
      </c>
      <c r="D187" s="77">
        <v>1</v>
      </c>
      <c r="E187" s="194">
        <v>27</v>
      </c>
      <c r="F187" s="198">
        <v>27</v>
      </c>
      <c r="G187" s="199">
        <v>1.34</v>
      </c>
      <c r="H187" s="199">
        <v>1.34</v>
      </c>
      <c r="I187" s="77" t="s">
        <v>170</v>
      </c>
      <c r="J187" s="77">
        <f>VLOOKUP(B187,'[1]09.02.2026'!$C$3:$J$2063,8,0)</f>
        <v>0</v>
      </c>
      <c r="K187" s="77">
        <f t="shared" si="8"/>
        <v>0</v>
      </c>
      <c r="L187" s="64">
        <v>1</v>
      </c>
      <c r="M187" s="77"/>
      <c r="N187" s="77"/>
      <c r="O187" s="64"/>
      <c r="P187" s="64"/>
      <c r="Q187" s="64"/>
      <c r="R187" s="73"/>
      <c r="S187" s="77"/>
      <c r="T187" s="77" t="str">
        <f>VLOOKUP(B187,[2]Лист1!$C$3:$W$573,21,0)</f>
        <v>-</v>
      </c>
      <c r="U187" s="77" t="str">
        <f t="shared" si="6"/>
        <v>-</v>
      </c>
      <c r="V187" s="64">
        <f t="shared" si="7"/>
        <v>0</v>
      </c>
      <c r="W187" s="119"/>
      <c r="X187" s="182"/>
      <c r="Y187" s="163"/>
      <c r="Z187" s="237"/>
    </row>
    <row r="188" spans="1:26" hidden="1" x14ac:dyDescent="0.3">
      <c r="A188" s="109" t="s">
        <v>614</v>
      </c>
      <c r="B188" s="110" t="s">
        <v>615</v>
      </c>
      <c r="C188" s="110" t="s">
        <v>616</v>
      </c>
      <c r="D188" s="77">
        <v>1</v>
      </c>
      <c r="E188" s="194">
        <v>27</v>
      </c>
      <c r="F188" s="198">
        <v>27</v>
      </c>
      <c r="G188" s="199">
        <v>1.34</v>
      </c>
      <c r="H188" s="199">
        <v>1.34</v>
      </c>
      <c r="I188" s="77" t="s">
        <v>170</v>
      </c>
      <c r="J188" s="77">
        <f>VLOOKUP(B188,'[1]09.02.2026'!$C$3:$J$2063,8,0)</f>
        <v>0</v>
      </c>
      <c r="K188" s="77">
        <f t="shared" si="8"/>
        <v>0</v>
      </c>
      <c r="L188" s="64">
        <v>1</v>
      </c>
      <c r="M188" s="77"/>
      <c r="N188" s="77"/>
      <c r="O188" s="64"/>
      <c r="P188" s="64"/>
      <c r="Q188" s="64"/>
      <c r="R188" s="73"/>
      <c r="S188" s="77"/>
      <c r="T188" s="77" t="str">
        <f>VLOOKUP(B188,[2]Лист1!$C$3:$W$573,21,0)</f>
        <v>-</v>
      </c>
      <c r="U188" s="77" t="str">
        <f t="shared" si="6"/>
        <v>-</v>
      </c>
      <c r="V188" s="64">
        <f t="shared" si="7"/>
        <v>0</v>
      </c>
      <c r="W188" s="119"/>
      <c r="X188" s="182"/>
      <c r="Y188" s="163"/>
      <c r="Z188" s="237"/>
    </row>
    <row r="189" spans="1:26" x14ac:dyDescent="0.3">
      <c r="A189" s="109" t="s">
        <v>617</v>
      </c>
      <c r="B189" s="110" t="s">
        <v>618</v>
      </c>
      <c r="C189" s="110" t="s">
        <v>619</v>
      </c>
      <c r="D189" s="77">
        <v>1</v>
      </c>
      <c r="E189" s="194">
        <v>21.6</v>
      </c>
      <c r="F189" s="198">
        <v>21.6</v>
      </c>
      <c r="G189" s="199">
        <v>1.05</v>
      </c>
      <c r="H189" s="199">
        <v>1.05</v>
      </c>
      <c r="I189" s="77" t="s">
        <v>170</v>
      </c>
      <c r="J189" s="77">
        <f>VLOOKUP(B189,'[1]09.02.2026'!$C$3:$J$2063,8,0)</f>
        <v>1</v>
      </c>
      <c r="K189" s="77">
        <f t="shared" si="8"/>
        <v>21.6</v>
      </c>
      <c r="L189" s="64">
        <v>1</v>
      </c>
      <c r="M189" s="77"/>
      <c r="N189" s="77"/>
      <c r="O189" s="64"/>
      <c r="P189" s="64"/>
      <c r="Q189" s="64"/>
      <c r="R189" s="73"/>
      <c r="S189" s="77"/>
      <c r="T189" s="77" t="str">
        <f>VLOOKUP(B189,[2]Лист1!$C$3:$W$573,21,0)</f>
        <v>-</v>
      </c>
      <c r="U189" s="77" t="str">
        <f t="shared" si="6"/>
        <v>-</v>
      </c>
      <c r="V189" s="64">
        <f t="shared" si="7"/>
        <v>0</v>
      </c>
      <c r="W189" s="119"/>
      <c r="X189" s="182" t="s">
        <v>4960</v>
      </c>
      <c r="Y189" s="163">
        <v>1</v>
      </c>
      <c r="Z189" s="237"/>
    </row>
    <row r="190" spans="1:26" x14ac:dyDescent="0.3">
      <c r="A190" s="109" t="s">
        <v>620</v>
      </c>
      <c r="B190" s="110" t="s">
        <v>621</v>
      </c>
      <c r="C190" s="110" t="s">
        <v>622</v>
      </c>
      <c r="D190" s="77">
        <v>1</v>
      </c>
      <c r="E190" s="194">
        <v>21.3</v>
      </c>
      <c r="F190" s="198">
        <v>21.3</v>
      </c>
      <c r="G190" s="199">
        <v>1.04</v>
      </c>
      <c r="H190" s="199">
        <v>1.04</v>
      </c>
      <c r="I190" s="77" t="s">
        <v>170</v>
      </c>
      <c r="J190" s="77">
        <f>VLOOKUP(B190,'[1]09.02.2026'!$C$3:$J$2063,8,0)</f>
        <v>1</v>
      </c>
      <c r="K190" s="77">
        <f t="shared" si="8"/>
        <v>21.3</v>
      </c>
      <c r="L190" s="64">
        <v>1</v>
      </c>
      <c r="M190" s="77"/>
      <c r="N190" s="77"/>
      <c r="O190" s="64"/>
      <c r="P190" s="64"/>
      <c r="Q190" s="64"/>
      <c r="R190" s="73"/>
      <c r="S190" s="77"/>
      <c r="T190" s="77" t="str">
        <f>VLOOKUP(B190,[2]Лист1!$C$3:$W$573,21,0)</f>
        <v>-</v>
      </c>
      <c r="U190" s="77" t="str">
        <f t="shared" si="6"/>
        <v>-</v>
      </c>
      <c r="V190" s="64">
        <f t="shared" si="7"/>
        <v>0</v>
      </c>
      <c r="W190" s="119"/>
      <c r="X190" s="182" t="s">
        <v>4960</v>
      </c>
      <c r="Y190" s="163">
        <v>1</v>
      </c>
      <c r="Z190" s="237"/>
    </row>
    <row r="191" spans="1:26" hidden="1" x14ac:dyDescent="0.3">
      <c r="A191" s="109" t="s">
        <v>623</v>
      </c>
      <c r="B191" s="110" t="s">
        <v>624</v>
      </c>
      <c r="C191" s="110" t="s">
        <v>625</v>
      </c>
      <c r="D191" s="77">
        <v>1</v>
      </c>
      <c r="E191" s="194">
        <v>27.3</v>
      </c>
      <c r="F191" s="198">
        <v>27.3</v>
      </c>
      <c r="G191" s="199">
        <v>1.36</v>
      </c>
      <c r="H191" s="199">
        <v>1.36</v>
      </c>
      <c r="I191" s="77" t="s">
        <v>170</v>
      </c>
      <c r="J191" s="77">
        <f>VLOOKUP(B191,'[1]09.02.2026'!$C$3:$J$2063,8,0)</f>
        <v>0</v>
      </c>
      <c r="K191" s="77">
        <f t="shared" si="8"/>
        <v>0</v>
      </c>
      <c r="L191" s="64">
        <v>1</v>
      </c>
      <c r="M191" s="77"/>
      <c r="N191" s="77"/>
      <c r="O191" s="64"/>
      <c r="P191" s="64"/>
      <c r="Q191" s="64"/>
      <c r="R191" s="73"/>
      <c r="S191" s="77"/>
      <c r="T191" s="77" t="str">
        <f>VLOOKUP(B191,[2]Лист1!$C$3:$W$573,21,0)</f>
        <v>-</v>
      </c>
      <c r="U191" s="77" t="str">
        <f t="shared" si="6"/>
        <v>-</v>
      </c>
      <c r="V191" s="64">
        <f t="shared" si="7"/>
        <v>0</v>
      </c>
      <c r="W191" s="119"/>
      <c r="X191" s="182" t="s">
        <v>4867</v>
      </c>
      <c r="Y191" s="163">
        <v>1</v>
      </c>
      <c r="Z191" s="237"/>
    </row>
    <row r="192" spans="1:26" hidden="1" x14ac:dyDescent="0.3">
      <c r="A192" s="109" t="s">
        <v>626</v>
      </c>
      <c r="B192" s="110" t="s">
        <v>627</v>
      </c>
      <c r="C192" s="110" t="s">
        <v>628</v>
      </c>
      <c r="D192" s="77">
        <v>1</v>
      </c>
      <c r="E192" s="194">
        <v>26.3</v>
      </c>
      <c r="F192" s="198">
        <v>26.3</v>
      </c>
      <c r="G192" s="199">
        <v>1.31</v>
      </c>
      <c r="H192" s="199">
        <v>1.31</v>
      </c>
      <c r="I192" s="77" t="s">
        <v>170</v>
      </c>
      <c r="J192" s="77">
        <f>VLOOKUP(B192,'[1]09.02.2026'!$C$3:$J$2063,8,0)</f>
        <v>0</v>
      </c>
      <c r="K192" s="77">
        <f t="shared" si="8"/>
        <v>0</v>
      </c>
      <c r="L192" s="64">
        <v>1</v>
      </c>
      <c r="M192" s="77"/>
      <c r="N192" s="77"/>
      <c r="O192" s="64"/>
      <c r="P192" s="64"/>
      <c r="Q192" s="64"/>
      <c r="R192" s="73"/>
      <c r="S192" s="77"/>
      <c r="T192" s="77" t="str">
        <f>VLOOKUP(B192,[2]Лист1!$C$3:$W$573,21,0)</f>
        <v>-</v>
      </c>
      <c r="U192" s="77" t="str">
        <f t="shared" si="6"/>
        <v>-</v>
      </c>
      <c r="V192" s="64">
        <f t="shared" si="7"/>
        <v>0</v>
      </c>
      <c r="W192" s="119"/>
      <c r="X192" s="182"/>
      <c r="Y192" s="163"/>
      <c r="Z192" s="237"/>
    </row>
    <row r="193" spans="1:26" hidden="1" x14ac:dyDescent="0.3">
      <c r="A193" s="109" t="s">
        <v>629</v>
      </c>
      <c r="B193" s="110" t="s">
        <v>630</v>
      </c>
      <c r="C193" s="110" t="s">
        <v>631</v>
      </c>
      <c r="D193" s="77">
        <v>1</v>
      </c>
      <c r="E193" s="194">
        <v>18.600000000000001</v>
      </c>
      <c r="F193" s="198">
        <v>18.600000000000001</v>
      </c>
      <c r="G193" s="199">
        <v>0.9</v>
      </c>
      <c r="H193" s="199">
        <v>0.9</v>
      </c>
      <c r="I193" s="77" t="s">
        <v>170</v>
      </c>
      <c r="J193" s="77">
        <f>VLOOKUP(B193,'[1]09.02.2026'!$C$3:$J$2063,8,0)</f>
        <v>0</v>
      </c>
      <c r="K193" s="77">
        <f t="shared" si="8"/>
        <v>0</v>
      </c>
      <c r="L193" s="64">
        <v>1</v>
      </c>
      <c r="M193" s="77"/>
      <c r="N193" s="77"/>
      <c r="O193" s="64"/>
      <c r="P193" s="64"/>
      <c r="Q193" s="64"/>
      <c r="R193" s="73"/>
      <c r="S193" s="77"/>
      <c r="T193" s="77" t="str">
        <f>VLOOKUP(B193,[2]Лист1!$C$3:$W$573,21,0)</f>
        <v>-</v>
      </c>
      <c r="U193" s="77" t="str">
        <f t="shared" si="6"/>
        <v>-</v>
      </c>
      <c r="V193" s="64">
        <f t="shared" si="7"/>
        <v>0</v>
      </c>
      <c r="W193" s="119"/>
      <c r="X193" s="182" t="s">
        <v>4965</v>
      </c>
      <c r="Y193" s="163">
        <v>1</v>
      </c>
      <c r="Z193" s="237"/>
    </row>
    <row r="194" spans="1:26" x14ac:dyDescent="0.3">
      <c r="A194" s="109" t="s">
        <v>632</v>
      </c>
      <c r="B194" s="110" t="s">
        <v>633</v>
      </c>
      <c r="C194" s="110" t="s">
        <v>634</v>
      </c>
      <c r="D194" s="77">
        <v>1</v>
      </c>
      <c r="E194" s="194">
        <v>13.1</v>
      </c>
      <c r="F194" s="198">
        <v>13.1</v>
      </c>
      <c r="G194" s="199">
        <v>0.64</v>
      </c>
      <c r="H194" s="199">
        <v>0.64</v>
      </c>
      <c r="I194" s="77" t="s">
        <v>170</v>
      </c>
      <c r="J194" s="77">
        <f>VLOOKUP(B194,'[1]09.02.2026'!$C$3:$J$2063,8,0)</f>
        <v>1</v>
      </c>
      <c r="K194" s="77">
        <f t="shared" si="8"/>
        <v>13.1</v>
      </c>
      <c r="L194" s="64">
        <v>1</v>
      </c>
      <c r="M194" s="77"/>
      <c r="N194" s="77"/>
      <c r="O194" s="64"/>
      <c r="P194" s="64"/>
      <c r="Q194" s="64"/>
      <c r="R194" s="73"/>
      <c r="S194" s="77"/>
      <c r="T194" s="77" t="str">
        <f>VLOOKUP(B194,[2]Лист1!$C$3:$W$573,21,0)</f>
        <v>-</v>
      </c>
      <c r="U194" s="77" t="str">
        <f t="shared" ref="U194:U257" si="9">IFERROR((T194*E194),"-")</f>
        <v>-</v>
      </c>
      <c r="V194" s="64">
        <f t="shared" ref="V194:V257" si="10">D194-L194-M194-N194-O194-P194-Q194-R194-S194</f>
        <v>0</v>
      </c>
      <c r="W194" s="119"/>
      <c r="X194" s="182" t="s">
        <v>4960</v>
      </c>
      <c r="Y194" s="163">
        <v>1</v>
      </c>
      <c r="Z194" s="237"/>
    </row>
    <row r="195" spans="1:26" hidden="1" x14ac:dyDescent="0.3">
      <c r="A195" s="109" t="s">
        <v>635</v>
      </c>
      <c r="B195" s="110" t="s">
        <v>636</v>
      </c>
      <c r="C195" s="110" t="s">
        <v>637</v>
      </c>
      <c r="D195" s="77">
        <v>1</v>
      </c>
      <c r="E195" s="194">
        <v>38.700000000000003</v>
      </c>
      <c r="F195" s="198">
        <v>38.700000000000003</v>
      </c>
      <c r="G195" s="199">
        <v>1.97</v>
      </c>
      <c r="H195" s="199">
        <v>1.97</v>
      </c>
      <c r="I195" s="77" t="s">
        <v>170</v>
      </c>
      <c r="J195" s="77">
        <f>VLOOKUP(B195,'[1]09.02.2026'!$C$3:$J$2063,8,0)</f>
        <v>0</v>
      </c>
      <c r="K195" s="77">
        <f t="shared" ref="K195:K258" si="11">J195*E195</f>
        <v>0</v>
      </c>
      <c r="L195" s="64">
        <v>1</v>
      </c>
      <c r="M195" s="77"/>
      <c r="N195" s="77"/>
      <c r="O195" s="64"/>
      <c r="P195" s="64"/>
      <c r="Q195" s="64"/>
      <c r="R195" s="73"/>
      <c r="S195" s="77"/>
      <c r="T195" s="77" t="str">
        <f>VLOOKUP(B195,[2]Лист1!$C$3:$W$573,21,0)</f>
        <v>-</v>
      </c>
      <c r="U195" s="77" t="str">
        <f t="shared" si="9"/>
        <v>-</v>
      </c>
      <c r="V195" s="64">
        <f t="shared" si="10"/>
        <v>0</v>
      </c>
      <c r="W195" s="119"/>
      <c r="X195" s="182"/>
      <c r="Y195" s="163"/>
      <c r="Z195" s="237"/>
    </row>
    <row r="196" spans="1:26" x14ac:dyDescent="0.3">
      <c r="A196" s="109" t="s">
        <v>638</v>
      </c>
      <c r="B196" s="110" t="s">
        <v>639</v>
      </c>
      <c r="C196" s="110" t="s">
        <v>640</v>
      </c>
      <c r="D196" s="77">
        <v>1</v>
      </c>
      <c r="E196" s="194">
        <v>85.2</v>
      </c>
      <c r="F196" s="198">
        <v>85.2</v>
      </c>
      <c r="G196" s="199">
        <v>4.29</v>
      </c>
      <c r="H196" s="199">
        <v>4.29</v>
      </c>
      <c r="I196" s="77" t="s">
        <v>170</v>
      </c>
      <c r="J196" s="77">
        <f>VLOOKUP(B196,'[1]09.02.2026'!$C$3:$J$2063,8,0)</f>
        <v>1</v>
      </c>
      <c r="K196" s="77">
        <f t="shared" si="11"/>
        <v>85.2</v>
      </c>
      <c r="L196" s="64">
        <v>1</v>
      </c>
      <c r="M196" s="77"/>
      <c r="N196" s="77"/>
      <c r="O196" s="64"/>
      <c r="P196" s="64"/>
      <c r="Q196" s="64"/>
      <c r="R196" s="73"/>
      <c r="S196" s="77"/>
      <c r="T196" s="77" t="str">
        <f>VLOOKUP(B196,[2]Лист1!$C$3:$W$573,21,0)</f>
        <v>-</v>
      </c>
      <c r="U196" s="77" t="str">
        <f t="shared" si="9"/>
        <v>-</v>
      </c>
      <c r="V196" s="64">
        <f t="shared" si="10"/>
        <v>0</v>
      </c>
      <c r="W196" s="119"/>
      <c r="X196" s="182" t="s">
        <v>4960</v>
      </c>
      <c r="Y196" s="163">
        <v>1</v>
      </c>
      <c r="Z196" s="237"/>
    </row>
    <row r="197" spans="1:26" x14ac:dyDescent="0.3">
      <c r="A197" s="109" t="s">
        <v>641</v>
      </c>
      <c r="B197" s="110" t="s">
        <v>642</v>
      </c>
      <c r="C197" s="110" t="s">
        <v>643</v>
      </c>
      <c r="D197" s="77">
        <v>1</v>
      </c>
      <c r="E197" s="194">
        <v>83.6</v>
      </c>
      <c r="F197" s="198">
        <v>83.6</v>
      </c>
      <c r="G197" s="199">
        <v>4.18</v>
      </c>
      <c r="H197" s="199">
        <v>4.18</v>
      </c>
      <c r="I197" s="77" t="s">
        <v>170</v>
      </c>
      <c r="J197" s="77">
        <f>VLOOKUP(B197,'[1]09.02.2026'!$C$3:$J$2063,8,0)</f>
        <v>1</v>
      </c>
      <c r="K197" s="77">
        <f t="shared" si="11"/>
        <v>83.6</v>
      </c>
      <c r="L197" s="64">
        <v>1</v>
      </c>
      <c r="M197" s="77"/>
      <c r="N197" s="77"/>
      <c r="O197" s="64"/>
      <c r="P197" s="64"/>
      <c r="Q197" s="64"/>
      <c r="R197" s="73"/>
      <c r="S197" s="77"/>
      <c r="T197" s="77" t="str">
        <f>VLOOKUP(B197,[2]Лист1!$C$3:$W$573,21,0)</f>
        <v>-</v>
      </c>
      <c r="U197" s="77" t="str">
        <f t="shared" si="9"/>
        <v>-</v>
      </c>
      <c r="V197" s="64">
        <f t="shared" si="10"/>
        <v>0</v>
      </c>
      <c r="W197" s="119"/>
      <c r="X197" s="182" t="s">
        <v>4960</v>
      </c>
      <c r="Y197" s="163">
        <v>1</v>
      </c>
      <c r="Z197" s="237"/>
    </row>
    <row r="198" spans="1:26" x14ac:dyDescent="0.3">
      <c r="A198" s="109" t="s">
        <v>644</v>
      </c>
      <c r="B198" s="110" t="s">
        <v>645</v>
      </c>
      <c r="C198" s="110" t="s">
        <v>646</v>
      </c>
      <c r="D198" s="77">
        <v>1</v>
      </c>
      <c r="E198" s="194">
        <v>76.5</v>
      </c>
      <c r="F198" s="198">
        <v>76.5</v>
      </c>
      <c r="G198" s="199">
        <v>3.81</v>
      </c>
      <c r="H198" s="199">
        <v>3.81</v>
      </c>
      <c r="I198" s="77" t="s">
        <v>170</v>
      </c>
      <c r="J198" s="77">
        <f>VLOOKUP(B198,'[1]09.02.2026'!$C$3:$J$2063,8,0)</f>
        <v>1</v>
      </c>
      <c r="K198" s="77">
        <f t="shared" si="11"/>
        <v>76.5</v>
      </c>
      <c r="L198" s="64">
        <v>1</v>
      </c>
      <c r="M198" s="77"/>
      <c r="N198" s="77"/>
      <c r="O198" s="64"/>
      <c r="P198" s="64"/>
      <c r="Q198" s="64"/>
      <c r="R198" s="73"/>
      <c r="S198" s="77"/>
      <c r="T198" s="77" t="str">
        <f>VLOOKUP(B198,[2]Лист1!$C$3:$W$573,21,0)</f>
        <v>-</v>
      </c>
      <c r="U198" s="77" t="str">
        <f t="shared" si="9"/>
        <v>-</v>
      </c>
      <c r="V198" s="64">
        <f t="shared" si="10"/>
        <v>0</v>
      </c>
      <c r="W198" s="119"/>
      <c r="X198" s="182" t="s">
        <v>4960</v>
      </c>
      <c r="Y198" s="163">
        <v>1</v>
      </c>
      <c r="Z198" s="237"/>
    </row>
    <row r="199" spans="1:26" hidden="1" x14ac:dyDescent="0.3">
      <c r="A199" s="109" t="s">
        <v>647</v>
      </c>
      <c r="B199" s="110" t="s">
        <v>648</v>
      </c>
      <c r="C199" s="110" t="s">
        <v>649</v>
      </c>
      <c r="D199" s="77">
        <v>2</v>
      </c>
      <c r="E199" s="194">
        <v>114.3</v>
      </c>
      <c r="F199" s="198">
        <v>228.6</v>
      </c>
      <c r="G199" s="199">
        <v>5.75</v>
      </c>
      <c r="H199" s="199">
        <v>11.5</v>
      </c>
      <c r="I199" s="77" t="s">
        <v>170</v>
      </c>
      <c r="J199" s="77">
        <f>VLOOKUP(B199,'[1]09.02.2026'!$C$3:$J$2063,8,0)</f>
        <v>0</v>
      </c>
      <c r="K199" s="77">
        <f t="shared" si="11"/>
        <v>0</v>
      </c>
      <c r="L199" s="64">
        <v>2</v>
      </c>
      <c r="M199" s="77"/>
      <c r="N199" s="77"/>
      <c r="O199" s="64"/>
      <c r="P199" s="64"/>
      <c r="Q199" s="64"/>
      <c r="R199" s="73"/>
      <c r="S199" s="77"/>
      <c r="T199" s="77" t="str">
        <f>VLOOKUP(B199,[2]Лист1!$C$3:$W$573,21,0)</f>
        <v>-</v>
      </c>
      <c r="U199" s="77" t="str">
        <f t="shared" si="9"/>
        <v>-</v>
      </c>
      <c r="V199" s="64">
        <f t="shared" si="10"/>
        <v>0</v>
      </c>
      <c r="W199" s="119"/>
      <c r="X199" s="182" t="s">
        <v>4965</v>
      </c>
      <c r="Y199" s="163">
        <v>2</v>
      </c>
      <c r="Z199" s="237"/>
    </row>
    <row r="200" spans="1:26" hidden="1" x14ac:dyDescent="0.3">
      <c r="A200" s="109" t="s">
        <v>650</v>
      </c>
      <c r="B200" s="110" t="s">
        <v>651</v>
      </c>
      <c r="C200" s="110" t="s">
        <v>652</v>
      </c>
      <c r="D200" s="77">
        <v>2</v>
      </c>
      <c r="E200" s="194">
        <v>106.5</v>
      </c>
      <c r="F200" s="198">
        <v>213</v>
      </c>
      <c r="G200" s="199">
        <v>5.34</v>
      </c>
      <c r="H200" s="199">
        <v>10.68</v>
      </c>
      <c r="I200" s="77" t="s">
        <v>170</v>
      </c>
      <c r="J200" s="77">
        <f>VLOOKUP(B200,'[1]09.02.2026'!$C$3:$J$2063,8,0)</f>
        <v>0</v>
      </c>
      <c r="K200" s="77">
        <f t="shared" si="11"/>
        <v>0</v>
      </c>
      <c r="L200" s="64">
        <v>2</v>
      </c>
      <c r="M200" s="77"/>
      <c r="N200" s="77"/>
      <c r="O200" s="64"/>
      <c r="P200" s="64"/>
      <c r="Q200" s="64"/>
      <c r="R200" s="73"/>
      <c r="S200" s="77"/>
      <c r="T200" s="77" t="str">
        <f>VLOOKUP(B200,[2]Лист1!$C$3:$W$573,21,0)</f>
        <v>-</v>
      </c>
      <c r="U200" s="77" t="str">
        <f t="shared" si="9"/>
        <v>-</v>
      </c>
      <c r="V200" s="64">
        <f t="shared" si="10"/>
        <v>0</v>
      </c>
      <c r="W200" s="119"/>
      <c r="X200" s="182" t="s">
        <v>4965</v>
      </c>
      <c r="Y200" s="163">
        <v>2</v>
      </c>
      <c r="Z200" s="237"/>
    </row>
    <row r="201" spans="1:26" hidden="1" x14ac:dyDescent="0.3">
      <c r="A201" s="109" t="s">
        <v>653</v>
      </c>
      <c r="B201" s="110" t="s">
        <v>654</v>
      </c>
      <c r="C201" s="110" t="s">
        <v>655</v>
      </c>
      <c r="D201" s="77">
        <v>1</v>
      </c>
      <c r="E201" s="194">
        <v>102.8</v>
      </c>
      <c r="F201" s="198">
        <v>102.8</v>
      </c>
      <c r="G201" s="199">
        <v>5.13</v>
      </c>
      <c r="H201" s="199">
        <v>5.13</v>
      </c>
      <c r="I201" s="77" t="s">
        <v>170</v>
      </c>
      <c r="J201" s="77">
        <f>VLOOKUP(B201,'[1]09.02.2026'!$C$3:$J$2063,8,0)</f>
        <v>0</v>
      </c>
      <c r="K201" s="77">
        <f t="shared" si="11"/>
        <v>0</v>
      </c>
      <c r="L201" s="64">
        <v>1</v>
      </c>
      <c r="M201" s="77"/>
      <c r="N201" s="77"/>
      <c r="O201" s="64"/>
      <c r="P201" s="64"/>
      <c r="Q201" s="64"/>
      <c r="R201" s="73"/>
      <c r="S201" s="77"/>
      <c r="T201" s="77" t="str">
        <f>VLOOKUP(B201,[2]Лист1!$C$3:$W$573,21,0)</f>
        <v>-</v>
      </c>
      <c r="U201" s="77" t="str">
        <f t="shared" si="9"/>
        <v>-</v>
      </c>
      <c r="V201" s="64">
        <f t="shared" si="10"/>
        <v>0</v>
      </c>
      <c r="W201" s="119"/>
      <c r="X201" s="182" t="s">
        <v>4845</v>
      </c>
      <c r="Y201" s="163">
        <v>1</v>
      </c>
      <c r="Z201" s="237"/>
    </row>
    <row r="202" spans="1:26" hidden="1" x14ac:dyDescent="0.3">
      <c r="A202" s="109" t="s">
        <v>656</v>
      </c>
      <c r="B202" s="110" t="s">
        <v>657</v>
      </c>
      <c r="C202" s="110" t="s">
        <v>658</v>
      </c>
      <c r="D202" s="77">
        <v>1</v>
      </c>
      <c r="E202" s="194">
        <v>94.7</v>
      </c>
      <c r="F202" s="198">
        <v>94.7</v>
      </c>
      <c r="G202" s="199">
        <v>4.72</v>
      </c>
      <c r="H202" s="199">
        <v>4.72</v>
      </c>
      <c r="I202" s="77" t="s">
        <v>170</v>
      </c>
      <c r="J202" s="77">
        <f>VLOOKUP(B202,'[1]09.02.2026'!$C$3:$J$2063,8,0)</f>
        <v>0</v>
      </c>
      <c r="K202" s="77">
        <f t="shared" si="11"/>
        <v>0</v>
      </c>
      <c r="L202" s="64">
        <v>1</v>
      </c>
      <c r="M202" s="77"/>
      <c r="N202" s="77"/>
      <c r="O202" s="64"/>
      <c r="P202" s="64"/>
      <c r="Q202" s="64"/>
      <c r="R202" s="73"/>
      <c r="S202" s="77"/>
      <c r="T202" s="77" t="str">
        <f>VLOOKUP(B202,[2]Лист1!$C$3:$W$573,21,0)</f>
        <v>-</v>
      </c>
      <c r="U202" s="77" t="str">
        <f t="shared" si="9"/>
        <v>-</v>
      </c>
      <c r="V202" s="64">
        <f t="shared" si="10"/>
        <v>0</v>
      </c>
      <c r="W202" s="119"/>
      <c r="X202" s="182" t="s">
        <v>4845</v>
      </c>
      <c r="Y202" s="163">
        <v>1</v>
      </c>
      <c r="Z202" s="237"/>
    </row>
    <row r="203" spans="1:26" x14ac:dyDescent="0.3">
      <c r="A203" s="109" t="s">
        <v>659</v>
      </c>
      <c r="B203" s="110" t="s">
        <v>660</v>
      </c>
      <c r="C203" s="110" t="s">
        <v>661</v>
      </c>
      <c r="D203" s="77">
        <v>1</v>
      </c>
      <c r="E203" s="194">
        <v>87.6</v>
      </c>
      <c r="F203" s="198">
        <v>87.6</v>
      </c>
      <c r="G203" s="199">
        <v>4.37</v>
      </c>
      <c r="H203" s="199">
        <v>4.37</v>
      </c>
      <c r="I203" s="77" t="s">
        <v>170</v>
      </c>
      <c r="J203" s="77">
        <f>VLOOKUP(B203,'[1]09.02.2026'!$C$3:$J$2063,8,0)</f>
        <v>1</v>
      </c>
      <c r="K203" s="77">
        <f t="shared" si="11"/>
        <v>87.6</v>
      </c>
      <c r="L203" s="64">
        <v>1</v>
      </c>
      <c r="M203" s="77"/>
      <c r="N203" s="77"/>
      <c r="O203" s="64"/>
      <c r="P203" s="64"/>
      <c r="Q203" s="64"/>
      <c r="R203" s="73"/>
      <c r="S203" s="77"/>
      <c r="T203" s="77" t="str">
        <f>VLOOKUP(B203,[2]Лист1!$C$3:$W$573,21,0)</f>
        <v>-</v>
      </c>
      <c r="U203" s="77" t="str">
        <f t="shared" si="9"/>
        <v>-</v>
      </c>
      <c r="V203" s="64">
        <f t="shared" si="10"/>
        <v>0</v>
      </c>
      <c r="W203" s="119"/>
      <c r="X203" s="182" t="s">
        <v>4960</v>
      </c>
      <c r="Y203" s="163">
        <v>1</v>
      </c>
      <c r="Z203" s="237"/>
    </row>
    <row r="204" spans="1:26" x14ac:dyDescent="0.3">
      <c r="A204" s="109" t="s">
        <v>662</v>
      </c>
      <c r="B204" s="110" t="s">
        <v>663</v>
      </c>
      <c r="C204" s="110" t="s">
        <v>664</v>
      </c>
      <c r="D204" s="77">
        <v>1</v>
      </c>
      <c r="E204" s="194">
        <v>54.4</v>
      </c>
      <c r="F204" s="198">
        <v>54.4</v>
      </c>
      <c r="G204" s="199">
        <v>2.73</v>
      </c>
      <c r="H204" s="199">
        <v>2.73</v>
      </c>
      <c r="I204" s="77" t="s">
        <v>170</v>
      </c>
      <c r="J204" s="77">
        <f>VLOOKUP(B204,'[1]09.02.2026'!$C$3:$J$2063,8,0)</f>
        <v>1</v>
      </c>
      <c r="K204" s="77">
        <f t="shared" si="11"/>
        <v>54.4</v>
      </c>
      <c r="L204" s="64">
        <v>1</v>
      </c>
      <c r="M204" s="77"/>
      <c r="N204" s="77"/>
      <c r="O204" s="64"/>
      <c r="P204" s="64"/>
      <c r="Q204" s="64"/>
      <c r="R204" s="73"/>
      <c r="S204" s="77"/>
      <c r="T204" s="77" t="str">
        <f>VLOOKUP(B204,[2]Лист1!$C$3:$W$573,21,0)</f>
        <v>-</v>
      </c>
      <c r="U204" s="77" t="str">
        <f t="shared" si="9"/>
        <v>-</v>
      </c>
      <c r="V204" s="64">
        <f t="shared" si="10"/>
        <v>0</v>
      </c>
      <c r="W204" s="119"/>
      <c r="X204" s="182" t="s">
        <v>4960</v>
      </c>
      <c r="Y204" s="163">
        <v>1</v>
      </c>
      <c r="Z204" s="237"/>
    </row>
    <row r="205" spans="1:26" hidden="1" x14ac:dyDescent="0.3">
      <c r="A205" s="109" t="s">
        <v>665</v>
      </c>
      <c r="B205" s="110" t="s">
        <v>666</v>
      </c>
      <c r="C205" s="110" t="s">
        <v>667</v>
      </c>
      <c r="D205" s="77">
        <v>1</v>
      </c>
      <c r="E205" s="194">
        <v>91.4</v>
      </c>
      <c r="F205" s="198">
        <v>91.4</v>
      </c>
      <c r="G205" s="199">
        <v>4.6500000000000004</v>
      </c>
      <c r="H205" s="199">
        <v>4.6500000000000004</v>
      </c>
      <c r="I205" s="77" t="s">
        <v>170</v>
      </c>
      <c r="J205" s="77">
        <f>VLOOKUP(B205,'[1]09.02.2026'!$C$3:$J$2063,8,0)</f>
        <v>0</v>
      </c>
      <c r="K205" s="77">
        <f t="shared" si="11"/>
        <v>0</v>
      </c>
      <c r="L205" s="64">
        <v>1</v>
      </c>
      <c r="M205" s="77"/>
      <c r="N205" s="77"/>
      <c r="O205" s="64"/>
      <c r="P205" s="64"/>
      <c r="Q205" s="64"/>
      <c r="R205" s="73"/>
      <c r="S205" s="77"/>
      <c r="T205" s="77" t="str">
        <f>VLOOKUP(B205,[2]Лист1!$C$3:$W$573,21,0)</f>
        <v>-</v>
      </c>
      <c r="U205" s="77" t="str">
        <f t="shared" si="9"/>
        <v>-</v>
      </c>
      <c r="V205" s="64">
        <f t="shared" si="10"/>
        <v>0</v>
      </c>
      <c r="W205" s="119"/>
      <c r="X205" s="182" t="s">
        <v>4843</v>
      </c>
      <c r="Y205" s="163">
        <v>1</v>
      </c>
      <c r="Z205" s="237"/>
    </row>
    <row r="206" spans="1:26" hidden="1" x14ac:dyDescent="0.3">
      <c r="A206" s="109" t="s">
        <v>668</v>
      </c>
      <c r="B206" s="110" t="s">
        <v>669</v>
      </c>
      <c r="C206" s="110" t="s">
        <v>670</v>
      </c>
      <c r="D206" s="77">
        <v>2</v>
      </c>
      <c r="E206" s="194">
        <v>197.4</v>
      </c>
      <c r="F206" s="198">
        <v>394.8</v>
      </c>
      <c r="G206" s="199">
        <v>9.9499999999999993</v>
      </c>
      <c r="H206" s="199">
        <v>19.899999999999999</v>
      </c>
      <c r="I206" s="77" t="s">
        <v>170</v>
      </c>
      <c r="J206" s="77">
        <f>VLOOKUP(B206,'[1]09.02.2026'!$C$3:$J$2063,8,0)</f>
        <v>0</v>
      </c>
      <c r="K206" s="77">
        <f t="shared" si="11"/>
        <v>0</v>
      </c>
      <c r="L206" s="64">
        <v>2</v>
      </c>
      <c r="M206" s="77"/>
      <c r="N206" s="77"/>
      <c r="O206" s="64"/>
      <c r="P206" s="64"/>
      <c r="Q206" s="64"/>
      <c r="R206" s="73"/>
      <c r="S206" s="77"/>
      <c r="T206" s="77" t="str">
        <f>VLOOKUP(B206,[2]Лист1!$C$3:$W$573,21,0)</f>
        <v>-</v>
      </c>
      <c r="U206" s="77" t="str">
        <f t="shared" si="9"/>
        <v>-</v>
      </c>
      <c r="V206" s="64">
        <f t="shared" si="10"/>
        <v>0</v>
      </c>
      <c r="W206" s="119"/>
      <c r="X206" s="182"/>
      <c r="Y206" s="163"/>
      <c r="Z206" s="237"/>
    </row>
    <row r="207" spans="1:26" hidden="1" x14ac:dyDescent="0.3">
      <c r="A207" s="109" t="s">
        <v>671</v>
      </c>
      <c r="B207" s="110" t="s">
        <v>672</v>
      </c>
      <c r="C207" s="110" t="s">
        <v>673</v>
      </c>
      <c r="D207" s="77">
        <v>1</v>
      </c>
      <c r="E207" s="194">
        <v>180.6</v>
      </c>
      <c r="F207" s="198">
        <v>180.6</v>
      </c>
      <c r="G207" s="199">
        <v>9.07</v>
      </c>
      <c r="H207" s="199">
        <v>9.07</v>
      </c>
      <c r="I207" s="77" t="s">
        <v>170</v>
      </c>
      <c r="J207" s="77">
        <f>VLOOKUP(B207,'[1]09.02.2026'!$C$3:$J$2063,8,0)</f>
        <v>0</v>
      </c>
      <c r="K207" s="77">
        <f t="shared" si="11"/>
        <v>0</v>
      </c>
      <c r="L207" s="64">
        <v>1</v>
      </c>
      <c r="M207" s="77"/>
      <c r="N207" s="77"/>
      <c r="O207" s="64"/>
      <c r="P207" s="64"/>
      <c r="Q207" s="64"/>
      <c r="R207" s="73"/>
      <c r="S207" s="77"/>
      <c r="T207" s="77" t="str">
        <f>VLOOKUP(B207,[2]Лист1!$C$3:$W$573,21,0)</f>
        <v>-</v>
      </c>
      <c r="U207" s="77" t="str">
        <f t="shared" si="9"/>
        <v>-</v>
      </c>
      <c r="V207" s="64">
        <f t="shared" si="10"/>
        <v>0</v>
      </c>
      <c r="W207" s="119"/>
      <c r="X207" s="182"/>
      <c r="Y207" s="163"/>
      <c r="Z207" s="237"/>
    </row>
    <row r="208" spans="1:26" hidden="1" x14ac:dyDescent="0.3">
      <c r="A208" s="109" t="s">
        <v>674</v>
      </c>
      <c r="B208" s="110" t="s">
        <v>675</v>
      </c>
      <c r="C208" s="110" t="s">
        <v>676</v>
      </c>
      <c r="D208" s="77">
        <v>2</v>
      </c>
      <c r="E208" s="194">
        <v>264.39999999999998</v>
      </c>
      <c r="F208" s="198">
        <v>528.79999999999995</v>
      </c>
      <c r="G208" s="199">
        <v>13.32</v>
      </c>
      <c r="H208" s="199">
        <v>26.64</v>
      </c>
      <c r="I208" s="77" t="s">
        <v>170</v>
      </c>
      <c r="J208" s="77">
        <f>VLOOKUP(B208,'[1]09.02.2026'!$C$3:$J$2063,8,0)</f>
        <v>0</v>
      </c>
      <c r="K208" s="77">
        <f t="shared" si="11"/>
        <v>0</v>
      </c>
      <c r="L208" s="64">
        <v>2</v>
      </c>
      <c r="M208" s="77"/>
      <c r="N208" s="77"/>
      <c r="O208" s="64"/>
      <c r="P208" s="64"/>
      <c r="Q208" s="64"/>
      <c r="R208" s="73"/>
      <c r="S208" s="77"/>
      <c r="T208" s="77" t="str">
        <f>VLOOKUP(B208,[2]Лист1!$C$3:$W$573,21,0)</f>
        <v>-</v>
      </c>
      <c r="U208" s="77" t="str">
        <f t="shared" si="9"/>
        <v>-</v>
      </c>
      <c r="V208" s="64">
        <f t="shared" si="10"/>
        <v>0</v>
      </c>
      <c r="W208" s="119"/>
      <c r="X208" s="182" t="s">
        <v>4845</v>
      </c>
      <c r="Y208" s="163">
        <v>1</v>
      </c>
      <c r="Z208" s="237"/>
    </row>
    <row r="209" spans="1:26" hidden="1" x14ac:dyDescent="0.3">
      <c r="A209" s="109" t="s">
        <v>677</v>
      </c>
      <c r="B209" s="110" t="s">
        <v>678</v>
      </c>
      <c r="C209" s="110" t="s">
        <v>679</v>
      </c>
      <c r="D209" s="77">
        <v>2</v>
      </c>
      <c r="E209" s="194">
        <v>246.2</v>
      </c>
      <c r="F209" s="198">
        <v>492.4</v>
      </c>
      <c r="G209" s="199">
        <v>12.35</v>
      </c>
      <c r="H209" s="199">
        <v>24.7</v>
      </c>
      <c r="I209" s="77" t="s">
        <v>170</v>
      </c>
      <c r="J209" s="77">
        <f>VLOOKUP(B209,'[1]09.02.2026'!$C$3:$J$2063,8,0)</f>
        <v>0</v>
      </c>
      <c r="K209" s="77">
        <f t="shared" si="11"/>
        <v>0</v>
      </c>
      <c r="L209" s="64">
        <v>2</v>
      </c>
      <c r="M209" s="77"/>
      <c r="N209" s="77"/>
      <c r="O209" s="64"/>
      <c r="P209" s="64"/>
      <c r="Q209" s="64"/>
      <c r="R209" s="73"/>
      <c r="S209" s="77"/>
      <c r="T209" s="77" t="str">
        <f>VLOOKUP(B209,[2]Лист1!$C$3:$W$573,21,0)</f>
        <v>-</v>
      </c>
      <c r="U209" s="77" t="str">
        <f t="shared" si="9"/>
        <v>-</v>
      </c>
      <c r="V209" s="64">
        <f t="shared" si="10"/>
        <v>0</v>
      </c>
      <c r="W209" s="119"/>
      <c r="X209" s="182" t="s">
        <v>4965</v>
      </c>
      <c r="Y209" s="163">
        <v>1</v>
      </c>
      <c r="Z209" s="237"/>
    </row>
    <row r="210" spans="1:26" hidden="1" x14ac:dyDescent="0.3">
      <c r="A210" s="109" t="s">
        <v>680</v>
      </c>
      <c r="B210" s="110" t="s">
        <v>681</v>
      </c>
      <c r="C210" s="110" t="s">
        <v>682</v>
      </c>
      <c r="D210" s="77">
        <v>1</v>
      </c>
      <c r="E210" s="194">
        <v>242.5</v>
      </c>
      <c r="F210" s="198">
        <v>242.5</v>
      </c>
      <c r="G210" s="199">
        <v>12.2</v>
      </c>
      <c r="H210" s="199">
        <v>12.2</v>
      </c>
      <c r="I210" s="77" t="s">
        <v>170</v>
      </c>
      <c r="J210" s="77">
        <f>VLOOKUP(B210,'[1]09.02.2026'!$C$3:$J$2063,8,0)</f>
        <v>0</v>
      </c>
      <c r="K210" s="77">
        <f t="shared" si="11"/>
        <v>0</v>
      </c>
      <c r="L210" s="64">
        <v>1</v>
      </c>
      <c r="M210" s="77"/>
      <c r="N210" s="77"/>
      <c r="O210" s="64"/>
      <c r="P210" s="64"/>
      <c r="Q210" s="64"/>
      <c r="R210" s="73"/>
      <c r="S210" s="77"/>
      <c r="T210" s="77" t="str">
        <f>VLOOKUP(B210,[2]Лист1!$C$3:$W$573,21,0)</f>
        <v>-</v>
      </c>
      <c r="U210" s="77" t="str">
        <f t="shared" si="9"/>
        <v>-</v>
      </c>
      <c r="V210" s="64">
        <f t="shared" si="10"/>
        <v>0</v>
      </c>
      <c r="W210" s="119"/>
      <c r="X210" s="182" t="s">
        <v>4965</v>
      </c>
      <c r="Y210" s="163">
        <v>1</v>
      </c>
      <c r="Z210" s="237"/>
    </row>
    <row r="211" spans="1:26" hidden="1" x14ac:dyDescent="0.3">
      <c r="A211" s="109" t="s">
        <v>683</v>
      </c>
      <c r="B211" s="110" t="s">
        <v>684</v>
      </c>
      <c r="C211" s="110" t="s">
        <v>685</v>
      </c>
      <c r="D211" s="77">
        <v>1</v>
      </c>
      <c r="E211" s="194">
        <v>223.6</v>
      </c>
      <c r="F211" s="198">
        <v>223.6</v>
      </c>
      <c r="G211" s="199">
        <v>11.24</v>
      </c>
      <c r="H211" s="199">
        <v>11.24</v>
      </c>
      <c r="I211" s="77" t="s">
        <v>170</v>
      </c>
      <c r="J211" s="77">
        <f>VLOOKUP(B211,'[1]09.02.2026'!$C$3:$J$2063,8,0)</f>
        <v>0</v>
      </c>
      <c r="K211" s="77">
        <f t="shared" si="11"/>
        <v>0</v>
      </c>
      <c r="L211" s="64">
        <v>1</v>
      </c>
      <c r="M211" s="77"/>
      <c r="N211" s="77"/>
      <c r="O211" s="64"/>
      <c r="P211" s="64"/>
      <c r="Q211" s="64"/>
      <c r="R211" s="73"/>
      <c r="S211" s="77"/>
      <c r="T211" s="77" t="str">
        <f>VLOOKUP(B211,[2]Лист1!$C$3:$W$573,21,0)</f>
        <v>-</v>
      </c>
      <c r="U211" s="77" t="str">
        <f t="shared" si="9"/>
        <v>-</v>
      </c>
      <c r="V211" s="64">
        <f t="shared" si="10"/>
        <v>0</v>
      </c>
      <c r="W211" s="119"/>
      <c r="X211" s="182" t="s">
        <v>4965</v>
      </c>
      <c r="Y211" s="163">
        <v>1</v>
      </c>
      <c r="Z211" s="237"/>
    </row>
    <row r="212" spans="1:26" hidden="1" x14ac:dyDescent="0.3">
      <c r="A212" s="109" t="s">
        <v>686</v>
      </c>
      <c r="B212" s="110" t="s">
        <v>687</v>
      </c>
      <c r="C212" s="110" t="s">
        <v>688</v>
      </c>
      <c r="D212" s="77">
        <v>1</v>
      </c>
      <c r="E212" s="194">
        <v>206.5</v>
      </c>
      <c r="F212" s="198">
        <v>206.5</v>
      </c>
      <c r="G212" s="199">
        <v>10.39</v>
      </c>
      <c r="H212" s="199">
        <v>10.39</v>
      </c>
      <c r="I212" s="77" t="s">
        <v>170</v>
      </c>
      <c r="J212" s="77">
        <f>VLOOKUP(B212,'[1]09.02.2026'!$C$3:$J$2063,8,0)</f>
        <v>0</v>
      </c>
      <c r="K212" s="77">
        <f t="shared" si="11"/>
        <v>0</v>
      </c>
      <c r="L212" s="64">
        <v>1</v>
      </c>
      <c r="M212" s="77"/>
      <c r="N212" s="77"/>
      <c r="O212" s="64"/>
      <c r="P212" s="64"/>
      <c r="Q212" s="64"/>
      <c r="R212" s="73"/>
      <c r="S212" s="77"/>
      <c r="T212" s="77" t="str">
        <f>VLOOKUP(B212,[2]Лист1!$C$3:$W$573,21,0)</f>
        <v>-</v>
      </c>
      <c r="U212" s="77" t="str">
        <f t="shared" si="9"/>
        <v>-</v>
      </c>
      <c r="V212" s="64">
        <f t="shared" si="10"/>
        <v>0</v>
      </c>
      <c r="W212" s="119"/>
      <c r="X212" s="182" t="s">
        <v>4965</v>
      </c>
      <c r="Y212" s="163">
        <v>1</v>
      </c>
      <c r="Z212" s="237"/>
    </row>
    <row r="213" spans="1:26" hidden="1" x14ac:dyDescent="0.3">
      <c r="A213" s="109" t="s">
        <v>689</v>
      </c>
      <c r="B213" s="110" t="s">
        <v>690</v>
      </c>
      <c r="C213" s="110" t="s">
        <v>691</v>
      </c>
      <c r="D213" s="77">
        <v>1</v>
      </c>
      <c r="E213" s="194">
        <v>130.5</v>
      </c>
      <c r="F213" s="198">
        <v>130.5</v>
      </c>
      <c r="G213" s="199">
        <v>6.58</v>
      </c>
      <c r="H213" s="199">
        <v>6.58</v>
      </c>
      <c r="I213" s="77" t="s">
        <v>170</v>
      </c>
      <c r="J213" s="77">
        <f>VLOOKUP(B213,'[1]09.02.2026'!$C$3:$J$2063,8,0)</f>
        <v>0</v>
      </c>
      <c r="K213" s="77">
        <f t="shared" si="11"/>
        <v>0</v>
      </c>
      <c r="L213" s="64">
        <v>1</v>
      </c>
      <c r="M213" s="77"/>
      <c r="N213" s="77"/>
      <c r="O213" s="64"/>
      <c r="P213" s="64"/>
      <c r="Q213" s="64"/>
      <c r="R213" s="73"/>
      <c r="S213" s="77"/>
      <c r="T213" s="77" t="str">
        <f>VLOOKUP(B213,[2]Лист1!$C$3:$W$573,21,0)</f>
        <v>-</v>
      </c>
      <c r="U213" s="77" t="str">
        <f t="shared" si="9"/>
        <v>-</v>
      </c>
      <c r="V213" s="64">
        <f t="shared" si="10"/>
        <v>0</v>
      </c>
      <c r="W213" s="119"/>
      <c r="X213" s="182"/>
      <c r="Y213" s="163"/>
      <c r="Z213" s="237"/>
    </row>
    <row r="214" spans="1:26" x14ac:dyDescent="0.3">
      <c r="A214" s="109" t="s">
        <v>692</v>
      </c>
      <c r="B214" s="110" t="s">
        <v>693</v>
      </c>
      <c r="C214" s="110" t="s">
        <v>694</v>
      </c>
      <c r="D214" s="77">
        <v>1</v>
      </c>
      <c r="E214" s="194">
        <v>13.9</v>
      </c>
      <c r="F214" s="198">
        <v>13.9</v>
      </c>
      <c r="G214" s="199">
        <v>0.69</v>
      </c>
      <c r="H214" s="199">
        <v>0.69</v>
      </c>
      <c r="I214" s="77" t="s">
        <v>170</v>
      </c>
      <c r="J214" s="77">
        <f>VLOOKUP(B214,'[1]09.02.2026'!$C$3:$J$2063,8,0)</f>
        <v>1</v>
      </c>
      <c r="K214" s="77">
        <f t="shared" si="11"/>
        <v>13.9</v>
      </c>
      <c r="L214" s="64"/>
      <c r="M214" s="121">
        <v>1</v>
      </c>
      <c r="N214" s="77"/>
      <c r="O214" s="64"/>
      <c r="P214" s="64"/>
      <c r="Q214" s="64"/>
      <c r="R214" s="73"/>
      <c r="S214" s="77"/>
      <c r="T214" s="77" t="str">
        <f>VLOOKUP(B214,[2]Лист1!$C$3:$W$573,21,0)</f>
        <v>-</v>
      </c>
      <c r="U214" s="77" t="str">
        <f t="shared" si="9"/>
        <v>-</v>
      </c>
      <c r="V214" s="64">
        <f t="shared" si="10"/>
        <v>0</v>
      </c>
      <c r="W214" s="119"/>
      <c r="X214" s="182" t="s">
        <v>4960</v>
      </c>
      <c r="Y214" s="163">
        <v>1</v>
      </c>
      <c r="Z214" s="237"/>
    </row>
    <row r="215" spans="1:26" hidden="1" x14ac:dyDescent="0.3">
      <c r="A215" s="109" t="s">
        <v>695</v>
      </c>
      <c r="B215" s="110" t="s">
        <v>696</v>
      </c>
      <c r="C215" s="110" t="s">
        <v>697</v>
      </c>
      <c r="D215" s="77">
        <v>1</v>
      </c>
      <c r="E215" s="194">
        <v>57.2</v>
      </c>
      <c r="F215" s="198">
        <v>57.2</v>
      </c>
      <c r="G215" s="199">
        <v>2.77</v>
      </c>
      <c r="H215" s="199">
        <v>2.77</v>
      </c>
      <c r="I215" s="77" t="s">
        <v>170</v>
      </c>
      <c r="J215" s="77">
        <f>VLOOKUP(B215,'[1]09.02.2026'!$C$3:$J$2063,8,0)</f>
        <v>0</v>
      </c>
      <c r="K215" s="77">
        <f t="shared" si="11"/>
        <v>0</v>
      </c>
      <c r="L215" s="64"/>
      <c r="M215" s="121">
        <v>1</v>
      </c>
      <c r="N215" s="77"/>
      <c r="O215" s="64"/>
      <c r="P215" s="64"/>
      <c r="Q215" s="64"/>
      <c r="R215" s="73"/>
      <c r="S215" s="77"/>
      <c r="T215" s="77" t="str">
        <f>VLOOKUP(B215,[2]Лист1!$C$3:$W$573,21,0)</f>
        <v>-</v>
      </c>
      <c r="U215" s="77" t="str">
        <f t="shared" si="9"/>
        <v>-</v>
      </c>
      <c r="V215" s="64">
        <f t="shared" si="10"/>
        <v>0</v>
      </c>
      <c r="W215" s="119"/>
      <c r="X215" s="182" t="s">
        <v>4960</v>
      </c>
      <c r="Y215" s="163">
        <v>1</v>
      </c>
      <c r="Z215" s="237"/>
    </row>
    <row r="216" spans="1:26" hidden="1" x14ac:dyDescent="0.3">
      <c r="A216" s="109" t="s">
        <v>698</v>
      </c>
      <c r="B216" s="110" t="s">
        <v>699</v>
      </c>
      <c r="C216" s="110" t="s">
        <v>700</v>
      </c>
      <c r="D216" s="77">
        <v>1</v>
      </c>
      <c r="E216" s="194">
        <v>57.3</v>
      </c>
      <c r="F216" s="198">
        <v>57.3</v>
      </c>
      <c r="G216" s="199">
        <v>2.77</v>
      </c>
      <c r="H216" s="199">
        <v>2.77</v>
      </c>
      <c r="I216" s="77" t="s">
        <v>170</v>
      </c>
      <c r="J216" s="77">
        <f>VLOOKUP(B216,'[1]09.02.2026'!$C$3:$J$2063,8,0)</f>
        <v>0</v>
      </c>
      <c r="K216" s="77">
        <f t="shared" si="11"/>
        <v>0</v>
      </c>
      <c r="L216" s="64"/>
      <c r="M216" s="77"/>
      <c r="N216" s="77"/>
      <c r="O216" s="64"/>
      <c r="P216" s="64"/>
      <c r="Q216" s="64"/>
      <c r="R216" s="73"/>
      <c r="S216" s="77"/>
      <c r="T216" s="77" t="str">
        <f>VLOOKUP(B216,[2]Лист1!$C$3:$W$573,21,0)</f>
        <v>-</v>
      </c>
      <c r="U216" s="77" t="str">
        <f t="shared" si="9"/>
        <v>-</v>
      </c>
      <c r="V216" s="64">
        <f t="shared" si="10"/>
        <v>1</v>
      </c>
      <c r="W216" s="119" t="s">
        <v>1772</v>
      </c>
      <c r="X216" s="182" t="s">
        <v>4960</v>
      </c>
      <c r="Y216" s="163">
        <v>1</v>
      </c>
      <c r="Z216" s="237"/>
    </row>
    <row r="217" spans="1:26" hidden="1" x14ac:dyDescent="0.3">
      <c r="A217" s="109" t="s">
        <v>701</v>
      </c>
      <c r="B217" s="110" t="s">
        <v>702</v>
      </c>
      <c r="C217" s="110" t="s">
        <v>703</v>
      </c>
      <c r="D217" s="77">
        <v>1</v>
      </c>
      <c r="E217" s="194">
        <v>37.4</v>
      </c>
      <c r="F217" s="198">
        <v>37.4</v>
      </c>
      <c r="G217" s="199">
        <v>1.82</v>
      </c>
      <c r="H217" s="199">
        <v>1.82</v>
      </c>
      <c r="I217" s="77" t="s">
        <v>170</v>
      </c>
      <c r="J217" s="77">
        <f>VLOOKUP(B217,'[1]09.02.2026'!$C$3:$J$2063,8,0)</f>
        <v>0</v>
      </c>
      <c r="K217" s="77">
        <f t="shared" si="11"/>
        <v>0</v>
      </c>
      <c r="L217" s="64"/>
      <c r="M217" s="77"/>
      <c r="N217" s="77"/>
      <c r="O217" s="64"/>
      <c r="P217" s="64"/>
      <c r="Q217" s="64"/>
      <c r="R217" s="73"/>
      <c r="S217" s="77"/>
      <c r="T217" s="77" t="str">
        <f>VLOOKUP(B217,[2]Лист1!$C$3:$W$573,21,0)</f>
        <v>-</v>
      </c>
      <c r="U217" s="77" t="str">
        <f t="shared" si="9"/>
        <v>-</v>
      </c>
      <c r="V217" s="64">
        <f t="shared" si="10"/>
        <v>1</v>
      </c>
      <c r="W217" s="119" t="s">
        <v>1772</v>
      </c>
      <c r="X217" s="182"/>
      <c r="Y217" s="163"/>
      <c r="Z217" s="237"/>
    </row>
    <row r="218" spans="1:26" x14ac:dyDescent="0.3">
      <c r="A218" s="109" t="s">
        <v>704</v>
      </c>
      <c r="B218" s="110" t="s">
        <v>705</v>
      </c>
      <c r="C218" s="110" t="s">
        <v>706</v>
      </c>
      <c r="D218" s="77">
        <v>1</v>
      </c>
      <c r="E218" s="194">
        <v>81.3</v>
      </c>
      <c r="F218" s="198">
        <v>81.3</v>
      </c>
      <c r="G218" s="199">
        <v>4</v>
      </c>
      <c r="H218" s="199">
        <v>4</v>
      </c>
      <c r="I218" s="77" t="s">
        <v>170</v>
      </c>
      <c r="J218" s="77">
        <f>VLOOKUP(B218,'[1]09.02.2026'!$C$3:$J$2063,8,0)</f>
        <v>1</v>
      </c>
      <c r="K218" s="77">
        <f t="shared" si="11"/>
        <v>81.3</v>
      </c>
      <c r="L218" s="64"/>
      <c r="M218" s="121">
        <v>1</v>
      </c>
      <c r="N218" s="77"/>
      <c r="O218" s="64"/>
      <c r="P218" s="64"/>
      <c r="Q218" s="64"/>
      <c r="R218" s="73"/>
      <c r="S218" s="77"/>
      <c r="T218" s="77">
        <f>VLOOKUP(B218,[2]Лист1!$C$3:$W$573,21,0)</f>
        <v>1</v>
      </c>
      <c r="U218" s="77">
        <f t="shared" si="9"/>
        <v>81.3</v>
      </c>
      <c r="V218" s="64">
        <f t="shared" si="10"/>
        <v>0</v>
      </c>
      <c r="W218" s="119"/>
      <c r="X218" s="182"/>
      <c r="Y218" s="163"/>
      <c r="Z218" s="237"/>
    </row>
    <row r="219" spans="1:26" x14ac:dyDescent="0.3">
      <c r="A219" s="109" t="s">
        <v>707</v>
      </c>
      <c r="B219" s="110" t="s">
        <v>708</v>
      </c>
      <c r="C219" s="110" t="s">
        <v>709</v>
      </c>
      <c r="D219" s="77">
        <v>2</v>
      </c>
      <c r="E219" s="194">
        <v>177</v>
      </c>
      <c r="F219" s="198">
        <v>354</v>
      </c>
      <c r="G219" s="199">
        <v>8.6199999999999992</v>
      </c>
      <c r="H219" s="199">
        <v>17.239999999999998</v>
      </c>
      <c r="I219" s="77" t="s">
        <v>170</v>
      </c>
      <c r="J219" s="77">
        <f>VLOOKUP(B219,'[1]09.02.2026'!$C$3:$J$2063,8,0)</f>
        <v>1</v>
      </c>
      <c r="K219" s="77">
        <f t="shared" si="11"/>
        <v>177</v>
      </c>
      <c r="L219" s="64"/>
      <c r="M219" s="121">
        <v>2</v>
      </c>
      <c r="N219" s="77"/>
      <c r="O219" s="64"/>
      <c r="P219" s="64"/>
      <c r="Q219" s="64"/>
      <c r="R219" s="73"/>
      <c r="S219" s="77"/>
      <c r="T219" s="77" t="str">
        <f>VLOOKUP(B219,[2]Лист1!$C$3:$W$573,21,0)</f>
        <v>-</v>
      </c>
      <c r="U219" s="77" t="str">
        <f t="shared" si="9"/>
        <v>-</v>
      </c>
      <c r="V219" s="64">
        <f t="shared" si="10"/>
        <v>0</v>
      </c>
      <c r="W219" s="119"/>
      <c r="X219" s="182" t="s">
        <v>4960</v>
      </c>
      <c r="Y219" s="163">
        <v>2</v>
      </c>
      <c r="Z219" s="237"/>
    </row>
    <row r="220" spans="1:26" x14ac:dyDescent="0.3">
      <c r="A220" s="109" t="s">
        <v>710</v>
      </c>
      <c r="B220" s="110" t="s">
        <v>711</v>
      </c>
      <c r="C220" s="110" t="s">
        <v>712</v>
      </c>
      <c r="D220" s="77">
        <v>1</v>
      </c>
      <c r="E220" s="194">
        <v>267.10000000000002</v>
      </c>
      <c r="F220" s="198">
        <v>267.10000000000002</v>
      </c>
      <c r="G220" s="199">
        <v>12.99</v>
      </c>
      <c r="H220" s="199">
        <v>12.99</v>
      </c>
      <c r="I220" s="77" t="s">
        <v>170</v>
      </c>
      <c r="J220" s="77">
        <f>VLOOKUP(B220,'[1]09.02.2026'!$C$3:$J$2063,8,0)</f>
        <v>1</v>
      </c>
      <c r="K220" s="77">
        <f t="shared" si="11"/>
        <v>267.10000000000002</v>
      </c>
      <c r="L220" s="64"/>
      <c r="M220" s="77"/>
      <c r="N220" s="77"/>
      <c r="O220" s="64"/>
      <c r="P220" s="64"/>
      <c r="Q220" s="64"/>
      <c r="R220" s="118">
        <v>1</v>
      </c>
      <c r="S220" s="77"/>
      <c r="T220" s="77" t="str">
        <f>VLOOKUP(B220,[2]Лист1!$C$3:$W$573,21,0)</f>
        <v>-</v>
      </c>
      <c r="U220" s="77" t="str">
        <f t="shared" si="9"/>
        <v>-</v>
      </c>
      <c r="V220" s="64">
        <f t="shared" si="10"/>
        <v>0</v>
      </c>
      <c r="W220" s="119"/>
      <c r="X220" s="182" t="s">
        <v>4960</v>
      </c>
      <c r="Y220" s="163">
        <v>1</v>
      </c>
      <c r="Z220" s="237"/>
    </row>
    <row r="221" spans="1:26" x14ac:dyDescent="0.3">
      <c r="A221" s="109" t="s">
        <v>713</v>
      </c>
      <c r="B221" s="110" t="s">
        <v>714</v>
      </c>
      <c r="C221" s="110" t="s">
        <v>715</v>
      </c>
      <c r="D221" s="77">
        <v>1</v>
      </c>
      <c r="E221" s="194">
        <v>164.2</v>
      </c>
      <c r="F221" s="198">
        <v>164.2</v>
      </c>
      <c r="G221" s="199">
        <v>8</v>
      </c>
      <c r="H221" s="199">
        <v>8</v>
      </c>
      <c r="I221" s="77" t="s">
        <v>170</v>
      </c>
      <c r="J221" s="77">
        <f>VLOOKUP(B221,'[1]09.02.2026'!$C$3:$J$2063,8,0)</f>
        <v>1</v>
      </c>
      <c r="K221" s="77">
        <f t="shared" si="11"/>
        <v>164.2</v>
      </c>
      <c r="L221" s="64"/>
      <c r="M221" s="121">
        <v>1</v>
      </c>
      <c r="N221" s="77"/>
      <c r="O221" s="64"/>
      <c r="P221" s="64"/>
      <c r="Q221" s="64"/>
      <c r="R221" s="73"/>
      <c r="S221" s="77"/>
      <c r="T221" s="77" t="str">
        <f>VLOOKUP(B221,[2]Лист1!$C$3:$W$573,21,0)</f>
        <v>-</v>
      </c>
      <c r="U221" s="77" t="str">
        <f t="shared" si="9"/>
        <v>-</v>
      </c>
      <c r="V221" s="64">
        <f t="shared" si="10"/>
        <v>0</v>
      </c>
      <c r="W221" s="119"/>
      <c r="X221" s="182" t="s">
        <v>4960</v>
      </c>
      <c r="Y221" s="163">
        <v>1</v>
      </c>
      <c r="Z221" s="237"/>
    </row>
    <row r="222" spans="1:26" hidden="1" x14ac:dyDescent="0.3">
      <c r="A222" s="109" t="s">
        <v>716</v>
      </c>
      <c r="B222" s="110" t="s">
        <v>717</v>
      </c>
      <c r="C222" s="110" t="s">
        <v>718</v>
      </c>
      <c r="D222" s="77">
        <v>1</v>
      </c>
      <c r="E222" s="194">
        <v>244.9</v>
      </c>
      <c r="F222" s="198">
        <v>244.9</v>
      </c>
      <c r="G222" s="199">
        <v>11.92</v>
      </c>
      <c r="H222" s="199">
        <v>11.92</v>
      </c>
      <c r="I222" s="77" t="s">
        <v>170</v>
      </c>
      <c r="J222" s="77">
        <f>VLOOKUP(B222,'[1]09.02.2026'!$C$3:$J$2063,8,0)</f>
        <v>0</v>
      </c>
      <c r="K222" s="77">
        <f t="shared" si="11"/>
        <v>0</v>
      </c>
      <c r="L222" s="64"/>
      <c r="M222" s="121">
        <v>1</v>
      </c>
      <c r="N222" s="77"/>
      <c r="O222" s="64"/>
      <c r="P222" s="64"/>
      <c r="Q222" s="64"/>
      <c r="R222" s="73"/>
      <c r="S222" s="77"/>
      <c r="T222" s="77" t="str">
        <f>VLOOKUP(B222,[2]Лист1!$C$3:$W$573,21,0)</f>
        <v>-</v>
      </c>
      <c r="U222" s="77" t="str">
        <f t="shared" si="9"/>
        <v>-</v>
      </c>
      <c r="V222" s="64">
        <f t="shared" si="10"/>
        <v>0</v>
      </c>
      <c r="W222" s="119"/>
      <c r="X222" s="182" t="s">
        <v>4965</v>
      </c>
      <c r="Y222" s="163">
        <v>1</v>
      </c>
      <c r="Z222" s="237"/>
    </row>
    <row r="223" spans="1:26" hidden="1" x14ac:dyDescent="0.3">
      <c r="A223" s="109" t="s">
        <v>719</v>
      </c>
      <c r="B223" s="110" t="s">
        <v>720</v>
      </c>
      <c r="C223" s="110" t="s">
        <v>721</v>
      </c>
      <c r="D223" s="77">
        <v>1</v>
      </c>
      <c r="E223" s="194">
        <v>227.6</v>
      </c>
      <c r="F223" s="198">
        <v>227.6</v>
      </c>
      <c r="G223" s="199">
        <v>11.09</v>
      </c>
      <c r="H223" s="199">
        <v>11.09</v>
      </c>
      <c r="I223" s="77" t="s">
        <v>170</v>
      </c>
      <c r="J223" s="77">
        <f>VLOOKUP(B223,'[1]09.02.2026'!$C$3:$J$2063,8,0)</f>
        <v>0</v>
      </c>
      <c r="K223" s="77">
        <f t="shared" si="11"/>
        <v>0</v>
      </c>
      <c r="L223" s="64"/>
      <c r="M223" s="121">
        <v>1</v>
      </c>
      <c r="N223" s="77"/>
      <c r="O223" s="64"/>
      <c r="P223" s="64"/>
      <c r="Q223" s="64"/>
      <c r="R223" s="73"/>
      <c r="S223" s="77"/>
      <c r="T223" s="77" t="str">
        <f>VLOOKUP(B223,[2]Лист1!$C$3:$W$573,21,0)</f>
        <v>-</v>
      </c>
      <c r="U223" s="77" t="str">
        <f t="shared" si="9"/>
        <v>-</v>
      </c>
      <c r="V223" s="64">
        <f t="shared" si="10"/>
        <v>0</v>
      </c>
      <c r="W223" s="119"/>
      <c r="X223" s="182" t="s">
        <v>4960</v>
      </c>
      <c r="Y223" s="163">
        <v>1</v>
      </c>
      <c r="Z223" s="237"/>
    </row>
    <row r="224" spans="1:26" hidden="1" x14ac:dyDescent="0.3">
      <c r="A224" s="109" t="s">
        <v>722</v>
      </c>
      <c r="B224" s="110" t="s">
        <v>723</v>
      </c>
      <c r="C224" s="110" t="s">
        <v>724</v>
      </c>
      <c r="D224" s="77">
        <v>1</v>
      </c>
      <c r="E224" s="194">
        <v>244.6</v>
      </c>
      <c r="F224" s="198">
        <v>244.6</v>
      </c>
      <c r="G224" s="199">
        <v>11.91</v>
      </c>
      <c r="H224" s="199">
        <v>11.91</v>
      </c>
      <c r="I224" s="77" t="s">
        <v>170</v>
      </c>
      <c r="J224" s="77">
        <f>VLOOKUP(B224,'[1]09.02.2026'!$C$3:$J$2063,8,0)</f>
        <v>0</v>
      </c>
      <c r="K224" s="77">
        <f t="shared" si="11"/>
        <v>0</v>
      </c>
      <c r="L224" s="64"/>
      <c r="M224" s="121">
        <v>1</v>
      </c>
      <c r="N224" s="77"/>
      <c r="O224" s="64"/>
      <c r="P224" s="64"/>
      <c r="Q224" s="64"/>
      <c r="R224" s="73"/>
      <c r="S224" s="77"/>
      <c r="T224" s="77" t="str">
        <f>VLOOKUP(B224,[2]Лист1!$C$3:$W$573,21,0)</f>
        <v>-</v>
      </c>
      <c r="U224" s="77" t="str">
        <f t="shared" si="9"/>
        <v>-</v>
      </c>
      <c r="V224" s="64">
        <f t="shared" si="10"/>
        <v>0</v>
      </c>
      <c r="W224" s="119"/>
      <c r="X224" s="182"/>
      <c r="Y224" s="163"/>
      <c r="Z224" s="237"/>
    </row>
    <row r="225" spans="1:26" hidden="1" x14ac:dyDescent="0.3">
      <c r="A225" s="109" t="s">
        <v>725</v>
      </c>
      <c r="B225" s="110" t="s">
        <v>726</v>
      </c>
      <c r="C225" s="110" t="s">
        <v>727</v>
      </c>
      <c r="D225" s="77">
        <v>1</v>
      </c>
      <c r="E225" s="194">
        <v>227.1</v>
      </c>
      <c r="F225" s="198">
        <v>227.1</v>
      </c>
      <c r="G225" s="199">
        <v>11.07</v>
      </c>
      <c r="H225" s="199">
        <v>11.07</v>
      </c>
      <c r="I225" s="77" t="s">
        <v>170</v>
      </c>
      <c r="J225" s="77">
        <f>VLOOKUP(B225,'[1]09.02.2026'!$C$3:$J$2063,8,0)</f>
        <v>0</v>
      </c>
      <c r="K225" s="77">
        <f t="shared" si="11"/>
        <v>0</v>
      </c>
      <c r="L225" s="64"/>
      <c r="M225" s="121">
        <v>1</v>
      </c>
      <c r="N225" s="77"/>
      <c r="O225" s="64"/>
      <c r="P225" s="64"/>
      <c r="Q225" s="64"/>
      <c r="R225" s="73"/>
      <c r="S225" s="77"/>
      <c r="T225" s="77" t="str">
        <f>VLOOKUP(B225,[2]Лист1!$C$3:$W$573,21,0)</f>
        <v>-</v>
      </c>
      <c r="U225" s="77" t="str">
        <f t="shared" si="9"/>
        <v>-</v>
      </c>
      <c r="V225" s="64">
        <f t="shared" si="10"/>
        <v>0</v>
      </c>
      <c r="W225" s="119"/>
      <c r="X225" s="182" t="s">
        <v>4960</v>
      </c>
      <c r="Y225" s="163">
        <v>1</v>
      </c>
      <c r="Z225" s="237"/>
    </row>
    <row r="226" spans="1:26" hidden="1" x14ac:dyDescent="0.3">
      <c r="A226" s="109" t="s">
        <v>728</v>
      </c>
      <c r="B226" s="110" t="s">
        <v>729</v>
      </c>
      <c r="C226" s="110" t="s">
        <v>730</v>
      </c>
      <c r="D226" s="77">
        <v>1</v>
      </c>
      <c r="E226" s="194">
        <v>92.1</v>
      </c>
      <c r="F226" s="198">
        <v>92.1</v>
      </c>
      <c r="G226" s="199">
        <v>4.47</v>
      </c>
      <c r="H226" s="199">
        <v>4.47</v>
      </c>
      <c r="I226" s="77" t="s">
        <v>170</v>
      </c>
      <c r="J226" s="77">
        <f>VLOOKUP(B226,'[1]09.02.2026'!$C$3:$J$2063,8,0)</f>
        <v>0</v>
      </c>
      <c r="K226" s="77">
        <f t="shared" si="11"/>
        <v>0</v>
      </c>
      <c r="L226" s="64"/>
      <c r="M226" s="121">
        <v>1</v>
      </c>
      <c r="N226" s="77"/>
      <c r="O226" s="64"/>
      <c r="P226" s="64"/>
      <c r="Q226" s="64"/>
      <c r="R226" s="73"/>
      <c r="S226" s="77"/>
      <c r="T226" s="77" t="str">
        <f>VLOOKUP(B226,[2]Лист1!$C$3:$W$573,21,0)</f>
        <v>-</v>
      </c>
      <c r="U226" s="77" t="str">
        <f t="shared" si="9"/>
        <v>-</v>
      </c>
      <c r="V226" s="64">
        <f t="shared" si="10"/>
        <v>0</v>
      </c>
      <c r="W226" s="119"/>
      <c r="X226" s="182" t="s">
        <v>4845</v>
      </c>
      <c r="Y226" s="163">
        <v>1</v>
      </c>
      <c r="Z226" s="237"/>
    </row>
    <row r="227" spans="1:26" hidden="1" x14ac:dyDescent="0.3">
      <c r="A227" s="109" t="s">
        <v>731</v>
      </c>
      <c r="B227" s="110" t="s">
        <v>732</v>
      </c>
      <c r="C227" s="110" t="s">
        <v>733</v>
      </c>
      <c r="D227" s="77">
        <v>1</v>
      </c>
      <c r="E227" s="194">
        <v>84.9</v>
      </c>
      <c r="F227" s="198">
        <v>84.9</v>
      </c>
      <c r="G227" s="199">
        <v>4.12</v>
      </c>
      <c r="H227" s="199">
        <v>4.12</v>
      </c>
      <c r="I227" s="77" t="s">
        <v>170</v>
      </c>
      <c r="J227" s="77">
        <f>VLOOKUP(B227,'[1]09.02.2026'!$C$3:$J$2063,8,0)</f>
        <v>0</v>
      </c>
      <c r="K227" s="77">
        <f t="shared" si="11"/>
        <v>0</v>
      </c>
      <c r="L227" s="64"/>
      <c r="M227" s="121">
        <v>1</v>
      </c>
      <c r="N227" s="77"/>
      <c r="O227" s="64"/>
      <c r="P227" s="64"/>
      <c r="Q227" s="64"/>
      <c r="R227" s="73"/>
      <c r="S227" s="77"/>
      <c r="T227" s="77" t="str">
        <f>VLOOKUP(B227,[2]Лист1!$C$3:$W$573,21,0)</f>
        <v>-</v>
      </c>
      <c r="U227" s="77" t="str">
        <f t="shared" si="9"/>
        <v>-</v>
      </c>
      <c r="V227" s="64">
        <f t="shared" si="10"/>
        <v>0</v>
      </c>
      <c r="W227" s="119"/>
      <c r="X227" s="182" t="s">
        <v>4845</v>
      </c>
      <c r="Y227" s="163">
        <v>1</v>
      </c>
      <c r="Z227" s="237"/>
    </row>
    <row r="228" spans="1:26" hidden="1" x14ac:dyDescent="0.3">
      <c r="A228" s="109" t="s">
        <v>734</v>
      </c>
      <c r="B228" s="110" t="s">
        <v>735</v>
      </c>
      <c r="C228" s="110" t="s">
        <v>736</v>
      </c>
      <c r="D228" s="77">
        <v>1</v>
      </c>
      <c r="E228" s="194">
        <v>58.5</v>
      </c>
      <c r="F228" s="198">
        <v>58.5</v>
      </c>
      <c r="G228" s="199">
        <v>2.85</v>
      </c>
      <c r="H228" s="199">
        <v>2.85</v>
      </c>
      <c r="I228" s="77" t="s">
        <v>170</v>
      </c>
      <c r="J228" s="77">
        <f>VLOOKUP(B228,'[1]09.02.2026'!$C$3:$J$2063,8,0)</f>
        <v>0</v>
      </c>
      <c r="K228" s="77">
        <f t="shared" si="11"/>
        <v>0</v>
      </c>
      <c r="L228" s="64"/>
      <c r="M228" s="121">
        <v>1</v>
      </c>
      <c r="N228" s="77"/>
      <c r="O228" s="64"/>
      <c r="P228" s="64"/>
      <c r="Q228" s="64"/>
      <c r="R228" s="73"/>
      <c r="S228" s="77"/>
      <c r="T228" s="77" t="str">
        <f>VLOOKUP(B228,[2]Лист1!$C$3:$W$573,21,0)</f>
        <v>-</v>
      </c>
      <c r="U228" s="77" t="str">
        <f t="shared" si="9"/>
        <v>-</v>
      </c>
      <c r="V228" s="64">
        <f t="shared" si="10"/>
        <v>0</v>
      </c>
      <c r="W228" s="119"/>
      <c r="X228" s="182" t="s">
        <v>4960</v>
      </c>
      <c r="Y228" s="163">
        <v>1</v>
      </c>
      <c r="Z228" s="237"/>
    </row>
    <row r="229" spans="1:26" hidden="1" x14ac:dyDescent="0.3">
      <c r="A229" s="109" t="s">
        <v>737</v>
      </c>
      <c r="B229" s="110" t="s">
        <v>738</v>
      </c>
      <c r="C229" s="110" t="s">
        <v>739</v>
      </c>
      <c r="D229" s="77">
        <v>1</v>
      </c>
      <c r="E229" s="194">
        <v>69.7</v>
      </c>
      <c r="F229" s="198">
        <v>69.7</v>
      </c>
      <c r="G229" s="199">
        <v>3.37</v>
      </c>
      <c r="H229" s="199">
        <v>3.37</v>
      </c>
      <c r="I229" s="77" t="s">
        <v>170</v>
      </c>
      <c r="J229" s="77">
        <f>VLOOKUP(B229,'[1]09.02.2026'!$C$3:$J$2063,8,0)</f>
        <v>0</v>
      </c>
      <c r="K229" s="77">
        <f t="shared" si="11"/>
        <v>0</v>
      </c>
      <c r="L229" s="64"/>
      <c r="M229" s="121">
        <v>1</v>
      </c>
      <c r="N229" s="77"/>
      <c r="O229" s="64"/>
      <c r="P229" s="64"/>
      <c r="Q229" s="64"/>
      <c r="R229" s="73"/>
      <c r="S229" s="77"/>
      <c r="T229" s="77" t="str">
        <f>VLOOKUP(B229,[2]Лист1!$C$3:$W$573,21,0)</f>
        <v>-</v>
      </c>
      <c r="U229" s="77" t="str">
        <f t="shared" si="9"/>
        <v>-</v>
      </c>
      <c r="V229" s="64">
        <f t="shared" si="10"/>
        <v>0</v>
      </c>
      <c r="W229" s="119"/>
      <c r="X229" s="182" t="s">
        <v>4845</v>
      </c>
      <c r="Y229" s="163">
        <v>1</v>
      </c>
      <c r="Z229" s="237"/>
    </row>
    <row r="230" spans="1:26" x14ac:dyDescent="0.3">
      <c r="A230" s="109" t="s">
        <v>740</v>
      </c>
      <c r="B230" s="110" t="s">
        <v>741</v>
      </c>
      <c r="C230" s="110" t="s">
        <v>742</v>
      </c>
      <c r="D230" s="77">
        <v>1</v>
      </c>
      <c r="E230" s="194">
        <v>12.9</v>
      </c>
      <c r="F230" s="198">
        <v>12.9</v>
      </c>
      <c r="G230" s="199">
        <v>0.63</v>
      </c>
      <c r="H230" s="199">
        <v>0.63</v>
      </c>
      <c r="I230" s="77" t="s">
        <v>170</v>
      </c>
      <c r="J230" s="77">
        <f>VLOOKUP(B230,'[1]09.02.2026'!$C$3:$J$2063,8,0)</f>
        <v>1</v>
      </c>
      <c r="K230" s="77">
        <f t="shared" si="11"/>
        <v>12.9</v>
      </c>
      <c r="L230" s="64"/>
      <c r="M230" s="121">
        <v>1</v>
      </c>
      <c r="N230" s="77"/>
      <c r="O230" s="64"/>
      <c r="P230" s="64"/>
      <c r="Q230" s="64"/>
      <c r="R230" s="73"/>
      <c r="S230" s="77"/>
      <c r="T230" s="77" t="str">
        <f>VLOOKUP(B230,[2]Лист1!$C$3:$W$573,21,0)</f>
        <v>-</v>
      </c>
      <c r="U230" s="77" t="str">
        <f t="shared" si="9"/>
        <v>-</v>
      </c>
      <c r="V230" s="64">
        <f t="shared" si="10"/>
        <v>0</v>
      </c>
      <c r="W230" s="119"/>
      <c r="X230" s="182" t="s">
        <v>4960</v>
      </c>
      <c r="Y230" s="163">
        <v>1</v>
      </c>
      <c r="Z230" s="237"/>
    </row>
    <row r="231" spans="1:26" hidden="1" x14ac:dyDescent="0.3">
      <c r="A231" s="109" t="s">
        <v>743</v>
      </c>
      <c r="B231" s="110" t="s">
        <v>744</v>
      </c>
      <c r="C231" s="110" t="s">
        <v>745</v>
      </c>
      <c r="D231" s="77">
        <v>1</v>
      </c>
      <c r="E231" s="194">
        <v>88.5</v>
      </c>
      <c r="F231" s="198">
        <v>88.5</v>
      </c>
      <c r="G231" s="199">
        <v>4.29</v>
      </c>
      <c r="H231" s="199">
        <v>4.29</v>
      </c>
      <c r="I231" s="77" t="s">
        <v>170</v>
      </c>
      <c r="J231" s="77">
        <f>VLOOKUP(B231,'[1]09.02.2026'!$C$3:$J$2063,8,0)</f>
        <v>0</v>
      </c>
      <c r="K231" s="77">
        <f t="shared" si="11"/>
        <v>0</v>
      </c>
      <c r="L231" s="64"/>
      <c r="M231" s="77"/>
      <c r="N231" s="120">
        <v>1</v>
      </c>
      <c r="O231" s="64"/>
      <c r="P231" s="64"/>
      <c r="Q231" s="64"/>
      <c r="R231" s="73"/>
      <c r="S231" s="77"/>
      <c r="T231" s="77" t="str">
        <f>VLOOKUP(B231,[2]Лист1!$C$3:$W$573,21,0)</f>
        <v>-</v>
      </c>
      <c r="U231" s="77" t="str">
        <f t="shared" si="9"/>
        <v>-</v>
      </c>
      <c r="V231" s="64">
        <f t="shared" si="10"/>
        <v>0</v>
      </c>
      <c r="W231" s="119"/>
      <c r="X231" s="182" t="s">
        <v>4845</v>
      </c>
      <c r="Y231" s="163">
        <v>1</v>
      </c>
      <c r="Z231" s="237"/>
    </row>
    <row r="232" spans="1:26" hidden="1" x14ac:dyDescent="0.3">
      <c r="A232" s="109" t="s">
        <v>746</v>
      </c>
      <c r="B232" s="110" t="s">
        <v>747</v>
      </c>
      <c r="C232" s="110" t="s">
        <v>748</v>
      </c>
      <c r="D232" s="77">
        <v>1</v>
      </c>
      <c r="E232" s="194">
        <v>66.599999999999994</v>
      </c>
      <c r="F232" s="198">
        <v>66.599999999999994</v>
      </c>
      <c r="G232" s="199">
        <v>3.23</v>
      </c>
      <c r="H232" s="199">
        <v>3.23</v>
      </c>
      <c r="I232" s="77" t="s">
        <v>170</v>
      </c>
      <c r="J232" s="77">
        <f>VLOOKUP(B232,'[1]09.02.2026'!$C$3:$J$2063,8,0)</f>
        <v>0</v>
      </c>
      <c r="K232" s="77">
        <f t="shared" si="11"/>
        <v>0</v>
      </c>
      <c r="L232" s="64"/>
      <c r="M232" s="77"/>
      <c r="N232" s="120">
        <v>1</v>
      </c>
      <c r="O232" s="64"/>
      <c r="P232" s="64"/>
      <c r="Q232" s="64"/>
      <c r="R232" s="73"/>
      <c r="S232" s="77"/>
      <c r="T232" s="77" t="str">
        <f>VLOOKUP(B232,[2]Лист1!$C$3:$W$573,21,0)</f>
        <v>-</v>
      </c>
      <c r="U232" s="77" t="str">
        <f t="shared" si="9"/>
        <v>-</v>
      </c>
      <c r="V232" s="64">
        <f t="shared" si="10"/>
        <v>0</v>
      </c>
      <c r="W232" s="119"/>
      <c r="X232" s="182" t="s">
        <v>4960</v>
      </c>
      <c r="Y232" s="163">
        <v>1</v>
      </c>
      <c r="Z232" s="237"/>
    </row>
    <row r="233" spans="1:26" hidden="1" x14ac:dyDescent="0.3">
      <c r="A233" s="109" t="s">
        <v>749</v>
      </c>
      <c r="B233" s="110" t="s">
        <v>750</v>
      </c>
      <c r="C233" s="110" t="s">
        <v>751</v>
      </c>
      <c r="D233" s="77">
        <v>1</v>
      </c>
      <c r="E233" s="194">
        <v>94.2</v>
      </c>
      <c r="F233" s="198">
        <v>94.2</v>
      </c>
      <c r="G233" s="199">
        <v>4.57</v>
      </c>
      <c r="H233" s="199">
        <v>4.57</v>
      </c>
      <c r="I233" s="77" t="s">
        <v>170</v>
      </c>
      <c r="J233" s="77">
        <f>VLOOKUP(B233,'[1]09.02.2026'!$C$3:$J$2063,8,0)</f>
        <v>0</v>
      </c>
      <c r="K233" s="77">
        <f t="shared" si="11"/>
        <v>0</v>
      </c>
      <c r="L233" s="64"/>
      <c r="M233" s="77"/>
      <c r="N233" s="120">
        <v>1</v>
      </c>
      <c r="O233" s="64"/>
      <c r="P233" s="64"/>
      <c r="Q233" s="64"/>
      <c r="R233" s="73"/>
      <c r="S233" s="77"/>
      <c r="T233" s="77" t="str">
        <f>VLOOKUP(B233,[2]Лист1!$C$3:$W$573,21,0)</f>
        <v>-</v>
      </c>
      <c r="U233" s="77" t="str">
        <f t="shared" si="9"/>
        <v>-</v>
      </c>
      <c r="V233" s="64">
        <f t="shared" si="10"/>
        <v>0</v>
      </c>
      <c r="W233" s="119"/>
      <c r="X233" s="182" t="s">
        <v>4845</v>
      </c>
      <c r="Y233" s="163">
        <v>1</v>
      </c>
      <c r="Z233" s="237"/>
    </row>
    <row r="234" spans="1:26" hidden="1" x14ac:dyDescent="0.3">
      <c r="A234" s="109" t="s">
        <v>752</v>
      </c>
      <c r="B234" s="110" t="s">
        <v>753</v>
      </c>
      <c r="C234" s="110" t="s">
        <v>754</v>
      </c>
      <c r="D234" s="77">
        <v>1</v>
      </c>
      <c r="E234" s="194">
        <v>79.400000000000006</v>
      </c>
      <c r="F234" s="198">
        <v>79.400000000000006</v>
      </c>
      <c r="G234" s="199">
        <v>3.85</v>
      </c>
      <c r="H234" s="199">
        <v>3.85</v>
      </c>
      <c r="I234" s="77" t="s">
        <v>170</v>
      </c>
      <c r="J234" s="77">
        <f>VLOOKUP(B234,'[1]09.02.2026'!$C$3:$J$2063,8,0)</f>
        <v>0</v>
      </c>
      <c r="K234" s="77">
        <f t="shared" si="11"/>
        <v>0</v>
      </c>
      <c r="L234" s="64"/>
      <c r="M234" s="77"/>
      <c r="N234" s="120">
        <v>1</v>
      </c>
      <c r="O234" s="64"/>
      <c r="P234" s="64"/>
      <c r="Q234" s="64"/>
      <c r="R234" s="73"/>
      <c r="S234" s="77"/>
      <c r="T234" s="77" t="str">
        <f>VLOOKUP(B234,[2]Лист1!$C$3:$W$573,21,0)</f>
        <v>-</v>
      </c>
      <c r="U234" s="77" t="str">
        <f t="shared" si="9"/>
        <v>-</v>
      </c>
      <c r="V234" s="64">
        <f t="shared" si="10"/>
        <v>0</v>
      </c>
      <c r="W234" s="119"/>
      <c r="X234" s="182" t="s">
        <v>4960</v>
      </c>
      <c r="Y234" s="163">
        <v>1</v>
      </c>
      <c r="Z234" s="237"/>
    </row>
    <row r="235" spans="1:26" x14ac:dyDescent="0.3">
      <c r="A235" s="109" t="s">
        <v>755</v>
      </c>
      <c r="B235" s="110" t="s">
        <v>756</v>
      </c>
      <c r="C235" s="110" t="s">
        <v>757</v>
      </c>
      <c r="D235" s="77">
        <v>1</v>
      </c>
      <c r="E235" s="194">
        <v>52.5</v>
      </c>
      <c r="F235" s="198">
        <v>52.5</v>
      </c>
      <c r="G235" s="199">
        <v>2.5499999999999998</v>
      </c>
      <c r="H235" s="199">
        <v>2.5499999999999998</v>
      </c>
      <c r="I235" s="77" t="s">
        <v>170</v>
      </c>
      <c r="J235" s="77">
        <f>VLOOKUP(B235,'[1]09.02.2026'!$C$3:$J$2063,8,0)</f>
        <v>1</v>
      </c>
      <c r="K235" s="77">
        <f t="shared" si="11"/>
        <v>52.5</v>
      </c>
      <c r="L235" s="64"/>
      <c r="M235" s="77"/>
      <c r="N235" s="120">
        <v>1</v>
      </c>
      <c r="O235" s="64"/>
      <c r="P235" s="64"/>
      <c r="Q235" s="64"/>
      <c r="R235" s="73"/>
      <c r="S235" s="77"/>
      <c r="T235" s="77" t="str">
        <f>VLOOKUP(B235,[2]Лист1!$C$3:$W$573,21,0)</f>
        <v>-</v>
      </c>
      <c r="U235" s="77" t="str">
        <f t="shared" si="9"/>
        <v>-</v>
      </c>
      <c r="V235" s="64">
        <f t="shared" si="10"/>
        <v>0</v>
      </c>
      <c r="W235" s="119"/>
      <c r="X235" s="182" t="s">
        <v>4960</v>
      </c>
      <c r="Y235" s="163">
        <v>1</v>
      </c>
      <c r="Z235" s="237"/>
    </row>
    <row r="236" spans="1:26" hidden="1" x14ac:dyDescent="0.3">
      <c r="A236" s="109" t="s">
        <v>758</v>
      </c>
      <c r="B236" s="110" t="s">
        <v>759</v>
      </c>
      <c r="C236" s="110" t="s">
        <v>760</v>
      </c>
      <c r="D236" s="77">
        <v>1</v>
      </c>
      <c r="E236" s="194">
        <v>71.3</v>
      </c>
      <c r="F236" s="198">
        <v>71.3</v>
      </c>
      <c r="G236" s="199">
        <v>3.45</v>
      </c>
      <c r="H236" s="199">
        <v>3.45</v>
      </c>
      <c r="I236" s="77" t="s">
        <v>170</v>
      </c>
      <c r="J236" s="77">
        <f>VLOOKUP(B236,'[1]09.02.2026'!$C$3:$J$2063,8,0)</f>
        <v>0</v>
      </c>
      <c r="K236" s="77">
        <f t="shared" si="11"/>
        <v>0</v>
      </c>
      <c r="L236" s="64"/>
      <c r="M236" s="77"/>
      <c r="N236" s="120">
        <v>1</v>
      </c>
      <c r="O236" s="64"/>
      <c r="P236" s="64"/>
      <c r="Q236" s="64"/>
      <c r="R236" s="73"/>
      <c r="S236" s="77"/>
      <c r="T236" s="77" t="str">
        <f>VLOOKUP(B236,[2]Лист1!$C$3:$W$573,21,0)</f>
        <v>-</v>
      </c>
      <c r="U236" s="77" t="str">
        <f t="shared" si="9"/>
        <v>-</v>
      </c>
      <c r="V236" s="64">
        <f t="shared" si="10"/>
        <v>0</v>
      </c>
      <c r="W236" s="119"/>
      <c r="X236" s="182" t="s">
        <v>4960</v>
      </c>
      <c r="Y236" s="163">
        <v>1</v>
      </c>
      <c r="Z236" s="237"/>
    </row>
    <row r="237" spans="1:26" ht="31.2" x14ac:dyDescent="0.3">
      <c r="A237" s="109" t="s">
        <v>761</v>
      </c>
      <c r="B237" s="110" t="s">
        <v>762</v>
      </c>
      <c r="C237" s="110" t="s">
        <v>763</v>
      </c>
      <c r="D237" s="77">
        <v>2</v>
      </c>
      <c r="E237" s="194">
        <v>82.7</v>
      </c>
      <c r="F237" s="198">
        <v>165.4</v>
      </c>
      <c r="G237" s="199">
        <v>4.05</v>
      </c>
      <c r="H237" s="199">
        <v>8.1</v>
      </c>
      <c r="I237" s="77" t="s">
        <v>170</v>
      </c>
      <c r="J237" s="77">
        <f>VLOOKUP(B237,'[1]09.02.2026'!$C$3:$J$2063,8,0)</f>
        <v>1</v>
      </c>
      <c r="K237" s="77">
        <f t="shared" si="11"/>
        <v>82.7</v>
      </c>
      <c r="L237" s="64"/>
      <c r="M237" s="77"/>
      <c r="N237" s="120">
        <v>2</v>
      </c>
      <c r="O237" s="64"/>
      <c r="P237" s="64"/>
      <c r="Q237" s="64"/>
      <c r="R237" s="73"/>
      <c r="S237" s="77"/>
      <c r="T237" s="77" t="str">
        <f>VLOOKUP(B237,[2]Лист1!$C$3:$W$573,21,0)</f>
        <v>-</v>
      </c>
      <c r="U237" s="77" t="str">
        <f t="shared" si="9"/>
        <v>-</v>
      </c>
      <c r="V237" s="64">
        <f t="shared" si="10"/>
        <v>0</v>
      </c>
      <c r="W237" s="119"/>
      <c r="X237" s="182" t="s">
        <v>4878</v>
      </c>
      <c r="Y237" s="163">
        <f>1+1</f>
        <v>2</v>
      </c>
      <c r="Z237" s="237"/>
    </row>
    <row r="238" spans="1:26" hidden="1" x14ac:dyDescent="0.3">
      <c r="A238" s="109" t="s">
        <v>764</v>
      </c>
      <c r="B238" s="110" t="s">
        <v>765</v>
      </c>
      <c r="C238" s="110" t="s">
        <v>766</v>
      </c>
      <c r="D238" s="77">
        <v>1</v>
      </c>
      <c r="E238" s="194">
        <v>160.80000000000001</v>
      </c>
      <c r="F238" s="198">
        <v>160.80000000000001</v>
      </c>
      <c r="G238" s="199">
        <v>7.84</v>
      </c>
      <c r="H238" s="199">
        <v>7.84</v>
      </c>
      <c r="I238" s="77" t="s">
        <v>170</v>
      </c>
      <c r="J238" s="77">
        <f>VLOOKUP(B238,'[1]09.02.2026'!$C$3:$J$2063,8,0)</f>
        <v>0</v>
      </c>
      <c r="K238" s="77">
        <f t="shared" si="11"/>
        <v>0</v>
      </c>
      <c r="L238" s="64"/>
      <c r="M238" s="77"/>
      <c r="N238" s="120">
        <v>1</v>
      </c>
      <c r="O238" s="64"/>
      <c r="P238" s="64"/>
      <c r="Q238" s="64"/>
      <c r="R238" s="73"/>
      <c r="S238" s="77"/>
      <c r="T238" s="77" t="str">
        <f>VLOOKUP(B238,[2]Лист1!$C$3:$W$573,21,0)</f>
        <v>-</v>
      </c>
      <c r="U238" s="77" t="str">
        <f t="shared" si="9"/>
        <v>-</v>
      </c>
      <c r="V238" s="64">
        <f t="shared" si="10"/>
        <v>0</v>
      </c>
      <c r="W238" s="119"/>
      <c r="X238" s="182" t="s">
        <v>4867</v>
      </c>
      <c r="Y238" s="163">
        <v>1</v>
      </c>
      <c r="Z238" s="237"/>
    </row>
    <row r="239" spans="1:26" hidden="1" x14ac:dyDescent="0.3">
      <c r="A239" s="109" t="s">
        <v>767</v>
      </c>
      <c r="B239" s="110" t="s">
        <v>768</v>
      </c>
      <c r="C239" s="110" t="s">
        <v>769</v>
      </c>
      <c r="D239" s="77">
        <v>1</v>
      </c>
      <c r="E239" s="194">
        <v>247.5</v>
      </c>
      <c r="F239" s="198">
        <v>247.5</v>
      </c>
      <c r="G239" s="199">
        <v>12.02</v>
      </c>
      <c r="H239" s="199">
        <v>12.02</v>
      </c>
      <c r="I239" s="77" t="s">
        <v>170</v>
      </c>
      <c r="J239" s="77">
        <f>VLOOKUP(B239,'[1]09.02.2026'!$C$3:$J$2063,8,0)</f>
        <v>0</v>
      </c>
      <c r="K239" s="77">
        <f t="shared" si="11"/>
        <v>0</v>
      </c>
      <c r="L239" s="64"/>
      <c r="M239" s="77"/>
      <c r="N239" s="120">
        <v>1</v>
      </c>
      <c r="O239" s="64"/>
      <c r="P239" s="64"/>
      <c r="Q239" s="64"/>
      <c r="R239" s="73"/>
      <c r="S239" s="77"/>
      <c r="T239" s="77" t="str">
        <f>VLOOKUP(B239,[2]Лист1!$C$3:$W$573,21,0)</f>
        <v>-</v>
      </c>
      <c r="U239" s="77" t="str">
        <f t="shared" si="9"/>
        <v>-</v>
      </c>
      <c r="V239" s="64">
        <f t="shared" si="10"/>
        <v>0</v>
      </c>
      <c r="W239" s="119"/>
      <c r="X239" s="182" t="s">
        <v>4960</v>
      </c>
      <c r="Y239" s="163">
        <v>1</v>
      </c>
      <c r="Z239" s="237"/>
    </row>
    <row r="240" spans="1:26" hidden="1" x14ac:dyDescent="0.3">
      <c r="A240" s="109" t="s">
        <v>770</v>
      </c>
      <c r="B240" s="110" t="s">
        <v>771</v>
      </c>
      <c r="C240" s="110" t="s">
        <v>772</v>
      </c>
      <c r="D240" s="77">
        <v>1</v>
      </c>
      <c r="E240" s="194">
        <v>229.9</v>
      </c>
      <c r="F240" s="198">
        <v>229.9</v>
      </c>
      <c r="G240" s="199">
        <v>11.18</v>
      </c>
      <c r="H240" s="199">
        <v>11.18</v>
      </c>
      <c r="I240" s="77" t="s">
        <v>170</v>
      </c>
      <c r="J240" s="77">
        <f>VLOOKUP(B240,'[1]09.02.2026'!$C$3:$J$2063,8,0)</f>
        <v>0</v>
      </c>
      <c r="K240" s="77">
        <f t="shared" si="11"/>
        <v>0</v>
      </c>
      <c r="L240" s="64"/>
      <c r="M240" s="77"/>
      <c r="N240" s="120">
        <v>1</v>
      </c>
      <c r="O240" s="64"/>
      <c r="P240" s="64"/>
      <c r="Q240" s="64"/>
      <c r="R240" s="73"/>
      <c r="S240" s="77"/>
      <c r="T240" s="77" t="str">
        <f>VLOOKUP(B240,[2]Лист1!$C$3:$W$573,21,0)</f>
        <v>-</v>
      </c>
      <c r="U240" s="77" t="str">
        <f t="shared" si="9"/>
        <v>-</v>
      </c>
      <c r="V240" s="64">
        <f t="shared" si="10"/>
        <v>0</v>
      </c>
      <c r="W240" s="119"/>
      <c r="X240" s="182" t="s">
        <v>4960</v>
      </c>
      <c r="Y240" s="163">
        <v>1</v>
      </c>
      <c r="Z240" s="237"/>
    </row>
    <row r="241" spans="1:26" hidden="1" x14ac:dyDescent="0.3">
      <c r="A241" s="109" t="s">
        <v>773</v>
      </c>
      <c r="B241" s="110" t="s">
        <v>774</v>
      </c>
      <c r="C241" s="110" t="s">
        <v>775</v>
      </c>
      <c r="D241" s="77">
        <v>1</v>
      </c>
      <c r="E241" s="194">
        <v>245.1</v>
      </c>
      <c r="F241" s="198">
        <v>245.1</v>
      </c>
      <c r="G241" s="199">
        <v>11.9</v>
      </c>
      <c r="H241" s="199">
        <v>11.9</v>
      </c>
      <c r="I241" s="77" t="s">
        <v>170</v>
      </c>
      <c r="J241" s="77">
        <f>VLOOKUP(B241,'[1]09.02.2026'!$C$3:$J$2063,8,0)</f>
        <v>0</v>
      </c>
      <c r="K241" s="77">
        <f t="shared" si="11"/>
        <v>0</v>
      </c>
      <c r="L241" s="64"/>
      <c r="M241" s="77"/>
      <c r="N241" s="120">
        <v>1</v>
      </c>
      <c r="O241" s="64"/>
      <c r="P241" s="64"/>
      <c r="Q241" s="64"/>
      <c r="R241" s="73"/>
      <c r="S241" s="77"/>
      <c r="T241" s="77" t="str">
        <f>VLOOKUP(B241,[2]Лист1!$C$3:$W$573,21,0)</f>
        <v>-</v>
      </c>
      <c r="U241" s="77" t="str">
        <f t="shared" si="9"/>
        <v>-</v>
      </c>
      <c r="V241" s="64">
        <f t="shared" si="10"/>
        <v>0</v>
      </c>
      <c r="W241" s="119"/>
      <c r="X241" s="182" t="s">
        <v>4845</v>
      </c>
      <c r="Y241" s="163">
        <v>1</v>
      </c>
      <c r="Z241" s="237"/>
    </row>
    <row r="242" spans="1:26" hidden="1" x14ac:dyDescent="0.3">
      <c r="A242" s="109" t="s">
        <v>776</v>
      </c>
      <c r="B242" s="110" t="s">
        <v>777</v>
      </c>
      <c r="C242" s="110" t="s">
        <v>778</v>
      </c>
      <c r="D242" s="77">
        <v>1</v>
      </c>
      <c r="E242" s="194">
        <v>227.6</v>
      </c>
      <c r="F242" s="198">
        <v>227.6</v>
      </c>
      <c r="G242" s="199">
        <v>11.06</v>
      </c>
      <c r="H242" s="199">
        <v>11.06</v>
      </c>
      <c r="I242" s="77" t="s">
        <v>170</v>
      </c>
      <c r="J242" s="77">
        <f>VLOOKUP(B242,'[1]09.02.2026'!$C$3:$J$2063,8,0)</f>
        <v>0</v>
      </c>
      <c r="K242" s="77">
        <f t="shared" si="11"/>
        <v>0</v>
      </c>
      <c r="L242" s="64"/>
      <c r="M242" s="77"/>
      <c r="N242" s="120">
        <v>1</v>
      </c>
      <c r="O242" s="64"/>
      <c r="P242" s="64"/>
      <c r="Q242" s="64"/>
      <c r="R242" s="73"/>
      <c r="S242" s="77"/>
      <c r="T242" s="77" t="str">
        <f>VLOOKUP(B242,[2]Лист1!$C$3:$W$573,21,0)</f>
        <v>-</v>
      </c>
      <c r="U242" s="77" t="str">
        <f t="shared" si="9"/>
        <v>-</v>
      </c>
      <c r="V242" s="64">
        <f t="shared" si="10"/>
        <v>0</v>
      </c>
      <c r="W242" s="119"/>
      <c r="X242" s="182" t="s">
        <v>4867</v>
      </c>
      <c r="Y242" s="163">
        <v>1</v>
      </c>
      <c r="Z242" s="237"/>
    </row>
    <row r="243" spans="1:26" hidden="1" x14ac:dyDescent="0.3">
      <c r="A243" s="109" t="s">
        <v>779</v>
      </c>
      <c r="B243" s="110" t="s">
        <v>780</v>
      </c>
      <c r="C243" s="110" t="s">
        <v>781</v>
      </c>
      <c r="D243" s="77">
        <v>1</v>
      </c>
      <c r="E243" s="194">
        <v>78.7</v>
      </c>
      <c r="F243" s="198">
        <v>78.7</v>
      </c>
      <c r="G243" s="199">
        <v>3.83</v>
      </c>
      <c r="H243" s="199">
        <v>3.83</v>
      </c>
      <c r="I243" s="77" t="s">
        <v>170</v>
      </c>
      <c r="J243" s="77">
        <f>VLOOKUP(B243,'[1]09.02.2026'!$C$3:$J$2063,8,0)</f>
        <v>0</v>
      </c>
      <c r="K243" s="77">
        <f t="shared" si="11"/>
        <v>0</v>
      </c>
      <c r="L243" s="64"/>
      <c r="M243" s="77"/>
      <c r="N243" s="120">
        <v>1</v>
      </c>
      <c r="O243" s="64"/>
      <c r="P243" s="64"/>
      <c r="Q243" s="64"/>
      <c r="R243" s="73"/>
      <c r="S243" s="77"/>
      <c r="T243" s="77" t="str">
        <f>VLOOKUP(B243,[2]Лист1!$C$3:$W$573,21,0)</f>
        <v>-</v>
      </c>
      <c r="U243" s="77" t="str">
        <f t="shared" si="9"/>
        <v>-</v>
      </c>
      <c r="V243" s="64">
        <f t="shared" si="10"/>
        <v>0</v>
      </c>
      <c r="W243" s="119"/>
      <c r="X243" s="182" t="s">
        <v>4960</v>
      </c>
      <c r="Y243" s="163">
        <v>1</v>
      </c>
      <c r="Z243" s="237"/>
    </row>
    <row r="244" spans="1:26" x14ac:dyDescent="0.3">
      <c r="A244" s="109" t="s">
        <v>782</v>
      </c>
      <c r="B244" s="110" t="s">
        <v>783</v>
      </c>
      <c r="C244" s="110" t="s">
        <v>784</v>
      </c>
      <c r="D244" s="77">
        <v>1</v>
      </c>
      <c r="E244" s="194">
        <v>50.8</v>
      </c>
      <c r="F244" s="198">
        <v>50.8</v>
      </c>
      <c r="G244" s="199">
        <v>2.46</v>
      </c>
      <c r="H244" s="199">
        <v>2.46</v>
      </c>
      <c r="I244" s="77" t="s">
        <v>170</v>
      </c>
      <c r="J244" s="77">
        <f>VLOOKUP(B244,'[1]09.02.2026'!$C$3:$J$2063,8,0)</f>
        <v>1</v>
      </c>
      <c r="K244" s="77">
        <f t="shared" si="11"/>
        <v>50.8</v>
      </c>
      <c r="L244" s="64"/>
      <c r="M244" s="77"/>
      <c r="N244" s="120">
        <v>1</v>
      </c>
      <c r="O244" s="64"/>
      <c r="P244" s="64"/>
      <c r="Q244" s="64"/>
      <c r="R244" s="73"/>
      <c r="S244" s="77"/>
      <c r="T244" s="77" t="str">
        <f>VLOOKUP(B244,[2]Лист1!$C$3:$W$573,21,0)</f>
        <v>-</v>
      </c>
      <c r="U244" s="77" t="str">
        <f t="shared" si="9"/>
        <v>-</v>
      </c>
      <c r="V244" s="64">
        <f t="shared" si="10"/>
        <v>0</v>
      </c>
      <c r="W244" s="119"/>
      <c r="X244" s="182" t="s">
        <v>4960</v>
      </c>
      <c r="Y244" s="163">
        <v>1</v>
      </c>
      <c r="Z244" s="237"/>
    </row>
    <row r="245" spans="1:26" x14ac:dyDescent="0.3">
      <c r="A245" s="109" t="s">
        <v>785</v>
      </c>
      <c r="B245" s="110" t="s">
        <v>786</v>
      </c>
      <c r="C245" s="110" t="s">
        <v>787</v>
      </c>
      <c r="D245" s="77">
        <v>1</v>
      </c>
      <c r="E245" s="194">
        <v>41.8</v>
      </c>
      <c r="F245" s="198">
        <v>41.8</v>
      </c>
      <c r="G245" s="199">
        <v>2.0299999999999998</v>
      </c>
      <c r="H245" s="199">
        <v>2.0299999999999998</v>
      </c>
      <c r="I245" s="77" t="s">
        <v>170</v>
      </c>
      <c r="J245" s="77">
        <f>VLOOKUP(B245,'[1]09.02.2026'!$C$3:$J$2063,8,0)</f>
        <v>1</v>
      </c>
      <c r="K245" s="77">
        <f t="shared" si="11"/>
        <v>41.8</v>
      </c>
      <c r="L245" s="64"/>
      <c r="M245" s="77"/>
      <c r="N245" s="77"/>
      <c r="O245" s="64"/>
      <c r="P245" s="64"/>
      <c r="Q245" s="64"/>
      <c r="R245" s="73"/>
      <c r="S245" s="77"/>
      <c r="T245" s="77" t="str">
        <f>VLOOKUP(B245,[2]Лист1!$C$3:$W$573,21,0)</f>
        <v>-</v>
      </c>
      <c r="U245" s="77" t="str">
        <f t="shared" si="9"/>
        <v>-</v>
      </c>
      <c r="V245" s="64">
        <f t="shared" si="10"/>
        <v>1</v>
      </c>
      <c r="W245" s="119" t="s">
        <v>1772</v>
      </c>
      <c r="X245" s="182" t="s">
        <v>4876</v>
      </c>
      <c r="Y245" s="163">
        <v>1</v>
      </c>
      <c r="Z245" s="237"/>
    </row>
    <row r="246" spans="1:26" x14ac:dyDescent="0.3">
      <c r="A246" s="109" t="s">
        <v>788</v>
      </c>
      <c r="B246" s="110" t="s">
        <v>789</v>
      </c>
      <c r="C246" s="110" t="s">
        <v>790</v>
      </c>
      <c r="D246" s="77">
        <v>1</v>
      </c>
      <c r="E246" s="194">
        <v>24.2</v>
      </c>
      <c r="F246" s="198">
        <v>24.2</v>
      </c>
      <c r="G246" s="199">
        <v>1.19</v>
      </c>
      <c r="H246" s="199">
        <v>1.19</v>
      </c>
      <c r="I246" s="77" t="s">
        <v>170</v>
      </c>
      <c r="J246" s="77">
        <f>VLOOKUP(B246,'[1]09.02.2026'!$C$3:$J$2063,8,0)</f>
        <v>1</v>
      </c>
      <c r="K246" s="77">
        <f t="shared" si="11"/>
        <v>24.2</v>
      </c>
      <c r="L246" s="64"/>
      <c r="M246" s="77"/>
      <c r="N246" s="77"/>
      <c r="O246" s="64"/>
      <c r="P246" s="64"/>
      <c r="Q246" s="64"/>
      <c r="R246" s="73"/>
      <c r="S246" s="77"/>
      <c r="T246" s="77" t="str">
        <f>VLOOKUP(B246,[2]Лист1!$C$3:$W$573,21,0)</f>
        <v>-</v>
      </c>
      <c r="U246" s="77" t="str">
        <f t="shared" si="9"/>
        <v>-</v>
      </c>
      <c r="V246" s="64">
        <f t="shared" si="10"/>
        <v>1</v>
      </c>
      <c r="W246" s="119" t="s">
        <v>1772</v>
      </c>
      <c r="X246" s="182" t="s">
        <v>4960</v>
      </c>
      <c r="Y246" s="163">
        <v>1</v>
      </c>
      <c r="Z246" s="237"/>
    </row>
    <row r="247" spans="1:26" x14ac:dyDescent="0.3">
      <c r="A247" s="109" t="s">
        <v>791</v>
      </c>
      <c r="B247" s="110" t="s">
        <v>792</v>
      </c>
      <c r="C247" s="110" t="s">
        <v>793</v>
      </c>
      <c r="D247" s="77">
        <v>1</v>
      </c>
      <c r="E247" s="194">
        <v>14.7</v>
      </c>
      <c r="F247" s="198">
        <v>14.7</v>
      </c>
      <c r="G247" s="199">
        <v>0.74</v>
      </c>
      <c r="H247" s="199">
        <v>0.74</v>
      </c>
      <c r="I247" s="77" t="s">
        <v>170</v>
      </c>
      <c r="J247" s="77">
        <f>VLOOKUP(B247,'[1]09.02.2026'!$C$3:$J$2063,8,0)</f>
        <v>1</v>
      </c>
      <c r="K247" s="77">
        <f t="shared" si="11"/>
        <v>14.7</v>
      </c>
      <c r="L247" s="64"/>
      <c r="M247" s="77"/>
      <c r="N247" s="77"/>
      <c r="O247" s="64"/>
      <c r="P247" s="64"/>
      <c r="Q247" s="64"/>
      <c r="R247" s="73"/>
      <c r="S247" s="77"/>
      <c r="T247" s="77" t="str">
        <f>VLOOKUP(B247,[2]Лист1!$C$3:$W$573,21,0)</f>
        <v>-</v>
      </c>
      <c r="U247" s="77" t="str">
        <f t="shared" si="9"/>
        <v>-</v>
      </c>
      <c r="V247" s="64">
        <f t="shared" si="10"/>
        <v>1</v>
      </c>
      <c r="W247" s="119" t="s">
        <v>1772</v>
      </c>
      <c r="X247" s="182" t="s">
        <v>4960</v>
      </c>
      <c r="Y247" s="163">
        <v>1</v>
      </c>
      <c r="Z247" s="237"/>
    </row>
    <row r="248" spans="1:26" x14ac:dyDescent="0.3">
      <c r="A248" s="109" t="s">
        <v>794</v>
      </c>
      <c r="B248" s="110" t="s">
        <v>795</v>
      </c>
      <c r="C248" s="110" t="s">
        <v>796</v>
      </c>
      <c r="D248" s="77">
        <v>1</v>
      </c>
      <c r="E248" s="194">
        <v>17</v>
      </c>
      <c r="F248" s="198">
        <v>17</v>
      </c>
      <c r="G248" s="199">
        <v>0.84</v>
      </c>
      <c r="H248" s="199">
        <v>0.84</v>
      </c>
      <c r="I248" s="77" t="s">
        <v>170</v>
      </c>
      <c r="J248" s="77">
        <f>VLOOKUP(B248,'[1]09.02.2026'!$C$3:$J$2063,8,0)</f>
        <v>1</v>
      </c>
      <c r="K248" s="77">
        <f t="shared" si="11"/>
        <v>17</v>
      </c>
      <c r="L248" s="64"/>
      <c r="M248" s="77"/>
      <c r="N248" s="77"/>
      <c r="O248" s="64"/>
      <c r="P248" s="64"/>
      <c r="Q248" s="64"/>
      <c r="R248" s="73"/>
      <c r="S248" s="77"/>
      <c r="T248" s="77" t="str">
        <f>VLOOKUP(B248,[2]Лист1!$C$3:$W$573,21,0)</f>
        <v>-</v>
      </c>
      <c r="U248" s="77" t="str">
        <f t="shared" si="9"/>
        <v>-</v>
      </c>
      <c r="V248" s="64">
        <f t="shared" si="10"/>
        <v>1</v>
      </c>
      <c r="W248" s="119" t="s">
        <v>1772</v>
      </c>
      <c r="X248" s="182" t="s">
        <v>4960</v>
      </c>
      <c r="Y248" s="163">
        <v>1</v>
      </c>
      <c r="Z248" s="237"/>
    </row>
    <row r="249" spans="1:26" x14ac:dyDescent="0.3">
      <c r="A249" s="109" t="s">
        <v>797</v>
      </c>
      <c r="B249" s="110" t="s">
        <v>798</v>
      </c>
      <c r="C249" s="110" t="s">
        <v>799</v>
      </c>
      <c r="D249" s="77">
        <v>1</v>
      </c>
      <c r="E249" s="194">
        <v>19</v>
      </c>
      <c r="F249" s="198">
        <v>19</v>
      </c>
      <c r="G249" s="199">
        <v>0.93</v>
      </c>
      <c r="H249" s="199">
        <v>0.93</v>
      </c>
      <c r="I249" s="77" t="s">
        <v>170</v>
      </c>
      <c r="J249" s="77">
        <f>VLOOKUP(B249,'[1]09.02.2026'!$C$3:$J$2063,8,0)</f>
        <v>1</v>
      </c>
      <c r="K249" s="77">
        <f t="shared" si="11"/>
        <v>19</v>
      </c>
      <c r="L249" s="64"/>
      <c r="M249" s="77"/>
      <c r="N249" s="77"/>
      <c r="O249" s="64"/>
      <c r="P249" s="64"/>
      <c r="Q249" s="64"/>
      <c r="R249" s="73"/>
      <c r="S249" s="77"/>
      <c r="T249" s="77" t="str">
        <f>VLOOKUP(B249,[2]Лист1!$C$3:$W$573,21,0)</f>
        <v>-</v>
      </c>
      <c r="U249" s="77" t="str">
        <f t="shared" si="9"/>
        <v>-</v>
      </c>
      <c r="V249" s="64">
        <f t="shared" si="10"/>
        <v>1</v>
      </c>
      <c r="W249" s="119" t="s">
        <v>1772</v>
      </c>
      <c r="X249" s="182" t="s">
        <v>4876</v>
      </c>
      <c r="Y249" s="163">
        <v>1</v>
      </c>
      <c r="Z249" s="237"/>
    </row>
    <row r="250" spans="1:26" x14ac:dyDescent="0.3">
      <c r="A250" s="109" t="s">
        <v>800</v>
      </c>
      <c r="B250" s="110" t="s">
        <v>801</v>
      </c>
      <c r="C250" s="110" t="s">
        <v>802</v>
      </c>
      <c r="D250" s="77">
        <v>1</v>
      </c>
      <c r="E250" s="194">
        <v>12.2</v>
      </c>
      <c r="F250" s="198">
        <v>12.2</v>
      </c>
      <c r="G250" s="199">
        <v>0.6</v>
      </c>
      <c r="H250" s="199">
        <v>0.6</v>
      </c>
      <c r="I250" s="77" t="s">
        <v>170</v>
      </c>
      <c r="J250" s="77">
        <f>VLOOKUP(B250,'[1]09.02.2026'!$C$3:$J$2063,8,0)</f>
        <v>1</v>
      </c>
      <c r="K250" s="77">
        <f t="shared" si="11"/>
        <v>12.2</v>
      </c>
      <c r="L250" s="64"/>
      <c r="M250" s="77"/>
      <c r="N250" s="77"/>
      <c r="O250" s="64"/>
      <c r="P250" s="64"/>
      <c r="Q250" s="64"/>
      <c r="R250" s="73"/>
      <c r="S250" s="77"/>
      <c r="T250" s="77" t="str">
        <f>VLOOKUP(B250,[2]Лист1!$C$3:$W$573,21,0)</f>
        <v>-</v>
      </c>
      <c r="U250" s="77" t="str">
        <f t="shared" si="9"/>
        <v>-</v>
      </c>
      <c r="V250" s="64">
        <f t="shared" si="10"/>
        <v>1</v>
      </c>
      <c r="W250" s="119" t="s">
        <v>1772</v>
      </c>
      <c r="X250" s="182" t="s">
        <v>4960</v>
      </c>
      <c r="Y250" s="163">
        <v>1</v>
      </c>
      <c r="Z250" s="237"/>
    </row>
    <row r="251" spans="1:26" x14ac:dyDescent="0.3">
      <c r="A251" s="109" t="s">
        <v>803</v>
      </c>
      <c r="B251" s="110" t="s">
        <v>804</v>
      </c>
      <c r="C251" s="110" t="s">
        <v>805</v>
      </c>
      <c r="D251" s="77">
        <v>2</v>
      </c>
      <c r="E251" s="194">
        <v>178.8</v>
      </c>
      <c r="F251" s="198">
        <v>357.6</v>
      </c>
      <c r="G251" s="199">
        <v>8.69</v>
      </c>
      <c r="H251" s="199">
        <v>17.38</v>
      </c>
      <c r="I251" s="77" t="s">
        <v>170</v>
      </c>
      <c r="J251" s="77">
        <f>VLOOKUP(B251,'[1]09.02.2026'!$C$3:$J$2063,8,0)</f>
        <v>2</v>
      </c>
      <c r="K251" s="77">
        <f t="shared" si="11"/>
        <v>357.6</v>
      </c>
      <c r="L251" s="64"/>
      <c r="M251" s="77"/>
      <c r="N251" s="120">
        <v>2</v>
      </c>
      <c r="O251" s="64"/>
      <c r="P251" s="64"/>
      <c r="Q251" s="64"/>
      <c r="R251" s="73"/>
      <c r="S251" s="77"/>
      <c r="T251" s="77" t="str">
        <f>VLOOKUP(B251,[2]Лист1!$C$3:$W$573,21,0)</f>
        <v>-</v>
      </c>
      <c r="U251" s="77" t="str">
        <f t="shared" si="9"/>
        <v>-</v>
      </c>
      <c r="V251" s="64">
        <f t="shared" si="10"/>
        <v>0</v>
      </c>
      <c r="W251" s="119"/>
      <c r="X251" s="182" t="s">
        <v>4960</v>
      </c>
      <c r="Y251" s="163">
        <v>2</v>
      </c>
      <c r="Z251" s="237"/>
    </row>
    <row r="252" spans="1:26" x14ac:dyDescent="0.3">
      <c r="A252" s="109" t="s">
        <v>806</v>
      </c>
      <c r="B252" s="110" t="s">
        <v>807</v>
      </c>
      <c r="C252" s="110" t="s">
        <v>808</v>
      </c>
      <c r="D252" s="77">
        <v>1</v>
      </c>
      <c r="E252" s="194">
        <v>165.8</v>
      </c>
      <c r="F252" s="198">
        <v>165.8</v>
      </c>
      <c r="G252" s="199">
        <v>8.06</v>
      </c>
      <c r="H252" s="199">
        <v>8.06</v>
      </c>
      <c r="I252" s="77" t="s">
        <v>170</v>
      </c>
      <c r="J252" s="77">
        <f>VLOOKUP(B252,'[1]09.02.2026'!$C$3:$J$2063,8,0)</f>
        <v>1</v>
      </c>
      <c r="K252" s="77">
        <f t="shared" si="11"/>
        <v>165.8</v>
      </c>
      <c r="L252" s="64"/>
      <c r="M252" s="77"/>
      <c r="N252" s="120">
        <v>1</v>
      </c>
      <c r="O252" s="64"/>
      <c r="P252" s="64"/>
      <c r="Q252" s="64"/>
      <c r="R252" s="73"/>
      <c r="S252" s="77"/>
      <c r="T252" s="77" t="str">
        <f>VLOOKUP(B252,[2]Лист1!$C$3:$W$573,21,0)</f>
        <v>-</v>
      </c>
      <c r="U252" s="77" t="str">
        <f t="shared" si="9"/>
        <v>-</v>
      </c>
      <c r="V252" s="64">
        <f t="shared" si="10"/>
        <v>0</v>
      </c>
      <c r="W252" s="119"/>
      <c r="X252" s="182" t="s">
        <v>4960</v>
      </c>
      <c r="Y252" s="163">
        <v>1</v>
      </c>
      <c r="Z252" s="237"/>
    </row>
    <row r="253" spans="1:26" hidden="1" x14ac:dyDescent="0.3">
      <c r="A253" s="109" t="s">
        <v>809</v>
      </c>
      <c r="B253" s="110" t="s">
        <v>810</v>
      </c>
      <c r="C253" s="110" t="s">
        <v>811</v>
      </c>
      <c r="D253" s="77">
        <v>1</v>
      </c>
      <c r="E253" s="194">
        <v>247.6</v>
      </c>
      <c r="F253" s="198">
        <v>247.6</v>
      </c>
      <c r="G253" s="199">
        <v>12.03</v>
      </c>
      <c r="H253" s="199">
        <v>12.03</v>
      </c>
      <c r="I253" s="77" t="s">
        <v>170</v>
      </c>
      <c r="J253" s="77">
        <f>VLOOKUP(B253,'[1]09.02.2026'!$C$3:$J$2063,8,0)</f>
        <v>0</v>
      </c>
      <c r="K253" s="77">
        <f t="shared" si="11"/>
        <v>0</v>
      </c>
      <c r="L253" s="64"/>
      <c r="M253" s="77"/>
      <c r="N253" s="120">
        <v>1</v>
      </c>
      <c r="O253" s="64"/>
      <c r="P253" s="64"/>
      <c r="Q253" s="64"/>
      <c r="R253" s="73"/>
      <c r="S253" s="77"/>
      <c r="T253" s="77" t="str">
        <f>VLOOKUP(B253,[2]Лист1!$C$3:$W$573,21,0)</f>
        <v>-</v>
      </c>
      <c r="U253" s="77" t="str">
        <f t="shared" si="9"/>
        <v>-</v>
      </c>
      <c r="V253" s="64">
        <f t="shared" si="10"/>
        <v>0</v>
      </c>
      <c r="W253" s="119"/>
      <c r="X253" s="182" t="s">
        <v>4960</v>
      </c>
      <c r="Y253" s="163">
        <v>1</v>
      </c>
      <c r="Z253" s="237"/>
    </row>
    <row r="254" spans="1:26" hidden="1" x14ac:dyDescent="0.3">
      <c r="A254" s="109" t="s">
        <v>812</v>
      </c>
      <c r="B254" s="110" t="s">
        <v>813</v>
      </c>
      <c r="C254" s="110" t="s">
        <v>814</v>
      </c>
      <c r="D254" s="77">
        <v>1</v>
      </c>
      <c r="E254" s="194">
        <v>230</v>
      </c>
      <c r="F254" s="198">
        <v>230</v>
      </c>
      <c r="G254" s="199">
        <v>11.19</v>
      </c>
      <c r="H254" s="199">
        <v>11.19</v>
      </c>
      <c r="I254" s="77" t="s">
        <v>170</v>
      </c>
      <c r="J254" s="77">
        <f>VLOOKUP(B254,'[1]09.02.2026'!$C$3:$J$2063,8,0)</f>
        <v>0</v>
      </c>
      <c r="K254" s="77">
        <f t="shared" si="11"/>
        <v>0</v>
      </c>
      <c r="L254" s="64"/>
      <c r="M254" s="77"/>
      <c r="N254" s="120">
        <v>1</v>
      </c>
      <c r="O254" s="64"/>
      <c r="P254" s="64"/>
      <c r="Q254" s="64"/>
      <c r="R254" s="73"/>
      <c r="S254" s="77"/>
      <c r="T254" s="77" t="str">
        <f>VLOOKUP(B254,[2]Лист1!$C$3:$W$573,21,0)</f>
        <v>-</v>
      </c>
      <c r="U254" s="77" t="str">
        <f t="shared" si="9"/>
        <v>-</v>
      </c>
      <c r="V254" s="64">
        <f t="shared" si="10"/>
        <v>0</v>
      </c>
      <c r="W254" s="119"/>
      <c r="X254" s="182" t="s">
        <v>4867</v>
      </c>
      <c r="Y254" s="163">
        <v>1</v>
      </c>
      <c r="Z254" s="237"/>
    </row>
    <row r="255" spans="1:26" hidden="1" x14ac:dyDescent="0.3">
      <c r="A255" s="109" t="s">
        <v>815</v>
      </c>
      <c r="B255" s="110" t="s">
        <v>816</v>
      </c>
      <c r="C255" s="110" t="s">
        <v>817</v>
      </c>
      <c r="D255" s="77">
        <v>1</v>
      </c>
      <c r="E255" s="194">
        <v>219.6</v>
      </c>
      <c r="F255" s="198">
        <v>219.6</v>
      </c>
      <c r="G255" s="199">
        <v>10.68</v>
      </c>
      <c r="H255" s="199">
        <v>10.68</v>
      </c>
      <c r="I255" s="77" t="s">
        <v>170</v>
      </c>
      <c r="J255" s="77">
        <f>VLOOKUP(B255,'[1]09.02.2026'!$C$3:$J$2063,8,0)</f>
        <v>0</v>
      </c>
      <c r="K255" s="77">
        <f t="shared" si="11"/>
        <v>0</v>
      </c>
      <c r="L255" s="64"/>
      <c r="M255" s="77"/>
      <c r="N255" s="120">
        <v>1</v>
      </c>
      <c r="O255" s="64"/>
      <c r="P255" s="64"/>
      <c r="Q255" s="64"/>
      <c r="R255" s="73"/>
      <c r="S255" s="77"/>
      <c r="T255" s="77" t="str">
        <f>VLOOKUP(B255,[2]Лист1!$C$3:$W$573,21,0)</f>
        <v>-</v>
      </c>
      <c r="U255" s="77" t="str">
        <f t="shared" si="9"/>
        <v>-</v>
      </c>
      <c r="V255" s="64">
        <f t="shared" si="10"/>
        <v>0</v>
      </c>
      <c r="W255" s="119"/>
      <c r="X255" s="182" t="s">
        <v>4960</v>
      </c>
      <c r="Y255" s="163">
        <v>1</v>
      </c>
      <c r="Z255" s="237"/>
    </row>
    <row r="256" spans="1:26" x14ac:dyDescent="0.3">
      <c r="A256" s="109" t="s">
        <v>818</v>
      </c>
      <c r="B256" s="110" t="s">
        <v>819</v>
      </c>
      <c r="C256" s="110" t="s">
        <v>820</v>
      </c>
      <c r="D256" s="77">
        <v>1</v>
      </c>
      <c r="E256" s="194">
        <v>183.4</v>
      </c>
      <c r="F256" s="198">
        <v>183.4</v>
      </c>
      <c r="G256" s="199">
        <v>8.93</v>
      </c>
      <c r="H256" s="199">
        <v>8.93</v>
      </c>
      <c r="I256" s="77" t="s">
        <v>170</v>
      </c>
      <c r="J256" s="77">
        <f>VLOOKUP(B256,'[1]09.02.2026'!$C$3:$J$2063,8,0)</f>
        <v>1</v>
      </c>
      <c r="K256" s="77">
        <f t="shared" si="11"/>
        <v>183.4</v>
      </c>
      <c r="L256" s="64"/>
      <c r="M256" s="77"/>
      <c r="N256" s="120">
        <v>1</v>
      </c>
      <c r="O256" s="64"/>
      <c r="P256" s="64"/>
      <c r="Q256" s="64"/>
      <c r="R256" s="73"/>
      <c r="S256" s="77"/>
      <c r="T256" s="77" t="str">
        <f>VLOOKUP(B256,[2]Лист1!$C$3:$W$573,21,0)</f>
        <v>-</v>
      </c>
      <c r="U256" s="77" t="str">
        <f t="shared" si="9"/>
        <v>-</v>
      </c>
      <c r="V256" s="64">
        <f t="shared" si="10"/>
        <v>0</v>
      </c>
      <c r="W256" s="119"/>
      <c r="X256" s="182" t="s">
        <v>4960</v>
      </c>
      <c r="Y256" s="163">
        <v>1</v>
      </c>
      <c r="Z256" s="237"/>
    </row>
    <row r="257" spans="1:26" hidden="1" x14ac:dyDescent="0.3">
      <c r="A257" s="109" t="s">
        <v>821</v>
      </c>
      <c r="B257" s="110" t="s">
        <v>822</v>
      </c>
      <c r="C257" s="110" t="s">
        <v>823</v>
      </c>
      <c r="D257" s="77">
        <v>1</v>
      </c>
      <c r="E257" s="194">
        <v>244.4</v>
      </c>
      <c r="F257" s="198">
        <v>244.4</v>
      </c>
      <c r="G257" s="199">
        <v>11.87</v>
      </c>
      <c r="H257" s="199">
        <v>11.87</v>
      </c>
      <c r="I257" s="77" t="s">
        <v>170</v>
      </c>
      <c r="J257" s="77">
        <f>VLOOKUP(B257,'[1]09.02.2026'!$C$3:$J$2063,8,0)</f>
        <v>0</v>
      </c>
      <c r="K257" s="77">
        <f t="shared" si="11"/>
        <v>0</v>
      </c>
      <c r="L257" s="64"/>
      <c r="M257" s="77"/>
      <c r="N257" s="120">
        <v>1</v>
      </c>
      <c r="O257" s="64"/>
      <c r="P257" s="64"/>
      <c r="Q257" s="64"/>
      <c r="R257" s="73"/>
      <c r="S257" s="77"/>
      <c r="T257" s="77" t="str">
        <f>VLOOKUP(B257,[2]Лист1!$C$3:$W$573,21,0)</f>
        <v>-</v>
      </c>
      <c r="U257" s="77" t="str">
        <f t="shared" si="9"/>
        <v>-</v>
      </c>
      <c r="V257" s="64">
        <f t="shared" si="10"/>
        <v>0</v>
      </c>
      <c r="W257" s="119"/>
      <c r="X257" s="182" t="s">
        <v>4867</v>
      </c>
      <c r="Y257" s="163">
        <v>1</v>
      </c>
      <c r="Z257" s="237"/>
    </row>
    <row r="258" spans="1:26" x14ac:dyDescent="0.3">
      <c r="A258" s="109" t="s">
        <v>824</v>
      </c>
      <c r="B258" s="110" t="s">
        <v>825</v>
      </c>
      <c r="C258" s="110" t="s">
        <v>826</v>
      </c>
      <c r="D258" s="77">
        <v>1</v>
      </c>
      <c r="E258" s="194">
        <v>226.8</v>
      </c>
      <c r="F258" s="198">
        <v>226.8</v>
      </c>
      <c r="G258" s="199">
        <v>11.03</v>
      </c>
      <c r="H258" s="199">
        <v>11.03</v>
      </c>
      <c r="I258" s="77" t="s">
        <v>170</v>
      </c>
      <c r="J258" s="77">
        <f>VLOOKUP(B258,'[1]09.02.2026'!$C$3:$J$2063,8,0)</f>
        <v>1</v>
      </c>
      <c r="K258" s="77">
        <f t="shared" si="11"/>
        <v>226.8</v>
      </c>
      <c r="L258" s="64"/>
      <c r="M258" s="77"/>
      <c r="N258" s="120">
        <v>1</v>
      </c>
      <c r="O258" s="64"/>
      <c r="P258" s="64"/>
      <c r="Q258" s="64"/>
      <c r="R258" s="73"/>
      <c r="S258" s="77"/>
      <c r="T258" s="77" t="str">
        <f>VLOOKUP(B258,[2]Лист1!$C$3:$W$573,21,0)</f>
        <v>-</v>
      </c>
      <c r="U258" s="77" t="str">
        <f t="shared" ref="U258:U321" si="12">IFERROR((T258*E258),"-")</f>
        <v>-</v>
      </c>
      <c r="V258" s="64">
        <f t="shared" ref="V258:V321" si="13">D258-L258-M258-N258-O258-P258-Q258-R258-S258</f>
        <v>0</v>
      </c>
      <c r="W258" s="119"/>
      <c r="X258" s="182" t="s">
        <v>4960</v>
      </c>
      <c r="Y258" s="163">
        <v>1</v>
      </c>
      <c r="Z258" s="237"/>
    </row>
    <row r="259" spans="1:26" x14ac:dyDescent="0.3">
      <c r="A259" s="109" t="s">
        <v>827</v>
      </c>
      <c r="B259" s="110" t="s">
        <v>828</v>
      </c>
      <c r="C259" s="110" t="s">
        <v>829</v>
      </c>
      <c r="D259" s="77">
        <v>1</v>
      </c>
      <c r="E259" s="194">
        <v>170.5</v>
      </c>
      <c r="F259" s="198">
        <v>170.5</v>
      </c>
      <c r="G259" s="199">
        <v>8.3000000000000007</v>
      </c>
      <c r="H259" s="199">
        <v>8.3000000000000007</v>
      </c>
      <c r="I259" s="77" t="s">
        <v>170</v>
      </c>
      <c r="J259" s="77">
        <f>VLOOKUP(B259,'[1]09.02.2026'!$C$3:$J$2063,8,0)</f>
        <v>1</v>
      </c>
      <c r="K259" s="77">
        <f t="shared" ref="K259:K322" si="14">J259*E259</f>
        <v>170.5</v>
      </c>
      <c r="L259" s="64"/>
      <c r="M259" s="77"/>
      <c r="N259" s="120">
        <v>1</v>
      </c>
      <c r="O259" s="64"/>
      <c r="P259" s="64"/>
      <c r="Q259" s="64"/>
      <c r="R259" s="73"/>
      <c r="S259" s="77"/>
      <c r="T259" s="77" t="str">
        <f>VLOOKUP(B259,[2]Лист1!$C$3:$W$573,21,0)</f>
        <v>-</v>
      </c>
      <c r="U259" s="77" t="str">
        <f t="shared" si="12"/>
        <v>-</v>
      </c>
      <c r="V259" s="64">
        <f t="shared" si="13"/>
        <v>0</v>
      </c>
      <c r="W259" s="119"/>
      <c r="X259" s="182" t="s">
        <v>4960</v>
      </c>
      <c r="Y259" s="163">
        <v>1</v>
      </c>
      <c r="Z259" s="237"/>
    </row>
    <row r="260" spans="1:26" x14ac:dyDescent="0.3">
      <c r="A260" s="109" t="s">
        <v>830</v>
      </c>
      <c r="B260" s="110" t="s">
        <v>831</v>
      </c>
      <c r="C260" s="110" t="s">
        <v>832</v>
      </c>
      <c r="D260" s="77">
        <v>1</v>
      </c>
      <c r="E260" s="194">
        <v>117.4</v>
      </c>
      <c r="F260" s="198">
        <v>117.4</v>
      </c>
      <c r="G260" s="199">
        <v>5.73</v>
      </c>
      <c r="H260" s="199">
        <v>5.73</v>
      </c>
      <c r="I260" s="77" t="s">
        <v>170</v>
      </c>
      <c r="J260" s="77">
        <f>VLOOKUP(B260,'[1]09.02.2026'!$C$3:$J$2063,8,0)</f>
        <v>1</v>
      </c>
      <c r="K260" s="77">
        <f t="shared" si="14"/>
        <v>117.4</v>
      </c>
      <c r="L260" s="64"/>
      <c r="M260" s="77"/>
      <c r="N260" s="120">
        <v>1</v>
      </c>
      <c r="O260" s="64"/>
      <c r="P260" s="64"/>
      <c r="Q260" s="64"/>
      <c r="R260" s="73"/>
      <c r="S260" s="77"/>
      <c r="T260" s="77" t="str">
        <f>VLOOKUP(B260,[2]Лист1!$C$3:$W$573,21,0)</f>
        <v>-</v>
      </c>
      <c r="U260" s="77" t="str">
        <f t="shared" si="12"/>
        <v>-</v>
      </c>
      <c r="V260" s="64">
        <f t="shared" si="13"/>
        <v>0</v>
      </c>
      <c r="W260" s="119"/>
      <c r="X260" s="182" t="s">
        <v>4960</v>
      </c>
      <c r="Y260" s="163">
        <v>1</v>
      </c>
      <c r="Z260" s="237"/>
    </row>
    <row r="261" spans="1:26" hidden="1" x14ac:dyDescent="0.3">
      <c r="A261" s="109" t="s">
        <v>833</v>
      </c>
      <c r="B261" s="110" t="s">
        <v>834</v>
      </c>
      <c r="C261" s="110" t="s">
        <v>835</v>
      </c>
      <c r="D261" s="77">
        <v>1</v>
      </c>
      <c r="E261" s="194">
        <v>97.7</v>
      </c>
      <c r="F261" s="198">
        <v>97.7</v>
      </c>
      <c r="G261" s="199">
        <v>4.79</v>
      </c>
      <c r="H261" s="199">
        <v>4.79</v>
      </c>
      <c r="I261" s="77" t="s">
        <v>170</v>
      </c>
      <c r="J261" s="77">
        <f>VLOOKUP(B261,'[1]09.02.2026'!$C$3:$J$2063,8,0)</f>
        <v>0</v>
      </c>
      <c r="K261" s="77">
        <f t="shared" si="14"/>
        <v>0</v>
      </c>
      <c r="L261" s="64"/>
      <c r="M261" s="77"/>
      <c r="N261" s="77"/>
      <c r="O261" s="64">
        <v>1</v>
      </c>
      <c r="P261" s="64"/>
      <c r="Q261" s="64"/>
      <c r="R261" s="73"/>
      <c r="S261" s="77"/>
      <c r="T261" s="77" t="str">
        <f>VLOOKUP(B261,[2]Лист1!$C$3:$W$573,21,0)</f>
        <v>-</v>
      </c>
      <c r="U261" s="77" t="str">
        <f t="shared" si="12"/>
        <v>-</v>
      </c>
      <c r="V261" s="64">
        <f t="shared" si="13"/>
        <v>0</v>
      </c>
      <c r="W261" s="119"/>
      <c r="X261" s="182"/>
      <c r="Y261" s="163"/>
      <c r="Z261" s="237"/>
    </row>
    <row r="262" spans="1:26" x14ac:dyDescent="0.3">
      <c r="A262" s="109" t="s">
        <v>836</v>
      </c>
      <c r="B262" s="110" t="s">
        <v>837</v>
      </c>
      <c r="C262" s="110" t="s">
        <v>838</v>
      </c>
      <c r="D262" s="77">
        <v>1</v>
      </c>
      <c r="E262" s="194">
        <v>210.5</v>
      </c>
      <c r="F262" s="198">
        <v>210.5</v>
      </c>
      <c r="G262" s="199">
        <v>10.23</v>
      </c>
      <c r="H262" s="199">
        <v>10.23</v>
      </c>
      <c r="I262" s="77" t="s">
        <v>170</v>
      </c>
      <c r="J262" s="77">
        <f>VLOOKUP(B262,'[1]09.02.2026'!$C$3:$J$2063,8,0)</f>
        <v>1</v>
      </c>
      <c r="K262" s="77">
        <f t="shared" si="14"/>
        <v>210.5</v>
      </c>
      <c r="L262" s="64"/>
      <c r="M262" s="77"/>
      <c r="N262" s="77"/>
      <c r="O262" s="64">
        <v>1</v>
      </c>
      <c r="P262" s="64"/>
      <c r="Q262" s="64"/>
      <c r="R262" s="73"/>
      <c r="S262" s="77"/>
      <c r="T262" s="77" t="str">
        <f>VLOOKUP(B262,[2]Лист1!$C$3:$W$573,21,0)</f>
        <v>-</v>
      </c>
      <c r="U262" s="77" t="str">
        <f t="shared" si="12"/>
        <v>-</v>
      </c>
      <c r="V262" s="64">
        <f t="shared" si="13"/>
        <v>0</v>
      </c>
      <c r="W262" s="119"/>
      <c r="X262" s="182" t="s">
        <v>4960</v>
      </c>
      <c r="Y262" s="163">
        <v>1</v>
      </c>
      <c r="Z262" s="237"/>
    </row>
    <row r="263" spans="1:26" x14ac:dyDescent="0.3">
      <c r="A263" s="109" t="s">
        <v>839</v>
      </c>
      <c r="B263" s="110" t="s">
        <v>840</v>
      </c>
      <c r="C263" s="110" t="s">
        <v>841</v>
      </c>
      <c r="D263" s="77">
        <v>1</v>
      </c>
      <c r="E263" s="194">
        <v>211</v>
      </c>
      <c r="F263" s="198">
        <v>211</v>
      </c>
      <c r="G263" s="199">
        <v>10.25</v>
      </c>
      <c r="H263" s="199">
        <v>10.25</v>
      </c>
      <c r="I263" s="77" t="s">
        <v>170</v>
      </c>
      <c r="J263" s="77">
        <f>VLOOKUP(B263,'[1]09.02.2026'!$C$3:$J$2063,8,0)</f>
        <v>1</v>
      </c>
      <c r="K263" s="77">
        <f t="shared" si="14"/>
        <v>211</v>
      </c>
      <c r="L263" s="64"/>
      <c r="M263" s="77"/>
      <c r="N263" s="77"/>
      <c r="O263" s="64">
        <v>1</v>
      </c>
      <c r="P263" s="64"/>
      <c r="Q263" s="64"/>
      <c r="R263" s="73"/>
      <c r="S263" s="77"/>
      <c r="T263" s="77" t="str">
        <f>VLOOKUP(B263,[2]Лист1!$C$3:$W$573,21,0)</f>
        <v>-</v>
      </c>
      <c r="U263" s="77" t="str">
        <f t="shared" si="12"/>
        <v>-</v>
      </c>
      <c r="V263" s="64">
        <f t="shared" si="13"/>
        <v>0</v>
      </c>
      <c r="W263" s="119"/>
      <c r="X263" s="182" t="s">
        <v>4960</v>
      </c>
      <c r="Y263" s="163">
        <v>1</v>
      </c>
      <c r="Z263" s="237"/>
    </row>
    <row r="264" spans="1:26" hidden="1" x14ac:dyDescent="0.3">
      <c r="A264" s="109" t="s">
        <v>842</v>
      </c>
      <c r="B264" s="110" t="s">
        <v>843</v>
      </c>
      <c r="C264" s="110" t="s">
        <v>844</v>
      </c>
      <c r="D264" s="77">
        <v>1</v>
      </c>
      <c r="E264" s="194">
        <v>195.7</v>
      </c>
      <c r="F264" s="198">
        <v>195.7</v>
      </c>
      <c r="G264" s="199">
        <v>9.51</v>
      </c>
      <c r="H264" s="199">
        <v>9.51</v>
      </c>
      <c r="I264" s="77" t="s">
        <v>170</v>
      </c>
      <c r="J264" s="77">
        <f>VLOOKUP(B264,'[1]09.02.2026'!$C$3:$J$2063,8,0)</f>
        <v>0</v>
      </c>
      <c r="K264" s="77">
        <f t="shared" si="14"/>
        <v>0</v>
      </c>
      <c r="L264" s="64"/>
      <c r="M264" s="77"/>
      <c r="N264" s="77"/>
      <c r="O264" s="64">
        <v>1</v>
      </c>
      <c r="P264" s="64"/>
      <c r="Q264" s="64"/>
      <c r="R264" s="73"/>
      <c r="S264" s="77"/>
      <c r="T264" s="77" t="str">
        <f>VLOOKUP(B264,[2]Лист1!$C$3:$W$573,21,0)</f>
        <v>-</v>
      </c>
      <c r="U264" s="77" t="str">
        <f t="shared" si="12"/>
        <v>-</v>
      </c>
      <c r="V264" s="64">
        <f t="shared" si="13"/>
        <v>0</v>
      </c>
      <c r="W264" s="119"/>
      <c r="X264" s="182"/>
      <c r="Y264" s="163"/>
      <c r="Z264" s="237"/>
    </row>
    <row r="265" spans="1:26" x14ac:dyDescent="0.3">
      <c r="A265" s="109" t="s">
        <v>845</v>
      </c>
      <c r="B265" s="110" t="s">
        <v>846</v>
      </c>
      <c r="C265" s="110" t="s">
        <v>847</v>
      </c>
      <c r="D265" s="77">
        <v>1</v>
      </c>
      <c r="E265" s="194">
        <v>292.3</v>
      </c>
      <c r="F265" s="198">
        <v>292.3</v>
      </c>
      <c r="G265" s="199">
        <v>14.19</v>
      </c>
      <c r="H265" s="199">
        <v>14.19</v>
      </c>
      <c r="I265" s="77" t="s">
        <v>170</v>
      </c>
      <c r="J265" s="77">
        <f>VLOOKUP(B265,'[1]09.02.2026'!$C$3:$J$2063,8,0)</f>
        <v>1</v>
      </c>
      <c r="K265" s="77">
        <f t="shared" si="14"/>
        <v>292.3</v>
      </c>
      <c r="L265" s="64"/>
      <c r="M265" s="77"/>
      <c r="N265" s="77"/>
      <c r="O265" s="64">
        <v>1</v>
      </c>
      <c r="P265" s="64"/>
      <c r="Q265" s="64"/>
      <c r="R265" s="73"/>
      <c r="S265" s="77"/>
      <c r="T265" s="77">
        <f>VLOOKUP(B265,[2]Лист1!$C$3:$W$573,21,0)</f>
        <v>1</v>
      </c>
      <c r="U265" s="77">
        <f t="shared" si="12"/>
        <v>292.3</v>
      </c>
      <c r="V265" s="64">
        <f t="shared" si="13"/>
        <v>0</v>
      </c>
      <c r="W265" s="119"/>
      <c r="X265" s="182" t="s">
        <v>4856</v>
      </c>
      <c r="Y265" s="163">
        <v>1</v>
      </c>
      <c r="Z265" s="237"/>
    </row>
    <row r="266" spans="1:26" x14ac:dyDescent="0.3">
      <c r="A266" s="109" t="s">
        <v>848</v>
      </c>
      <c r="B266" s="110" t="s">
        <v>849</v>
      </c>
      <c r="C266" s="110" t="s">
        <v>850</v>
      </c>
      <c r="D266" s="77">
        <v>1</v>
      </c>
      <c r="E266" s="194">
        <v>271.5</v>
      </c>
      <c r="F266" s="198">
        <v>271.5</v>
      </c>
      <c r="G266" s="199">
        <v>13.2</v>
      </c>
      <c r="H266" s="199">
        <v>13.2</v>
      </c>
      <c r="I266" s="77" t="s">
        <v>170</v>
      </c>
      <c r="J266" s="77">
        <f>VLOOKUP(B266,'[1]09.02.2026'!$C$3:$J$2063,8,0)</f>
        <v>1</v>
      </c>
      <c r="K266" s="77">
        <f t="shared" si="14"/>
        <v>271.5</v>
      </c>
      <c r="L266" s="64"/>
      <c r="M266" s="77"/>
      <c r="N266" s="77"/>
      <c r="O266" s="64">
        <v>1</v>
      </c>
      <c r="P266" s="64"/>
      <c r="Q266" s="64"/>
      <c r="R266" s="73"/>
      <c r="S266" s="77"/>
      <c r="T266" s="77">
        <f>VLOOKUP(B266,[2]Лист1!$C$3:$W$573,21,0)</f>
        <v>1</v>
      </c>
      <c r="U266" s="77">
        <f t="shared" si="12"/>
        <v>271.5</v>
      </c>
      <c r="V266" s="64">
        <f t="shared" si="13"/>
        <v>0</v>
      </c>
      <c r="W266" s="119"/>
      <c r="X266" s="182" t="s">
        <v>4856</v>
      </c>
      <c r="Y266" s="163">
        <v>1</v>
      </c>
      <c r="Z266" s="237"/>
    </row>
    <row r="267" spans="1:26" hidden="1" x14ac:dyDescent="0.3">
      <c r="A267" s="109" t="s">
        <v>851</v>
      </c>
      <c r="B267" s="110" t="s">
        <v>852</v>
      </c>
      <c r="C267" s="110" t="s">
        <v>853</v>
      </c>
      <c r="D267" s="77">
        <v>1</v>
      </c>
      <c r="E267" s="194">
        <v>259.2</v>
      </c>
      <c r="F267" s="198">
        <v>259.2</v>
      </c>
      <c r="G267" s="199">
        <v>12.61</v>
      </c>
      <c r="H267" s="199">
        <v>12.61</v>
      </c>
      <c r="I267" s="77" t="s">
        <v>170</v>
      </c>
      <c r="J267" s="77">
        <f>VLOOKUP(B267,'[1]09.02.2026'!$C$3:$J$2063,8,0)</f>
        <v>0</v>
      </c>
      <c r="K267" s="77">
        <f t="shared" si="14"/>
        <v>0</v>
      </c>
      <c r="L267" s="64"/>
      <c r="M267" s="77"/>
      <c r="N267" s="77"/>
      <c r="O267" s="64">
        <v>1</v>
      </c>
      <c r="P267" s="64"/>
      <c r="Q267" s="64"/>
      <c r="R267" s="73"/>
      <c r="S267" s="77"/>
      <c r="T267" s="77" t="str">
        <f>VLOOKUP(B267,[2]Лист1!$C$3:$W$573,21,0)</f>
        <v>-</v>
      </c>
      <c r="U267" s="77" t="str">
        <f t="shared" si="12"/>
        <v>-</v>
      </c>
      <c r="V267" s="64">
        <f t="shared" si="13"/>
        <v>0</v>
      </c>
      <c r="W267" s="119"/>
      <c r="X267" s="182" t="s">
        <v>4843</v>
      </c>
      <c r="Y267" s="163">
        <v>1</v>
      </c>
      <c r="Z267" s="237"/>
    </row>
    <row r="268" spans="1:26" hidden="1" x14ac:dyDescent="0.3">
      <c r="A268" s="109" t="s">
        <v>854</v>
      </c>
      <c r="B268" s="110" t="s">
        <v>855</v>
      </c>
      <c r="C268" s="110" t="s">
        <v>856</v>
      </c>
      <c r="D268" s="77">
        <v>1</v>
      </c>
      <c r="E268" s="194">
        <v>217.5</v>
      </c>
      <c r="F268" s="198">
        <v>217.5</v>
      </c>
      <c r="G268" s="199">
        <v>10.58</v>
      </c>
      <c r="H268" s="199">
        <v>10.58</v>
      </c>
      <c r="I268" s="77" t="s">
        <v>170</v>
      </c>
      <c r="J268" s="77">
        <f>VLOOKUP(B268,'[1]09.02.2026'!$C$3:$J$2063,8,0)</f>
        <v>0</v>
      </c>
      <c r="K268" s="77">
        <f t="shared" si="14"/>
        <v>0</v>
      </c>
      <c r="L268" s="64"/>
      <c r="M268" s="77"/>
      <c r="N268" s="77"/>
      <c r="O268" s="64">
        <v>1</v>
      </c>
      <c r="P268" s="64"/>
      <c r="Q268" s="64"/>
      <c r="R268" s="73"/>
      <c r="S268" s="77"/>
      <c r="T268" s="77" t="str">
        <f>VLOOKUP(B268,[2]Лист1!$C$3:$W$573,21,0)</f>
        <v>-</v>
      </c>
      <c r="U268" s="77" t="str">
        <f t="shared" si="12"/>
        <v>-</v>
      </c>
      <c r="V268" s="64">
        <f t="shared" si="13"/>
        <v>0</v>
      </c>
      <c r="W268" s="119"/>
      <c r="X268" s="182" t="s">
        <v>4960</v>
      </c>
      <c r="Y268" s="163">
        <v>1</v>
      </c>
      <c r="Z268" s="237"/>
    </row>
    <row r="269" spans="1:26" x14ac:dyDescent="0.3">
      <c r="A269" s="109" t="s">
        <v>857</v>
      </c>
      <c r="B269" s="110" t="s">
        <v>858</v>
      </c>
      <c r="C269" s="110" t="s">
        <v>859</v>
      </c>
      <c r="D269" s="77">
        <v>1</v>
      </c>
      <c r="E269" s="194">
        <v>289.5</v>
      </c>
      <c r="F269" s="198">
        <v>289.5</v>
      </c>
      <c r="G269" s="199">
        <v>14.05</v>
      </c>
      <c r="H269" s="199">
        <v>14.05</v>
      </c>
      <c r="I269" s="77" t="s">
        <v>170</v>
      </c>
      <c r="J269" s="77">
        <f>VLOOKUP(B269,'[1]09.02.2026'!$C$3:$J$2063,8,0)</f>
        <v>1</v>
      </c>
      <c r="K269" s="77">
        <f t="shared" si="14"/>
        <v>289.5</v>
      </c>
      <c r="L269" s="64"/>
      <c r="M269" s="77"/>
      <c r="N269" s="77"/>
      <c r="O269" s="64">
        <v>1</v>
      </c>
      <c r="P269" s="64"/>
      <c r="Q269" s="64"/>
      <c r="R269" s="73"/>
      <c r="S269" s="77"/>
      <c r="T269" s="77">
        <f>VLOOKUP(B269,[2]Лист1!$C$3:$W$573,21,0)</f>
        <v>1</v>
      </c>
      <c r="U269" s="77">
        <f t="shared" si="12"/>
        <v>289.5</v>
      </c>
      <c r="V269" s="64">
        <f t="shared" si="13"/>
        <v>0</v>
      </c>
      <c r="W269" s="119"/>
      <c r="X269" s="182" t="s">
        <v>4856</v>
      </c>
      <c r="Y269" s="163">
        <v>1</v>
      </c>
      <c r="Z269" s="237"/>
    </row>
    <row r="270" spans="1:26" x14ac:dyDescent="0.3">
      <c r="A270" s="109" t="s">
        <v>860</v>
      </c>
      <c r="B270" s="110" t="s">
        <v>861</v>
      </c>
      <c r="C270" s="110" t="s">
        <v>862</v>
      </c>
      <c r="D270" s="77">
        <v>1</v>
      </c>
      <c r="E270" s="194">
        <v>268.8</v>
      </c>
      <c r="F270" s="198">
        <v>268.8</v>
      </c>
      <c r="G270" s="199">
        <v>13.06</v>
      </c>
      <c r="H270" s="199">
        <v>13.06</v>
      </c>
      <c r="I270" s="77" t="s">
        <v>170</v>
      </c>
      <c r="J270" s="77">
        <f>VLOOKUP(B270,'[1]09.02.2026'!$C$3:$J$2063,8,0)</f>
        <v>1</v>
      </c>
      <c r="K270" s="77">
        <f t="shared" si="14"/>
        <v>268.8</v>
      </c>
      <c r="L270" s="64"/>
      <c r="M270" s="77"/>
      <c r="N270" s="77"/>
      <c r="O270" s="64">
        <v>1</v>
      </c>
      <c r="P270" s="64"/>
      <c r="Q270" s="64"/>
      <c r="R270" s="73"/>
      <c r="S270" s="77"/>
      <c r="T270" s="77" t="str">
        <f>VLOOKUP(B270,[2]Лист1!$C$3:$W$573,21,0)</f>
        <v>-</v>
      </c>
      <c r="U270" s="77" t="str">
        <f t="shared" si="12"/>
        <v>-</v>
      </c>
      <c r="V270" s="64">
        <f t="shared" si="13"/>
        <v>0</v>
      </c>
      <c r="W270" s="119"/>
      <c r="X270" s="182" t="s">
        <v>4876</v>
      </c>
      <c r="Y270" s="163">
        <v>1</v>
      </c>
      <c r="Z270" s="237"/>
    </row>
    <row r="271" spans="1:26" hidden="1" x14ac:dyDescent="0.3">
      <c r="A271" s="109" t="s">
        <v>863</v>
      </c>
      <c r="B271" s="110" t="s">
        <v>864</v>
      </c>
      <c r="C271" s="110" t="s">
        <v>865</v>
      </c>
      <c r="D271" s="77">
        <v>1</v>
      </c>
      <c r="E271" s="194">
        <v>202.2</v>
      </c>
      <c r="F271" s="198">
        <v>202.2</v>
      </c>
      <c r="G271" s="199">
        <v>9.84</v>
      </c>
      <c r="H271" s="199">
        <v>9.84</v>
      </c>
      <c r="I271" s="77" t="s">
        <v>170</v>
      </c>
      <c r="J271" s="77">
        <f>VLOOKUP(B271,'[1]09.02.2026'!$C$3:$J$2063,8,0)</f>
        <v>0</v>
      </c>
      <c r="K271" s="77">
        <f t="shared" si="14"/>
        <v>0</v>
      </c>
      <c r="L271" s="64"/>
      <c r="M271" s="77"/>
      <c r="N271" s="77"/>
      <c r="O271" s="64">
        <v>1</v>
      </c>
      <c r="P271" s="64"/>
      <c r="Q271" s="64"/>
      <c r="R271" s="73"/>
      <c r="S271" s="77"/>
      <c r="T271" s="77" t="str">
        <f>VLOOKUP(B271,[2]Лист1!$C$3:$W$573,21,0)</f>
        <v>-</v>
      </c>
      <c r="U271" s="77" t="str">
        <f t="shared" si="12"/>
        <v>-</v>
      </c>
      <c r="V271" s="64">
        <f t="shared" si="13"/>
        <v>0</v>
      </c>
      <c r="W271" s="119"/>
      <c r="X271" s="182" t="s">
        <v>4965</v>
      </c>
      <c r="Y271" s="163">
        <v>1</v>
      </c>
      <c r="Z271" s="237"/>
    </row>
    <row r="272" spans="1:26" x14ac:dyDescent="0.3">
      <c r="A272" s="109" t="s">
        <v>866</v>
      </c>
      <c r="B272" s="110" t="s">
        <v>867</v>
      </c>
      <c r="C272" s="110" t="s">
        <v>868</v>
      </c>
      <c r="D272" s="77">
        <v>1</v>
      </c>
      <c r="E272" s="194">
        <v>210.3</v>
      </c>
      <c r="F272" s="198">
        <v>210.3</v>
      </c>
      <c r="G272" s="199">
        <v>10.220000000000001</v>
      </c>
      <c r="H272" s="199">
        <v>10.220000000000001</v>
      </c>
      <c r="I272" s="77" t="s">
        <v>170</v>
      </c>
      <c r="J272" s="77">
        <f>VLOOKUP(B272,'[1]09.02.2026'!$C$3:$J$2063,8,0)</f>
        <v>1</v>
      </c>
      <c r="K272" s="77">
        <f t="shared" si="14"/>
        <v>210.3</v>
      </c>
      <c r="L272" s="64"/>
      <c r="M272" s="77"/>
      <c r="N272" s="77"/>
      <c r="O272" s="64">
        <v>1</v>
      </c>
      <c r="P272" s="64"/>
      <c r="Q272" s="64"/>
      <c r="R272" s="73"/>
      <c r="S272" s="77"/>
      <c r="T272" s="77" t="str">
        <f>VLOOKUP(B272,[2]Лист1!$C$3:$W$573,21,0)</f>
        <v>-</v>
      </c>
      <c r="U272" s="77" t="str">
        <f t="shared" si="12"/>
        <v>-</v>
      </c>
      <c r="V272" s="64">
        <f t="shared" si="13"/>
        <v>0</v>
      </c>
      <c r="W272" s="119"/>
      <c r="X272" s="182" t="s">
        <v>4960</v>
      </c>
      <c r="Y272" s="163">
        <v>1</v>
      </c>
      <c r="Z272" s="237"/>
    </row>
    <row r="273" spans="1:26" ht="31.2" hidden="1" x14ac:dyDescent="0.3">
      <c r="A273" s="109" t="s">
        <v>869</v>
      </c>
      <c r="B273" s="110" t="s">
        <v>870</v>
      </c>
      <c r="C273" s="110" t="s">
        <v>871</v>
      </c>
      <c r="D273" s="77">
        <v>7</v>
      </c>
      <c r="E273" s="194">
        <v>228.8</v>
      </c>
      <c r="F273" s="198">
        <v>1601.6</v>
      </c>
      <c r="G273" s="199">
        <v>11.13</v>
      </c>
      <c r="H273" s="199">
        <v>77.91</v>
      </c>
      <c r="I273" s="77" t="s">
        <v>170</v>
      </c>
      <c r="J273" s="77">
        <f>VLOOKUP(B273,'[1]09.02.2026'!$C$3:$J$2063,8,0)</f>
        <v>0</v>
      </c>
      <c r="K273" s="77">
        <f t="shared" si="14"/>
        <v>0</v>
      </c>
      <c r="L273" s="64"/>
      <c r="M273" s="77"/>
      <c r="N273" s="77"/>
      <c r="O273" s="64">
        <v>1</v>
      </c>
      <c r="P273" s="64"/>
      <c r="Q273" s="64">
        <v>2</v>
      </c>
      <c r="R273" s="118">
        <v>2</v>
      </c>
      <c r="S273" s="117">
        <v>2</v>
      </c>
      <c r="T273" s="77" t="str">
        <f>VLOOKUP(B273,[2]Лист1!$C$3:$W$573,21,0)</f>
        <v>-</v>
      </c>
      <c r="U273" s="77" t="str">
        <f t="shared" si="12"/>
        <v>-</v>
      </c>
      <c r="V273" s="64">
        <f t="shared" si="13"/>
        <v>0</v>
      </c>
      <c r="W273" s="119"/>
      <c r="X273" s="182" t="s">
        <v>4868</v>
      </c>
      <c r="Y273" s="163">
        <f>2+5</f>
        <v>7</v>
      </c>
      <c r="Z273" s="237"/>
    </row>
    <row r="274" spans="1:26" ht="31.2" x14ac:dyDescent="0.3">
      <c r="A274" s="109" t="s">
        <v>872</v>
      </c>
      <c r="B274" s="110" t="s">
        <v>873</v>
      </c>
      <c r="C274" s="110" t="s">
        <v>874</v>
      </c>
      <c r="D274" s="77">
        <v>7</v>
      </c>
      <c r="E274" s="194">
        <v>210</v>
      </c>
      <c r="F274" s="198">
        <v>1470</v>
      </c>
      <c r="G274" s="199">
        <v>10.199999999999999</v>
      </c>
      <c r="H274" s="199">
        <v>71.400000000000006</v>
      </c>
      <c r="I274" s="77" t="s">
        <v>170</v>
      </c>
      <c r="J274" s="77">
        <f>VLOOKUP(B274,'[1]09.02.2026'!$C$3:$J$2063,8,0)</f>
        <v>4</v>
      </c>
      <c r="K274" s="77">
        <f t="shared" si="14"/>
        <v>840</v>
      </c>
      <c r="L274" s="64"/>
      <c r="M274" s="77"/>
      <c r="N274" s="77"/>
      <c r="O274" s="64">
        <v>1</v>
      </c>
      <c r="P274" s="64"/>
      <c r="Q274" s="64">
        <v>2</v>
      </c>
      <c r="R274" s="118">
        <v>2</v>
      </c>
      <c r="S274" s="117">
        <v>2</v>
      </c>
      <c r="T274" s="77" t="str">
        <f>VLOOKUP(B274,[2]Лист1!$C$3:$W$573,21,0)</f>
        <v>-</v>
      </c>
      <c r="U274" s="77" t="str">
        <f t="shared" si="12"/>
        <v>-</v>
      </c>
      <c r="V274" s="64">
        <f t="shared" si="13"/>
        <v>0</v>
      </c>
      <c r="W274" s="119"/>
      <c r="X274" s="182" t="s">
        <v>4967</v>
      </c>
      <c r="Y274" s="163">
        <f>5+2</f>
        <v>7</v>
      </c>
      <c r="Z274" s="237"/>
    </row>
    <row r="275" spans="1:26" hidden="1" x14ac:dyDescent="0.3">
      <c r="A275" s="109" t="s">
        <v>875</v>
      </c>
      <c r="B275" s="110" t="s">
        <v>876</v>
      </c>
      <c r="C275" s="110" t="s">
        <v>877</v>
      </c>
      <c r="D275" s="77">
        <v>1</v>
      </c>
      <c r="E275" s="194">
        <v>194.8</v>
      </c>
      <c r="F275" s="198">
        <v>194.8</v>
      </c>
      <c r="G275" s="199">
        <v>9.4600000000000009</v>
      </c>
      <c r="H275" s="199">
        <v>9.4600000000000009</v>
      </c>
      <c r="I275" s="77" t="s">
        <v>170</v>
      </c>
      <c r="J275" s="77">
        <f>VLOOKUP(B275,'[1]09.02.2026'!$C$3:$J$2063,8,0)</f>
        <v>0</v>
      </c>
      <c r="K275" s="77">
        <f t="shared" si="14"/>
        <v>0</v>
      </c>
      <c r="L275" s="64"/>
      <c r="M275" s="77"/>
      <c r="N275" s="77"/>
      <c r="O275" s="64">
        <v>1</v>
      </c>
      <c r="P275" s="64"/>
      <c r="Q275" s="64"/>
      <c r="R275" s="73"/>
      <c r="S275" s="77"/>
      <c r="T275" s="77" t="str">
        <f>VLOOKUP(B275,[2]Лист1!$C$3:$W$573,21,0)</f>
        <v>-</v>
      </c>
      <c r="U275" s="77" t="str">
        <f t="shared" si="12"/>
        <v>-</v>
      </c>
      <c r="V275" s="64">
        <f t="shared" si="13"/>
        <v>0</v>
      </c>
      <c r="W275" s="119"/>
      <c r="X275" s="182" t="s">
        <v>4843</v>
      </c>
      <c r="Y275" s="163">
        <v>1</v>
      </c>
      <c r="Z275" s="237"/>
    </row>
    <row r="276" spans="1:26" x14ac:dyDescent="0.3">
      <c r="A276" s="109" t="s">
        <v>878</v>
      </c>
      <c r="B276" s="110" t="s">
        <v>879</v>
      </c>
      <c r="C276" s="110" t="s">
        <v>880</v>
      </c>
      <c r="D276" s="77">
        <v>1</v>
      </c>
      <c r="E276" s="194">
        <v>290.60000000000002</v>
      </c>
      <c r="F276" s="198">
        <v>290.60000000000002</v>
      </c>
      <c r="G276" s="199">
        <v>14.11</v>
      </c>
      <c r="H276" s="199">
        <v>14.11</v>
      </c>
      <c r="I276" s="77" t="s">
        <v>170</v>
      </c>
      <c r="J276" s="77">
        <f>VLOOKUP(B276,'[1]09.02.2026'!$C$3:$J$2063,8,0)</f>
        <v>1</v>
      </c>
      <c r="K276" s="77">
        <f t="shared" si="14"/>
        <v>290.60000000000002</v>
      </c>
      <c r="L276" s="64"/>
      <c r="M276" s="77"/>
      <c r="N276" s="77"/>
      <c r="O276" s="64">
        <v>1</v>
      </c>
      <c r="P276" s="64"/>
      <c r="Q276" s="64"/>
      <c r="R276" s="73"/>
      <c r="S276" s="77"/>
      <c r="T276" s="77">
        <f>VLOOKUP(B276,[2]Лист1!$C$3:$W$573,21,0)</f>
        <v>1</v>
      </c>
      <c r="U276" s="77">
        <f t="shared" si="12"/>
        <v>290.60000000000002</v>
      </c>
      <c r="V276" s="64">
        <f t="shared" si="13"/>
        <v>0</v>
      </c>
      <c r="W276" s="119"/>
      <c r="X276" s="182" t="s">
        <v>4856</v>
      </c>
      <c r="Y276" s="163">
        <v>1</v>
      </c>
      <c r="Z276" s="237"/>
    </row>
    <row r="277" spans="1:26" x14ac:dyDescent="0.3">
      <c r="A277" s="109" t="s">
        <v>881</v>
      </c>
      <c r="B277" s="110" t="s">
        <v>882</v>
      </c>
      <c r="C277" s="110" t="s">
        <v>883</v>
      </c>
      <c r="D277" s="77">
        <v>1</v>
      </c>
      <c r="E277" s="194">
        <v>269.89999999999998</v>
      </c>
      <c r="F277" s="198">
        <v>269.89999999999998</v>
      </c>
      <c r="G277" s="199">
        <v>13.13</v>
      </c>
      <c r="H277" s="199">
        <v>13.13</v>
      </c>
      <c r="I277" s="77" t="s">
        <v>170</v>
      </c>
      <c r="J277" s="77">
        <f>VLOOKUP(B277,'[1]09.02.2026'!$C$3:$J$2063,8,0)</f>
        <v>1</v>
      </c>
      <c r="K277" s="77">
        <f t="shared" si="14"/>
        <v>269.89999999999998</v>
      </c>
      <c r="L277" s="64"/>
      <c r="M277" s="77"/>
      <c r="N277" s="77"/>
      <c r="O277" s="64">
        <v>1</v>
      </c>
      <c r="P277" s="64"/>
      <c r="Q277" s="64"/>
      <c r="R277" s="73"/>
      <c r="S277" s="77"/>
      <c r="T277" s="77" t="str">
        <f>VLOOKUP(B277,[2]Лист1!$C$3:$W$573,21,0)</f>
        <v>-</v>
      </c>
      <c r="U277" s="77" t="str">
        <f t="shared" si="12"/>
        <v>-</v>
      </c>
      <c r="V277" s="64">
        <f t="shared" si="13"/>
        <v>0</v>
      </c>
      <c r="W277" s="119"/>
      <c r="X277" s="182" t="s">
        <v>4876</v>
      </c>
      <c r="Y277" s="163">
        <v>1</v>
      </c>
      <c r="Z277" s="237"/>
    </row>
    <row r="278" spans="1:26" x14ac:dyDescent="0.3">
      <c r="A278" s="109" t="s">
        <v>884</v>
      </c>
      <c r="B278" s="110" t="s">
        <v>885</v>
      </c>
      <c r="C278" s="110" t="s">
        <v>886</v>
      </c>
      <c r="D278" s="77">
        <v>1</v>
      </c>
      <c r="E278" s="194">
        <v>257.89999999999998</v>
      </c>
      <c r="F278" s="198">
        <v>257.89999999999998</v>
      </c>
      <c r="G278" s="199">
        <v>12.54</v>
      </c>
      <c r="H278" s="199">
        <v>12.54</v>
      </c>
      <c r="I278" s="77" t="s">
        <v>170</v>
      </c>
      <c r="J278" s="77">
        <f>VLOOKUP(B278,'[1]09.02.2026'!$C$3:$J$2063,8,0)</f>
        <v>1</v>
      </c>
      <c r="K278" s="77">
        <f t="shared" si="14"/>
        <v>257.89999999999998</v>
      </c>
      <c r="L278" s="64"/>
      <c r="M278" s="77"/>
      <c r="N278" s="77"/>
      <c r="O278" s="64">
        <v>1</v>
      </c>
      <c r="P278" s="64"/>
      <c r="Q278" s="64"/>
      <c r="R278" s="73"/>
      <c r="S278" s="77"/>
      <c r="T278" s="77" t="str">
        <f>VLOOKUP(B278,[2]Лист1!$C$3:$W$573,21,0)</f>
        <v>-</v>
      </c>
      <c r="U278" s="77" t="str">
        <f t="shared" si="12"/>
        <v>-</v>
      </c>
      <c r="V278" s="64">
        <f t="shared" si="13"/>
        <v>0</v>
      </c>
      <c r="W278" s="119"/>
      <c r="X278" s="182" t="s">
        <v>4960</v>
      </c>
      <c r="Y278" s="163">
        <v>1</v>
      </c>
      <c r="Z278" s="237"/>
    </row>
    <row r="279" spans="1:26" x14ac:dyDescent="0.3">
      <c r="A279" s="109" t="s">
        <v>887</v>
      </c>
      <c r="B279" s="110" t="s">
        <v>888</v>
      </c>
      <c r="C279" s="110" t="s">
        <v>889</v>
      </c>
      <c r="D279" s="77">
        <v>1</v>
      </c>
      <c r="E279" s="194">
        <v>215.7</v>
      </c>
      <c r="F279" s="198">
        <v>215.7</v>
      </c>
      <c r="G279" s="199">
        <v>10.5</v>
      </c>
      <c r="H279" s="199">
        <v>10.5</v>
      </c>
      <c r="I279" s="77" t="s">
        <v>170</v>
      </c>
      <c r="J279" s="77">
        <f>VLOOKUP(B279,'[1]09.02.2026'!$C$3:$J$2063,8,0)</f>
        <v>1</v>
      </c>
      <c r="K279" s="77">
        <f t="shared" si="14"/>
        <v>215.7</v>
      </c>
      <c r="L279" s="64"/>
      <c r="M279" s="77"/>
      <c r="N279" s="77"/>
      <c r="O279" s="64">
        <v>1</v>
      </c>
      <c r="P279" s="64"/>
      <c r="Q279" s="64"/>
      <c r="R279" s="73"/>
      <c r="S279" s="77"/>
      <c r="T279" s="77" t="str">
        <f>VLOOKUP(B279,[2]Лист1!$C$3:$W$573,21,0)</f>
        <v>-</v>
      </c>
      <c r="U279" s="77" t="str">
        <f t="shared" si="12"/>
        <v>-</v>
      </c>
      <c r="V279" s="64">
        <f t="shared" si="13"/>
        <v>0</v>
      </c>
      <c r="W279" s="119"/>
      <c r="X279" s="182" t="s">
        <v>4960</v>
      </c>
      <c r="Y279" s="163">
        <v>1</v>
      </c>
      <c r="Z279" s="237"/>
    </row>
    <row r="280" spans="1:26" x14ac:dyDescent="0.3">
      <c r="A280" s="109" t="s">
        <v>890</v>
      </c>
      <c r="B280" s="110" t="s">
        <v>891</v>
      </c>
      <c r="C280" s="110" t="s">
        <v>892</v>
      </c>
      <c r="D280" s="77">
        <v>1</v>
      </c>
      <c r="E280" s="194">
        <v>287.3</v>
      </c>
      <c r="F280" s="198">
        <v>287.3</v>
      </c>
      <c r="G280" s="199">
        <v>13.95</v>
      </c>
      <c r="H280" s="199">
        <v>13.95</v>
      </c>
      <c r="I280" s="77" t="s">
        <v>170</v>
      </c>
      <c r="J280" s="77">
        <f>VLOOKUP(B280,'[1]09.02.2026'!$C$3:$J$2063,8,0)</f>
        <v>1</v>
      </c>
      <c r="K280" s="77">
        <f t="shared" si="14"/>
        <v>287.3</v>
      </c>
      <c r="L280" s="64"/>
      <c r="M280" s="77"/>
      <c r="N280" s="77"/>
      <c r="O280" s="64">
        <v>1</v>
      </c>
      <c r="P280" s="64"/>
      <c r="Q280" s="64"/>
      <c r="R280" s="73"/>
      <c r="S280" s="77"/>
      <c r="T280" s="77">
        <f>VLOOKUP(B280,[2]Лист1!$C$3:$W$573,21,0)</f>
        <v>1</v>
      </c>
      <c r="U280" s="77">
        <f t="shared" si="12"/>
        <v>287.3</v>
      </c>
      <c r="V280" s="64">
        <f t="shared" si="13"/>
        <v>0</v>
      </c>
      <c r="W280" s="119"/>
      <c r="X280" s="182" t="s">
        <v>4856</v>
      </c>
      <c r="Y280" s="163">
        <v>1</v>
      </c>
      <c r="Z280" s="237"/>
    </row>
    <row r="281" spans="1:26" hidden="1" x14ac:dyDescent="0.3">
      <c r="A281" s="109" t="s">
        <v>893</v>
      </c>
      <c r="B281" s="110" t="s">
        <v>894</v>
      </c>
      <c r="C281" s="110" t="s">
        <v>895</v>
      </c>
      <c r="D281" s="77">
        <v>1</v>
      </c>
      <c r="E281" s="194">
        <v>266.7</v>
      </c>
      <c r="F281" s="198">
        <v>266.7</v>
      </c>
      <c r="G281" s="199">
        <v>12.96</v>
      </c>
      <c r="H281" s="199">
        <v>12.96</v>
      </c>
      <c r="I281" s="77" t="s">
        <v>170</v>
      </c>
      <c r="J281" s="77">
        <f>VLOOKUP(B281,'[1]09.02.2026'!$C$3:$J$2063,8,0)</f>
        <v>0</v>
      </c>
      <c r="K281" s="77">
        <f t="shared" si="14"/>
        <v>0</v>
      </c>
      <c r="L281" s="64"/>
      <c r="M281" s="77"/>
      <c r="N281" s="77"/>
      <c r="O281" s="64">
        <v>1</v>
      </c>
      <c r="P281" s="64"/>
      <c r="Q281" s="64"/>
      <c r="R281" s="73"/>
      <c r="S281" s="77"/>
      <c r="T281" s="77" t="str">
        <f>VLOOKUP(B281,[2]Лист1!$C$3:$W$573,21,0)</f>
        <v>-</v>
      </c>
      <c r="U281" s="77" t="str">
        <f t="shared" si="12"/>
        <v>-</v>
      </c>
      <c r="V281" s="64">
        <f t="shared" si="13"/>
        <v>0</v>
      </c>
      <c r="W281" s="119"/>
      <c r="X281" s="182" t="s">
        <v>4960</v>
      </c>
      <c r="Y281" s="163">
        <v>1</v>
      </c>
      <c r="Z281" s="237"/>
    </row>
    <row r="282" spans="1:26" hidden="1" x14ac:dyDescent="0.3">
      <c r="A282" s="109" t="s">
        <v>896</v>
      </c>
      <c r="B282" s="110" t="s">
        <v>897</v>
      </c>
      <c r="C282" s="110" t="s">
        <v>898</v>
      </c>
      <c r="D282" s="77">
        <v>1</v>
      </c>
      <c r="E282" s="194">
        <v>200.5</v>
      </c>
      <c r="F282" s="198">
        <v>200.5</v>
      </c>
      <c r="G282" s="199">
        <v>9.76</v>
      </c>
      <c r="H282" s="199">
        <v>9.76</v>
      </c>
      <c r="I282" s="77" t="s">
        <v>170</v>
      </c>
      <c r="J282" s="77">
        <f>VLOOKUP(B282,'[1]09.02.2026'!$C$3:$J$2063,8,0)</f>
        <v>0</v>
      </c>
      <c r="K282" s="77">
        <f t="shared" si="14"/>
        <v>0</v>
      </c>
      <c r="L282" s="64"/>
      <c r="M282" s="77"/>
      <c r="N282" s="77"/>
      <c r="O282" s="64">
        <v>1</v>
      </c>
      <c r="P282" s="64"/>
      <c r="Q282" s="64"/>
      <c r="R282" s="73"/>
      <c r="S282" s="77"/>
      <c r="T282" s="77" t="str">
        <f>VLOOKUP(B282,[2]Лист1!$C$3:$W$573,21,0)</f>
        <v>-</v>
      </c>
      <c r="U282" s="77" t="str">
        <f t="shared" si="12"/>
        <v>-</v>
      </c>
      <c r="V282" s="64">
        <f t="shared" si="13"/>
        <v>0</v>
      </c>
      <c r="W282" s="119"/>
      <c r="X282" s="182"/>
      <c r="Y282" s="163"/>
      <c r="Z282" s="237"/>
    </row>
    <row r="283" spans="1:26" hidden="1" x14ac:dyDescent="0.3">
      <c r="A283" s="109" t="s">
        <v>899</v>
      </c>
      <c r="B283" s="110" t="s">
        <v>900</v>
      </c>
      <c r="C283" s="110" t="s">
        <v>901</v>
      </c>
      <c r="D283" s="77">
        <v>7</v>
      </c>
      <c r="E283" s="194">
        <v>209.7</v>
      </c>
      <c r="F283" s="198">
        <v>1467.9</v>
      </c>
      <c r="G283" s="199">
        <v>10.19</v>
      </c>
      <c r="H283" s="199">
        <v>71.33</v>
      </c>
      <c r="I283" s="77" t="s">
        <v>170</v>
      </c>
      <c r="J283" s="77">
        <f>VLOOKUP(B283,'[1]09.02.2026'!$C$3:$J$2063,8,0)</f>
        <v>0</v>
      </c>
      <c r="K283" s="77">
        <f t="shared" si="14"/>
        <v>0</v>
      </c>
      <c r="L283" s="64"/>
      <c r="M283" s="77"/>
      <c r="N283" s="77"/>
      <c r="O283" s="64">
        <v>1</v>
      </c>
      <c r="P283" s="64"/>
      <c r="Q283" s="64">
        <v>2</v>
      </c>
      <c r="R283" s="118">
        <v>2</v>
      </c>
      <c r="S283" s="117">
        <v>2</v>
      </c>
      <c r="T283" s="77" t="str">
        <f>VLOOKUP(B283,[2]Лист1!$C$3:$W$573,21,0)</f>
        <v>-</v>
      </c>
      <c r="U283" s="77" t="str">
        <f t="shared" si="12"/>
        <v>-</v>
      </c>
      <c r="V283" s="64">
        <f t="shared" si="13"/>
        <v>0</v>
      </c>
      <c r="W283" s="119"/>
      <c r="X283" s="182" t="s">
        <v>4965</v>
      </c>
      <c r="Y283" s="163">
        <v>7</v>
      </c>
      <c r="Z283" s="237"/>
    </row>
    <row r="284" spans="1:26" x14ac:dyDescent="0.3">
      <c r="A284" s="109" t="s">
        <v>902</v>
      </c>
      <c r="B284" s="110" t="s">
        <v>903</v>
      </c>
      <c r="C284" s="110" t="s">
        <v>904</v>
      </c>
      <c r="D284" s="77">
        <v>2</v>
      </c>
      <c r="E284" s="194">
        <v>215.7</v>
      </c>
      <c r="F284" s="198">
        <v>431.4</v>
      </c>
      <c r="G284" s="199">
        <v>10.48</v>
      </c>
      <c r="H284" s="199">
        <v>20.96</v>
      </c>
      <c r="I284" s="77" t="s">
        <v>170</v>
      </c>
      <c r="J284" s="77">
        <f>VLOOKUP(B284,'[1]09.02.2026'!$C$3:$J$2063,8,0)</f>
        <v>2</v>
      </c>
      <c r="K284" s="77">
        <f t="shared" si="14"/>
        <v>431.4</v>
      </c>
      <c r="L284" s="64"/>
      <c r="M284" s="77"/>
      <c r="N284" s="77"/>
      <c r="O284" s="64"/>
      <c r="P284" s="64">
        <v>2</v>
      </c>
      <c r="Q284" s="64"/>
      <c r="R284" s="73"/>
      <c r="S284" s="77"/>
      <c r="T284" s="77" t="str">
        <f>VLOOKUP(B284,[2]Лист1!$C$3:$W$573,21,0)</f>
        <v>-</v>
      </c>
      <c r="U284" s="77" t="str">
        <f t="shared" si="12"/>
        <v>-</v>
      </c>
      <c r="V284" s="64">
        <f t="shared" si="13"/>
        <v>0</v>
      </c>
      <c r="W284" s="119"/>
      <c r="X284" s="182" t="s">
        <v>4960</v>
      </c>
      <c r="Y284" s="163">
        <v>2</v>
      </c>
      <c r="Z284" s="237"/>
    </row>
    <row r="285" spans="1:26" hidden="1" x14ac:dyDescent="0.3">
      <c r="A285" s="109" t="s">
        <v>905</v>
      </c>
      <c r="B285" s="110" t="s">
        <v>906</v>
      </c>
      <c r="C285" s="110" t="s">
        <v>907</v>
      </c>
      <c r="D285" s="77">
        <v>2</v>
      </c>
      <c r="E285" s="194">
        <v>198.1</v>
      </c>
      <c r="F285" s="198">
        <v>396.2</v>
      </c>
      <c r="G285" s="199">
        <v>9.61</v>
      </c>
      <c r="H285" s="199">
        <v>19.22</v>
      </c>
      <c r="I285" s="77" t="s">
        <v>170</v>
      </c>
      <c r="J285" s="77">
        <f>VLOOKUP(B285,'[1]09.02.2026'!$C$3:$J$2063,8,0)</f>
        <v>0</v>
      </c>
      <c r="K285" s="77">
        <f t="shared" si="14"/>
        <v>0</v>
      </c>
      <c r="L285" s="64"/>
      <c r="M285" s="77"/>
      <c r="N285" s="77"/>
      <c r="O285" s="64"/>
      <c r="P285" s="64">
        <v>2</v>
      </c>
      <c r="Q285" s="64"/>
      <c r="R285" s="73"/>
      <c r="S285" s="77"/>
      <c r="T285" s="77" t="str">
        <f>VLOOKUP(B285,[2]Лист1!$C$3:$W$573,21,0)</f>
        <v>-</v>
      </c>
      <c r="U285" s="77" t="str">
        <f t="shared" si="12"/>
        <v>-</v>
      </c>
      <c r="V285" s="64">
        <f t="shared" si="13"/>
        <v>0</v>
      </c>
      <c r="W285" s="119"/>
      <c r="X285" s="182"/>
      <c r="Y285" s="163"/>
      <c r="Z285" s="237"/>
    </row>
    <row r="286" spans="1:26" x14ac:dyDescent="0.3">
      <c r="A286" s="109" t="s">
        <v>908</v>
      </c>
      <c r="B286" s="110" t="s">
        <v>909</v>
      </c>
      <c r="C286" s="110" t="s">
        <v>910</v>
      </c>
      <c r="D286" s="77">
        <v>1</v>
      </c>
      <c r="E286" s="194">
        <v>183.7</v>
      </c>
      <c r="F286" s="198">
        <v>183.7</v>
      </c>
      <c r="G286" s="199">
        <v>8.91</v>
      </c>
      <c r="H286" s="199">
        <v>8.91</v>
      </c>
      <c r="I286" s="77" t="s">
        <v>170</v>
      </c>
      <c r="J286" s="77">
        <f>VLOOKUP(B286,'[1]09.02.2026'!$C$3:$J$2063,8,0)</f>
        <v>1</v>
      </c>
      <c r="K286" s="77">
        <f t="shared" si="14"/>
        <v>183.7</v>
      </c>
      <c r="L286" s="64"/>
      <c r="M286" s="77"/>
      <c r="N286" s="77"/>
      <c r="O286" s="64"/>
      <c r="P286" s="64">
        <v>1</v>
      </c>
      <c r="Q286" s="64"/>
      <c r="R286" s="73"/>
      <c r="S286" s="77"/>
      <c r="T286" s="77" t="str">
        <f>VLOOKUP(B286,[2]Лист1!$C$3:$W$573,21,0)</f>
        <v>-</v>
      </c>
      <c r="U286" s="77" t="str">
        <f t="shared" si="12"/>
        <v>-</v>
      </c>
      <c r="V286" s="64">
        <f t="shared" si="13"/>
        <v>0</v>
      </c>
      <c r="W286" s="119"/>
      <c r="X286" s="182" t="s">
        <v>4960</v>
      </c>
      <c r="Y286" s="163">
        <v>1</v>
      </c>
      <c r="Z286" s="237"/>
    </row>
    <row r="287" spans="1:26" x14ac:dyDescent="0.3">
      <c r="A287" s="109" t="s">
        <v>911</v>
      </c>
      <c r="B287" s="110" t="s">
        <v>912</v>
      </c>
      <c r="C287" s="110" t="s">
        <v>913</v>
      </c>
      <c r="D287" s="77">
        <v>1</v>
      </c>
      <c r="E287" s="194">
        <v>274.3</v>
      </c>
      <c r="F287" s="198">
        <v>274.3</v>
      </c>
      <c r="G287" s="199">
        <v>13.3</v>
      </c>
      <c r="H287" s="199">
        <v>13.3</v>
      </c>
      <c r="I287" s="77" t="s">
        <v>170</v>
      </c>
      <c r="J287" s="77">
        <f>VLOOKUP(B287,'[1]09.02.2026'!$C$3:$J$2063,8,0)</f>
        <v>1</v>
      </c>
      <c r="K287" s="77">
        <f t="shared" si="14"/>
        <v>274.3</v>
      </c>
      <c r="L287" s="64"/>
      <c r="M287" s="77"/>
      <c r="N287" s="77"/>
      <c r="O287" s="64"/>
      <c r="P287" s="64">
        <v>1</v>
      </c>
      <c r="Q287" s="64"/>
      <c r="R287" s="73"/>
      <c r="S287" s="77"/>
      <c r="T287" s="77" t="str">
        <f>VLOOKUP(B287,[2]Лист1!$C$3:$W$573,21,0)</f>
        <v>-</v>
      </c>
      <c r="U287" s="77" t="str">
        <f t="shared" si="12"/>
        <v>-</v>
      </c>
      <c r="V287" s="64">
        <f t="shared" si="13"/>
        <v>0</v>
      </c>
      <c r="W287" s="119"/>
      <c r="X287" s="182" t="s">
        <v>4876</v>
      </c>
      <c r="Y287" s="163">
        <v>1</v>
      </c>
      <c r="Z287" s="237"/>
    </row>
    <row r="288" spans="1:26" hidden="1" x14ac:dyDescent="0.3">
      <c r="A288" s="109" t="s">
        <v>914</v>
      </c>
      <c r="B288" s="110" t="s">
        <v>915</v>
      </c>
      <c r="C288" s="110" t="s">
        <v>916</v>
      </c>
      <c r="D288" s="77">
        <v>1</v>
      </c>
      <c r="E288" s="194">
        <v>254.8</v>
      </c>
      <c r="F288" s="198">
        <v>254.8</v>
      </c>
      <c r="G288" s="199">
        <v>12.37</v>
      </c>
      <c r="H288" s="199">
        <v>12.37</v>
      </c>
      <c r="I288" s="77" t="s">
        <v>170</v>
      </c>
      <c r="J288" s="77">
        <f>VLOOKUP(B288,'[1]09.02.2026'!$C$3:$J$2063,8,0)</f>
        <v>0</v>
      </c>
      <c r="K288" s="77">
        <f t="shared" si="14"/>
        <v>0</v>
      </c>
      <c r="L288" s="64"/>
      <c r="M288" s="77"/>
      <c r="N288" s="77"/>
      <c r="O288" s="64"/>
      <c r="P288" s="64">
        <v>1</v>
      </c>
      <c r="Q288" s="64"/>
      <c r="R288" s="73"/>
      <c r="S288" s="77"/>
      <c r="T288" s="77" t="str">
        <f>VLOOKUP(B288,[2]Лист1!$C$3:$W$573,21,0)</f>
        <v>-</v>
      </c>
      <c r="U288" s="77" t="str">
        <f t="shared" si="12"/>
        <v>-</v>
      </c>
      <c r="V288" s="64">
        <f t="shared" si="13"/>
        <v>0</v>
      </c>
      <c r="W288" s="119"/>
      <c r="X288" s="182" t="s">
        <v>4845</v>
      </c>
      <c r="Y288" s="163">
        <v>1</v>
      </c>
      <c r="Z288" s="237"/>
    </row>
    <row r="289" spans="1:26" hidden="1" x14ac:dyDescent="0.3">
      <c r="A289" s="109" t="s">
        <v>917</v>
      </c>
      <c r="B289" s="110" t="s">
        <v>918</v>
      </c>
      <c r="C289" s="110" t="s">
        <v>919</v>
      </c>
      <c r="D289" s="77">
        <v>1</v>
      </c>
      <c r="E289" s="194">
        <v>243.2</v>
      </c>
      <c r="F289" s="198">
        <v>243.2</v>
      </c>
      <c r="G289" s="199">
        <v>11.81</v>
      </c>
      <c r="H289" s="199">
        <v>11.81</v>
      </c>
      <c r="I289" s="77" t="s">
        <v>170</v>
      </c>
      <c r="J289" s="77">
        <f>VLOOKUP(B289,'[1]09.02.2026'!$C$3:$J$2063,8,0)</f>
        <v>0</v>
      </c>
      <c r="K289" s="77">
        <f t="shared" si="14"/>
        <v>0</v>
      </c>
      <c r="L289" s="64"/>
      <c r="M289" s="77"/>
      <c r="N289" s="77"/>
      <c r="O289" s="64"/>
      <c r="P289" s="64">
        <v>1</v>
      </c>
      <c r="Q289" s="64"/>
      <c r="R289" s="73"/>
      <c r="S289" s="77"/>
      <c r="T289" s="77" t="str">
        <f>VLOOKUP(B289,[2]Лист1!$C$3:$W$573,21,0)</f>
        <v>-</v>
      </c>
      <c r="U289" s="77" t="str">
        <f t="shared" si="12"/>
        <v>-</v>
      </c>
      <c r="V289" s="64">
        <f t="shared" si="13"/>
        <v>0</v>
      </c>
      <c r="W289" s="119"/>
      <c r="X289" s="182" t="s">
        <v>4960</v>
      </c>
      <c r="Y289" s="163">
        <v>1</v>
      </c>
      <c r="Z289" s="237"/>
    </row>
    <row r="290" spans="1:26" hidden="1" x14ac:dyDescent="0.3">
      <c r="A290" s="109" t="s">
        <v>920</v>
      </c>
      <c r="B290" s="110" t="s">
        <v>921</v>
      </c>
      <c r="C290" s="110" t="s">
        <v>922</v>
      </c>
      <c r="D290" s="77">
        <v>1</v>
      </c>
      <c r="E290" s="194">
        <v>203.4</v>
      </c>
      <c r="F290" s="198">
        <v>203.4</v>
      </c>
      <c r="G290" s="199">
        <v>9.8800000000000008</v>
      </c>
      <c r="H290" s="199">
        <v>9.8800000000000008</v>
      </c>
      <c r="I290" s="77" t="s">
        <v>170</v>
      </c>
      <c r="J290" s="77">
        <f>VLOOKUP(B290,'[1]09.02.2026'!$C$3:$J$2063,8,0)</f>
        <v>0</v>
      </c>
      <c r="K290" s="77">
        <f t="shared" si="14"/>
        <v>0</v>
      </c>
      <c r="L290" s="64"/>
      <c r="M290" s="77"/>
      <c r="N290" s="77"/>
      <c r="O290" s="64"/>
      <c r="P290" s="64">
        <v>1</v>
      </c>
      <c r="Q290" s="64"/>
      <c r="R290" s="73"/>
      <c r="S290" s="77"/>
      <c r="T290" s="77" t="str">
        <f>VLOOKUP(B290,[2]Лист1!$C$3:$W$573,21,0)</f>
        <v>-</v>
      </c>
      <c r="U290" s="77" t="str">
        <f t="shared" si="12"/>
        <v>-</v>
      </c>
      <c r="V290" s="64">
        <f t="shared" si="13"/>
        <v>0</v>
      </c>
      <c r="W290" s="119"/>
      <c r="X290" s="182" t="s">
        <v>4965</v>
      </c>
      <c r="Y290" s="163">
        <v>1</v>
      </c>
      <c r="Z290" s="237"/>
    </row>
    <row r="291" spans="1:26" x14ac:dyDescent="0.3">
      <c r="A291" s="109" t="s">
        <v>923</v>
      </c>
      <c r="B291" s="110" t="s">
        <v>924</v>
      </c>
      <c r="C291" s="110" t="s">
        <v>925</v>
      </c>
      <c r="D291" s="77">
        <v>1</v>
      </c>
      <c r="E291" s="194">
        <v>270.89999999999998</v>
      </c>
      <c r="F291" s="198">
        <v>270.89999999999998</v>
      </c>
      <c r="G291" s="199">
        <v>13.13</v>
      </c>
      <c r="H291" s="199">
        <v>13.13</v>
      </c>
      <c r="I291" s="77" t="s">
        <v>170</v>
      </c>
      <c r="J291" s="77">
        <f>VLOOKUP(B291,'[1]09.02.2026'!$C$3:$J$2063,8,0)</f>
        <v>1</v>
      </c>
      <c r="K291" s="77">
        <f t="shared" si="14"/>
        <v>270.89999999999998</v>
      </c>
      <c r="L291" s="64"/>
      <c r="M291" s="77"/>
      <c r="N291" s="77"/>
      <c r="O291" s="64"/>
      <c r="P291" s="64">
        <v>1</v>
      </c>
      <c r="Q291" s="64"/>
      <c r="R291" s="73"/>
      <c r="S291" s="77"/>
      <c r="T291" s="77">
        <f>VLOOKUP(B291,[2]Лист1!$C$3:$W$573,21,0)</f>
        <v>1</v>
      </c>
      <c r="U291" s="77">
        <f t="shared" si="12"/>
        <v>270.89999999999998</v>
      </c>
      <c r="V291" s="64">
        <f t="shared" si="13"/>
        <v>0</v>
      </c>
      <c r="W291" s="119"/>
      <c r="X291" s="182" t="s">
        <v>4856</v>
      </c>
      <c r="Y291" s="163">
        <v>1</v>
      </c>
      <c r="Z291" s="237"/>
    </row>
    <row r="292" spans="1:26" hidden="1" x14ac:dyDescent="0.3">
      <c r="A292" s="109" t="s">
        <v>926</v>
      </c>
      <c r="B292" s="110" t="s">
        <v>927</v>
      </c>
      <c r="C292" s="110" t="s">
        <v>928</v>
      </c>
      <c r="D292" s="77">
        <v>1</v>
      </c>
      <c r="E292" s="194">
        <v>251.5</v>
      </c>
      <c r="F292" s="198">
        <v>251.5</v>
      </c>
      <c r="G292" s="199">
        <v>12.2</v>
      </c>
      <c r="H292" s="199">
        <v>12.2</v>
      </c>
      <c r="I292" s="77" t="s">
        <v>170</v>
      </c>
      <c r="J292" s="77">
        <f>VLOOKUP(B292,'[1]09.02.2026'!$C$3:$J$2063,8,0)</f>
        <v>0</v>
      </c>
      <c r="K292" s="77">
        <f t="shared" si="14"/>
        <v>0</v>
      </c>
      <c r="L292" s="64"/>
      <c r="M292" s="77"/>
      <c r="N292" s="77"/>
      <c r="O292" s="64"/>
      <c r="P292" s="64">
        <v>1</v>
      </c>
      <c r="Q292" s="64"/>
      <c r="R292" s="73"/>
      <c r="S292" s="77"/>
      <c r="T292" s="77" t="str">
        <f>VLOOKUP(B292,[2]Лист1!$C$3:$W$573,21,0)</f>
        <v>-</v>
      </c>
      <c r="U292" s="77" t="str">
        <f t="shared" si="12"/>
        <v>-</v>
      </c>
      <c r="V292" s="64">
        <f t="shared" si="13"/>
        <v>0</v>
      </c>
      <c r="W292" s="119"/>
      <c r="X292" s="182" t="s">
        <v>4960</v>
      </c>
      <c r="Y292" s="163">
        <v>1</v>
      </c>
      <c r="Z292" s="237"/>
    </row>
    <row r="293" spans="1:26" x14ac:dyDescent="0.3">
      <c r="A293" s="109" t="s">
        <v>929</v>
      </c>
      <c r="B293" s="110" t="s">
        <v>930</v>
      </c>
      <c r="C293" s="110" t="s">
        <v>931</v>
      </c>
      <c r="D293" s="77">
        <v>1</v>
      </c>
      <c r="E293" s="194">
        <v>189.1</v>
      </c>
      <c r="F293" s="198">
        <v>189.1</v>
      </c>
      <c r="G293" s="199">
        <v>9.19</v>
      </c>
      <c r="H293" s="199">
        <v>9.19</v>
      </c>
      <c r="I293" s="77" t="s">
        <v>170</v>
      </c>
      <c r="J293" s="77">
        <f>VLOOKUP(B293,'[1]09.02.2026'!$C$3:$J$2063,8,0)</f>
        <v>1</v>
      </c>
      <c r="K293" s="77">
        <f t="shared" si="14"/>
        <v>189.1</v>
      </c>
      <c r="L293" s="64"/>
      <c r="M293" s="77"/>
      <c r="N293" s="77"/>
      <c r="O293" s="64"/>
      <c r="P293" s="64">
        <v>1</v>
      </c>
      <c r="Q293" s="64"/>
      <c r="R293" s="73"/>
      <c r="S293" s="77"/>
      <c r="T293" s="77" t="str">
        <f>VLOOKUP(B293,[2]Лист1!$C$3:$W$573,21,0)</f>
        <v>-</v>
      </c>
      <c r="U293" s="77" t="str">
        <f t="shared" si="12"/>
        <v>-</v>
      </c>
      <c r="V293" s="64">
        <f t="shared" si="13"/>
        <v>0</v>
      </c>
      <c r="W293" s="119"/>
      <c r="X293" s="182" t="s">
        <v>4960</v>
      </c>
      <c r="Y293" s="163">
        <v>1</v>
      </c>
      <c r="Z293" s="237"/>
    </row>
    <row r="294" spans="1:26" hidden="1" x14ac:dyDescent="0.3">
      <c r="A294" s="109" t="s">
        <v>932</v>
      </c>
      <c r="B294" s="110" t="s">
        <v>933</v>
      </c>
      <c r="C294" s="110" t="s">
        <v>934</v>
      </c>
      <c r="D294" s="77">
        <v>2</v>
      </c>
      <c r="E294" s="194">
        <v>197.8</v>
      </c>
      <c r="F294" s="198">
        <v>395.6</v>
      </c>
      <c r="G294" s="199">
        <v>9.59</v>
      </c>
      <c r="H294" s="199">
        <v>19.18</v>
      </c>
      <c r="I294" s="77" t="s">
        <v>170</v>
      </c>
      <c r="J294" s="77">
        <f>VLOOKUP(B294,'[1]09.02.2026'!$C$3:$J$2063,8,0)</f>
        <v>0</v>
      </c>
      <c r="K294" s="77">
        <f t="shared" si="14"/>
        <v>0</v>
      </c>
      <c r="L294" s="64"/>
      <c r="M294" s="77"/>
      <c r="N294" s="77"/>
      <c r="O294" s="64"/>
      <c r="P294" s="64">
        <v>2</v>
      </c>
      <c r="Q294" s="64"/>
      <c r="R294" s="73"/>
      <c r="S294" s="77"/>
      <c r="T294" s="77" t="str">
        <f>VLOOKUP(B294,[2]Лист1!$C$3:$W$573,21,0)</f>
        <v>-</v>
      </c>
      <c r="U294" s="77" t="str">
        <f t="shared" si="12"/>
        <v>-</v>
      </c>
      <c r="V294" s="64">
        <f t="shared" si="13"/>
        <v>0</v>
      </c>
      <c r="W294" s="119"/>
      <c r="X294" s="182" t="s">
        <v>4960</v>
      </c>
      <c r="Y294" s="163">
        <v>1</v>
      </c>
      <c r="Z294" s="237"/>
    </row>
    <row r="295" spans="1:26" hidden="1" x14ac:dyDescent="0.3">
      <c r="A295" s="109" t="s">
        <v>935</v>
      </c>
      <c r="B295" s="110" t="s">
        <v>936</v>
      </c>
      <c r="C295" s="110" t="s">
        <v>937</v>
      </c>
      <c r="D295" s="77">
        <v>1</v>
      </c>
      <c r="E295" s="194">
        <v>163.5</v>
      </c>
      <c r="F295" s="198">
        <v>163.5</v>
      </c>
      <c r="G295" s="199">
        <v>7.95</v>
      </c>
      <c r="H295" s="199">
        <v>7.95</v>
      </c>
      <c r="I295" s="77" t="s">
        <v>170</v>
      </c>
      <c r="J295" s="77">
        <f>VLOOKUP(B295,'[1]09.02.2026'!$C$3:$J$2063,8,0)</f>
        <v>0</v>
      </c>
      <c r="K295" s="77">
        <f t="shared" si="14"/>
        <v>0</v>
      </c>
      <c r="L295" s="64"/>
      <c r="M295" s="77"/>
      <c r="N295" s="77"/>
      <c r="O295" s="64"/>
      <c r="P295" s="64">
        <v>1</v>
      </c>
      <c r="Q295" s="64"/>
      <c r="R295" s="73"/>
      <c r="S295" s="77"/>
      <c r="T295" s="77" t="str">
        <f>VLOOKUP(B295,[2]Лист1!$C$3:$W$573,21,0)</f>
        <v>-</v>
      </c>
      <c r="U295" s="77" t="str">
        <f t="shared" si="12"/>
        <v>-</v>
      </c>
      <c r="V295" s="64">
        <f t="shared" si="13"/>
        <v>0</v>
      </c>
      <c r="W295" s="119"/>
      <c r="X295" s="182" t="s">
        <v>4843</v>
      </c>
      <c r="Y295" s="163">
        <v>1</v>
      </c>
      <c r="Z295" s="237"/>
    </row>
    <row r="296" spans="1:26" x14ac:dyDescent="0.3">
      <c r="A296" s="109" t="s">
        <v>938</v>
      </c>
      <c r="B296" s="110" t="s">
        <v>939</v>
      </c>
      <c r="C296" s="110" t="s">
        <v>940</v>
      </c>
      <c r="D296" s="77">
        <v>1</v>
      </c>
      <c r="E296" s="194">
        <v>271.5</v>
      </c>
      <c r="F296" s="198">
        <v>271.5</v>
      </c>
      <c r="G296" s="199">
        <v>13.16</v>
      </c>
      <c r="H296" s="199">
        <v>13.16</v>
      </c>
      <c r="I296" s="77" t="s">
        <v>170</v>
      </c>
      <c r="J296" s="77">
        <f>VLOOKUP(B296,'[1]09.02.2026'!$C$3:$J$2063,8,0)</f>
        <v>1</v>
      </c>
      <c r="K296" s="77">
        <f t="shared" si="14"/>
        <v>271.5</v>
      </c>
      <c r="L296" s="64"/>
      <c r="M296" s="77"/>
      <c r="N296" s="77"/>
      <c r="O296" s="64"/>
      <c r="P296" s="64">
        <v>1</v>
      </c>
      <c r="Q296" s="64"/>
      <c r="R296" s="73"/>
      <c r="S296" s="77"/>
      <c r="T296" s="77" t="str">
        <f>VLOOKUP(B296,[2]Лист1!$C$3:$W$573,21,0)</f>
        <v>-</v>
      </c>
      <c r="U296" s="77" t="str">
        <f t="shared" si="12"/>
        <v>-</v>
      </c>
      <c r="V296" s="64">
        <f t="shared" si="13"/>
        <v>0</v>
      </c>
      <c r="W296" s="119"/>
      <c r="X296" s="182" t="s">
        <v>4876</v>
      </c>
      <c r="Y296" s="163">
        <v>1</v>
      </c>
      <c r="Z296" s="237"/>
    </row>
    <row r="297" spans="1:26" hidden="1" x14ac:dyDescent="0.3">
      <c r="A297" s="109" t="s">
        <v>941</v>
      </c>
      <c r="B297" s="110" t="s">
        <v>942</v>
      </c>
      <c r="C297" s="110" t="s">
        <v>943</v>
      </c>
      <c r="D297" s="77">
        <v>1</v>
      </c>
      <c r="E297" s="194">
        <v>252</v>
      </c>
      <c r="F297" s="198">
        <v>252</v>
      </c>
      <c r="G297" s="199">
        <v>12.23</v>
      </c>
      <c r="H297" s="199">
        <v>12.23</v>
      </c>
      <c r="I297" s="77" t="s">
        <v>170</v>
      </c>
      <c r="J297" s="77">
        <f>VLOOKUP(B297,'[1]09.02.2026'!$C$3:$J$2063,8,0)</f>
        <v>0</v>
      </c>
      <c r="K297" s="77">
        <f t="shared" si="14"/>
        <v>0</v>
      </c>
      <c r="L297" s="64"/>
      <c r="M297" s="77"/>
      <c r="N297" s="77"/>
      <c r="O297" s="64"/>
      <c r="P297" s="64">
        <v>1</v>
      </c>
      <c r="Q297" s="64"/>
      <c r="R297" s="73"/>
      <c r="S297" s="77"/>
      <c r="T297" s="77" t="str">
        <f>VLOOKUP(B297,[2]Лист1!$C$3:$W$573,21,0)</f>
        <v>-</v>
      </c>
      <c r="U297" s="77" t="str">
        <f t="shared" si="12"/>
        <v>-</v>
      </c>
      <c r="V297" s="64">
        <f t="shared" si="13"/>
        <v>0</v>
      </c>
      <c r="W297" s="119"/>
      <c r="X297" s="182" t="s">
        <v>4960</v>
      </c>
      <c r="Y297" s="163">
        <v>1</v>
      </c>
      <c r="Z297" s="237"/>
    </row>
    <row r="298" spans="1:26" x14ac:dyDescent="0.3">
      <c r="A298" s="109" t="s">
        <v>944</v>
      </c>
      <c r="B298" s="110" t="s">
        <v>945</v>
      </c>
      <c r="C298" s="110" t="s">
        <v>946</v>
      </c>
      <c r="D298" s="77">
        <v>1</v>
      </c>
      <c r="E298" s="194">
        <v>223.6</v>
      </c>
      <c r="F298" s="198">
        <v>223.6</v>
      </c>
      <c r="G298" s="199">
        <v>10.85</v>
      </c>
      <c r="H298" s="199">
        <v>10.85</v>
      </c>
      <c r="I298" s="77" t="s">
        <v>170</v>
      </c>
      <c r="J298" s="77">
        <f>VLOOKUP(B298,'[1]09.02.2026'!$C$3:$J$2063,8,0)</f>
        <v>1</v>
      </c>
      <c r="K298" s="77">
        <f t="shared" si="14"/>
        <v>223.6</v>
      </c>
      <c r="L298" s="64"/>
      <c r="M298" s="77"/>
      <c r="N298" s="77"/>
      <c r="O298" s="64"/>
      <c r="P298" s="64">
        <v>1</v>
      </c>
      <c r="Q298" s="64"/>
      <c r="R298" s="73"/>
      <c r="S298" s="77"/>
      <c r="T298" s="77" t="str">
        <f>VLOOKUP(B298,[2]Лист1!$C$3:$W$573,21,0)</f>
        <v>-</v>
      </c>
      <c r="U298" s="77" t="str">
        <f t="shared" si="12"/>
        <v>-</v>
      </c>
      <c r="V298" s="64">
        <f t="shared" si="13"/>
        <v>0</v>
      </c>
      <c r="W298" s="119"/>
      <c r="X298" s="182" t="s">
        <v>4960</v>
      </c>
      <c r="Y298" s="163">
        <v>1</v>
      </c>
      <c r="Z298" s="237"/>
    </row>
    <row r="299" spans="1:26" hidden="1" x14ac:dyDescent="0.3">
      <c r="A299" s="109" t="s">
        <v>947</v>
      </c>
      <c r="B299" s="110" t="s">
        <v>948</v>
      </c>
      <c r="C299" s="110" t="s">
        <v>949</v>
      </c>
      <c r="D299" s="77">
        <v>1</v>
      </c>
      <c r="E299" s="194">
        <v>204.1</v>
      </c>
      <c r="F299" s="198">
        <v>204.1</v>
      </c>
      <c r="G299" s="199">
        <v>9.91</v>
      </c>
      <c r="H299" s="199">
        <v>9.91</v>
      </c>
      <c r="I299" s="77" t="s">
        <v>170</v>
      </c>
      <c r="J299" s="77">
        <f>VLOOKUP(B299,'[1]09.02.2026'!$C$3:$J$2063,8,0)</f>
        <v>0</v>
      </c>
      <c r="K299" s="77">
        <f t="shared" si="14"/>
        <v>0</v>
      </c>
      <c r="L299" s="64"/>
      <c r="M299" s="77"/>
      <c r="N299" s="77"/>
      <c r="O299" s="64"/>
      <c r="P299" s="64">
        <v>1</v>
      </c>
      <c r="Q299" s="64"/>
      <c r="R299" s="73"/>
      <c r="S299" s="77"/>
      <c r="T299" s="77" t="str">
        <f>VLOOKUP(B299,[2]Лист1!$C$3:$W$573,21,0)</f>
        <v>-</v>
      </c>
      <c r="U299" s="77" t="str">
        <f t="shared" si="12"/>
        <v>-</v>
      </c>
      <c r="V299" s="64">
        <f t="shared" si="13"/>
        <v>0</v>
      </c>
      <c r="W299" s="119"/>
      <c r="X299" s="182" t="s">
        <v>4965</v>
      </c>
      <c r="Y299" s="163">
        <v>1</v>
      </c>
      <c r="Z299" s="237"/>
    </row>
    <row r="300" spans="1:26" x14ac:dyDescent="0.3">
      <c r="A300" s="109" t="s">
        <v>950</v>
      </c>
      <c r="B300" s="110" t="s">
        <v>951</v>
      </c>
      <c r="C300" s="110" t="s">
        <v>952</v>
      </c>
      <c r="D300" s="77">
        <v>1</v>
      </c>
      <c r="E300" s="194">
        <v>271.60000000000002</v>
      </c>
      <c r="F300" s="198">
        <v>271.60000000000002</v>
      </c>
      <c r="G300" s="199">
        <v>13.16</v>
      </c>
      <c r="H300" s="199">
        <v>13.16</v>
      </c>
      <c r="I300" s="77" t="s">
        <v>170</v>
      </c>
      <c r="J300" s="77">
        <f>VLOOKUP(B300,'[1]09.02.2026'!$C$3:$J$2063,8,0)</f>
        <v>1</v>
      </c>
      <c r="K300" s="77">
        <f t="shared" si="14"/>
        <v>271.60000000000002</v>
      </c>
      <c r="L300" s="64"/>
      <c r="M300" s="77"/>
      <c r="N300" s="77"/>
      <c r="O300" s="64"/>
      <c r="P300" s="64">
        <v>1</v>
      </c>
      <c r="Q300" s="64"/>
      <c r="R300" s="73"/>
      <c r="S300" s="77"/>
      <c r="T300" s="77">
        <f>VLOOKUP(B300,[2]Лист1!$C$3:$W$573,21,0)</f>
        <v>1</v>
      </c>
      <c r="U300" s="77">
        <f t="shared" si="12"/>
        <v>271.60000000000002</v>
      </c>
      <c r="V300" s="64">
        <f t="shared" si="13"/>
        <v>0</v>
      </c>
      <c r="W300" s="119"/>
      <c r="X300" s="182" t="s">
        <v>4856</v>
      </c>
      <c r="Y300" s="163">
        <v>1</v>
      </c>
      <c r="Z300" s="237"/>
    </row>
    <row r="301" spans="1:26" hidden="1" x14ac:dyDescent="0.3">
      <c r="A301" s="109" t="s">
        <v>953</v>
      </c>
      <c r="B301" s="110" t="s">
        <v>954</v>
      </c>
      <c r="C301" s="110" t="s">
        <v>955</v>
      </c>
      <c r="D301" s="77">
        <v>1</v>
      </c>
      <c r="E301" s="194">
        <v>252.2</v>
      </c>
      <c r="F301" s="198">
        <v>252.2</v>
      </c>
      <c r="G301" s="199">
        <v>12.23</v>
      </c>
      <c r="H301" s="199">
        <v>12.23</v>
      </c>
      <c r="I301" s="77" t="s">
        <v>170</v>
      </c>
      <c r="J301" s="77">
        <f>VLOOKUP(B301,'[1]09.02.2026'!$C$3:$J$2063,8,0)</f>
        <v>0</v>
      </c>
      <c r="K301" s="77">
        <f t="shared" si="14"/>
        <v>0</v>
      </c>
      <c r="L301" s="64"/>
      <c r="M301" s="77"/>
      <c r="N301" s="77"/>
      <c r="O301" s="64"/>
      <c r="P301" s="64">
        <v>1</v>
      </c>
      <c r="Q301" s="64"/>
      <c r="R301" s="73"/>
      <c r="S301" s="77"/>
      <c r="T301" s="77" t="str">
        <f>VLOOKUP(B301,[2]Лист1!$C$3:$W$573,21,0)</f>
        <v>-</v>
      </c>
      <c r="U301" s="77" t="str">
        <f t="shared" si="12"/>
        <v>-</v>
      </c>
      <c r="V301" s="64">
        <f t="shared" si="13"/>
        <v>0</v>
      </c>
      <c r="W301" s="119"/>
      <c r="X301" s="182" t="s">
        <v>4960</v>
      </c>
      <c r="Y301" s="163">
        <v>1</v>
      </c>
      <c r="Z301" s="237"/>
    </row>
    <row r="302" spans="1:26" hidden="1" x14ac:dyDescent="0.3">
      <c r="A302" s="109" t="s">
        <v>956</v>
      </c>
      <c r="B302" s="110" t="s">
        <v>957</v>
      </c>
      <c r="C302" s="110" t="s">
        <v>958</v>
      </c>
      <c r="D302" s="77">
        <v>1</v>
      </c>
      <c r="E302" s="194">
        <v>189.8</v>
      </c>
      <c r="F302" s="198">
        <v>189.8</v>
      </c>
      <c r="G302" s="199">
        <v>9.2200000000000006</v>
      </c>
      <c r="H302" s="199">
        <v>9.2200000000000006</v>
      </c>
      <c r="I302" s="77" t="s">
        <v>170</v>
      </c>
      <c r="J302" s="77">
        <f>VLOOKUP(B302,'[1]09.02.2026'!$C$3:$J$2063,8,0)</f>
        <v>0</v>
      </c>
      <c r="K302" s="77">
        <f t="shared" si="14"/>
        <v>0</v>
      </c>
      <c r="L302" s="64"/>
      <c r="M302" s="77"/>
      <c r="N302" s="77"/>
      <c r="O302" s="64"/>
      <c r="P302" s="64">
        <v>1</v>
      </c>
      <c r="Q302" s="64"/>
      <c r="R302" s="73"/>
      <c r="S302" s="77"/>
      <c r="T302" s="77" t="str">
        <f>VLOOKUP(B302,[2]Лист1!$C$3:$W$573,21,0)</f>
        <v>-</v>
      </c>
      <c r="U302" s="77" t="str">
        <f t="shared" si="12"/>
        <v>-</v>
      </c>
      <c r="V302" s="64">
        <f t="shared" si="13"/>
        <v>0</v>
      </c>
      <c r="W302" s="119"/>
      <c r="X302" s="182" t="s">
        <v>4845</v>
      </c>
      <c r="Y302" s="163">
        <v>1</v>
      </c>
      <c r="Z302" s="237"/>
    </row>
    <row r="303" spans="1:26" x14ac:dyDescent="0.3">
      <c r="A303" s="109" t="s">
        <v>959</v>
      </c>
      <c r="B303" s="110" t="s">
        <v>960</v>
      </c>
      <c r="C303" s="110" t="s">
        <v>961</v>
      </c>
      <c r="D303" s="77">
        <v>2</v>
      </c>
      <c r="E303" s="194">
        <v>173</v>
      </c>
      <c r="F303" s="198">
        <v>346</v>
      </c>
      <c r="G303" s="199">
        <v>8.42</v>
      </c>
      <c r="H303" s="199">
        <v>16.84</v>
      </c>
      <c r="I303" s="77" t="s">
        <v>170</v>
      </c>
      <c r="J303" s="77">
        <f>VLOOKUP(B303,'[1]09.02.2026'!$C$3:$J$2063,8,0)</f>
        <v>2</v>
      </c>
      <c r="K303" s="77">
        <f t="shared" si="14"/>
        <v>346</v>
      </c>
      <c r="L303" s="64"/>
      <c r="M303" s="77"/>
      <c r="N303" s="77"/>
      <c r="O303" s="64"/>
      <c r="P303" s="64"/>
      <c r="Q303" s="64">
        <v>1</v>
      </c>
      <c r="R303" s="118">
        <v>1</v>
      </c>
      <c r="S303" s="77"/>
      <c r="T303" s="77" t="str">
        <f>VLOOKUP(B303,[2]Лист1!$C$3:$W$573,21,0)</f>
        <v>-</v>
      </c>
      <c r="U303" s="77" t="str">
        <f t="shared" si="12"/>
        <v>-</v>
      </c>
      <c r="V303" s="64">
        <f t="shared" si="13"/>
        <v>0</v>
      </c>
      <c r="W303" s="119"/>
      <c r="X303" s="182" t="s">
        <v>4876</v>
      </c>
      <c r="Y303" s="163">
        <v>2</v>
      </c>
      <c r="Z303" s="237"/>
    </row>
    <row r="304" spans="1:26" ht="31.2" x14ac:dyDescent="0.3">
      <c r="A304" s="109" t="s">
        <v>962</v>
      </c>
      <c r="B304" s="110" t="s">
        <v>963</v>
      </c>
      <c r="C304" s="110" t="s">
        <v>964</v>
      </c>
      <c r="D304" s="77">
        <v>2</v>
      </c>
      <c r="E304" s="194">
        <v>287.7</v>
      </c>
      <c r="F304" s="198">
        <v>575.4</v>
      </c>
      <c r="G304" s="199">
        <v>13.97</v>
      </c>
      <c r="H304" s="199">
        <v>27.94</v>
      </c>
      <c r="I304" s="77" t="s">
        <v>170</v>
      </c>
      <c r="J304" s="77">
        <f>VLOOKUP(B304,'[1]09.02.2026'!$C$3:$J$2063,8,0)</f>
        <v>2</v>
      </c>
      <c r="K304" s="77">
        <f t="shared" si="14"/>
        <v>575.4</v>
      </c>
      <c r="L304" s="64"/>
      <c r="M304" s="77"/>
      <c r="N304" s="77"/>
      <c r="O304" s="64"/>
      <c r="P304" s="64"/>
      <c r="Q304" s="64">
        <v>1</v>
      </c>
      <c r="R304" s="118">
        <v>1</v>
      </c>
      <c r="S304" s="77"/>
      <c r="T304" s="77">
        <f>VLOOKUP(B304,[2]Лист1!$C$3:$W$573,21,0)</f>
        <v>1</v>
      </c>
      <c r="U304" s="77">
        <f t="shared" si="12"/>
        <v>287.7</v>
      </c>
      <c r="V304" s="64">
        <f t="shared" si="13"/>
        <v>0</v>
      </c>
      <c r="W304" s="119"/>
      <c r="X304" s="182" t="s">
        <v>4877</v>
      </c>
      <c r="Y304" s="163">
        <f>1+1</f>
        <v>2</v>
      </c>
      <c r="Z304" s="237"/>
    </row>
    <row r="305" spans="1:26" hidden="1" x14ac:dyDescent="0.3">
      <c r="A305" s="109" t="s">
        <v>965</v>
      </c>
      <c r="B305" s="110" t="s">
        <v>966</v>
      </c>
      <c r="C305" s="110" t="s">
        <v>967</v>
      </c>
      <c r="D305" s="77">
        <v>1</v>
      </c>
      <c r="E305" s="194">
        <v>267.2</v>
      </c>
      <c r="F305" s="198">
        <v>267.2</v>
      </c>
      <c r="G305" s="199">
        <v>12.99</v>
      </c>
      <c r="H305" s="199">
        <v>12.99</v>
      </c>
      <c r="I305" s="77" t="s">
        <v>170</v>
      </c>
      <c r="J305" s="77">
        <f>VLOOKUP(B305,'[1]09.02.2026'!$C$3:$J$2063,8,0)</f>
        <v>0</v>
      </c>
      <c r="K305" s="77">
        <f t="shared" si="14"/>
        <v>0</v>
      </c>
      <c r="L305" s="64"/>
      <c r="M305" s="77"/>
      <c r="N305" s="77"/>
      <c r="O305" s="64"/>
      <c r="P305" s="64"/>
      <c r="Q305" s="64">
        <v>1</v>
      </c>
      <c r="R305" s="73"/>
      <c r="S305" s="77"/>
      <c r="T305" s="77" t="str">
        <f>VLOOKUP(B305,[2]Лист1!$C$3:$W$573,21,0)</f>
        <v>-</v>
      </c>
      <c r="U305" s="77" t="str">
        <f t="shared" si="12"/>
        <v>-</v>
      </c>
      <c r="V305" s="64">
        <f t="shared" si="13"/>
        <v>0</v>
      </c>
      <c r="W305" s="119"/>
      <c r="X305" s="182" t="s">
        <v>4843</v>
      </c>
      <c r="Y305" s="163">
        <v>1</v>
      </c>
      <c r="Z305" s="237"/>
    </row>
    <row r="306" spans="1:26" hidden="1" x14ac:dyDescent="0.3">
      <c r="A306" s="109" t="s">
        <v>968</v>
      </c>
      <c r="B306" s="110" t="s">
        <v>969</v>
      </c>
      <c r="C306" s="110" t="s">
        <v>970</v>
      </c>
      <c r="D306" s="77">
        <v>2</v>
      </c>
      <c r="E306" s="194">
        <v>236.8</v>
      </c>
      <c r="F306" s="198">
        <v>473.6</v>
      </c>
      <c r="G306" s="199">
        <v>11.51</v>
      </c>
      <c r="H306" s="199">
        <v>23.02</v>
      </c>
      <c r="I306" s="77" t="s">
        <v>170</v>
      </c>
      <c r="J306" s="77">
        <f>VLOOKUP(B306,'[1]09.02.2026'!$C$3:$J$2063,8,0)</f>
        <v>0</v>
      </c>
      <c r="K306" s="77">
        <f t="shared" si="14"/>
        <v>0</v>
      </c>
      <c r="L306" s="64"/>
      <c r="M306" s="77"/>
      <c r="N306" s="77"/>
      <c r="O306" s="64"/>
      <c r="P306" s="64"/>
      <c r="Q306" s="64">
        <v>1</v>
      </c>
      <c r="R306" s="118">
        <v>1</v>
      </c>
      <c r="S306" s="77"/>
      <c r="T306" s="77" t="str">
        <f>VLOOKUP(B306,[2]Лист1!$C$3:$W$573,21,0)</f>
        <v>-</v>
      </c>
      <c r="U306" s="77" t="str">
        <f t="shared" si="12"/>
        <v>-</v>
      </c>
      <c r="V306" s="64">
        <f t="shared" si="13"/>
        <v>0</v>
      </c>
      <c r="W306" s="119"/>
      <c r="X306" s="182" t="s">
        <v>4960</v>
      </c>
      <c r="Y306" s="163">
        <v>2</v>
      </c>
      <c r="Z306" s="237"/>
    </row>
    <row r="307" spans="1:26" x14ac:dyDescent="0.3">
      <c r="A307" s="109" t="s">
        <v>971</v>
      </c>
      <c r="B307" s="110" t="s">
        <v>972</v>
      </c>
      <c r="C307" s="110" t="s">
        <v>973</v>
      </c>
      <c r="D307" s="77">
        <v>2</v>
      </c>
      <c r="E307" s="194">
        <v>215.8</v>
      </c>
      <c r="F307" s="198">
        <v>431.6</v>
      </c>
      <c r="G307" s="199">
        <v>10.51</v>
      </c>
      <c r="H307" s="199">
        <v>21.02</v>
      </c>
      <c r="I307" s="77" t="s">
        <v>170</v>
      </c>
      <c r="J307" s="77">
        <f>VLOOKUP(B307,'[1]09.02.2026'!$C$3:$J$2063,8,0)</f>
        <v>2</v>
      </c>
      <c r="K307" s="77">
        <f t="shared" si="14"/>
        <v>431.6</v>
      </c>
      <c r="L307" s="64"/>
      <c r="M307" s="77"/>
      <c r="N307" s="77"/>
      <c r="O307" s="64"/>
      <c r="P307" s="64"/>
      <c r="Q307" s="64">
        <v>1</v>
      </c>
      <c r="R307" s="118">
        <v>1</v>
      </c>
      <c r="S307" s="77"/>
      <c r="T307" s="77" t="str">
        <f>VLOOKUP(B307,[2]Лист1!$C$3:$W$573,21,0)</f>
        <v>-</v>
      </c>
      <c r="U307" s="77" t="str">
        <f t="shared" si="12"/>
        <v>-</v>
      </c>
      <c r="V307" s="64">
        <f t="shared" si="13"/>
        <v>0</v>
      </c>
      <c r="W307" s="119"/>
      <c r="X307" s="182" t="s">
        <v>4960</v>
      </c>
      <c r="Y307" s="163">
        <v>2</v>
      </c>
      <c r="Z307" s="237"/>
    </row>
    <row r="308" spans="1:26" x14ac:dyDescent="0.3">
      <c r="A308" s="109" t="s">
        <v>974</v>
      </c>
      <c r="B308" s="110" t="s">
        <v>975</v>
      </c>
      <c r="C308" s="110" t="s">
        <v>976</v>
      </c>
      <c r="D308" s="77">
        <v>2</v>
      </c>
      <c r="E308" s="194">
        <v>287.5</v>
      </c>
      <c r="F308" s="198">
        <v>575</v>
      </c>
      <c r="G308" s="199">
        <v>13.96</v>
      </c>
      <c r="H308" s="199">
        <v>27.92</v>
      </c>
      <c r="I308" s="77" t="s">
        <v>170</v>
      </c>
      <c r="J308" s="77">
        <f>VLOOKUP(B308,'[1]09.02.2026'!$C$3:$J$2063,8,0)</f>
        <v>1</v>
      </c>
      <c r="K308" s="77">
        <f t="shared" si="14"/>
        <v>287.5</v>
      </c>
      <c r="L308" s="64"/>
      <c r="M308" s="77"/>
      <c r="N308" s="77"/>
      <c r="O308" s="64"/>
      <c r="P308" s="64"/>
      <c r="Q308" s="64">
        <v>1</v>
      </c>
      <c r="R308" s="118">
        <v>1</v>
      </c>
      <c r="S308" s="77"/>
      <c r="T308" s="77">
        <f>VLOOKUP(B308,[2]Лист1!$C$3:$W$573,21,0)</f>
        <v>1</v>
      </c>
      <c r="U308" s="77">
        <f t="shared" si="12"/>
        <v>287.5</v>
      </c>
      <c r="V308" s="64">
        <f t="shared" si="13"/>
        <v>0</v>
      </c>
      <c r="W308" s="119"/>
      <c r="X308" s="182" t="s">
        <v>4856</v>
      </c>
      <c r="Y308" s="163">
        <v>2</v>
      </c>
      <c r="Z308" s="237"/>
    </row>
    <row r="309" spans="1:26" ht="31.2" x14ac:dyDescent="0.3">
      <c r="A309" s="109" t="s">
        <v>977</v>
      </c>
      <c r="B309" s="110" t="s">
        <v>978</v>
      </c>
      <c r="C309" s="110" t="s">
        <v>979</v>
      </c>
      <c r="D309" s="77">
        <v>2</v>
      </c>
      <c r="E309" s="194">
        <v>266.8</v>
      </c>
      <c r="F309" s="198">
        <v>533.6</v>
      </c>
      <c r="G309" s="199">
        <v>12.97</v>
      </c>
      <c r="H309" s="199">
        <v>25.94</v>
      </c>
      <c r="I309" s="77" t="s">
        <v>170</v>
      </c>
      <c r="J309" s="77">
        <f>VLOOKUP(B309,'[1]09.02.2026'!$C$3:$J$2063,8,0)</f>
        <v>1</v>
      </c>
      <c r="K309" s="77">
        <f t="shared" si="14"/>
        <v>266.8</v>
      </c>
      <c r="L309" s="64"/>
      <c r="M309" s="77"/>
      <c r="N309" s="77"/>
      <c r="O309" s="64"/>
      <c r="P309" s="64"/>
      <c r="Q309" s="64">
        <v>1</v>
      </c>
      <c r="R309" s="118">
        <v>1</v>
      </c>
      <c r="S309" s="77"/>
      <c r="T309" s="77" t="str">
        <f>VLOOKUP(B309,[2]Лист1!$C$3:$W$573,21,0)</f>
        <v>-</v>
      </c>
      <c r="U309" s="77" t="str">
        <f t="shared" si="12"/>
        <v>-</v>
      </c>
      <c r="V309" s="64">
        <f t="shared" si="13"/>
        <v>0</v>
      </c>
      <c r="W309" s="119"/>
      <c r="X309" s="182" t="s">
        <v>4961</v>
      </c>
      <c r="Y309" s="163">
        <f>1+1</f>
        <v>2</v>
      </c>
      <c r="Z309" s="237"/>
    </row>
    <row r="310" spans="1:26" hidden="1" x14ac:dyDescent="0.3">
      <c r="A310" s="109" t="s">
        <v>980</v>
      </c>
      <c r="B310" s="110" t="s">
        <v>981</v>
      </c>
      <c r="C310" s="110" t="s">
        <v>982</v>
      </c>
      <c r="D310" s="77">
        <v>2</v>
      </c>
      <c r="E310" s="194">
        <v>200.6</v>
      </c>
      <c r="F310" s="198">
        <v>401.2</v>
      </c>
      <c r="G310" s="199">
        <v>9.77</v>
      </c>
      <c r="H310" s="199">
        <v>19.54</v>
      </c>
      <c r="I310" s="77" t="s">
        <v>170</v>
      </c>
      <c r="J310" s="77">
        <f>VLOOKUP(B310,'[1]09.02.2026'!$C$3:$J$2063,8,0)</f>
        <v>0</v>
      </c>
      <c r="K310" s="77">
        <f t="shared" si="14"/>
        <v>0</v>
      </c>
      <c r="L310" s="64"/>
      <c r="M310" s="77"/>
      <c r="N310" s="77"/>
      <c r="O310" s="64"/>
      <c r="P310" s="64"/>
      <c r="Q310" s="64">
        <v>1</v>
      </c>
      <c r="R310" s="118">
        <v>1</v>
      </c>
      <c r="S310" s="77"/>
      <c r="T310" s="77" t="str">
        <f>VLOOKUP(B310,[2]Лист1!$C$3:$W$573,21,0)</f>
        <v>-</v>
      </c>
      <c r="U310" s="77" t="str">
        <f t="shared" si="12"/>
        <v>-</v>
      </c>
      <c r="V310" s="64">
        <f t="shared" si="13"/>
        <v>0</v>
      </c>
      <c r="W310" s="119"/>
      <c r="X310" s="182"/>
      <c r="Y310" s="163"/>
      <c r="Z310" s="237"/>
    </row>
    <row r="311" spans="1:26" x14ac:dyDescent="0.3">
      <c r="A311" s="109" t="s">
        <v>983</v>
      </c>
      <c r="B311" s="110" t="s">
        <v>984</v>
      </c>
      <c r="C311" s="110" t="s">
        <v>985</v>
      </c>
      <c r="D311" s="77">
        <v>2</v>
      </c>
      <c r="E311" s="194">
        <v>172.6</v>
      </c>
      <c r="F311" s="198">
        <v>345.2</v>
      </c>
      <c r="G311" s="199">
        <v>8.4</v>
      </c>
      <c r="H311" s="199">
        <v>16.8</v>
      </c>
      <c r="I311" s="77" t="s">
        <v>170</v>
      </c>
      <c r="J311" s="77">
        <f>VLOOKUP(B311,'[1]09.02.2026'!$C$3:$J$2063,8,0)</f>
        <v>2</v>
      </c>
      <c r="K311" s="77">
        <f t="shared" si="14"/>
        <v>345.2</v>
      </c>
      <c r="L311" s="64"/>
      <c r="M311" s="77"/>
      <c r="N311" s="77"/>
      <c r="O311" s="64"/>
      <c r="P311" s="64"/>
      <c r="Q311" s="64">
        <v>1</v>
      </c>
      <c r="R311" s="73"/>
      <c r="S311" s="117">
        <v>1</v>
      </c>
      <c r="T311" s="77" t="str">
        <f>VLOOKUP(B311,[2]Лист1!$C$3:$W$573,21,0)</f>
        <v>-</v>
      </c>
      <c r="U311" s="77" t="str">
        <f t="shared" si="12"/>
        <v>-</v>
      </c>
      <c r="V311" s="64">
        <f t="shared" si="13"/>
        <v>0</v>
      </c>
      <c r="W311" s="119"/>
      <c r="X311" s="182" t="s">
        <v>4876</v>
      </c>
      <c r="Y311" s="163">
        <v>2</v>
      </c>
      <c r="Z311" s="237"/>
    </row>
    <row r="312" spans="1:26" x14ac:dyDescent="0.3">
      <c r="A312" s="109" t="s">
        <v>986</v>
      </c>
      <c r="B312" s="110" t="s">
        <v>987</v>
      </c>
      <c r="C312" s="110" t="s">
        <v>988</v>
      </c>
      <c r="D312" s="77">
        <v>2</v>
      </c>
      <c r="E312" s="194">
        <v>287.3</v>
      </c>
      <c r="F312" s="198">
        <v>574.6</v>
      </c>
      <c r="G312" s="199">
        <v>13.95</v>
      </c>
      <c r="H312" s="199">
        <v>27.9</v>
      </c>
      <c r="I312" s="77" t="s">
        <v>170</v>
      </c>
      <c r="J312" s="77">
        <f>VLOOKUP(B312,'[1]09.02.2026'!$C$3:$J$2063,8,0)</f>
        <v>2</v>
      </c>
      <c r="K312" s="77">
        <f t="shared" si="14"/>
        <v>574.6</v>
      </c>
      <c r="L312" s="64"/>
      <c r="M312" s="77"/>
      <c r="N312" s="77"/>
      <c r="O312" s="64"/>
      <c r="P312" s="64"/>
      <c r="Q312" s="64">
        <v>1</v>
      </c>
      <c r="R312" s="73"/>
      <c r="S312" s="117">
        <v>1</v>
      </c>
      <c r="T312" s="77">
        <f>VLOOKUP(B312,[2]Лист1!$C$3:$W$573,21,0)</f>
        <v>2</v>
      </c>
      <c r="U312" s="77">
        <f t="shared" si="12"/>
        <v>574.6</v>
      </c>
      <c r="V312" s="64">
        <f t="shared" si="13"/>
        <v>0</v>
      </c>
      <c r="W312" s="119"/>
      <c r="X312" s="182" t="s">
        <v>4856</v>
      </c>
      <c r="Y312" s="163">
        <v>2</v>
      </c>
      <c r="Z312" s="237"/>
    </row>
    <row r="313" spans="1:26" hidden="1" x14ac:dyDescent="0.3">
      <c r="A313" s="109" t="s">
        <v>989</v>
      </c>
      <c r="B313" s="110" t="s">
        <v>990</v>
      </c>
      <c r="C313" s="110" t="s">
        <v>991</v>
      </c>
      <c r="D313" s="77">
        <v>2</v>
      </c>
      <c r="E313" s="194">
        <v>266.7</v>
      </c>
      <c r="F313" s="198">
        <v>533.4</v>
      </c>
      <c r="G313" s="199">
        <v>12.96</v>
      </c>
      <c r="H313" s="199">
        <v>25.92</v>
      </c>
      <c r="I313" s="77" t="s">
        <v>170</v>
      </c>
      <c r="J313" s="77">
        <f>VLOOKUP(B313,'[1]09.02.2026'!$C$3:$J$2063,8,0)</f>
        <v>0</v>
      </c>
      <c r="K313" s="77">
        <f t="shared" si="14"/>
        <v>0</v>
      </c>
      <c r="L313" s="64"/>
      <c r="M313" s="77"/>
      <c r="N313" s="77"/>
      <c r="O313" s="64"/>
      <c r="P313" s="64"/>
      <c r="Q313" s="64">
        <v>1</v>
      </c>
      <c r="R313" s="73"/>
      <c r="S313" s="117">
        <v>1</v>
      </c>
      <c r="T313" s="77" t="str">
        <f>VLOOKUP(B313,[2]Лист1!$C$3:$W$573,21,0)</f>
        <v>-</v>
      </c>
      <c r="U313" s="77" t="str">
        <f t="shared" si="12"/>
        <v>-</v>
      </c>
      <c r="V313" s="64">
        <f t="shared" si="13"/>
        <v>0</v>
      </c>
      <c r="W313" s="119"/>
      <c r="X313" s="182"/>
      <c r="Y313" s="163"/>
      <c r="Z313" s="237"/>
    </row>
    <row r="314" spans="1:26" ht="31.2" x14ac:dyDescent="0.3">
      <c r="A314" s="109" t="s">
        <v>992</v>
      </c>
      <c r="B314" s="110" t="s">
        <v>993</v>
      </c>
      <c r="C314" s="110" t="s">
        <v>994</v>
      </c>
      <c r="D314" s="77">
        <v>2</v>
      </c>
      <c r="E314" s="194">
        <v>236.3</v>
      </c>
      <c r="F314" s="198">
        <v>472.6</v>
      </c>
      <c r="G314" s="199">
        <v>11.49</v>
      </c>
      <c r="H314" s="199">
        <v>22.98</v>
      </c>
      <c r="I314" s="77" t="s">
        <v>170</v>
      </c>
      <c r="J314" s="77">
        <f>VLOOKUP(B314,'[1]09.02.2026'!$C$3:$J$2063,8,0)</f>
        <v>1</v>
      </c>
      <c r="K314" s="77">
        <f t="shared" si="14"/>
        <v>236.3</v>
      </c>
      <c r="L314" s="64"/>
      <c r="M314" s="77"/>
      <c r="N314" s="77"/>
      <c r="O314" s="64"/>
      <c r="P314" s="64"/>
      <c r="Q314" s="64">
        <v>1</v>
      </c>
      <c r="R314" s="73"/>
      <c r="S314" s="117">
        <v>1</v>
      </c>
      <c r="T314" s="77" t="str">
        <f>VLOOKUP(B314,[2]Лист1!$C$3:$W$573,21,0)</f>
        <v>-</v>
      </c>
      <c r="U314" s="77" t="str">
        <f t="shared" si="12"/>
        <v>-</v>
      </c>
      <c r="V314" s="64">
        <f t="shared" si="13"/>
        <v>0</v>
      </c>
      <c r="W314" s="119"/>
      <c r="X314" s="182" t="s">
        <v>4865</v>
      </c>
      <c r="Y314" s="163">
        <f>1+1</f>
        <v>2</v>
      </c>
      <c r="Z314" s="237"/>
    </row>
    <row r="315" spans="1:26" x14ac:dyDescent="0.3">
      <c r="A315" s="109" t="s">
        <v>995</v>
      </c>
      <c r="B315" s="110" t="s">
        <v>996</v>
      </c>
      <c r="C315" s="110" t="s">
        <v>997</v>
      </c>
      <c r="D315" s="77">
        <v>2</v>
      </c>
      <c r="E315" s="194">
        <v>216.4</v>
      </c>
      <c r="F315" s="198">
        <v>432.8</v>
      </c>
      <c r="G315" s="199">
        <v>10.54</v>
      </c>
      <c r="H315" s="199">
        <v>21.08</v>
      </c>
      <c r="I315" s="77" t="s">
        <v>170</v>
      </c>
      <c r="J315" s="77">
        <f>VLOOKUP(B315,'[1]09.02.2026'!$C$3:$J$2063,8,0)</f>
        <v>1</v>
      </c>
      <c r="K315" s="77">
        <f t="shared" si="14"/>
        <v>216.4</v>
      </c>
      <c r="L315" s="64"/>
      <c r="M315" s="77"/>
      <c r="N315" s="77"/>
      <c r="O315" s="64"/>
      <c r="P315" s="64"/>
      <c r="Q315" s="64">
        <v>1</v>
      </c>
      <c r="R315" s="73"/>
      <c r="S315" s="117">
        <v>1</v>
      </c>
      <c r="T315" s="77" t="str">
        <f>VLOOKUP(B315,[2]Лист1!$C$3:$W$573,21,0)</f>
        <v>-</v>
      </c>
      <c r="U315" s="77" t="str">
        <f t="shared" si="12"/>
        <v>-</v>
      </c>
      <c r="V315" s="64">
        <f t="shared" si="13"/>
        <v>0</v>
      </c>
      <c r="W315" s="119"/>
      <c r="X315" s="182" t="s">
        <v>4960</v>
      </c>
      <c r="Y315" s="163">
        <v>2</v>
      </c>
      <c r="Z315" s="237"/>
    </row>
    <row r="316" spans="1:26" ht="31.2" x14ac:dyDescent="0.3">
      <c r="A316" s="109" t="s">
        <v>998</v>
      </c>
      <c r="B316" s="110" t="s">
        <v>999</v>
      </c>
      <c r="C316" s="110" t="s">
        <v>1000</v>
      </c>
      <c r="D316" s="77">
        <v>2</v>
      </c>
      <c r="E316" s="194">
        <v>288.3</v>
      </c>
      <c r="F316" s="198">
        <v>576.6</v>
      </c>
      <c r="G316" s="199">
        <v>13.99</v>
      </c>
      <c r="H316" s="199">
        <v>27.98</v>
      </c>
      <c r="I316" s="77" t="s">
        <v>170</v>
      </c>
      <c r="J316" s="77">
        <f>VLOOKUP(B316,'[1]09.02.2026'!$C$3:$J$2063,8,0)</f>
        <v>2</v>
      </c>
      <c r="K316" s="77">
        <f t="shared" si="14"/>
        <v>576.6</v>
      </c>
      <c r="L316" s="64"/>
      <c r="M316" s="77"/>
      <c r="N316" s="77"/>
      <c r="O316" s="64"/>
      <c r="P316" s="64"/>
      <c r="Q316" s="64">
        <v>1</v>
      </c>
      <c r="R316" s="73"/>
      <c r="S316" s="117">
        <v>1</v>
      </c>
      <c r="T316" s="77">
        <f>VLOOKUP(B316,[2]Лист1!$C$3:$W$573,21,0)</f>
        <v>1</v>
      </c>
      <c r="U316" s="77">
        <f t="shared" si="12"/>
        <v>288.3</v>
      </c>
      <c r="V316" s="64">
        <f t="shared" si="13"/>
        <v>0</v>
      </c>
      <c r="W316" s="119"/>
      <c r="X316" s="182" t="s">
        <v>4877</v>
      </c>
      <c r="Y316" s="163">
        <f>1+1</f>
        <v>2</v>
      </c>
      <c r="Z316" s="237"/>
    </row>
    <row r="317" spans="1:26" x14ac:dyDescent="0.3">
      <c r="A317" s="109" t="s">
        <v>1001</v>
      </c>
      <c r="B317" s="110" t="s">
        <v>1002</v>
      </c>
      <c r="C317" s="110" t="s">
        <v>1003</v>
      </c>
      <c r="D317" s="77">
        <v>2</v>
      </c>
      <c r="E317" s="194">
        <v>267.5</v>
      </c>
      <c r="F317" s="198">
        <v>535</v>
      </c>
      <c r="G317" s="199">
        <v>13</v>
      </c>
      <c r="H317" s="199">
        <v>26</v>
      </c>
      <c r="I317" s="77" t="s">
        <v>170</v>
      </c>
      <c r="J317" s="77">
        <f>VLOOKUP(B317,'[1]09.02.2026'!$C$3:$J$2063,8,0)</f>
        <v>2</v>
      </c>
      <c r="K317" s="77">
        <f t="shared" si="14"/>
        <v>535</v>
      </c>
      <c r="L317" s="64"/>
      <c r="M317" s="77"/>
      <c r="N317" s="77"/>
      <c r="O317" s="64"/>
      <c r="P317" s="64"/>
      <c r="Q317" s="64">
        <v>1</v>
      </c>
      <c r="R317" s="73"/>
      <c r="S317" s="117">
        <v>1</v>
      </c>
      <c r="T317" s="77" t="str">
        <f>VLOOKUP(B317,[2]Лист1!$C$3:$W$573,21,0)</f>
        <v>-</v>
      </c>
      <c r="U317" s="77" t="str">
        <f t="shared" si="12"/>
        <v>-</v>
      </c>
      <c r="V317" s="64">
        <f t="shared" si="13"/>
        <v>0</v>
      </c>
      <c r="W317" s="119"/>
      <c r="X317" s="182" t="s">
        <v>4876</v>
      </c>
      <c r="Y317" s="163">
        <v>2</v>
      </c>
      <c r="Z317" s="237"/>
    </row>
    <row r="318" spans="1:26" hidden="1" x14ac:dyDescent="0.3">
      <c r="A318" s="109" t="s">
        <v>1004</v>
      </c>
      <c r="B318" s="110" t="s">
        <v>1005</v>
      </c>
      <c r="C318" s="110" t="s">
        <v>1006</v>
      </c>
      <c r="D318" s="77">
        <v>2</v>
      </c>
      <c r="E318" s="194">
        <v>201.3</v>
      </c>
      <c r="F318" s="198">
        <v>402.6</v>
      </c>
      <c r="G318" s="199">
        <v>9.8000000000000007</v>
      </c>
      <c r="H318" s="199">
        <v>19.600000000000001</v>
      </c>
      <c r="I318" s="77" t="s">
        <v>170</v>
      </c>
      <c r="J318" s="77">
        <f>VLOOKUP(B318,'[1]09.02.2026'!$C$3:$J$2063,8,0)</f>
        <v>0</v>
      </c>
      <c r="K318" s="77">
        <f t="shared" si="14"/>
        <v>0</v>
      </c>
      <c r="L318" s="64"/>
      <c r="M318" s="77"/>
      <c r="N318" s="77"/>
      <c r="O318" s="64"/>
      <c r="P318" s="64"/>
      <c r="Q318" s="64">
        <v>1</v>
      </c>
      <c r="R318" s="73"/>
      <c r="S318" s="117">
        <v>1</v>
      </c>
      <c r="T318" s="77" t="str">
        <f>VLOOKUP(B318,[2]Лист1!$C$3:$W$573,21,0)</f>
        <v>-</v>
      </c>
      <c r="U318" s="77" t="str">
        <f t="shared" si="12"/>
        <v>-</v>
      </c>
      <c r="V318" s="64">
        <f t="shared" si="13"/>
        <v>0</v>
      </c>
      <c r="W318" s="119"/>
      <c r="X318" s="182" t="s">
        <v>4965</v>
      </c>
      <c r="Y318" s="163">
        <v>2</v>
      </c>
      <c r="Z318" s="237"/>
    </row>
    <row r="319" spans="1:26" x14ac:dyDescent="0.3">
      <c r="A319" s="109" t="s">
        <v>1007</v>
      </c>
      <c r="B319" s="110" t="s">
        <v>1008</v>
      </c>
      <c r="C319" s="110" t="s">
        <v>1009</v>
      </c>
      <c r="D319" s="77">
        <v>2</v>
      </c>
      <c r="E319" s="194">
        <v>173.4</v>
      </c>
      <c r="F319" s="198">
        <v>346.8</v>
      </c>
      <c r="G319" s="199">
        <v>8.44</v>
      </c>
      <c r="H319" s="199">
        <v>16.88</v>
      </c>
      <c r="I319" s="77" t="s">
        <v>170</v>
      </c>
      <c r="J319" s="77">
        <f>VLOOKUP(B319,'[1]09.02.2026'!$C$3:$J$2063,8,0)</f>
        <v>2</v>
      </c>
      <c r="K319" s="77">
        <f t="shared" si="14"/>
        <v>346.8</v>
      </c>
      <c r="L319" s="64"/>
      <c r="M319" s="77"/>
      <c r="N319" s="77"/>
      <c r="O319" s="64"/>
      <c r="P319" s="64"/>
      <c r="Q319" s="64"/>
      <c r="R319" s="118">
        <v>1</v>
      </c>
      <c r="S319" s="117">
        <v>1</v>
      </c>
      <c r="T319" s="77" t="str">
        <f>VLOOKUP(B319,[2]Лист1!$C$3:$W$573,21,0)</f>
        <v>-</v>
      </c>
      <c r="U319" s="77" t="str">
        <f t="shared" si="12"/>
        <v>-</v>
      </c>
      <c r="V319" s="64">
        <f t="shared" si="13"/>
        <v>0</v>
      </c>
      <c r="W319" s="119"/>
      <c r="X319" s="182" t="s">
        <v>4876</v>
      </c>
      <c r="Y319" s="163">
        <v>2</v>
      </c>
      <c r="Z319" s="237"/>
    </row>
    <row r="320" spans="1:26" x14ac:dyDescent="0.3">
      <c r="A320" s="109" t="s">
        <v>1010</v>
      </c>
      <c r="B320" s="110" t="s">
        <v>1011</v>
      </c>
      <c r="C320" s="110" t="s">
        <v>1012</v>
      </c>
      <c r="D320" s="77">
        <v>2</v>
      </c>
      <c r="E320" s="194">
        <v>288.3</v>
      </c>
      <c r="F320" s="198">
        <v>576.6</v>
      </c>
      <c r="G320" s="199">
        <v>13.99</v>
      </c>
      <c r="H320" s="199">
        <v>27.98</v>
      </c>
      <c r="I320" s="77" t="s">
        <v>170</v>
      </c>
      <c r="J320" s="77">
        <f>VLOOKUP(B320,'[1]09.02.2026'!$C$3:$J$2063,8,0)</f>
        <v>2</v>
      </c>
      <c r="K320" s="77">
        <f t="shared" si="14"/>
        <v>576.6</v>
      </c>
      <c r="L320" s="64"/>
      <c r="M320" s="77"/>
      <c r="N320" s="77"/>
      <c r="O320" s="64"/>
      <c r="P320" s="64"/>
      <c r="Q320" s="64"/>
      <c r="R320" s="118">
        <v>1</v>
      </c>
      <c r="S320" s="117">
        <v>1</v>
      </c>
      <c r="T320" s="77">
        <f>VLOOKUP(B320,[2]Лист1!$C$3:$W$573,21,0)</f>
        <v>2</v>
      </c>
      <c r="U320" s="77">
        <f t="shared" si="12"/>
        <v>576.6</v>
      </c>
      <c r="V320" s="64">
        <f t="shared" si="13"/>
        <v>0</v>
      </c>
      <c r="W320" s="119"/>
      <c r="X320" s="182" t="s">
        <v>4856</v>
      </c>
      <c r="Y320" s="163">
        <v>2</v>
      </c>
      <c r="Z320" s="237"/>
    </row>
    <row r="321" spans="1:26" x14ac:dyDescent="0.3">
      <c r="A321" s="109" t="s">
        <v>1013</v>
      </c>
      <c r="B321" s="110" t="s">
        <v>1014</v>
      </c>
      <c r="C321" s="110" t="s">
        <v>1015</v>
      </c>
      <c r="D321" s="77">
        <v>2</v>
      </c>
      <c r="E321" s="194">
        <v>267.5</v>
      </c>
      <c r="F321" s="198">
        <v>535</v>
      </c>
      <c r="G321" s="199">
        <v>13</v>
      </c>
      <c r="H321" s="199">
        <v>26</v>
      </c>
      <c r="I321" s="77" t="s">
        <v>170</v>
      </c>
      <c r="J321" s="77">
        <f>VLOOKUP(B321,'[1]09.02.2026'!$C$3:$J$2063,8,0)</f>
        <v>2</v>
      </c>
      <c r="K321" s="77">
        <f t="shared" si="14"/>
        <v>535</v>
      </c>
      <c r="L321" s="64"/>
      <c r="M321" s="77"/>
      <c r="N321" s="77"/>
      <c r="O321" s="64"/>
      <c r="P321" s="64"/>
      <c r="Q321" s="64"/>
      <c r="R321" s="118">
        <v>1</v>
      </c>
      <c r="S321" s="117">
        <v>1</v>
      </c>
      <c r="T321" s="77">
        <f>VLOOKUP(B321,[2]Лист1!$C$3:$W$573,21,0)</f>
        <v>2</v>
      </c>
      <c r="U321" s="77">
        <f t="shared" si="12"/>
        <v>535</v>
      </c>
      <c r="V321" s="64">
        <f t="shared" si="13"/>
        <v>0</v>
      </c>
      <c r="W321" s="119"/>
      <c r="X321" s="182" t="s">
        <v>4856</v>
      </c>
      <c r="Y321" s="163">
        <v>2</v>
      </c>
      <c r="Z321" s="237"/>
    </row>
    <row r="322" spans="1:26" hidden="1" x14ac:dyDescent="0.3">
      <c r="A322" s="109" t="s">
        <v>1016</v>
      </c>
      <c r="B322" s="110" t="s">
        <v>1017</v>
      </c>
      <c r="C322" s="110" t="s">
        <v>1018</v>
      </c>
      <c r="D322" s="77">
        <v>2</v>
      </c>
      <c r="E322" s="194">
        <v>237.1</v>
      </c>
      <c r="F322" s="198">
        <v>474.2</v>
      </c>
      <c r="G322" s="199">
        <v>11.53</v>
      </c>
      <c r="H322" s="199">
        <v>23.06</v>
      </c>
      <c r="I322" s="77" t="s">
        <v>170</v>
      </c>
      <c r="J322" s="77">
        <f>VLOOKUP(B322,'[1]09.02.2026'!$C$3:$J$2063,8,0)</f>
        <v>0</v>
      </c>
      <c r="K322" s="77">
        <f t="shared" si="14"/>
        <v>0</v>
      </c>
      <c r="L322" s="64"/>
      <c r="M322" s="77"/>
      <c r="N322" s="77"/>
      <c r="O322" s="64"/>
      <c r="P322" s="64"/>
      <c r="Q322" s="64"/>
      <c r="R322" s="118">
        <v>1</v>
      </c>
      <c r="S322" s="117">
        <v>1</v>
      </c>
      <c r="T322" s="77" t="str">
        <f>VLOOKUP(B322,[2]Лист1!$C$3:$W$573,21,0)</f>
        <v>-</v>
      </c>
      <c r="U322" s="77" t="str">
        <f t="shared" ref="U322:U385" si="15">IFERROR((T322*E322),"-")</f>
        <v>-</v>
      </c>
      <c r="V322" s="64">
        <f t="shared" ref="V322:V385" si="16">D322-L322-M322-N322-O322-P322-Q322-R322-S322</f>
        <v>0</v>
      </c>
      <c r="W322" s="119"/>
      <c r="X322" s="182" t="s">
        <v>4843</v>
      </c>
      <c r="Y322" s="163">
        <v>2</v>
      </c>
      <c r="Z322" s="237"/>
    </row>
    <row r="323" spans="1:26" x14ac:dyDescent="0.3">
      <c r="A323" s="109" t="s">
        <v>1019</v>
      </c>
      <c r="B323" s="110" t="s">
        <v>1020</v>
      </c>
      <c r="C323" s="110" t="s">
        <v>1021</v>
      </c>
      <c r="D323" s="77">
        <v>2</v>
      </c>
      <c r="E323" s="194">
        <v>216.4</v>
      </c>
      <c r="F323" s="198">
        <v>432.8</v>
      </c>
      <c r="G323" s="199">
        <v>10.54</v>
      </c>
      <c r="H323" s="199">
        <v>21.08</v>
      </c>
      <c r="I323" s="77" t="s">
        <v>170</v>
      </c>
      <c r="J323" s="77">
        <f>VLOOKUP(B323,'[1]09.02.2026'!$C$3:$J$2063,8,0)</f>
        <v>2</v>
      </c>
      <c r="K323" s="77">
        <f t="shared" ref="K323:K386" si="17">J323*E323</f>
        <v>432.8</v>
      </c>
      <c r="L323" s="64"/>
      <c r="M323" s="77"/>
      <c r="N323" s="77"/>
      <c r="O323" s="64"/>
      <c r="P323" s="64"/>
      <c r="Q323" s="64"/>
      <c r="R323" s="118">
        <v>1</v>
      </c>
      <c r="S323" s="117">
        <v>1</v>
      </c>
      <c r="T323" s="77" t="str">
        <f>VLOOKUP(B323,[2]Лист1!$C$3:$W$573,21,0)</f>
        <v>-</v>
      </c>
      <c r="U323" s="77" t="str">
        <f t="shared" si="15"/>
        <v>-</v>
      </c>
      <c r="V323" s="64">
        <f t="shared" si="16"/>
        <v>0</v>
      </c>
      <c r="W323" s="119"/>
      <c r="X323" s="182" t="s">
        <v>4960</v>
      </c>
      <c r="Y323" s="163">
        <v>2</v>
      </c>
      <c r="Z323" s="237"/>
    </row>
    <row r="324" spans="1:26" x14ac:dyDescent="0.3">
      <c r="A324" s="109" t="s">
        <v>1022</v>
      </c>
      <c r="B324" s="110" t="s">
        <v>1023</v>
      </c>
      <c r="C324" s="110" t="s">
        <v>1024</v>
      </c>
      <c r="D324" s="77">
        <v>2</v>
      </c>
      <c r="E324" s="194">
        <v>288.3</v>
      </c>
      <c r="F324" s="198">
        <v>576.6</v>
      </c>
      <c r="G324" s="199">
        <v>13.99</v>
      </c>
      <c r="H324" s="199">
        <v>27.98</v>
      </c>
      <c r="I324" s="77" t="s">
        <v>170</v>
      </c>
      <c r="J324" s="77">
        <f>VLOOKUP(B324,'[1]09.02.2026'!$C$3:$J$2063,8,0)</f>
        <v>2</v>
      </c>
      <c r="K324" s="77">
        <f t="shared" si="17"/>
        <v>576.6</v>
      </c>
      <c r="L324" s="64"/>
      <c r="M324" s="77"/>
      <c r="N324" s="77"/>
      <c r="O324" s="64"/>
      <c r="P324" s="64"/>
      <c r="Q324" s="64"/>
      <c r="R324" s="118">
        <v>1</v>
      </c>
      <c r="S324" s="117">
        <v>1</v>
      </c>
      <c r="T324" s="77">
        <f>VLOOKUP(B324,[2]Лист1!$C$3:$W$573,21,0)</f>
        <v>2</v>
      </c>
      <c r="U324" s="77">
        <f t="shared" si="15"/>
        <v>576.6</v>
      </c>
      <c r="V324" s="64">
        <f t="shared" si="16"/>
        <v>0</v>
      </c>
      <c r="W324" s="119"/>
      <c r="X324" s="182" t="s">
        <v>4856</v>
      </c>
      <c r="Y324" s="163">
        <v>2</v>
      </c>
      <c r="Z324" s="237"/>
    </row>
    <row r="325" spans="1:26" ht="31.2" x14ac:dyDescent="0.3">
      <c r="A325" s="109" t="s">
        <v>1025</v>
      </c>
      <c r="B325" s="110" t="s">
        <v>1026</v>
      </c>
      <c r="C325" s="110" t="s">
        <v>1027</v>
      </c>
      <c r="D325" s="77">
        <v>2</v>
      </c>
      <c r="E325" s="194">
        <v>267.5</v>
      </c>
      <c r="F325" s="198">
        <v>535</v>
      </c>
      <c r="G325" s="199">
        <v>13</v>
      </c>
      <c r="H325" s="199">
        <v>26</v>
      </c>
      <c r="I325" s="77" t="s">
        <v>170</v>
      </c>
      <c r="J325" s="77">
        <f>VLOOKUP(B325,'[1]09.02.2026'!$C$3:$J$2063,8,0)</f>
        <v>2</v>
      </c>
      <c r="K325" s="77">
        <f t="shared" si="17"/>
        <v>535</v>
      </c>
      <c r="L325" s="64"/>
      <c r="M325" s="77"/>
      <c r="N325" s="77"/>
      <c r="O325" s="64"/>
      <c r="P325" s="64"/>
      <c r="Q325" s="64"/>
      <c r="R325" s="118">
        <v>1</v>
      </c>
      <c r="S325" s="117">
        <v>1</v>
      </c>
      <c r="T325" s="77">
        <f>VLOOKUP(B325,[2]Лист1!$C$3:$W$573,21,0)</f>
        <v>1</v>
      </c>
      <c r="U325" s="77">
        <f t="shared" si="15"/>
        <v>267.5</v>
      </c>
      <c r="V325" s="64">
        <f t="shared" si="16"/>
        <v>0</v>
      </c>
      <c r="W325" s="119"/>
      <c r="X325" s="182" t="s">
        <v>4877</v>
      </c>
      <c r="Y325" s="163">
        <f>1+1</f>
        <v>2</v>
      </c>
      <c r="Z325" s="237"/>
    </row>
    <row r="326" spans="1:26" hidden="1" x14ac:dyDescent="0.3">
      <c r="A326" s="109" t="s">
        <v>1028</v>
      </c>
      <c r="B326" s="110" t="s">
        <v>1029</v>
      </c>
      <c r="C326" s="110" t="s">
        <v>1030</v>
      </c>
      <c r="D326" s="77">
        <v>2</v>
      </c>
      <c r="E326" s="194">
        <v>201.3</v>
      </c>
      <c r="F326" s="198">
        <v>402.6</v>
      </c>
      <c r="G326" s="199">
        <v>9.8000000000000007</v>
      </c>
      <c r="H326" s="199">
        <v>19.600000000000001</v>
      </c>
      <c r="I326" s="77" t="s">
        <v>170</v>
      </c>
      <c r="J326" s="77">
        <f>VLOOKUP(B326,'[1]09.02.2026'!$C$3:$J$2063,8,0)</f>
        <v>0</v>
      </c>
      <c r="K326" s="77">
        <f t="shared" si="17"/>
        <v>0</v>
      </c>
      <c r="L326" s="64"/>
      <c r="M326" s="77"/>
      <c r="N326" s="77"/>
      <c r="O326" s="64"/>
      <c r="P326" s="64"/>
      <c r="Q326" s="64"/>
      <c r="R326" s="118">
        <v>1</v>
      </c>
      <c r="S326" s="117">
        <v>1</v>
      </c>
      <c r="T326" s="77" t="str">
        <f>VLOOKUP(B326,[2]Лист1!$C$3:$W$573,21,0)</f>
        <v>-</v>
      </c>
      <c r="U326" s="77" t="str">
        <f t="shared" si="15"/>
        <v>-</v>
      </c>
      <c r="V326" s="64">
        <f t="shared" si="16"/>
        <v>0</v>
      </c>
      <c r="W326" s="119"/>
      <c r="X326" s="182" t="s">
        <v>4965</v>
      </c>
      <c r="Y326" s="163">
        <v>2</v>
      </c>
      <c r="Z326" s="237"/>
    </row>
    <row r="327" spans="1:26" hidden="1" x14ac:dyDescent="0.3">
      <c r="A327" s="109" t="s">
        <v>1031</v>
      </c>
      <c r="B327" s="110" t="s">
        <v>1032</v>
      </c>
      <c r="C327" s="110" t="s">
        <v>1033</v>
      </c>
      <c r="D327" s="77">
        <v>111</v>
      </c>
      <c r="E327" s="194">
        <v>49</v>
      </c>
      <c r="F327" s="198">
        <v>5439</v>
      </c>
      <c r="G327" s="199">
        <v>14.89</v>
      </c>
      <c r="H327" s="199">
        <v>1652.79</v>
      </c>
      <c r="I327" s="77" t="s">
        <v>170</v>
      </c>
      <c r="J327" s="77">
        <f>VLOOKUP(B327,'[1]09.02.2026'!$C$3:$J$2063,8,0)</f>
        <v>0</v>
      </c>
      <c r="K327" s="77">
        <f t="shared" si="17"/>
        <v>0</v>
      </c>
      <c r="L327" s="64">
        <v>10</v>
      </c>
      <c r="M327" s="121">
        <v>7</v>
      </c>
      <c r="N327" s="120">
        <v>13</v>
      </c>
      <c r="O327" s="64">
        <v>16</v>
      </c>
      <c r="P327" s="64">
        <v>16</v>
      </c>
      <c r="Q327" s="64">
        <v>16</v>
      </c>
      <c r="R327" s="118">
        <v>16</v>
      </c>
      <c r="S327" s="117">
        <v>17</v>
      </c>
      <c r="T327" s="77" t="str">
        <f>VLOOKUP(B327,[2]Лист1!$C$3:$W$573,21,0)</f>
        <v>-</v>
      </c>
      <c r="U327" s="77" t="str">
        <f t="shared" si="15"/>
        <v>-</v>
      </c>
      <c r="V327" s="64">
        <f t="shared" si="16"/>
        <v>0</v>
      </c>
      <c r="W327" s="119" t="s">
        <v>1773</v>
      </c>
      <c r="X327" s="182"/>
      <c r="Y327" s="163"/>
      <c r="Z327" s="237"/>
    </row>
    <row r="328" spans="1:26" hidden="1" x14ac:dyDescent="0.3">
      <c r="A328" s="109" t="s">
        <v>1034</v>
      </c>
      <c r="B328" s="110" t="s">
        <v>1035</v>
      </c>
      <c r="C328" s="110" t="s">
        <v>1036</v>
      </c>
      <c r="D328" s="77">
        <v>111</v>
      </c>
      <c r="E328" s="194">
        <v>47</v>
      </c>
      <c r="F328" s="198">
        <v>5217</v>
      </c>
      <c r="G328" s="199">
        <v>14.26</v>
      </c>
      <c r="H328" s="199">
        <v>1582.86</v>
      </c>
      <c r="I328" s="77" t="s">
        <v>170</v>
      </c>
      <c r="J328" s="77">
        <f>VLOOKUP(B328,'[1]09.02.2026'!$C$3:$J$2063,8,0)</f>
        <v>0</v>
      </c>
      <c r="K328" s="77">
        <f t="shared" si="17"/>
        <v>0</v>
      </c>
      <c r="L328" s="64">
        <v>10</v>
      </c>
      <c r="M328" s="121">
        <v>7</v>
      </c>
      <c r="N328" s="120">
        <v>13</v>
      </c>
      <c r="O328" s="64">
        <v>16</v>
      </c>
      <c r="P328" s="64">
        <v>16</v>
      </c>
      <c r="Q328" s="64">
        <v>16</v>
      </c>
      <c r="R328" s="118">
        <v>16</v>
      </c>
      <c r="S328" s="117">
        <v>17</v>
      </c>
      <c r="T328" s="77" t="str">
        <f>VLOOKUP(B328,[2]Лист1!$C$3:$W$573,21,0)</f>
        <v>-</v>
      </c>
      <c r="U328" s="77" t="str">
        <f t="shared" si="15"/>
        <v>-</v>
      </c>
      <c r="V328" s="64">
        <f t="shared" si="16"/>
        <v>0</v>
      </c>
      <c r="W328" s="119" t="s">
        <v>1773</v>
      </c>
      <c r="X328" s="182"/>
      <c r="Y328" s="163"/>
      <c r="Z328" s="237"/>
    </row>
    <row r="329" spans="1:26" hidden="1" x14ac:dyDescent="0.3">
      <c r="A329" s="221">
        <v>329</v>
      </c>
      <c r="B329" s="110" t="s">
        <v>1038</v>
      </c>
      <c r="C329" s="110" t="s">
        <v>1039</v>
      </c>
      <c r="D329" s="77">
        <v>75</v>
      </c>
      <c r="E329" s="194">
        <v>70.599999999999994</v>
      </c>
      <c r="F329" s="198">
        <v>5295</v>
      </c>
      <c r="G329" s="199">
        <v>24.34</v>
      </c>
      <c r="H329" s="199">
        <v>1825.5</v>
      </c>
      <c r="I329" s="77" t="s">
        <v>1040</v>
      </c>
      <c r="J329" s="77">
        <f>VLOOKUP(B329,'[1]09.02.2026'!$C$3:$J$2063,8,0)</f>
        <v>0</v>
      </c>
      <c r="K329" s="77">
        <f t="shared" si="17"/>
        <v>0</v>
      </c>
      <c r="L329" s="64"/>
      <c r="M329" s="121">
        <v>4</v>
      </c>
      <c r="N329" s="120">
        <v>10</v>
      </c>
      <c r="O329" s="64">
        <v>12</v>
      </c>
      <c r="P329" s="64">
        <v>12</v>
      </c>
      <c r="Q329" s="64">
        <v>12</v>
      </c>
      <c r="R329" s="118">
        <v>12</v>
      </c>
      <c r="S329" s="117">
        <v>13</v>
      </c>
      <c r="T329" s="77" t="str">
        <f>VLOOKUP(B329,[2]Лист1!$C$3:$W$573,21,0)</f>
        <v>-</v>
      </c>
      <c r="U329" s="77" t="str">
        <f t="shared" si="15"/>
        <v>-</v>
      </c>
      <c r="V329" s="64">
        <f t="shared" si="16"/>
        <v>0</v>
      </c>
      <c r="W329" s="119" t="s">
        <v>1773</v>
      </c>
      <c r="X329" s="182"/>
      <c r="Y329" s="163"/>
      <c r="Z329" s="237"/>
    </row>
    <row r="330" spans="1:26" hidden="1" x14ac:dyDescent="0.3">
      <c r="A330" s="109" t="s">
        <v>1041</v>
      </c>
      <c r="B330" s="110" t="s">
        <v>1042</v>
      </c>
      <c r="C330" s="110" t="s">
        <v>1043</v>
      </c>
      <c r="D330" s="77">
        <v>14</v>
      </c>
      <c r="E330" s="194">
        <v>71.5</v>
      </c>
      <c r="F330" s="198">
        <v>1001</v>
      </c>
      <c r="G330" s="199">
        <v>24.62</v>
      </c>
      <c r="H330" s="199">
        <v>344.68</v>
      </c>
      <c r="I330" s="77" t="s">
        <v>1040</v>
      </c>
      <c r="J330" s="77">
        <f>VLOOKUP(B330,'[1]09.02.2026'!$C$3:$J$2063,8,0)</f>
        <v>0</v>
      </c>
      <c r="K330" s="77">
        <f t="shared" si="17"/>
        <v>0</v>
      </c>
      <c r="L330" s="64"/>
      <c r="M330" s="121">
        <v>4</v>
      </c>
      <c r="N330" s="120">
        <v>10</v>
      </c>
      <c r="O330" s="64"/>
      <c r="P330" s="64"/>
      <c r="Q330" s="64"/>
      <c r="R330" s="73"/>
      <c r="S330" s="77"/>
      <c r="T330" s="77" t="str">
        <f>VLOOKUP(B330,[2]Лист1!$C$3:$W$573,21,0)</f>
        <v>-</v>
      </c>
      <c r="U330" s="77" t="str">
        <f t="shared" si="15"/>
        <v>-</v>
      </c>
      <c r="V330" s="64">
        <f t="shared" si="16"/>
        <v>0</v>
      </c>
      <c r="W330" s="119"/>
      <c r="X330" s="182"/>
      <c r="Y330" s="163"/>
      <c r="Z330" s="237"/>
    </row>
    <row r="331" spans="1:26" ht="31.2" hidden="1" x14ac:dyDescent="0.3">
      <c r="A331" s="109" t="s">
        <v>1044</v>
      </c>
      <c r="B331" s="110" t="s">
        <v>1045</v>
      </c>
      <c r="C331" s="110" t="s">
        <v>1046</v>
      </c>
      <c r="D331" s="77">
        <v>4</v>
      </c>
      <c r="E331" s="194">
        <v>23.3</v>
      </c>
      <c r="F331" s="198">
        <v>93.2</v>
      </c>
      <c r="G331" s="199">
        <v>8.02</v>
      </c>
      <c r="H331" s="199">
        <v>32.08</v>
      </c>
      <c r="I331" s="77" t="s">
        <v>1040</v>
      </c>
      <c r="J331" s="77">
        <f>VLOOKUP(B331,'[1]09.02.2026'!$C$3:$J$2063,8,0)</f>
        <v>0</v>
      </c>
      <c r="K331" s="77">
        <f t="shared" si="17"/>
        <v>0</v>
      </c>
      <c r="L331" s="64"/>
      <c r="M331" s="77"/>
      <c r="N331" s="120">
        <v>2</v>
      </c>
      <c r="O331" s="64"/>
      <c r="P331" s="64"/>
      <c r="Q331" s="64"/>
      <c r="R331" s="73"/>
      <c r="S331" s="77"/>
      <c r="T331" s="77" t="str">
        <f>VLOOKUP(B331,[2]Лист1!$C$3:$W$573,21,0)</f>
        <v>-</v>
      </c>
      <c r="U331" s="77" t="str">
        <f t="shared" si="15"/>
        <v>-</v>
      </c>
      <c r="V331" s="64">
        <f t="shared" si="16"/>
        <v>2</v>
      </c>
      <c r="W331" s="119" t="s">
        <v>1775</v>
      </c>
      <c r="X331" s="182"/>
      <c r="Y331" s="163"/>
      <c r="Z331" s="237"/>
    </row>
    <row r="332" spans="1:26" hidden="1" x14ac:dyDescent="0.3">
      <c r="A332" s="109" t="s">
        <v>1047</v>
      </c>
      <c r="B332" s="110" t="s">
        <v>1048</v>
      </c>
      <c r="C332" s="110" t="s">
        <v>1049</v>
      </c>
      <c r="D332" s="77">
        <v>1</v>
      </c>
      <c r="E332" s="194">
        <v>7.9</v>
      </c>
      <c r="F332" s="198">
        <v>7.9</v>
      </c>
      <c r="G332" s="199">
        <v>2.73</v>
      </c>
      <c r="H332" s="199">
        <v>2.73</v>
      </c>
      <c r="I332" s="77" t="s">
        <v>1040</v>
      </c>
      <c r="J332" s="77">
        <f>VLOOKUP(B332,'[1]09.02.2026'!$C$3:$J$2063,8,0)</f>
        <v>0</v>
      </c>
      <c r="K332" s="77">
        <f t="shared" si="17"/>
        <v>0</v>
      </c>
      <c r="L332" s="64"/>
      <c r="M332" s="77"/>
      <c r="N332" s="120">
        <v>1</v>
      </c>
      <c r="O332" s="64"/>
      <c r="P332" s="64"/>
      <c r="Q332" s="64"/>
      <c r="R332" s="73"/>
      <c r="S332" s="77"/>
      <c r="T332" s="77" t="str">
        <f>VLOOKUP(B332,[2]Лист1!$C$3:$W$573,21,0)</f>
        <v>-</v>
      </c>
      <c r="U332" s="77" t="str">
        <f t="shared" si="15"/>
        <v>-</v>
      </c>
      <c r="V332" s="64">
        <f t="shared" si="16"/>
        <v>0</v>
      </c>
      <c r="W332" s="119"/>
      <c r="X332" s="182"/>
      <c r="Y332" s="163"/>
      <c r="Z332" s="237"/>
    </row>
    <row r="333" spans="1:26" hidden="1" x14ac:dyDescent="0.3">
      <c r="A333" s="109" t="s">
        <v>1050</v>
      </c>
      <c r="B333" s="110" t="s">
        <v>1051</v>
      </c>
      <c r="C333" s="110" t="s">
        <v>1052</v>
      </c>
      <c r="D333" s="77">
        <v>2</v>
      </c>
      <c r="E333" s="194">
        <v>17.7</v>
      </c>
      <c r="F333" s="198">
        <v>35.4</v>
      </c>
      <c r="G333" s="199">
        <v>6.11</v>
      </c>
      <c r="H333" s="199">
        <v>12.22</v>
      </c>
      <c r="I333" s="77" t="s">
        <v>1040</v>
      </c>
      <c r="J333" s="77">
        <f>VLOOKUP(B333,'[1]09.02.2026'!$C$3:$J$2063,8,0)</f>
        <v>0</v>
      </c>
      <c r="K333" s="77">
        <f t="shared" si="17"/>
        <v>0</v>
      </c>
      <c r="L333" s="64"/>
      <c r="M333" s="77"/>
      <c r="N333" s="120">
        <v>2</v>
      </c>
      <c r="O333" s="64"/>
      <c r="P333" s="64"/>
      <c r="Q333" s="64"/>
      <c r="R333" s="73"/>
      <c r="S333" s="77"/>
      <c r="T333" s="77" t="str">
        <f>VLOOKUP(B333,[2]Лист1!$C$3:$W$573,21,0)</f>
        <v>-</v>
      </c>
      <c r="U333" s="77" t="str">
        <f t="shared" si="15"/>
        <v>-</v>
      </c>
      <c r="V333" s="64">
        <f t="shared" si="16"/>
        <v>0</v>
      </c>
      <c r="W333" s="119"/>
      <c r="X333" s="182"/>
      <c r="Y333" s="163"/>
      <c r="Z333" s="237"/>
    </row>
    <row r="334" spans="1:26" hidden="1" x14ac:dyDescent="0.3">
      <c r="A334" s="109" t="s">
        <v>1053</v>
      </c>
      <c r="B334" s="110" t="s">
        <v>1054</v>
      </c>
      <c r="C334" s="110" t="s">
        <v>1055</v>
      </c>
      <c r="D334" s="77">
        <v>2</v>
      </c>
      <c r="E334" s="194">
        <v>10.3</v>
      </c>
      <c r="F334" s="198">
        <v>20.6</v>
      </c>
      <c r="G334" s="199">
        <v>3.57</v>
      </c>
      <c r="H334" s="199">
        <v>7.14</v>
      </c>
      <c r="I334" s="77" t="s">
        <v>1040</v>
      </c>
      <c r="J334" s="77">
        <f>VLOOKUP(B334,'[1]09.02.2026'!$C$3:$J$2063,8,0)</f>
        <v>0</v>
      </c>
      <c r="K334" s="77">
        <f t="shared" si="17"/>
        <v>0</v>
      </c>
      <c r="L334" s="64"/>
      <c r="M334" s="77"/>
      <c r="N334" s="120">
        <v>2</v>
      </c>
      <c r="O334" s="64"/>
      <c r="P334" s="64"/>
      <c r="Q334" s="64"/>
      <c r="R334" s="73"/>
      <c r="S334" s="77"/>
      <c r="T334" s="77" t="str">
        <f>VLOOKUP(B334,[2]Лист1!$C$3:$W$573,21,0)</f>
        <v>-</v>
      </c>
      <c r="U334" s="77" t="str">
        <f t="shared" si="15"/>
        <v>-</v>
      </c>
      <c r="V334" s="64">
        <f t="shared" si="16"/>
        <v>0</v>
      </c>
      <c r="W334" s="119"/>
      <c r="X334" s="182"/>
      <c r="Y334" s="163"/>
      <c r="Z334" s="237"/>
    </row>
    <row r="335" spans="1:26" hidden="1" x14ac:dyDescent="0.3">
      <c r="A335" s="109" t="s">
        <v>1056</v>
      </c>
      <c r="B335" s="110" t="s">
        <v>1057</v>
      </c>
      <c r="C335" s="110" t="s">
        <v>1058</v>
      </c>
      <c r="D335" s="77">
        <v>60</v>
      </c>
      <c r="E335" s="194">
        <v>23.6</v>
      </c>
      <c r="F335" s="198">
        <v>1416</v>
      </c>
      <c r="G335" s="199">
        <v>8.14</v>
      </c>
      <c r="H335" s="199">
        <v>488.4</v>
      </c>
      <c r="I335" s="77" t="s">
        <v>1040</v>
      </c>
      <c r="J335" s="77">
        <f>VLOOKUP(B335,'[1]09.02.2026'!$C$3:$J$2063,8,0)</f>
        <v>0</v>
      </c>
      <c r="K335" s="77">
        <f t="shared" si="17"/>
        <v>0</v>
      </c>
      <c r="L335" s="64"/>
      <c r="M335" s="77"/>
      <c r="N335" s="77"/>
      <c r="O335" s="64">
        <v>12</v>
      </c>
      <c r="P335" s="64">
        <v>11</v>
      </c>
      <c r="Q335" s="64">
        <v>12</v>
      </c>
      <c r="R335" s="118">
        <v>12</v>
      </c>
      <c r="S335" s="117">
        <v>13</v>
      </c>
      <c r="T335" s="77" t="str">
        <f>VLOOKUP(B335,[2]Лист1!$C$3:$W$573,21,0)</f>
        <v>-</v>
      </c>
      <c r="U335" s="77" t="str">
        <f t="shared" si="15"/>
        <v>-</v>
      </c>
      <c r="V335" s="64">
        <f t="shared" si="16"/>
        <v>0</v>
      </c>
      <c r="W335" s="119" t="s">
        <v>1773</v>
      </c>
      <c r="X335" s="182"/>
      <c r="Y335" s="163"/>
      <c r="Z335" s="237"/>
    </row>
    <row r="336" spans="1:26" hidden="1" x14ac:dyDescent="0.3">
      <c r="A336" s="109" t="s">
        <v>1059</v>
      </c>
      <c r="B336" s="110" t="s">
        <v>1060</v>
      </c>
      <c r="C336" s="110" t="s">
        <v>1061</v>
      </c>
      <c r="D336" s="77">
        <v>60</v>
      </c>
      <c r="E336" s="194">
        <v>22.9</v>
      </c>
      <c r="F336" s="198">
        <v>1374</v>
      </c>
      <c r="G336" s="199">
        <v>7.89</v>
      </c>
      <c r="H336" s="199">
        <v>473.4</v>
      </c>
      <c r="I336" s="77" t="s">
        <v>1040</v>
      </c>
      <c r="J336" s="77">
        <f>VLOOKUP(B336,'[1]09.02.2026'!$C$3:$J$2063,8,0)</f>
        <v>0</v>
      </c>
      <c r="K336" s="77">
        <f t="shared" si="17"/>
        <v>0</v>
      </c>
      <c r="L336" s="64"/>
      <c r="M336" s="77"/>
      <c r="N336" s="77"/>
      <c r="O336" s="64">
        <v>12</v>
      </c>
      <c r="P336" s="64">
        <v>11</v>
      </c>
      <c r="Q336" s="64">
        <v>12</v>
      </c>
      <c r="R336" s="118">
        <v>12</v>
      </c>
      <c r="S336" s="117">
        <v>13</v>
      </c>
      <c r="T336" s="77" t="str">
        <f>VLOOKUP(B336,[2]Лист1!$C$3:$W$573,21,0)</f>
        <v>-</v>
      </c>
      <c r="U336" s="77" t="str">
        <f t="shared" si="15"/>
        <v>-</v>
      </c>
      <c r="V336" s="64">
        <f t="shared" si="16"/>
        <v>0</v>
      </c>
      <c r="W336" s="119" t="s">
        <v>1773</v>
      </c>
      <c r="X336" s="182"/>
      <c r="Y336" s="163"/>
      <c r="Z336" s="237"/>
    </row>
    <row r="337" spans="1:26" hidden="1" x14ac:dyDescent="0.3">
      <c r="A337" s="109" t="s">
        <v>1062</v>
      </c>
      <c r="B337" s="110" t="s">
        <v>1063</v>
      </c>
      <c r="C337" s="110" t="s">
        <v>1064</v>
      </c>
      <c r="D337" s="77">
        <v>1</v>
      </c>
      <c r="E337" s="194">
        <v>76.900000000000006</v>
      </c>
      <c r="F337" s="198">
        <v>76.900000000000006</v>
      </c>
      <c r="G337" s="199">
        <v>26.5</v>
      </c>
      <c r="H337" s="199">
        <v>26.5</v>
      </c>
      <c r="I337" s="77" t="s">
        <v>1040</v>
      </c>
      <c r="J337" s="77">
        <f>VLOOKUP(B337,'[1]09.02.2026'!$C$3:$J$2063,8,0)</f>
        <v>0</v>
      </c>
      <c r="K337" s="77">
        <f t="shared" si="17"/>
        <v>0</v>
      </c>
      <c r="L337" s="64">
        <v>1</v>
      </c>
      <c r="M337" s="77"/>
      <c r="N337" s="77"/>
      <c r="O337" s="64"/>
      <c r="P337" s="64"/>
      <c r="Q337" s="64"/>
      <c r="R337" s="73"/>
      <c r="S337" s="77"/>
      <c r="T337" s="77" t="str">
        <f>VLOOKUP(B337,[2]Лист1!$C$3:$W$573,21,0)</f>
        <v>-</v>
      </c>
      <c r="U337" s="77" t="str">
        <f t="shared" si="15"/>
        <v>-</v>
      </c>
      <c r="V337" s="64">
        <f t="shared" si="16"/>
        <v>0</v>
      </c>
      <c r="W337" s="119"/>
      <c r="X337" s="182"/>
      <c r="Y337" s="163"/>
      <c r="Z337" s="237"/>
    </row>
    <row r="338" spans="1:26" hidden="1" x14ac:dyDescent="0.3">
      <c r="A338" s="109" t="s">
        <v>1065</v>
      </c>
      <c r="B338" s="110" t="s">
        <v>1066</v>
      </c>
      <c r="C338" s="110" t="s">
        <v>1067</v>
      </c>
      <c r="D338" s="77">
        <v>1</v>
      </c>
      <c r="E338" s="194">
        <v>77.7</v>
      </c>
      <c r="F338" s="198">
        <v>77.7</v>
      </c>
      <c r="G338" s="199">
        <v>26.78</v>
      </c>
      <c r="H338" s="199">
        <v>26.78</v>
      </c>
      <c r="I338" s="77" t="s">
        <v>1040</v>
      </c>
      <c r="J338" s="77">
        <f>VLOOKUP(B338,'[1]09.02.2026'!$C$3:$J$2063,8,0)</f>
        <v>0</v>
      </c>
      <c r="K338" s="77">
        <f t="shared" si="17"/>
        <v>0</v>
      </c>
      <c r="L338" s="64">
        <v>1</v>
      </c>
      <c r="M338" s="77"/>
      <c r="N338" s="77"/>
      <c r="O338" s="64"/>
      <c r="P338" s="64"/>
      <c r="Q338" s="64"/>
      <c r="R338" s="73"/>
      <c r="S338" s="77"/>
      <c r="T338" s="77" t="str">
        <f>VLOOKUP(B338,[2]Лист1!$C$3:$W$573,21,0)</f>
        <v>-</v>
      </c>
      <c r="U338" s="77" t="str">
        <f t="shared" si="15"/>
        <v>-</v>
      </c>
      <c r="V338" s="64">
        <f t="shared" si="16"/>
        <v>0</v>
      </c>
      <c r="W338" s="119"/>
      <c r="X338" s="182"/>
      <c r="Y338" s="163"/>
      <c r="Z338" s="237"/>
    </row>
    <row r="339" spans="1:26" hidden="1" x14ac:dyDescent="0.3">
      <c r="A339" s="109" t="s">
        <v>1068</v>
      </c>
      <c r="B339" s="110" t="s">
        <v>1069</v>
      </c>
      <c r="C339" s="110" t="s">
        <v>1070</v>
      </c>
      <c r="D339" s="77">
        <v>1</v>
      </c>
      <c r="E339" s="194">
        <v>76.2</v>
      </c>
      <c r="F339" s="198">
        <v>76.2</v>
      </c>
      <c r="G339" s="199">
        <v>26.25</v>
      </c>
      <c r="H339" s="199">
        <v>26.25</v>
      </c>
      <c r="I339" s="77" t="s">
        <v>1040</v>
      </c>
      <c r="J339" s="77">
        <f>VLOOKUP(B339,'[1]09.02.2026'!$C$3:$J$2063,8,0)</f>
        <v>0</v>
      </c>
      <c r="K339" s="77">
        <f t="shared" si="17"/>
        <v>0</v>
      </c>
      <c r="L339" s="64">
        <v>1</v>
      </c>
      <c r="M339" s="77"/>
      <c r="N339" s="77"/>
      <c r="O339" s="64"/>
      <c r="P339" s="64"/>
      <c r="Q339" s="64"/>
      <c r="R339" s="73"/>
      <c r="S339" s="77"/>
      <c r="T339" s="77" t="str">
        <f>VLOOKUP(B339,[2]Лист1!$C$3:$W$573,21,0)</f>
        <v>-</v>
      </c>
      <c r="U339" s="77" t="str">
        <f t="shared" si="15"/>
        <v>-</v>
      </c>
      <c r="V339" s="64">
        <f t="shared" si="16"/>
        <v>0</v>
      </c>
      <c r="W339" s="119"/>
      <c r="X339" s="182"/>
      <c r="Y339" s="163"/>
      <c r="Z339" s="237"/>
    </row>
    <row r="340" spans="1:26" hidden="1" x14ac:dyDescent="0.3">
      <c r="A340" s="109" t="s">
        <v>1071</v>
      </c>
      <c r="B340" s="110" t="s">
        <v>1072</v>
      </c>
      <c r="C340" s="110" t="s">
        <v>1073</v>
      </c>
      <c r="D340" s="77">
        <v>1</v>
      </c>
      <c r="E340" s="194">
        <v>77</v>
      </c>
      <c r="F340" s="198">
        <v>77</v>
      </c>
      <c r="G340" s="199">
        <v>26.53</v>
      </c>
      <c r="H340" s="199">
        <v>26.53</v>
      </c>
      <c r="I340" s="77" t="s">
        <v>1040</v>
      </c>
      <c r="J340" s="77">
        <f>VLOOKUP(B340,'[1]09.02.2026'!$C$3:$J$2063,8,0)</f>
        <v>0</v>
      </c>
      <c r="K340" s="77">
        <f t="shared" si="17"/>
        <v>0</v>
      </c>
      <c r="L340" s="64">
        <v>1</v>
      </c>
      <c r="M340" s="77"/>
      <c r="N340" s="77"/>
      <c r="O340" s="64"/>
      <c r="P340" s="64"/>
      <c r="Q340" s="64"/>
      <c r="R340" s="73"/>
      <c r="S340" s="77"/>
      <c r="T340" s="77" t="str">
        <f>VLOOKUP(B340,[2]Лист1!$C$3:$W$573,21,0)</f>
        <v>-</v>
      </c>
      <c r="U340" s="77" t="str">
        <f t="shared" si="15"/>
        <v>-</v>
      </c>
      <c r="V340" s="64">
        <f t="shared" si="16"/>
        <v>0</v>
      </c>
      <c r="W340" s="119"/>
      <c r="X340" s="182"/>
      <c r="Y340" s="163"/>
      <c r="Z340" s="237"/>
    </row>
    <row r="341" spans="1:26" hidden="1" x14ac:dyDescent="0.3">
      <c r="A341" s="109" t="s">
        <v>1074</v>
      </c>
      <c r="B341" s="110" t="s">
        <v>1075</v>
      </c>
      <c r="C341" s="110" t="s">
        <v>1076</v>
      </c>
      <c r="D341" s="77">
        <v>1</v>
      </c>
      <c r="E341" s="194">
        <v>75.400000000000006</v>
      </c>
      <c r="F341" s="198">
        <v>75.400000000000006</v>
      </c>
      <c r="G341" s="199">
        <v>25.99</v>
      </c>
      <c r="H341" s="199">
        <v>25.99</v>
      </c>
      <c r="I341" s="77" t="s">
        <v>1040</v>
      </c>
      <c r="J341" s="77">
        <f>VLOOKUP(B341,'[1]09.02.2026'!$C$3:$J$2063,8,0)</f>
        <v>0</v>
      </c>
      <c r="K341" s="77">
        <f t="shared" si="17"/>
        <v>0</v>
      </c>
      <c r="L341" s="64">
        <v>1</v>
      </c>
      <c r="M341" s="77"/>
      <c r="N341" s="77"/>
      <c r="O341" s="64"/>
      <c r="P341" s="64"/>
      <c r="Q341" s="64"/>
      <c r="R341" s="73"/>
      <c r="S341" s="77"/>
      <c r="T341" s="77" t="str">
        <f>VLOOKUP(B341,[2]Лист1!$C$3:$W$573,21,0)</f>
        <v>-</v>
      </c>
      <c r="U341" s="77" t="str">
        <f t="shared" si="15"/>
        <v>-</v>
      </c>
      <c r="V341" s="64">
        <f t="shared" si="16"/>
        <v>0</v>
      </c>
      <c r="W341" s="119"/>
      <c r="X341" s="182"/>
      <c r="Y341" s="163"/>
      <c r="Z341" s="237"/>
    </row>
    <row r="342" spans="1:26" hidden="1" x14ac:dyDescent="0.3">
      <c r="A342" s="109" t="s">
        <v>1077</v>
      </c>
      <c r="B342" s="110" t="s">
        <v>1078</v>
      </c>
      <c r="C342" s="110" t="s">
        <v>1079</v>
      </c>
      <c r="D342" s="77">
        <v>1</v>
      </c>
      <c r="E342" s="194">
        <v>76.3</v>
      </c>
      <c r="F342" s="198">
        <v>76.3</v>
      </c>
      <c r="G342" s="199">
        <v>26.27</v>
      </c>
      <c r="H342" s="199">
        <v>26.27</v>
      </c>
      <c r="I342" s="77" t="s">
        <v>1040</v>
      </c>
      <c r="J342" s="77">
        <f>VLOOKUP(B342,'[1]09.02.2026'!$C$3:$J$2063,8,0)</f>
        <v>0</v>
      </c>
      <c r="K342" s="77">
        <f t="shared" si="17"/>
        <v>0</v>
      </c>
      <c r="L342" s="64">
        <v>1</v>
      </c>
      <c r="M342" s="77"/>
      <c r="N342" s="77"/>
      <c r="O342" s="64"/>
      <c r="P342" s="64"/>
      <c r="Q342" s="64"/>
      <c r="R342" s="73"/>
      <c r="S342" s="77"/>
      <c r="T342" s="77" t="str">
        <f>VLOOKUP(B342,[2]Лист1!$C$3:$W$573,21,0)</f>
        <v>-</v>
      </c>
      <c r="U342" s="77" t="str">
        <f t="shared" si="15"/>
        <v>-</v>
      </c>
      <c r="V342" s="64">
        <f t="shared" si="16"/>
        <v>0</v>
      </c>
      <c r="W342" s="119"/>
      <c r="X342" s="182"/>
      <c r="Y342" s="163"/>
      <c r="Z342" s="237"/>
    </row>
    <row r="343" spans="1:26" hidden="1" x14ac:dyDescent="0.3">
      <c r="A343" s="109" t="s">
        <v>1080</v>
      </c>
      <c r="B343" s="110" t="s">
        <v>1081</v>
      </c>
      <c r="C343" s="110" t="s">
        <v>1082</v>
      </c>
      <c r="D343" s="77">
        <v>1</v>
      </c>
      <c r="E343" s="194">
        <v>74.7</v>
      </c>
      <c r="F343" s="198">
        <v>74.7</v>
      </c>
      <c r="G343" s="199">
        <v>25.74</v>
      </c>
      <c r="H343" s="199">
        <v>25.74</v>
      </c>
      <c r="I343" s="77" t="s">
        <v>1040</v>
      </c>
      <c r="J343" s="77">
        <f>VLOOKUP(B343,'[1]09.02.2026'!$C$3:$J$2063,8,0)</f>
        <v>0</v>
      </c>
      <c r="K343" s="77">
        <f t="shared" si="17"/>
        <v>0</v>
      </c>
      <c r="L343" s="64">
        <v>1</v>
      </c>
      <c r="M343" s="77"/>
      <c r="N343" s="77"/>
      <c r="O343" s="64"/>
      <c r="P343" s="64"/>
      <c r="Q343" s="64"/>
      <c r="R343" s="73"/>
      <c r="S343" s="77"/>
      <c r="T343" s="77" t="str">
        <f>VLOOKUP(B343,[2]Лист1!$C$3:$W$573,21,0)</f>
        <v>-</v>
      </c>
      <c r="U343" s="77" t="str">
        <f t="shared" si="15"/>
        <v>-</v>
      </c>
      <c r="V343" s="64">
        <f t="shared" si="16"/>
        <v>0</v>
      </c>
      <c r="W343" s="119"/>
      <c r="X343" s="182"/>
      <c r="Y343" s="163"/>
      <c r="Z343" s="237"/>
    </row>
    <row r="344" spans="1:26" hidden="1" x14ac:dyDescent="0.3">
      <c r="A344" s="109" t="s">
        <v>1083</v>
      </c>
      <c r="B344" s="110" t="s">
        <v>1084</v>
      </c>
      <c r="C344" s="110" t="s">
        <v>1085</v>
      </c>
      <c r="D344" s="77">
        <v>1</v>
      </c>
      <c r="E344" s="194">
        <v>75.5</v>
      </c>
      <c r="F344" s="198">
        <v>75.5</v>
      </c>
      <c r="G344" s="199">
        <v>26.02</v>
      </c>
      <c r="H344" s="199">
        <v>26.02</v>
      </c>
      <c r="I344" s="77" t="s">
        <v>1040</v>
      </c>
      <c r="J344" s="77">
        <f>VLOOKUP(B344,'[1]09.02.2026'!$C$3:$J$2063,8,0)</f>
        <v>0</v>
      </c>
      <c r="K344" s="77">
        <f t="shared" si="17"/>
        <v>0</v>
      </c>
      <c r="L344" s="64">
        <v>1</v>
      </c>
      <c r="M344" s="77"/>
      <c r="N344" s="77"/>
      <c r="O344" s="64"/>
      <c r="P344" s="64"/>
      <c r="Q344" s="64"/>
      <c r="R344" s="73"/>
      <c r="S344" s="77"/>
      <c r="T344" s="77" t="str">
        <f>VLOOKUP(B344,[2]Лист1!$C$3:$W$573,21,0)</f>
        <v>-</v>
      </c>
      <c r="U344" s="77" t="str">
        <f t="shared" si="15"/>
        <v>-</v>
      </c>
      <c r="V344" s="64">
        <f t="shared" si="16"/>
        <v>0</v>
      </c>
      <c r="W344" s="119"/>
      <c r="X344" s="182"/>
      <c r="Y344" s="163"/>
      <c r="Z344" s="237"/>
    </row>
    <row r="345" spans="1:26" hidden="1" x14ac:dyDescent="0.3">
      <c r="A345" s="109" t="s">
        <v>1086</v>
      </c>
      <c r="B345" s="110" t="s">
        <v>1087</v>
      </c>
      <c r="C345" s="110" t="s">
        <v>1088</v>
      </c>
      <c r="D345" s="77">
        <v>1</v>
      </c>
      <c r="E345" s="194">
        <v>74</v>
      </c>
      <c r="F345" s="198">
        <v>74</v>
      </c>
      <c r="G345" s="199">
        <v>25.48</v>
      </c>
      <c r="H345" s="199">
        <v>25.48</v>
      </c>
      <c r="I345" s="77" t="s">
        <v>1040</v>
      </c>
      <c r="J345" s="77">
        <f>VLOOKUP(B345,'[1]09.02.2026'!$C$3:$J$2063,8,0)</f>
        <v>0</v>
      </c>
      <c r="K345" s="77">
        <f t="shared" si="17"/>
        <v>0</v>
      </c>
      <c r="L345" s="64">
        <v>1</v>
      </c>
      <c r="M345" s="77"/>
      <c r="N345" s="77"/>
      <c r="O345" s="64"/>
      <c r="P345" s="64"/>
      <c r="Q345" s="64"/>
      <c r="R345" s="73"/>
      <c r="S345" s="77"/>
      <c r="T345" s="77" t="str">
        <f>VLOOKUP(B345,[2]Лист1!$C$3:$W$573,21,0)</f>
        <v>-</v>
      </c>
      <c r="U345" s="77" t="str">
        <f t="shared" si="15"/>
        <v>-</v>
      </c>
      <c r="V345" s="64">
        <f t="shared" si="16"/>
        <v>0</v>
      </c>
      <c r="W345" s="119"/>
      <c r="X345" s="182"/>
      <c r="Y345" s="163"/>
      <c r="Z345" s="237"/>
    </row>
    <row r="346" spans="1:26" hidden="1" x14ac:dyDescent="0.3">
      <c r="A346" s="109" t="s">
        <v>1089</v>
      </c>
      <c r="B346" s="110" t="s">
        <v>1090</v>
      </c>
      <c r="C346" s="110" t="s">
        <v>1091</v>
      </c>
      <c r="D346" s="77">
        <v>1</v>
      </c>
      <c r="E346" s="194">
        <v>74.8</v>
      </c>
      <c r="F346" s="198">
        <v>74.8</v>
      </c>
      <c r="G346" s="199">
        <v>25.76</v>
      </c>
      <c r="H346" s="199">
        <v>25.76</v>
      </c>
      <c r="I346" s="77" t="s">
        <v>1040</v>
      </c>
      <c r="J346" s="77">
        <f>VLOOKUP(B346,'[1]09.02.2026'!$C$3:$J$2063,8,0)</f>
        <v>0</v>
      </c>
      <c r="K346" s="77">
        <f t="shared" si="17"/>
        <v>0</v>
      </c>
      <c r="L346" s="64">
        <v>1</v>
      </c>
      <c r="M346" s="77"/>
      <c r="N346" s="77"/>
      <c r="O346" s="64"/>
      <c r="P346" s="64"/>
      <c r="Q346" s="64"/>
      <c r="R346" s="73"/>
      <c r="S346" s="77"/>
      <c r="T346" s="77" t="str">
        <f>VLOOKUP(B346,[2]Лист1!$C$3:$W$573,21,0)</f>
        <v>-</v>
      </c>
      <c r="U346" s="77" t="str">
        <f t="shared" si="15"/>
        <v>-</v>
      </c>
      <c r="V346" s="64">
        <f t="shared" si="16"/>
        <v>0</v>
      </c>
      <c r="W346" s="119"/>
      <c r="X346" s="182"/>
      <c r="Y346" s="163"/>
      <c r="Z346" s="237"/>
    </row>
    <row r="347" spans="1:26" hidden="1" x14ac:dyDescent="0.3">
      <c r="A347" s="109" t="s">
        <v>1092</v>
      </c>
      <c r="B347" s="110" t="s">
        <v>1093</v>
      </c>
      <c r="C347" s="110" t="s">
        <v>1094</v>
      </c>
      <c r="D347" s="77">
        <v>1</v>
      </c>
      <c r="E347" s="194">
        <v>73.2</v>
      </c>
      <c r="F347" s="198">
        <v>73.2</v>
      </c>
      <c r="G347" s="199">
        <v>25.23</v>
      </c>
      <c r="H347" s="199">
        <v>25.23</v>
      </c>
      <c r="I347" s="77" t="s">
        <v>1040</v>
      </c>
      <c r="J347" s="77">
        <f>VLOOKUP(B347,'[1]09.02.2026'!$C$3:$J$2063,8,0)</f>
        <v>0</v>
      </c>
      <c r="K347" s="77">
        <f t="shared" si="17"/>
        <v>0</v>
      </c>
      <c r="L347" s="64">
        <v>1</v>
      </c>
      <c r="M347" s="77"/>
      <c r="N347" s="77"/>
      <c r="O347" s="64"/>
      <c r="P347" s="64"/>
      <c r="Q347" s="64"/>
      <c r="R347" s="73"/>
      <c r="S347" s="77"/>
      <c r="T347" s="77" t="str">
        <f>VLOOKUP(B347,[2]Лист1!$C$3:$W$573,21,0)</f>
        <v>-</v>
      </c>
      <c r="U347" s="77" t="str">
        <f t="shared" si="15"/>
        <v>-</v>
      </c>
      <c r="V347" s="64">
        <f t="shared" si="16"/>
        <v>0</v>
      </c>
      <c r="W347" s="119"/>
      <c r="X347" s="182"/>
      <c r="Y347" s="163"/>
      <c r="Z347" s="237"/>
    </row>
    <row r="348" spans="1:26" hidden="1" x14ac:dyDescent="0.3">
      <c r="A348" s="109" t="s">
        <v>1095</v>
      </c>
      <c r="B348" s="110" t="s">
        <v>1096</v>
      </c>
      <c r="C348" s="110" t="s">
        <v>1097</v>
      </c>
      <c r="D348" s="77">
        <v>1</v>
      </c>
      <c r="E348" s="194">
        <v>74</v>
      </c>
      <c r="F348" s="198">
        <v>74</v>
      </c>
      <c r="G348" s="199">
        <v>25.51</v>
      </c>
      <c r="H348" s="199">
        <v>25.51</v>
      </c>
      <c r="I348" s="77" t="s">
        <v>1040</v>
      </c>
      <c r="J348" s="77">
        <f>VLOOKUP(B348,'[1]09.02.2026'!$C$3:$J$2063,8,0)</f>
        <v>0</v>
      </c>
      <c r="K348" s="77">
        <f t="shared" si="17"/>
        <v>0</v>
      </c>
      <c r="L348" s="64">
        <v>1</v>
      </c>
      <c r="M348" s="77"/>
      <c r="N348" s="77"/>
      <c r="O348" s="64"/>
      <c r="P348" s="64"/>
      <c r="Q348" s="64"/>
      <c r="R348" s="73"/>
      <c r="S348" s="77"/>
      <c r="T348" s="77" t="str">
        <f>VLOOKUP(B348,[2]Лист1!$C$3:$W$573,21,0)</f>
        <v>-</v>
      </c>
      <c r="U348" s="77" t="str">
        <f t="shared" si="15"/>
        <v>-</v>
      </c>
      <c r="V348" s="64">
        <f t="shared" si="16"/>
        <v>0</v>
      </c>
      <c r="W348" s="119"/>
      <c r="X348" s="182"/>
      <c r="Y348" s="163"/>
      <c r="Z348" s="237"/>
    </row>
    <row r="349" spans="1:26" hidden="1" x14ac:dyDescent="0.3">
      <c r="A349" s="109" t="s">
        <v>1098</v>
      </c>
      <c r="B349" s="110" t="s">
        <v>1099</v>
      </c>
      <c r="C349" s="110" t="s">
        <v>1100</v>
      </c>
      <c r="D349" s="77">
        <v>1</v>
      </c>
      <c r="E349" s="194">
        <v>72.5</v>
      </c>
      <c r="F349" s="198">
        <v>72.5</v>
      </c>
      <c r="G349" s="199">
        <v>24.97</v>
      </c>
      <c r="H349" s="199">
        <v>24.97</v>
      </c>
      <c r="I349" s="77" t="s">
        <v>1040</v>
      </c>
      <c r="J349" s="77">
        <f>VLOOKUP(B349,'[1]09.02.2026'!$C$3:$J$2063,8,0)</f>
        <v>0</v>
      </c>
      <c r="K349" s="77">
        <f t="shared" si="17"/>
        <v>0</v>
      </c>
      <c r="L349" s="64">
        <v>1</v>
      </c>
      <c r="M349" s="77"/>
      <c r="N349" s="77"/>
      <c r="O349" s="64"/>
      <c r="P349" s="64"/>
      <c r="Q349" s="64"/>
      <c r="R349" s="73"/>
      <c r="S349" s="77"/>
      <c r="T349" s="77" t="str">
        <f>VLOOKUP(B349,[2]Лист1!$C$3:$W$573,21,0)</f>
        <v>-</v>
      </c>
      <c r="U349" s="77" t="str">
        <f t="shared" si="15"/>
        <v>-</v>
      </c>
      <c r="V349" s="64">
        <f t="shared" si="16"/>
        <v>0</v>
      </c>
      <c r="W349" s="119"/>
      <c r="X349" s="182"/>
      <c r="Y349" s="163"/>
      <c r="Z349" s="237"/>
    </row>
    <row r="350" spans="1:26" hidden="1" x14ac:dyDescent="0.3">
      <c r="A350" s="109" t="s">
        <v>1101</v>
      </c>
      <c r="B350" s="110" t="s">
        <v>1102</v>
      </c>
      <c r="C350" s="110" t="s">
        <v>1103</v>
      </c>
      <c r="D350" s="77">
        <v>1</v>
      </c>
      <c r="E350" s="194">
        <v>73.3</v>
      </c>
      <c r="F350" s="198">
        <v>73.3</v>
      </c>
      <c r="G350" s="199">
        <v>25.25</v>
      </c>
      <c r="H350" s="199">
        <v>25.25</v>
      </c>
      <c r="I350" s="77" t="s">
        <v>1040</v>
      </c>
      <c r="J350" s="77">
        <f>VLOOKUP(B350,'[1]09.02.2026'!$C$3:$J$2063,8,0)</f>
        <v>0</v>
      </c>
      <c r="K350" s="77">
        <f t="shared" si="17"/>
        <v>0</v>
      </c>
      <c r="L350" s="64">
        <v>1</v>
      </c>
      <c r="M350" s="77"/>
      <c r="N350" s="77"/>
      <c r="O350" s="64"/>
      <c r="P350" s="64"/>
      <c r="Q350" s="64"/>
      <c r="R350" s="73"/>
      <c r="S350" s="77"/>
      <c r="T350" s="77" t="str">
        <f>VLOOKUP(B350,[2]Лист1!$C$3:$W$573,21,0)</f>
        <v>-</v>
      </c>
      <c r="U350" s="77" t="str">
        <f t="shared" si="15"/>
        <v>-</v>
      </c>
      <c r="V350" s="64">
        <f t="shared" si="16"/>
        <v>0</v>
      </c>
      <c r="W350" s="119"/>
      <c r="X350" s="182"/>
      <c r="Y350" s="163"/>
      <c r="Z350" s="237"/>
    </row>
    <row r="351" spans="1:26" hidden="1" x14ac:dyDescent="0.3">
      <c r="A351" s="109" t="s">
        <v>1104</v>
      </c>
      <c r="B351" s="110" t="s">
        <v>1105</v>
      </c>
      <c r="C351" s="110" t="s">
        <v>1106</v>
      </c>
      <c r="D351" s="77">
        <v>1</v>
      </c>
      <c r="E351" s="194">
        <v>71.8</v>
      </c>
      <c r="F351" s="198">
        <v>71.8</v>
      </c>
      <c r="G351" s="199">
        <v>24.72</v>
      </c>
      <c r="H351" s="199">
        <v>24.72</v>
      </c>
      <c r="I351" s="77" t="s">
        <v>1040</v>
      </c>
      <c r="J351" s="77">
        <f>VLOOKUP(B351,'[1]09.02.2026'!$C$3:$J$2063,8,0)</f>
        <v>0</v>
      </c>
      <c r="K351" s="77">
        <f t="shared" si="17"/>
        <v>0</v>
      </c>
      <c r="L351" s="64">
        <v>1</v>
      </c>
      <c r="M351" s="77"/>
      <c r="N351" s="77"/>
      <c r="O351" s="64"/>
      <c r="P351" s="64"/>
      <c r="Q351" s="64"/>
      <c r="R351" s="73"/>
      <c r="S351" s="77"/>
      <c r="T351" s="77" t="str">
        <f>VLOOKUP(B351,[2]Лист1!$C$3:$W$573,21,0)</f>
        <v>-</v>
      </c>
      <c r="U351" s="77" t="str">
        <f t="shared" si="15"/>
        <v>-</v>
      </c>
      <c r="V351" s="64">
        <f t="shared" si="16"/>
        <v>0</v>
      </c>
      <c r="W351" s="119"/>
      <c r="X351" s="182"/>
      <c r="Y351" s="163"/>
      <c r="Z351" s="237"/>
    </row>
    <row r="352" spans="1:26" hidden="1" x14ac:dyDescent="0.3">
      <c r="A352" s="109" t="s">
        <v>1107</v>
      </c>
      <c r="B352" s="110" t="s">
        <v>1108</v>
      </c>
      <c r="C352" s="110" t="s">
        <v>1109</v>
      </c>
      <c r="D352" s="77">
        <v>1</v>
      </c>
      <c r="E352" s="194">
        <v>72.599999999999994</v>
      </c>
      <c r="F352" s="198">
        <v>72.599999999999994</v>
      </c>
      <c r="G352" s="199">
        <v>25</v>
      </c>
      <c r="H352" s="199">
        <v>25</v>
      </c>
      <c r="I352" s="77" t="s">
        <v>1040</v>
      </c>
      <c r="J352" s="77">
        <f>VLOOKUP(B352,'[1]09.02.2026'!$C$3:$J$2063,8,0)</f>
        <v>0</v>
      </c>
      <c r="K352" s="77">
        <f t="shared" si="17"/>
        <v>0</v>
      </c>
      <c r="L352" s="64">
        <v>1</v>
      </c>
      <c r="M352" s="77"/>
      <c r="N352" s="77"/>
      <c r="O352" s="64"/>
      <c r="P352" s="64"/>
      <c r="Q352" s="64"/>
      <c r="R352" s="73"/>
      <c r="S352" s="77"/>
      <c r="T352" s="77" t="str">
        <f>VLOOKUP(B352,[2]Лист1!$C$3:$W$573,21,0)</f>
        <v>-</v>
      </c>
      <c r="U352" s="77" t="str">
        <f t="shared" si="15"/>
        <v>-</v>
      </c>
      <c r="V352" s="64">
        <f t="shared" si="16"/>
        <v>0</v>
      </c>
      <c r="W352" s="119"/>
      <c r="X352" s="182"/>
      <c r="Y352" s="163"/>
      <c r="Z352" s="237"/>
    </row>
    <row r="353" spans="1:26" hidden="1" x14ac:dyDescent="0.3">
      <c r="A353" s="109" t="s">
        <v>1110</v>
      </c>
      <c r="B353" s="110" t="s">
        <v>1111</v>
      </c>
      <c r="C353" s="110" t="s">
        <v>1112</v>
      </c>
      <c r="D353" s="77">
        <v>1</v>
      </c>
      <c r="E353" s="194">
        <v>71</v>
      </c>
      <c r="F353" s="198">
        <v>71</v>
      </c>
      <c r="G353" s="199">
        <v>24.47</v>
      </c>
      <c r="H353" s="199">
        <v>24.47</v>
      </c>
      <c r="I353" s="77" t="s">
        <v>1040</v>
      </c>
      <c r="J353" s="77">
        <f>VLOOKUP(B353,'[1]09.02.2026'!$C$3:$J$2063,8,0)</f>
        <v>0</v>
      </c>
      <c r="K353" s="77">
        <f t="shared" si="17"/>
        <v>0</v>
      </c>
      <c r="L353" s="64"/>
      <c r="M353" s="121">
        <v>1</v>
      </c>
      <c r="N353" s="77"/>
      <c r="O353" s="64"/>
      <c r="P353" s="64"/>
      <c r="Q353" s="64"/>
      <c r="R353" s="73"/>
      <c r="S353" s="77"/>
      <c r="T353" s="77" t="str">
        <f>VLOOKUP(B353,[2]Лист1!$C$3:$W$573,21,0)</f>
        <v>-</v>
      </c>
      <c r="U353" s="77" t="str">
        <f t="shared" si="15"/>
        <v>-</v>
      </c>
      <c r="V353" s="64">
        <f t="shared" si="16"/>
        <v>0</v>
      </c>
      <c r="W353" s="119"/>
      <c r="X353" s="182"/>
      <c r="Y353" s="163"/>
      <c r="Z353" s="237"/>
    </row>
    <row r="354" spans="1:26" hidden="1" x14ac:dyDescent="0.3">
      <c r="A354" s="109" t="s">
        <v>1113</v>
      </c>
      <c r="B354" s="110" t="s">
        <v>1114</v>
      </c>
      <c r="C354" s="110" t="s">
        <v>1115</v>
      </c>
      <c r="D354" s="77">
        <v>1</v>
      </c>
      <c r="E354" s="194">
        <v>71.8</v>
      </c>
      <c r="F354" s="198">
        <v>71.8</v>
      </c>
      <c r="G354" s="199">
        <v>24.75</v>
      </c>
      <c r="H354" s="199">
        <v>24.75</v>
      </c>
      <c r="I354" s="77" t="s">
        <v>1040</v>
      </c>
      <c r="J354" s="77">
        <f>VLOOKUP(B354,'[1]09.02.2026'!$C$3:$J$2063,8,0)</f>
        <v>0</v>
      </c>
      <c r="K354" s="77">
        <f t="shared" si="17"/>
        <v>0</v>
      </c>
      <c r="L354" s="64"/>
      <c r="M354" s="121">
        <v>1</v>
      </c>
      <c r="N354" s="77"/>
      <c r="O354" s="64"/>
      <c r="P354" s="64"/>
      <c r="Q354" s="64"/>
      <c r="R354" s="73"/>
      <c r="S354" s="77"/>
      <c r="T354" s="77" t="str">
        <f>VLOOKUP(B354,[2]Лист1!$C$3:$W$573,21,0)</f>
        <v>-</v>
      </c>
      <c r="U354" s="77" t="str">
        <f t="shared" si="15"/>
        <v>-</v>
      </c>
      <c r="V354" s="64">
        <f t="shared" si="16"/>
        <v>0</v>
      </c>
      <c r="W354" s="119"/>
      <c r="X354" s="182"/>
      <c r="Y354" s="163"/>
      <c r="Z354" s="237"/>
    </row>
    <row r="355" spans="1:26" hidden="1" x14ac:dyDescent="0.3">
      <c r="A355" s="109" t="s">
        <v>1116</v>
      </c>
      <c r="B355" s="110" t="s">
        <v>1117</v>
      </c>
      <c r="C355" s="110" t="s">
        <v>1118</v>
      </c>
      <c r="D355" s="77">
        <v>2</v>
      </c>
      <c r="E355" s="194">
        <v>20</v>
      </c>
      <c r="F355" s="198">
        <v>40</v>
      </c>
      <c r="G355" s="199">
        <v>2.46</v>
      </c>
      <c r="H355" s="199">
        <v>4.92</v>
      </c>
      <c r="I355" s="77" t="s">
        <v>170</v>
      </c>
      <c r="J355" s="77">
        <f>VLOOKUP(B355,'[1]09.02.2026'!$C$3:$J$2063,8,0)</f>
        <v>0</v>
      </c>
      <c r="K355" s="77">
        <f t="shared" si="17"/>
        <v>0</v>
      </c>
      <c r="L355" s="64"/>
      <c r="M355" s="121">
        <v>1</v>
      </c>
      <c r="N355" s="120">
        <v>1</v>
      </c>
      <c r="O355" s="64"/>
      <c r="P355" s="64"/>
      <c r="Q355" s="64"/>
      <c r="R355" s="73"/>
      <c r="S355" s="77"/>
      <c r="T355" s="77" t="str">
        <f>VLOOKUP(B355,[2]Лист1!$C$3:$W$573,21,0)</f>
        <v>-</v>
      </c>
      <c r="U355" s="77" t="str">
        <f t="shared" si="15"/>
        <v>-</v>
      </c>
      <c r="V355" s="64">
        <f t="shared" si="16"/>
        <v>0</v>
      </c>
      <c r="W355" s="119"/>
      <c r="X355" s="182"/>
      <c r="Y355" s="163"/>
      <c r="Z355" s="237"/>
    </row>
    <row r="356" spans="1:26" hidden="1" x14ac:dyDescent="0.3">
      <c r="A356" s="109" t="s">
        <v>1119</v>
      </c>
      <c r="B356" s="110" t="s">
        <v>1120</v>
      </c>
      <c r="C356" s="110" t="s">
        <v>1121</v>
      </c>
      <c r="D356" s="77">
        <v>1</v>
      </c>
      <c r="E356" s="194">
        <v>33.4</v>
      </c>
      <c r="F356" s="198">
        <v>33.4</v>
      </c>
      <c r="G356" s="199">
        <v>4.09</v>
      </c>
      <c r="H356" s="199">
        <v>4.09</v>
      </c>
      <c r="I356" s="77" t="s">
        <v>170</v>
      </c>
      <c r="J356" s="77">
        <f>VLOOKUP(B356,'[1]09.02.2026'!$C$3:$J$2063,8,0)</f>
        <v>0</v>
      </c>
      <c r="K356" s="77">
        <f t="shared" si="17"/>
        <v>0</v>
      </c>
      <c r="L356" s="64"/>
      <c r="M356" s="121">
        <v>1</v>
      </c>
      <c r="N356" s="77"/>
      <c r="O356" s="64"/>
      <c r="P356" s="64"/>
      <c r="Q356" s="64"/>
      <c r="R356" s="73"/>
      <c r="S356" s="77"/>
      <c r="T356" s="77" t="str">
        <f>VLOOKUP(B356,[2]Лист1!$C$3:$W$573,21,0)</f>
        <v>-</v>
      </c>
      <c r="U356" s="77" t="str">
        <f t="shared" si="15"/>
        <v>-</v>
      </c>
      <c r="V356" s="64">
        <f t="shared" si="16"/>
        <v>0</v>
      </c>
      <c r="W356" s="119"/>
      <c r="X356" s="182"/>
      <c r="Y356" s="163"/>
      <c r="Z356" s="237"/>
    </row>
    <row r="357" spans="1:26" hidden="1" x14ac:dyDescent="0.3">
      <c r="A357" s="109" t="s">
        <v>1122</v>
      </c>
      <c r="B357" s="110" t="s">
        <v>1123</v>
      </c>
      <c r="C357" s="110" t="s">
        <v>1124</v>
      </c>
      <c r="D357" s="77">
        <v>2</v>
      </c>
      <c r="E357" s="194">
        <v>29.7</v>
      </c>
      <c r="F357" s="198">
        <v>59.4</v>
      </c>
      <c r="G357" s="199">
        <v>3.63</v>
      </c>
      <c r="H357" s="199">
        <v>7.26</v>
      </c>
      <c r="I357" s="77" t="s">
        <v>170</v>
      </c>
      <c r="J357" s="77">
        <f>VLOOKUP(B357,'[1]09.02.2026'!$C$3:$J$2063,8,0)</f>
        <v>0</v>
      </c>
      <c r="K357" s="77">
        <f t="shared" si="17"/>
        <v>0</v>
      </c>
      <c r="L357" s="64"/>
      <c r="M357" s="121">
        <v>1</v>
      </c>
      <c r="N357" s="120">
        <v>1</v>
      </c>
      <c r="O357" s="64"/>
      <c r="P357" s="64"/>
      <c r="Q357" s="64"/>
      <c r="R357" s="73"/>
      <c r="S357" s="77"/>
      <c r="T357" s="77" t="str">
        <f>VLOOKUP(B357,[2]Лист1!$C$3:$W$573,21,0)</f>
        <v>-</v>
      </c>
      <c r="U357" s="77" t="str">
        <f t="shared" si="15"/>
        <v>-</v>
      </c>
      <c r="V357" s="64">
        <f t="shared" si="16"/>
        <v>0</v>
      </c>
      <c r="W357" s="119"/>
      <c r="X357" s="182"/>
      <c r="Y357" s="163"/>
      <c r="Z357" s="237"/>
    </row>
    <row r="358" spans="1:26" hidden="1" x14ac:dyDescent="0.3">
      <c r="A358" s="109" t="s">
        <v>1125</v>
      </c>
      <c r="B358" s="110" t="s">
        <v>1126</v>
      </c>
      <c r="C358" s="110" t="s">
        <v>1127</v>
      </c>
      <c r="D358" s="77">
        <v>2</v>
      </c>
      <c r="E358" s="194">
        <v>12.6</v>
      </c>
      <c r="F358" s="198">
        <v>25.2</v>
      </c>
      <c r="G358" s="199">
        <v>1.57</v>
      </c>
      <c r="H358" s="199">
        <v>3.14</v>
      </c>
      <c r="I358" s="77" t="s">
        <v>170</v>
      </c>
      <c r="J358" s="77">
        <f>VLOOKUP(B358,'[1]09.02.2026'!$C$3:$J$2063,8,0)</f>
        <v>0</v>
      </c>
      <c r="K358" s="77">
        <f t="shared" si="17"/>
        <v>0</v>
      </c>
      <c r="L358" s="64"/>
      <c r="M358" s="121">
        <v>1</v>
      </c>
      <c r="N358" s="120">
        <v>1</v>
      </c>
      <c r="O358" s="64"/>
      <c r="P358" s="64"/>
      <c r="Q358" s="64"/>
      <c r="R358" s="73"/>
      <c r="S358" s="77"/>
      <c r="T358" s="77" t="str">
        <f>VLOOKUP(B358,[2]Лист1!$C$3:$W$573,21,0)</f>
        <v>-</v>
      </c>
      <c r="U358" s="77" t="str">
        <f t="shared" si="15"/>
        <v>-</v>
      </c>
      <c r="V358" s="64">
        <f t="shared" si="16"/>
        <v>0</v>
      </c>
      <c r="W358" s="119"/>
      <c r="X358" s="182"/>
      <c r="Y358" s="163"/>
      <c r="Z358" s="237"/>
    </row>
    <row r="359" spans="1:26" hidden="1" x14ac:dyDescent="0.3">
      <c r="A359" s="109" t="s">
        <v>1128</v>
      </c>
      <c r="B359" s="110" t="s">
        <v>1129</v>
      </c>
      <c r="C359" s="110" t="s">
        <v>1130</v>
      </c>
      <c r="D359" s="77">
        <v>2</v>
      </c>
      <c r="E359" s="194">
        <v>25.2</v>
      </c>
      <c r="F359" s="198">
        <v>50.4</v>
      </c>
      <c r="G359" s="199">
        <v>3.09</v>
      </c>
      <c r="H359" s="199">
        <v>6.18</v>
      </c>
      <c r="I359" s="77" t="s">
        <v>170</v>
      </c>
      <c r="J359" s="77">
        <f>VLOOKUP(B359,'[1]09.02.2026'!$C$3:$J$2063,8,0)</f>
        <v>0</v>
      </c>
      <c r="K359" s="77">
        <f t="shared" si="17"/>
        <v>0</v>
      </c>
      <c r="L359" s="64"/>
      <c r="M359" s="121">
        <v>1</v>
      </c>
      <c r="N359" s="120">
        <v>1</v>
      </c>
      <c r="O359" s="64"/>
      <c r="P359" s="64"/>
      <c r="Q359" s="64"/>
      <c r="R359" s="73"/>
      <c r="S359" s="77"/>
      <c r="T359" s="77" t="str">
        <f>VLOOKUP(B359,[2]Лист1!$C$3:$W$573,21,0)</f>
        <v>-</v>
      </c>
      <c r="U359" s="77" t="str">
        <f t="shared" si="15"/>
        <v>-</v>
      </c>
      <c r="V359" s="64">
        <f t="shared" si="16"/>
        <v>0</v>
      </c>
      <c r="W359" s="119"/>
      <c r="X359" s="182"/>
      <c r="Y359" s="163"/>
      <c r="Z359" s="237"/>
    </row>
    <row r="360" spans="1:26" hidden="1" x14ac:dyDescent="0.3">
      <c r="A360" s="109" t="s">
        <v>1131</v>
      </c>
      <c r="B360" s="110" t="s">
        <v>1132</v>
      </c>
      <c r="C360" s="110" t="s">
        <v>1133</v>
      </c>
      <c r="D360" s="77">
        <v>1</v>
      </c>
      <c r="E360" s="194">
        <v>31.1</v>
      </c>
      <c r="F360" s="198">
        <v>31.1</v>
      </c>
      <c r="G360" s="199">
        <v>3.81</v>
      </c>
      <c r="H360" s="199">
        <v>3.81</v>
      </c>
      <c r="I360" s="77" t="s">
        <v>170</v>
      </c>
      <c r="J360" s="77">
        <f>VLOOKUP(B360,'[1]09.02.2026'!$C$3:$J$2063,8,0)</f>
        <v>0</v>
      </c>
      <c r="K360" s="77">
        <f t="shared" si="17"/>
        <v>0</v>
      </c>
      <c r="L360" s="64"/>
      <c r="M360" s="121">
        <v>1</v>
      </c>
      <c r="N360" s="77"/>
      <c r="O360" s="64"/>
      <c r="P360" s="64"/>
      <c r="Q360" s="64"/>
      <c r="R360" s="73"/>
      <c r="S360" s="77"/>
      <c r="T360" s="77" t="str">
        <f>VLOOKUP(B360,[2]Лист1!$C$3:$W$573,21,0)</f>
        <v>-</v>
      </c>
      <c r="U360" s="77" t="str">
        <f t="shared" si="15"/>
        <v>-</v>
      </c>
      <c r="V360" s="64">
        <f t="shared" si="16"/>
        <v>0</v>
      </c>
      <c r="W360" s="119"/>
      <c r="X360" s="182"/>
      <c r="Y360" s="163"/>
      <c r="Z360" s="237"/>
    </row>
    <row r="361" spans="1:26" hidden="1" x14ac:dyDescent="0.3">
      <c r="A361" s="109" t="s">
        <v>1134</v>
      </c>
      <c r="B361" s="110" t="s">
        <v>1135</v>
      </c>
      <c r="C361" s="110" t="s">
        <v>1136</v>
      </c>
      <c r="D361" s="77">
        <v>1</v>
      </c>
      <c r="E361" s="194">
        <v>17.399999999999999</v>
      </c>
      <c r="F361" s="198">
        <v>17.399999999999999</v>
      </c>
      <c r="G361" s="199">
        <v>2.14</v>
      </c>
      <c r="H361" s="199">
        <v>2.14</v>
      </c>
      <c r="I361" s="77" t="s">
        <v>170</v>
      </c>
      <c r="J361" s="77">
        <f>VLOOKUP(B361,'[1]09.02.2026'!$C$3:$J$2063,8,0)</f>
        <v>0</v>
      </c>
      <c r="K361" s="77">
        <f t="shared" si="17"/>
        <v>0</v>
      </c>
      <c r="L361" s="64"/>
      <c r="M361" s="121">
        <v>1</v>
      </c>
      <c r="N361" s="77"/>
      <c r="O361" s="64"/>
      <c r="P361" s="64"/>
      <c r="Q361" s="64"/>
      <c r="R361" s="73"/>
      <c r="S361" s="77"/>
      <c r="T361" s="77" t="str">
        <f>VLOOKUP(B361,[2]Лист1!$C$3:$W$573,21,0)</f>
        <v>-</v>
      </c>
      <c r="U361" s="77" t="str">
        <f t="shared" si="15"/>
        <v>-</v>
      </c>
      <c r="V361" s="64">
        <f t="shared" si="16"/>
        <v>0</v>
      </c>
      <c r="W361" s="119"/>
      <c r="X361" s="182"/>
      <c r="Y361" s="163"/>
      <c r="Z361" s="237"/>
    </row>
    <row r="362" spans="1:26" hidden="1" x14ac:dyDescent="0.3">
      <c r="A362" s="109" t="s">
        <v>1137</v>
      </c>
      <c r="B362" s="110" t="s">
        <v>1138</v>
      </c>
      <c r="C362" s="110" t="s">
        <v>1139</v>
      </c>
      <c r="D362" s="77">
        <v>1</v>
      </c>
      <c r="E362" s="194">
        <v>23</v>
      </c>
      <c r="F362" s="198">
        <v>23</v>
      </c>
      <c r="G362" s="199">
        <v>2.82</v>
      </c>
      <c r="H362" s="199">
        <v>2.82</v>
      </c>
      <c r="I362" s="77" t="s">
        <v>170</v>
      </c>
      <c r="J362" s="77">
        <f>VLOOKUP(B362,'[1]09.02.2026'!$C$3:$J$2063,8,0)</f>
        <v>0</v>
      </c>
      <c r="K362" s="77">
        <f t="shared" si="17"/>
        <v>0</v>
      </c>
      <c r="L362" s="64"/>
      <c r="M362" s="121">
        <v>1</v>
      </c>
      <c r="N362" s="77"/>
      <c r="O362" s="64"/>
      <c r="P362" s="64"/>
      <c r="Q362" s="64"/>
      <c r="R362" s="73"/>
      <c r="S362" s="77"/>
      <c r="T362" s="77" t="str">
        <f>VLOOKUP(B362,[2]Лист1!$C$3:$W$573,21,0)</f>
        <v>-</v>
      </c>
      <c r="U362" s="77" t="str">
        <f t="shared" si="15"/>
        <v>-</v>
      </c>
      <c r="V362" s="64">
        <f t="shared" si="16"/>
        <v>0</v>
      </c>
      <c r="W362" s="119"/>
      <c r="X362" s="182"/>
      <c r="Y362" s="163"/>
      <c r="Z362" s="237"/>
    </row>
    <row r="363" spans="1:26" hidden="1" x14ac:dyDescent="0.3">
      <c r="A363" s="109" t="s">
        <v>1140</v>
      </c>
      <c r="B363" s="110" t="s">
        <v>1141</v>
      </c>
      <c r="C363" s="110" t="s">
        <v>1142</v>
      </c>
      <c r="D363" s="77">
        <v>1</v>
      </c>
      <c r="E363" s="194">
        <v>8.9</v>
      </c>
      <c r="F363" s="198">
        <v>8.9</v>
      </c>
      <c r="G363" s="199">
        <v>1.1200000000000001</v>
      </c>
      <c r="H363" s="199">
        <v>1.1200000000000001</v>
      </c>
      <c r="I363" s="77" t="s">
        <v>170</v>
      </c>
      <c r="J363" s="77">
        <f>VLOOKUP(B363,'[1]09.02.2026'!$C$3:$J$2063,8,0)</f>
        <v>0</v>
      </c>
      <c r="K363" s="77">
        <f t="shared" si="17"/>
        <v>0</v>
      </c>
      <c r="L363" s="64"/>
      <c r="M363" s="121">
        <v>1</v>
      </c>
      <c r="N363" s="77"/>
      <c r="O363" s="64"/>
      <c r="P363" s="64"/>
      <c r="Q363" s="64"/>
      <c r="R363" s="73"/>
      <c r="S363" s="77"/>
      <c r="T363" s="77" t="str">
        <f>VLOOKUP(B363,[2]Лист1!$C$3:$W$573,21,0)</f>
        <v>-</v>
      </c>
      <c r="U363" s="77" t="str">
        <f t="shared" si="15"/>
        <v>-</v>
      </c>
      <c r="V363" s="64">
        <f t="shared" si="16"/>
        <v>0</v>
      </c>
      <c r="W363" s="119"/>
      <c r="X363" s="182"/>
      <c r="Y363" s="163"/>
      <c r="Z363" s="237"/>
    </row>
    <row r="364" spans="1:26" hidden="1" x14ac:dyDescent="0.3">
      <c r="A364" s="109" t="s">
        <v>1143</v>
      </c>
      <c r="B364" s="110" t="s">
        <v>1144</v>
      </c>
      <c r="C364" s="110" t="s">
        <v>1145</v>
      </c>
      <c r="D364" s="77">
        <v>1</v>
      </c>
      <c r="E364" s="194">
        <v>16.3</v>
      </c>
      <c r="F364" s="198">
        <v>16.3</v>
      </c>
      <c r="G364" s="199">
        <v>2.02</v>
      </c>
      <c r="H364" s="199">
        <v>2.02</v>
      </c>
      <c r="I364" s="77" t="s">
        <v>170</v>
      </c>
      <c r="J364" s="77">
        <f>VLOOKUP(B364,'[1]09.02.2026'!$C$3:$J$2063,8,0)</f>
        <v>0</v>
      </c>
      <c r="K364" s="77">
        <f t="shared" si="17"/>
        <v>0</v>
      </c>
      <c r="L364" s="64"/>
      <c r="M364" s="121">
        <v>1</v>
      </c>
      <c r="N364" s="77"/>
      <c r="O364" s="64"/>
      <c r="P364" s="64"/>
      <c r="Q364" s="64"/>
      <c r="R364" s="73"/>
      <c r="S364" s="77"/>
      <c r="T364" s="77" t="str">
        <f>VLOOKUP(B364,[2]Лист1!$C$3:$W$573,21,0)</f>
        <v>-</v>
      </c>
      <c r="U364" s="77" t="str">
        <f t="shared" si="15"/>
        <v>-</v>
      </c>
      <c r="V364" s="64">
        <f t="shared" si="16"/>
        <v>0</v>
      </c>
      <c r="W364" s="119"/>
      <c r="X364" s="182"/>
      <c r="Y364" s="163"/>
      <c r="Z364" s="237"/>
    </row>
    <row r="365" spans="1:26" hidden="1" x14ac:dyDescent="0.3">
      <c r="A365" s="109" t="s">
        <v>1146</v>
      </c>
      <c r="B365" s="110" t="s">
        <v>1147</v>
      </c>
      <c r="C365" s="110" t="s">
        <v>1148</v>
      </c>
      <c r="D365" s="77">
        <v>2</v>
      </c>
      <c r="E365" s="194">
        <v>18.3</v>
      </c>
      <c r="F365" s="198">
        <v>36.6</v>
      </c>
      <c r="G365" s="199">
        <v>2.13</v>
      </c>
      <c r="H365" s="199">
        <v>4.26</v>
      </c>
      <c r="I365" s="77" t="s">
        <v>170</v>
      </c>
      <c r="J365" s="77">
        <f>VLOOKUP(B365,'[1]09.02.2026'!$C$3:$J$2063,8,0)</f>
        <v>0</v>
      </c>
      <c r="K365" s="77">
        <f t="shared" si="17"/>
        <v>0</v>
      </c>
      <c r="L365" s="64"/>
      <c r="M365" s="121">
        <v>2</v>
      </c>
      <c r="N365" s="77"/>
      <c r="O365" s="64"/>
      <c r="P365" s="64"/>
      <c r="Q365" s="64"/>
      <c r="R365" s="73"/>
      <c r="S365" s="77"/>
      <c r="T365" s="77" t="str">
        <f>VLOOKUP(B365,[2]Лист1!$C$3:$W$573,21,0)</f>
        <v>-</v>
      </c>
      <c r="U365" s="77" t="str">
        <f t="shared" si="15"/>
        <v>-</v>
      </c>
      <c r="V365" s="64">
        <f t="shared" si="16"/>
        <v>0</v>
      </c>
      <c r="W365" s="119"/>
      <c r="X365" s="182"/>
      <c r="Y365" s="163"/>
      <c r="Z365" s="237"/>
    </row>
    <row r="366" spans="1:26" hidden="1" x14ac:dyDescent="0.3">
      <c r="A366" s="109" t="s">
        <v>1149</v>
      </c>
      <c r="B366" s="110" t="s">
        <v>1150</v>
      </c>
      <c r="C366" s="110" t="s">
        <v>1151</v>
      </c>
      <c r="D366" s="77">
        <v>1</v>
      </c>
      <c r="E366" s="194">
        <v>16.3</v>
      </c>
      <c r="F366" s="198">
        <v>16.3</v>
      </c>
      <c r="G366" s="199">
        <v>2.0299999999999998</v>
      </c>
      <c r="H366" s="199">
        <v>2.0299999999999998</v>
      </c>
      <c r="I366" s="77" t="s">
        <v>170</v>
      </c>
      <c r="J366" s="77">
        <f>VLOOKUP(B366,'[1]09.02.2026'!$C$3:$J$2063,8,0)</f>
        <v>0</v>
      </c>
      <c r="K366" s="77">
        <f t="shared" si="17"/>
        <v>0</v>
      </c>
      <c r="L366" s="64"/>
      <c r="M366" s="121">
        <v>1</v>
      </c>
      <c r="N366" s="77"/>
      <c r="O366" s="64"/>
      <c r="P366" s="64"/>
      <c r="Q366" s="64"/>
      <c r="R366" s="73"/>
      <c r="S366" s="77"/>
      <c r="T366" s="77" t="str">
        <f>VLOOKUP(B366,[2]Лист1!$C$3:$W$573,21,0)</f>
        <v>-</v>
      </c>
      <c r="U366" s="77" t="str">
        <f t="shared" si="15"/>
        <v>-</v>
      </c>
      <c r="V366" s="64">
        <f t="shared" si="16"/>
        <v>0</v>
      </c>
      <c r="W366" s="119"/>
      <c r="X366" s="182"/>
      <c r="Y366" s="163"/>
      <c r="Z366" s="237"/>
    </row>
    <row r="367" spans="1:26" hidden="1" x14ac:dyDescent="0.3">
      <c r="A367" s="109" t="s">
        <v>1152</v>
      </c>
      <c r="B367" s="110" t="s">
        <v>1153</v>
      </c>
      <c r="C367" s="110" t="s">
        <v>1154</v>
      </c>
      <c r="D367" s="77">
        <v>1</v>
      </c>
      <c r="E367" s="194">
        <v>1.9</v>
      </c>
      <c r="F367" s="198">
        <v>1.9</v>
      </c>
      <c r="G367" s="199">
        <v>0.26</v>
      </c>
      <c r="H367" s="199">
        <v>0.26</v>
      </c>
      <c r="I367" s="77" t="s">
        <v>170</v>
      </c>
      <c r="J367" s="77">
        <f>VLOOKUP(B367,'[1]09.02.2026'!$C$3:$J$2063,8,0)</f>
        <v>0</v>
      </c>
      <c r="K367" s="77">
        <f t="shared" si="17"/>
        <v>0</v>
      </c>
      <c r="L367" s="64"/>
      <c r="M367" s="121">
        <v>1</v>
      </c>
      <c r="N367" s="77"/>
      <c r="O367" s="64"/>
      <c r="P367" s="64"/>
      <c r="Q367" s="64"/>
      <c r="R367" s="73"/>
      <c r="S367" s="77"/>
      <c r="T367" s="77" t="str">
        <f>VLOOKUP(B367,[2]Лист1!$C$3:$W$573,21,0)</f>
        <v>-</v>
      </c>
      <c r="U367" s="77" t="str">
        <f t="shared" si="15"/>
        <v>-</v>
      </c>
      <c r="V367" s="64">
        <f t="shared" si="16"/>
        <v>0</v>
      </c>
      <c r="W367" s="119"/>
      <c r="X367" s="182"/>
      <c r="Y367" s="163"/>
      <c r="Z367" s="237"/>
    </row>
    <row r="368" spans="1:26" hidden="1" x14ac:dyDescent="0.3">
      <c r="A368" s="109" t="s">
        <v>1155</v>
      </c>
      <c r="B368" s="110" t="s">
        <v>1156</v>
      </c>
      <c r="C368" s="110" t="s">
        <v>1157</v>
      </c>
      <c r="D368" s="77">
        <v>1</v>
      </c>
      <c r="E368" s="194">
        <v>35.299999999999997</v>
      </c>
      <c r="F368" s="198">
        <v>35.299999999999997</v>
      </c>
      <c r="G368" s="199">
        <v>1.71</v>
      </c>
      <c r="H368" s="199">
        <v>1.71</v>
      </c>
      <c r="I368" s="77" t="s">
        <v>170</v>
      </c>
      <c r="J368" s="77">
        <f>VLOOKUP(B368,'[1]09.02.2026'!$C$3:$J$2063,8,0)</f>
        <v>0</v>
      </c>
      <c r="K368" s="77">
        <f t="shared" si="17"/>
        <v>0</v>
      </c>
      <c r="L368" s="64"/>
      <c r="M368" s="77"/>
      <c r="N368" s="120">
        <v>1</v>
      </c>
      <c r="O368" s="64"/>
      <c r="P368" s="64"/>
      <c r="Q368" s="64"/>
      <c r="R368" s="73"/>
      <c r="S368" s="77"/>
      <c r="T368" s="77" t="str">
        <f>VLOOKUP(B368,[2]Лист1!$C$3:$W$573,21,0)</f>
        <v>-</v>
      </c>
      <c r="U368" s="77" t="str">
        <f t="shared" si="15"/>
        <v>-</v>
      </c>
      <c r="V368" s="64">
        <f t="shared" si="16"/>
        <v>0</v>
      </c>
      <c r="W368" s="119"/>
      <c r="X368" s="182"/>
      <c r="Y368" s="163"/>
      <c r="Z368" s="237"/>
    </row>
    <row r="369" spans="1:26" hidden="1" x14ac:dyDescent="0.3">
      <c r="A369" s="109" t="s">
        <v>1158</v>
      </c>
      <c r="B369" s="110" t="s">
        <v>1159</v>
      </c>
      <c r="C369" s="110" t="s">
        <v>1160</v>
      </c>
      <c r="D369" s="77">
        <v>1</v>
      </c>
      <c r="E369" s="194">
        <v>32.4</v>
      </c>
      <c r="F369" s="198">
        <v>32.4</v>
      </c>
      <c r="G369" s="199">
        <v>3.97</v>
      </c>
      <c r="H369" s="199">
        <v>3.97</v>
      </c>
      <c r="I369" s="77" t="s">
        <v>170</v>
      </c>
      <c r="J369" s="77">
        <f>VLOOKUP(B369,'[1]09.02.2026'!$C$3:$J$2063,8,0)</f>
        <v>0</v>
      </c>
      <c r="K369" s="77">
        <f t="shared" si="17"/>
        <v>0</v>
      </c>
      <c r="L369" s="64"/>
      <c r="M369" s="77"/>
      <c r="N369" s="120">
        <v>1</v>
      </c>
      <c r="O369" s="64"/>
      <c r="P369" s="64"/>
      <c r="Q369" s="64"/>
      <c r="R369" s="73"/>
      <c r="S369" s="77"/>
      <c r="T369" s="77" t="str">
        <f>VLOOKUP(B369,[2]Лист1!$C$3:$W$573,21,0)</f>
        <v>-</v>
      </c>
      <c r="U369" s="77" t="str">
        <f t="shared" si="15"/>
        <v>-</v>
      </c>
      <c r="V369" s="64">
        <f t="shared" si="16"/>
        <v>0</v>
      </c>
      <c r="W369" s="119"/>
      <c r="X369" s="182"/>
      <c r="Y369" s="163"/>
      <c r="Z369" s="237"/>
    </row>
    <row r="370" spans="1:26" hidden="1" x14ac:dyDescent="0.3">
      <c r="A370" s="109" t="s">
        <v>1161</v>
      </c>
      <c r="B370" s="110" t="s">
        <v>1162</v>
      </c>
      <c r="C370" s="110" t="s">
        <v>1163</v>
      </c>
      <c r="D370" s="77">
        <v>1</v>
      </c>
      <c r="E370" s="194">
        <v>25.6</v>
      </c>
      <c r="F370" s="198">
        <v>25.6</v>
      </c>
      <c r="G370" s="199">
        <v>3.13</v>
      </c>
      <c r="H370" s="199">
        <v>3.13</v>
      </c>
      <c r="I370" s="77" t="s">
        <v>170</v>
      </c>
      <c r="J370" s="77">
        <f>VLOOKUP(B370,'[1]09.02.2026'!$C$3:$J$2063,8,0)</f>
        <v>0</v>
      </c>
      <c r="K370" s="77">
        <f t="shared" si="17"/>
        <v>0</v>
      </c>
      <c r="L370" s="64"/>
      <c r="M370" s="77"/>
      <c r="N370" s="120">
        <v>1</v>
      </c>
      <c r="O370" s="64"/>
      <c r="P370" s="64"/>
      <c r="Q370" s="64"/>
      <c r="R370" s="73"/>
      <c r="S370" s="77"/>
      <c r="T370" s="77" t="str">
        <f>VLOOKUP(B370,[2]Лист1!$C$3:$W$573,21,0)</f>
        <v>-</v>
      </c>
      <c r="U370" s="77" t="str">
        <f t="shared" si="15"/>
        <v>-</v>
      </c>
      <c r="V370" s="64">
        <f t="shared" si="16"/>
        <v>0</v>
      </c>
      <c r="W370" s="119"/>
      <c r="X370" s="182"/>
      <c r="Y370" s="163"/>
      <c r="Z370" s="237"/>
    </row>
    <row r="371" spans="1:26" hidden="1" x14ac:dyDescent="0.3">
      <c r="A371" s="109" t="s">
        <v>1164</v>
      </c>
      <c r="B371" s="110" t="s">
        <v>1165</v>
      </c>
      <c r="C371" s="110" t="s">
        <v>1166</v>
      </c>
      <c r="D371" s="77">
        <v>1</v>
      </c>
      <c r="E371" s="194">
        <v>24.8</v>
      </c>
      <c r="F371" s="198">
        <v>24.8</v>
      </c>
      <c r="G371" s="199">
        <v>3.03</v>
      </c>
      <c r="H371" s="199">
        <v>3.03</v>
      </c>
      <c r="I371" s="77" t="s">
        <v>170</v>
      </c>
      <c r="J371" s="77">
        <f>VLOOKUP(B371,'[1]09.02.2026'!$C$3:$J$2063,8,0)</f>
        <v>0</v>
      </c>
      <c r="K371" s="77">
        <f t="shared" si="17"/>
        <v>0</v>
      </c>
      <c r="L371" s="64"/>
      <c r="M371" s="77"/>
      <c r="N371" s="120">
        <v>1</v>
      </c>
      <c r="O371" s="64"/>
      <c r="P371" s="64"/>
      <c r="Q371" s="64"/>
      <c r="R371" s="73"/>
      <c r="S371" s="77"/>
      <c r="T371" s="77" t="str">
        <f>VLOOKUP(B371,[2]Лист1!$C$3:$W$573,21,0)</f>
        <v>-</v>
      </c>
      <c r="U371" s="77" t="str">
        <f t="shared" si="15"/>
        <v>-</v>
      </c>
      <c r="V371" s="64">
        <f t="shared" si="16"/>
        <v>0</v>
      </c>
      <c r="W371" s="119"/>
      <c r="X371" s="182"/>
      <c r="Y371" s="163"/>
      <c r="Z371" s="237"/>
    </row>
    <row r="372" spans="1:26" hidden="1" x14ac:dyDescent="0.3">
      <c r="A372" s="109" t="s">
        <v>1167</v>
      </c>
      <c r="B372" s="110" t="s">
        <v>1168</v>
      </c>
      <c r="C372" s="110" t="s">
        <v>1169</v>
      </c>
      <c r="D372" s="77">
        <v>1</v>
      </c>
      <c r="E372" s="194">
        <v>17.7</v>
      </c>
      <c r="F372" s="198">
        <v>17.7</v>
      </c>
      <c r="G372" s="199">
        <v>2.1800000000000002</v>
      </c>
      <c r="H372" s="199">
        <v>2.1800000000000002</v>
      </c>
      <c r="I372" s="77" t="s">
        <v>170</v>
      </c>
      <c r="J372" s="77">
        <f>VLOOKUP(B372,'[1]09.02.2026'!$C$3:$J$2063,8,0)</f>
        <v>0</v>
      </c>
      <c r="K372" s="77">
        <f t="shared" si="17"/>
        <v>0</v>
      </c>
      <c r="L372" s="64"/>
      <c r="M372" s="77"/>
      <c r="N372" s="120">
        <v>1</v>
      </c>
      <c r="O372" s="64"/>
      <c r="P372" s="64"/>
      <c r="Q372" s="64"/>
      <c r="R372" s="73"/>
      <c r="S372" s="77"/>
      <c r="T372" s="77" t="str">
        <f>VLOOKUP(B372,[2]Лист1!$C$3:$W$573,21,0)</f>
        <v>-</v>
      </c>
      <c r="U372" s="77" t="str">
        <f t="shared" si="15"/>
        <v>-</v>
      </c>
      <c r="V372" s="64">
        <f t="shared" si="16"/>
        <v>0</v>
      </c>
      <c r="W372" s="119"/>
      <c r="X372" s="182"/>
      <c r="Y372" s="163"/>
      <c r="Z372" s="237"/>
    </row>
    <row r="373" spans="1:26" hidden="1" x14ac:dyDescent="0.3">
      <c r="A373" s="109" t="s">
        <v>1170</v>
      </c>
      <c r="B373" s="110" t="s">
        <v>1171</v>
      </c>
      <c r="C373" s="110" t="s">
        <v>1172</v>
      </c>
      <c r="D373" s="77">
        <v>2</v>
      </c>
      <c r="E373" s="194">
        <v>8.1</v>
      </c>
      <c r="F373" s="198">
        <v>16.2</v>
      </c>
      <c r="G373" s="199">
        <v>1.02</v>
      </c>
      <c r="H373" s="199">
        <v>2.04</v>
      </c>
      <c r="I373" s="77" t="s">
        <v>170</v>
      </c>
      <c r="J373" s="77">
        <f>VLOOKUP(B373,'[1]09.02.2026'!$C$3:$J$2063,8,0)</f>
        <v>0</v>
      </c>
      <c r="K373" s="77">
        <f t="shared" si="17"/>
        <v>0</v>
      </c>
      <c r="L373" s="64"/>
      <c r="M373" s="77"/>
      <c r="N373" s="120">
        <v>2</v>
      </c>
      <c r="O373" s="64"/>
      <c r="P373" s="64"/>
      <c r="Q373" s="64"/>
      <c r="R373" s="73"/>
      <c r="S373" s="77"/>
      <c r="T373" s="77" t="str">
        <f>VLOOKUP(B373,[2]Лист1!$C$3:$W$573,21,0)</f>
        <v>-</v>
      </c>
      <c r="U373" s="77" t="str">
        <f t="shared" si="15"/>
        <v>-</v>
      </c>
      <c r="V373" s="64">
        <f t="shared" si="16"/>
        <v>0</v>
      </c>
      <c r="W373" s="119"/>
      <c r="X373" s="182"/>
      <c r="Y373" s="163"/>
      <c r="Z373" s="237"/>
    </row>
    <row r="374" spans="1:26" hidden="1" x14ac:dyDescent="0.3">
      <c r="A374" s="109" t="s">
        <v>1173</v>
      </c>
      <c r="B374" s="110" t="s">
        <v>1174</v>
      </c>
      <c r="C374" s="110" t="s">
        <v>1175</v>
      </c>
      <c r="D374" s="77">
        <v>3</v>
      </c>
      <c r="E374" s="194">
        <v>20.3</v>
      </c>
      <c r="F374" s="198">
        <v>60.9</v>
      </c>
      <c r="G374" s="199">
        <v>2.5</v>
      </c>
      <c r="H374" s="199">
        <v>7.5</v>
      </c>
      <c r="I374" s="77" t="s">
        <v>170</v>
      </c>
      <c r="J374" s="77">
        <f>VLOOKUP(B374,'[1]09.02.2026'!$C$3:$J$2063,8,0)</f>
        <v>0</v>
      </c>
      <c r="K374" s="77">
        <f t="shared" si="17"/>
        <v>0</v>
      </c>
      <c r="L374" s="64"/>
      <c r="M374" s="77"/>
      <c r="N374" s="120">
        <v>3</v>
      </c>
      <c r="O374" s="64"/>
      <c r="P374" s="64"/>
      <c r="Q374" s="64"/>
      <c r="R374" s="73"/>
      <c r="S374" s="77"/>
      <c r="T374" s="77" t="str">
        <f>VLOOKUP(B374,[2]Лист1!$C$3:$W$573,21,0)</f>
        <v>-</v>
      </c>
      <c r="U374" s="77" t="str">
        <f t="shared" si="15"/>
        <v>-</v>
      </c>
      <c r="V374" s="64">
        <f t="shared" si="16"/>
        <v>0</v>
      </c>
      <c r="W374" s="119"/>
      <c r="X374" s="182"/>
      <c r="Y374" s="163"/>
      <c r="Z374" s="237"/>
    </row>
    <row r="375" spans="1:26" hidden="1" x14ac:dyDescent="0.3">
      <c r="A375" s="109" t="s">
        <v>1176</v>
      </c>
      <c r="B375" s="110" t="s">
        <v>1177</v>
      </c>
      <c r="C375" s="110" t="s">
        <v>1178</v>
      </c>
      <c r="D375" s="77">
        <v>3</v>
      </c>
      <c r="E375" s="194">
        <v>24</v>
      </c>
      <c r="F375" s="198">
        <v>72</v>
      </c>
      <c r="G375" s="199">
        <v>2.95</v>
      </c>
      <c r="H375" s="199">
        <v>8.85</v>
      </c>
      <c r="I375" s="77" t="s">
        <v>170</v>
      </c>
      <c r="J375" s="77">
        <f>VLOOKUP(B375,'[1]09.02.2026'!$C$3:$J$2063,8,0)</f>
        <v>0</v>
      </c>
      <c r="K375" s="77">
        <f t="shared" si="17"/>
        <v>0</v>
      </c>
      <c r="L375" s="64"/>
      <c r="M375" s="77"/>
      <c r="N375" s="120">
        <v>3</v>
      </c>
      <c r="O375" s="64"/>
      <c r="P375" s="64"/>
      <c r="Q375" s="64"/>
      <c r="R375" s="73"/>
      <c r="S375" s="77"/>
      <c r="T375" s="77" t="str">
        <f>VLOOKUP(B375,[2]Лист1!$C$3:$W$573,21,0)</f>
        <v>-</v>
      </c>
      <c r="U375" s="77" t="str">
        <f t="shared" si="15"/>
        <v>-</v>
      </c>
      <c r="V375" s="64">
        <f t="shared" si="16"/>
        <v>0</v>
      </c>
      <c r="W375" s="119"/>
      <c r="X375" s="182"/>
      <c r="Y375" s="163"/>
      <c r="Z375" s="237"/>
    </row>
    <row r="376" spans="1:26" hidden="1" x14ac:dyDescent="0.3">
      <c r="A376" s="109" t="s">
        <v>1179</v>
      </c>
      <c r="B376" s="110" t="s">
        <v>1180</v>
      </c>
      <c r="C376" s="110" t="s">
        <v>1181</v>
      </c>
      <c r="D376" s="77">
        <v>1</v>
      </c>
      <c r="E376" s="194">
        <v>7.6</v>
      </c>
      <c r="F376" s="198">
        <v>7.6</v>
      </c>
      <c r="G376" s="199">
        <v>0.95</v>
      </c>
      <c r="H376" s="199">
        <v>0.95</v>
      </c>
      <c r="I376" s="77" t="s">
        <v>170</v>
      </c>
      <c r="J376" s="77">
        <f>VLOOKUP(B376,'[1]09.02.2026'!$C$3:$J$2063,8,0)</f>
        <v>0</v>
      </c>
      <c r="K376" s="77">
        <f t="shared" si="17"/>
        <v>0</v>
      </c>
      <c r="L376" s="64"/>
      <c r="M376" s="77"/>
      <c r="N376" s="120">
        <v>1</v>
      </c>
      <c r="O376" s="64"/>
      <c r="P376" s="64"/>
      <c r="Q376" s="64"/>
      <c r="R376" s="73"/>
      <c r="S376" s="77"/>
      <c r="T376" s="77" t="str">
        <f>VLOOKUP(B376,[2]Лист1!$C$3:$W$573,21,0)</f>
        <v>-</v>
      </c>
      <c r="U376" s="77" t="str">
        <f t="shared" si="15"/>
        <v>-</v>
      </c>
      <c r="V376" s="64">
        <f t="shared" si="16"/>
        <v>0</v>
      </c>
      <c r="W376" s="119"/>
      <c r="X376" s="182"/>
      <c r="Y376" s="163"/>
      <c r="Z376" s="237"/>
    </row>
    <row r="377" spans="1:26" hidden="1" x14ac:dyDescent="0.3">
      <c r="A377" s="109" t="s">
        <v>1182</v>
      </c>
      <c r="B377" s="110" t="s">
        <v>1183</v>
      </c>
      <c r="C377" s="110" t="s">
        <v>1184</v>
      </c>
      <c r="D377" s="77">
        <v>1</v>
      </c>
      <c r="E377" s="194">
        <v>18.7</v>
      </c>
      <c r="F377" s="198">
        <v>18.7</v>
      </c>
      <c r="G377" s="199">
        <v>1.02</v>
      </c>
      <c r="H377" s="199">
        <v>1.02</v>
      </c>
      <c r="I377" s="77" t="s">
        <v>170</v>
      </c>
      <c r="J377" s="77">
        <f>VLOOKUP(B377,'[1]09.02.2026'!$C$3:$J$2063,8,0)</f>
        <v>0</v>
      </c>
      <c r="K377" s="77">
        <f t="shared" si="17"/>
        <v>0</v>
      </c>
      <c r="L377" s="64"/>
      <c r="M377" s="77"/>
      <c r="N377" s="77"/>
      <c r="O377" s="64"/>
      <c r="P377" s="64"/>
      <c r="Q377" s="64"/>
      <c r="R377" s="73"/>
      <c r="S377" s="77"/>
      <c r="T377" s="77" t="str">
        <f>VLOOKUP(B377,[2]Лист1!$C$3:$W$573,21,0)</f>
        <v>-</v>
      </c>
      <c r="U377" s="77" t="str">
        <f t="shared" si="15"/>
        <v>-</v>
      </c>
      <c r="V377" s="64">
        <f t="shared" si="16"/>
        <v>1</v>
      </c>
      <c r="W377" s="119" t="s">
        <v>1772</v>
      </c>
      <c r="X377" s="182"/>
      <c r="Y377" s="163"/>
      <c r="Z377" s="237"/>
    </row>
    <row r="378" spans="1:26" hidden="1" x14ac:dyDescent="0.3">
      <c r="A378" s="109" t="s">
        <v>1185</v>
      </c>
      <c r="B378" s="110" t="s">
        <v>1186</v>
      </c>
      <c r="C378" s="110" t="s">
        <v>1187</v>
      </c>
      <c r="D378" s="77">
        <v>1</v>
      </c>
      <c r="E378" s="194">
        <v>72.400000000000006</v>
      </c>
      <c r="F378" s="198">
        <v>72.400000000000006</v>
      </c>
      <c r="G378" s="199">
        <v>3.99</v>
      </c>
      <c r="H378" s="199">
        <v>3.99</v>
      </c>
      <c r="I378" s="77" t="s">
        <v>170</v>
      </c>
      <c r="J378" s="77">
        <f>VLOOKUP(B378,'[1]09.02.2026'!$C$3:$J$2063,8,0)</f>
        <v>0</v>
      </c>
      <c r="K378" s="77">
        <f t="shared" si="17"/>
        <v>0</v>
      </c>
      <c r="L378" s="64"/>
      <c r="M378" s="121">
        <v>1</v>
      </c>
      <c r="N378" s="77"/>
      <c r="O378" s="64"/>
      <c r="P378" s="64"/>
      <c r="Q378" s="64"/>
      <c r="R378" s="73"/>
      <c r="S378" s="77"/>
      <c r="T378" s="77" t="str">
        <f>VLOOKUP(B378,[2]Лист1!$C$3:$W$573,21,0)</f>
        <v>-</v>
      </c>
      <c r="U378" s="77" t="str">
        <f t="shared" si="15"/>
        <v>-</v>
      </c>
      <c r="V378" s="64">
        <f t="shared" si="16"/>
        <v>0</v>
      </c>
      <c r="W378" s="119"/>
      <c r="X378" s="182"/>
      <c r="Y378" s="163"/>
      <c r="Z378" s="237"/>
    </row>
    <row r="379" spans="1:26" hidden="1" x14ac:dyDescent="0.3">
      <c r="A379" s="109" t="s">
        <v>1188</v>
      </c>
      <c r="B379" s="110" t="s">
        <v>1189</v>
      </c>
      <c r="C379" s="110" t="s">
        <v>1190</v>
      </c>
      <c r="D379" s="77">
        <v>2</v>
      </c>
      <c r="E379" s="194">
        <v>43</v>
      </c>
      <c r="F379" s="198">
        <v>86</v>
      </c>
      <c r="G379" s="199">
        <v>2.36</v>
      </c>
      <c r="H379" s="199">
        <v>4.72</v>
      </c>
      <c r="I379" s="77" t="s">
        <v>170</v>
      </c>
      <c r="J379" s="77">
        <f>VLOOKUP(B379,'[1]09.02.2026'!$C$3:$J$2063,8,0)</f>
        <v>0</v>
      </c>
      <c r="K379" s="77">
        <f t="shared" si="17"/>
        <v>0</v>
      </c>
      <c r="L379" s="64"/>
      <c r="M379" s="121">
        <v>1</v>
      </c>
      <c r="N379" s="120">
        <v>1</v>
      </c>
      <c r="O379" s="64"/>
      <c r="P379" s="64"/>
      <c r="Q379" s="64"/>
      <c r="R379" s="73"/>
      <c r="S379" s="77"/>
      <c r="T379" s="77" t="str">
        <f>VLOOKUP(B379,[2]Лист1!$C$3:$W$573,21,0)</f>
        <v>-</v>
      </c>
      <c r="U379" s="77" t="str">
        <f t="shared" si="15"/>
        <v>-</v>
      </c>
      <c r="V379" s="64">
        <f t="shared" si="16"/>
        <v>0</v>
      </c>
      <c r="W379" s="119"/>
      <c r="X379" s="182"/>
      <c r="Y379" s="163"/>
      <c r="Z379" s="237"/>
    </row>
    <row r="380" spans="1:26" hidden="1" x14ac:dyDescent="0.3">
      <c r="A380" s="109" t="s">
        <v>1191</v>
      </c>
      <c r="B380" s="110" t="s">
        <v>1192</v>
      </c>
      <c r="C380" s="110" t="s">
        <v>1193</v>
      </c>
      <c r="D380" s="77">
        <v>1</v>
      </c>
      <c r="E380" s="194">
        <v>16.2</v>
      </c>
      <c r="F380" s="198">
        <v>16.2</v>
      </c>
      <c r="G380" s="199">
        <v>0.88</v>
      </c>
      <c r="H380" s="199">
        <v>0.88</v>
      </c>
      <c r="I380" s="77" t="s">
        <v>170</v>
      </c>
      <c r="J380" s="77">
        <f>VLOOKUP(B380,'[1]09.02.2026'!$C$3:$J$2063,8,0)</f>
        <v>0</v>
      </c>
      <c r="K380" s="77">
        <f t="shared" si="17"/>
        <v>0</v>
      </c>
      <c r="L380" s="64"/>
      <c r="M380" s="121">
        <v>1</v>
      </c>
      <c r="N380" s="77"/>
      <c r="O380" s="64"/>
      <c r="P380" s="64"/>
      <c r="Q380" s="64"/>
      <c r="R380" s="73"/>
      <c r="S380" s="77"/>
      <c r="T380" s="77" t="str">
        <f>VLOOKUP(B380,[2]Лист1!$C$3:$W$573,21,0)</f>
        <v>-</v>
      </c>
      <c r="U380" s="77" t="str">
        <f t="shared" si="15"/>
        <v>-</v>
      </c>
      <c r="V380" s="64">
        <f t="shared" si="16"/>
        <v>0</v>
      </c>
      <c r="W380" s="119"/>
      <c r="X380" s="182"/>
      <c r="Y380" s="163"/>
      <c r="Z380" s="237"/>
    </row>
    <row r="381" spans="1:26" hidden="1" x14ac:dyDescent="0.3">
      <c r="A381" s="109" t="s">
        <v>1194</v>
      </c>
      <c r="B381" s="110" t="s">
        <v>1195</v>
      </c>
      <c r="C381" s="110" t="s">
        <v>1196</v>
      </c>
      <c r="D381" s="77">
        <v>1</v>
      </c>
      <c r="E381" s="194">
        <v>19.600000000000001</v>
      </c>
      <c r="F381" s="198">
        <v>19.600000000000001</v>
      </c>
      <c r="G381" s="199">
        <v>1.07</v>
      </c>
      <c r="H381" s="199">
        <v>1.07</v>
      </c>
      <c r="I381" s="77" t="s">
        <v>170</v>
      </c>
      <c r="J381" s="77">
        <f>VLOOKUP(B381,'[1]09.02.2026'!$C$3:$J$2063,8,0)</f>
        <v>0</v>
      </c>
      <c r="K381" s="77">
        <f t="shared" si="17"/>
        <v>0</v>
      </c>
      <c r="L381" s="64"/>
      <c r="M381" s="121">
        <v>1</v>
      </c>
      <c r="N381" s="77"/>
      <c r="O381" s="64"/>
      <c r="P381" s="77"/>
      <c r="Q381" s="77"/>
      <c r="R381" s="77"/>
      <c r="S381" s="77"/>
      <c r="T381" s="77" t="str">
        <f>VLOOKUP(B381,[2]Лист1!$C$3:$W$573,21,0)</f>
        <v>-</v>
      </c>
      <c r="U381" s="77" t="str">
        <f t="shared" si="15"/>
        <v>-</v>
      </c>
      <c r="V381" s="64">
        <f t="shared" si="16"/>
        <v>0</v>
      </c>
      <c r="W381" s="119"/>
      <c r="X381" s="182"/>
      <c r="Y381" s="163"/>
      <c r="Z381" s="237"/>
    </row>
    <row r="382" spans="1:26" hidden="1" x14ac:dyDescent="0.3">
      <c r="A382" s="109" t="s">
        <v>1197</v>
      </c>
      <c r="B382" s="110" t="s">
        <v>1198</v>
      </c>
      <c r="C382" s="110" t="s">
        <v>1199</v>
      </c>
      <c r="D382" s="77">
        <v>1</v>
      </c>
      <c r="E382" s="194">
        <v>19.600000000000001</v>
      </c>
      <c r="F382" s="198">
        <v>19.600000000000001</v>
      </c>
      <c r="G382" s="199">
        <v>1.07</v>
      </c>
      <c r="H382" s="199">
        <v>1.07</v>
      </c>
      <c r="I382" s="77" t="s">
        <v>170</v>
      </c>
      <c r="J382" s="77">
        <f>VLOOKUP(B382,'[1]09.02.2026'!$C$3:$J$2063,8,0)</f>
        <v>0</v>
      </c>
      <c r="K382" s="77">
        <f t="shared" si="17"/>
        <v>0</v>
      </c>
      <c r="L382" s="64"/>
      <c r="M382" s="121">
        <v>1</v>
      </c>
      <c r="N382" s="77"/>
      <c r="O382" s="64"/>
      <c r="P382" s="64"/>
      <c r="Q382" s="64"/>
      <c r="R382" s="73"/>
      <c r="S382" s="77"/>
      <c r="T382" s="77" t="str">
        <f>VLOOKUP(B382,[2]Лист1!$C$3:$W$573,21,0)</f>
        <v>-</v>
      </c>
      <c r="U382" s="77" t="str">
        <f t="shared" si="15"/>
        <v>-</v>
      </c>
      <c r="V382" s="64">
        <f t="shared" si="16"/>
        <v>0</v>
      </c>
      <c r="W382" s="119"/>
      <c r="X382" s="182"/>
      <c r="Y382" s="163"/>
      <c r="Z382" s="237"/>
    </row>
    <row r="383" spans="1:26" hidden="1" x14ac:dyDescent="0.3">
      <c r="A383" s="109" t="s">
        <v>1200</v>
      </c>
      <c r="B383" s="110" t="s">
        <v>1201</v>
      </c>
      <c r="C383" s="110" t="s">
        <v>1202</v>
      </c>
      <c r="D383" s="77">
        <v>1</v>
      </c>
      <c r="E383" s="194">
        <v>6</v>
      </c>
      <c r="F383" s="198">
        <v>6</v>
      </c>
      <c r="G383" s="199">
        <v>0.32</v>
      </c>
      <c r="H383" s="199">
        <v>0.32</v>
      </c>
      <c r="I383" s="77" t="s">
        <v>170</v>
      </c>
      <c r="J383" s="77">
        <f>VLOOKUP(B383,'[1]09.02.2026'!$C$3:$J$2063,8,0)</f>
        <v>0</v>
      </c>
      <c r="K383" s="77">
        <f t="shared" si="17"/>
        <v>0</v>
      </c>
      <c r="L383" s="64"/>
      <c r="M383" s="121">
        <v>1</v>
      </c>
      <c r="N383" s="77"/>
      <c r="O383" s="64"/>
      <c r="P383" s="64"/>
      <c r="Q383" s="64"/>
      <c r="R383" s="73"/>
      <c r="S383" s="77"/>
      <c r="T383" s="77" t="str">
        <f>VLOOKUP(B383,[2]Лист1!$C$3:$W$573,21,0)</f>
        <v>-</v>
      </c>
      <c r="U383" s="77" t="str">
        <f t="shared" si="15"/>
        <v>-</v>
      </c>
      <c r="V383" s="64">
        <f t="shared" si="16"/>
        <v>0</v>
      </c>
      <c r="W383" s="119"/>
      <c r="X383" s="182"/>
      <c r="Y383" s="163"/>
      <c r="Z383" s="237"/>
    </row>
    <row r="384" spans="1:26" hidden="1" x14ac:dyDescent="0.3">
      <c r="A384" s="109" t="s">
        <v>1203</v>
      </c>
      <c r="B384" s="110" t="s">
        <v>1204</v>
      </c>
      <c r="C384" s="110" t="s">
        <v>1205</v>
      </c>
      <c r="D384" s="77">
        <v>1</v>
      </c>
      <c r="E384" s="194">
        <v>16.399999999999999</v>
      </c>
      <c r="F384" s="198">
        <v>16.399999999999999</v>
      </c>
      <c r="G384" s="199">
        <v>0.88</v>
      </c>
      <c r="H384" s="199">
        <v>0.88</v>
      </c>
      <c r="I384" s="77" t="s">
        <v>170</v>
      </c>
      <c r="J384" s="77">
        <f>VLOOKUP(B384,'[1]09.02.2026'!$C$3:$J$2063,8,0)</f>
        <v>0</v>
      </c>
      <c r="K384" s="77">
        <f t="shared" si="17"/>
        <v>0</v>
      </c>
      <c r="L384" s="64"/>
      <c r="M384" s="77"/>
      <c r="N384" s="120">
        <v>1</v>
      </c>
      <c r="O384" s="64"/>
      <c r="P384" s="77"/>
      <c r="Q384" s="77"/>
      <c r="R384" s="77"/>
      <c r="S384" s="77"/>
      <c r="T384" s="77" t="str">
        <f>VLOOKUP(B384,[2]Лист1!$C$3:$W$573,21,0)</f>
        <v>-</v>
      </c>
      <c r="U384" s="77" t="str">
        <f t="shared" si="15"/>
        <v>-</v>
      </c>
      <c r="V384" s="64">
        <f t="shared" si="16"/>
        <v>0</v>
      </c>
      <c r="W384" s="119"/>
      <c r="X384" s="182"/>
      <c r="Y384" s="163"/>
      <c r="Z384" s="237"/>
    </row>
    <row r="385" spans="1:26" hidden="1" x14ac:dyDescent="0.3">
      <c r="A385" s="109" t="s">
        <v>1206</v>
      </c>
      <c r="B385" s="110" t="s">
        <v>1207</v>
      </c>
      <c r="C385" s="110" t="s">
        <v>1208</v>
      </c>
      <c r="D385" s="77">
        <v>1</v>
      </c>
      <c r="E385" s="194">
        <v>16.2</v>
      </c>
      <c r="F385" s="198">
        <v>16.2</v>
      </c>
      <c r="G385" s="199">
        <v>0.88</v>
      </c>
      <c r="H385" s="199">
        <v>0.88</v>
      </c>
      <c r="I385" s="77" t="s">
        <v>170</v>
      </c>
      <c r="J385" s="77">
        <f>VLOOKUP(B385,'[1]09.02.2026'!$C$3:$J$2063,8,0)</f>
        <v>0</v>
      </c>
      <c r="K385" s="77">
        <f t="shared" si="17"/>
        <v>0</v>
      </c>
      <c r="L385" s="64"/>
      <c r="M385" s="77"/>
      <c r="N385" s="120">
        <v>1</v>
      </c>
      <c r="O385" s="64"/>
      <c r="P385" s="64"/>
      <c r="Q385" s="64"/>
      <c r="R385" s="73"/>
      <c r="S385" s="77"/>
      <c r="T385" s="77" t="str">
        <f>VLOOKUP(B385,[2]Лист1!$C$3:$W$573,21,0)</f>
        <v>-</v>
      </c>
      <c r="U385" s="77" t="str">
        <f t="shared" si="15"/>
        <v>-</v>
      </c>
      <c r="V385" s="64">
        <f t="shared" si="16"/>
        <v>0</v>
      </c>
      <c r="W385" s="119"/>
      <c r="X385" s="182"/>
      <c r="Y385" s="163"/>
      <c r="Z385" s="237"/>
    </row>
    <row r="386" spans="1:26" hidden="1" x14ac:dyDescent="0.3">
      <c r="A386" s="109" t="s">
        <v>1209</v>
      </c>
      <c r="B386" s="110" t="s">
        <v>1210</v>
      </c>
      <c r="C386" s="110" t="s">
        <v>1211</v>
      </c>
      <c r="D386" s="77">
        <v>1</v>
      </c>
      <c r="E386" s="194">
        <v>18</v>
      </c>
      <c r="F386" s="198">
        <v>18</v>
      </c>
      <c r="G386" s="199">
        <v>0.98</v>
      </c>
      <c r="H386" s="199">
        <v>0.98</v>
      </c>
      <c r="I386" s="77" t="s">
        <v>170</v>
      </c>
      <c r="J386" s="77">
        <f>VLOOKUP(B386,'[1]09.02.2026'!$C$3:$J$2063,8,0)</f>
        <v>0</v>
      </c>
      <c r="K386" s="77">
        <f t="shared" si="17"/>
        <v>0</v>
      </c>
      <c r="L386" s="64"/>
      <c r="M386" s="77"/>
      <c r="N386" s="120">
        <v>1</v>
      </c>
      <c r="O386" s="64"/>
      <c r="P386" s="64"/>
      <c r="Q386" s="64"/>
      <c r="R386" s="73"/>
      <c r="S386" s="77"/>
      <c r="T386" s="77" t="str">
        <f>VLOOKUP(B386,[2]Лист1!$C$3:$W$573,21,0)</f>
        <v>-</v>
      </c>
      <c r="U386" s="77" t="str">
        <f t="shared" ref="U386:U449" si="18">IFERROR((T386*E386),"-")</f>
        <v>-</v>
      </c>
      <c r="V386" s="64">
        <f t="shared" ref="V386:V449" si="19">D386-L386-M386-N386-O386-P386-Q386-R386-S386</f>
        <v>0</v>
      </c>
      <c r="W386" s="119"/>
      <c r="X386" s="182"/>
      <c r="Y386" s="163"/>
      <c r="Z386" s="237"/>
    </row>
    <row r="387" spans="1:26" hidden="1" x14ac:dyDescent="0.3">
      <c r="A387" s="109" t="s">
        <v>1212</v>
      </c>
      <c r="B387" s="110" t="s">
        <v>1213</v>
      </c>
      <c r="C387" s="110" t="s">
        <v>1214</v>
      </c>
      <c r="D387" s="77">
        <v>1</v>
      </c>
      <c r="E387" s="194">
        <v>15.3</v>
      </c>
      <c r="F387" s="198">
        <v>15.3</v>
      </c>
      <c r="G387" s="199">
        <v>0.82</v>
      </c>
      <c r="H387" s="199">
        <v>0.82</v>
      </c>
      <c r="I387" s="77" t="s">
        <v>170</v>
      </c>
      <c r="J387" s="77">
        <f>VLOOKUP(B387,'[1]09.02.2026'!$C$3:$J$2063,8,0)</f>
        <v>0</v>
      </c>
      <c r="K387" s="77">
        <f t="shared" ref="K387:K450" si="20">J387*E387</f>
        <v>0</v>
      </c>
      <c r="L387" s="64"/>
      <c r="M387" s="77"/>
      <c r="N387" s="120">
        <v>1</v>
      </c>
      <c r="O387" s="64"/>
      <c r="P387" s="64"/>
      <c r="Q387" s="64"/>
      <c r="R387" s="73"/>
      <c r="S387" s="77"/>
      <c r="T387" s="77" t="str">
        <f>VLOOKUP(B387,[2]Лист1!$C$3:$W$573,21,0)</f>
        <v>-</v>
      </c>
      <c r="U387" s="77" t="str">
        <f t="shared" si="18"/>
        <v>-</v>
      </c>
      <c r="V387" s="64">
        <f t="shared" si="19"/>
        <v>0</v>
      </c>
      <c r="W387" s="119"/>
      <c r="X387" s="182"/>
      <c r="Y387" s="163"/>
      <c r="Z387" s="237"/>
    </row>
    <row r="388" spans="1:26" hidden="1" x14ac:dyDescent="0.3">
      <c r="A388" s="109" t="s">
        <v>1215</v>
      </c>
      <c r="B388" s="110" t="s">
        <v>1216</v>
      </c>
      <c r="C388" s="110" t="s">
        <v>1217</v>
      </c>
      <c r="D388" s="77">
        <v>1</v>
      </c>
      <c r="E388" s="194">
        <v>21.3</v>
      </c>
      <c r="F388" s="198">
        <v>21.3</v>
      </c>
      <c r="G388" s="199">
        <v>1.18</v>
      </c>
      <c r="H388" s="199">
        <v>1.18</v>
      </c>
      <c r="I388" s="77" t="s">
        <v>170</v>
      </c>
      <c r="J388" s="77">
        <f>VLOOKUP(B388,'[1]09.02.2026'!$C$3:$J$2063,8,0)</f>
        <v>0</v>
      </c>
      <c r="K388" s="77">
        <f t="shared" si="20"/>
        <v>0</v>
      </c>
      <c r="L388" s="64"/>
      <c r="M388" s="77"/>
      <c r="N388" s="120">
        <v>1</v>
      </c>
      <c r="O388" s="64"/>
      <c r="P388" s="64"/>
      <c r="Q388" s="64"/>
      <c r="R388" s="73"/>
      <c r="S388" s="77"/>
      <c r="T388" s="77" t="str">
        <f>VLOOKUP(B388,[2]Лист1!$C$3:$W$573,21,0)</f>
        <v>-</v>
      </c>
      <c r="U388" s="77" t="str">
        <f t="shared" si="18"/>
        <v>-</v>
      </c>
      <c r="V388" s="64">
        <f t="shared" si="19"/>
        <v>0</v>
      </c>
      <c r="W388" s="119"/>
      <c r="X388" s="182"/>
      <c r="Y388" s="163"/>
      <c r="Z388" s="237"/>
    </row>
    <row r="389" spans="1:26" hidden="1" x14ac:dyDescent="0.3">
      <c r="A389" s="109" t="s">
        <v>1218</v>
      </c>
      <c r="B389" s="110" t="s">
        <v>1219</v>
      </c>
      <c r="C389" s="110" t="s">
        <v>1220</v>
      </c>
      <c r="D389" s="77">
        <v>1</v>
      </c>
      <c r="E389" s="194">
        <v>6</v>
      </c>
      <c r="F389" s="198">
        <v>6</v>
      </c>
      <c r="G389" s="199">
        <v>0.32</v>
      </c>
      <c r="H389" s="199">
        <v>0.32</v>
      </c>
      <c r="I389" s="77" t="s">
        <v>170</v>
      </c>
      <c r="J389" s="77">
        <f>VLOOKUP(B389,'[1]09.02.2026'!$C$3:$J$2063,8,0)</f>
        <v>0</v>
      </c>
      <c r="K389" s="77">
        <f t="shared" si="20"/>
        <v>0</v>
      </c>
      <c r="L389" s="64"/>
      <c r="M389" s="77"/>
      <c r="N389" s="120">
        <v>1</v>
      </c>
      <c r="O389" s="64"/>
      <c r="P389" s="64"/>
      <c r="Q389" s="64"/>
      <c r="R389" s="73"/>
      <c r="S389" s="77"/>
      <c r="T389" s="77" t="str">
        <f>VLOOKUP(B389,[2]Лист1!$C$3:$W$573,21,0)</f>
        <v>-</v>
      </c>
      <c r="U389" s="77" t="str">
        <f t="shared" si="18"/>
        <v>-</v>
      </c>
      <c r="V389" s="64">
        <f t="shared" si="19"/>
        <v>0</v>
      </c>
      <c r="W389" s="119"/>
      <c r="X389" s="182"/>
      <c r="Y389" s="163"/>
      <c r="Z389" s="237"/>
    </row>
    <row r="390" spans="1:26" hidden="1" x14ac:dyDescent="0.3">
      <c r="A390" s="109" t="s">
        <v>1221</v>
      </c>
      <c r="B390" s="110" t="s">
        <v>1222</v>
      </c>
      <c r="C390" s="110" t="s">
        <v>1223</v>
      </c>
      <c r="D390" s="77">
        <v>1</v>
      </c>
      <c r="E390" s="194">
        <v>13.6</v>
      </c>
      <c r="F390" s="198">
        <v>13.6</v>
      </c>
      <c r="G390" s="199">
        <v>0.73</v>
      </c>
      <c r="H390" s="199">
        <v>0.73</v>
      </c>
      <c r="I390" s="77" t="s">
        <v>170</v>
      </c>
      <c r="J390" s="77">
        <f>VLOOKUP(B390,'[1]09.02.2026'!$C$3:$J$2063,8,0)</f>
        <v>0</v>
      </c>
      <c r="K390" s="77">
        <f t="shared" si="20"/>
        <v>0</v>
      </c>
      <c r="L390" s="64"/>
      <c r="M390" s="77"/>
      <c r="N390" s="120">
        <v>1</v>
      </c>
      <c r="O390" s="64"/>
      <c r="P390" s="64"/>
      <c r="Q390" s="64"/>
      <c r="R390" s="73"/>
      <c r="S390" s="77"/>
      <c r="T390" s="77" t="str">
        <f>VLOOKUP(B390,[2]Лист1!$C$3:$W$573,21,0)</f>
        <v>-</v>
      </c>
      <c r="U390" s="77" t="str">
        <f t="shared" si="18"/>
        <v>-</v>
      </c>
      <c r="V390" s="64">
        <f t="shared" si="19"/>
        <v>0</v>
      </c>
      <c r="W390" s="119"/>
      <c r="X390" s="182"/>
      <c r="Y390" s="163"/>
      <c r="Z390" s="237"/>
    </row>
    <row r="391" spans="1:26" hidden="1" x14ac:dyDescent="0.3">
      <c r="A391" s="109" t="s">
        <v>1224</v>
      </c>
      <c r="B391" s="110" t="s">
        <v>1225</v>
      </c>
      <c r="C391" s="110" t="s">
        <v>1226</v>
      </c>
      <c r="D391" s="77">
        <v>1</v>
      </c>
      <c r="E391" s="194">
        <v>35.6</v>
      </c>
      <c r="F391" s="198">
        <v>35.6</v>
      </c>
      <c r="G391" s="199">
        <v>1.96</v>
      </c>
      <c r="H391" s="199">
        <v>1.96</v>
      </c>
      <c r="I391" s="77" t="s">
        <v>170</v>
      </c>
      <c r="J391" s="77">
        <f>VLOOKUP(B391,'[1]09.02.2026'!$C$3:$J$2063,8,0)</f>
        <v>0</v>
      </c>
      <c r="K391" s="77">
        <f t="shared" si="20"/>
        <v>0</v>
      </c>
      <c r="L391" s="64"/>
      <c r="M391" s="77"/>
      <c r="N391" s="120">
        <v>1</v>
      </c>
      <c r="O391" s="64"/>
      <c r="P391" s="64"/>
      <c r="Q391" s="64"/>
      <c r="R391" s="73"/>
      <c r="S391" s="77"/>
      <c r="T391" s="77" t="str">
        <f>VLOOKUP(B391,[2]Лист1!$C$3:$W$573,21,0)</f>
        <v>-</v>
      </c>
      <c r="U391" s="77" t="str">
        <f t="shared" si="18"/>
        <v>-</v>
      </c>
      <c r="V391" s="64">
        <f t="shared" si="19"/>
        <v>0</v>
      </c>
      <c r="W391" s="119"/>
      <c r="X391" s="182"/>
      <c r="Y391" s="163"/>
      <c r="Z391" s="237"/>
    </row>
    <row r="392" spans="1:26" hidden="1" x14ac:dyDescent="0.3">
      <c r="A392" s="109" t="s">
        <v>1227</v>
      </c>
      <c r="B392" s="110" t="s">
        <v>1228</v>
      </c>
      <c r="C392" s="110" t="s">
        <v>1229</v>
      </c>
      <c r="D392" s="77">
        <v>1</v>
      </c>
      <c r="E392" s="194">
        <v>35.6</v>
      </c>
      <c r="F392" s="198">
        <v>35.6</v>
      </c>
      <c r="G392" s="199">
        <v>1.96</v>
      </c>
      <c r="H392" s="199">
        <v>1.96</v>
      </c>
      <c r="I392" s="77" t="s">
        <v>170</v>
      </c>
      <c r="J392" s="77">
        <f>VLOOKUP(B392,'[1]09.02.2026'!$C$3:$J$2063,8,0)</f>
        <v>0</v>
      </c>
      <c r="K392" s="77">
        <f t="shared" si="20"/>
        <v>0</v>
      </c>
      <c r="L392" s="64"/>
      <c r="M392" s="77"/>
      <c r="N392" s="120">
        <v>1</v>
      </c>
      <c r="O392" s="64"/>
      <c r="P392" s="64"/>
      <c r="Q392" s="64"/>
      <c r="R392" s="73"/>
      <c r="S392" s="77"/>
      <c r="T392" s="77" t="str">
        <f>VLOOKUP(B392,[2]Лист1!$C$3:$W$573,21,0)</f>
        <v>-</v>
      </c>
      <c r="U392" s="77" t="str">
        <f t="shared" si="18"/>
        <v>-</v>
      </c>
      <c r="V392" s="64">
        <f t="shared" si="19"/>
        <v>0</v>
      </c>
      <c r="W392" s="119"/>
      <c r="X392" s="182"/>
      <c r="Y392" s="163"/>
      <c r="Z392" s="237"/>
    </row>
    <row r="393" spans="1:26" hidden="1" x14ac:dyDescent="0.3">
      <c r="A393" s="109" t="s">
        <v>1230</v>
      </c>
      <c r="B393" s="110" t="s">
        <v>1231</v>
      </c>
      <c r="C393" s="110" t="s">
        <v>1232</v>
      </c>
      <c r="D393" s="77">
        <v>3</v>
      </c>
      <c r="E393" s="194">
        <v>31.3</v>
      </c>
      <c r="F393" s="198">
        <v>93.9</v>
      </c>
      <c r="G393" s="199">
        <v>1.71</v>
      </c>
      <c r="H393" s="199">
        <v>5.13</v>
      </c>
      <c r="I393" s="77" t="s">
        <v>170</v>
      </c>
      <c r="J393" s="77">
        <f>VLOOKUP(B393,'[1]09.02.2026'!$C$3:$J$2063,8,0)</f>
        <v>0</v>
      </c>
      <c r="K393" s="77">
        <f t="shared" si="20"/>
        <v>0</v>
      </c>
      <c r="L393" s="64"/>
      <c r="M393" s="77"/>
      <c r="N393" s="120">
        <v>3</v>
      </c>
      <c r="O393" s="64"/>
      <c r="P393" s="64"/>
      <c r="Q393" s="64"/>
      <c r="R393" s="73"/>
      <c r="S393" s="77"/>
      <c r="T393" s="77" t="str">
        <f>VLOOKUP(B393,[2]Лист1!$C$3:$W$573,21,0)</f>
        <v>-</v>
      </c>
      <c r="U393" s="77" t="str">
        <f t="shared" si="18"/>
        <v>-</v>
      </c>
      <c r="V393" s="64">
        <f t="shared" si="19"/>
        <v>0</v>
      </c>
      <c r="W393" s="119"/>
      <c r="X393" s="182"/>
      <c r="Y393" s="163"/>
      <c r="Z393" s="237"/>
    </row>
    <row r="394" spans="1:26" hidden="1" x14ac:dyDescent="0.3">
      <c r="A394" s="109" t="s">
        <v>1233</v>
      </c>
      <c r="B394" s="110" t="s">
        <v>1234</v>
      </c>
      <c r="C394" s="110" t="s">
        <v>1235</v>
      </c>
      <c r="D394" s="77">
        <v>2</v>
      </c>
      <c r="E394" s="194">
        <v>29.9</v>
      </c>
      <c r="F394" s="198">
        <v>59.8</v>
      </c>
      <c r="G394" s="199">
        <v>1.64</v>
      </c>
      <c r="H394" s="199">
        <v>3.28</v>
      </c>
      <c r="I394" s="77" t="s">
        <v>170</v>
      </c>
      <c r="J394" s="77">
        <f>VLOOKUP(B394,'[1]09.02.2026'!$C$3:$J$2063,8,0)</f>
        <v>0</v>
      </c>
      <c r="K394" s="77">
        <f t="shared" si="20"/>
        <v>0</v>
      </c>
      <c r="L394" s="64"/>
      <c r="M394" s="77"/>
      <c r="N394" s="120">
        <v>2</v>
      </c>
      <c r="O394" s="64"/>
      <c r="P394" s="64"/>
      <c r="Q394" s="64"/>
      <c r="R394" s="73"/>
      <c r="S394" s="77"/>
      <c r="T394" s="77" t="str">
        <f>VLOOKUP(B394,[2]Лист1!$C$3:$W$573,21,0)</f>
        <v>-</v>
      </c>
      <c r="U394" s="77" t="str">
        <f t="shared" si="18"/>
        <v>-</v>
      </c>
      <c r="V394" s="64">
        <f t="shared" si="19"/>
        <v>0</v>
      </c>
      <c r="W394" s="119"/>
      <c r="X394" s="182"/>
      <c r="Y394" s="163"/>
      <c r="Z394" s="237"/>
    </row>
    <row r="395" spans="1:26" hidden="1" x14ac:dyDescent="0.3">
      <c r="A395" s="109" t="s">
        <v>1236</v>
      </c>
      <c r="B395" s="110" t="s">
        <v>1237</v>
      </c>
      <c r="C395" s="110" t="s">
        <v>1238</v>
      </c>
      <c r="D395" s="77">
        <v>3</v>
      </c>
      <c r="E395" s="194">
        <v>18.100000000000001</v>
      </c>
      <c r="F395" s="198">
        <v>54.3</v>
      </c>
      <c r="G395" s="199">
        <v>0.99</v>
      </c>
      <c r="H395" s="199">
        <v>2.97</v>
      </c>
      <c r="I395" s="77" t="s">
        <v>170</v>
      </c>
      <c r="J395" s="77">
        <f>VLOOKUP(B395,'[1]09.02.2026'!$C$3:$J$2063,8,0)</f>
        <v>0</v>
      </c>
      <c r="K395" s="77">
        <f t="shared" si="20"/>
        <v>0</v>
      </c>
      <c r="L395" s="64"/>
      <c r="M395" s="77"/>
      <c r="N395" s="120">
        <v>3</v>
      </c>
      <c r="O395" s="64"/>
      <c r="P395" s="64"/>
      <c r="Q395" s="64"/>
      <c r="R395" s="73"/>
      <c r="S395" s="77"/>
      <c r="T395" s="77" t="str">
        <f>VLOOKUP(B395,[2]Лист1!$C$3:$W$573,21,0)</f>
        <v>-</v>
      </c>
      <c r="U395" s="77" t="str">
        <f t="shared" si="18"/>
        <v>-</v>
      </c>
      <c r="V395" s="64">
        <f t="shared" si="19"/>
        <v>0</v>
      </c>
      <c r="W395" s="119"/>
      <c r="X395" s="182"/>
      <c r="Y395" s="163"/>
      <c r="Z395" s="237"/>
    </row>
    <row r="396" spans="1:26" hidden="1" x14ac:dyDescent="0.3">
      <c r="A396" s="109" t="s">
        <v>1239</v>
      </c>
      <c r="B396" s="110" t="s">
        <v>1240</v>
      </c>
      <c r="C396" s="110" t="s">
        <v>1241</v>
      </c>
      <c r="D396" s="77">
        <v>3</v>
      </c>
      <c r="E396" s="194">
        <v>18.2</v>
      </c>
      <c r="F396" s="198">
        <v>54.6</v>
      </c>
      <c r="G396" s="199">
        <v>0.99</v>
      </c>
      <c r="H396" s="199">
        <v>2.97</v>
      </c>
      <c r="I396" s="77" t="s">
        <v>170</v>
      </c>
      <c r="J396" s="77">
        <f>VLOOKUP(B396,'[1]09.02.2026'!$C$3:$J$2063,8,0)</f>
        <v>0</v>
      </c>
      <c r="K396" s="77">
        <f t="shared" si="20"/>
        <v>0</v>
      </c>
      <c r="L396" s="64"/>
      <c r="M396" s="77"/>
      <c r="N396" s="120">
        <v>3</v>
      </c>
      <c r="O396" s="64"/>
      <c r="P396" s="64"/>
      <c r="Q396" s="64"/>
      <c r="R396" s="73"/>
      <c r="S396" s="77"/>
      <c r="T396" s="77" t="str">
        <f>VLOOKUP(B396,[2]Лист1!$C$3:$W$573,21,0)</f>
        <v>-</v>
      </c>
      <c r="U396" s="77" t="str">
        <f t="shared" si="18"/>
        <v>-</v>
      </c>
      <c r="V396" s="64">
        <f t="shared" si="19"/>
        <v>0</v>
      </c>
      <c r="W396" s="119"/>
      <c r="X396" s="182"/>
      <c r="Y396" s="163"/>
      <c r="Z396" s="237"/>
    </row>
    <row r="397" spans="1:26" hidden="1" x14ac:dyDescent="0.3">
      <c r="A397" s="109" t="s">
        <v>1242</v>
      </c>
      <c r="B397" s="110" t="s">
        <v>1243</v>
      </c>
      <c r="C397" s="110" t="s">
        <v>1244</v>
      </c>
      <c r="D397" s="77">
        <v>2</v>
      </c>
      <c r="E397" s="194">
        <v>5.0999999999999996</v>
      </c>
      <c r="F397" s="198">
        <v>10.199999999999999</v>
      </c>
      <c r="G397" s="199">
        <v>0.26</v>
      </c>
      <c r="H397" s="199">
        <v>0.52</v>
      </c>
      <c r="I397" s="77" t="s">
        <v>170</v>
      </c>
      <c r="J397" s="77">
        <f>VLOOKUP(B397,'[1]09.02.2026'!$C$3:$J$2063,8,0)</f>
        <v>0</v>
      </c>
      <c r="K397" s="77">
        <f t="shared" si="20"/>
        <v>0</v>
      </c>
      <c r="L397" s="64"/>
      <c r="M397" s="77"/>
      <c r="N397" s="120">
        <v>2</v>
      </c>
      <c r="O397" s="64"/>
      <c r="P397" s="64"/>
      <c r="Q397" s="64"/>
      <c r="R397" s="73"/>
      <c r="S397" s="77"/>
      <c r="T397" s="77" t="str">
        <f>VLOOKUP(B397,[2]Лист1!$C$3:$W$573,21,0)</f>
        <v>-</v>
      </c>
      <c r="U397" s="77" t="str">
        <f t="shared" si="18"/>
        <v>-</v>
      </c>
      <c r="V397" s="64">
        <f t="shared" si="19"/>
        <v>0</v>
      </c>
      <c r="W397" s="119"/>
      <c r="X397" s="182"/>
      <c r="Y397" s="163"/>
      <c r="Z397" s="237"/>
    </row>
    <row r="398" spans="1:26" hidden="1" x14ac:dyDescent="0.3">
      <c r="A398" s="109" t="s">
        <v>1245</v>
      </c>
      <c r="B398" s="110" t="s">
        <v>1246</v>
      </c>
      <c r="C398" s="110" t="s">
        <v>1247</v>
      </c>
      <c r="D398" s="77">
        <v>4</v>
      </c>
      <c r="E398" s="194">
        <v>23.7</v>
      </c>
      <c r="F398" s="198">
        <v>94.8</v>
      </c>
      <c r="G398" s="199">
        <v>1.18</v>
      </c>
      <c r="H398" s="199">
        <v>4.72</v>
      </c>
      <c r="I398" s="77" t="s">
        <v>170</v>
      </c>
      <c r="J398" s="77">
        <f>VLOOKUP(B398,'[1]09.02.2026'!$C$3:$J$2063,8,0)</f>
        <v>0</v>
      </c>
      <c r="K398" s="77">
        <f t="shared" si="20"/>
        <v>0</v>
      </c>
      <c r="L398" s="64"/>
      <c r="M398" s="121">
        <v>2</v>
      </c>
      <c r="N398" s="120">
        <v>2</v>
      </c>
      <c r="O398" s="64"/>
      <c r="P398" s="77"/>
      <c r="Q398" s="77"/>
      <c r="R398" s="77"/>
      <c r="S398" s="77"/>
      <c r="T398" s="77" t="str">
        <f>VLOOKUP(B398,[2]Лист1!$C$3:$W$573,21,0)</f>
        <v>-</v>
      </c>
      <c r="U398" s="77" t="str">
        <f t="shared" si="18"/>
        <v>-</v>
      </c>
      <c r="V398" s="64">
        <f t="shared" si="19"/>
        <v>0</v>
      </c>
      <c r="W398" s="119"/>
      <c r="X398" s="182"/>
      <c r="Y398" s="163"/>
      <c r="Z398" s="237"/>
    </row>
    <row r="399" spans="1:26" hidden="1" x14ac:dyDescent="0.3">
      <c r="A399" s="109" t="s">
        <v>1248</v>
      </c>
      <c r="B399" s="110" t="s">
        <v>1249</v>
      </c>
      <c r="C399" s="110" t="s">
        <v>1250</v>
      </c>
      <c r="D399" s="77">
        <v>4</v>
      </c>
      <c r="E399" s="194">
        <v>23.7</v>
      </c>
      <c r="F399" s="198">
        <v>94.8</v>
      </c>
      <c r="G399" s="199">
        <v>1.18</v>
      </c>
      <c r="H399" s="199">
        <v>4.72</v>
      </c>
      <c r="I399" s="77" t="s">
        <v>170</v>
      </c>
      <c r="J399" s="77">
        <f>VLOOKUP(B399,'[1]09.02.2026'!$C$3:$J$2063,8,0)</f>
        <v>0</v>
      </c>
      <c r="K399" s="77">
        <f t="shared" si="20"/>
        <v>0</v>
      </c>
      <c r="L399" s="64"/>
      <c r="M399" s="121">
        <v>2</v>
      </c>
      <c r="N399" s="120">
        <v>2</v>
      </c>
      <c r="O399" s="64"/>
      <c r="P399" s="77"/>
      <c r="Q399" s="77"/>
      <c r="R399" s="77"/>
      <c r="S399" s="77"/>
      <c r="T399" s="77" t="str">
        <f>VLOOKUP(B399,[2]Лист1!$C$3:$W$573,21,0)</f>
        <v>-</v>
      </c>
      <c r="U399" s="77" t="str">
        <f t="shared" si="18"/>
        <v>-</v>
      </c>
      <c r="V399" s="64">
        <f t="shared" si="19"/>
        <v>0</v>
      </c>
      <c r="W399" s="119"/>
      <c r="X399" s="182"/>
      <c r="Y399" s="163"/>
      <c r="Z399" s="237"/>
    </row>
    <row r="400" spans="1:26" hidden="1" x14ac:dyDescent="0.3">
      <c r="A400" s="109" t="s">
        <v>1251</v>
      </c>
      <c r="B400" s="110" t="s">
        <v>1252</v>
      </c>
      <c r="C400" s="110" t="s">
        <v>1253</v>
      </c>
      <c r="D400" s="77">
        <v>1</v>
      </c>
      <c r="E400" s="194">
        <v>29.3</v>
      </c>
      <c r="F400" s="198">
        <v>29.3</v>
      </c>
      <c r="G400" s="199">
        <v>1.43</v>
      </c>
      <c r="H400" s="199">
        <v>1.43</v>
      </c>
      <c r="I400" s="77" t="s">
        <v>170</v>
      </c>
      <c r="J400" s="77">
        <f>VLOOKUP(B400,'[1]09.02.2026'!$C$3:$J$2063,8,0)</f>
        <v>0</v>
      </c>
      <c r="K400" s="77">
        <f t="shared" si="20"/>
        <v>0</v>
      </c>
      <c r="L400" s="64"/>
      <c r="M400" s="77"/>
      <c r="N400" s="120">
        <v>1</v>
      </c>
      <c r="O400" s="64"/>
      <c r="P400" s="64"/>
      <c r="Q400" s="64"/>
      <c r="R400" s="73"/>
      <c r="S400" s="77"/>
      <c r="T400" s="77" t="str">
        <f>VLOOKUP(B400,[2]Лист1!$C$3:$W$573,21,0)</f>
        <v>-</v>
      </c>
      <c r="U400" s="77" t="str">
        <f t="shared" si="18"/>
        <v>-</v>
      </c>
      <c r="V400" s="64">
        <f t="shared" si="19"/>
        <v>0</v>
      </c>
      <c r="W400" s="119"/>
      <c r="X400" s="182"/>
      <c r="Y400" s="163"/>
      <c r="Z400" s="237"/>
    </row>
    <row r="401" spans="1:26" hidden="1" x14ac:dyDescent="0.3">
      <c r="A401" s="109" t="s">
        <v>1254</v>
      </c>
      <c r="B401" s="110" t="s">
        <v>1255</v>
      </c>
      <c r="C401" s="110" t="s">
        <v>1256</v>
      </c>
      <c r="D401" s="77">
        <v>1</v>
      </c>
      <c r="E401" s="194">
        <v>29.3</v>
      </c>
      <c r="F401" s="198">
        <v>29.3</v>
      </c>
      <c r="G401" s="199">
        <v>1.43</v>
      </c>
      <c r="H401" s="199">
        <v>1.43</v>
      </c>
      <c r="I401" s="77" t="s">
        <v>170</v>
      </c>
      <c r="J401" s="77">
        <f>VLOOKUP(B401,'[1]09.02.2026'!$C$3:$J$2063,8,0)</f>
        <v>0</v>
      </c>
      <c r="K401" s="77">
        <f t="shared" si="20"/>
        <v>0</v>
      </c>
      <c r="L401" s="64"/>
      <c r="M401" s="77"/>
      <c r="N401" s="120">
        <v>1</v>
      </c>
      <c r="O401" s="64"/>
      <c r="P401" s="64"/>
      <c r="Q401" s="64"/>
      <c r="R401" s="73"/>
      <c r="S401" s="77"/>
      <c r="T401" s="77" t="str">
        <f>VLOOKUP(B401,[2]Лист1!$C$3:$W$573,21,0)</f>
        <v>-</v>
      </c>
      <c r="U401" s="77" t="str">
        <f t="shared" si="18"/>
        <v>-</v>
      </c>
      <c r="V401" s="64">
        <f t="shared" si="19"/>
        <v>0</v>
      </c>
      <c r="W401" s="119"/>
      <c r="X401" s="182"/>
      <c r="Y401" s="163"/>
      <c r="Z401" s="237"/>
    </row>
    <row r="402" spans="1:26" hidden="1" x14ac:dyDescent="0.3">
      <c r="A402" s="109" t="s">
        <v>1257</v>
      </c>
      <c r="B402" s="110" t="s">
        <v>1258</v>
      </c>
      <c r="C402" s="110" t="s">
        <v>1259</v>
      </c>
      <c r="D402" s="77">
        <v>3</v>
      </c>
      <c r="E402" s="194">
        <v>31.2</v>
      </c>
      <c r="F402" s="198">
        <v>93.6</v>
      </c>
      <c r="G402" s="199">
        <v>1.54</v>
      </c>
      <c r="H402" s="199">
        <v>4.62</v>
      </c>
      <c r="I402" s="77" t="s">
        <v>170</v>
      </c>
      <c r="J402" s="77">
        <f>VLOOKUP(B402,'[1]09.02.2026'!$C$3:$J$2063,8,0)</f>
        <v>0</v>
      </c>
      <c r="K402" s="77">
        <f t="shared" si="20"/>
        <v>0</v>
      </c>
      <c r="L402" s="64"/>
      <c r="M402" s="77"/>
      <c r="N402" s="120">
        <v>3</v>
      </c>
      <c r="O402" s="64"/>
      <c r="P402" s="64"/>
      <c r="Q402" s="64"/>
      <c r="R402" s="73"/>
      <c r="S402" s="77"/>
      <c r="T402" s="77" t="str">
        <f>VLOOKUP(B402,[2]Лист1!$C$3:$W$573,21,0)</f>
        <v>-</v>
      </c>
      <c r="U402" s="77" t="str">
        <f t="shared" si="18"/>
        <v>-</v>
      </c>
      <c r="V402" s="64">
        <f t="shared" si="19"/>
        <v>0</v>
      </c>
      <c r="W402" s="119"/>
      <c r="X402" s="182"/>
      <c r="Y402" s="163"/>
      <c r="Z402" s="237"/>
    </row>
    <row r="403" spans="1:26" hidden="1" x14ac:dyDescent="0.3">
      <c r="A403" s="109" t="s">
        <v>1260</v>
      </c>
      <c r="B403" s="110" t="s">
        <v>1261</v>
      </c>
      <c r="C403" s="110" t="s">
        <v>1262</v>
      </c>
      <c r="D403" s="77">
        <v>3</v>
      </c>
      <c r="E403" s="194">
        <v>31.2</v>
      </c>
      <c r="F403" s="198">
        <v>93.6</v>
      </c>
      <c r="G403" s="199">
        <v>1.54</v>
      </c>
      <c r="H403" s="199">
        <v>4.62</v>
      </c>
      <c r="I403" s="77" t="s">
        <v>170</v>
      </c>
      <c r="J403" s="77">
        <f>VLOOKUP(B403,'[1]09.02.2026'!$C$3:$J$2063,8,0)</f>
        <v>0</v>
      </c>
      <c r="K403" s="77">
        <f t="shared" si="20"/>
        <v>0</v>
      </c>
      <c r="L403" s="64"/>
      <c r="M403" s="77"/>
      <c r="N403" s="120">
        <v>3</v>
      </c>
      <c r="O403" s="64"/>
      <c r="P403" s="64"/>
      <c r="Q403" s="64"/>
      <c r="R403" s="73"/>
      <c r="S403" s="77"/>
      <c r="T403" s="77" t="str">
        <f>VLOOKUP(B403,[2]Лист1!$C$3:$W$573,21,0)</f>
        <v>-</v>
      </c>
      <c r="U403" s="77" t="str">
        <f t="shared" si="18"/>
        <v>-</v>
      </c>
      <c r="V403" s="64">
        <f t="shared" si="19"/>
        <v>0</v>
      </c>
      <c r="W403" s="119"/>
      <c r="X403" s="182"/>
      <c r="Y403" s="163"/>
      <c r="Z403" s="237"/>
    </row>
    <row r="404" spans="1:26" hidden="1" x14ac:dyDescent="0.3">
      <c r="A404" s="109" t="s">
        <v>1263</v>
      </c>
      <c r="B404" s="110" t="s">
        <v>1264</v>
      </c>
      <c r="C404" s="110" t="s">
        <v>1265</v>
      </c>
      <c r="D404" s="77">
        <v>1</v>
      </c>
      <c r="E404" s="194">
        <v>18</v>
      </c>
      <c r="F404" s="198">
        <v>18</v>
      </c>
      <c r="G404" s="199">
        <v>0.89</v>
      </c>
      <c r="H404" s="199">
        <v>0.89</v>
      </c>
      <c r="I404" s="77" t="s">
        <v>170</v>
      </c>
      <c r="J404" s="77">
        <f>VLOOKUP(B404,'[1]09.02.2026'!$C$3:$J$2063,8,0)</f>
        <v>0</v>
      </c>
      <c r="K404" s="77">
        <f t="shared" si="20"/>
        <v>0</v>
      </c>
      <c r="L404" s="64"/>
      <c r="M404" s="77"/>
      <c r="N404" s="120">
        <v>1</v>
      </c>
      <c r="O404" s="64"/>
      <c r="P404" s="64"/>
      <c r="Q404" s="64"/>
      <c r="R404" s="73"/>
      <c r="S404" s="77"/>
      <c r="T404" s="77" t="str">
        <f>VLOOKUP(B404,[2]Лист1!$C$3:$W$573,21,0)</f>
        <v>-</v>
      </c>
      <c r="U404" s="77" t="str">
        <f t="shared" si="18"/>
        <v>-</v>
      </c>
      <c r="V404" s="64">
        <f t="shared" si="19"/>
        <v>0</v>
      </c>
      <c r="W404" s="119"/>
      <c r="X404" s="182"/>
      <c r="Y404" s="163"/>
      <c r="Z404" s="237"/>
    </row>
    <row r="405" spans="1:26" hidden="1" x14ac:dyDescent="0.3">
      <c r="A405" s="109" t="s">
        <v>1266</v>
      </c>
      <c r="B405" s="110" t="s">
        <v>1267</v>
      </c>
      <c r="C405" s="110" t="s">
        <v>1268</v>
      </c>
      <c r="D405" s="77">
        <v>1</v>
      </c>
      <c r="E405" s="194">
        <v>18</v>
      </c>
      <c r="F405" s="198">
        <v>18</v>
      </c>
      <c r="G405" s="199">
        <v>0.89</v>
      </c>
      <c r="H405" s="199">
        <v>0.89</v>
      </c>
      <c r="I405" s="77" t="s">
        <v>170</v>
      </c>
      <c r="J405" s="77">
        <f>VLOOKUP(B405,'[1]09.02.2026'!$C$3:$J$2063,8,0)</f>
        <v>0</v>
      </c>
      <c r="K405" s="77">
        <f t="shared" si="20"/>
        <v>0</v>
      </c>
      <c r="L405" s="64"/>
      <c r="M405" s="77"/>
      <c r="N405" s="120">
        <v>1</v>
      </c>
      <c r="O405" s="64"/>
      <c r="P405" s="64"/>
      <c r="Q405" s="64"/>
      <c r="R405" s="73"/>
      <c r="S405" s="77"/>
      <c r="T405" s="77" t="str">
        <f>VLOOKUP(B405,[2]Лист1!$C$3:$W$573,21,0)</f>
        <v>-</v>
      </c>
      <c r="U405" s="77" t="str">
        <f t="shared" si="18"/>
        <v>-</v>
      </c>
      <c r="V405" s="64">
        <f t="shared" si="19"/>
        <v>0</v>
      </c>
      <c r="W405" s="119"/>
      <c r="X405" s="182"/>
      <c r="Y405" s="163"/>
      <c r="Z405" s="237"/>
    </row>
    <row r="406" spans="1:26" hidden="1" x14ac:dyDescent="0.3">
      <c r="A406" s="109" t="s">
        <v>1269</v>
      </c>
      <c r="B406" s="110" t="s">
        <v>1270</v>
      </c>
      <c r="C406" s="110" t="s">
        <v>1271</v>
      </c>
      <c r="D406" s="77">
        <v>56</v>
      </c>
      <c r="E406" s="194">
        <v>24.3</v>
      </c>
      <c r="F406" s="198">
        <v>1360.8</v>
      </c>
      <c r="G406" s="199">
        <v>0.94</v>
      </c>
      <c r="H406" s="199">
        <v>52.64</v>
      </c>
      <c r="I406" s="77" t="s">
        <v>170</v>
      </c>
      <c r="J406" s="77">
        <f>VLOOKUP(B406,'[1]09.02.2026'!$C$3:$J$2063,8,0)</f>
        <v>0</v>
      </c>
      <c r="K406" s="77">
        <f t="shared" si="20"/>
        <v>0</v>
      </c>
      <c r="L406" s="64">
        <v>5</v>
      </c>
      <c r="M406" s="121">
        <v>4</v>
      </c>
      <c r="N406" s="120">
        <v>6</v>
      </c>
      <c r="O406" s="122">
        <v>8</v>
      </c>
      <c r="P406" s="122">
        <v>8</v>
      </c>
      <c r="Q406" s="64">
        <v>8</v>
      </c>
      <c r="R406" s="118">
        <v>8</v>
      </c>
      <c r="S406" s="117">
        <v>9</v>
      </c>
      <c r="T406" s="77" t="str">
        <f>VLOOKUP(B406,[2]Лист1!$C$3:$W$573,21,0)</f>
        <v>-</v>
      </c>
      <c r="U406" s="77" t="str">
        <f t="shared" si="18"/>
        <v>-</v>
      </c>
      <c r="V406" s="64">
        <f t="shared" si="19"/>
        <v>0</v>
      </c>
      <c r="W406" s="119"/>
      <c r="X406" s="182"/>
      <c r="Y406" s="163"/>
      <c r="Z406" s="237"/>
    </row>
    <row r="407" spans="1:26" x14ac:dyDescent="0.3">
      <c r="A407" s="109" t="s">
        <v>1272</v>
      </c>
      <c r="B407" s="110" t="s">
        <v>1273</v>
      </c>
      <c r="C407" s="110" t="s">
        <v>1274</v>
      </c>
      <c r="D407" s="77">
        <v>1</v>
      </c>
      <c r="E407" s="194">
        <v>164.1</v>
      </c>
      <c r="F407" s="198">
        <v>164.1</v>
      </c>
      <c r="G407" s="199">
        <v>5.78</v>
      </c>
      <c r="H407" s="199">
        <v>5.78</v>
      </c>
      <c r="I407" s="77" t="s">
        <v>170</v>
      </c>
      <c r="J407" s="77">
        <f>VLOOKUP(B407,'[1]09.02.2026'!$C$3:$J$2063,8,0)</f>
        <v>1</v>
      </c>
      <c r="K407" s="77">
        <f t="shared" si="20"/>
        <v>164.1</v>
      </c>
      <c r="L407" s="64">
        <v>1</v>
      </c>
      <c r="M407" s="77"/>
      <c r="N407" s="77"/>
      <c r="O407" s="64"/>
      <c r="P407" s="64"/>
      <c r="Q407" s="64"/>
      <c r="R407" s="73"/>
      <c r="S407" s="77"/>
      <c r="T407" s="77" t="str">
        <f>VLOOKUP(B407,[2]Лист1!$C$3:$W$573,21,0)</f>
        <v>-</v>
      </c>
      <c r="U407" s="77" t="str">
        <f t="shared" si="18"/>
        <v>-</v>
      </c>
      <c r="V407" s="64">
        <f t="shared" si="19"/>
        <v>0</v>
      </c>
      <c r="W407" s="119"/>
      <c r="X407" s="182" t="s">
        <v>4845</v>
      </c>
      <c r="Y407" s="163">
        <v>1</v>
      </c>
      <c r="Z407" s="237"/>
    </row>
    <row r="408" spans="1:26" x14ac:dyDescent="0.3">
      <c r="A408" s="109" t="s">
        <v>1275</v>
      </c>
      <c r="B408" s="110" t="s">
        <v>1276</v>
      </c>
      <c r="C408" s="110" t="s">
        <v>1277</v>
      </c>
      <c r="D408" s="77">
        <v>1</v>
      </c>
      <c r="E408" s="194">
        <v>165.7</v>
      </c>
      <c r="F408" s="198">
        <v>165.7</v>
      </c>
      <c r="G408" s="199">
        <v>5.83</v>
      </c>
      <c r="H408" s="199">
        <v>5.83</v>
      </c>
      <c r="I408" s="77" t="s">
        <v>170</v>
      </c>
      <c r="J408" s="77">
        <f>VLOOKUP(B408,'[1]09.02.2026'!$C$3:$J$2063,8,0)</f>
        <v>2</v>
      </c>
      <c r="K408" s="77">
        <f t="shared" si="20"/>
        <v>331.4</v>
      </c>
      <c r="L408" s="64">
        <v>1</v>
      </c>
      <c r="M408" s="77"/>
      <c r="N408" s="77"/>
      <c r="O408" s="64"/>
      <c r="P408" s="64"/>
      <c r="Q408" s="64"/>
      <c r="R408" s="73"/>
      <c r="S408" s="77"/>
      <c r="T408" s="77" t="str">
        <f>VLOOKUP(B408,[2]Лист1!$C$3:$W$573,21,0)</f>
        <v>-</v>
      </c>
      <c r="U408" s="77" t="str">
        <f t="shared" si="18"/>
        <v>-</v>
      </c>
      <c r="V408" s="64">
        <f t="shared" si="19"/>
        <v>0</v>
      </c>
      <c r="W408" s="119"/>
      <c r="X408" s="182" t="s">
        <v>4845</v>
      </c>
      <c r="Y408" s="163">
        <v>1</v>
      </c>
      <c r="Z408" s="237"/>
    </row>
    <row r="409" spans="1:26" x14ac:dyDescent="0.3">
      <c r="A409" s="109" t="s">
        <v>1278</v>
      </c>
      <c r="B409" s="110" t="s">
        <v>1279</v>
      </c>
      <c r="C409" s="110" t="s">
        <v>1280</v>
      </c>
      <c r="D409" s="77">
        <v>1</v>
      </c>
      <c r="E409" s="194">
        <v>164.1</v>
      </c>
      <c r="F409" s="198">
        <v>164.1</v>
      </c>
      <c r="G409" s="199">
        <v>5.78</v>
      </c>
      <c r="H409" s="199">
        <v>5.78</v>
      </c>
      <c r="I409" s="77" t="s">
        <v>170</v>
      </c>
      <c r="J409" s="77">
        <f>VLOOKUP(B409,'[1]09.02.2026'!$C$3:$J$2063,8,0)</f>
        <v>2</v>
      </c>
      <c r="K409" s="77">
        <f t="shared" si="20"/>
        <v>328.2</v>
      </c>
      <c r="L409" s="64">
        <v>1</v>
      </c>
      <c r="M409" s="77"/>
      <c r="N409" s="77"/>
      <c r="O409" s="64"/>
      <c r="P409" s="64"/>
      <c r="Q409" s="64"/>
      <c r="R409" s="73"/>
      <c r="S409" s="77"/>
      <c r="T409" s="77" t="str">
        <f>VLOOKUP(B409,[2]Лист1!$C$3:$W$573,21,0)</f>
        <v>-</v>
      </c>
      <c r="U409" s="77" t="str">
        <f t="shared" si="18"/>
        <v>-</v>
      </c>
      <c r="V409" s="64">
        <f t="shared" si="19"/>
        <v>0</v>
      </c>
      <c r="W409" s="119"/>
      <c r="X409" s="182" t="s">
        <v>4845</v>
      </c>
      <c r="Y409" s="163">
        <v>1</v>
      </c>
      <c r="Z409" s="237"/>
    </row>
    <row r="410" spans="1:26" x14ac:dyDescent="0.3">
      <c r="A410" s="109" t="s">
        <v>1281</v>
      </c>
      <c r="B410" s="110" t="s">
        <v>1282</v>
      </c>
      <c r="C410" s="110" t="s">
        <v>1283</v>
      </c>
      <c r="D410" s="77">
        <v>6</v>
      </c>
      <c r="E410" s="194">
        <v>168.2</v>
      </c>
      <c r="F410" s="198">
        <v>1009.2</v>
      </c>
      <c r="G410" s="199">
        <v>5.9</v>
      </c>
      <c r="H410" s="199">
        <v>35.4</v>
      </c>
      <c r="I410" s="77" t="s">
        <v>170</v>
      </c>
      <c r="J410" s="77">
        <f>VLOOKUP(B410,'[1]09.02.2026'!$C$3:$J$2063,8,0)</f>
        <v>12</v>
      </c>
      <c r="K410" s="77">
        <f t="shared" si="20"/>
        <v>2018.3999999999999</v>
      </c>
      <c r="L410" s="64">
        <v>6</v>
      </c>
      <c r="M410" s="77"/>
      <c r="N410" s="77"/>
      <c r="O410" s="64"/>
      <c r="P410" s="64"/>
      <c r="Q410" s="64"/>
      <c r="R410" s="73"/>
      <c r="S410" s="77"/>
      <c r="T410" s="77" t="str">
        <f>VLOOKUP(B410,[2]Лист1!$C$3:$W$573,21,0)</f>
        <v>-</v>
      </c>
      <c r="U410" s="77" t="str">
        <f t="shared" si="18"/>
        <v>-</v>
      </c>
      <c r="V410" s="64">
        <f t="shared" si="19"/>
        <v>0</v>
      </c>
      <c r="W410" s="119"/>
      <c r="X410" s="182" t="s">
        <v>4845</v>
      </c>
      <c r="Y410" s="163">
        <v>6</v>
      </c>
      <c r="Z410" s="237"/>
    </row>
    <row r="411" spans="1:26" x14ac:dyDescent="0.3">
      <c r="A411" s="109" t="s">
        <v>1284</v>
      </c>
      <c r="B411" s="110" t="s">
        <v>1285</v>
      </c>
      <c r="C411" s="110" t="s">
        <v>1286</v>
      </c>
      <c r="D411" s="77">
        <v>4</v>
      </c>
      <c r="E411" s="194">
        <v>90.1</v>
      </c>
      <c r="F411" s="198">
        <v>360.4</v>
      </c>
      <c r="G411" s="199">
        <v>3.41</v>
      </c>
      <c r="H411" s="199">
        <v>13.64</v>
      </c>
      <c r="I411" s="77" t="s">
        <v>170</v>
      </c>
      <c r="J411" s="77">
        <f>VLOOKUP(B411,'[1]09.02.2026'!$C$3:$J$2063,8,0)</f>
        <v>7</v>
      </c>
      <c r="K411" s="77">
        <f t="shared" si="20"/>
        <v>630.69999999999993</v>
      </c>
      <c r="L411" s="64"/>
      <c r="M411" s="121">
        <v>4</v>
      </c>
      <c r="N411" s="77"/>
      <c r="O411" s="64"/>
      <c r="P411" s="64"/>
      <c r="Q411" s="64"/>
      <c r="R411" s="73"/>
      <c r="S411" s="77"/>
      <c r="T411" s="77" t="str">
        <f>VLOOKUP(B411,[2]Лист1!$C$3:$W$573,21,0)</f>
        <v>-</v>
      </c>
      <c r="U411" s="77" t="str">
        <f t="shared" si="18"/>
        <v>-</v>
      </c>
      <c r="V411" s="64">
        <f t="shared" si="19"/>
        <v>0</v>
      </c>
      <c r="W411" s="119"/>
      <c r="X411" s="182" t="s">
        <v>4845</v>
      </c>
      <c r="Y411" s="163">
        <v>4</v>
      </c>
      <c r="Z411" s="237"/>
    </row>
    <row r="412" spans="1:26" x14ac:dyDescent="0.3">
      <c r="A412" s="109" t="s">
        <v>1287</v>
      </c>
      <c r="B412" s="110" t="s">
        <v>1288</v>
      </c>
      <c r="C412" s="110" t="s">
        <v>1289</v>
      </c>
      <c r="D412" s="77">
        <v>3</v>
      </c>
      <c r="E412" s="194">
        <v>88</v>
      </c>
      <c r="F412" s="198">
        <v>264</v>
      </c>
      <c r="G412" s="199">
        <v>3.33</v>
      </c>
      <c r="H412" s="199">
        <v>9.99</v>
      </c>
      <c r="I412" s="77" t="s">
        <v>170</v>
      </c>
      <c r="J412" s="77">
        <f>VLOOKUP(B412,'[1]09.02.2026'!$C$3:$J$2063,8,0)</f>
        <v>5</v>
      </c>
      <c r="K412" s="77">
        <f t="shared" si="20"/>
        <v>440</v>
      </c>
      <c r="L412" s="64"/>
      <c r="M412" s="121">
        <v>3</v>
      </c>
      <c r="N412" s="77"/>
      <c r="O412" s="64"/>
      <c r="P412" s="64"/>
      <c r="Q412" s="64"/>
      <c r="R412" s="73"/>
      <c r="S412" s="77"/>
      <c r="T412" s="77" t="str">
        <f>VLOOKUP(B412,[2]Лист1!$C$3:$W$573,21,0)</f>
        <v>-</v>
      </c>
      <c r="U412" s="77" t="str">
        <f t="shared" si="18"/>
        <v>-</v>
      </c>
      <c r="V412" s="64">
        <f t="shared" si="19"/>
        <v>0</v>
      </c>
      <c r="W412" s="119"/>
      <c r="X412" s="182" t="s">
        <v>4845</v>
      </c>
      <c r="Y412" s="163">
        <v>2</v>
      </c>
      <c r="Z412" s="237"/>
    </row>
    <row r="413" spans="1:26" x14ac:dyDescent="0.3">
      <c r="A413" s="109" t="s">
        <v>1290</v>
      </c>
      <c r="B413" s="110" t="s">
        <v>1291</v>
      </c>
      <c r="C413" s="110" t="s">
        <v>1292</v>
      </c>
      <c r="D413" s="77">
        <v>14</v>
      </c>
      <c r="E413" s="194">
        <v>93.5</v>
      </c>
      <c r="F413" s="198">
        <v>1309</v>
      </c>
      <c r="G413" s="199">
        <v>3.54</v>
      </c>
      <c r="H413" s="199">
        <v>49.56</v>
      </c>
      <c r="I413" s="77" t="s">
        <v>170</v>
      </c>
      <c r="J413" s="77">
        <f>VLOOKUP(B413,'[1]09.02.2026'!$C$3:$J$2063,8,0)</f>
        <v>28</v>
      </c>
      <c r="K413" s="77">
        <f t="shared" si="20"/>
        <v>2618</v>
      </c>
      <c r="L413" s="64"/>
      <c r="M413" s="77"/>
      <c r="N413" s="120">
        <v>14</v>
      </c>
      <c r="O413" s="64"/>
      <c r="P413" s="64"/>
      <c r="Q413" s="64"/>
      <c r="R413" s="73"/>
      <c r="S413" s="77"/>
      <c r="T413" s="77" t="str">
        <f>VLOOKUP(B413,[2]Лист1!$C$3:$W$573,21,0)</f>
        <v>-</v>
      </c>
      <c r="U413" s="77" t="str">
        <f t="shared" si="18"/>
        <v>-</v>
      </c>
      <c r="V413" s="64">
        <f t="shared" si="19"/>
        <v>0</v>
      </c>
      <c r="W413" s="119"/>
      <c r="X413" s="182" t="s">
        <v>4845</v>
      </c>
      <c r="Y413" s="163">
        <v>14</v>
      </c>
      <c r="Z413" s="237"/>
    </row>
    <row r="414" spans="1:26" x14ac:dyDescent="0.3">
      <c r="A414" s="109" t="s">
        <v>1293</v>
      </c>
      <c r="B414" s="110" t="s">
        <v>1294</v>
      </c>
      <c r="C414" s="110" t="s">
        <v>1295</v>
      </c>
      <c r="D414" s="77">
        <v>1</v>
      </c>
      <c r="E414" s="194">
        <v>109.8</v>
      </c>
      <c r="F414" s="198">
        <v>109.8</v>
      </c>
      <c r="G414" s="199">
        <v>4.0999999999999996</v>
      </c>
      <c r="H414" s="199">
        <v>4.0999999999999996</v>
      </c>
      <c r="I414" s="77" t="s">
        <v>170</v>
      </c>
      <c r="J414" s="77">
        <f>VLOOKUP(B414,'[1]09.02.2026'!$C$3:$J$2063,8,0)</f>
        <v>2</v>
      </c>
      <c r="K414" s="77">
        <f t="shared" si="20"/>
        <v>219.6</v>
      </c>
      <c r="L414" s="64"/>
      <c r="M414" s="77"/>
      <c r="N414" s="77"/>
      <c r="O414" s="64">
        <v>1</v>
      </c>
      <c r="P414" s="64"/>
      <c r="Q414" s="64"/>
      <c r="R414" s="73"/>
      <c r="S414" s="77"/>
      <c r="T414" s="77" t="str">
        <f>VLOOKUP(B414,[2]Лист1!$C$3:$W$573,21,0)</f>
        <v>-</v>
      </c>
      <c r="U414" s="77" t="str">
        <f t="shared" si="18"/>
        <v>-</v>
      </c>
      <c r="V414" s="64">
        <f t="shared" si="19"/>
        <v>0</v>
      </c>
      <c r="W414" s="119"/>
      <c r="X414" s="182" t="s">
        <v>4843</v>
      </c>
      <c r="Y414" s="163">
        <v>1</v>
      </c>
      <c r="Z414" s="237"/>
    </row>
    <row r="415" spans="1:26" x14ac:dyDescent="0.3">
      <c r="A415" s="109" t="s">
        <v>1296</v>
      </c>
      <c r="B415" s="110" t="s">
        <v>1297</v>
      </c>
      <c r="C415" s="110" t="s">
        <v>1298</v>
      </c>
      <c r="D415" s="77">
        <v>5</v>
      </c>
      <c r="E415" s="194">
        <v>109.8</v>
      </c>
      <c r="F415" s="198">
        <v>549</v>
      </c>
      <c r="G415" s="199">
        <v>4.0999999999999996</v>
      </c>
      <c r="H415" s="199">
        <v>20.5</v>
      </c>
      <c r="I415" s="77" t="s">
        <v>170</v>
      </c>
      <c r="J415" s="77">
        <f>VLOOKUP(B415,'[1]09.02.2026'!$C$3:$J$2063,8,0)</f>
        <v>8</v>
      </c>
      <c r="K415" s="77">
        <f t="shared" si="20"/>
        <v>878.4</v>
      </c>
      <c r="L415" s="64"/>
      <c r="M415" s="77"/>
      <c r="N415" s="77"/>
      <c r="O415" s="64">
        <v>5</v>
      </c>
      <c r="P415" s="64"/>
      <c r="Q415" s="64"/>
      <c r="R415" s="73"/>
      <c r="S415" s="77"/>
      <c r="T415" s="77" t="str">
        <f>VLOOKUP(B415,[2]Лист1!$C$3:$W$573,21,0)</f>
        <v>-</v>
      </c>
      <c r="U415" s="77" t="str">
        <f t="shared" si="18"/>
        <v>-</v>
      </c>
      <c r="V415" s="64">
        <f t="shared" si="19"/>
        <v>0</v>
      </c>
      <c r="W415" s="119"/>
      <c r="X415" s="182" t="s">
        <v>4843</v>
      </c>
      <c r="Y415" s="163">
        <v>5</v>
      </c>
      <c r="Z415" s="237"/>
    </row>
    <row r="416" spans="1:26" x14ac:dyDescent="0.3">
      <c r="A416" s="109" t="s">
        <v>1299</v>
      </c>
      <c r="B416" s="110" t="s">
        <v>1300</v>
      </c>
      <c r="C416" s="110" t="s">
        <v>1301</v>
      </c>
      <c r="D416" s="77">
        <v>1</v>
      </c>
      <c r="E416" s="194">
        <v>110.2</v>
      </c>
      <c r="F416" s="198">
        <v>110.2</v>
      </c>
      <c r="G416" s="199">
        <v>4.12</v>
      </c>
      <c r="H416" s="199">
        <v>4.12</v>
      </c>
      <c r="I416" s="77" t="s">
        <v>170</v>
      </c>
      <c r="J416" s="77">
        <f>VLOOKUP(B416,'[1]09.02.2026'!$C$3:$J$2063,8,0)</f>
        <v>1</v>
      </c>
      <c r="K416" s="77">
        <f t="shared" si="20"/>
        <v>110.2</v>
      </c>
      <c r="L416" s="64"/>
      <c r="M416" s="77"/>
      <c r="N416" s="77"/>
      <c r="O416" s="64">
        <v>1</v>
      </c>
      <c r="P416" s="64"/>
      <c r="Q416" s="64"/>
      <c r="R416" s="73"/>
      <c r="S416" s="77"/>
      <c r="T416" s="77" t="str">
        <f>VLOOKUP(B416,[2]Лист1!$C$3:$W$573,21,0)</f>
        <v>-</v>
      </c>
      <c r="U416" s="77" t="str">
        <f t="shared" si="18"/>
        <v>-</v>
      </c>
      <c r="V416" s="64">
        <f t="shared" si="19"/>
        <v>0</v>
      </c>
      <c r="W416" s="119"/>
      <c r="X416" s="182" t="s">
        <v>4843</v>
      </c>
      <c r="Y416" s="163">
        <v>1</v>
      </c>
      <c r="Z416" s="237"/>
    </row>
    <row r="417" spans="1:26" ht="31.2" x14ac:dyDescent="0.3">
      <c r="A417" s="109" t="s">
        <v>1302</v>
      </c>
      <c r="B417" s="110" t="s">
        <v>1303</v>
      </c>
      <c r="C417" s="110" t="s">
        <v>1304</v>
      </c>
      <c r="D417" s="77">
        <v>36</v>
      </c>
      <c r="E417" s="194">
        <v>108.6</v>
      </c>
      <c r="F417" s="198">
        <v>3909.6</v>
      </c>
      <c r="G417" s="199">
        <v>4.05</v>
      </c>
      <c r="H417" s="199">
        <v>145.80000000000001</v>
      </c>
      <c r="I417" s="77" t="s">
        <v>170</v>
      </c>
      <c r="J417" s="77">
        <f>VLOOKUP(B417,'[1]09.02.2026'!$C$3:$J$2063,8,0)</f>
        <v>54</v>
      </c>
      <c r="K417" s="77">
        <f t="shared" si="20"/>
        <v>5864.4</v>
      </c>
      <c r="L417" s="64"/>
      <c r="M417" s="77"/>
      <c r="N417" s="77"/>
      <c r="O417" s="64">
        <v>6</v>
      </c>
      <c r="P417" s="64"/>
      <c r="Q417" s="64">
        <v>12</v>
      </c>
      <c r="R417" s="118">
        <v>12</v>
      </c>
      <c r="S417" s="117">
        <v>6</v>
      </c>
      <c r="T417" s="77" t="str">
        <f>VLOOKUP(B417,[2]Лист1!$C$3:$W$573,21,0)</f>
        <v>-</v>
      </c>
      <c r="U417" s="77" t="str">
        <f t="shared" si="18"/>
        <v>-</v>
      </c>
      <c r="V417" s="64">
        <f t="shared" si="19"/>
        <v>0</v>
      </c>
      <c r="W417" s="119"/>
      <c r="X417" s="182" t="s">
        <v>4848</v>
      </c>
      <c r="Y417" s="163">
        <f>35+1</f>
        <v>36</v>
      </c>
      <c r="Z417" s="237"/>
    </row>
    <row r="418" spans="1:26" x14ac:dyDescent="0.3">
      <c r="A418" s="109" t="s">
        <v>1305</v>
      </c>
      <c r="B418" s="110" t="s">
        <v>1306</v>
      </c>
      <c r="C418" s="110" t="s">
        <v>1307</v>
      </c>
      <c r="D418" s="77">
        <v>7</v>
      </c>
      <c r="E418" s="194">
        <v>109.3</v>
      </c>
      <c r="F418" s="198">
        <v>765.1</v>
      </c>
      <c r="G418" s="199">
        <v>4.07</v>
      </c>
      <c r="H418" s="199">
        <v>28.49</v>
      </c>
      <c r="I418" s="77" t="s">
        <v>170</v>
      </c>
      <c r="J418" s="77">
        <f>VLOOKUP(B418,'[1]09.02.2026'!$C$3:$J$2063,8,0)</f>
        <v>11</v>
      </c>
      <c r="K418" s="77">
        <f t="shared" si="20"/>
        <v>1202.3</v>
      </c>
      <c r="L418" s="64"/>
      <c r="M418" s="77"/>
      <c r="N418" s="77"/>
      <c r="O418" s="64">
        <v>1</v>
      </c>
      <c r="P418" s="64"/>
      <c r="Q418" s="64">
        <v>2</v>
      </c>
      <c r="R418" s="118">
        <v>2</v>
      </c>
      <c r="S418" s="117">
        <v>2</v>
      </c>
      <c r="T418" s="77" t="str">
        <f>VLOOKUP(B418,[2]Лист1!$C$3:$W$573,21,0)</f>
        <v>-</v>
      </c>
      <c r="U418" s="77" t="str">
        <f t="shared" si="18"/>
        <v>-</v>
      </c>
      <c r="V418" s="64">
        <f t="shared" si="19"/>
        <v>0</v>
      </c>
      <c r="W418" s="119"/>
      <c r="X418" s="182" t="s">
        <v>4843</v>
      </c>
      <c r="Y418" s="163">
        <v>7</v>
      </c>
      <c r="Z418" s="237"/>
    </row>
    <row r="419" spans="1:26" x14ac:dyDescent="0.3">
      <c r="A419" s="109" t="s">
        <v>1308</v>
      </c>
      <c r="B419" s="110" t="s">
        <v>1309</v>
      </c>
      <c r="C419" s="110" t="s">
        <v>1310</v>
      </c>
      <c r="D419" s="77">
        <v>12</v>
      </c>
      <c r="E419" s="194">
        <v>102.9</v>
      </c>
      <c r="F419" s="198">
        <v>1234.8</v>
      </c>
      <c r="G419" s="199">
        <v>3.84</v>
      </c>
      <c r="H419" s="199">
        <v>46.08</v>
      </c>
      <c r="I419" s="77" t="s">
        <v>170</v>
      </c>
      <c r="J419" s="77">
        <f>VLOOKUP(B419,'[1]09.02.2026'!$C$3:$J$2063,8,0)</f>
        <v>20</v>
      </c>
      <c r="K419" s="77">
        <f t="shared" si="20"/>
        <v>2058</v>
      </c>
      <c r="L419" s="64"/>
      <c r="M419" s="77"/>
      <c r="N419" s="77"/>
      <c r="O419" s="64"/>
      <c r="P419" s="64">
        <v>12</v>
      </c>
      <c r="Q419" s="64"/>
      <c r="R419" s="73"/>
      <c r="S419" s="77"/>
      <c r="T419" s="77" t="str">
        <f>VLOOKUP(B419,[2]Лист1!$C$3:$W$573,21,0)</f>
        <v>-</v>
      </c>
      <c r="U419" s="77" t="str">
        <f t="shared" si="18"/>
        <v>-</v>
      </c>
      <c r="V419" s="64">
        <f t="shared" si="19"/>
        <v>0</v>
      </c>
      <c r="W419" s="119"/>
      <c r="X419" s="182" t="s">
        <v>4843</v>
      </c>
      <c r="Y419" s="163">
        <v>12</v>
      </c>
      <c r="Z419" s="237"/>
    </row>
    <row r="420" spans="1:26" x14ac:dyDescent="0.3">
      <c r="A420" s="109" t="s">
        <v>1311</v>
      </c>
      <c r="B420" s="110" t="s">
        <v>1312</v>
      </c>
      <c r="C420" s="110" t="s">
        <v>1313</v>
      </c>
      <c r="D420" s="77">
        <v>2</v>
      </c>
      <c r="E420" s="194">
        <v>103.7</v>
      </c>
      <c r="F420" s="198">
        <v>207.4</v>
      </c>
      <c r="G420" s="199">
        <v>3.87</v>
      </c>
      <c r="H420" s="199">
        <v>7.74</v>
      </c>
      <c r="I420" s="77" t="s">
        <v>170</v>
      </c>
      <c r="J420" s="77">
        <f>VLOOKUP(B420,'[1]09.02.2026'!$C$3:$J$2063,8,0)</f>
        <v>3</v>
      </c>
      <c r="K420" s="77">
        <f t="shared" si="20"/>
        <v>311.10000000000002</v>
      </c>
      <c r="L420" s="64"/>
      <c r="M420" s="77"/>
      <c r="N420" s="77"/>
      <c r="O420" s="64"/>
      <c r="P420" s="64">
        <v>2</v>
      </c>
      <c r="Q420" s="64"/>
      <c r="R420" s="73"/>
      <c r="S420" s="77"/>
      <c r="T420" s="77" t="str">
        <f>VLOOKUP(B420,[2]Лист1!$C$3:$W$573,21,0)</f>
        <v>-</v>
      </c>
      <c r="U420" s="77" t="str">
        <f t="shared" si="18"/>
        <v>-</v>
      </c>
      <c r="V420" s="64">
        <f t="shared" si="19"/>
        <v>0</v>
      </c>
      <c r="W420" s="119"/>
      <c r="X420" s="182" t="s">
        <v>4843</v>
      </c>
      <c r="Y420" s="163">
        <v>2</v>
      </c>
      <c r="Z420" s="237"/>
    </row>
    <row r="421" spans="1:26" x14ac:dyDescent="0.3">
      <c r="A421" s="109" t="s">
        <v>1314</v>
      </c>
      <c r="B421" s="110" t="s">
        <v>1315</v>
      </c>
      <c r="C421" s="110" t="s">
        <v>1316</v>
      </c>
      <c r="D421" s="77">
        <v>1</v>
      </c>
      <c r="E421" s="194">
        <v>109</v>
      </c>
      <c r="F421" s="198">
        <v>109</v>
      </c>
      <c r="G421" s="199">
        <v>4.05</v>
      </c>
      <c r="H421" s="199">
        <v>4.05</v>
      </c>
      <c r="I421" s="77" t="s">
        <v>170</v>
      </c>
      <c r="J421" s="77">
        <f>VLOOKUP(B421,'[1]09.02.2026'!$C$3:$J$2063,8,0)</f>
        <v>2</v>
      </c>
      <c r="K421" s="77">
        <f t="shared" si="20"/>
        <v>218</v>
      </c>
      <c r="L421" s="64"/>
      <c r="M421" s="77"/>
      <c r="N421" s="77"/>
      <c r="O421" s="64"/>
      <c r="P421" s="64"/>
      <c r="Q421" s="64"/>
      <c r="R421" s="73"/>
      <c r="S421" s="117">
        <v>1</v>
      </c>
      <c r="T421" s="77" t="str">
        <f>VLOOKUP(B421,[2]Лист1!$C$3:$W$573,21,0)</f>
        <v>-</v>
      </c>
      <c r="U421" s="77" t="str">
        <f t="shared" si="18"/>
        <v>-</v>
      </c>
      <c r="V421" s="64">
        <f t="shared" si="19"/>
        <v>0</v>
      </c>
      <c r="W421" s="119"/>
      <c r="X421" s="182" t="s">
        <v>4843</v>
      </c>
      <c r="Y421" s="163">
        <v>1</v>
      </c>
      <c r="Z421" s="237"/>
    </row>
    <row r="422" spans="1:26" x14ac:dyDescent="0.3">
      <c r="A422" s="109" t="s">
        <v>1317</v>
      </c>
      <c r="B422" s="110" t="s">
        <v>1318</v>
      </c>
      <c r="C422" s="110" t="s">
        <v>1319</v>
      </c>
      <c r="D422" s="77">
        <v>5</v>
      </c>
      <c r="E422" s="194">
        <v>109</v>
      </c>
      <c r="F422" s="198">
        <v>545</v>
      </c>
      <c r="G422" s="199">
        <v>4.05</v>
      </c>
      <c r="H422" s="199">
        <v>20.25</v>
      </c>
      <c r="I422" s="77" t="s">
        <v>170</v>
      </c>
      <c r="J422" s="77">
        <f>VLOOKUP(B422,'[1]09.02.2026'!$C$3:$J$2063,8,0)</f>
        <v>9</v>
      </c>
      <c r="K422" s="77">
        <f t="shared" si="20"/>
        <v>981</v>
      </c>
      <c r="L422" s="64"/>
      <c r="M422" s="77"/>
      <c r="N422" s="77"/>
      <c r="O422" s="64"/>
      <c r="P422" s="64"/>
      <c r="Q422" s="64"/>
      <c r="R422" s="73"/>
      <c r="S422" s="117">
        <v>5</v>
      </c>
      <c r="T422" s="77" t="str">
        <f>VLOOKUP(B422,[2]Лист1!$C$3:$W$573,21,0)</f>
        <v>-</v>
      </c>
      <c r="U422" s="77" t="str">
        <f t="shared" si="18"/>
        <v>-</v>
      </c>
      <c r="V422" s="64">
        <f t="shared" si="19"/>
        <v>0</v>
      </c>
      <c r="W422" s="119"/>
      <c r="X422" s="182" t="s">
        <v>4843</v>
      </c>
      <c r="Y422" s="163">
        <v>4</v>
      </c>
      <c r="Z422" s="237"/>
    </row>
    <row r="423" spans="1:26" x14ac:dyDescent="0.3">
      <c r="A423" s="109" t="s">
        <v>1320</v>
      </c>
      <c r="B423" s="110" t="s">
        <v>1321</v>
      </c>
      <c r="C423" s="110" t="s">
        <v>1322</v>
      </c>
      <c r="D423" s="77">
        <v>1</v>
      </c>
      <c r="E423" s="194">
        <v>20.9</v>
      </c>
      <c r="F423" s="198">
        <v>20.9</v>
      </c>
      <c r="G423" s="199">
        <v>0.78</v>
      </c>
      <c r="H423" s="199">
        <v>0.78</v>
      </c>
      <c r="I423" s="77" t="s">
        <v>170</v>
      </c>
      <c r="J423" s="77">
        <f>VLOOKUP(B423,'[1]09.02.2026'!$C$3:$J$2063,8,0)</f>
        <v>1</v>
      </c>
      <c r="K423" s="77">
        <f t="shared" si="20"/>
        <v>20.9</v>
      </c>
      <c r="L423" s="64"/>
      <c r="M423" s="77"/>
      <c r="N423" s="77"/>
      <c r="O423" s="64"/>
      <c r="P423" s="64"/>
      <c r="Q423" s="64"/>
      <c r="R423" s="73"/>
      <c r="S423" s="117">
        <v>1</v>
      </c>
      <c r="T423" s="77" t="str">
        <f>VLOOKUP(B423,[2]Лист1!$C$3:$W$573,21,0)</f>
        <v>-</v>
      </c>
      <c r="U423" s="77" t="str">
        <f t="shared" si="18"/>
        <v>-</v>
      </c>
      <c r="V423" s="64">
        <f t="shared" si="19"/>
        <v>0</v>
      </c>
      <c r="W423" s="119" t="s">
        <v>1773</v>
      </c>
      <c r="X423" s="182" t="s">
        <v>4845</v>
      </c>
      <c r="Y423" s="163">
        <v>1</v>
      </c>
      <c r="Z423" s="237"/>
    </row>
    <row r="424" spans="1:26" x14ac:dyDescent="0.3">
      <c r="A424" s="109" t="s">
        <v>1323</v>
      </c>
      <c r="B424" s="110" t="s">
        <v>1324</v>
      </c>
      <c r="C424" s="110" t="s">
        <v>1325</v>
      </c>
      <c r="D424" s="77">
        <v>1</v>
      </c>
      <c r="E424" s="194">
        <v>21.2</v>
      </c>
      <c r="F424" s="198">
        <v>21.2</v>
      </c>
      <c r="G424" s="199">
        <v>0.77</v>
      </c>
      <c r="H424" s="199">
        <v>0.77</v>
      </c>
      <c r="I424" s="77" t="s">
        <v>170</v>
      </c>
      <c r="J424" s="77">
        <f>VLOOKUP(B424,'[1]09.02.2026'!$C$3:$J$2063,8,0)</f>
        <v>1</v>
      </c>
      <c r="K424" s="77">
        <f t="shared" si="20"/>
        <v>21.2</v>
      </c>
      <c r="L424" s="64"/>
      <c r="M424" s="77"/>
      <c r="N424" s="77"/>
      <c r="O424" s="64"/>
      <c r="P424" s="64"/>
      <c r="Q424" s="64"/>
      <c r="R424" s="73"/>
      <c r="S424" s="117">
        <v>1</v>
      </c>
      <c r="T424" s="77" t="str">
        <f>VLOOKUP(B424,[2]Лист1!$C$3:$W$573,21,0)</f>
        <v>-</v>
      </c>
      <c r="U424" s="77" t="str">
        <f t="shared" si="18"/>
        <v>-</v>
      </c>
      <c r="V424" s="64">
        <f t="shared" si="19"/>
        <v>0</v>
      </c>
      <c r="W424" s="119"/>
      <c r="X424" s="182" t="s">
        <v>4845</v>
      </c>
      <c r="Y424" s="163">
        <v>1</v>
      </c>
      <c r="Z424" s="237"/>
    </row>
    <row r="425" spans="1:26" x14ac:dyDescent="0.3">
      <c r="A425" s="109" t="s">
        <v>1326</v>
      </c>
      <c r="B425" s="110" t="s">
        <v>1327</v>
      </c>
      <c r="C425" s="110" t="s">
        <v>1328</v>
      </c>
      <c r="D425" s="77">
        <v>5</v>
      </c>
      <c r="E425" s="194">
        <v>21.2</v>
      </c>
      <c r="F425" s="198">
        <v>106</v>
      </c>
      <c r="G425" s="199">
        <v>0.77</v>
      </c>
      <c r="H425" s="199">
        <v>3.85</v>
      </c>
      <c r="I425" s="77" t="s">
        <v>170</v>
      </c>
      <c r="J425" s="77">
        <f>VLOOKUP(B425,'[1]09.02.2026'!$C$3:$J$2063,8,0)</f>
        <v>6</v>
      </c>
      <c r="K425" s="77">
        <f t="shared" si="20"/>
        <v>127.19999999999999</v>
      </c>
      <c r="L425" s="64"/>
      <c r="M425" s="77"/>
      <c r="N425" s="77"/>
      <c r="O425" s="64"/>
      <c r="P425" s="64"/>
      <c r="Q425" s="64"/>
      <c r="R425" s="73"/>
      <c r="S425" s="117">
        <v>5</v>
      </c>
      <c r="T425" s="77" t="str">
        <f>VLOOKUP(B425,[2]Лист1!$C$3:$W$573,21,0)</f>
        <v>-</v>
      </c>
      <c r="U425" s="77" t="str">
        <f t="shared" si="18"/>
        <v>-</v>
      </c>
      <c r="V425" s="64">
        <f t="shared" si="19"/>
        <v>0</v>
      </c>
      <c r="W425" s="119" t="s">
        <v>1774</v>
      </c>
      <c r="X425" s="182" t="s">
        <v>4845</v>
      </c>
      <c r="Y425" s="163">
        <v>5</v>
      </c>
      <c r="Z425" s="237"/>
    </row>
    <row r="426" spans="1:26" hidden="1" x14ac:dyDescent="0.3">
      <c r="A426" s="109" t="s">
        <v>1329</v>
      </c>
      <c r="B426" s="110" t="s">
        <v>1330</v>
      </c>
      <c r="C426" s="110" t="s">
        <v>1331</v>
      </c>
      <c r="D426" s="77">
        <v>1</v>
      </c>
      <c r="E426" s="194">
        <v>90.4</v>
      </c>
      <c r="F426" s="198">
        <v>90.4</v>
      </c>
      <c r="G426" s="199">
        <v>5.46</v>
      </c>
      <c r="H426" s="199">
        <v>5.46</v>
      </c>
      <c r="I426" s="77" t="s">
        <v>170</v>
      </c>
      <c r="J426" s="77">
        <f>VLOOKUP(B426,'[1]09.02.2026'!$C$3:$J$2063,8,0)</f>
        <v>0</v>
      </c>
      <c r="K426" s="77">
        <f t="shared" si="20"/>
        <v>0</v>
      </c>
      <c r="L426" s="64">
        <v>1</v>
      </c>
      <c r="M426" s="77"/>
      <c r="N426" s="77"/>
      <c r="O426" s="64"/>
      <c r="P426" s="64"/>
      <c r="Q426" s="64"/>
      <c r="R426" s="73"/>
      <c r="S426" s="77"/>
      <c r="T426" s="77" t="str">
        <f>VLOOKUP(B426,[2]Лист1!$C$3:$W$573,21,0)</f>
        <v>-</v>
      </c>
      <c r="U426" s="77" t="str">
        <f t="shared" si="18"/>
        <v>-</v>
      </c>
      <c r="V426" s="64">
        <f t="shared" si="19"/>
        <v>0</v>
      </c>
      <c r="W426" s="119"/>
      <c r="X426" s="182"/>
      <c r="Y426" s="163"/>
      <c r="Z426" s="237"/>
    </row>
    <row r="427" spans="1:26" hidden="1" x14ac:dyDescent="0.3">
      <c r="A427" s="109" t="s">
        <v>1332</v>
      </c>
      <c r="B427" s="110" t="s">
        <v>1333</v>
      </c>
      <c r="C427" s="110" t="s">
        <v>1334</v>
      </c>
      <c r="D427" s="77">
        <v>1</v>
      </c>
      <c r="E427" s="194">
        <v>109</v>
      </c>
      <c r="F427" s="198">
        <v>109</v>
      </c>
      <c r="G427" s="199">
        <v>6.58</v>
      </c>
      <c r="H427" s="199">
        <v>6.58</v>
      </c>
      <c r="I427" s="77" t="s">
        <v>170</v>
      </c>
      <c r="J427" s="77">
        <f>VLOOKUP(B427,'[1]09.02.2026'!$C$3:$J$2063,8,0)</f>
        <v>0</v>
      </c>
      <c r="K427" s="77">
        <f t="shared" si="20"/>
        <v>0</v>
      </c>
      <c r="L427" s="64">
        <v>1</v>
      </c>
      <c r="M427" s="77"/>
      <c r="N427" s="77"/>
      <c r="O427" s="64"/>
      <c r="P427" s="64"/>
      <c r="Q427" s="64"/>
      <c r="R427" s="73"/>
      <c r="S427" s="77"/>
      <c r="T427" s="77" t="str">
        <f>VLOOKUP(B427,[2]Лист1!$C$3:$W$573,21,0)</f>
        <v>-</v>
      </c>
      <c r="U427" s="77" t="str">
        <f t="shared" si="18"/>
        <v>-</v>
      </c>
      <c r="V427" s="64">
        <f t="shared" si="19"/>
        <v>0</v>
      </c>
      <c r="W427" s="119"/>
      <c r="X427" s="182"/>
      <c r="Y427" s="163"/>
      <c r="Z427" s="237"/>
    </row>
    <row r="428" spans="1:26" hidden="1" x14ac:dyDescent="0.3">
      <c r="A428" s="109" t="s">
        <v>1335</v>
      </c>
      <c r="B428" s="110" t="s">
        <v>1336</v>
      </c>
      <c r="C428" s="110" t="s">
        <v>1337</v>
      </c>
      <c r="D428" s="77">
        <v>1</v>
      </c>
      <c r="E428" s="194">
        <v>73.099999999999994</v>
      </c>
      <c r="F428" s="198">
        <v>73.099999999999994</v>
      </c>
      <c r="G428" s="199">
        <v>4.43</v>
      </c>
      <c r="H428" s="199">
        <v>4.43</v>
      </c>
      <c r="I428" s="77" t="s">
        <v>170</v>
      </c>
      <c r="J428" s="77">
        <f>VLOOKUP(B428,'[1]09.02.2026'!$C$3:$J$2063,8,0)</f>
        <v>0</v>
      </c>
      <c r="K428" s="77">
        <f t="shared" si="20"/>
        <v>0</v>
      </c>
      <c r="L428" s="64">
        <v>1</v>
      </c>
      <c r="M428" s="77"/>
      <c r="N428" s="77"/>
      <c r="O428" s="64"/>
      <c r="P428" s="64"/>
      <c r="Q428" s="64"/>
      <c r="R428" s="73"/>
      <c r="S428" s="77"/>
      <c r="T428" s="77" t="str">
        <f>VLOOKUP(B428,[2]Лист1!$C$3:$W$573,21,0)</f>
        <v>-</v>
      </c>
      <c r="U428" s="77" t="str">
        <f t="shared" si="18"/>
        <v>-</v>
      </c>
      <c r="V428" s="64">
        <f t="shared" si="19"/>
        <v>0</v>
      </c>
      <c r="W428" s="119"/>
      <c r="X428" s="182"/>
      <c r="Y428" s="163"/>
      <c r="Z428" s="237"/>
    </row>
    <row r="429" spans="1:26" x14ac:dyDescent="0.3">
      <c r="A429" s="109" t="s">
        <v>1338</v>
      </c>
      <c r="B429" s="110" t="s">
        <v>1339</v>
      </c>
      <c r="C429" s="110" t="s">
        <v>1340</v>
      </c>
      <c r="D429" s="77">
        <v>10</v>
      </c>
      <c r="E429" s="194">
        <v>3.5</v>
      </c>
      <c r="F429" s="198">
        <v>35</v>
      </c>
      <c r="G429" s="199">
        <v>0.15</v>
      </c>
      <c r="H429" s="199">
        <v>1.5</v>
      </c>
      <c r="I429" s="77" t="s">
        <v>170</v>
      </c>
      <c r="J429" s="77">
        <f>VLOOKUP(B429,'[1]09.02.2026'!$C$3:$J$2063,8,0)</f>
        <v>20</v>
      </c>
      <c r="K429" s="77">
        <f t="shared" si="20"/>
        <v>70</v>
      </c>
      <c r="L429" s="64">
        <v>4</v>
      </c>
      <c r="M429" s="121">
        <v>1</v>
      </c>
      <c r="N429" s="120">
        <v>4</v>
      </c>
      <c r="O429" s="64"/>
      <c r="P429" s="77"/>
      <c r="Q429" s="77">
        <v>1</v>
      </c>
      <c r="R429" s="77"/>
      <c r="S429" s="77"/>
      <c r="T429" s="77" t="str">
        <f>VLOOKUP(B429,[2]Лист1!$C$3:$W$573,21,0)</f>
        <v>-</v>
      </c>
      <c r="U429" s="77" t="str">
        <f t="shared" si="18"/>
        <v>-</v>
      </c>
      <c r="V429" s="64">
        <f t="shared" si="19"/>
        <v>0</v>
      </c>
      <c r="W429" s="119"/>
      <c r="X429" s="182" t="s">
        <v>4973</v>
      </c>
      <c r="Y429" s="163">
        <v>10</v>
      </c>
      <c r="Z429" s="237"/>
    </row>
    <row r="430" spans="1:26" x14ac:dyDescent="0.3">
      <c r="A430" s="109" t="s">
        <v>1341</v>
      </c>
      <c r="B430" s="110" t="s">
        <v>1342</v>
      </c>
      <c r="C430" s="110" t="s">
        <v>1343</v>
      </c>
      <c r="D430" s="77">
        <v>18</v>
      </c>
      <c r="E430" s="194">
        <v>5.0999999999999996</v>
      </c>
      <c r="F430" s="198">
        <v>91.8</v>
      </c>
      <c r="G430" s="199">
        <v>0.22</v>
      </c>
      <c r="H430" s="199">
        <v>3.96</v>
      </c>
      <c r="I430" s="77" t="s">
        <v>170</v>
      </c>
      <c r="J430" s="77">
        <f>VLOOKUP(B430,'[1]09.02.2026'!$C$3:$J$2063,8,0)</f>
        <v>36</v>
      </c>
      <c r="K430" s="77">
        <f t="shared" si="20"/>
        <v>183.6</v>
      </c>
      <c r="L430" s="64"/>
      <c r="M430" s="77"/>
      <c r="N430" s="120">
        <v>2</v>
      </c>
      <c r="O430" s="64">
        <v>2</v>
      </c>
      <c r="P430" s="64">
        <v>5</v>
      </c>
      <c r="Q430" s="64">
        <v>4</v>
      </c>
      <c r="R430" s="118">
        <v>4</v>
      </c>
      <c r="S430" s="117">
        <v>1</v>
      </c>
      <c r="T430" s="77" t="str">
        <f>VLOOKUP(B430,[2]Лист1!$C$3:$W$573,21,0)</f>
        <v>-</v>
      </c>
      <c r="U430" s="77" t="str">
        <f t="shared" si="18"/>
        <v>-</v>
      </c>
      <c r="V430" s="64">
        <f t="shared" si="19"/>
        <v>0</v>
      </c>
      <c r="W430" s="119"/>
      <c r="X430" s="182" t="s">
        <v>4973</v>
      </c>
      <c r="Y430" s="163">
        <v>18</v>
      </c>
      <c r="Z430" s="237"/>
    </row>
    <row r="431" spans="1:26" x14ac:dyDescent="0.3">
      <c r="A431" s="109" t="s">
        <v>1344</v>
      </c>
      <c r="B431" s="110" t="s">
        <v>1345</v>
      </c>
      <c r="C431" s="110" t="s">
        <v>1346</v>
      </c>
      <c r="D431" s="77">
        <v>20</v>
      </c>
      <c r="E431" s="194">
        <v>1</v>
      </c>
      <c r="F431" s="198">
        <v>20</v>
      </c>
      <c r="G431" s="199">
        <v>0.05</v>
      </c>
      <c r="H431" s="199">
        <v>1</v>
      </c>
      <c r="I431" s="77" t="s">
        <v>170</v>
      </c>
      <c r="J431" s="77">
        <f>VLOOKUP(B431,'[1]09.02.2026'!$C$3:$J$2063,8,0)</f>
        <v>40</v>
      </c>
      <c r="K431" s="77">
        <f t="shared" si="20"/>
        <v>40</v>
      </c>
      <c r="L431" s="64"/>
      <c r="M431" s="77"/>
      <c r="N431" s="120">
        <v>1</v>
      </c>
      <c r="O431" s="64">
        <v>4</v>
      </c>
      <c r="P431" s="64">
        <v>4</v>
      </c>
      <c r="Q431" s="64">
        <v>4</v>
      </c>
      <c r="R431" s="118">
        <v>4</v>
      </c>
      <c r="S431" s="117">
        <v>3</v>
      </c>
      <c r="T431" s="77" t="str">
        <f>VLOOKUP(B431,[2]Лист1!$C$3:$W$573,21,0)</f>
        <v>-</v>
      </c>
      <c r="U431" s="77" t="str">
        <f t="shared" si="18"/>
        <v>-</v>
      </c>
      <c r="V431" s="64">
        <f t="shared" si="19"/>
        <v>0</v>
      </c>
      <c r="W431" s="119"/>
      <c r="X431" s="182" t="s">
        <v>4973</v>
      </c>
      <c r="Y431" s="163">
        <v>20</v>
      </c>
      <c r="Z431" s="237"/>
    </row>
    <row r="432" spans="1:26" ht="31.2" hidden="1" x14ac:dyDescent="0.3">
      <c r="A432" s="109" t="s">
        <v>1347</v>
      </c>
      <c r="B432" s="110" t="s">
        <v>1348</v>
      </c>
      <c r="C432" s="110" t="s">
        <v>1349</v>
      </c>
      <c r="D432" s="77">
        <v>24</v>
      </c>
      <c r="E432" s="194">
        <v>0.5</v>
      </c>
      <c r="F432" s="198">
        <v>12</v>
      </c>
      <c r="G432" s="199">
        <v>0.02</v>
      </c>
      <c r="H432" s="199">
        <v>0.48</v>
      </c>
      <c r="I432" s="77" t="s">
        <v>170</v>
      </c>
      <c r="J432" s="77">
        <f>VLOOKUP(B432,'[1]09.02.2026'!$C$3:$J$2063,8,0)</f>
        <v>0</v>
      </c>
      <c r="K432" s="77">
        <f t="shared" si="20"/>
        <v>0</v>
      </c>
      <c r="L432" s="64"/>
      <c r="M432" s="121">
        <v>4</v>
      </c>
      <c r="N432" s="120">
        <v>4</v>
      </c>
      <c r="O432" s="64"/>
      <c r="P432" s="64"/>
      <c r="Q432" s="64"/>
      <c r="R432" s="73"/>
      <c r="S432" s="77"/>
      <c r="T432" s="77" t="str">
        <f>VLOOKUP(B432,[2]Лист1!$C$3:$W$573,21,0)</f>
        <v>-</v>
      </c>
      <c r="U432" s="77" t="str">
        <f t="shared" si="18"/>
        <v>-</v>
      </c>
      <c r="V432" s="64">
        <f t="shared" si="19"/>
        <v>16</v>
      </c>
      <c r="W432" s="119" t="s">
        <v>1775</v>
      </c>
      <c r="X432" s="182"/>
      <c r="Y432" s="163"/>
      <c r="Z432" s="237"/>
    </row>
    <row r="433" spans="1:26" x14ac:dyDescent="0.3">
      <c r="A433" s="109" t="s">
        <v>1350</v>
      </c>
      <c r="B433" s="110" t="s">
        <v>1351</v>
      </c>
      <c r="C433" s="110" t="s">
        <v>1352</v>
      </c>
      <c r="D433" s="77">
        <v>5</v>
      </c>
      <c r="E433" s="194">
        <v>212.7</v>
      </c>
      <c r="F433" s="198">
        <v>1063.5</v>
      </c>
      <c r="G433" s="199">
        <v>7.42</v>
      </c>
      <c r="H433" s="199">
        <v>37.1</v>
      </c>
      <c r="I433" s="77" t="s">
        <v>170</v>
      </c>
      <c r="J433" s="77">
        <f>VLOOKUP(B433,'[1]09.02.2026'!$C$3:$J$2063,8,0)</f>
        <v>10</v>
      </c>
      <c r="K433" s="77">
        <f t="shared" si="20"/>
        <v>2127</v>
      </c>
      <c r="L433" s="64">
        <v>5</v>
      </c>
      <c r="M433" s="77"/>
      <c r="N433" s="77"/>
      <c r="O433" s="64"/>
      <c r="P433" s="64"/>
      <c r="Q433" s="64"/>
      <c r="R433" s="73"/>
      <c r="S433" s="77"/>
      <c r="T433" s="77" t="str">
        <f>VLOOKUP(B433,[2]Лист1!$C$3:$W$573,21,0)</f>
        <v>-</v>
      </c>
      <c r="U433" s="77" t="str">
        <f t="shared" si="18"/>
        <v>-</v>
      </c>
      <c r="V433" s="64">
        <f t="shared" si="19"/>
        <v>0</v>
      </c>
      <c r="W433" s="119"/>
      <c r="X433" s="182" t="s">
        <v>4973</v>
      </c>
      <c r="Y433" s="163">
        <v>5</v>
      </c>
      <c r="Z433" s="237"/>
    </row>
    <row r="434" spans="1:26" x14ac:dyDescent="0.3">
      <c r="A434" s="109" t="s">
        <v>1353</v>
      </c>
      <c r="B434" s="110" t="s">
        <v>1354</v>
      </c>
      <c r="C434" s="110" t="s">
        <v>1355</v>
      </c>
      <c r="D434" s="77">
        <v>5</v>
      </c>
      <c r="E434" s="194">
        <v>148.5</v>
      </c>
      <c r="F434" s="198">
        <v>742.5</v>
      </c>
      <c r="G434" s="199">
        <v>5.2</v>
      </c>
      <c r="H434" s="199">
        <v>26</v>
      </c>
      <c r="I434" s="77" t="s">
        <v>170</v>
      </c>
      <c r="J434" s="77">
        <f>VLOOKUP(B434,'[1]09.02.2026'!$C$3:$J$2063,8,0)</f>
        <v>8</v>
      </c>
      <c r="K434" s="77">
        <f t="shared" si="20"/>
        <v>1188</v>
      </c>
      <c r="L434" s="64"/>
      <c r="M434" s="121">
        <v>5</v>
      </c>
      <c r="N434" s="77"/>
      <c r="O434" s="64"/>
      <c r="P434" s="64"/>
      <c r="Q434" s="64"/>
      <c r="R434" s="73"/>
      <c r="S434" s="77"/>
      <c r="T434" s="77" t="str">
        <f>VLOOKUP(B434,[2]Лист1!$C$3:$W$573,21,0)</f>
        <v>-</v>
      </c>
      <c r="U434" s="77" t="str">
        <f t="shared" si="18"/>
        <v>-</v>
      </c>
      <c r="V434" s="64">
        <f t="shared" si="19"/>
        <v>0</v>
      </c>
      <c r="W434" s="119"/>
      <c r="X434" s="182" t="s">
        <v>4976</v>
      </c>
      <c r="Y434" s="163">
        <v>5</v>
      </c>
      <c r="Z434" s="237"/>
    </row>
    <row r="435" spans="1:26" ht="31.2" x14ac:dyDescent="0.3">
      <c r="A435" s="109" t="s">
        <v>1356</v>
      </c>
      <c r="B435" s="110" t="s">
        <v>1357</v>
      </c>
      <c r="C435" s="110" t="s">
        <v>1358</v>
      </c>
      <c r="D435" s="77">
        <v>8</v>
      </c>
      <c r="E435" s="194">
        <v>156.80000000000001</v>
      </c>
      <c r="F435" s="198">
        <v>1254.4000000000001</v>
      </c>
      <c r="G435" s="199">
        <v>5.48</v>
      </c>
      <c r="H435" s="199">
        <v>43.84</v>
      </c>
      <c r="I435" s="77" t="s">
        <v>170</v>
      </c>
      <c r="J435" s="77">
        <f>VLOOKUP(B435,'[1]09.02.2026'!$C$3:$J$2063,8,0)</f>
        <v>19</v>
      </c>
      <c r="K435" s="77">
        <f t="shared" si="20"/>
        <v>2979.2000000000003</v>
      </c>
      <c r="L435" s="64"/>
      <c r="M435" s="77"/>
      <c r="N435" s="120">
        <v>8</v>
      </c>
      <c r="O435" s="64"/>
      <c r="P435" s="64"/>
      <c r="Q435" s="64"/>
      <c r="R435" s="73"/>
      <c r="S435" s="77"/>
      <c r="T435" s="77" t="str">
        <f>VLOOKUP(B435,[2]Лист1!$C$3:$W$573,21,0)</f>
        <v>-</v>
      </c>
      <c r="U435" s="77" t="str">
        <f t="shared" si="18"/>
        <v>-</v>
      </c>
      <c r="V435" s="64">
        <f t="shared" si="19"/>
        <v>0</v>
      </c>
      <c r="W435" s="119"/>
      <c r="X435" s="182" t="s">
        <v>4977</v>
      </c>
      <c r="Y435" s="163">
        <f>2+6</f>
        <v>8</v>
      </c>
      <c r="Z435" s="237"/>
    </row>
    <row r="436" spans="1:26" x14ac:dyDescent="0.3">
      <c r="A436" s="109" t="s">
        <v>1359</v>
      </c>
      <c r="B436" s="110" t="s">
        <v>1360</v>
      </c>
      <c r="C436" s="110" t="s">
        <v>1361</v>
      </c>
      <c r="D436" s="77">
        <v>2</v>
      </c>
      <c r="E436" s="194">
        <v>156.1</v>
      </c>
      <c r="F436" s="198">
        <v>312.2</v>
      </c>
      <c r="G436" s="199">
        <v>5.46</v>
      </c>
      <c r="H436" s="199">
        <v>10.92</v>
      </c>
      <c r="I436" s="77" t="s">
        <v>170</v>
      </c>
      <c r="J436" s="77">
        <f>VLOOKUP(B436,'[1]09.02.2026'!$C$3:$J$2063,8,0)</f>
        <v>5</v>
      </c>
      <c r="K436" s="77">
        <f t="shared" si="20"/>
        <v>780.5</v>
      </c>
      <c r="L436" s="64"/>
      <c r="M436" s="77"/>
      <c r="N436" s="120">
        <v>2</v>
      </c>
      <c r="O436" s="64"/>
      <c r="P436" s="64"/>
      <c r="Q436" s="64"/>
      <c r="R436" s="73"/>
      <c r="S436" s="77"/>
      <c r="T436" s="77" t="str">
        <f>VLOOKUP(B436,[2]Лист1!$C$3:$W$573,21,0)</f>
        <v>-</v>
      </c>
      <c r="U436" s="77" t="str">
        <f t="shared" si="18"/>
        <v>-</v>
      </c>
      <c r="V436" s="64">
        <f t="shared" si="19"/>
        <v>0</v>
      </c>
      <c r="W436" s="119"/>
      <c r="X436" s="182" t="s">
        <v>4976</v>
      </c>
      <c r="Y436" s="163">
        <v>2</v>
      </c>
      <c r="Z436" s="237"/>
    </row>
    <row r="437" spans="1:26" ht="31.2" x14ac:dyDescent="0.3">
      <c r="A437" s="109" t="s">
        <v>1362</v>
      </c>
      <c r="B437" s="110" t="s">
        <v>1363</v>
      </c>
      <c r="C437" s="110" t="s">
        <v>1364</v>
      </c>
      <c r="D437" s="77">
        <v>2</v>
      </c>
      <c r="E437" s="194">
        <v>181.6</v>
      </c>
      <c r="F437" s="198">
        <v>363.2</v>
      </c>
      <c r="G437" s="199">
        <v>6.32</v>
      </c>
      <c r="H437" s="199">
        <v>12.64</v>
      </c>
      <c r="I437" s="77" t="s">
        <v>170</v>
      </c>
      <c r="J437" s="77">
        <f>VLOOKUP(B437,'[1]09.02.2026'!$C$3:$J$2063,8,0)</f>
        <v>2</v>
      </c>
      <c r="K437" s="77">
        <f t="shared" si="20"/>
        <v>363.2</v>
      </c>
      <c r="L437" s="64"/>
      <c r="M437" s="77"/>
      <c r="N437" s="77"/>
      <c r="O437" s="64">
        <v>2</v>
      </c>
      <c r="P437" s="64"/>
      <c r="Q437" s="64"/>
      <c r="R437" s="73"/>
      <c r="S437" s="77"/>
      <c r="T437" s="77" t="str">
        <f>VLOOKUP(B437,[2]Лист1!$C$3:$W$573,21,0)</f>
        <v>-</v>
      </c>
      <c r="U437" s="77" t="str">
        <f t="shared" si="18"/>
        <v>-</v>
      </c>
      <c r="V437" s="64">
        <f t="shared" si="19"/>
        <v>0</v>
      </c>
      <c r="W437" s="119"/>
      <c r="X437" s="182" t="s">
        <v>4977</v>
      </c>
      <c r="Y437" s="163">
        <f>1+1</f>
        <v>2</v>
      </c>
      <c r="Z437" s="237"/>
    </row>
    <row r="438" spans="1:26" x14ac:dyDescent="0.3">
      <c r="A438" s="109" t="s">
        <v>1365</v>
      </c>
      <c r="B438" s="110" t="s">
        <v>1366</v>
      </c>
      <c r="C438" s="110" t="s">
        <v>1367</v>
      </c>
      <c r="D438" s="77">
        <v>14</v>
      </c>
      <c r="E438" s="194">
        <v>191.7</v>
      </c>
      <c r="F438" s="198">
        <v>2683.8</v>
      </c>
      <c r="G438" s="199">
        <v>6.71</v>
      </c>
      <c r="H438" s="199">
        <v>93.94</v>
      </c>
      <c r="I438" s="77" t="s">
        <v>170</v>
      </c>
      <c r="J438" s="77">
        <f>VLOOKUP(B438,'[1]09.02.2026'!$C$3:$J$2063,8,0)</f>
        <v>14</v>
      </c>
      <c r="K438" s="77">
        <f t="shared" si="20"/>
        <v>2683.7999999999997</v>
      </c>
      <c r="L438" s="64"/>
      <c r="M438" s="77"/>
      <c r="N438" s="77"/>
      <c r="O438" s="64">
        <v>2</v>
      </c>
      <c r="P438" s="64"/>
      <c r="Q438" s="64">
        <v>4</v>
      </c>
      <c r="R438" s="118">
        <v>4</v>
      </c>
      <c r="S438" s="117">
        <v>4</v>
      </c>
      <c r="T438" s="77" t="str">
        <f>VLOOKUP(B438,[2]Лист1!$C$3:$W$573,21,0)</f>
        <v>-</v>
      </c>
      <c r="U438" s="77" t="str">
        <f t="shared" si="18"/>
        <v>-</v>
      </c>
      <c r="V438" s="64">
        <f t="shared" si="19"/>
        <v>0</v>
      </c>
      <c r="W438" s="119"/>
      <c r="X438" s="182" t="s">
        <v>4973</v>
      </c>
      <c r="Y438" s="163">
        <v>14</v>
      </c>
      <c r="Z438" s="237"/>
    </row>
    <row r="439" spans="1:26" x14ac:dyDescent="0.3">
      <c r="A439" s="109" t="s">
        <v>1368</v>
      </c>
      <c r="B439" s="110" t="s">
        <v>1369</v>
      </c>
      <c r="C439" s="110" t="s">
        <v>1370</v>
      </c>
      <c r="D439" s="77">
        <v>4</v>
      </c>
      <c r="E439" s="194">
        <v>183.2</v>
      </c>
      <c r="F439" s="198">
        <v>732.8</v>
      </c>
      <c r="G439" s="199">
        <v>6.43</v>
      </c>
      <c r="H439" s="199">
        <v>25.72</v>
      </c>
      <c r="I439" s="77" t="s">
        <v>170</v>
      </c>
      <c r="J439" s="77">
        <f>VLOOKUP(B439,'[1]09.02.2026'!$C$3:$J$2063,8,0)</f>
        <v>4</v>
      </c>
      <c r="K439" s="77">
        <f t="shared" si="20"/>
        <v>732.8</v>
      </c>
      <c r="L439" s="64"/>
      <c r="M439" s="77"/>
      <c r="N439" s="77"/>
      <c r="O439" s="64"/>
      <c r="P439" s="64">
        <v>4</v>
      </c>
      <c r="Q439" s="64"/>
      <c r="R439" s="73"/>
      <c r="S439" s="77"/>
      <c r="T439" s="77" t="str">
        <f>VLOOKUP(B439,[2]Лист1!$C$3:$W$573,21,0)</f>
        <v>-</v>
      </c>
      <c r="U439" s="77" t="str">
        <f t="shared" si="18"/>
        <v>-</v>
      </c>
      <c r="V439" s="64">
        <f t="shared" si="19"/>
        <v>0</v>
      </c>
      <c r="W439" s="119"/>
      <c r="X439" s="182" t="s">
        <v>4973</v>
      </c>
      <c r="Y439" s="163">
        <v>4</v>
      </c>
      <c r="Z439" s="237"/>
    </row>
    <row r="440" spans="1:26" x14ac:dyDescent="0.3">
      <c r="A440" s="109" t="s">
        <v>1371</v>
      </c>
      <c r="B440" s="110" t="s">
        <v>1372</v>
      </c>
      <c r="C440" s="110" t="s">
        <v>1373</v>
      </c>
      <c r="D440" s="77">
        <v>3</v>
      </c>
      <c r="E440" s="194">
        <v>339.7</v>
      </c>
      <c r="F440" s="198">
        <v>1019.1</v>
      </c>
      <c r="G440" s="199">
        <v>8.84</v>
      </c>
      <c r="H440" s="199">
        <v>26.52</v>
      </c>
      <c r="I440" s="77" t="s">
        <v>170</v>
      </c>
      <c r="J440" s="77">
        <f>VLOOKUP(B440,'[1]09.02.2026'!$C$3:$J$2063,8,0)</f>
        <v>3</v>
      </c>
      <c r="K440" s="77">
        <f t="shared" si="20"/>
        <v>1019.0999999999999</v>
      </c>
      <c r="L440" s="64">
        <v>2</v>
      </c>
      <c r="M440" s="121">
        <v>1</v>
      </c>
      <c r="N440" s="77"/>
      <c r="O440" s="64"/>
      <c r="P440" s="64"/>
      <c r="Q440" s="64"/>
      <c r="R440" s="73"/>
      <c r="S440" s="77"/>
      <c r="T440" s="77">
        <f>VLOOKUP(B440,[2]Лист1!$C$3:$W$573,21,0)</f>
        <v>2</v>
      </c>
      <c r="U440" s="77">
        <f t="shared" si="18"/>
        <v>679.4</v>
      </c>
      <c r="V440" s="64">
        <f t="shared" si="19"/>
        <v>0</v>
      </c>
      <c r="W440" s="119"/>
      <c r="X440" s="182" t="s">
        <v>4867</v>
      </c>
      <c r="Y440" s="163">
        <v>3</v>
      </c>
      <c r="Z440" s="237"/>
    </row>
    <row r="441" spans="1:26" x14ac:dyDescent="0.3">
      <c r="A441" s="109" t="s">
        <v>1374</v>
      </c>
      <c r="B441" s="110" t="s">
        <v>1375</v>
      </c>
      <c r="C441" s="110" t="s">
        <v>1376</v>
      </c>
      <c r="D441" s="77">
        <v>2</v>
      </c>
      <c r="E441" s="194">
        <v>189.5</v>
      </c>
      <c r="F441" s="198">
        <v>379</v>
      </c>
      <c r="G441" s="199">
        <v>5.08</v>
      </c>
      <c r="H441" s="199">
        <v>10.16</v>
      </c>
      <c r="I441" s="77" t="s">
        <v>170</v>
      </c>
      <c r="J441" s="77">
        <f>VLOOKUP(B441,'[1]09.02.2026'!$C$3:$J$2063,8,0)</f>
        <v>1</v>
      </c>
      <c r="K441" s="77">
        <f t="shared" si="20"/>
        <v>189.5</v>
      </c>
      <c r="L441" s="64">
        <v>2</v>
      </c>
      <c r="M441" s="77"/>
      <c r="N441" s="77"/>
      <c r="O441" s="64"/>
      <c r="P441" s="64"/>
      <c r="Q441" s="64"/>
      <c r="R441" s="73"/>
      <c r="S441" s="77"/>
      <c r="T441" s="77" t="str">
        <f>VLOOKUP(B441,[2]Лист1!$C$3:$W$573,21,0)</f>
        <v>-</v>
      </c>
      <c r="U441" s="77" t="str">
        <f t="shared" si="18"/>
        <v>-</v>
      </c>
      <c r="V441" s="64">
        <f t="shared" si="19"/>
        <v>0</v>
      </c>
      <c r="W441" s="119"/>
      <c r="X441" s="182" t="s">
        <v>4867</v>
      </c>
      <c r="Y441" s="163">
        <v>2</v>
      </c>
      <c r="Z441" s="237"/>
    </row>
    <row r="442" spans="1:26" x14ac:dyDescent="0.3">
      <c r="A442" s="109" t="s">
        <v>1377</v>
      </c>
      <c r="B442" s="110" t="s">
        <v>1378</v>
      </c>
      <c r="C442" s="110" t="s">
        <v>1379</v>
      </c>
      <c r="D442" s="77">
        <v>2</v>
      </c>
      <c r="E442" s="194">
        <v>188.4</v>
      </c>
      <c r="F442" s="198">
        <v>376.8</v>
      </c>
      <c r="G442" s="199">
        <v>5.05</v>
      </c>
      <c r="H442" s="199">
        <v>10.1</v>
      </c>
      <c r="I442" s="77" t="s">
        <v>170</v>
      </c>
      <c r="J442" s="77">
        <f>VLOOKUP(B442,'[1]09.02.2026'!$C$3:$J$2063,8,0)</f>
        <v>2</v>
      </c>
      <c r="K442" s="77">
        <f t="shared" si="20"/>
        <v>376.8</v>
      </c>
      <c r="L442" s="64">
        <v>2</v>
      </c>
      <c r="M442" s="77"/>
      <c r="N442" s="77"/>
      <c r="O442" s="64"/>
      <c r="P442" s="64"/>
      <c r="Q442" s="64"/>
      <c r="R442" s="73"/>
      <c r="S442" s="77"/>
      <c r="T442" s="77" t="str">
        <f>VLOOKUP(B442,[2]Лист1!$C$3:$W$573,21,0)</f>
        <v>-</v>
      </c>
      <c r="U442" s="77" t="str">
        <f t="shared" si="18"/>
        <v>-</v>
      </c>
      <c r="V442" s="64">
        <f t="shared" si="19"/>
        <v>0</v>
      </c>
      <c r="W442" s="119"/>
      <c r="X442" s="182" t="s">
        <v>4867</v>
      </c>
      <c r="Y442" s="163">
        <v>2</v>
      </c>
      <c r="Z442" s="237"/>
    </row>
    <row r="443" spans="1:26" x14ac:dyDescent="0.3">
      <c r="A443" s="109" t="s">
        <v>1380</v>
      </c>
      <c r="B443" s="110" t="s">
        <v>1381</v>
      </c>
      <c r="C443" s="110" t="s">
        <v>1382</v>
      </c>
      <c r="D443" s="77">
        <v>4</v>
      </c>
      <c r="E443" s="194">
        <v>128.5</v>
      </c>
      <c r="F443" s="198">
        <v>514</v>
      </c>
      <c r="G443" s="199">
        <v>3.46</v>
      </c>
      <c r="H443" s="199">
        <v>13.84</v>
      </c>
      <c r="I443" s="77" t="s">
        <v>170</v>
      </c>
      <c r="J443" s="77">
        <f>VLOOKUP(B443,'[1]09.02.2026'!$C$3:$J$2063,8,0)</f>
        <v>4</v>
      </c>
      <c r="K443" s="77">
        <f t="shared" si="20"/>
        <v>514</v>
      </c>
      <c r="L443" s="64"/>
      <c r="M443" s="121">
        <v>4</v>
      </c>
      <c r="N443" s="77"/>
      <c r="O443" s="64"/>
      <c r="P443" s="64"/>
      <c r="Q443" s="64"/>
      <c r="R443" s="73"/>
      <c r="S443" s="77"/>
      <c r="T443" s="77" t="str">
        <f>VLOOKUP(B443,[2]Лист1!$C$3:$W$573,21,0)</f>
        <v>-</v>
      </c>
      <c r="U443" s="77" t="str">
        <f t="shared" si="18"/>
        <v>-</v>
      </c>
      <c r="V443" s="64">
        <f t="shared" si="19"/>
        <v>0</v>
      </c>
      <c r="W443" s="119"/>
      <c r="X443" s="182" t="s">
        <v>4867</v>
      </c>
      <c r="Y443" s="163">
        <v>4</v>
      </c>
      <c r="Z443" s="237"/>
    </row>
    <row r="444" spans="1:26" x14ac:dyDescent="0.3">
      <c r="A444" s="109" t="s">
        <v>1383</v>
      </c>
      <c r="B444" s="110" t="s">
        <v>1384</v>
      </c>
      <c r="C444" s="110" t="s">
        <v>1385</v>
      </c>
      <c r="D444" s="77">
        <v>2</v>
      </c>
      <c r="E444" s="194">
        <v>275.5</v>
      </c>
      <c r="F444" s="198">
        <v>551</v>
      </c>
      <c r="G444" s="199">
        <v>7.35</v>
      </c>
      <c r="H444" s="199">
        <v>14.7</v>
      </c>
      <c r="I444" s="77" t="s">
        <v>170</v>
      </c>
      <c r="J444" s="77">
        <f>VLOOKUP(B444,'[1]09.02.2026'!$C$3:$J$2063,8,0)</f>
        <v>2</v>
      </c>
      <c r="K444" s="77">
        <f t="shared" si="20"/>
        <v>551</v>
      </c>
      <c r="L444" s="64"/>
      <c r="M444" s="77"/>
      <c r="N444" s="120">
        <v>2</v>
      </c>
      <c r="O444" s="64"/>
      <c r="P444" s="64"/>
      <c r="Q444" s="64"/>
      <c r="R444" s="73"/>
      <c r="S444" s="77"/>
      <c r="T444" s="77" t="str">
        <f>VLOOKUP(B444,[2]Лист1!$C$3:$W$573,21,0)</f>
        <v>-</v>
      </c>
      <c r="U444" s="77" t="str">
        <f t="shared" si="18"/>
        <v>-</v>
      </c>
      <c r="V444" s="64">
        <f t="shared" si="19"/>
        <v>0</v>
      </c>
      <c r="W444" s="119"/>
      <c r="X444" s="182" t="s">
        <v>4867</v>
      </c>
      <c r="Y444" s="163">
        <v>2</v>
      </c>
      <c r="Z444" s="237"/>
    </row>
    <row r="445" spans="1:26" x14ac:dyDescent="0.3">
      <c r="A445" s="109" t="s">
        <v>1386</v>
      </c>
      <c r="B445" s="110" t="s">
        <v>1387</v>
      </c>
      <c r="C445" s="110" t="s">
        <v>1388</v>
      </c>
      <c r="D445" s="77">
        <v>8</v>
      </c>
      <c r="E445" s="194">
        <v>324.60000000000002</v>
      </c>
      <c r="F445" s="198">
        <v>2596.8000000000002</v>
      </c>
      <c r="G445" s="199">
        <v>8.65</v>
      </c>
      <c r="H445" s="199">
        <v>69.2</v>
      </c>
      <c r="I445" s="77" t="s">
        <v>170</v>
      </c>
      <c r="J445" s="77">
        <f>VLOOKUP(B445,'[1]09.02.2026'!$C$3:$J$2063,8,0)</f>
        <v>3</v>
      </c>
      <c r="K445" s="77">
        <f t="shared" si="20"/>
        <v>973.80000000000007</v>
      </c>
      <c r="L445" s="64"/>
      <c r="M445" s="77"/>
      <c r="N445" s="77"/>
      <c r="O445" s="64">
        <v>2</v>
      </c>
      <c r="P445" s="64"/>
      <c r="Q445" s="64">
        <v>2</v>
      </c>
      <c r="R445" s="118">
        <v>2</v>
      </c>
      <c r="S445" s="117">
        <v>2</v>
      </c>
      <c r="T445" s="77" t="str">
        <f>VLOOKUP(B445,[2]Лист1!$C$3:$W$573,21,0)</f>
        <v>-</v>
      </c>
      <c r="U445" s="77" t="str">
        <f t="shared" si="18"/>
        <v>-</v>
      </c>
      <c r="V445" s="64">
        <f t="shared" si="19"/>
        <v>0</v>
      </c>
      <c r="W445" s="119"/>
      <c r="X445" s="182" t="s">
        <v>4867</v>
      </c>
      <c r="Y445" s="163">
        <v>8</v>
      </c>
      <c r="Z445" s="237"/>
    </row>
    <row r="446" spans="1:26" x14ac:dyDescent="0.3">
      <c r="A446" s="109" t="s">
        <v>1389</v>
      </c>
      <c r="B446" s="110" t="s">
        <v>1390</v>
      </c>
      <c r="C446" s="110" t="s">
        <v>1391</v>
      </c>
      <c r="D446" s="77">
        <v>1</v>
      </c>
      <c r="E446" s="194">
        <v>538.4</v>
      </c>
      <c r="F446" s="198">
        <v>538.4</v>
      </c>
      <c r="G446" s="199">
        <v>11.79</v>
      </c>
      <c r="H446" s="199">
        <v>11.79</v>
      </c>
      <c r="I446" s="77" t="s">
        <v>170</v>
      </c>
      <c r="J446" s="77">
        <f>VLOOKUP(B446,'[1]09.02.2026'!$C$3:$J$2063,8,0)</f>
        <v>1</v>
      </c>
      <c r="K446" s="77">
        <f t="shared" si="20"/>
        <v>538.4</v>
      </c>
      <c r="L446" s="64"/>
      <c r="M446" s="77"/>
      <c r="N446" s="77"/>
      <c r="O446" s="64"/>
      <c r="P446" s="64">
        <v>1</v>
      </c>
      <c r="Q446" s="64"/>
      <c r="R446" s="73"/>
      <c r="S446" s="77"/>
      <c r="T446" s="77">
        <f>VLOOKUP(B446,[2]Лист1!$C$3:$W$573,21,0)</f>
        <v>1</v>
      </c>
      <c r="U446" s="77">
        <f t="shared" si="18"/>
        <v>538.4</v>
      </c>
      <c r="V446" s="64">
        <f t="shared" si="19"/>
        <v>0</v>
      </c>
      <c r="W446" s="119"/>
      <c r="X446" s="182" t="s">
        <v>4970</v>
      </c>
      <c r="Y446" s="163">
        <v>1</v>
      </c>
      <c r="Z446" s="237"/>
    </row>
    <row r="447" spans="1:26" x14ac:dyDescent="0.3">
      <c r="A447" s="109" t="s">
        <v>1392</v>
      </c>
      <c r="B447" s="110" t="s">
        <v>1393</v>
      </c>
      <c r="C447" s="110" t="s">
        <v>1394</v>
      </c>
      <c r="D447" s="77">
        <v>1</v>
      </c>
      <c r="E447" s="194">
        <v>505</v>
      </c>
      <c r="F447" s="198">
        <v>505</v>
      </c>
      <c r="G447" s="199">
        <v>11.21</v>
      </c>
      <c r="H447" s="199">
        <v>11.21</v>
      </c>
      <c r="I447" s="77" t="s">
        <v>170</v>
      </c>
      <c r="J447" s="77">
        <f>VLOOKUP(B447,'[1]09.02.2026'!$C$3:$J$2063,8,0)</f>
        <v>1</v>
      </c>
      <c r="K447" s="77">
        <f t="shared" si="20"/>
        <v>505</v>
      </c>
      <c r="L447" s="64">
        <v>1</v>
      </c>
      <c r="M447" s="77"/>
      <c r="N447" s="77"/>
      <c r="O447" s="64"/>
      <c r="P447" s="64"/>
      <c r="Q447" s="64"/>
      <c r="R447" s="73"/>
      <c r="S447" s="77"/>
      <c r="T447" s="77">
        <f>VLOOKUP(B447,[2]Лист1!$C$3:$W$573,21,0)</f>
        <v>1</v>
      </c>
      <c r="U447" s="77">
        <f t="shared" si="18"/>
        <v>505</v>
      </c>
      <c r="V447" s="64">
        <f t="shared" si="19"/>
        <v>0</v>
      </c>
      <c r="W447" s="119"/>
      <c r="X447" s="182" t="s">
        <v>4970</v>
      </c>
      <c r="Y447" s="163">
        <v>1</v>
      </c>
      <c r="Z447" s="237"/>
    </row>
    <row r="448" spans="1:26" x14ac:dyDescent="0.3">
      <c r="A448" s="109" t="s">
        <v>1395</v>
      </c>
      <c r="B448" s="110" t="s">
        <v>1396</v>
      </c>
      <c r="C448" s="110" t="s">
        <v>1397</v>
      </c>
      <c r="D448" s="77">
        <v>1</v>
      </c>
      <c r="E448" s="194">
        <v>504.2</v>
      </c>
      <c r="F448" s="198">
        <v>504.2</v>
      </c>
      <c r="G448" s="199">
        <v>11.19</v>
      </c>
      <c r="H448" s="199">
        <v>11.19</v>
      </c>
      <c r="I448" s="77" t="s">
        <v>170</v>
      </c>
      <c r="J448" s="77">
        <f>VLOOKUP(B448,'[1]09.02.2026'!$C$3:$J$2063,8,0)</f>
        <v>1</v>
      </c>
      <c r="K448" s="77">
        <f t="shared" si="20"/>
        <v>504.2</v>
      </c>
      <c r="L448" s="64">
        <v>1</v>
      </c>
      <c r="M448" s="77"/>
      <c r="N448" s="77"/>
      <c r="O448" s="64"/>
      <c r="P448" s="64"/>
      <c r="Q448" s="64"/>
      <c r="R448" s="73"/>
      <c r="S448" s="77"/>
      <c r="T448" s="77">
        <f>VLOOKUP(B448,[2]Лист1!$C$3:$W$573,21,0)</f>
        <v>1</v>
      </c>
      <c r="U448" s="77">
        <f t="shared" si="18"/>
        <v>504.2</v>
      </c>
      <c r="V448" s="64">
        <f t="shared" si="19"/>
        <v>0</v>
      </c>
      <c r="W448" s="119"/>
      <c r="X448" s="182" t="s">
        <v>4970</v>
      </c>
      <c r="Y448" s="163">
        <v>1</v>
      </c>
      <c r="Z448" s="237"/>
    </row>
    <row r="449" spans="1:26" x14ac:dyDescent="0.3">
      <c r="A449" s="109" t="s">
        <v>1398</v>
      </c>
      <c r="B449" s="110" t="s">
        <v>1399</v>
      </c>
      <c r="C449" s="110" t="s">
        <v>1400</v>
      </c>
      <c r="D449" s="77">
        <v>1</v>
      </c>
      <c r="E449" s="194">
        <v>504.3</v>
      </c>
      <c r="F449" s="198">
        <v>504.3</v>
      </c>
      <c r="G449" s="199">
        <v>11.19</v>
      </c>
      <c r="H449" s="199">
        <v>11.19</v>
      </c>
      <c r="I449" s="77" t="s">
        <v>170</v>
      </c>
      <c r="J449" s="77">
        <f>VLOOKUP(B449,'[1]09.02.2026'!$C$3:$J$2063,8,0)</f>
        <v>1</v>
      </c>
      <c r="K449" s="77">
        <f t="shared" si="20"/>
        <v>504.3</v>
      </c>
      <c r="L449" s="64"/>
      <c r="M449" s="121">
        <v>1</v>
      </c>
      <c r="N449" s="77"/>
      <c r="O449" s="64"/>
      <c r="P449" s="64"/>
      <c r="Q449" s="64"/>
      <c r="R449" s="73"/>
      <c r="S449" s="77"/>
      <c r="T449" s="77">
        <f>VLOOKUP(B449,[2]Лист1!$C$3:$W$573,21,0)</f>
        <v>1</v>
      </c>
      <c r="U449" s="77">
        <f t="shared" si="18"/>
        <v>504.3</v>
      </c>
      <c r="V449" s="64">
        <f t="shared" si="19"/>
        <v>0</v>
      </c>
      <c r="W449" s="119"/>
      <c r="X449" s="182" t="s">
        <v>4970</v>
      </c>
      <c r="Y449" s="163">
        <v>1</v>
      </c>
      <c r="Z449" s="237"/>
    </row>
    <row r="450" spans="1:26" x14ac:dyDescent="0.3">
      <c r="A450" s="109" t="s">
        <v>1401</v>
      </c>
      <c r="B450" s="110" t="s">
        <v>1402</v>
      </c>
      <c r="C450" s="110" t="s">
        <v>1403</v>
      </c>
      <c r="D450" s="77">
        <v>1</v>
      </c>
      <c r="E450" s="194">
        <v>510.6</v>
      </c>
      <c r="F450" s="198">
        <v>510.6</v>
      </c>
      <c r="G450" s="199">
        <v>11.33</v>
      </c>
      <c r="H450" s="199">
        <v>11.33</v>
      </c>
      <c r="I450" s="77" t="s">
        <v>170</v>
      </c>
      <c r="J450" s="77">
        <f>VLOOKUP(B450,'[1]09.02.2026'!$C$3:$J$2063,8,0)</f>
        <v>1</v>
      </c>
      <c r="K450" s="77">
        <f t="shared" si="20"/>
        <v>510.6</v>
      </c>
      <c r="L450" s="64"/>
      <c r="M450" s="77"/>
      <c r="N450" s="120">
        <v>1</v>
      </c>
      <c r="O450" s="64"/>
      <c r="P450" s="64"/>
      <c r="Q450" s="64"/>
      <c r="R450" s="73"/>
      <c r="S450" s="77"/>
      <c r="T450" s="77">
        <f>VLOOKUP(B450,[2]Лист1!$C$3:$W$573,21,0)</f>
        <v>1</v>
      </c>
      <c r="U450" s="77">
        <f t="shared" ref="U450:U513" si="21">IFERROR((T450*E450),"-")</f>
        <v>510.6</v>
      </c>
      <c r="V450" s="64">
        <f t="shared" ref="V450:V513" si="22">D450-L450-M450-N450-O450-P450-Q450-R450-S450</f>
        <v>0</v>
      </c>
      <c r="W450" s="119"/>
      <c r="X450" s="182" t="s">
        <v>4970</v>
      </c>
      <c r="Y450" s="163">
        <v>1</v>
      </c>
      <c r="Z450" s="237"/>
    </row>
    <row r="451" spans="1:26" x14ac:dyDescent="0.3">
      <c r="A451" s="109" t="s">
        <v>1404</v>
      </c>
      <c r="B451" s="110" t="s">
        <v>1405</v>
      </c>
      <c r="C451" s="110" t="s">
        <v>1406</v>
      </c>
      <c r="D451" s="77">
        <v>5</v>
      </c>
      <c r="E451" s="194">
        <v>515.5</v>
      </c>
      <c r="F451" s="198">
        <v>2577.5</v>
      </c>
      <c r="G451" s="199">
        <v>11.42</v>
      </c>
      <c r="H451" s="199">
        <v>57.1</v>
      </c>
      <c r="I451" s="77" t="s">
        <v>170</v>
      </c>
      <c r="J451" s="77">
        <f>VLOOKUP(B451,'[1]09.02.2026'!$C$3:$J$2063,8,0)</f>
        <v>4</v>
      </c>
      <c r="K451" s="77">
        <f t="shared" ref="K451:K514" si="23">J451*E451</f>
        <v>2062</v>
      </c>
      <c r="L451" s="64"/>
      <c r="M451" s="77"/>
      <c r="N451" s="77"/>
      <c r="O451" s="64">
        <v>1</v>
      </c>
      <c r="P451" s="64">
        <v>1</v>
      </c>
      <c r="Q451" s="64">
        <v>1</v>
      </c>
      <c r="R451" s="118">
        <v>1</v>
      </c>
      <c r="S451" s="117">
        <v>1</v>
      </c>
      <c r="T451" s="77">
        <f>VLOOKUP(B451,[2]Лист1!$C$3:$W$573,21,0)</f>
        <v>4</v>
      </c>
      <c r="U451" s="77">
        <f t="shared" si="21"/>
        <v>2062</v>
      </c>
      <c r="V451" s="64">
        <f t="shared" si="22"/>
        <v>0</v>
      </c>
      <c r="W451" s="119"/>
      <c r="X451" s="182" t="s">
        <v>4970</v>
      </c>
      <c r="Y451" s="163">
        <v>5</v>
      </c>
      <c r="Z451" s="237"/>
    </row>
    <row r="452" spans="1:26" x14ac:dyDescent="0.3">
      <c r="A452" s="109" t="s">
        <v>1407</v>
      </c>
      <c r="B452" s="110" t="s">
        <v>1408</v>
      </c>
      <c r="C452" s="110" t="s">
        <v>1409</v>
      </c>
      <c r="D452" s="77">
        <v>1</v>
      </c>
      <c r="E452" s="194">
        <v>572.79999999999995</v>
      </c>
      <c r="F452" s="198">
        <v>572.79999999999995</v>
      </c>
      <c r="G452" s="199">
        <v>12.73</v>
      </c>
      <c r="H452" s="199">
        <v>12.73</v>
      </c>
      <c r="I452" s="77" t="s">
        <v>170</v>
      </c>
      <c r="J452" s="77">
        <f>VLOOKUP(B452,'[1]09.02.2026'!$C$3:$J$2063,8,0)</f>
        <v>1</v>
      </c>
      <c r="K452" s="77">
        <f t="shared" si="23"/>
        <v>572.79999999999995</v>
      </c>
      <c r="L452" s="64"/>
      <c r="M452" s="77"/>
      <c r="N452" s="77"/>
      <c r="O452" s="64"/>
      <c r="P452" s="64">
        <v>1</v>
      </c>
      <c r="Q452" s="64"/>
      <c r="R452" s="73"/>
      <c r="S452" s="77"/>
      <c r="T452" s="77">
        <f>VLOOKUP(B452,[2]Лист1!$C$3:$W$573,21,0)</f>
        <v>1</v>
      </c>
      <c r="U452" s="77">
        <f t="shared" si="21"/>
        <v>572.79999999999995</v>
      </c>
      <c r="V452" s="64">
        <f t="shared" si="22"/>
        <v>0</v>
      </c>
      <c r="W452" s="119"/>
      <c r="X452" s="182" t="s">
        <v>4970</v>
      </c>
      <c r="Y452" s="163">
        <v>1</v>
      </c>
      <c r="Z452" s="237"/>
    </row>
    <row r="453" spans="1:26" x14ac:dyDescent="0.3">
      <c r="A453" s="109" t="s">
        <v>1410</v>
      </c>
      <c r="B453" s="110" t="s">
        <v>1411</v>
      </c>
      <c r="C453" s="110" t="s">
        <v>1412</v>
      </c>
      <c r="D453" s="77">
        <v>7</v>
      </c>
      <c r="E453" s="194">
        <v>266</v>
      </c>
      <c r="F453" s="198">
        <v>1862</v>
      </c>
      <c r="G453" s="199">
        <v>9.94</v>
      </c>
      <c r="H453" s="199">
        <v>69.58</v>
      </c>
      <c r="I453" s="77" t="s">
        <v>170</v>
      </c>
      <c r="J453" s="77">
        <f>VLOOKUP(B453,'[1]09.02.2026'!$C$3:$J$2063,8,0)</f>
        <v>4</v>
      </c>
      <c r="K453" s="77">
        <f t="shared" si="23"/>
        <v>1064</v>
      </c>
      <c r="L453" s="64"/>
      <c r="M453" s="77"/>
      <c r="N453" s="77"/>
      <c r="O453" s="64">
        <v>1</v>
      </c>
      <c r="P453" s="64"/>
      <c r="Q453" s="64">
        <v>2</v>
      </c>
      <c r="R453" s="118">
        <v>2</v>
      </c>
      <c r="S453" s="117">
        <v>2</v>
      </c>
      <c r="T453" s="77" t="str">
        <f>VLOOKUP(B453,[2]Лист1!$C$3:$W$573,21,0)</f>
        <v>-</v>
      </c>
      <c r="U453" s="77" t="str">
        <f t="shared" si="21"/>
        <v>-</v>
      </c>
      <c r="V453" s="64">
        <f t="shared" si="22"/>
        <v>0</v>
      </c>
      <c r="W453" s="119"/>
      <c r="X453" s="182" t="s">
        <v>4845</v>
      </c>
      <c r="Y453" s="163">
        <v>7</v>
      </c>
      <c r="Z453" s="237"/>
    </row>
    <row r="454" spans="1:26" x14ac:dyDescent="0.3">
      <c r="A454" s="109" t="s">
        <v>1413</v>
      </c>
      <c r="B454" s="110" t="s">
        <v>1414</v>
      </c>
      <c r="C454" s="110" t="s">
        <v>1415</v>
      </c>
      <c r="D454" s="77">
        <v>1</v>
      </c>
      <c r="E454" s="194">
        <v>252.5</v>
      </c>
      <c r="F454" s="198">
        <v>252.5</v>
      </c>
      <c r="G454" s="199">
        <v>9.4499999999999993</v>
      </c>
      <c r="H454" s="199">
        <v>9.4499999999999993</v>
      </c>
      <c r="I454" s="77" t="s">
        <v>170</v>
      </c>
      <c r="J454" s="77">
        <f>VLOOKUP(B454,'[1]09.02.2026'!$C$3:$J$2063,8,0)</f>
        <v>1</v>
      </c>
      <c r="K454" s="77">
        <f t="shared" si="23"/>
        <v>252.5</v>
      </c>
      <c r="L454" s="64"/>
      <c r="M454" s="77"/>
      <c r="N454" s="77"/>
      <c r="O454" s="64"/>
      <c r="P454" s="64">
        <v>1</v>
      </c>
      <c r="Q454" s="64"/>
      <c r="R454" s="73"/>
      <c r="S454" s="77"/>
      <c r="T454" s="77" t="str">
        <f>VLOOKUP(B454,[2]Лист1!$C$3:$W$573,21,0)</f>
        <v>-</v>
      </c>
      <c r="U454" s="77" t="str">
        <f t="shared" si="21"/>
        <v>-</v>
      </c>
      <c r="V454" s="64">
        <f t="shared" si="22"/>
        <v>0</v>
      </c>
      <c r="W454" s="119"/>
      <c r="X454" s="182" t="s">
        <v>4845</v>
      </c>
      <c r="Y454" s="163">
        <v>1</v>
      </c>
      <c r="Z454" s="237"/>
    </row>
    <row r="455" spans="1:26" hidden="1" x14ac:dyDescent="0.3">
      <c r="A455" s="109" t="s">
        <v>1416</v>
      </c>
      <c r="B455" s="110" t="s">
        <v>1417</v>
      </c>
      <c r="C455" s="110" t="s">
        <v>1418</v>
      </c>
      <c r="D455" s="77">
        <v>1</v>
      </c>
      <c r="E455" s="194">
        <v>268.2</v>
      </c>
      <c r="F455" s="198">
        <v>268.2</v>
      </c>
      <c r="G455" s="199">
        <v>9.8699999999999992</v>
      </c>
      <c r="H455" s="199">
        <v>9.8699999999999992</v>
      </c>
      <c r="I455" s="77" t="s">
        <v>165</v>
      </c>
      <c r="J455" s="77">
        <f>VLOOKUP(B455,'[1]09.02.2026'!$C$3:$J$2063,8,0)</f>
        <v>0</v>
      </c>
      <c r="K455" s="77">
        <f t="shared" si="23"/>
        <v>0</v>
      </c>
      <c r="L455" s="64"/>
      <c r="M455" s="77"/>
      <c r="N455" s="77"/>
      <c r="O455" s="64"/>
      <c r="P455" s="64">
        <v>1</v>
      </c>
      <c r="Q455" s="64"/>
      <c r="R455" s="73"/>
      <c r="S455" s="77"/>
      <c r="T455" s="77" t="str">
        <f>VLOOKUP(B455,[2]Лист1!$C$3:$W$573,21,0)</f>
        <v>-</v>
      </c>
      <c r="U455" s="77" t="str">
        <f t="shared" si="21"/>
        <v>-</v>
      </c>
      <c r="V455" s="64">
        <f t="shared" si="22"/>
        <v>0</v>
      </c>
      <c r="W455" s="119"/>
      <c r="X455" s="182" t="s">
        <v>4845</v>
      </c>
      <c r="Y455" s="163">
        <v>1</v>
      </c>
      <c r="Z455" s="237"/>
    </row>
    <row r="456" spans="1:26" x14ac:dyDescent="0.3">
      <c r="A456" s="109" t="s">
        <v>1419</v>
      </c>
      <c r="B456" s="110" t="s">
        <v>1420</v>
      </c>
      <c r="C456" s="110" t="s">
        <v>1421</v>
      </c>
      <c r="D456" s="77">
        <v>1</v>
      </c>
      <c r="E456" s="194">
        <v>316.3</v>
      </c>
      <c r="F456" s="198">
        <v>316.3</v>
      </c>
      <c r="G456" s="199">
        <v>11.72</v>
      </c>
      <c r="H456" s="199">
        <v>11.72</v>
      </c>
      <c r="I456" s="77" t="s">
        <v>170</v>
      </c>
      <c r="J456" s="77">
        <f>VLOOKUP(B456,'[1]09.02.2026'!$C$3:$J$2063,8,0)</f>
        <v>2</v>
      </c>
      <c r="K456" s="77">
        <f t="shared" si="23"/>
        <v>632.6</v>
      </c>
      <c r="L456" s="64">
        <v>1</v>
      </c>
      <c r="M456" s="77"/>
      <c r="N456" s="77"/>
      <c r="O456" s="64"/>
      <c r="P456" s="64"/>
      <c r="Q456" s="64"/>
      <c r="R456" s="73"/>
      <c r="S456" s="77"/>
      <c r="T456" s="77" t="str">
        <f>VLOOKUP(B456,[2]Лист1!$C$3:$W$573,21,0)</f>
        <v>-</v>
      </c>
      <c r="U456" s="77" t="str">
        <f t="shared" si="21"/>
        <v>-</v>
      </c>
      <c r="V456" s="64">
        <f t="shared" si="22"/>
        <v>0</v>
      </c>
      <c r="W456" s="119"/>
      <c r="X456" s="182" t="s">
        <v>4845</v>
      </c>
      <c r="Y456" s="163">
        <v>1</v>
      </c>
      <c r="Z456" s="237"/>
    </row>
    <row r="457" spans="1:26" x14ac:dyDescent="0.3">
      <c r="A457" s="109" t="s">
        <v>1422</v>
      </c>
      <c r="B457" s="110" t="s">
        <v>1423</v>
      </c>
      <c r="C457" s="110" t="s">
        <v>1424</v>
      </c>
      <c r="D457" s="77">
        <v>1</v>
      </c>
      <c r="E457" s="194">
        <v>316.3</v>
      </c>
      <c r="F457" s="198">
        <v>316.3</v>
      </c>
      <c r="G457" s="199">
        <v>11.72</v>
      </c>
      <c r="H457" s="199">
        <v>11.72</v>
      </c>
      <c r="I457" s="77" t="s">
        <v>170</v>
      </c>
      <c r="J457" s="77">
        <f>VLOOKUP(B457,'[1]09.02.2026'!$C$3:$J$2063,8,0)</f>
        <v>1</v>
      </c>
      <c r="K457" s="77">
        <f t="shared" si="23"/>
        <v>316.3</v>
      </c>
      <c r="L457" s="64">
        <v>1</v>
      </c>
      <c r="M457" s="77"/>
      <c r="N457" s="77"/>
      <c r="O457" s="64"/>
      <c r="P457" s="64"/>
      <c r="Q457" s="64"/>
      <c r="R457" s="73"/>
      <c r="S457" s="77"/>
      <c r="T457" s="77" t="str">
        <f>VLOOKUP(B457,[2]Лист1!$C$3:$W$573,21,0)</f>
        <v>-</v>
      </c>
      <c r="U457" s="77" t="str">
        <f t="shared" si="21"/>
        <v>-</v>
      </c>
      <c r="V457" s="64">
        <f t="shared" si="22"/>
        <v>0</v>
      </c>
      <c r="W457" s="119"/>
      <c r="X457" s="182" t="s">
        <v>4845</v>
      </c>
      <c r="Y457" s="163">
        <v>1</v>
      </c>
      <c r="Z457" s="237"/>
    </row>
    <row r="458" spans="1:26" x14ac:dyDescent="0.3">
      <c r="A458" s="109" t="s">
        <v>1425</v>
      </c>
      <c r="B458" s="110" t="s">
        <v>1426</v>
      </c>
      <c r="C458" s="110" t="s">
        <v>1427</v>
      </c>
      <c r="D458" s="77">
        <v>1</v>
      </c>
      <c r="E458" s="194">
        <v>211.3</v>
      </c>
      <c r="F458" s="198">
        <v>211.3</v>
      </c>
      <c r="G458" s="199">
        <v>7.84</v>
      </c>
      <c r="H458" s="199">
        <v>7.84</v>
      </c>
      <c r="I458" s="77" t="s">
        <v>170</v>
      </c>
      <c r="J458" s="77">
        <f>VLOOKUP(B458,'[1]09.02.2026'!$C$3:$J$2063,8,0)</f>
        <v>1</v>
      </c>
      <c r="K458" s="77">
        <f t="shared" si="23"/>
        <v>211.3</v>
      </c>
      <c r="L458" s="64"/>
      <c r="M458" s="121">
        <v>1</v>
      </c>
      <c r="N458" s="77"/>
      <c r="O458" s="64"/>
      <c r="P458" s="64"/>
      <c r="Q458" s="64"/>
      <c r="R458" s="73"/>
      <c r="S458" s="77"/>
      <c r="T458" s="77" t="str">
        <f>VLOOKUP(B458,[2]Лист1!$C$3:$W$573,21,0)</f>
        <v>-</v>
      </c>
      <c r="U458" s="77" t="str">
        <f t="shared" si="21"/>
        <v>-</v>
      </c>
      <c r="V458" s="64">
        <f t="shared" si="22"/>
        <v>0</v>
      </c>
      <c r="W458" s="119"/>
      <c r="X458" s="182" t="s">
        <v>4960</v>
      </c>
      <c r="Y458" s="163">
        <v>1</v>
      </c>
      <c r="Z458" s="237"/>
    </row>
    <row r="459" spans="1:26" x14ac:dyDescent="0.3">
      <c r="A459" s="109" t="s">
        <v>1428</v>
      </c>
      <c r="B459" s="110" t="s">
        <v>1429</v>
      </c>
      <c r="C459" s="110" t="s">
        <v>1430</v>
      </c>
      <c r="D459" s="77">
        <v>1</v>
      </c>
      <c r="E459" s="194">
        <v>211.3</v>
      </c>
      <c r="F459" s="198">
        <v>211.3</v>
      </c>
      <c r="G459" s="199">
        <v>7.84</v>
      </c>
      <c r="H459" s="199">
        <v>7.84</v>
      </c>
      <c r="I459" s="77" t="s">
        <v>170</v>
      </c>
      <c r="J459" s="77">
        <f>VLOOKUP(B459,'[1]09.02.2026'!$C$3:$J$2063,8,0)</f>
        <v>1</v>
      </c>
      <c r="K459" s="77">
        <f t="shared" si="23"/>
        <v>211.3</v>
      </c>
      <c r="L459" s="64"/>
      <c r="M459" s="121">
        <v>1</v>
      </c>
      <c r="N459" s="77"/>
      <c r="O459" s="64"/>
      <c r="P459" s="64"/>
      <c r="Q459" s="64"/>
      <c r="R459" s="73"/>
      <c r="S459" s="77"/>
      <c r="T459" s="77" t="str">
        <f>VLOOKUP(B459,[2]Лист1!$C$3:$W$573,21,0)</f>
        <v>-</v>
      </c>
      <c r="U459" s="77" t="str">
        <f t="shared" si="21"/>
        <v>-</v>
      </c>
      <c r="V459" s="64">
        <f t="shared" si="22"/>
        <v>0</v>
      </c>
      <c r="W459" s="119"/>
      <c r="X459" s="182" t="s">
        <v>4867</v>
      </c>
      <c r="Y459" s="163">
        <v>1</v>
      </c>
      <c r="Z459" s="237"/>
    </row>
    <row r="460" spans="1:26" x14ac:dyDescent="0.3">
      <c r="A460" s="109" t="s">
        <v>1431</v>
      </c>
      <c r="B460" s="110" t="s">
        <v>1432</v>
      </c>
      <c r="C460" s="110" t="s">
        <v>1433</v>
      </c>
      <c r="D460" s="77">
        <v>2</v>
      </c>
      <c r="E460" s="194">
        <v>225.4</v>
      </c>
      <c r="F460" s="198">
        <v>450.8</v>
      </c>
      <c r="G460" s="199">
        <v>8.4</v>
      </c>
      <c r="H460" s="199">
        <v>16.8</v>
      </c>
      <c r="I460" s="77" t="s">
        <v>170</v>
      </c>
      <c r="J460" s="77">
        <f>VLOOKUP(B460,'[1]09.02.2026'!$C$3:$J$2063,8,0)</f>
        <v>1</v>
      </c>
      <c r="K460" s="77">
        <f t="shared" si="23"/>
        <v>225.4</v>
      </c>
      <c r="L460" s="64"/>
      <c r="M460" s="77"/>
      <c r="N460" s="120">
        <v>2</v>
      </c>
      <c r="O460" s="64"/>
      <c r="P460" s="64"/>
      <c r="Q460" s="64"/>
      <c r="R460" s="73"/>
      <c r="S460" s="77"/>
      <c r="T460" s="77" t="str">
        <f>VLOOKUP(B460,[2]Лист1!$C$3:$W$573,21,0)</f>
        <v>-</v>
      </c>
      <c r="U460" s="77" t="str">
        <f t="shared" si="21"/>
        <v>-</v>
      </c>
      <c r="V460" s="64">
        <f t="shared" si="22"/>
        <v>0</v>
      </c>
      <c r="W460" s="119"/>
      <c r="X460" s="182" t="s">
        <v>4845</v>
      </c>
      <c r="Y460" s="163">
        <v>2</v>
      </c>
      <c r="Z460" s="237"/>
    </row>
    <row r="461" spans="1:26" ht="31.2" x14ac:dyDescent="0.3">
      <c r="A461" s="109" t="s">
        <v>1434</v>
      </c>
      <c r="B461" s="110" t="s">
        <v>1435</v>
      </c>
      <c r="C461" s="110" t="s">
        <v>1436</v>
      </c>
      <c r="D461" s="77">
        <v>2</v>
      </c>
      <c r="E461" s="194">
        <v>225.4</v>
      </c>
      <c r="F461" s="198">
        <v>450.8</v>
      </c>
      <c r="G461" s="199">
        <v>8.4</v>
      </c>
      <c r="H461" s="199">
        <v>16.8</v>
      </c>
      <c r="I461" s="77" t="s">
        <v>170</v>
      </c>
      <c r="J461" s="77">
        <f>VLOOKUP(B461,'[1]09.02.2026'!$C$3:$J$2063,8,0)</f>
        <v>4</v>
      </c>
      <c r="K461" s="77">
        <f t="shared" si="23"/>
        <v>901.6</v>
      </c>
      <c r="L461" s="64"/>
      <c r="M461" s="77"/>
      <c r="N461" s="120">
        <v>2</v>
      </c>
      <c r="O461" s="64"/>
      <c r="P461" s="64"/>
      <c r="Q461" s="64"/>
      <c r="R461" s="73"/>
      <c r="S461" s="77"/>
      <c r="T461" s="77" t="str">
        <f>VLOOKUP(B461,[2]Лист1!$C$3:$W$573,21,0)</f>
        <v>-</v>
      </c>
      <c r="U461" s="77" t="str">
        <f t="shared" si="21"/>
        <v>-</v>
      </c>
      <c r="V461" s="64">
        <f t="shared" si="22"/>
        <v>0</v>
      </c>
      <c r="W461" s="119"/>
      <c r="X461" s="182" t="s">
        <v>4962</v>
      </c>
      <c r="Y461" s="163">
        <f>1+1</f>
        <v>2</v>
      </c>
      <c r="Z461" s="237"/>
    </row>
    <row r="462" spans="1:26" x14ac:dyDescent="0.3">
      <c r="A462" s="109" t="s">
        <v>1437</v>
      </c>
      <c r="B462" s="110" t="s">
        <v>1438</v>
      </c>
      <c r="C462" s="110" t="s">
        <v>1439</v>
      </c>
      <c r="D462" s="77">
        <v>1</v>
      </c>
      <c r="E462" s="194">
        <v>264.8</v>
      </c>
      <c r="F462" s="198">
        <v>264.8</v>
      </c>
      <c r="G462" s="199">
        <v>9.84</v>
      </c>
      <c r="H462" s="199">
        <v>9.84</v>
      </c>
      <c r="I462" s="77" t="s">
        <v>170</v>
      </c>
      <c r="J462" s="77">
        <f>VLOOKUP(B462,'[1]09.02.2026'!$C$3:$J$2063,8,0)</f>
        <v>1</v>
      </c>
      <c r="K462" s="77">
        <f t="shared" si="23"/>
        <v>264.8</v>
      </c>
      <c r="L462" s="64"/>
      <c r="M462" s="77"/>
      <c r="N462" s="77"/>
      <c r="O462" s="64">
        <v>1</v>
      </c>
      <c r="P462" s="64"/>
      <c r="Q462" s="64"/>
      <c r="R462" s="73"/>
      <c r="S462" s="77"/>
      <c r="T462" s="77" t="str">
        <f>VLOOKUP(B462,[2]Лист1!$C$3:$W$573,21,0)</f>
        <v>-</v>
      </c>
      <c r="U462" s="77" t="str">
        <f t="shared" si="21"/>
        <v>-</v>
      </c>
      <c r="V462" s="64">
        <f t="shared" si="22"/>
        <v>0</v>
      </c>
      <c r="W462" s="119"/>
      <c r="X462" s="182" t="s">
        <v>4867</v>
      </c>
      <c r="Y462" s="163">
        <v>1</v>
      </c>
      <c r="Z462" s="237"/>
    </row>
    <row r="463" spans="1:26" x14ac:dyDescent="0.3">
      <c r="A463" s="109" t="s">
        <v>1440</v>
      </c>
      <c r="B463" s="110" t="s">
        <v>1441</v>
      </c>
      <c r="C463" s="110" t="s">
        <v>1442</v>
      </c>
      <c r="D463" s="77">
        <v>1</v>
      </c>
      <c r="E463" s="194">
        <v>264.2</v>
      </c>
      <c r="F463" s="198">
        <v>264.2</v>
      </c>
      <c r="G463" s="199">
        <v>9.7200000000000006</v>
      </c>
      <c r="H463" s="199">
        <v>9.7200000000000006</v>
      </c>
      <c r="I463" s="77" t="s">
        <v>170</v>
      </c>
      <c r="J463" s="77">
        <f>VLOOKUP(B463,'[1]09.02.2026'!$C$3:$J$2063,8,0)</f>
        <v>1</v>
      </c>
      <c r="K463" s="77">
        <f t="shared" si="23"/>
        <v>264.2</v>
      </c>
      <c r="L463" s="64"/>
      <c r="M463" s="77"/>
      <c r="N463" s="77"/>
      <c r="O463" s="64">
        <v>1</v>
      </c>
      <c r="P463" s="64"/>
      <c r="Q463" s="64"/>
      <c r="R463" s="73"/>
      <c r="S463" s="77"/>
      <c r="T463" s="77" t="str">
        <f>VLOOKUP(B463,[2]Лист1!$C$3:$W$573,21,0)</f>
        <v>-</v>
      </c>
      <c r="U463" s="77" t="str">
        <f t="shared" si="21"/>
        <v>-</v>
      </c>
      <c r="V463" s="64">
        <f t="shared" si="22"/>
        <v>0</v>
      </c>
      <c r="W463" s="119"/>
      <c r="X463" s="182" t="s">
        <v>4845</v>
      </c>
      <c r="Y463" s="163">
        <v>1</v>
      </c>
      <c r="Z463" s="237"/>
    </row>
    <row r="464" spans="1:26" x14ac:dyDescent="0.3">
      <c r="A464" s="109" t="s">
        <v>1443</v>
      </c>
      <c r="B464" s="110" t="s">
        <v>1444</v>
      </c>
      <c r="C464" s="110" t="s">
        <v>1445</v>
      </c>
      <c r="D464" s="77">
        <v>1</v>
      </c>
      <c r="E464" s="194">
        <v>273.60000000000002</v>
      </c>
      <c r="F464" s="198">
        <v>273.60000000000002</v>
      </c>
      <c r="G464" s="199">
        <v>7.21</v>
      </c>
      <c r="H464" s="199">
        <v>7.21</v>
      </c>
      <c r="I464" s="77" t="s">
        <v>170</v>
      </c>
      <c r="J464" s="77">
        <f>VLOOKUP(B464,'[1]09.02.2026'!$C$3:$J$2063,8,0)</f>
        <v>1</v>
      </c>
      <c r="K464" s="77">
        <f t="shared" si="23"/>
        <v>273.60000000000002</v>
      </c>
      <c r="L464" s="64"/>
      <c r="M464" s="77"/>
      <c r="N464" s="77"/>
      <c r="O464" s="64">
        <v>1</v>
      </c>
      <c r="P464" s="64"/>
      <c r="Q464" s="64"/>
      <c r="R464" s="73"/>
      <c r="S464" s="77"/>
      <c r="T464" s="77" t="str">
        <f>VLOOKUP(B464,[2]Лист1!$C$3:$W$573,21,0)</f>
        <v>-</v>
      </c>
      <c r="U464" s="77" t="str">
        <f t="shared" si="21"/>
        <v>-</v>
      </c>
      <c r="V464" s="64">
        <f t="shared" si="22"/>
        <v>0</v>
      </c>
      <c r="W464" s="119"/>
      <c r="X464" s="182" t="s">
        <v>4976</v>
      </c>
      <c r="Y464" s="163">
        <v>1</v>
      </c>
      <c r="Z464" s="237"/>
    </row>
    <row r="465" spans="1:26" x14ac:dyDescent="0.3">
      <c r="A465" s="109" t="s">
        <v>1446</v>
      </c>
      <c r="B465" s="110" t="s">
        <v>1447</v>
      </c>
      <c r="C465" s="110" t="s">
        <v>1448</v>
      </c>
      <c r="D465" s="77">
        <v>1</v>
      </c>
      <c r="E465" s="194">
        <v>274.60000000000002</v>
      </c>
      <c r="F465" s="198">
        <v>274.60000000000002</v>
      </c>
      <c r="G465" s="199">
        <v>7.25</v>
      </c>
      <c r="H465" s="199">
        <v>7.25</v>
      </c>
      <c r="I465" s="77" t="s">
        <v>170</v>
      </c>
      <c r="J465" s="77">
        <f>VLOOKUP(B465,'[1]09.02.2026'!$C$3:$J$2063,8,0)</f>
        <v>1</v>
      </c>
      <c r="K465" s="77">
        <f t="shared" si="23"/>
        <v>274.60000000000002</v>
      </c>
      <c r="L465" s="64"/>
      <c r="M465" s="77"/>
      <c r="N465" s="77"/>
      <c r="O465" s="64">
        <v>1</v>
      </c>
      <c r="P465" s="64"/>
      <c r="Q465" s="64"/>
      <c r="R465" s="73"/>
      <c r="S465" s="77"/>
      <c r="T465" s="77" t="str">
        <f>VLOOKUP(B465,[2]Лист1!$C$3:$W$573,21,0)</f>
        <v>-</v>
      </c>
      <c r="U465" s="77" t="str">
        <f t="shared" si="21"/>
        <v>-</v>
      </c>
      <c r="V465" s="64">
        <f t="shared" si="22"/>
        <v>0</v>
      </c>
      <c r="W465" s="119"/>
      <c r="X465" s="182" t="s">
        <v>4976</v>
      </c>
      <c r="Y465" s="163">
        <v>1</v>
      </c>
      <c r="Z465" s="237"/>
    </row>
    <row r="466" spans="1:26" x14ac:dyDescent="0.3">
      <c r="A466" s="109" t="s">
        <v>1449</v>
      </c>
      <c r="B466" s="110" t="s">
        <v>1450</v>
      </c>
      <c r="C466" s="110" t="s">
        <v>1451</v>
      </c>
      <c r="D466" s="77">
        <v>1</v>
      </c>
      <c r="E466" s="194">
        <v>261.7</v>
      </c>
      <c r="F466" s="198">
        <v>261.7</v>
      </c>
      <c r="G466" s="199">
        <v>6.92</v>
      </c>
      <c r="H466" s="199">
        <v>6.92</v>
      </c>
      <c r="I466" s="77" t="s">
        <v>170</v>
      </c>
      <c r="J466" s="77">
        <f>VLOOKUP(B466,'[1]09.02.2026'!$C$3:$J$2063,8,0)</f>
        <v>1</v>
      </c>
      <c r="K466" s="77">
        <f t="shared" si="23"/>
        <v>261.7</v>
      </c>
      <c r="L466" s="64"/>
      <c r="M466" s="77"/>
      <c r="N466" s="77"/>
      <c r="O466" s="64"/>
      <c r="P466" s="64">
        <v>1</v>
      </c>
      <c r="Q466" s="64"/>
      <c r="R466" s="73"/>
      <c r="S466" s="77"/>
      <c r="T466" s="77" t="str">
        <f>VLOOKUP(B466,[2]Лист1!$C$3:$W$573,21,0)</f>
        <v>-</v>
      </c>
      <c r="U466" s="77" t="str">
        <f t="shared" si="21"/>
        <v>-</v>
      </c>
      <c r="V466" s="64">
        <f t="shared" si="22"/>
        <v>0</v>
      </c>
      <c r="W466" s="119"/>
      <c r="X466" s="182" t="s">
        <v>4976</v>
      </c>
      <c r="Y466" s="163">
        <v>1</v>
      </c>
      <c r="Z466" s="237"/>
    </row>
    <row r="467" spans="1:26" x14ac:dyDescent="0.3">
      <c r="A467" s="109" t="s">
        <v>1452</v>
      </c>
      <c r="B467" s="110" t="s">
        <v>1453</v>
      </c>
      <c r="C467" s="110" t="s">
        <v>1454</v>
      </c>
      <c r="D467" s="77">
        <v>1</v>
      </c>
      <c r="E467" s="194">
        <v>259.7</v>
      </c>
      <c r="F467" s="198">
        <v>259.7</v>
      </c>
      <c r="G467" s="199">
        <v>6.85</v>
      </c>
      <c r="H467" s="199">
        <v>6.85</v>
      </c>
      <c r="I467" s="77" t="s">
        <v>170</v>
      </c>
      <c r="J467" s="77">
        <f>VLOOKUP(B467,'[1]09.02.2026'!$C$3:$J$2063,8,0)</f>
        <v>1</v>
      </c>
      <c r="K467" s="77">
        <f t="shared" si="23"/>
        <v>259.7</v>
      </c>
      <c r="L467" s="64"/>
      <c r="M467" s="77"/>
      <c r="N467" s="77"/>
      <c r="O467" s="64"/>
      <c r="P467" s="64">
        <v>1</v>
      </c>
      <c r="Q467" s="64"/>
      <c r="R467" s="73"/>
      <c r="S467" s="77"/>
      <c r="T467" s="77" t="str">
        <f>VLOOKUP(B467,[2]Лист1!$C$3:$W$573,21,0)</f>
        <v>-</v>
      </c>
      <c r="U467" s="77" t="str">
        <f t="shared" si="21"/>
        <v>-</v>
      </c>
      <c r="V467" s="64">
        <f t="shared" si="22"/>
        <v>0</v>
      </c>
      <c r="W467" s="119"/>
      <c r="X467" s="182" t="s">
        <v>4976</v>
      </c>
      <c r="Y467" s="163">
        <v>1</v>
      </c>
      <c r="Z467" s="237"/>
    </row>
    <row r="468" spans="1:26" x14ac:dyDescent="0.3">
      <c r="A468" s="109" t="s">
        <v>1455</v>
      </c>
      <c r="B468" s="110" t="s">
        <v>1456</v>
      </c>
      <c r="C468" s="110" t="s">
        <v>1457</v>
      </c>
      <c r="D468" s="77">
        <v>1</v>
      </c>
      <c r="E468" s="194">
        <v>274.60000000000002</v>
      </c>
      <c r="F468" s="198">
        <v>274.60000000000002</v>
      </c>
      <c r="G468" s="199">
        <v>7.25</v>
      </c>
      <c r="H468" s="199">
        <v>7.25</v>
      </c>
      <c r="I468" s="77" t="s">
        <v>170</v>
      </c>
      <c r="J468" s="77">
        <f>VLOOKUP(B468,'[1]09.02.2026'!$C$3:$J$2063,8,0)</f>
        <v>1</v>
      </c>
      <c r="K468" s="77">
        <f t="shared" si="23"/>
        <v>274.60000000000002</v>
      </c>
      <c r="L468" s="64"/>
      <c r="M468" s="77"/>
      <c r="N468" s="77"/>
      <c r="O468" s="64"/>
      <c r="P468" s="64"/>
      <c r="Q468" s="64">
        <v>1</v>
      </c>
      <c r="R468" s="73"/>
      <c r="S468" s="77"/>
      <c r="T468" s="77" t="str">
        <f>VLOOKUP(B468,[2]Лист1!$C$3:$W$573,21,0)</f>
        <v>-</v>
      </c>
      <c r="U468" s="77" t="str">
        <f t="shared" si="21"/>
        <v>-</v>
      </c>
      <c r="V468" s="64">
        <f t="shared" si="22"/>
        <v>0</v>
      </c>
      <c r="W468" s="119"/>
      <c r="X468" s="182" t="s">
        <v>4976</v>
      </c>
      <c r="Y468" s="163">
        <v>1</v>
      </c>
      <c r="Z468" s="237"/>
    </row>
    <row r="469" spans="1:26" x14ac:dyDescent="0.3">
      <c r="A469" s="109" t="s">
        <v>1458</v>
      </c>
      <c r="B469" s="110" t="s">
        <v>1459</v>
      </c>
      <c r="C469" s="110" t="s">
        <v>1460</v>
      </c>
      <c r="D469" s="77">
        <v>1</v>
      </c>
      <c r="E469" s="194">
        <v>274.60000000000002</v>
      </c>
      <c r="F469" s="198">
        <v>274.60000000000002</v>
      </c>
      <c r="G469" s="199">
        <v>7.25</v>
      </c>
      <c r="H469" s="199">
        <v>7.25</v>
      </c>
      <c r="I469" s="77" t="s">
        <v>170</v>
      </c>
      <c r="J469" s="77">
        <f>VLOOKUP(B469,'[1]09.02.2026'!$C$3:$J$2063,8,0)</f>
        <v>1</v>
      </c>
      <c r="K469" s="77">
        <f t="shared" si="23"/>
        <v>274.60000000000002</v>
      </c>
      <c r="L469" s="64"/>
      <c r="M469" s="77"/>
      <c r="N469" s="77"/>
      <c r="O469" s="64"/>
      <c r="P469" s="64"/>
      <c r="Q469" s="64">
        <v>1</v>
      </c>
      <c r="R469" s="73"/>
      <c r="S469" s="77"/>
      <c r="T469" s="77" t="str">
        <f>VLOOKUP(B469,[2]Лист1!$C$3:$W$573,21,0)</f>
        <v>-</v>
      </c>
      <c r="U469" s="77" t="str">
        <f t="shared" si="21"/>
        <v>-</v>
      </c>
      <c r="V469" s="64">
        <f t="shared" si="22"/>
        <v>0</v>
      </c>
      <c r="W469" s="119"/>
      <c r="X469" s="182" t="s">
        <v>4976</v>
      </c>
      <c r="Y469" s="163">
        <v>1</v>
      </c>
      <c r="Z469" s="237"/>
    </row>
    <row r="470" spans="1:26" x14ac:dyDescent="0.3">
      <c r="A470" s="109" t="s">
        <v>1461</v>
      </c>
      <c r="B470" s="110" t="s">
        <v>1462</v>
      </c>
      <c r="C470" s="110" t="s">
        <v>1463</v>
      </c>
      <c r="D470" s="77">
        <v>1</v>
      </c>
      <c r="E470" s="194">
        <v>274.60000000000002</v>
      </c>
      <c r="F470" s="198">
        <v>274.60000000000002</v>
      </c>
      <c r="G470" s="199">
        <v>7.25</v>
      </c>
      <c r="H470" s="199">
        <v>7.25</v>
      </c>
      <c r="I470" s="77" t="s">
        <v>170</v>
      </c>
      <c r="J470" s="77">
        <f>VLOOKUP(B470,'[1]09.02.2026'!$C$3:$J$2063,8,0)</f>
        <v>1</v>
      </c>
      <c r="K470" s="77">
        <f t="shared" si="23"/>
        <v>274.60000000000002</v>
      </c>
      <c r="L470" s="64"/>
      <c r="M470" s="77"/>
      <c r="N470" s="77"/>
      <c r="O470" s="64"/>
      <c r="P470" s="64"/>
      <c r="Q470" s="64"/>
      <c r="R470" s="118">
        <v>1</v>
      </c>
      <c r="S470" s="77"/>
      <c r="T470" s="77" t="str">
        <f>VLOOKUP(B470,[2]Лист1!$C$3:$W$573,21,0)</f>
        <v>-</v>
      </c>
      <c r="U470" s="77" t="str">
        <f t="shared" si="21"/>
        <v>-</v>
      </c>
      <c r="V470" s="64">
        <f t="shared" si="22"/>
        <v>0</v>
      </c>
      <c r="W470" s="119"/>
      <c r="X470" s="182" t="s">
        <v>4976</v>
      </c>
      <c r="Y470" s="163">
        <v>1</v>
      </c>
      <c r="Z470" s="237"/>
    </row>
    <row r="471" spans="1:26" x14ac:dyDescent="0.3">
      <c r="A471" s="109" t="s">
        <v>1464</v>
      </c>
      <c r="B471" s="110" t="s">
        <v>1465</v>
      </c>
      <c r="C471" s="110" t="s">
        <v>1466</v>
      </c>
      <c r="D471" s="77">
        <v>1</v>
      </c>
      <c r="E471" s="194">
        <v>274.60000000000002</v>
      </c>
      <c r="F471" s="198">
        <v>274.60000000000002</v>
      </c>
      <c r="G471" s="199">
        <v>7.25</v>
      </c>
      <c r="H471" s="199">
        <v>7.25</v>
      </c>
      <c r="I471" s="77" t="s">
        <v>170</v>
      </c>
      <c r="J471" s="77">
        <f>VLOOKUP(B471,'[1]09.02.2026'!$C$3:$J$2063,8,0)</f>
        <v>1</v>
      </c>
      <c r="K471" s="77">
        <f t="shared" si="23"/>
        <v>274.60000000000002</v>
      </c>
      <c r="L471" s="64"/>
      <c r="M471" s="77"/>
      <c r="N471" s="77"/>
      <c r="O471" s="64"/>
      <c r="P471" s="64"/>
      <c r="Q471" s="64"/>
      <c r="R471" s="118">
        <v>1</v>
      </c>
      <c r="S471" s="77"/>
      <c r="T471" s="77" t="str">
        <f>VLOOKUP(B471,[2]Лист1!$C$3:$W$573,21,0)</f>
        <v>-</v>
      </c>
      <c r="U471" s="77" t="str">
        <f t="shared" si="21"/>
        <v>-</v>
      </c>
      <c r="V471" s="64">
        <f t="shared" si="22"/>
        <v>0</v>
      </c>
      <c r="W471" s="119"/>
      <c r="X471" s="182" t="s">
        <v>4976</v>
      </c>
      <c r="Y471" s="163">
        <v>1</v>
      </c>
      <c r="Z471" s="237"/>
    </row>
    <row r="472" spans="1:26" x14ac:dyDescent="0.3">
      <c r="A472" s="109" t="s">
        <v>1467</v>
      </c>
      <c r="B472" s="110" t="s">
        <v>1468</v>
      </c>
      <c r="C472" s="110" t="s">
        <v>1469</v>
      </c>
      <c r="D472" s="77">
        <v>1</v>
      </c>
      <c r="E472" s="194">
        <v>274.60000000000002</v>
      </c>
      <c r="F472" s="198">
        <v>274.60000000000002</v>
      </c>
      <c r="G472" s="199">
        <v>7.25</v>
      </c>
      <c r="H472" s="199">
        <v>7.25</v>
      </c>
      <c r="I472" s="77" t="s">
        <v>170</v>
      </c>
      <c r="J472" s="77">
        <f>VLOOKUP(B472,'[1]09.02.2026'!$C$3:$J$2063,8,0)</f>
        <v>1</v>
      </c>
      <c r="K472" s="77">
        <f t="shared" si="23"/>
        <v>274.60000000000002</v>
      </c>
      <c r="L472" s="64"/>
      <c r="M472" s="77"/>
      <c r="N472" s="77"/>
      <c r="O472" s="64"/>
      <c r="P472" s="64"/>
      <c r="Q472" s="64"/>
      <c r="R472" s="73"/>
      <c r="S472" s="117">
        <v>1</v>
      </c>
      <c r="T472" s="77" t="str">
        <f>VLOOKUP(B472,[2]Лист1!$C$3:$W$573,21,0)</f>
        <v>-</v>
      </c>
      <c r="U472" s="77" t="str">
        <f t="shared" si="21"/>
        <v>-</v>
      </c>
      <c r="V472" s="64">
        <f t="shared" si="22"/>
        <v>0</v>
      </c>
      <c r="W472" s="119"/>
      <c r="X472" s="182" t="s">
        <v>4976</v>
      </c>
      <c r="Y472" s="163">
        <v>1</v>
      </c>
      <c r="Z472" s="237"/>
    </row>
    <row r="473" spans="1:26" hidden="1" x14ac:dyDescent="0.3">
      <c r="A473" s="109" t="s">
        <v>1470</v>
      </c>
      <c r="B473" s="110" t="s">
        <v>1471</v>
      </c>
      <c r="C473" s="110" t="s">
        <v>1472</v>
      </c>
      <c r="D473" s="77">
        <v>1</v>
      </c>
      <c r="E473" s="194">
        <v>325.39999999999998</v>
      </c>
      <c r="F473" s="198">
        <v>325.39999999999998</v>
      </c>
      <c r="G473" s="199">
        <v>8.56</v>
      </c>
      <c r="H473" s="199">
        <v>8.56</v>
      </c>
      <c r="I473" s="77" t="s">
        <v>170</v>
      </c>
      <c r="J473" s="77">
        <f>VLOOKUP(B473,'[1]09.02.2026'!$C$3:$J$2063,8,0)</f>
        <v>0</v>
      </c>
      <c r="K473" s="77">
        <f t="shared" si="23"/>
        <v>0</v>
      </c>
      <c r="L473" s="64"/>
      <c r="M473" s="77"/>
      <c r="N473" s="77"/>
      <c r="O473" s="64"/>
      <c r="P473" s="64"/>
      <c r="Q473" s="64"/>
      <c r="R473" s="73"/>
      <c r="S473" s="117">
        <v>1</v>
      </c>
      <c r="T473" s="77" t="str">
        <f>VLOOKUP(B473,[2]Лист1!$C$3:$W$573,21,0)</f>
        <v>-</v>
      </c>
      <c r="U473" s="77" t="str">
        <f t="shared" si="21"/>
        <v>-</v>
      </c>
      <c r="V473" s="64">
        <f t="shared" si="22"/>
        <v>0</v>
      </c>
      <c r="W473" s="119"/>
      <c r="X473" s="182" t="s">
        <v>4976</v>
      </c>
      <c r="Y473" s="163">
        <v>1</v>
      </c>
      <c r="Z473" s="237"/>
    </row>
    <row r="474" spans="1:26" x14ac:dyDescent="0.3">
      <c r="A474" s="109" t="s">
        <v>1473</v>
      </c>
      <c r="B474" s="110" t="s">
        <v>1474</v>
      </c>
      <c r="C474" s="110" t="s">
        <v>1475</v>
      </c>
      <c r="D474" s="77">
        <v>1</v>
      </c>
      <c r="E474" s="194">
        <v>241.1</v>
      </c>
      <c r="F474" s="198">
        <v>241.1</v>
      </c>
      <c r="G474" s="199">
        <v>8.0299999999999994</v>
      </c>
      <c r="H474" s="199">
        <v>8.0299999999999994</v>
      </c>
      <c r="I474" s="77" t="s">
        <v>170</v>
      </c>
      <c r="J474" s="77">
        <f>VLOOKUP(B474,'[1]09.02.2026'!$C$3:$J$2063,8,0)</f>
        <v>1</v>
      </c>
      <c r="K474" s="77">
        <f t="shared" si="23"/>
        <v>241.1</v>
      </c>
      <c r="L474" s="64"/>
      <c r="M474" s="77"/>
      <c r="N474" s="77"/>
      <c r="O474" s="64">
        <v>1</v>
      </c>
      <c r="P474" s="64"/>
      <c r="Q474" s="64"/>
      <c r="R474" s="73"/>
      <c r="S474" s="77"/>
      <c r="T474" s="77" t="str">
        <f>VLOOKUP(B474,[2]Лист1!$C$3:$W$573,21,0)</f>
        <v>-</v>
      </c>
      <c r="U474" s="77" t="str">
        <f t="shared" si="21"/>
        <v>-</v>
      </c>
      <c r="V474" s="64">
        <f t="shared" si="22"/>
        <v>0</v>
      </c>
      <c r="W474" s="119"/>
      <c r="X474" s="182"/>
      <c r="Y474" s="163"/>
      <c r="Z474" s="237"/>
    </row>
    <row r="475" spans="1:26" x14ac:dyDescent="0.3">
      <c r="A475" s="109" t="s">
        <v>1476</v>
      </c>
      <c r="B475" s="110" t="s">
        <v>1477</v>
      </c>
      <c r="C475" s="110" t="s">
        <v>1478</v>
      </c>
      <c r="D475" s="77">
        <v>6</v>
      </c>
      <c r="E475" s="194">
        <v>241.5</v>
      </c>
      <c r="F475" s="198">
        <v>1449</v>
      </c>
      <c r="G475" s="199">
        <v>8.1</v>
      </c>
      <c r="H475" s="199">
        <v>48.6</v>
      </c>
      <c r="I475" s="77" t="s">
        <v>170</v>
      </c>
      <c r="J475" s="77">
        <f>VLOOKUP(B475,'[1]09.02.2026'!$C$3:$J$2063,8,0)</f>
        <v>4</v>
      </c>
      <c r="K475" s="77">
        <f t="shared" si="23"/>
        <v>966</v>
      </c>
      <c r="L475" s="64"/>
      <c r="M475" s="77"/>
      <c r="N475" s="77"/>
      <c r="O475" s="64">
        <v>1</v>
      </c>
      <c r="P475" s="64"/>
      <c r="Q475" s="64">
        <v>2</v>
      </c>
      <c r="R475" s="118">
        <v>2</v>
      </c>
      <c r="S475" s="117">
        <v>1</v>
      </c>
      <c r="T475" s="77" t="str">
        <f>VLOOKUP(B475,[2]Лист1!$C$3:$W$573,21,0)</f>
        <v>-</v>
      </c>
      <c r="U475" s="77" t="str">
        <f t="shared" si="21"/>
        <v>-</v>
      </c>
      <c r="V475" s="64">
        <f t="shared" si="22"/>
        <v>0</v>
      </c>
      <c r="W475" s="119"/>
      <c r="X475" s="182"/>
      <c r="Y475" s="163"/>
      <c r="Z475" s="237"/>
    </row>
    <row r="476" spans="1:26" x14ac:dyDescent="0.3">
      <c r="A476" s="109" t="s">
        <v>1479</v>
      </c>
      <c r="B476" s="110" t="s">
        <v>1480</v>
      </c>
      <c r="C476" s="110" t="s">
        <v>1481</v>
      </c>
      <c r="D476" s="77">
        <v>2</v>
      </c>
      <c r="E476" s="194">
        <v>229.1</v>
      </c>
      <c r="F476" s="198">
        <v>458.2</v>
      </c>
      <c r="G476" s="199">
        <v>7.69</v>
      </c>
      <c r="H476" s="199">
        <v>15.38</v>
      </c>
      <c r="I476" s="77" t="s">
        <v>170</v>
      </c>
      <c r="J476" s="77">
        <f>VLOOKUP(B476,'[1]09.02.2026'!$C$3:$J$2063,8,0)</f>
        <v>1</v>
      </c>
      <c r="K476" s="77">
        <f t="shared" si="23"/>
        <v>229.1</v>
      </c>
      <c r="L476" s="64"/>
      <c r="M476" s="77"/>
      <c r="N476" s="77"/>
      <c r="O476" s="64"/>
      <c r="P476" s="64">
        <v>2</v>
      </c>
      <c r="Q476" s="64"/>
      <c r="R476" s="73"/>
      <c r="S476" s="77"/>
      <c r="T476" s="77" t="str">
        <f>VLOOKUP(B476,[2]Лист1!$C$3:$W$573,21,0)</f>
        <v>-</v>
      </c>
      <c r="U476" s="77" t="str">
        <f t="shared" si="21"/>
        <v>-</v>
      </c>
      <c r="V476" s="64">
        <f t="shared" si="22"/>
        <v>0</v>
      </c>
      <c r="W476" s="119"/>
      <c r="X476" s="182"/>
      <c r="Y476" s="163"/>
      <c r="Z476" s="237"/>
    </row>
    <row r="477" spans="1:26" hidden="1" x14ac:dyDescent="0.3">
      <c r="A477" s="109" t="s">
        <v>1482</v>
      </c>
      <c r="B477" s="110" t="s">
        <v>1483</v>
      </c>
      <c r="C477" s="110" t="s">
        <v>1484</v>
      </c>
      <c r="D477" s="77">
        <v>1</v>
      </c>
      <c r="E477" s="194">
        <v>295.60000000000002</v>
      </c>
      <c r="F477" s="198">
        <v>295.60000000000002</v>
      </c>
      <c r="G477" s="199">
        <v>9.91</v>
      </c>
      <c r="H477" s="199">
        <v>9.91</v>
      </c>
      <c r="I477" s="77" t="s">
        <v>170</v>
      </c>
      <c r="J477" s="77">
        <f>VLOOKUP(B477,'[1]09.02.2026'!$C$3:$J$2063,8,0)</f>
        <v>0</v>
      </c>
      <c r="K477" s="77">
        <f t="shared" si="23"/>
        <v>0</v>
      </c>
      <c r="L477" s="64"/>
      <c r="M477" s="77"/>
      <c r="N477" s="77"/>
      <c r="O477" s="64"/>
      <c r="P477" s="64"/>
      <c r="Q477" s="64"/>
      <c r="R477" s="73"/>
      <c r="S477" s="117">
        <v>1</v>
      </c>
      <c r="T477" s="77" t="str">
        <f>VLOOKUP(B477,[2]Лист1!$C$3:$W$573,21,0)</f>
        <v>-</v>
      </c>
      <c r="U477" s="77" t="str">
        <f t="shared" si="21"/>
        <v>-</v>
      </c>
      <c r="V477" s="64">
        <f t="shared" si="22"/>
        <v>0</v>
      </c>
      <c r="W477" s="119"/>
      <c r="X477" s="182"/>
      <c r="Y477" s="163"/>
      <c r="Z477" s="237"/>
    </row>
    <row r="478" spans="1:26" ht="31.2" x14ac:dyDescent="0.3">
      <c r="A478" s="109" t="s">
        <v>1485</v>
      </c>
      <c r="B478" s="110" t="s">
        <v>1486</v>
      </c>
      <c r="C478" s="110" t="s">
        <v>1487</v>
      </c>
      <c r="D478" s="77">
        <v>7</v>
      </c>
      <c r="E478" s="194">
        <v>188</v>
      </c>
      <c r="F478" s="198">
        <v>1316</v>
      </c>
      <c r="G478" s="199">
        <v>5.01</v>
      </c>
      <c r="H478" s="199">
        <v>35.07</v>
      </c>
      <c r="I478" s="77" t="s">
        <v>170</v>
      </c>
      <c r="J478" s="77">
        <f>VLOOKUP(B478,'[1]09.02.2026'!$C$3:$J$2063,8,0)</f>
        <v>4</v>
      </c>
      <c r="K478" s="77">
        <f t="shared" si="23"/>
        <v>752</v>
      </c>
      <c r="L478" s="64"/>
      <c r="M478" s="77"/>
      <c r="N478" s="77"/>
      <c r="O478" s="64">
        <v>1</v>
      </c>
      <c r="P478" s="64"/>
      <c r="Q478" s="64"/>
      <c r="R478" s="73"/>
      <c r="S478" s="77"/>
      <c r="T478" s="77" t="str">
        <f>VLOOKUP(B478,[2]Лист1!$C$3:$W$573,21,0)</f>
        <v>-</v>
      </c>
      <c r="U478" s="77" t="str">
        <f t="shared" si="21"/>
        <v>-</v>
      </c>
      <c r="V478" s="64">
        <f t="shared" si="22"/>
        <v>6</v>
      </c>
      <c r="W478" s="119" t="s">
        <v>1775</v>
      </c>
      <c r="X478" s="182" t="s">
        <v>4953</v>
      </c>
      <c r="Y478" s="163">
        <v>7</v>
      </c>
      <c r="Z478" s="237"/>
    </row>
    <row r="479" spans="1:26" ht="31.2" hidden="1" x14ac:dyDescent="0.3">
      <c r="A479" s="109" t="s">
        <v>1488</v>
      </c>
      <c r="B479" s="110" t="s">
        <v>1489</v>
      </c>
      <c r="C479" s="110" t="s">
        <v>1490</v>
      </c>
      <c r="D479" s="77">
        <v>2</v>
      </c>
      <c r="E479" s="194">
        <v>179.2</v>
      </c>
      <c r="F479" s="198">
        <v>358.4</v>
      </c>
      <c r="G479" s="199">
        <v>4.78</v>
      </c>
      <c r="H479" s="199">
        <v>9.56</v>
      </c>
      <c r="I479" s="77" t="s">
        <v>170</v>
      </c>
      <c r="J479" s="77">
        <f>VLOOKUP(B479,'[1]09.02.2026'!$C$3:$J$2063,8,0)</f>
        <v>0</v>
      </c>
      <c r="K479" s="77">
        <f t="shared" si="23"/>
        <v>0</v>
      </c>
      <c r="L479" s="64"/>
      <c r="M479" s="77"/>
      <c r="N479" s="77"/>
      <c r="O479" s="64">
        <v>1</v>
      </c>
      <c r="P479" s="64"/>
      <c r="Q479" s="64"/>
      <c r="R479" s="73"/>
      <c r="S479" s="77"/>
      <c r="T479" s="77" t="str">
        <f>VLOOKUP(B479,[2]Лист1!$C$3:$W$573,21,0)</f>
        <v>-</v>
      </c>
      <c r="U479" s="77" t="str">
        <f t="shared" si="21"/>
        <v>-</v>
      </c>
      <c r="V479" s="64">
        <f t="shared" si="22"/>
        <v>1</v>
      </c>
      <c r="W479" s="119" t="s">
        <v>1775</v>
      </c>
      <c r="X479" s="182" t="s">
        <v>4953</v>
      </c>
      <c r="Y479" s="163">
        <v>2</v>
      </c>
      <c r="Z479" s="237"/>
    </row>
    <row r="480" spans="1:26" hidden="1" x14ac:dyDescent="0.3">
      <c r="A480" s="109" t="s">
        <v>1491</v>
      </c>
      <c r="B480" s="110" t="s">
        <v>1492</v>
      </c>
      <c r="C480" s="110" t="s">
        <v>1493</v>
      </c>
      <c r="D480" s="77">
        <v>1</v>
      </c>
      <c r="E480" s="194">
        <v>229.5</v>
      </c>
      <c r="F480" s="198">
        <v>229.5</v>
      </c>
      <c r="G480" s="199">
        <v>6.14</v>
      </c>
      <c r="H480" s="199">
        <v>6.14</v>
      </c>
      <c r="I480" s="77" t="s">
        <v>170</v>
      </c>
      <c r="J480" s="77">
        <f>VLOOKUP(B480,'[1]09.02.2026'!$C$3:$J$2063,8,0)</f>
        <v>0</v>
      </c>
      <c r="K480" s="77">
        <f t="shared" si="23"/>
        <v>0</v>
      </c>
      <c r="L480" s="64"/>
      <c r="M480" s="77"/>
      <c r="N480" s="77"/>
      <c r="O480" s="64"/>
      <c r="P480" s="64"/>
      <c r="Q480" s="64"/>
      <c r="R480" s="73"/>
      <c r="S480" s="77"/>
      <c r="T480" s="77" t="str">
        <f>VLOOKUP(B480,[2]Лист1!$C$3:$W$573,21,0)</f>
        <v>-</v>
      </c>
      <c r="U480" s="77" t="str">
        <f t="shared" si="21"/>
        <v>-</v>
      </c>
      <c r="V480" s="64">
        <f t="shared" si="22"/>
        <v>1</v>
      </c>
      <c r="W480" s="119" t="s">
        <v>1772</v>
      </c>
      <c r="X480" s="182"/>
      <c r="Y480" s="163"/>
      <c r="Z480" s="237"/>
    </row>
    <row r="481" spans="1:26" x14ac:dyDescent="0.3">
      <c r="A481" s="109" t="s">
        <v>1494</v>
      </c>
      <c r="B481" s="110" t="s">
        <v>1495</v>
      </c>
      <c r="C481" s="110" t="s">
        <v>1496</v>
      </c>
      <c r="D481" s="77">
        <v>2</v>
      </c>
      <c r="E481" s="194">
        <v>10.199999999999999</v>
      </c>
      <c r="F481" s="198">
        <v>20.399999999999999</v>
      </c>
      <c r="G481" s="199">
        <v>0.28999999999999998</v>
      </c>
      <c r="H481" s="199">
        <v>0.57999999999999996</v>
      </c>
      <c r="I481" s="77" t="s">
        <v>170</v>
      </c>
      <c r="J481" s="77">
        <f>VLOOKUP(B481,'[1]09.02.2026'!$C$3:$J$2063,8,0)</f>
        <v>1</v>
      </c>
      <c r="K481" s="77">
        <f t="shared" si="23"/>
        <v>10.199999999999999</v>
      </c>
      <c r="L481" s="64">
        <v>2</v>
      </c>
      <c r="M481" s="77"/>
      <c r="N481" s="77"/>
      <c r="O481" s="64"/>
      <c r="P481" s="64"/>
      <c r="Q481" s="64"/>
      <c r="R481" s="73"/>
      <c r="S481" s="77"/>
      <c r="T481" s="77" t="str">
        <f>VLOOKUP(B481,[2]Лист1!$C$3:$W$573,21,0)</f>
        <v>-</v>
      </c>
      <c r="U481" s="77" t="str">
        <f t="shared" si="21"/>
        <v>-</v>
      </c>
      <c r="V481" s="64">
        <f t="shared" si="22"/>
        <v>0</v>
      </c>
      <c r="W481" s="119"/>
      <c r="X481" s="182" t="s">
        <v>4965</v>
      </c>
      <c r="Y481" s="163">
        <v>2</v>
      </c>
      <c r="Z481" s="237"/>
    </row>
    <row r="482" spans="1:26" hidden="1" x14ac:dyDescent="0.3">
      <c r="A482" s="109" t="s">
        <v>1497</v>
      </c>
      <c r="B482" s="110" t="s">
        <v>1498</v>
      </c>
      <c r="C482" s="110" t="s">
        <v>1499</v>
      </c>
      <c r="D482" s="77">
        <v>6</v>
      </c>
      <c r="E482" s="194">
        <v>11.2</v>
      </c>
      <c r="F482" s="198">
        <v>67.2</v>
      </c>
      <c r="G482" s="199">
        <v>0.31</v>
      </c>
      <c r="H482" s="199">
        <v>1.86</v>
      </c>
      <c r="I482" s="77" t="s">
        <v>170</v>
      </c>
      <c r="J482" s="77">
        <f>VLOOKUP(B482,'[1]09.02.2026'!$C$3:$J$2063,8,0)</f>
        <v>0</v>
      </c>
      <c r="K482" s="77">
        <f t="shared" si="23"/>
        <v>0</v>
      </c>
      <c r="L482" s="64">
        <v>6</v>
      </c>
      <c r="M482" s="77"/>
      <c r="N482" s="77"/>
      <c r="O482" s="64"/>
      <c r="P482" s="64"/>
      <c r="Q482" s="64"/>
      <c r="R482" s="73"/>
      <c r="S482" s="77"/>
      <c r="T482" s="77" t="str">
        <f>VLOOKUP(B482,[2]Лист1!$C$3:$W$573,21,0)</f>
        <v>-</v>
      </c>
      <c r="U482" s="77" t="str">
        <f t="shared" si="21"/>
        <v>-</v>
      </c>
      <c r="V482" s="64">
        <f t="shared" si="22"/>
        <v>0</v>
      </c>
      <c r="W482" s="119"/>
      <c r="X482" s="182" t="s">
        <v>4965</v>
      </c>
      <c r="Y482" s="163">
        <v>6</v>
      </c>
      <c r="Z482" s="237"/>
    </row>
    <row r="483" spans="1:26" ht="31.2" x14ac:dyDescent="0.3">
      <c r="A483" s="109" t="s">
        <v>1500</v>
      </c>
      <c r="B483" s="110" t="s">
        <v>1501</v>
      </c>
      <c r="C483" s="110" t="s">
        <v>1502</v>
      </c>
      <c r="D483" s="77">
        <v>2</v>
      </c>
      <c r="E483" s="194">
        <v>11.7</v>
      </c>
      <c r="F483" s="198">
        <v>23.4</v>
      </c>
      <c r="G483" s="199">
        <v>0.33</v>
      </c>
      <c r="H483" s="199">
        <v>0.66</v>
      </c>
      <c r="I483" s="77" t="s">
        <v>170</v>
      </c>
      <c r="J483" s="77">
        <f>VLOOKUP(B483,'[1]09.02.2026'!$C$3:$J$2063,8,0)</f>
        <v>1</v>
      </c>
      <c r="K483" s="77">
        <f t="shared" si="23"/>
        <v>11.7</v>
      </c>
      <c r="L483" s="64">
        <v>2</v>
      </c>
      <c r="M483" s="77"/>
      <c r="N483" s="77"/>
      <c r="O483" s="64"/>
      <c r="P483" s="64"/>
      <c r="Q483" s="64"/>
      <c r="R483" s="73"/>
      <c r="S483" s="77"/>
      <c r="T483" s="77" t="str">
        <f>VLOOKUP(B483,[2]Лист1!$C$3:$W$573,21,0)</f>
        <v>-</v>
      </c>
      <c r="U483" s="77" t="str">
        <f t="shared" si="21"/>
        <v>-</v>
      </c>
      <c r="V483" s="64">
        <f t="shared" si="22"/>
        <v>0</v>
      </c>
      <c r="W483" s="119"/>
      <c r="X483" s="182" t="s">
        <v>4978</v>
      </c>
      <c r="Y483" s="163">
        <f>1+1</f>
        <v>2</v>
      </c>
      <c r="Z483" s="237"/>
    </row>
    <row r="484" spans="1:26" x14ac:dyDescent="0.3">
      <c r="A484" s="109" t="s">
        <v>1503</v>
      </c>
      <c r="B484" s="110" t="s">
        <v>1504</v>
      </c>
      <c r="C484" s="110" t="s">
        <v>1505</v>
      </c>
      <c r="D484" s="77">
        <v>2</v>
      </c>
      <c r="E484" s="194">
        <v>141</v>
      </c>
      <c r="F484" s="198">
        <v>282</v>
      </c>
      <c r="G484" s="199">
        <v>3.76</v>
      </c>
      <c r="H484" s="199">
        <v>7.52</v>
      </c>
      <c r="I484" s="77" t="s">
        <v>170</v>
      </c>
      <c r="J484" s="77">
        <f>VLOOKUP(B484,'[1]09.02.2026'!$C$3:$J$2063,8,0)</f>
        <v>2</v>
      </c>
      <c r="K484" s="77">
        <f t="shared" si="23"/>
        <v>282</v>
      </c>
      <c r="L484" s="64">
        <v>2</v>
      </c>
      <c r="M484" s="77"/>
      <c r="N484" s="77"/>
      <c r="O484" s="64"/>
      <c r="P484" s="64"/>
      <c r="Q484" s="64"/>
      <c r="R484" s="73"/>
      <c r="S484" s="77"/>
      <c r="T484" s="77">
        <f>VLOOKUP(B484,[2]Лист1!$C$3:$W$573,21,0)</f>
        <v>2</v>
      </c>
      <c r="U484" s="77">
        <f t="shared" si="21"/>
        <v>282</v>
      </c>
      <c r="V484" s="64">
        <f t="shared" si="22"/>
        <v>0</v>
      </c>
      <c r="W484" s="119"/>
      <c r="X484" s="182"/>
      <c r="Y484" s="163"/>
      <c r="Z484" s="237"/>
    </row>
    <row r="485" spans="1:26" x14ac:dyDescent="0.3">
      <c r="A485" s="109" t="s">
        <v>1506</v>
      </c>
      <c r="B485" s="110" t="s">
        <v>1507</v>
      </c>
      <c r="C485" s="110" t="s">
        <v>1508</v>
      </c>
      <c r="D485" s="77">
        <v>3</v>
      </c>
      <c r="E485" s="194">
        <v>139.4</v>
      </c>
      <c r="F485" s="198">
        <v>418.2</v>
      </c>
      <c r="G485" s="199">
        <v>3.72</v>
      </c>
      <c r="H485" s="199">
        <v>11.16</v>
      </c>
      <c r="I485" s="77" t="s">
        <v>170</v>
      </c>
      <c r="J485" s="77">
        <f>VLOOKUP(B485,'[1]09.02.2026'!$C$3:$J$2063,8,0)</f>
        <v>3</v>
      </c>
      <c r="K485" s="77">
        <f t="shared" si="23"/>
        <v>418.20000000000005</v>
      </c>
      <c r="L485" s="64">
        <v>3</v>
      </c>
      <c r="M485" s="77"/>
      <c r="N485" s="77"/>
      <c r="O485" s="64"/>
      <c r="P485" s="64"/>
      <c r="Q485" s="64"/>
      <c r="R485" s="73"/>
      <c r="S485" s="77"/>
      <c r="T485" s="77">
        <f>VLOOKUP(B485,[2]Лист1!$C$3:$W$573,21,0)</f>
        <v>3</v>
      </c>
      <c r="U485" s="77">
        <f t="shared" si="21"/>
        <v>418.20000000000005</v>
      </c>
      <c r="V485" s="64">
        <f t="shared" si="22"/>
        <v>0</v>
      </c>
      <c r="W485" s="119"/>
      <c r="X485" s="182"/>
      <c r="Y485" s="163"/>
      <c r="Z485" s="237"/>
    </row>
    <row r="486" spans="1:26" x14ac:dyDescent="0.3">
      <c r="A486" s="109" t="s">
        <v>1509</v>
      </c>
      <c r="B486" s="110" t="s">
        <v>1510</v>
      </c>
      <c r="C486" s="110" t="s">
        <v>1511</v>
      </c>
      <c r="D486" s="77">
        <v>2</v>
      </c>
      <c r="E486" s="194">
        <v>94.2</v>
      </c>
      <c r="F486" s="198">
        <v>188.4</v>
      </c>
      <c r="G486" s="199">
        <v>2.5099999999999998</v>
      </c>
      <c r="H486" s="199">
        <v>5.0199999999999996</v>
      </c>
      <c r="I486" s="77" t="s">
        <v>170</v>
      </c>
      <c r="J486" s="77">
        <f>VLOOKUP(B486,'[1]09.02.2026'!$C$3:$J$2063,8,0)</f>
        <v>1</v>
      </c>
      <c r="K486" s="77">
        <f t="shared" si="23"/>
        <v>94.2</v>
      </c>
      <c r="L486" s="64"/>
      <c r="M486" s="121">
        <v>2</v>
      </c>
      <c r="N486" s="77"/>
      <c r="O486" s="64"/>
      <c r="P486" s="64"/>
      <c r="Q486" s="64"/>
      <c r="R486" s="73"/>
      <c r="S486" s="77"/>
      <c r="T486" s="77">
        <f>VLOOKUP(B486,[2]Лист1!$C$3:$W$573,21,0)</f>
        <v>1</v>
      </c>
      <c r="U486" s="77">
        <f t="shared" si="21"/>
        <v>94.2</v>
      </c>
      <c r="V486" s="64">
        <f t="shared" si="22"/>
        <v>0</v>
      </c>
      <c r="W486" s="119"/>
      <c r="X486" s="182" t="s">
        <v>4950</v>
      </c>
      <c r="Y486" s="163">
        <v>1</v>
      </c>
      <c r="Z486" s="237"/>
    </row>
    <row r="487" spans="1:26" x14ac:dyDescent="0.3">
      <c r="A487" s="109" t="s">
        <v>1512</v>
      </c>
      <c r="B487" s="110" t="s">
        <v>1513</v>
      </c>
      <c r="C487" s="110" t="s">
        <v>1514</v>
      </c>
      <c r="D487" s="77">
        <v>3</v>
      </c>
      <c r="E487" s="194">
        <v>93.4</v>
      </c>
      <c r="F487" s="198">
        <v>280.2</v>
      </c>
      <c r="G487" s="199">
        <v>2.48</v>
      </c>
      <c r="H487" s="199">
        <v>7.44</v>
      </c>
      <c r="I487" s="77" t="s">
        <v>170</v>
      </c>
      <c r="J487" s="77">
        <f>VLOOKUP(B487,'[1]09.02.2026'!$C$3:$J$2063,8,0)</f>
        <v>3</v>
      </c>
      <c r="K487" s="77">
        <f t="shared" si="23"/>
        <v>280.20000000000005</v>
      </c>
      <c r="L487" s="64"/>
      <c r="M487" s="121">
        <v>3</v>
      </c>
      <c r="N487" s="77"/>
      <c r="O487" s="64"/>
      <c r="P487" s="64"/>
      <c r="Q487" s="64"/>
      <c r="R487" s="73"/>
      <c r="S487" s="77"/>
      <c r="T487" s="77">
        <f>VLOOKUP(B487,[2]Лист1!$C$3:$W$573,21,0)</f>
        <v>2</v>
      </c>
      <c r="U487" s="77">
        <f t="shared" si="21"/>
        <v>186.8</v>
      </c>
      <c r="V487" s="64">
        <f t="shared" si="22"/>
        <v>0</v>
      </c>
      <c r="W487" s="119"/>
      <c r="X487" s="182" t="s">
        <v>4950</v>
      </c>
      <c r="Y487" s="163">
        <v>1</v>
      </c>
      <c r="Z487" s="237"/>
    </row>
    <row r="488" spans="1:26" x14ac:dyDescent="0.3">
      <c r="A488" s="109" t="s">
        <v>1515</v>
      </c>
      <c r="B488" s="110" t="s">
        <v>1516</v>
      </c>
      <c r="C488" s="110" t="s">
        <v>1517</v>
      </c>
      <c r="D488" s="77">
        <v>4</v>
      </c>
      <c r="E488" s="194">
        <v>100.5</v>
      </c>
      <c r="F488" s="198">
        <v>402</v>
      </c>
      <c r="G488" s="199">
        <v>2.67</v>
      </c>
      <c r="H488" s="199">
        <v>10.68</v>
      </c>
      <c r="I488" s="77" t="s">
        <v>170</v>
      </c>
      <c r="J488" s="77">
        <f>VLOOKUP(B488,'[1]09.02.2026'!$C$3:$J$2063,8,0)</f>
        <v>4</v>
      </c>
      <c r="K488" s="77">
        <f t="shared" si="23"/>
        <v>402</v>
      </c>
      <c r="L488" s="64"/>
      <c r="M488" s="77"/>
      <c r="N488" s="120">
        <v>4</v>
      </c>
      <c r="O488" s="64"/>
      <c r="P488" s="64"/>
      <c r="Q488" s="64"/>
      <c r="R488" s="73"/>
      <c r="S488" s="77"/>
      <c r="T488" s="77">
        <f>VLOOKUP(B488,[2]Лист1!$C$3:$W$573,21,0)</f>
        <v>4</v>
      </c>
      <c r="U488" s="77">
        <f t="shared" si="21"/>
        <v>402</v>
      </c>
      <c r="V488" s="64">
        <f t="shared" si="22"/>
        <v>0</v>
      </c>
      <c r="W488" s="119"/>
      <c r="X488" s="182"/>
      <c r="Y488" s="163"/>
      <c r="Z488" s="237"/>
    </row>
    <row r="489" spans="1:26" x14ac:dyDescent="0.3">
      <c r="A489" s="109" t="s">
        <v>1518</v>
      </c>
      <c r="B489" s="110" t="s">
        <v>1519</v>
      </c>
      <c r="C489" s="110" t="s">
        <v>1520</v>
      </c>
      <c r="D489" s="77">
        <v>6</v>
      </c>
      <c r="E489" s="194">
        <v>99.7</v>
      </c>
      <c r="F489" s="198">
        <v>598.20000000000005</v>
      </c>
      <c r="G489" s="199">
        <v>2.65</v>
      </c>
      <c r="H489" s="199">
        <v>15.9</v>
      </c>
      <c r="I489" s="77" t="s">
        <v>170</v>
      </c>
      <c r="J489" s="77">
        <f>VLOOKUP(B489,'[1]09.02.2026'!$C$3:$J$2063,8,0)</f>
        <v>6</v>
      </c>
      <c r="K489" s="77">
        <f t="shared" si="23"/>
        <v>598.20000000000005</v>
      </c>
      <c r="L489" s="64"/>
      <c r="M489" s="77"/>
      <c r="N489" s="120">
        <v>6</v>
      </c>
      <c r="O489" s="64"/>
      <c r="P489" s="64"/>
      <c r="Q489" s="64"/>
      <c r="R489" s="73"/>
      <c r="S489" s="77"/>
      <c r="T489" s="77">
        <f>VLOOKUP(B489,[2]Лист1!$C$3:$W$573,21,0)</f>
        <v>1</v>
      </c>
      <c r="U489" s="77">
        <f t="shared" si="21"/>
        <v>99.7</v>
      </c>
      <c r="V489" s="64">
        <f t="shared" si="22"/>
        <v>0</v>
      </c>
      <c r="W489" s="119"/>
      <c r="X489" s="182" t="s">
        <v>4950</v>
      </c>
      <c r="Y489" s="163">
        <v>5</v>
      </c>
      <c r="Z489" s="237"/>
    </row>
    <row r="490" spans="1:26" x14ac:dyDescent="0.3">
      <c r="A490" s="109" t="s">
        <v>1521</v>
      </c>
      <c r="B490" s="110" t="s">
        <v>1522</v>
      </c>
      <c r="C490" s="110" t="s">
        <v>1523</v>
      </c>
      <c r="D490" s="77">
        <v>1</v>
      </c>
      <c r="E490" s="194">
        <v>118.9</v>
      </c>
      <c r="F490" s="198">
        <v>118.9</v>
      </c>
      <c r="G490" s="199">
        <v>3.17</v>
      </c>
      <c r="H490" s="199">
        <v>3.17</v>
      </c>
      <c r="I490" s="77" t="s">
        <v>170</v>
      </c>
      <c r="J490" s="77">
        <f>VLOOKUP(B490,'[1]09.02.2026'!$C$3:$J$2063,8,0)</f>
        <v>1</v>
      </c>
      <c r="K490" s="77">
        <f t="shared" si="23"/>
        <v>118.9</v>
      </c>
      <c r="L490" s="64"/>
      <c r="M490" s="77"/>
      <c r="N490" s="77"/>
      <c r="O490" s="64">
        <v>1</v>
      </c>
      <c r="P490" s="64"/>
      <c r="Q490" s="64"/>
      <c r="R490" s="73"/>
      <c r="S490" s="77"/>
      <c r="T490" s="77" t="str">
        <f>VLOOKUP(B490,[2]Лист1!$C$3:$W$573,21,0)</f>
        <v>-</v>
      </c>
      <c r="U490" s="77" t="str">
        <f t="shared" si="21"/>
        <v>-</v>
      </c>
      <c r="V490" s="64">
        <f t="shared" si="22"/>
        <v>0</v>
      </c>
      <c r="W490" s="119"/>
      <c r="X490" s="182"/>
      <c r="Y490" s="163"/>
      <c r="Z490" s="237"/>
    </row>
    <row r="491" spans="1:26" hidden="1" x14ac:dyDescent="0.3">
      <c r="A491" s="109" t="s">
        <v>1524</v>
      </c>
      <c r="B491" s="110" t="s">
        <v>1525</v>
      </c>
      <c r="C491" s="110" t="s">
        <v>1526</v>
      </c>
      <c r="D491" s="77">
        <v>1</v>
      </c>
      <c r="E491" s="194">
        <v>122</v>
      </c>
      <c r="F491" s="198">
        <v>122</v>
      </c>
      <c r="G491" s="199">
        <v>3.25</v>
      </c>
      <c r="H491" s="199">
        <v>3.25</v>
      </c>
      <c r="I491" s="77" t="s">
        <v>170</v>
      </c>
      <c r="J491" s="77">
        <f>VLOOKUP(B491,'[1]09.02.2026'!$C$3:$J$2063,8,0)</f>
        <v>0</v>
      </c>
      <c r="K491" s="77">
        <f t="shared" si="23"/>
        <v>0</v>
      </c>
      <c r="L491" s="64"/>
      <c r="M491" s="77"/>
      <c r="N491" s="77"/>
      <c r="O491" s="64">
        <v>1</v>
      </c>
      <c r="P491" s="64"/>
      <c r="Q491" s="64"/>
      <c r="R491" s="73"/>
      <c r="S491" s="77"/>
      <c r="T491" s="77" t="str">
        <f>VLOOKUP(B491,[2]Лист1!$C$3:$W$573,21,0)</f>
        <v>-</v>
      </c>
      <c r="U491" s="77" t="str">
        <f t="shared" si="21"/>
        <v>-</v>
      </c>
      <c r="V491" s="64">
        <f t="shared" si="22"/>
        <v>0</v>
      </c>
      <c r="W491" s="119"/>
      <c r="X491" s="182" t="s">
        <v>4950</v>
      </c>
      <c r="Y491" s="163">
        <v>1</v>
      </c>
      <c r="Z491" s="237"/>
    </row>
    <row r="492" spans="1:26" hidden="1" x14ac:dyDescent="0.3">
      <c r="A492" s="109" t="s">
        <v>1527</v>
      </c>
      <c r="B492" s="110" t="s">
        <v>1528</v>
      </c>
      <c r="C492" s="110" t="s">
        <v>1529</v>
      </c>
      <c r="D492" s="77">
        <v>1</v>
      </c>
      <c r="E492" s="194">
        <v>122</v>
      </c>
      <c r="F492" s="198">
        <v>122</v>
      </c>
      <c r="G492" s="199">
        <v>3.25</v>
      </c>
      <c r="H492" s="199">
        <v>3.25</v>
      </c>
      <c r="I492" s="77" t="s">
        <v>170</v>
      </c>
      <c r="J492" s="77">
        <f>VLOOKUP(B492,'[1]09.02.2026'!$C$3:$J$2063,8,0)</f>
        <v>0</v>
      </c>
      <c r="K492" s="77">
        <f t="shared" si="23"/>
        <v>0</v>
      </c>
      <c r="L492" s="64"/>
      <c r="M492" s="77"/>
      <c r="N492" s="77"/>
      <c r="O492" s="64">
        <v>1</v>
      </c>
      <c r="P492" s="64"/>
      <c r="Q492" s="64"/>
      <c r="R492" s="73"/>
      <c r="S492" s="77"/>
      <c r="T492" s="77" t="str">
        <f>VLOOKUP(B492,[2]Лист1!$C$3:$W$573,21,0)</f>
        <v>-</v>
      </c>
      <c r="U492" s="77" t="str">
        <f t="shared" si="21"/>
        <v>-</v>
      </c>
      <c r="V492" s="64">
        <f t="shared" si="22"/>
        <v>0</v>
      </c>
      <c r="W492" s="119"/>
      <c r="X492" s="182" t="s">
        <v>4950</v>
      </c>
      <c r="Y492" s="163">
        <v>1</v>
      </c>
      <c r="Z492" s="237"/>
    </row>
    <row r="493" spans="1:26" x14ac:dyDescent="0.3">
      <c r="A493" s="109" t="s">
        <v>1530</v>
      </c>
      <c r="B493" s="110" t="s">
        <v>1531</v>
      </c>
      <c r="C493" s="110" t="s">
        <v>1532</v>
      </c>
      <c r="D493" s="77">
        <v>8</v>
      </c>
      <c r="E493" s="194">
        <v>118.5</v>
      </c>
      <c r="F493" s="198">
        <v>948</v>
      </c>
      <c r="G493" s="199">
        <v>3.16</v>
      </c>
      <c r="H493" s="199">
        <v>25.28</v>
      </c>
      <c r="I493" s="77" t="s">
        <v>170</v>
      </c>
      <c r="J493" s="77">
        <f>VLOOKUP(B493,'[1]09.02.2026'!$C$3:$J$2063,8,0)</f>
        <v>8</v>
      </c>
      <c r="K493" s="77">
        <f t="shared" si="23"/>
        <v>948</v>
      </c>
      <c r="L493" s="64"/>
      <c r="M493" s="77"/>
      <c r="N493" s="77"/>
      <c r="O493" s="64">
        <v>2</v>
      </c>
      <c r="P493" s="64"/>
      <c r="Q493" s="64">
        <v>2</v>
      </c>
      <c r="R493" s="118">
        <v>2</v>
      </c>
      <c r="S493" s="117">
        <v>2</v>
      </c>
      <c r="T493" s="77" t="str">
        <f>VLOOKUP(B493,[2]Лист1!$C$3:$W$573,21,0)</f>
        <v>-</v>
      </c>
      <c r="U493" s="77" t="str">
        <f t="shared" si="21"/>
        <v>-</v>
      </c>
      <c r="V493" s="64">
        <f t="shared" si="22"/>
        <v>0</v>
      </c>
      <c r="W493" s="119"/>
      <c r="X493" s="182" t="s">
        <v>4950</v>
      </c>
      <c r="Y493" s="163">
        <v>6</v>
      </c>
      <c r="Z493" s="237"/>
    </row>
    <row r="494" spans="1:26" x14ac:dyDescent="0.3">
      <c r="A494" s="109" t="s">
        <v>1533</v>
      </c>
      <c r="B494" s="110" t="s">
        <v>1534</v>
      </c>
      <c r="C494" s="110" t="s">
        <v>1535</v>
      </c>
      <c r="D494" s="77">
        <v>2</v>
      </c>
      <c r="E494" s="194">
        <v>121.4</v>
      </c>
      <c r="F494" s="198">
        <v>242.8</v>
      </c>
      <c r="G494" s="199">
        <v>3.23</v>
      </c>
      <c r="H494" s="199">
        <v>6.46</v>
      </c>
      <c r="I494" s="77" t="s">
        <v>170</v>
      </c>
      <c r="J494" s="77">
        <f>VLOOKUP(B494,'[1]09.02.2026'!$C$3:$J$2063,8,0)</f>
        <v>2</v>
      </c>
      <c r="K494" s="77">
        <f t="shared" si="23"/>
        <v>242.8</v>
      </c>
      <c r="L494" s="64"/>
      <c r="M494" s="77"/>
      <c r="N494" s="77"/>
      <c r="O494" s="64">
        <v>2</v>
      </c>
      <c r="P494" s="64"/>
      <c r="Q494" s="64"/>
      <c r="R494" s="73"/>
      <c r="S494" s="77"/>
      <c r="T494" s="77" t="str">
        <f>VLOOKUP(B494,[2]Лист1!$C$3:$W$573,21,0)</f>
        <v>-</v>
      </c>
      <c r="U494" s="77" t="str">
        <f t="shared" si="21"/>
        <v>-</v>
      </c>
      <c r="V494" s="64">
        <f t="shared" si="22"/>
        <v>0</v>
      </c>
      <c r="W494" s="119"/>
      <c r="X494" s="182" t="s">
        <v>4950</v>
      </c>
      <c r="Y494" s="163">
        <v>1</v>
      </c>
      <c r="Z494" s="237"/>
    </row>
    <row r="495" spans="1:26" x14ac:dyDescent="0.3">
      <c r="A495" s="109" t="s">
        <v>1536</v>
      </c>
      <c r="B495" s="110" t="s">
        <v>1537</v>
      </c>
      <c r="C495" s="110" t="s">
        <v>1538</v>
      </c>
      <c r="D495" s="77">
        <v>14</v>
      </c>
      <c r="E495" s="194">
        <v>118.5</v>
      </c>
      <c r="F495" s="198">
        <v>1659</v>
      </c>
      <c r="G495" s="199">
        <v>3.16</v>
      </c>
      <c r="H495" s="199">
        <v>44.24</v>
      </c>
      <c r="I495" s="77" t="s">
        <v>170</v>
      </c>
      <c r="J495" s="77">
        <f>VLOOKUP(B495,'[1]09.02.2026'!$C$3:$J$2063,8,0)</f>
        <v>14</v>
      </c>
      <c r="K495" s="77">
        <f t="shared" si="23"/>
        <v>1659</v>
      </c>
      <c r="L495" s="64"/>
      <c r="M495" s="77"/>
      <c r="N495" s="77"/>
      <c r="O495" s="64"/>
      <c r="P495" s="64"/>
      <c r="Q495" s="64"/>
      <c r="R495" s="73"/>
      <c r="S495" s="77"/>
      <c r="T495" s="77" t="str">
        <f>VLOOKUP(B495,[2]Лист1!$C$3:$W$573,21,0)</f>
        <v>-</v>
      </c>
      <c r="U495" s="77" t="str">
        <f t="shared" si="21"/>
        <v>-</v>
      </c>
      <c r="V495" s="64">
        <f t="shared" si="22"/>
        <v>14</v>
      </c>
      <c r="W495" s="119" t="s">
        <v>1772</v>
      </c>
      <c r="X495" s="182" t="s">
        <v>4950</v>
      </c>
      <c r="Y495" s="163">
        <v>11</v>
      </c>
      <c r="Z495" s="237"/>
    </row>
    <row r="496" spans="1:26" x14ac:dyDescent="0.3">
      <c r="A496" s="109" t="s">
        <v>1539</v>
      </c>
      <c r="B496" s="110" t="s">
        <v>1540</v>
      </c>
      <c r="C496" s="110" t="s">
        <v>1541</v>
      </c>
      <c r="D496" s="77">
        <v>14</v>
      </c>
      <c r="E496" s="194">
        <v>121.8</v>
      </c>
      <c r="F496" s="198">
        <v>1705.2</v>
      </c>
      <c r="G496" s="199">
        <v>3.25</v>
      </c>
      <c r="H496" s="199">
        <v>45.5</v>
      </c>
      <c r="I496" s="77" t="s">
        <v>170</v>
      </c>
      <c r="J496" s="77">
        <f>VLOOKUP(B496,'[1]09.02.2026'!$C$3:$J$2063,8,0)</f>
        <v>14</v>
      </c>
      <c r="K496" s="77">
        <f t="shared" si="23"/>
        <v>1705.2</v>
      </c>
      <c r="L496" s="64"/>
      <c r="M496" s="77"/>
      <c r="N496" s="77"/>
      <c r="O496" s="64">
        <v>2</v>
      </c>
      <c r="P496" s="64"/>
      <c r="Q496" s="64">
        <v>4</v>
      </c>
      <c r="R496" s="118">
        <v>4</v>
      </c>
      <c r="S496" s="117">
        <v>4</v>
      </c>
      <c r="T496" s="77" t="str">
        <f>VLOOKUP(B496,[2]Лист1!$C$3:$W$573,21,0)</f>
        <v>-</v>
      </c>
      <c r="U496" s="77" t="str">
        <f t="shared" si="21"/>
        <v>-</v>
      </c>
      <c r="V496" s="64">
        <f t="shared" si="22"/>
        <v>0</v>
      </c>
      <c r="W496" s="119"/>
      <c r="X496" s="182" t="s">
        <v>4950</v>
      </c>
      <c r="Y496" s="163">
        <v>10</v>
      </c>
      <c r="Z496" s="237"/>
    </row>
    <row r="497" spans="1:26" ht="31.2" x14ac:dyDescent="0.3">
      <c r="A497" s="109" t="s">
        <v>1542</v>
      </c>
      <c r="B497" s="110" t="s">
        <v>1543</v>
      </c>
      <c r="C497" s="110" t="s">
        <v>1544</v>
      </c>
      <c r="D497" s="77">
        <v>4</v>
      </c>
      <c r="E497" s="194">
        <v>116.8</v>
      </c>
      <c r="F497" s="198">
        <v>467.2</v>
      </c>
      <c r="G497" s="199">
        <v>3.11</v>
      </c>
      <c r="H497" s="199">
        <v>12.44</v>
      </c>
      <c r="I497" s="77" t="s">
        <v>170</v>
      </c>
      <c r="J497" s="77">
        <f>VLOOKUP(B497,'[1]09.02.2026'!$C$3:$J$2063,8,0)</f>
        <v>4</v>
      </c>
      <c r="K497" s="77">
        <f t="shared" si="23"/>
        <v>467.2</v>
      </c>
      <c r="L497" s="64"/>
      <c r="M497" s="77"/>
      <c r="N497" s="77"/>
      <c r="O497" s="64">
        <v>1</v>
      </c>
      <c r="P497" s="64"/>
      <c r="Q497" s="64"/>
      <c r="R497" s="73"/>
      <c r="S497" s="77"/>
      <c r="T497" s="77" t="str">
        <f>VLOOKUP(B497,[2]Лист1!$C$3:$W$573,21,0)</f>
        <v>-</v>
      </c>
      <c r="U497" s="77" t="str">
        <f t="shared" si="21"/>
        <v>-</v>
      </c>
      <c r="V497" s="64">
        <f t="shared" si="22"/>
        <v>3</v>
      </c>
      <c r="W497" s="119" t="s">
        <v>1775</v>
      </c>
      <c r="X497" s="182" t="s">
        <v>4950</v>
      </c>
      <c r="Y497" s="163">
        <v>3</v>
      </c>
      <c r="Z497" s="237"/>
    </row>
    <row r="498" spans="1:26" hidden="1" x14ac:dyDescent="0.3">
      <c r="A498" s="109" t="s">
        <v>1545</v>
      </c>
      <c r="B498" s="110" t="s">
        <v>1546</v>
      </c>
      <c r="C498" s="110" t="s">
        <v>1547</v>
      </c>
      <c r="D498" s="77">
        <v>1</v>
      </c>
      <c r="E498" s="194">
        <v>110.5</v>
      </c>
      <c r="F498" s="198">
        <v>110.5</v>
      </c>
      <c r="G498" s="199">
        <v>2.94</v>
      </c>
      <c r="H498" s="199">
        <v>2.94</v>
      </c>
      <c r="I498" s="77" t="s">
        <v>170</v>
      </c>
      <c r="J498" s="77">
        <f>VLOOKUP(B498,'[1]09.02.2026'!$C$3:$J$2063,8,0)</f>
        <v>0</v>
      </c>
      <c r="K498" s="77">
        <f t="shared" si="23"/>
        <v>0</v>
      </c>
      <c r="L498" s="64"/>
      <c r="M498" s="77"/>
      <c r="N498" s="77"/>
      <c r="O498" s="64">
        <v>1</v>
      </c>
      <c r="P498" s="64"/>
      <c r="Q498" s="64"/>
      <c r="R498" s="73"/>
      <c r="S498" s="77"/>
      <c r="T498" s="77" t="str">
        <f>VLOOKUP(B498,[2]Лист1!$C$3:$W$573,21,0)</f>
        <v>-</v>
      </c>
      <c r="U498" s="77" t="str">
        <f t="shared" si="21"/>
        <v>-</v>
      </c>
      <c r="V498" s="64">
        <f t="shared" si="22"/>
        <v>0</v>
      </c>
      <c r="W498" s="119"/>
      <c r="X498" s="182" t="s">
        <v>4950</v>
      </c>
      <c r="Y498" s="163">
        <v>1</v>
      </c>
      <c r="Z498" s="237"/>
    </row>
    <row r="499" spans="1:26" hidden="1" x14ac:dyDescent="0.3">
      <c r="A499" s="109" t="s">
        <v>1548</v>
      </c>
      <c r="B499" s="110" t="s">
        <v>1549</v>
      </c>
      <c r="C499" s="110" t="s">
        <v>1550</v>
      </c>
      <c r="D499" s="77">
        <v>4</v>
      </c>
      <c r="E499" s="194">
        <v>112.2</v>
      </c>
      <c r="F499" s="198">
        <v>448.8</v>
      </c>
      <c r="G499" s="199">
        <v>2.99</v>
      </c>
      <c r="H499" s="199">
        <v>11.96</v>
      </c>
      <c r="I499" s="77" t="s">
        <v>170</v>
      </c>
      <c r="J499" s="77">
        <f>VLOOKUP(B499,'[1]09.02.2026'!$C$3:$J$2063,8,0)</f>
        <v>0</v>
      </c>
      <c r="K499" s="77">
        <f t="shared" si="23"/>
        <v>0</v>
      </c>
      <c r="L499" s="64"/>
      <c r="M499" s="77"/>
      <c r="N499" s="77"/>
      <c r="O499" s="64"/>
      <c r="P499" s="64"/>
      <c r="Q499" s="64"/>
      <c r="R499" s="73"/>
      <c r="S499" s="77"/>
      <c r="T499" s="77" t="str">
        <f>VLOOKUP(B499,[2]Лист1!$C$3:$W$573,21,0)</f>
        <v>-</v>
      </c>
      <c r="U499" s="77" t="str">
        <f t="shared" si="21"/>
        <v>-</v>
      </c>
      <c r="V499" s="64">
        <f t="shared" si="22"/>
        <v>4</v>
      </c>
      <c r="W499" s="119" t="s">
        <v>1772</v>
      </c>
      <c r="X499" s="182" t="s">
        <v>4950</v>
      </c>
      <c r="Y499" s="163">
        <v>4</v>
      </c>
      <c r="Z499" s="237"/>
    </row>
    <row r="500" spans="1:26" hidden="1" x14ac:dyDescent="0.3">
      <c r="A500" s="109" t="s">
        <v>1551</v>
      </c>
      <c r="B500" s="110" t="s">
        <v>1552</v>
      </c>
      <c r="C500" s="110" t="s">
        <v>1553</v>
      </c>
      <c r="D500" s="77">
        <v>4</v>
      </c>
      <c r="E500" s="194">
        <v>115.5</v>
      </c>
      <c r="F500" s="198">
        <v>462</v>
      </c>
      <c r="G500" s="199">
        <v>3.08</v>
      </c>
      <c r="H500" s="199">
        <v>12.32</v>
      </c>
      <c r="I500" s="77" t="s">
        <v>170</v>
      </c>
      <c r="J500" s="77">
        <f>VLOOKUP(B500,'[1]09.02.2026'!$C$3:$J$2063,8,0)</f>
        <v>0</v>
      </c>
      <c r="K500" s="77">
        <f t="shared" si="23"/>
        <v>0</v>
      </c>
      <c r="L500" s="64"/>
      <c r="M500" s="77"/>
      <c r="N500" s="77"/>
      <c r="O500" s="64"/>
      <c r="P500" s="64">
        <v>4</v>
      </c>
      <c r="Q500" s="64"/>
      <c r="R500" s="73"/>
      <c r="S500" s="77"/>
      <c r="T500" s="77" t="str">
        <f>VLOOKUP(B500,[2]Лист1!$C$3:$W$573,21,0)</f>
        <v>-</v>
      </c>
      <c r="U500" s="77" t="str">
        <f t="shared" si="21"/>
        <v>-</v>
      </c>
      <c r="V500" s="64">
        <f t="shared" si="22"/>
        <v>0</v>
      </c>
      <c r="W500" s="119"/>
      <c r="X500" s="182" t="s">
        <v>4950</v>
      </c>
      <c r="Y500" s="163">
        <v>4</v>
      </c>
      <c r="Z500" s="237"/>
    </row>
    <row r="501" spans="1:26" x14ac:dyDescent="0.3">
      <c r="A501" s="109" t="s">
        <v>1554</v>
      </c>
      <c r="B501" s="110" t="s">
        <v>1555</v>
      </c>
      <c r="C501" s="110" t="s">
        <v>1556</v>
      </c>
      <c r="D501" s="77">
        <v>2</v>
      </c>
      <c r="E501" s="194">
        <v>112.2</v>
      </c>
      <c r="F501" s="198">
        <v>224.4</v>
      </c>
      <c r="G501" s="199">
        <v>2.99</v>
      </c>
      <c r="H501" s="199">
        <v>5.98</v>
      </c>
      <c r="I501" s="77" t="s">
        <v>170</v>
      </c>
      <c r="J501" s="77">
        <f>VLOOKUP(B501,'[1]09.02.2026'!$C$3:$J$2063,8,0)</f>
        <v>2</v>
      </c>
      <c r="K501" s="77">
        <f t="shared" si="23"/>
        <v>224.4</v>
      </c>
      <c r="L501" s="64"/>
      <c r="M501" s="77"/>
      <c r="N501" s="77"/>
      <c r="O501" s="64"/>
      <c r="P501" s="64">
        <v>2</v>
      </c>
      <c r="Q501" s="64"/>
      <c r="R501" s="73"/>
      <c r="S501" s="77"/>
      <c r="T501" s="77" t="str">
        <f>VLOOKUP(B501,[2]Лист1!$C$3:$W$573,21,0)</f>
        <v>-</v>
      </c>
      <c r="U501" s="77" t="str">
        <f t="shared" si="21"/>
        <v>-</v>
      </c>
      <c r="V501" s="64">
        <f t="shared" si="22"/>
        <v>0</v>
      </c>
      <c r="W501" s="119"/>
      <c r="X501" s="182" t="s">
        <v>4950</v>
      </c>
      <c r="Y501" s="163">
        <v>1</v>
      </c>
      <c r="Z501" s="237"/>
    </row>
    <row r="502" spans="1:26" hidden="1" x14ac:dyDescent="0.3">
      <c r="A502" s="109" t="s">
        <v>1557</v>
      </c>
      <c r="B502" s="110" t="s">
        <v>1558</v>
      </c>
      <c r="C502" s="110" t="s">
        <v>1559</v>
      </c>
      <c r="D502" s="77">
        <v>1</v>
      </c>
      <c r="E502" s="194">
        <v>110.5</v>
      </c>
      <c r="F502" s="198">
        <v>110.5</v>
      </c>
      <c r="G502" s="199">
        <v>2.94</v>
      </c>
      <c r="H502" s="199">
        <v>2.94</v>
      </c>
      <c r="I502" s="77" t="s">
        <v>170</v>
      </c>
      <c r="J502" s="77">
        <f>VLOOKUP(B502,'[1]09.02.2026'!$C$3:$J$2063,8,0)</f>
        <v>0</v>
      </c>
      <c r="K502" s="77">
        <f t="shared" si="23"/>
        <v>0</v>
      </c>
      <c r="L502" s="64"/>
      <c r="M502" s="77"/>
      <c r="N502" s="77"/>
      <c r="O502" s="64"/>
      <c r="P502" s="64"/>
      <c r="Q502" s="64"/>
      <c r="R502" s="73"/>
      <c r="S502" s="77"/>
      <c r="T502" s="77" t="str">
        <f>VLOOKUP(B502,[2]Лист1!$C$3:$W$573,21,0)</f>
        <v>-</v>
      </c>
      <c r="U502" s="77" t="str">
        <f t="shared" si="21"/>
        <v>-</v>
      </c>
      <c r="V502" s="64">
        <f t="shared" si="22"/>
        <v>1</v>
      </c>
      <c r="W502" s="119" t="s">
        <v>1772</v>
      </c>
      <c r="X502" s="182" t="s">
        <v>4950</v>
      </c>
      <c r="Y502" s="163">
        <v>1</v>
      </c>
      <c r="Z502" s="237"/>
    </row>
    <row r="503" spans="1:26" hidden="1" x14ac:dyDescent="0.3">
      <c r="A503" s="109" t="s">
        <v>1560</v>
      </c>
      <c r="B503" s="110" t="s">
        <v>1561</v>
      </c>
      <c r="C503" s="110" t="s">
        <v>1562</v>
      </c>
      <c r="D503" s="77">
        <v>3</v>
      </c>
      <c r="E503" s="194">
        <v>116.8</v>
      </c>
      <c r="F503" s="198">
        <v>350.4</v>
      </c>
      <c r="G503" s="199">
        <v>3.11</v>
      </c>
      <c r="H503" s="199">
        <v>9.33</v>
      </c>
      <c r="I503" s="77" t="s">
        <v>170</v>
      </c>
      <c r="J503" s="77">
        <f>VLOOKUP(B503,'[1]09.02.2026'!$C$3:$J$2063,8,0)</f>
        <v>0</v>
      </c>
      <c r="K503" s="77">
        <f t="shared" si="23"/>
        <v>0</v>
      </c>
      <c r="L503" s="64"/>
      <c r="M503" s="77"/>
      <c r="N503" s="77"/>
      <c r="O503" s="64"/>
      <c r="P503" s="64"/>
      <c r="Q503" s="64"/>
      <c r="R503" s="73"/>
      <c r="S503" s="77"/>
      <c r="T503" s="77" t="str">
        <f>VLOOKUP(B503,[2]Лист1!$C$3:$W$573,21,0)</f>
        <v>-</v>
      </c>
      <c r="U503" s="77" t="str">
        <f t="shared" si="21"/>
        <v>-</v>
      </c>
      <c r="V503" s="64">
        <f t="shared" si="22"/>
        <v>3</v>
      </c>
      <c r="W503" s="119" t="s">
        <v>1772</v>
      </c>
      <c r="X503" s="182" t="s">
        <v>4950</v>
      </c>
      <c r="Y503" s="163">
        <v>3</v>
      </c>
      <c r="Z503" s="237"/>
    </row>
    <row r="504" spans="1:26" hidden="1" x14ac:dyDescent="0.3">
      <c r="A504" s="109" t="s">
        <v>1563</v>
      </c>
      <c r="B504" s="110" t="s">
        <v>1564</v>
      </c>
      <c r="C504" s="110" t="s">
        <v>1565</v>
      </c>
      <c r="D504" s="77">
        <v>1</v>
      </c>
      <c r="E504" s="194">
        <v>24.7</v>
      </c>
      <c r="F504" s="198">
        <v>24.7</v>
      </c>
      <c r="G504" s="199">
        <v>0.69</v>
      </c>
      <c r="H504" s="199">
        <v>0.69</v>
      </c>
      <c r="I504" s="77" t="s">
        <v>170</v>
      </c>
      <c r="J504" s="77">
        <f>VLOOKUP(B504,'[1]09.02.2026'!$C$3:$J$2063,8,0)</f>
        <v>0</v>
      </c>
      <c r="K504" s="77">
        <f t="shared" si="23"/>
        <v>0</v>
      </c>
      <c r="L504" s="64"/>
      <c r="M504" s="77"/>
      <c r="N504" s="77"/>
      <c r="O504" s="64"/>
      <c r="P504" s="64"/>
      <c r="Q504" s="64"/>
      <c r="R504" s="73"/>
      <c r="S504" s="117">
        <v>1</v>
      </c>
      <c r="T504" s="77" t="str">
        <f>VLOOKUP(B504,[2]Лист1!$C$3:$W$573,21,0)</f>
        <v>-</v>
      </c>
      <c r="U504" s="77" t="str">
        <f t="shared" si="21"/>
        <v>-</v>
      </c>
      <c r="V504" s="64">
        <f t="shared" si="22"/>
        <v>0</v>
      </c>
      <c r="W504" s="119" t="s">
        <v>1773</v>
      </c>
      <c r="X504" s="182" t="s">
        <v>4973</v>
      </c>
      <c r="Y504" s="163">
        <v>1</v>
      </c>
      <c r="Z504" s="237"/>
    </row>
    <row r="505" spans="1:26" x14ac:dyDescent="0.3">
      <c r="A505" s="109" t="s">
        <v>1566</v>
      </c>
      <c r="B505" s="110" t="s">
        <v>1567</v>
      </c>
      <c r="C505" s="110" t="s">
        <v>1568</v>
      </c>
      <c r="D505" s="77">
        <v>4</v>
      </c>
      <c r="E505" s="194">
        <v>21.1</v>
      </c>
      <c r="F505" s="198">
        <v>84.4</v>
      </c>
      <c r="G505" s="199">
        <v>0.57999999999999996</v>
      </c>
      <c r="H505" s="199">
        <v>2.3199999999999998</v>
      </c>
      <c r="I505" s="77" t="s">
        <v>170</v>
      </c>
      <c r="J505" s="77">
        <f>VLOOKUP(B505,'[1]09.02.2026'!$C$3:$J$2063,8,0)</f>
        <v>4</v>
      </c>
      <c r="K505" s="77">
        <f t="shared" si="23"/>
        <v>84.4</v>
      </c>
      <c r="L505" s="64"/>
      <c r="M505" s="77"/>
      <c r="N505" s="77"/>
      <c r="O505" s="64"/>
      <c r="P505" s="64"/>
      <c r="Q505" s="64"/>
      <c r="R505" s="73"/>
      <c r="S505" s="77"/>
      <c r="T505" s="77" t="str">
        <f>VLOOKUP(B505,[2]Лист1!$C$3:$W$573,21,0)</f>
        <v>-</v>
      </c>
      <c r="U505" s="77" t="str">
        <f t="shared" si="21"/>
        <v>-</v>
      </c>
      <c r="V505" s="64">
        <f t="shared" si="22"/>
        <v>4</v>
      </c>
      <c r="W505" s="119" t="s">
        <v>1772</v>
      </c>
      <c r="X505" s="182"/>
      <c r="Y505" s="163"/>
      <c r="Z505" s="237"/>
    </row>
    <row r="506" spans="1:26" hidden="1" x14ac:dyDescent="0.3">
      <c r="A506" s="109" t="s">
        <v>1569</v>
      </c>
      <c r="B506" s="110" t="s">
        <v>1570</v>
      </c>
      <c r="C506" s="110" t="s">
        <v>1571</v>
      </c>
      <c r="D506" s="77">
        <v>1</v>
      </c>
      <c r="E506" s="194">
        <v>19.399999999999999</v>
      </c>
      <c r="F506" s="198">
        <v>19.399999999999999</v>
      </c>
      <c r="G506" s="199">
        <v>0.53</v>
      </c>
      <c r="H506" s="199">
        <v>0.53</v>
      </c>
      <c r="I506" s="77" t="s">
        <v>170</v>
      </c>
      <c r="J506" s="77">
        <f>VLOOKUP(B506,'[1]09.02.2026'!$C$3:$J$2063,8,0)</f>
        <v>0</v>
      </c>
      <c r="K506" s="77">
        <f t="shared" si="23"/>
        <v>0</v>
      </c>
      <c r="L506" s="64"/>
      <c r="M506" s="77"/>
      <c r="N506" s="77"/>
      <c r="O506" s="64"/>
      <c r="P506" s="64"/>
      <c r="Q506" s="64"/>
      <c r="R506" s="73"/>
      <c r="S506" s="77"/>
      <c r="T506" s="77" t="str">
        <f>VLOOKUP(B506,[2]Лист1!$C$3:$W$573,21,0)</f>
        <v>-</v>
      </c>
      <c r="U506" s="77" t="str">
        <f t="shared" si="21"/>
        <v>-</v>
      </c>
      <c r="V506" s="64">
        <f t="shared" si="22"/>
        <v>1</v>
      </c>
      <c r="W506" s="119" t="s">
        <v>1772</v>
      </c>
      <c r="X506" s="182" t="s">
        <v>4973</v>
      </c>
      <c r="Y506" s="163">
        <v>1</v>
      </c>
      <c r="Z506" s="237"/>
    </row>
    <row r="507" spans="1:26" ht="31.2" x14ac:dyDescent="0.3">
      <c r="A507" s="109" t="s">
        <v>1572</v>
      </c>
      <c r="B507" s="110" t="s">
        <v>1573</v>
      </c>
      <c r="C507" s="110" t="s">
        <v>1574</v>
      </c>
      <c r="D507" s="77">
        <v>7</v>
      </c>
      <c r="E507" s="194">
        <v>14.9</v>
      </c>
      <c r="F507" s="198">
        <v>104.3</v>
      </c>
      <c r="G507" s="199">
        <v>0.43</v>
      </c>
      <c r="H507" s="199">
        <v>3.01</v>
      </c>
      <c r="I507" s="77" t="s">
        <v>170</v>
      </c>
      <c r="J507" s="77">
        <f>VLOOKUP(B507,'[1]09.02.2026'!$C$3:$J$2063,8,0)</f>
        <v>7</v>
      </c>
      <c r="K507" s="77">
        <f t="shared" si="23"/>
        <v>104.3</v>
      </c>
      <c r="L507" s="64"/>
      <c r="M507" s="121">
        <v>1</v>
      </c>
      <c r="N507" s="120">
        <v>1</v>
      </c>
      <c r="O507" s="64"/>
      <c r="P507" s="77"/>
      <c r="Q507" s="77"/>
      <c r="R507" s="77"/>
      <c r="S507" s="77"/>
      <c r="T507" s="77" t="str">
        <f>VLOOKUP(B507,[2]Лист1!$C$3:$W$573,21,0)</f>
        <v>-</v>
      </c>
      <c r="U507" s="77" t="str">
        <f t="shared" si="21"/>
        <v>-</v>
      </c>
      <c r="V507" s="64">
        <f t="shared" si="22"/>
        <v>5</v>
      </c>
      <c r="W507" s="119" t="s">
        <v>1775</v>
      </c>
      <c r="X507" s="182"/>
      <c r="Y507" s="163"/>
      <c r="Z507" s="237"/>
    </row>
    <row r="508" spans="1:26" ht="31.2" hidden="1" x14ac:dyDescent="0.3">
      <c r="A508" s="109" t="s">
        <v>1575</v>
      </c>
      <c r="B508" s="110" t="s">
        <v>1576</v>
      </c>
      <c r="C508" s="110" t="s">
        <v>1577</v>
      </c>
      <c r="D508" s="77">
        <v>18</v>
      </c>
      <c r="E508" s="194">
        <v>4.8</v>
      </c>
      <c r="F508" s="198">
        <v>86.4</v>
      </c>
      <c r="G508" s="199">
        <v>0.25</v>
      </c>
      <c r="H508" s="199">
        <v>4.5</v>
      </c>
      <c r="I508" s="77" t="s">
        <v>170</v>
      </c>
      <c r="J508" s="77">
        <f>VLOOKUP(B508,'[1]09.02.2026'!$C$3:$J$2063,8,0)</f>
        <v>0</v>
      </c>
      <c r="K508" s="77">
        <f t="shared" si="23"/>
        <v>0</v>
      </c>
      <c r="L508" s="64"/>
      <c r="M508" s="121">
        <v>3</v>
      </c>
      <c r="N508" s="120">
        <v>3</v>
      </c>
      <c r="O508" s="64"/>
      <c r="P508" s="77"/>
      <c r="Q508" s="77"/>
      <c r="R508" s="77"/>
      <c r="S508" s="77"/>
      <c r="T508" s="77" t="str">
        <f>VLOOKUP(B508,[2]Лист1!$C$3:$W$573,21,0)</f>
        <v>-</v>
      </c>
      <c r="U508" s="77" t="str">
        <f t="shared" si="21"/>
        <v>-</v>
      </c>
      <c r="V508" s="64">
        <f t="shared" si="22"/>
        <v>12</v>
      </c>
      <c r="W508" s="119" t="s">
        <v>1775</v>
      </c>
      <c r="X508" s="182" t="s">
        <v>4953</v>
      </c>
      <c r="Y508" s="163">
        <v>18</v>
      </c>
      <c r="Z508" s="237"/>
    </row>
    <row r="509" spans="1:26" x14ac:dyDescent="0.3">
      <c r="A509" s="109" t="s">
        <v>1578</v>
      </c>
      <c r="B509" s="110" t="s">
        <v>1579</v>
      </c>
      <c r="C509" s="110" t="s">
        <v>1580</v>
      </c>
      <c r="D509" s="77">
        <v>2</v>
      </c>
      <c r="E509" s="194">
        <v>221.7</v>
      </c>
      <c r="F509" s="198">
        <v>443.4</v>
      </c>
      <c r="G509" s="199">
        <v>5.83</v>
      </c>
      <c r="H509" s="199">
        <v>11.66</v>
      </c>
      <c r="I509" s="77" t="s">
        <v>165</v>
      </c>
      <c r="J509" s="77">
        <f>VLOOKUP(B509,'[1]09.02.2026'!$C$3:$J$2063,8,0)</f>
        <v>1</v>
      </c>
      <c r="K509" s="77">
        <f t="shared" si="23"/>
        <v>221.7</v>
      </c>
      <c r="L509" s="64">
        <v>2</v>
      </c>
      <c r="M509" s="77"/>
      <c r="N509" s="77"/>
      <c r="O509" s="64"/>
      <c r="P509" s="64"/>
      <c r="Q509" s="64"/>
      <c r="R509" s="73"/>
      <c r="S509" s="77"/>
      <c r="T509" s="77" t="str">
        <f>VLOOKUP(B509,[2]Лист1!$C$3:$W$573,21,0)</f>
        <v>-</v>
      </c>
      <c r="U509" s="77" t="str">
        <f t="shared" si="21"/>
        <v>-</v>
      </c>
      <c r="V509" s="64">
        <f t="shared" si="22"/>
        <v>0</v>
      </c>
      <c r="W509" s="119"/>
      <c r="X509" s="182" t="s">
        <v>4867</v>
      </c>
      <c r="Y509" s="163">
        <v>2</v>
      </c>
      <c r="Z509" s="237"/>
    </row>
    <row r="510" spans="1:26" x14ac:dyDescent="0.3">
      <c r="A510" s="109" t="s">
        <v>1581</v>
      </c>
      <c r="B510" s="110" t="s">
        <v>1582</v>
      </c>
      <c r="C510" s="110" t="s">
        <v>1583</v>
      </c>
      <c r="D510" s="77">
        <v>2</v>
      </c>
      <c r="E510" s="194">
        <v>237.2</v>
      </c>
      <c r="F510" s="198">
        <v>474.4</v>
      </c>
      <c r="G510" s="199">
        <v>6.24</v>
      </c>
      <c r="H510" s="199">
        <v>12.48</v>
      </c>
      <c r="I510" s="77" t="s">
        <v>165</v>
      </c>
      <c r="J510" s="77">
        <f>VLOOKUP(B510,'[1]09.02.2026'!$C$3:$J$2063,8,0)</f>
        <v>2</v>
      </c>
      <c r="K510" s="77">
        <f t="shared" si="23"/>
        <v>474.4</v>
      </c>
      <c r="L510" s="64">
        <v>2</v>
      </c>
      <c r="M510" s="77"/>
      <c r="N510" s="77"/>
      <c r="O510" s="64"/>
      <c r="P510" s="64"/>
      <c r="Q510" s="64"/>
      <c r="R510" s="73"/>
      <c r="S510" s="77"/>
      <c r="T510" s="77" t="str">
        <f>VLOOKUP(B510,[2]Лист1!$C$3:$W$573,21,0)</f>
        <v>-</v>
      </c>
      <c r="U510" s="77" t="str">
        <f t="shared" si="21"/>
        <v>-</v>
      </c>
      <c r="V510" s="64">
        <f t="shared" si="22"/>
        <v>0</v>
      </c>
      <c r="W510" s="119"/>
      <c r="X510" s="182" t="s">
        <v>4867</v>
      </c>
      <c r="Y510" s="163">
        <v>2</v>
      </c>
      <c r="Z510" s="237"/>
    </row>
    <row r="511" spans="1:26" x14ac:dyDescent="0.3">
      <c r="A511" s="109" t="s">
        <v>1584</v>
      </c>
      <c r="B511" s="110" t="s">
        <v>1585</v>
      </c>
      <c r="C511" s="110" t="s">
        <v>1586</v>
      </c>
      <c r="D511" s="77">
        <v>4</v>
      </c>
      <c r="E511" s="194">
        <v>238.9</v>
      </c>
      <c r="F511" s="198">
        <v>955.6</v>
      </c>
      <c r="G511" s="199">
        <v>6.29</v>
      </c>
      <c r="H511" s="199">
        <v>25.16</v>
      </c>
      <c r="I511" s="77" t="s">
        <v>165</v>
      </c>
      <c r="J511" s="77">
        <f>VLOOKUP(B511,'[1]09.02.2026'!$C$3:$J$2063,8,0)</f>
        <v>4</v>
      </c>
      <c r="K511" s="77">
        <f t="shared" si="23"/>
        <v>955.6</v>
      </c>
      <c r="L511" s="64"/>
      <c r="M511" s="121">
        <v>2</v>
      </c>
      <c r="N511" s="120">
        <v>2</v>
      </c>
      <c r="O511" s="64"/>
      <c r="P511" s="64"/>
      <c r="Q511" s="64"/>
      <c r="R511" s="73"/>
      <c r="S511" s="77"/>
      <c r="T511" s="77" t="str">
        <f>VLOOKUP(B511,[2]Лист1!$C$3:$W$573,21,0)</f>
        <v>-</v>
      </c>
      <c r="U511" s="77" t="str">
        <f t="shared" si="21"/>
        <v>-</v>
      </c>
      <c r="V511" s="64">
        <f t="shared" si="22"/>
        <v>0</v>
      </c>
      <c r="W511" s="119"/>
      <c r="X511" s="182" t="s">
        <v>4867</v>
      </c>
      <c r="Y511" s="163">
        <v>4</v>
      </c>
      <c r="Z511" s="237"/>
    </row>
    <row r="512" spans="1:26" x14ac:dyDescent="0.3">
      <c r="A512" s="109" t="s">
        <v>1587</v>
      </c>
      <c r="B512" s="110" t="s">
        <v>1588</v>
      </c>
      <c r="C512" s="110" t="s">
        <v>1589</v>
      </c>
      <c r="D512" s="77">
        <v>2</v>
      </c>
      <c r="E512" s="194">
        <v>157.4</v>
      </c>
      <c r="F512" s="198">
        <v>314.8</v>
      </c>
      <c r="G512" s="199">
        <v>4.1399999999999997</v>
      </c>
      <c r="H512" s="199">
        <v>8.2799999999999994</v>
      </c>
      <c r="I512" s="77" t="s">
        <v>165</v>
      </c>
      <c r="J512" s="77">
        <f>VLOOKUP(B512,'[1]09.02.2026'!$C$3:$J$2063,8,0)</f>
        <v>1</v>
      </c>
      <c r="K512" s="77">
        <f t="shared" si="23"/>
        <v>157.4</v>
      </c>
      <c r="L512" s="64"/>
      <c r="M512" s="77"/>
      <c r="N512" s="120">
        <v>2</v>
      </c>
      <c r="O512" s="64"/>
      <c r="P512" s="64"/>
      <c r="Q512" s="64"/>
      <c r="R512" s="73"/>
      <c r="S512" s="77"/>
      <c r="T512" s="77" t="str">
        <f>VLOOKUP(B512,[2]Лист1!$C$3:$W$573,21,0)</f>
        <v>-</v>
      </c>
      <c r="U512" s="77" t="str">
        <f t="shared" si="21"/>
        <v>-</v>
      </c>
      <c r="V512" s="64">
        <f t="shared" si="22"/>
        <v>0</v>
      </c>
      <c r="W512" s="119"/>
      <c r="X512" s="182" t="s">
        <v>4867</v>
      </c>
      <c r="Y512" s="163">
        <v>2</v>
      </c>
      <c r="Z512" s="237"/>
    </row>
    <row r="513" spans="1:26" x14ac:dyDescent="0.3">
      <c r="A513" s="109" t="s">
        <v>1590</v>
      </c>
      <c r="B513" s="110" t="s">
        <v>1591</v>
      </c>
      <c r="C513" s="110" t="s">
        <v>1592</v>
      </c>
      <c r="D513" s="77">
        <v>1</v>
      </c>
      <c r="E513" s="194">
        <v>103.2</v>
      </c>
      <c r="F513" s="198">
        <v>103.2</v>
      </c>
      <c r="G513" s="199">
        <v>2.66</v>
      </c>
      <c r="H513" s="199">
        <v>2.66</v>
      </c>
      <c r="I513" s="77" t="s">
        <v>165</v>
      </c>
      <c r="J513" s="77">
        <f>VLOOKUP(B513,'[1]09.02.2026'!$C$3:$J$2063,8,0)</f>
        <v>1</v>
      </c>
      <c r="K513" s="77">
        <f t="shared" si="23"/>
        <v>103.2</v>
      </c>
      <c r="L513" s="64"/>
      <c r="M513" s="77"/>
      <c r="N513" s="120">
        <v>1</v>
      </c>
      <c r="O513" s="64"/>
      <c r="P513" s="64"/>
      <c r="Q513" s="64"/>
      <c r="R513" s="73"/>
      <c r="S513" s="77"/>
      <c r="T513" s="77" t="str">
        <f>VLOOKUP(B513,[2]Лист1!$C$3:$W$573,21,0)</f>
        <v>-</v>
      </c>
      <c r="U513" s="77" t="str">
        <f t="shared" si="21"/>
        <v>-</v>
      </c>
      <c r="V513" s="64">
        <f t="shared" si="22"/>
        <v>0</v>
      </c>
      <c r="W513" s="119"/>
      <c r="X513" s="182" t="s">
        <v>4867</v>
      </c>
      <c r="Y513" s="163">
        <v>1</v>
      </c>
      <c r="Z513" s="237"/>
    </row>
    <row r="514" spans="1:26" x14ac:dyDescent="0.3">
      <c r="A514" s="109" t="s">
        <v>1593</v>
      </c>
      <c r="B514" s="110" t="s">
        <v>1594</v>
      </c>
      <c r="C514" s="110" t="s">
        <v>1595</v>
      </c>
      <c r="D514" s="77">
        <v>2</v>
      </c>
      <c r="E514" s="194">
        <v>87.4</v>
      </c>
      <c r="F514" s="198">
        <v>174.8</v>
      </c>
      <c r="G514" s="199">
        <v>2.2999999999999998</v>
      </c>
      <c r="H514" s="199">
        <v>4.5999999999999996</v>
      </c>
      <c r="I514" s="77" t="s">
        <v>165</v>
      </c>
      <c r="J514" s="77">
        <f>VLOOKUP(B514,'[1]09.02.2026'!$C$3:$J$2063,8,0)</f>
        <v>2</v>
      </c>
      <c r="K514" s="77">
        <f t="shared" si="23"/>
        <v>174.8</v>
      </c>
      <c r="L514" s="64"/>
      <c r="M514" s="77"/>
      <c r="N514" s="120">
        <v>2</v>
      </c>
      <c r="O514" s="64"/>
      <c r="P514" s="64"/>
      <c r="Q514" s="64"/>
      <c r="R514" s="73"/>
      <c r="S514" s="77"/>
      <c r="T514" s="77" t="str">
        <f>VLOOKUP(B514,[2]Лист1!$C$3:$W$573,21,0)</f>
        <v>-</v>
      </c>
      <c r="U514" s="77" t="str">
        <f t="shared" ref="U514:U577" si="24">IFERROR((T514*E514),"-")</f>
        <v>-</v>
      </c>
      <c r="V514" s="64">
        <f t="shared" ref="V514:V572" si="25">D514-L514-M514-N514-O514-P514-Q514-R514-S514</f>
        <v>0</v>
      </c>
      <c r="W514" s="119"/>
      <c r="X514" s="182" t="s">
        <v>4867</v>
      </c>
      <c r="Y514" s="163">
        <v>2</v>
      </c>
      <c r="Z514" s="237"/>
    </row>
    <row r="515" spans="1:26" x14ac:dyDescent="0.3">
      <c r="A515" s="109" t="s">
        <v>1596</v>
      </c>
      <c r="B515" s="110" t="s">
        <v>1597</v>
      </c>
      <c r="C515" s="110" t="s">
        <v>1598</v>
      </c>
      <c r="D515" s="77">
        <v>1</v>
      </c>
      <c r="E515" s="194">
        <v>103.2</v>
      </c>
      <c r="F515" s="198">
        <v>103.2</v>
      </c>
      <c r="G515" s="199">
        <v>2.66</v>
      </c>
      <c r="H515" s="199">
        <v>2.66</v>
      </c>
      <c r="I515" s="77" t="s">
        <v>165</v>
      </c>
      <c r="J515" s="77">
        <f>VLOOKUP(B515,'[1]09.02.2026'!$C$3:$J$2063,8,0)</f>
        <v>1</v>
      </c>
      <c r="K515" s="77">
        <f t="shared" ref="K515:K572" si="26">J515*E515</f>
        <v>103.2</v>
      </c>
      <c r="L515" s="64"/>
      <c r="M515" s="77"/>
      <c r="N515" s="120">
        <v>1</v>
      </c>
      <c r="O515" s="64"/>
      <c r="P515" s="64"/>
      <c r="Q515" s="64"/>
      <c r="R515" s="73"/>
      <c r="S515" s="77"/>
      <c r="T515" s="77" t="str">
        <f>VLOOKUP(B515,[2]Лист1!$C$3:$W$573,21,0)</f>
        <v>-</v>
      </c>
      <c r="U515" s="77" t="str">
        <f t="shared" si="24"/>
        <v>-</v>
      </c>
      <c r="V515" s="64">
        <f t="shared" si="25"/>
        <v>0</v>
      </c>
      <c r="W515" s="119"/>
      <c r="X515" s="182" t="s">
        <v>4867</v>
      </c>
      <c r="Y515" s="163">
        <v>1</v>
      </c>
      <c r="Z515" s="237"/>
    </row>
    <row r="516" spans="1:26" x14ac:dyDescent="0.3">
      <c r="A516" s="109" t="s">
        <v>1599</v>
      </c>
      <c r="B516" s="110" t="s">
        <v>1600</v>
      </c>
      <c r="C516" s="110" t="s">
        <v>1601</v>
      </c>
      <c r="D516" s="77">
        <v>10</v>
      </c>
      <c r="E516" s="194">
        <v>235.1</v>
      </c>
      <c r="F516" s="198">
        <v>2351</v>
      </c>
      <c r="G516" s="199">
        <v>6.19</v>
      </c>
      <c r="H516" s="199">
        <v>61.9</v>
      </c>
      <c r="I516" s="77" t="s">
        <v>165</v>
      </c>
      <c r="J516" s="77">
        <f>VLOOKUP(B516,'[1]09.02.2026'!$C$3:$J$2063,8,0)</f>
        <v>5</v>
      </c>
      <c r="K516" s="77">
        <f t="shared" si="26"/>
        <v>1175.5</v>
      </c>
      <c r="L516" s="64"/>
      <c r="M516" s="77"/>
      <c r="N516" s="77"/>
      <c r="O516" s="64">
        <v>2</v>
      </c>
      <c r="P516" s="64">
        <v>2</v>
      </c>
      <c r="Q516" s="64">
        <v>2</v>
      </c>
      <c r="R516" s="118">
        <v>2</v>
      </c>
      <c r="S516" s="117">
        <v>2</v>
      </c>
      <c r="T516" s="77" t="str">
        <f>VLOOKUP(B516,[2]Лист1!$C$3:$W$573,21,0)</f>
        <v>-</v>
      </c>
      <c r="U516" s="77" t="str">
        <f t="shared" si="24"/>
        <v>-</v>
      </c>
      <c r="V516" s="64">
        <f t="shared" si="25"/>
        <v>0</v>
      </c>
      <c r="W516" s="119"/>
      <c r="X516" s="182" t="s">
        <v>4867</v>
      </c>
      <c r="Y516" s="163">
        <v>10</v>
      </c>
      <c r="Z516" s="237"/>
    </row>
    <row r="517" spans="1:26" x14ac:dyDescent="0.3">
      <c r="A517" s="109" t="s">
        <v>1602</v>
      </c>
      <c r="B517" s="110" t="s">
        <v>1603</v>
      </c>
      <c r="C517" s="110" t="s">
        <v>1604</v>
      </c>
      <c r="D517" s="77">
        <v>10</v>
      </c>
      <c r="E517" s="194">
        <v>232.1</v>
      </c>
      <c r="F517" s="198">
        <v>2321</v>
      </c>
      <c r="G517" s="199">
        <v>6.11</v>
      </c>
      <c r="H517" s="199">
        <v>61.1</v>
      </c>
      <c r="I517" s="77" t="s">
        <v>165</v>
      </c>
      <c r="J517" s="77">
        <f>VLOOKUP(B517,'[1]09.02.2026'!$C$3:$J$2063,8,0)</f>
        <v>1</v>
      </c>
      <c r="K517" s="77">
        <f t="shared" si="26"/>
        <v>232.1</v>
      </c>
      <c r="L517" s="64"/>
      <c r="M517" s="77"/>
      <c r="N517" s="77"/>
      <c r="O517" s="64">
        <v>2</v>
      </c>
      <c r="P517" s="64">
        <v>2</v>
      </c>
      <c r="Q517" s="64">
        <v>2</v>
      </c>
      <c r="R517" s="118">
        <v>2</v>
      </c>
      <c r="S517" s="117">
        <v>2</v>
      </c>
      <c r="T517" s="77" t="str">
        <f>VLOOKUP(B517,[2]Лист1!$C$3:$W$573,21,0)</f>
        <v>-</v>
      </c>
      <c r="U517" s="77" t="str">
        <f t="shared" si="24"/>
        <v>-</v>
      </c>
      <c r="V517" s="64">
        <f t="shared" si="25"/>
        <v>0</v>
      </c>
      <c r="W517" s="119"/>
      <c r="X517" s="182" t="s">
        <v>4867</v>
      </c>
      <c r="Y517" s="163">
        <v>10</v>
      </c>
      <c r="Z517" s="237"/>
    </row>
    <row r="518" spans="1:26" x14ac:dyDescent="0.3">
      <c r="A518" s="109" t="s">
        <v>1605</v>
      </c>
      <c r="B518" s="110" t="s">
        <v>1606</v>
      </c>
      <c r="C518" s="110" t="s">
        <v>1607</v>
      </c>
      <c r="D518" s="77">
        <v>4</v>
      </c>
      <c r="E518" s="194">
        <v>239</v>
      </c>
      <c r="F518" s="198">
        <v>956</v>
      </c>
      <c r="G518" s="199">
        <v>6.29</v>
      </c>
      <c r="H518" s="199">
        <v>25.16</v>
      </c>
      <c r="I518" s="77" t="s">
        <v>165</v>
      </c>
      <c r="J518" s="77">
        <f>VLOOKUP(B518,'[1]09.02.2026'!$C$3:$J$2063,8,0)</f>
        <v>2</v>
      </c>
      <c r="K518" s="77">
        <f t="shared" si="26"/>
        <v>478</v>
      </c>
      <c r="L518" s="64"/>
      <c r="M518" s="77"/>
      <c r="N518" s="77"/>
      <c r="O518" s="64"/>
      <c r="P518" s="64">
        <v>4</v>
      </c>
      <c r="Q518" s="64"/>
      <c r="R518" s="73"/>
      <c r="S518" s="77"/>
      <c r="T518" s="77" t="str">
        <f>VLOOKUP(B518,[2]Лист1!$C$3:$W$573,21,0)</f>
        <v>-</v>
      </c>
      <c r="U518" s="77" t="str">
        <f t="shared" si="24"/>
        <v>-</v>
      </c>
      <c r="V518" s="64">
        <f t="shared" si="25"/>
        <v>0</v>
      </c>
      <c r="W518" s="119"/>
      <c r="X518" s="182" t="s">
        <v>4867</v>
      </c>
      <c r="Y518" s="163">
        <v>4</v>
      </c>
      <c r="Z518" s="237"/>
    </row>
    <row r="519" spans="1:26" x14ac:dyDescent="0.3">
      <c r="A519" s="109" t="s">
        <v>1608</v>
      </c>
      <c r="B519" s="110" t="s">
        <v>1609</v>
      </c>
      <c r="C519" s="110" t="s">
        <v>1610</v>
      </c>
      <c r="D519" s="77">
        <v>2</v>
      </c>
      <c r="E519" s="194">
        <v>228.8</v>
      </c>
      <c r="F519" s="198">
        <v>457.6</v>
      </c>
      <c r="G519" s="199">
        <v>6.02</v>
      </c>
      <c r="H519" s="199">
        <v>12.04</v>
      </c>
      <c r="I519" s="77" t="s">
        <v>165</v>
      </c>
      <c r="J519" s="77">
        <f>VLOOKUP(B519,'[1]09.02.2026'!$C$3:$J$2063,8,0)</f>
        <v>2</v>
      </c>
      <c r="K519" s="77">
        <f t="shared" si="26"/>
        <v>457.6</v>
      </c>
      <c r="L519" s="64"/>
      <c r="M519" s="77"/>
      <c r="N519" s="77"/>
      <c r="O519" s="64"/>
      <c r="P519" s="64">
        <v>2</v>
      </c>
      <c r="Q519" s="64"/>
      <c r="R519" s="73"/>
      <c r="S519" s="77"/>
      <c r="T519" s="77" t="str">
        <f>VLOOKUP(B519,[2]Лист1!$C$3:$W$573,21,0)</f>
        <v>-</v>
      </c>
      <c r="U519" s="77" t="str">
        <f t="shared" si="24"/>
        <v>-</v>
      </c>
      <c r="V519" s="64">
        <f t="shared" si="25"/>
        <v>0</v>
      </c>
      <c r="W519" s="119"/>
      <c r="X519" s="182" t="s">
        <v>4867</v>
      </c>
      <c r="Y519" s="163">
        <v>2</v>
      </c>
      <c r="Z519" s="237"/>
    </row>
    <row r="520" spans="1:26" x14ac:dyDescent="0.3">
      <c r="A520" s="109" t="s">
        <v>1611</v>
      </c>
      <c r="B520" s="110" t="s">
        <v>1612</v>
      </c>
      <c r="C520" s="110" t="s">
        <v>1613</v>
      </c>
      <c r="D520" s="77">
        <v>2</v>
      </c>
      <c r="E520" s="194">
        <v>375.5</v>
      </c>
      <c r="F520" s="198">
        <v>751</v>
      </c>
      <c r="G520" s="199">
        <v>8.18</v>
      </c>
      <c r="H520" s="199">
        <v>16.36</v>
      </c>
      <c r="I520" s="77" t="s">
        <v>165</v>
      </c>
      <c r="J520" s="77">
        <f>VLOOKUP(B520,'[1]09.02.2026'!$C$3:$J$2063,8,0)</f>
        <v>2</v>
      </c>
      <c r="K520" s="77">
        <f t="shared" si="26"/>
        <v>751</v>
      </c>
      <c r="L520" s="64"/>
      <c r="M520" s="77"/>
      <c r="N520" s="77"/>
      <c r="O520" s="64"/>
      <c r="P520" s="64">
        <v>2</v>
      </c>
      <c r="Q520" s="64"/>
      <c r="R520" s="73"/>
      <c r="S520" s="77"/>
      <c r="T520" s="77" t="str">
        <f>VLOOKUP(B520,[2]Лист1!$C$3:$W$573,21,0)</f>
        <v>-</v>
      </c>
      <c r="U520" s="77" t="str">
        <f t="shared" si="24"/>
        <v>-</v>
      </c>
      <c r="V520" s="64">
        <f t="shared" si="25"/>
        <v>0</v>
      </c>
      <c r="W520" s="119"/>
      <c r="X520" s="182" t="s">
        <v>4970</v>
      </c>
      <c r="Y520" s="163">
        <v>2</v>
      </c>
      <c r="Z520" s="237"/>
    </row>
    <row r="521" spans="1:26" x14ac:dyDescent="0.3">
      <c r="A521" s="109" t="s">
        <v>1614</v>
      </c>
      <c r="B521" s="110" t="s">
        <v>1615</v>
      </c>
      <c r="C521" s="110" t="s">
        <v>1616</v>
      </c>
      <c r="D521" s="77">
        <v>1</v>
      </c>
      <c r="E521" s="194">
        <v>172.7</v>
      </c>
      <c r="F521" s="198">
        <v>172.7</v>
      </c>
      <c r="G521" s="199">
        <v>3.94</v>
      </c>
      <c r="H521" s="199">
        <v>3.94</v>
      </c>
      <c r="I521" s="77" t="s">
        <v>165</v>
      </c>
      <c r="J521" s="77">
        <f>VLOOKUP(B521,'[1]09.02.2026'!$C$3:$J$2063,8,0)</f>
        <v>1</v>
      </c>
      <c r="K521" s="77">
        <f t="shared" si="26"/>
        <v>172.7</v>
      </c>
      <c r="L521" s="64"/>
      <c r="M521" s="77"/>
      <c r="N521" s="120">
        <v>1</v>
      </c>
      <c r="O521" s="64"/>
      <c r="P521" s="64"/>
      <c r="Q521" s="64"/>
      <c r="R521" s="73"/>
      <c r="S521" s="77"/>
      <c r="T521" s="77">
        <f>VLOOKUP(B521,[2]Лист1!$C$3:$W$573,21,0)</f>
        <v>1</v>
      </c>
      <c r="U521" s="77">
        <f t="shared" si="24"/>
        <v>172.7</v>
      </c>
      <c r="V521" s="64">
        <f t="shared" si="25"/>
        <v>0</v>
      </c>
      <c r="W521" s="119"/>
      <c r="X521" s="182"/>
      <c r="Y521" s="163"/>
      <c r="Z521" s="237"/>
    </row>
    <row r="522" spans="1:26" x14ac:dyDescent="0.3">
      <c r="A522" s="109" t="s">
        <v>1617</v>
      </c>
      <c r="B522" s="110" t="s">
        <v>1618</v>
      </c>
      <c r="C522" s="110" t="s">
        <v>1619</v>
      </c>
      <c r="D522" s="77">
        <v>1</v>
      </c>
      <c r="E522" s="194">
        <v>180.9</v>
      </c>
      <c r="F522" s="198">
        <v>180.9</v>
      </c>
      <c r="G522" s="199">
        <v>4.13</v>
      </c>
      <c r="H522" s="199">
        <v>4.13</v>
      </c>
      <c r="I522" s="77" t="s">
        <v>165</v>
      </c>
      <c r="J522" s="77">
        <f>VLOOKUP(B522,'[1]09.02.2026'!$C$3:$J$2063,8,0)</f>
        <v>1</v>
      </c>
      <c r="K522" s="77">
        <f t="shared" si="26"/>
        <v>180.9</v>
      </c>
      <c r="L522" s="64"/>
      <c r="M522" s="77"/>
      <c r="N522" s="120">
        <v>1</v>
      </c>
      <c r="O522" s="64"/>
      <c r="P522" s="64"/>
      <c r="Q522" s="64"/>
      <c r="R522" s="73"/>
      <c r="S522" s="77"/>
      <c r="T522" s="77">
        <f>VLOOKUP(B522,[2]Лист1!$C$3:$W$573,21,0)</f>
        <v>1</v>
      </c>
      <c r="U522" s="77">
        <f t="shared" si="24"/>
        <v>180.9</v>
      </c>
      <c r="V522" s="64">
        <f t="shared" si="25"/>
        <v>0</v>
      </c>
      <c r="W522" s="119"/>
      <c r="X522" s="182"/>
      <c r="Y522" s="163"/>
      <c r="Z522" s="237"/>
    </row>
    <row r="523" spans="1:26" x14ac:dyDescent="0.3">
      <c r="A523" s="109" t="s">
        <v>1620</v>
      </c>
      <c r="B523" s="110" t="s">
        <v>1621</v>
      </c>
      <c r="C523" s="110" t="s">
        <v>1622</v>
      </c>
      <c r="D523" s="77">
        <v>1</v>
      </c>
      <c r="E523" s="194">
        <v>179.9</v>
      </c>
      <c r="F523" s="198">
        <v>179.9</v>
      </c>
      <c r="G523" s="199">
        <v>4.0999999999999996</v>
      </c>
      <c r="H523" s="199">
        <v>4.0999999999999996</v>
      </c>
      <c r="I523" s="77" t="s">
        <v>165</v>
      </c>
      <c r="J523" s="77">
        <f>VLOOKUP(B523,'[1]09.02.2026'!$C$3:$J$2063,8,0)</f>
        <v>1</v>
      </c>
      <c r="K523" s="77">
        <f t="shared" si="26"/>
        <v>179.9</v>
      </c>
      <c r="L523" s="64"/>
      <c r="M523" s="77"/>
      <c r="N523" s="120">
        <v>1</v>
      </c>
      <c r="O523" s="64"/>
      <c r="P523" s="64"/>
      <c r="Q523" s="64"/>
      <c r="R523" s="73"/>
      <c r="S523" s="77"/>
      <c r="T523" s="77">
        <f>VLOOKUP(B523,[2]Лист1!$C$3:$W$573,21,0)</f>
        <v>1</v>
      </c>
      <c r="U523" s="77">
        <f t="shared" si="24"/>
        <v>179.9</v>
      </c>
      <c r="V523" s="64">
        <f t="shared" si="25"/>
        <v>0</v>
      </c>
      <c r="W523" s="119"/>
      <c r="X523" s="182"/>
      <c r="Y523" s="163"/>
      <c r="Z523" s="237"/>
    </row>
    <row r="524" spans="1:26" hidden="1" x14ac:dyDescent="0.3">
      <c r="A524" s="109" t="s">
        <v>1623</v>
      </c>
      <c r="B524" s="110" t="s">
        <v>1624</v>
      </c>
      <c r="C524" s="110" t="s">
        <v>1625</v>
      </c>
      <c r="D524" s="77">
        <v>1</v>
      </c>
      <c r="E524" s="194">
        <v>211.3</v>
      </c>
      <c r="F524" s="198">
        <v>211.3</v>
      </c>
      <c r="G524" s="199">
        <v>4.8</v>
      </c>
      <c r="H524" s="199">
        <v>4.8</v>
      </c>
      <c r="I524" s="77" t="s">
        <v>165</v>
      </c>
      <c r="J524" s="77">
        <f>VLOOKUP(B524,'[1]09.02.2026'!$C$3:$J$2063,8,0)</f>
        <v>0</v>
      </c>
      <c r="K524" s="77">
        <f t="shared" si="26"/>
        <v>0</v>
      </c>
      <c r="L524" s="64"/>
      <c r="M524" s="77"/>
      <c r="N524" s="77"/>
      <c r="O524" s="64"/>
      <c r="P524" s="64">
        <v>1</v>
      </c>
      <c r="Q524" s="64"/>
      <c r="R524" s="73"/>
      <c r="S524" s="77"/>
      <c r="T524" s="77" t="str">
        <f>VLOOKUP(B524,[2]Лист1!$C$3:$W$573,21,0)</f>
        <v>-</v>
      </c>
      <c r="U524" s="77" t="str">
        <f t="shared" si="24"/>
        <v>-</v>
      </c>
      <c r="V524" s="64">
        <f t="shared" si="25"/>
        <v>0</v>
      </c>
      <c r="W524" s="119"/>
      <c r="X524" s="182"/>
      <c r="Y524" s="163"/>
      <c r="Z524" s="237"/>
    </row>
    <row r="525" spans="1:26" x14ac:dyDescent="0.3">
      <c r="A525" s="109" t="s">
        <v>1626</v>
      </c>
      <c r="B525" s="110" t="s">
        <v>1627</v>
      </c>
      <c r="C525" s="110" t="s">
        <v>1628</v>
      </c>
      <c r="D525" s="77">
        <v>2</v>
      </c>
      <c r="E525" s="194">
        <v>213.4</v>
      </c>
      <c r="F525" s="198">
        <v>426.8</v>
      </c>
      <c r="G525" s="199">
        <v>4.8600000000000003</v>
      </c>
      <c r="H525" s="199">
        <v>9.7200000000000006</v>
      </c>
      <c r="I525" s="77" t="s">
        <v>165</v>
      </c>
      <c r="J525" s="77">
        <f>VLOOKUP(B525,'[1]09.02.2026'!$C$3:$J$2063,8,0)</f>
        <v>2</v>
      </c>
      <c r="K525" s="77">
        <f t="shared" si="26"/>
        <v>426.8</v>
      </c>
      <c r="L525" s="64"/>
      <c r="M525" s="77"/>
      <c r="N525" s="77"/>
      <c r="O525" s="64"/>
      <c r="P525" s="64">
        <v>2</v>
      </c>
      <c r="Q525" s="64"/>
      <c r="R525" s="73"/>
      <c r="S525" s="77"/>
      <c r="T525" s="77">
        <f>VLOOKUP(B525,[2]Лист1!$C$3:$W$573,21,0)</f>
        <v>2</v>
      </c>
      <c r="U525" s="77">
        <f t="shared" si="24"/>
        <v>426.8</v>
      </c>
      <c r="V525" s="64">
        <f t="shared" si="25"/>
        <v>0</v>
      </c>
      <c r="W525" s="119"/>
      <c r="X525" s="182"/>
      <c r="Y525" s="163"/>
      <c r="Z525" s="237"/>
    </row>
    <row r="526" spans="1:26" x14ac:dyDescent="0.3">
      <c r="A526" s="109" t="s">
        <v>1629</v>
      </c>
      <c r="B526" s="110" t="s">
        <v>1630</v>
      </c>
      <c r="C526" s="110" t="s">
        <v>1631</v>
      </c>
      <c r="D526" s="77">
        <v>1</v>
      </c>
      <c r="E526" s="194">
        <v>211.3</v>
      </c>
      <c r="F526" s="198">
        <v>211.3</v>
      </c>
      <c r="G526" s="199">
        <v>4.8</v>
      </c>
      <c r="H526" s="199">
        <v>4.8</v>
      </c>
      <c r="I526" s="77" t="s">
        <v>165</v>
      </c>
      <c r="J526" s="77">
        <f>VLOOKUP(B526,'[1]09.02.2026'!$C$3:$J$2063,8,0)</f>
        <v>1</v>
      </c>
      <c r="K526" s="77">
        <f t="shared" si="26"/>
        <v>211.3</v>
      </c>
      <c r="L526" s="64"/>
      <c r="M526" s="77"/>
      <c r="N526" s="77"/>
      <c r="O526" s="64"/>
      <c r="P526" s="64">
        <v>1</v>
      </c>
      <c r="Q526" s="64"/>
      <c r="R526" s="73"/>
      <c r="S526" s="77"/>
      <c r="T526" s="77">
        <f>VLOOKUP(B526,[2]Лист1!$C$3:$W$573,21,0)</f>
        <v>1</v>
      </c>
      <c r="U526" s="77">
        <f t="shared" si="24"/>
        <v>211.3</v>
      </c>
      <c r="V526" s="64">
        <f t="shared" si="25"/>
        <v>0</v>
      </c>
      <c r="W526" s="119"/>
      <c r="X526" s="182"/>
      <c r="Y526" s="163"/>
      <c r="Z526" s="237"/>
    </row>
    <row r="527" spans="1:26" x14ac:dyDescent="0.3">
      <c r="A527" s="109" t="s">
        <v>1632</v>
      </c>
      <c r="B527" s="110" t="s">
        <v>1633</v>
      </c>
      <c r="C527" s="110" t="s">
        <v>1634</v>
      </c>
      <c r="D527" s="77">
        <v>12</v>
      </c>
      <c r="E527" s="194">
        <v>45.2</v>
      </c>
      <c r="F527" s="198">
        <v>542.4</v>
      </c>
      <c r="G527" s="199">
        <v>1.27</v>
      </c>
      <c r="H527" s="199">
        <v>15.24</v>
      </c>
      <c r="I527" s="77" t="s">
        <v>165</v>
      </c>
      <c r="J527" s="77">
        <f>VLOOKUP(B527,'[1]09.02.2026'!$C$3:$J$2063,8,0)</f>
        <v>16</v>
      </c>
      <c r="K527" s="77">
        <f t="shared" si="26"/>
        <v>723.2</v>
      </c>
      <c r="L527" s="64">
        <v>8</v>
      </c>
      <c r="M527" s="121">
        <v>4</v>
      </c>
      <c r="N527" s="77"/>
      <c r="O527" s="64"/>
      <c r="P527" s="64"/>
      <c r="Q527" s="64"/>
      <c r="R527" s="73"/>
      <c r="S527" s="77"/>
      <c r="T527" s="77" t="str">
        <f>VLOOKUP(B527,[2]Лист1!$C$3:$W$573,21,0)</f>
        <v>-</v>
      </c>
      <c r="U527" s="77" t="str">
        <f t="shared" si="24"/>
        <v>-</v>
      </c>
      <c r="V527" s="64">
        <f t="shared" si="25"/>
        <v>0</v>
      </c>
      <c r="W527" s="119"/>
      <c r="X527" s="182"/>
      <c r="Y527" s="163"/>
      <c r="Z527" s="237"/>
    </row>
    <row r="528" spans="1:26" x14ac:dyDescent="0.3">
      <c r="A528" s="109" t="s">
        <v>1635</v>
      </c>
      <c r="B528" s="110" t="s">
        <v>1636</v>
      </c>
      <c r="C528" s="110" t="s">
        <v>1637</v>
      </c>
      <c r="D528" s="77">
        <v>2</v>
      </c>
      <c r="E528" s="194">
        <v>102.9</v>
      </c>
      <c r="F528" s="198">
        <v>205.8</v>
      </c>
      <c r="G528" s="199">
        <v>2.83</v>
      </c>
      <c r="H528" s="199">
        <v>5.66</v>
      </c>
      <c r="I528" s="77" t="s">
        <v>165</v>
      </c>
      <c r="J528" s="77">
        <f>VLOOKUP(B528,'[1]09.02.2026'!$C$3:$J$2063,8,0)</f>
        <v>6</v>
      </c>
      <c r="K528" s="77">
        <f t="shared" si="26"/>
        <v>617.40000000000009</v>
      </c>
      <c r="L528" s="64"/>
      <c r="M528" s="77"/>
      <c r="N528" s="77"/>
      <c r="O528" s="64"/>
      <c r="P528" s="64">
        <v>2</v>
      </c>
      <c r="Q528" s="64"/>
      <c r="R528" s="73"/>
      <c r="S528" s="77"/>
      <c r="T528" s="77" t="str">
        <f>VLOOKUP(B528,[2]Лист1!$C$3:$W$573,21,0)</f>
        <v>-</v>
      </c>
      <c r="U528" s="77" t="str">
        <f t="shared" si="24"/>
        <v>-</v>
      </c>
      <c r="V528" s="64">
        <f t="shared" si="25"/>
        <v>0</v>
      </c>
      <c r="W528" s="119"/>
      <c r="X528" s="182" t="s">
        <v>4953</v>
      </c>
      <c r="Y528" s="163">
        <v>1</v>
      </c>
      <c r="Z528" s="237"/>
    </row>
    <row r="529" spans="1:26" x14ac:dyDescent="0.3">
      <c r="A529" s="109" t="s">
        <v>1638</v>
      </c>
      <c r="B529" s="110" t="s">
        <v>1639</v>
      </c>
      <c r="C529" s="110" t="s">
        <v>1640</v>
      </c>
      <c r="D529" s="77">
        <v>2</v>
      </c>
      <c r="E529" s="194">
        <v>105.7</v>
      </c>
      <c r="F529" s="198">
        <v>211.4</v>
      </c>
      <c r="G529" s="199">
        <v>2.91</v>
      </c>
      <c r="H529" s="199">
        <v>5.82</v>
      </c>
      <c r="I529" s="77" t="s">
        <v>165</v>
      </c>
      <c r="J529" s="77">
        <f>VLOOKUP(B529,'[1]09.02.2026'!$C$3:$J$2063,8,0)</f>
        <v>2</v>
      </c>
      <c r="K529" s="77">
        <f t="shared" si="26"/>
        <v>211.4</v>
      </c>
      <c r="L529" s="64"/>
      <c r="M529" s="77"/>
      <c r="N529" s="77"/>
      <c r="O529" s="64"/>
      <c r="P529" s="64">
        <v>2</v>
      </c>
      <c r="Q529" s="64"/>
      <c r="R529" s="73"/>
      <c r="S529" s="77"/>
      <c r="T529" s="77" t="str">
        <f>VLOOKUP(B529,[2]Лист1!$C$3:$W$573,21,0)</f>
        <v>-</v>
      </c>
      <c r="U529" s="77" t="str">
        <f t="shared" si="24"/>
        <v>-</v>
      </c>
      <c r="V529" s="64">
        <f t="shared" si="25"/>
        <v>0</v>
      </c>
      <c r="W529" s="119"/>
      <c r="X529" s="182" t="s">
        <v>4953</v>
      </c>
      <c r="Y529" s="163">
        <v>2</v>
      </c>
      <c r="Z529" s="237"/>
    </row>
    <row r="530" spans="1:26" x14ac:dyDescent="0.3">
      <c r="A530" s="109" t="s">
        <v>1641</v>
      </c>
      <c r="B530" s="110" t="s">
        <v>1642</v>
      </c>
      <c r="C530" s="110" t="s">
        <v>1643</v>
      </c>
      <c r="D530" s="77">
        <v>2</v>
      </c>
      <c r="E530" s="194">
        <v>44.8</v>
      </c>
      <c r="F530" s="198">
        <v>89.6</v>
      </c>
      <c r="G530" s="199">
        <v>1.45</v>
      </c>
      <c r="H530" s="199">
        <v>2.9</v>
      </c>
      <c r="I530" s="77" t="s">
        <v>165</v>
      </c>
      <c r="J530" s="77">
        <f>VLOOKUP(B530,'[1]09.02.2026'!$C$3:$J$2063,8,0)</f>
        <v>2</v>
      </c>
      <c r="K530" s="77">
        <f t="shared" si="26"/>
        <v>89.6</v>
      </c>
      <c r="L530" s="64">
        <v>2</v>
      </c>
      <c r="M530" s="77"/>
      <c r="N530" s="77"/>
      <c r="O530" s="64"/>
      <c r="P530" s="64"/>
      <c r="Q530" s="64"/>
      <c r="R530" s="73"/>
      <c r="S530" s="77"/>
      <c r="T530" s="77" t="str">
        <f>VLOOKUP(B530,[2]Лист1!$C$3:$W$573,21,0)</f>
        <v>-</v>
      </c>
      <c r="U530" s="77" t="str">
        <f t="shared" si="24"/>
        <v>-</v>
      </c>
      <c r="V530" s="64">
        <f t="shared" si="25"/>
        <v>0</v>
      </c>
      <c r="W530" s="119"/>
      <c r="X530" s="182" t="s">
        <v>4953</v>
      </c>
      <c r="Y530" s="163">
        <v>2</v>
      </c>
      <c r="Z530" s="237"/>
    </row>
    <row r="531" spans="1:26" x14ac:dyDescent="0.3">
      <c r="A531" s="109" t="s">
        <v>1644</v>
      </c>
      <c r="B531" s="110" t="s">
        <v>1645</v>
      </c>
      <c r="C531" s="110" t="s">
        <v>1646</v>
      </c>
      <c r="D531" s="77">
        <v>3</v>
      </c>
      <c r="E531" s="194">
        <v>45.8</v>
      </c>
      <c r="F531" s="198">
        <v>137.4</v>
      </c>
      <c r="G531" s="199">
        <v>1.48</v>
      </c>
      <c r="H531" s="199">
        <v>4.4400000000000004</v>
      </c>
      <c r="I531" s="77" t="s">
        <v>165</v>
      </c>
      <c r="J531" s="77">
        <f>VLOOKUP(B531,'[1]09.02.2026'!$C$3:$J$2063,8,0)</f>
        <v>3</v>
      </c>
      <c r="K531" s="77">
        <f t="shared" si="26"/>
        <v>137.39999999999998</v>
      </c>
      <c r="L531" s="64">
        <v>1</v>
      </c>
      <c r="M531" s="121">
        <v>2</v>
      </c>
      <c r="N531" s="77"/>
      <c r="O531" s="64"/>
      <c r="P531" s="64"/>
      <c r="Q531" s="64"/>
      <c r="R531" s="73"/>
      <c r="S531" s="77"/>
      <c r="T531" s="77" t="str">
        <f>VLOOKUP(B531,[2]Лист1!$C$3:$W$573,21,0)</f>
        <v>-</v>
      </c>
      <c r="U531" s="77" t="str">
        <f t="shared" si="24"/>
        <v>-</v>
      </c>
      <c r="V531" s="64">
        <f t="shared" si="25"/>
        <v>0</v>
      </c>
      <c r="W531" s="119"/>
      <c r="X531" s="182" t="s">
        <v>4953</v>
      </c>
      <c r="Y531" s="163">
        <v>3</v>
      </c>
      <c r="Z531" s="237"/>
    </row>
    <row r="532" spans="1:26" x14ac:dyDescent="0.3">
      <c r="A532" s="109" t="s">
        <v>1647</v>
      </c>
      <c r="B532" s="110" t="s">
        <v>1648</v>
      </c>
      <c r="C532" s="110" t="s">
        <v>1649</v>
      </c>
      <c r="D532" s="77">
        <v>4</v>
      </c>
      <c r="E532" s="194">
        <v>47.3</v>
      </c>
      <c r="F532" s="198">
        <v>189.2</v>
      </c>
      <c r="G532" s="199">
        <v>1.53</v>
      </c>
      <c r="H532" s="199">
        <v>6.12</v>
      </c>
      <c r="I532" s="77" t="s">
        <v>165</v>
      </c>
      <c r="J532" s="77">
        <f>VLOOKUP(B532,'[1]09.02.2026'!$C$3:$J$2063,8,0)</f>
        <v>4</v>
      </c>
      <c r="K532" s="77">
        <f t="shared" si="26"/>
        <v>189.2</v>
      </c>
      <c r="L532" s="64"/>
      <c r="M532" s="77"/>
      <c r="N532" s="120">
        <v>4</v>
      </c>
      <c r="O532" s="64"/>
      <c r="P532" s="64"/>
      <c r="Q532" s="64"/>
      <c r="R532" s="73"/>
      <c r="S532" s="77"/>
      <c r="T532" s="77" t="str">
        <f>VLOOKUP(B532,[2]Лист1!$C$3:$W$573,21,0)</f>
        <v>-</v>
      </c>
      <c r="U532" s="77" t="str">
        <f t="shared" si="24"/>
        <v>-</v>
      </c>
      <c r="V532" s="64">
        <f t="shared" si="25"/>
        <v>0</v>
      </c>
      <c r="W532" s="119"/>
      <c r="X532" s="182" t="s">
        <v>4953</v>
      </c>
      <c r="Y532" s="163">
        <v>4</v>
      </c>
      <c r="Z532" s="237"/>
    </row>
    <row r="533" spans="1:26" x14ac:dyDescent="0.3">
      <c r="A533" s="109" t="s">
        <v>1650</v>
      </c>
      <c r="B533" s="110" t="s">
        <v>1651</v>
      </c>
      <c r="C533" s="110" t="s">
        <v>1652</v>
      </c>
      <c r="D533" s="77">
        <v>4</v>
      </c>
      <c r="E533" s="194">
        <v>52.9</v>
      </c>
      <c r="F533" s="198">
        <v>211.6</v>
      </c>
      <c r="G533" s="199">
        <v>1.71</v>
      </c>
      <c r="H533" s="199">
        <v>6.84</v>
      </c>
      <c r="I533" s="77" t="s">
        <v>165</v>
      </c>
      <c r="J533" s="77">
        <f>VLOOKUP(B533,'[1]09.02.2026'!$C$3:$J$2063,8,0)</f>
        <v>4</v>
      </c>
      <c r="K533" s="77">
        <f t="shared" si="26"/>
        <v>211.6</v>
      </c>
      <c r="L533" s="64"/>
      <c r="M533" s="77"/>
      <c r="N533" s="77"/>
      <c r="O533" s="64">
        <v>4</v>
      </c>
      <c r="P533" s="64"/>
      <c r="Q533" s="64"/>
      <c r="R533" s="73"/>
      <c r="S533" s="77"/>
      <c r="T533" s="77" t="str">
        <f>VLOOKUP(B533,[2]Лист1!$C$3:$W$573,21,0)</f>
        <v>-</v>
      </c>
      <c r="U533" s="77" t="str">
        <f t="shared" si="24"/>
        <v>-</v>
      </c>
      <c r="V533" s="64">
        <f t="shared" si="25"/>
        <v>0</v>
      </c>
      <c r="W533" s="119"/>
      <c r="X533" s="182" t="s">
        <v>4953</v>
      </c>
      <c r="Y533" s="163">
        <v>4</v>
      </c>
      <c r="Z533" s="237"/>
    </row>
    <row r="534" spans="1:26" x14ac:dyDescent="0.3">
      <c r="A534" s="109" t="s">
        <v>1653</v>
      </c>
      <c r="B534" s="110" t="s">
        <v>1654</v>
      </c>
      <c r="C534" s="110" t="s">
        <v>1655</v>
      </c>
      <c r="D534" s="77">
        <v>2</v>
      </c>
      <c r="E534" s="194">
        <v>51</v>
      </c>
      <c r="F534" s="198">
        <v>102</v>
      </c>
      <c r="G534" s="199">
        <v>1.65</v>
      </c>
      <c r="H534" s="199">
        <v>3.3</v>
      </c>
      <c r="I534" s="77" t="s">
        <v>165</v>
      </c>
      <c r="J534" s="77">
        <f>VLOOKUP(B534,'[1]09.02.2026'!$C$3:$J$2063,8,0)</f>
        <v>2</v>
      </c>
      <c r="K534" s="77">
        <f t="shared" si="26"/>
        <v>102</v>
      </c>
      <c r="L534" s="64"/>
      <c r="M534" s="77"/>
      <c r="N534" s="77"/>
      <c r="O534" s="64"/>
      <c r="P534" s="64">
        <v>2</v>
      </c>
      <c r="Q534" s="64"/>
      <c r="R534" s="73"/>
      <c r="S534" s="77"/>
      <c r="T534" s="77" t="str">
        <f>VLOOKUP(B534,[2]Лист1!$C$3:$W$573,21,0)</f>
        <v>-</v>
      </c>
      <c r="U534" s="77" t="str">
        <f t="shared" si="24"/>
        <v>-</v>
      </c>
      <c r="V534" s="64">
        <f t="shared" si="25"/>
        <v>0</v>
      </c>
      <c r="W534" s="119"/>
      <c r="X534" s="182" t="s">
        <v>4953</v>
      </c>
      <c r="Y534" s="163">
        <v>2</v>
      </c>
      <c r="Z534" s="237"/>
    </row>
    <row r="535" spans="1:26" x14ac:dyDescent="0.3">
      <c r="A535" s="109" t="s">
        <v>1656</v>
      </c>
      <c r="B535" s="110" t="s">
        <v>1657</v>
      </c>
      <c r="C535" s="110" t="s">
        <v>1658</v>
      </c>
      <c r="D535" s="77">
        <v>1</v>
      </c>
      <c r="E535" s="194">
        <v>46.4</v>
      </c>
      <c r="F535" s="198">
        <v>46.4</v>
      </c>
      <c r="G535" s="199">
        <v>1.5</v>
      </c>
      <c r="H535" s="199">
        <v>1.5</v>
      </c>
      <c r="I535" s="77" t="s">
        <v>165</v>
      </c>
      <c r="J535" s="77">
        <f>VLOOKUP(B535,'[1]09.02.2026'!$C$3:$J$2063,8,0)</f>
        <v>1</v>
      </c>
      <c r="K535" s="77">
        <f t="shared" si="26"/>
        <v>46.4</v>
      </c>
      <c r="L535" s="64"/>
      <c r="M535" s="77"/>
      <c r="N535" s="77"/>
      <c r="O535" s="64"/>
      <c r="P535" s="64">
        <v>1</v>
      </c>
      <c r="Q535" s="64"/>
      <c r="R535" s="73"/>
      <c r="S535" s="77"/>
      <c r="T535" s="77" t="str">
        <f>VLOOKUP(B535,[2]Лист1!$C$3:$W$573,21,0)</f>
        <v>-</v>
      </c>
      <c r="U535" s="77" t="str">
        <f t="shared" si="24"/>
        <v>-</v>
      </c>
      <c r="V535" s="64">
        <f t="shared" si="25"/>
        <v>0</v>
      </c>
      <c r="W535" s="119"/>
      <c r="X535" s="182" t="s">
        <v>4953</v>
      </c>
      <c r="Y535" s="163">
        <v>1</v>
      </c>
      <c r="Z535" s="237"/>
    </row>
    <row r="536" spans="1:26" x14ac:dyDescent="0.3">
      <c r="A536" s="109" t="s">
        <v>1659</v>
      </c>
      <c r="B536" s="110" t="s">
        <v>1660</v>
      </c>
      <c r="C536" s="110" t="s">
        <v>1661</v>
      </c>
      <c r="D536" s="77">
        <v>1</v>
      </c>
      <c r="E536" s="194">
        <v>49.2</v>
      </c>
      <c r="F536" s="198">
        <v>49.2</v>
      </c>
      <c r="G536" s="199">
        <v>1.59</v>
      </c>
      <c r="H536" s="199">
        <v>1.59</v>
      </c>
      <c r="I536" s="77" t="s">
        <v>165</v>
      </c>
      <c r="J536" s="77">
        <f>VLOOKUP(B536,'[1]09.02.2026'!$C$3:$J$2063,8,0)</f>
        <v>1</v>
      </c>
      <c r="K536" s="77">
        <f t="shared" si="26"/>
        <v>49.2</v>
      </c>
      <c r="L536" s="64"/>
      <c r="M536" s="77"/>
      <c r="N536" s="77"/>
      <c r="O536" s="64"/>
      <c r="P536" s="64">
        <v>1</v>
      </c>
      <c r="Q536" s="64"/>
      <c r="R536" s="73"/>
      <c r="S536" s="77"/>
      <c r="T536" s="77" t="str">
        <f>VLOOKUP(B536,[2]Лист1!$C$3:$W$573,21,0)</f>
        <v>-</v>
      </c>
      <c r="U536" s="77" t="str">
        <f t="shared" si="24"/>
        <v>-</v>
      </c>
      <c r="V536" s="64">
        <f t="shared" si="25"/>
        <v>0</v>
      </c>
      <c r="W536" s="119"/>
      <c r="X536" s="182" t="s">
        <v>4953</v>
      </c>
      <c r="Y536" s="163">
        <v>1</v>
      </c>
      <c r="Z536" s="237"/>
    </row>
    <row r="537" spans="1:26" x14ac:dyDescent="0.3">
      <c r="A537" s="109" t="s">
        <v>1662</v>
      </c>
      <c r="B537" s="110" t="s">
        <v>1663</v>
      </c>
      <c r="C537" s="110" t="s">
        <v>1664</v>
      </c>
      <c r="D537" s="77">
        <v>1</v>
      </c>
      <c r="E537" s="194">
        <v>52.6</v>
      </c>
      <c r="F537" s="198">
        <v>52.6</v>
      </c>
      <c r="G537" s="199">
        <v>1.7</v>
      </c>
      <c r="H537" s="199">
        <v>1.7</v>
      </c>
      <c r="I537" s="77" t="s">
        <v>165</v>
      </c>
      <c r="J537" s="77">
        <f>VLOOKUP(B537,'[1]09.02.2026'!$C$3:$J$2063,8,0)</f>
        <v>1</v>
      </c>
      <c r="K537" s="77">
        <f t="shared" si="26"/>
        <v>52.6</v>
      </c>
      <c r="L537" s="64"/>
      <c r="M537" s="77"/>
      <c r="N537" s="77"/>
      <c r="O537" s="64"/>
      <c r="P537" s="64">
        <v>1</v>
      </c>
      <c r="Q537" s="64"/>
      <c r="R537" s="73"/>
      <c r="S537" s="77"/>
      <c r="T537" s="77" t="str">
        <f>VLOOKUP(B537,[2]Лист1!$C$3:$W$573,21,0)</f>
        <v>-</v>
      </c>
      <c r="U537" s="77" t="str">
        <f t="shared" si="24"/>
        <v>-</v>
      </c>
      <c r="V537" s="64">
        <f t="shared" si="25"/>
        <v>0</v>
      </c>
      <c r="W537" s="119"/>
      <c r="X537" s="182" t="s">
        <v>4953</v>
      </c>
      <c r="Y537" s="163">
        <v>1</v>
      </c>
      <c r="Z537" s="237"/>
    </row>
    <row r="538" spans="1:26" x14ac:dyDescent="0.3">
      <c r="A538" s="109" t="s">
        <v>1665</v>
      </c>
      <c r="B538" s="110" t="s">
        <v>1666</v>
      </c>
      <c r="C538" s="110" t="s">
        <v>1667</v>
      </c>
      <c r="D538" s="77">
        <v>1</v>
      </c>
      <c r="E538" s="194">
        <v>53.5</v>
      </c>
      <c r="F538" s="198">
        <v>53.5</v>
      </c>
      <c r="G538" s="199">
        <v>1.73</v>
      </c>
      <c r="H538" s="199">
        <v>1.73</v>
      </c>
      <c r="I538" s="77" t="s">
        <v>165</v>
      </c>
      <c r="J538" s="77">
        <f>VLOOKUP(B538,'[1]09.02.2026'!$C$3:$J$2063,8,0)</f>
        <v>1</v>
      </c>
      <c r="K538" s="77">
        <f t="shared" si="26"/>
        <v>53.5</v>
      </c>
      <c r="L538" s="64"/>
      <c r="M538" s="77"/>
      <c r="N538" s="77"/>
      <c r="O538" s="64"/>
      <c r="P538" s="64">
        <v>1</v>
      </c>
      <c r="Q538" s="64"/>
      <c r="R538" s="73"/>
      <c r="S538" s="77"/>
      <c r="T538" s="77" t="str">
        <f>VLOOKUP(B538,[2]Лист1!$C$3:$W$573,21,0)</f>
        <v>-</v>
      </c>
      <c r="U538" s="77" t="str">
        <f t="shared" si="24"/>
        <v>-</v>
      </c>
      <c r="V538" s="64">
        <f t="shared" si="25"/>
        <v>0</v>
      </c>
      <c r="W538" s="119"/>
      <c r="X538" s="182" t="s">
        <v>4953</v>
      </c>
      <c r="Y538" s="163">
        <v>1</v>
      </c>
      <c r="Z538" s="237"/>
    </row>
    <row r="539" spans="1:26" x14ac:dyDescent="0.3">
      <c r="A539" s="109" t="s">
        <v>1668</v>
      </c>
      <c r="B539" s="110" t="s">
        <v>1669</v>
      </c>
      <c r="C539" s="110" t="s">
        <v>1670</v>
      </c>
      <c r="D539" s="77">
        <v>2</v>
      </c>
      <c r="E539" s="194">
        <v>53.2</v>
      </c>
      <c r="F539" s="198">
        <v>106.4</v>
      </c>
      <c r="G539" s="199">
        <v>1.72</v>
      </c>
      <c r="H539" s="199">
        <v>3.44</v>
      </c>
      <c r="I539" s="77" t="s">
        <v>165</v>
      </c>
      <c r="J539" s="77">
        <f>VLOOKUP(B539,'[1]09.02.2026'!$C$3:$J$2063,8,0)</f>
        <v>2</v>
      </c>
      <c r="K539" s="77">
        <f t="shared" si="26"/>
        <v>106.4</v>
      </c>
      <c r="L539" s="64"/>
      <c r="M539" s="77"/>
      <c r="N539" s="77"/>
      <c r="O539" s="64"/>
      <c r="P539" s="64">
        <v>2</v>
      </c>
      <c r="Q539" s="64"/>
      <c r="R539" s="73"/>
      <c r="S539" s="77"/>
      <c r="T539" s="77" t="str">
        <f>VLOOKUP(B539,[2]Лист1!$C$3:$W$573,21,0)</f>
        <v>-</v>
      </c>
      <c r="U539" s="77" t="str">
        <f t="shared" si="24"/>
        <v>-</v>
      </c>
      <c r="V539" s="64">
        <f t="shared" si="25"/>
        <v>0</v>
      </c>
      <c r="W539" s="119"/>
      <c r="X539" s="182" t="s">
        <v>4953</v>
      </c>
      <c r="Y539" s="163">
        <v>2</v>
      </c>
      <c r="Z539" s="237"/>
    </row>
    <row r="540" spans="1:26" x14ac:dyDescent="0.3">
      <c r="A540" s="109" t="s">
        <v>1671</v>
      </c>
      <c r="B540" s="110" t="s">
        <v>1672</v>
      </c>
      <c r="C540" s="110" t="s">
        <v>1673</v>
      </c>
      <c r="D540" s="77">
        <v>1</v>
      </c>
      <c r="E540" s="194">
        <v>37.299999999999997</v>
      </c>
      <c r="F540" s="198">
        <v>37.299999999999997</v>
      </c>
      <c r="G540" s="199">
        <v>1.21</v>
      </c>
      <c r="H540" s="199">
        <v>1.21</v>
      </c>
      <c r="I540" s="77" t="s">
        <v>165</v>
      </c>
      <c r="J540" s="77">
        <f>VLOOKUP(B540,'[1]09.02.2026'!$C$3:$J$2063,8,0)</f>
        <v>1</v>
      </c>
      <c r="K540" s="77">
        <f t="shared" si="26"/>
        <v>37.299999999999997</v>
      </c>
      <c r="L540" s="64"/>
      <c r="M540" s="77"/>
      <c r="N540" s="77"/>
      <c r="O540" s="64"/>
      <c r="P540" s="64">
        <v>1</v>
      </c>
      <c r="Q540" s="64"/>
      <c r="R540" s="73"/>
      <c r="S540" s="77"/>
      <c r="T540" s="77" t="str">
        <f>VLOOKUP(B540,[2]Лист1!$C$3:$W$573,21,0)</f>
        <v>-</v>
      </c>
      <c r="U540" s="77" t="str">
        <f t="shared" si="24"/>
        <v>-</v>
      </c>
      <c r="V540" s="64">
        <f t="shared" si="25"/>
        <v>0</v>
      </c>
      <c r="W540" s="119"/>
      <c r="X540" s="182" t="s">
        <v>4953</v>
      </c>
      <c r="Y540" s="163">
        <v>1</v>
      </c>
      <c r="Z540" s="237"/>
    </row>
    <row r="541" spans="1:26" hidden="1" x14ac:dyDescent="0.3">
      <c r="A541" s="109" t="s">
        <v>1674</v>
      </c>
      <c r="B541" s="110" t="s">
        <v>1675</v>
      </c>
      <c r="C541" s="110" t="s">
        <v>1676</v>
      </c>
      <c r="D541" s="77">
        <v>2</v>
      </c>
      <c r="E541" s="194">
        <v>35.700000000000003</v>
      </c>
      <c r="F541" s="198">
        <v>71.400000000000006</v>
      </c>
      <c r="G541" s="199">
        <v>1.1599999999999999</v>
      </c>
      <c r="H541" s="199">
        <v>2.3199999999999998</v>
      </c>
      <c r="I541" s="77" t="s">
        <v>165</v>
      </c>
      <c r="J541" s="77">
        <f>VLOOKUP(B541,'[1]09.02.2026'!$C$3:$J$2063,8,0)</f>
        <v>0</v>
      </c>
      <c r="K541" s="77">
        <f t="shared" si="26"/>
        <v>0</v>
      </c>
      <c r="L541" s="64"/>
      <c r="M541" s="77"/>
      <c r="N541" s="77"/>
      <c r="O541" s="64"/>
      <c r="P541" s="64">
        <v>2</v>
      </c>
      <c r="Q541" s="64"/>
      <c r="R541" s="73"/>
      <c r="S541" s="77"/>
      <c r="T541" s="77" t="str">
        <f>VLOOKUP(B541,[2]Лист1!$C$3:$W$573,21,0)</f>
        <v>-</v>
      </c>
      <c r="U541" s="77" t="str">
        <f t="shared" si="24"/>
        <v>-</v>
      </c>
      <c r="V541" s="64">
        <f t="shared" si="25"/>
        <v>0</v>
      </c>
      <c r="W541" s="119"/>
      <c r="X541" s="182"/>
      <c r="Y541" s="163"/>
      <c r="Z541" s="237"/>
    </row>
    <row r="542" spans="1:26" x14ac:dyDescent="0.3">
      <c r="A542" s="109" t="s">
        <v>1677</v>
      </c>
      <c r="B542" s="110" t="s">
        <v>1678</v>
      </c>
      <c r="C542" s="110" t="s">
        <v>1679</v>
      </c>
      <c r="D542" s="77">
        <v>1</v>
      </c>
      <c r="E542" s="194">
        <v>29.5</v>
      </c>
      <c r="F542" s="198">
        <v>29.5</v>
      </c>
      <c r="G542" s="199">
        <v>0.96</v>
      </c>
      <c r="H542" s="199">
        <v>0.96</v>
      </c>
      <c r="I542" s="77" t="s">
        <v>165</v>
      </c>
      <c r="J542" s="77">
        <f>VLOOKUP(B542,'[1]09.02.2026'!$C$3:$J$2063,8,0)</f>
        <v>1</v>
      </c>
      <c r="K542" s="77">
        <f t="shared" si="26"/>
        <v>29.5</v>
      </c>
      <c r="L542" s="64"/>
      <c r="M542" s="77"/>
      <c r="N542" s="77"/>
      <c r="O542" s="64"/>
      <c r="P542" s="64">
        <v>1</v>
      </c>
      <c r="Q542" s="64"/>
      <c r="R542" s="73"/>
      <c r="S542" s="77"/>
      <c r="T542" s="77" t="str">
        <f>VLOOKUP(B542,[2]Лист1!$C$3:$W$573,21,0)</f>
        <v>-</v>
      </c>
      <c r="U542" s="77" t="str">
        <f t="shared" si="24"/>
        <v>-</v>
      </c>
      <c r="V542" s="64">
        <f t="shared" si="25"/>
        <v>0</v>
      </c>
      <c r="W542" s="119"/>
      <c r="X542" s="182" t="s">
        <v>4953</v>
      </c>
      <c r="Y542" s="163">
        <v>1</v>
      </c>
      <c r="Z542" s="237"/>
    </row>
    <row r="543" spans="1:26" hidden="1" x14ac:dyDescent="0.3">
      <c r="A543" s="109" t="s">
        <v>1680</v>
      </c>
      <c r="B543" s="110" t="s">
        <v>1681</v>
      </c>
      <c r="C543" s="110" t="s">
        <v>1682</v>
      </c>
      <c r="D543" s="77">
        <v>1</v>
      </c>
      <c r="E543" s="194">
        <v>24.7</v>
      </c>
      <c r="F543" s="198">
        <v>24.7</v>
      </c>
      <c r="G543" s="199">
        <v>0.8</v>
      </c>
      <c r="H543" s="199">
        <v>0.8</v>
      </c>
      <c r="I543" s="77" t="s">
        <v>165</v>
      </c>
      <c r="J543" s="77">
        <f>VLOOKUP(B543,'[1]09.02.2026'!$C$3:$J$2063,8,0)</f>
        <v>0</v>
      </c>
      <c r="K543" s="77">
        <f t="shared" si="26"/>
        <v>0</v>
      </c>
      <c r="L543" s="64"/>
      <c r="M543" s="77"/>
      <c r="N543" s="77"/>
      <c r="O543" s="64"/>
      <c r="P543" s="64">
        <v>1</v>
      </c>
      <c r="Q543" s="64"/>
      <c r="R543" s="73"/>
      <c r="S543" s="77"/>
      <c r="T543" s="77" t="str">
        <f>VLOOKUP(B543,[2]Лист1!$C$3:$W$573,21,0)</f>
        <v>-</v>
      </c>
      <c r="U543" s="77" t="str">
        <f t="shared" si="24"/>
        <v>-</v>
      </c>
      <c r="V543" s="64">
        <f t="shared" si="25"/>
        <v>0</v>
      </c>
      <c r="W543" s="119"/>
      <c r="X543" s="182"/>
      <c r="Y543" s="163"/>
      <c r="Z543" s="237"/>
    </row>
    <row r="544" spans="1:26" x14ac:dyDescent="0.3">
      <c r="A544" s="109" t="s">
        <v>1683</v>
      </c>
      <c r="B544" s="110" t="s">
        <v>1684</v>
      </c>
      <c r="C544" s="110" t="s">
        <v>1685</v>
      </c>
      <c r="D544" s="77">
        <v>12</v>
      </c>
      <c r="E544" s="194">
        <v>55</v>
      </c>
      <c r="F544" s="198">
        <v>660</v>
      </c>
      <c r="G544" s="199">
        <v>1.78</v>
      </c>
      <c r="H544" s="199">
        <v>21.36</v>
      </c>
      <c r="I544" s="77" t="s">
        <v>165</v>
      </c>
      <c r="J544" s="77">
        <f>VLOOKUP(B544,'[1]09.02.2026'!$C$3:$J$2063,8,0)</f>
        <v>12</v>
      </c>
      <c r="K544" s="77">
        <f t="shared" si="26"/>
        <v>660</v>
      </c>
      <c r="L544" s="64"/>
      <c r="M544" s="77"/>
      <c r="N544" s="77"/>
      <c r="O544" s="64"/>
      <c r="P544" s="64"/>
      <c r="Q544" s="64">
        <v>4</v>
      </c>
      <c r="R544" s="118">
        <v>4</v>
      </c>
      <c r="S544" s="117">
        <v>4</v>
      </c>
      <c r="T544" s="77" t="str">
        <f>VLOOKUP(B544,[2]Лист1!$C$3:$W$573,21,0)</f>
        <v>-</v>
      </c>
      <c r="U544" s="77" t="str">
        <f t="shared" si="24"/>
        <v>-</v>
      </c>
      <c r="V544" s="64">
        <f t="shared" si="25"/>
        <v>0</v>
      </c>
      <c r="W544" s="119"/>
      <c r="X544" s="182" t="s">
        <v>4953</v>
      </c>
      <c r="Y544" s="163">
        <v>12</v>
      </c>
      <c r="Z544" s="237"/>
    </row>
    <row r="545" spans="1:26" x14ac:dyDescent="0.3">
      <c r="A545" s="109" t="s">
        <v>1686</v>
      </c>
      <c r="B545" s="110" t="s">
        <v>1687</v>
      </c>
      <c r="C545" s="110" t="s">
        <v>1688</v>
      </c>
      <c r="D545" s="77">
        <v>2</v>
      </c>
      <c r="E545" s="194">
        <v>215.7</v>
      </c>
      <c r="F545" s="198">
        <v>431.4</v>
      </c>
      <c r="G545" s="199">
        <v>4.93</v>
      </c>
      <c r="H545" s="199">
        <v>9.86</v>
      </c>
      <c r="I545" s="77" t="s">
        <v>165</v>
      </c>
      <c r="J545" s="77">
        <f>VLOOKUP(B545,'[1]09.02.2026'!$C$3:$J$2063,8,0)</f>
        <v>2</v>
      </c>
      <c r="K545" s="77">
        <f t="shared" si="26"/>
        <v>431.4</v>
      </c>
      <c r="L545" s="64"/>
      <c r="M545" s="77"/>
      <c r="N545" s="77"/>
      <c r="O545" s="64"/>
      <c r="P545" s="64">
        <v>2</v>
      </c>
      <c r="Q545" s="64"/>
      <c r="R545" s="73"/>
      <c r="S545" s="77"/>
      <c r="T545" s="77">
        <f>VLOOKUP(B545,[2]Лист1!$C$3:$W$573,21,0)</f>
        <v>2</v>
      </c>
      <c r="U545" s="77">
        <f t="shared" si="24"/>
        <v>431.4</v>
      </c>
      <c r="V545" s="64">
        <f t="shared" si="25"/>
        <v>0</v>
      </c>
      <c r="W545" s="119"/>
      <c r="X545" s="182"/>
      <c r="Y545" s="163"/>
      <c r="Z545" s="237"/>
    </row>
    <row r="546" spans="1:26" x14ac:dyDescent="0.3">
      <c r="A546" s="109" t="s">
        <v>1689</v>
      </c>
      <c r="B546" s="110" t="s">
        <v>1690</v>
      </c>
      <c r="C546" s="110" t="s">
        <v>1691</v>
      </c>
      <c r="D546" s="77">
        <v>1</v>
      </c>
      <c r="E546" s="194">
        <v>218</v>
      </c>
      <c r="F546" s="198">
        <v>218</v>
      </c>
      <c r="G546" s="199">
        <v>4.9800000000000004</v>
      </c>
      <c r="H546" s="199">
        <v>4.9800000000000004</v>
      </c>
      <c r="I546" s="77" t="s">
        <v>165</v>
      </c>
      <c r="J546" s="77">
        <f>VLOOKUP(B546,'[1]09.02.2026'!$C$3:$J$2063,8,0)</f>
        <v>1</v>
      </c>
      <c r="K546" s="77">
        <f t="shared" si="26"/>
        <v>218</v>
      </c>
      <c r="L546" s="64"/>
      <c r="M546" s="77"/>
      <c r="N546" s="77"/>
      <c r="O546" s="64"/>
      <c r="P546" s="64">
        <v>1</v>
      </c>
      <c r="Q546" s="64"/>
      <c r="R546" s="73"/>
      <c r="S546" s="77"/>
      <c r="T546" s="77">
        <f>VLOOKUP(B546,[2]Лист1!$C$3:$W$573,21,0)</f>
        <v>1</v>
      </c>
      <c r="U546" s="77">
        <f t="shared" si="24"/>
        <v>218</v>
      </c>
      <c r="V546" s="64">
        <f t="shared" si="25"/>
        <v>0</v>
      </c>
      <c r="W546" s="119"/>
      <c r="X546" s="182"/>
      <c r="Y546" s="163"/>
      <c r="Z546" s="237"/>
    </row>
    <row r="547" spans="1:26" x14ac:dyDescent="0.3">
      <c r="A547" s="109" t="s">
        <v>1692</v>
      </c>
      <c r="B547" s="110" t="s">
        <v>1693</v>
      </c>
      <c r="C547" s="110" t="s">
        <v>1694</v>
      </c>
      <c r="D547" s="77">
        <v>1</v>
      </c>
      <c r="E547" s="194">
        <v>218</v>
      </c>
      <c r="F547" s="198">
        <v>218</v>
      </c>
      <c r="G547" s="199">
        <v>4.9800000000000004</v>
      </c>
      <c r="H547" s="199">
        <v>4.9800000000000004</v>
      </c>
      <c r="I547" s="77" t="s">
        <v>165</v>
      </c>
      <c r="J547" s="77">
        <f>VLOOKUP(B547,'[1]09.02.2026'!$C$3:$J$2063,8,0)</f>
        <v>1</v>
      </c>
      <c r="K547" s="77">
        <f t="shared" si="26"/>
        <v>218</v>
      </c>
      <c r="L547" s="64"/>
      <c r="M547" s="77"/>
      <c r="N547" s="77"/>
      <c r="O547" s="64"/>
      <c r="P547" s="64">
        <v>1</v>
      </c>
      <c r="Q547" s="64"/>
      <c r="R547" s="73"/>
      <c r="S547" s="77"/>
      <c r="T547" s="77">
        <f>VLOOKUP(B547,[2]Лист1!$C$3:$W$573,21,0)</f>
        <v>1</v>
      </c>
      <c r="U547" s="77">
        <f t="shared" si="24"/>
        <v>218</v>
      </c>
      <c r="V547" s="64">
        <f t="shared" si="25"/>
        <v>0</v>
      </c>
      <c r="W547" s="119"/>
      <c r="X547" s="182"/>
      <c r="Y547" s="163"/>
      <c r="Z547" s="237"/>
    </row>
    <row r="548" spans="1:26" x14ac:dyDescent="0.3">
      <c r="A548" s="109" t="s">
        <v>1695</v>
      </c>
      <c r="B548" s="110" t="s">
        <v>1696</v>
      </c>
      <c r="C548" s="110" t="s">
        <v>1697</v>
      </c>
      <c r="D548" s="77">
        <v>1</v>
      </c>
      <c r="E548" s="194">
        <v>286.3</v>
      </c>
      <c r="F548" s="198">
        <v>286.3</v>
      </c>
      <c r="G548" s="199">
        <v>5.66</v>
      </c>
      <c r="H548" s="199">
        <v>5.66</v>
      </c>
      <c r="I548" s="77" t="s">
        <v>170</v>
      </c>
      <c r="J548" s="77">
        <f>VLOOKUP(B548,'[1]09.02.2026'!$C$3:$J$2063,8,0)</f>
        <v>1</v>
      </c>
      <c r="K548" s="77">
        <f t="shared" si="26"/>
        <v>286.3</v>
      </c>
      <c r="L548" s="64"/>
      <c r="M548" s="77"/>
      <c r="N548" s="120">
        <v>1</v>
      </c>
      <c r="O548" s="64"/>
      <c r="P548" s="64"/>
      <c r="Q548" s="64"/>
      <c r="R548" s="73"/>
      <c r="S548" s="77"/>
      <c r="T548" s="77">
        <f>VLOOKUP(B548,[2]Лист1!$C$3:$W$573,21,0)</f>
        <v>1</v>
      </c>
      <c r="U548" s="77">
        <f t="shared" si="24"/>
        <v>286.3</v>
      </c>
      <c r="V548" s="64">
        <f t="shared" si="25"/>
        <v>0</v>
      </c>
      <c r="W548" s="119"/>
      <c r="X548" s="182" t="s">
        <v>4970</v>
      </c>
      <c r="Y548" s="163">
        <v>1</v>
      </c>
      <c r="Z548" s="237"/>
    </row>
    <row r="549" spans="1:26" x14ac:dyDescent="0.3">
      <c r="A549" s="109" t="s">
        <v>1698</v>
      </c>
      <c r="B549" s="110" t="s">
        <v>1699</v>
      </c>
      <c r="C549" s="110" t="s">
        <v>1700</v>
      </c>
      <c r="D549" s="77">
        <v>1</v>
      </c>
      <c r="E549" s="194">
        <v>436.5</v>
      </c>
      <c r="F549" s="198">
        <v>436.5</v>
      </c>
      <c r="G549" s="199">
        <v>9</v>
      </c>
      <c r="H549" s="199">
        <v>9</v>
      </c>
      <c r="I549" s="77" t="s">
        <v>170</v>
      </c>
      <c r="J549" s="77">
        <f>VLOOKUP(B549,'[1]09.02.2026'!$C$3:$J$2063,8,0)</f>
        <v>1</v>
      </c>
      <c r="K549" s="77">
        <f t="shared" si="26"/>
        <v>436.5</v>
      </c>
      <c r="L549" s="64"/>
      <c r="M549" s="77"/>
      <c r="N549" s="120">
        <v>1</v>
      </c>
      <c r="O549" s="64"/>
      <c r="P549" s="64"/>
      <c r="Q549" s="64"/>
      <c r="R549" s="73"/>
      <c r="S549" s="77"/>
      <c r="T549" s="77">
        <f>VLOOKUP(B549,[2]Лист1!$C$3:$W$573,21,0)</f>
        <v>1</v>
      </c>
      <c r="U549" s="77">
        <f t="shared" si="24"/>
        <v>436.5</v>
      </c>
      <c r="V549" s="64">
        <f t="shared" si="25"/>
        <v>0</v>
      </c>
      <c r="W549" s="119"/>
      <c r="X549" s="182" t="s">
        <v>4970</v>
      </c>
      <c r="Y549" s="163">
        <v>1</v>
      </c>
      <c r="Z549" s="237"/>
    </row>
    <row r="550" spans="1:26" x14ac:dyDescent="0.3">
      <c r="A550" s="109" t="s">
        <v>1701</v>
      </c>
      <c r="B550" s="110" t="s">
        <v>1702</v>
      </c>
      <c r="C550" s="110" t="s">
        <v>1703</v>
      </c>
      <c r="D550" s="77">
        <v>1</v>
      </c>
      <c r="E550" s="194">
        <v>61.1</v>
      </c>
      <c r="F550" s="198">
        <v>61.1</v>
      </c>
      <c r="G550" s="199">
        <v>1.71</v>
      </c>
      <c r="H550" s="199">
        <v>1.71</v>
      </c>
      <c r="I550" s="77" t="s">
        <v>170</v>
      </c>
      <c r="J550" s="77">
        <f>VLOOKUP(B550,'[1]09.02.2026'!$C$3:$J$2063,8,0)</f>
        <v>1</v>
      </c>
      <c r="K550" s="77">
        <f t="shared" si="26"/>
        <v>61.1</v>
      </c>
      <c r="L550" s="64"/>
      <c r="M550" s="77"/>
      <c r="N550" s="77"/>
      <c r="O550" s="64"/>
      <c r="P550" s="64"/>
      <c r="Q550" s="64"/>
      <c r="R550" s="73"/>
      <c r="S550" s="117">
        <v>1</v>
      </c>
      <c r="T550" s="77" t="str">
        <f>VLOOKUP(B550,[2]Лист1!$C$3:$W$573,21,0)</f>
        <v>-</v>
      </c>
      <c r="U550" s="77" t="str">
        <f t="shared" si="24"/>
        <v>-</v>
      </c>
      <c r="V550" s="64">
        <f t="shared" si="25"/>
        <v>0</v>
      </c>
      <c r="W550" s="119" t="s">
        <v>1773</v>
      </c>
      <c r="X550" s="182" t="s">
        <v>4953</v>
      </c>
      <c r="Y550" s="163">
        <v>1</v>
      </c>
      <c r="Z550" s="237"/>
    </row>
    <row r="551" spans="1:26" ht="31.2" x14ac:dyDescent="0.3">
      <c r="A551" s="109" t="s">
        <v>1704</v>
      </c>
      <c r="B551" s="110" t="s">
        <v>1705</v>
      </c>
      <c r="C551" s="110" t="s">
        <v>1706</v>
      </c>
      <c r="D551" s="77">
        <v>12</v>
      </c>
      <c r="E551" s="194">
        <v>28.9</v>
      </c>
      <c r="F551" s="198">
        <v>346.8</v>
      </c>
      <c r="G551" s="199">
        <v>0.82</v>
      </c>
      <c r="H551" s="199">
        <v>9.84</v>
      </c>
      <c r="I551" s="77" t="s">
        <v>170</v>
      </c>
      <c r="J551" s="77">
        <f>VLOOKUP(B551,'[1]09.02.2026'!$C$3:$J$2063,8,0)</f>
        <v>12</v>
      </c>
      <c r="K551" s="77">
        <f t="shared" si="26"/>
        <v>346.79999999999995</v>
      </c>
      <c r="L551" s="64"/>
      <c r="M551" s="121">
        <v>2</v>
      </c>
      <c r="N551" s="120">
        <v>2</v>
      </c>
      <c r="O551" s="64"/>
      <c r="P551" s="77"/>
      <c r="Q551" s="77"/>
      <c r="R551" s="77"/>
      <c r="S551" s="77"/>
      <c r="T551" s="77" t="str">
        <f>VLOOKUP(B551,[2]Лист1!$C$3:$W$573,21,0)</f>
        <v>-</v>
      </c>
      <c r="U551" s="77" t="str">
        <f t="shared" si="24"/>
        <v>-</v>
      </c>
      <c r="V551" s="64">
        <f t="shared" si="25"/>
        <v>8</v>
      </c>
      <c r="W551" s="119" t="s">
        <v>1775</v>
      </c>
      <c r="X551" s="182"/>
      <c r="Y551" s="163"/>
      <c r="Z551" s="237"/>
    </row>
    <row r="552" spans="1:26" x14ac:dyDescent="0.3">
      <c r="A552" s="109" t="s">
        <v>1707</v>
      </c>
      <c r="B552" s="110" t="s">
        <v>1708</v>
      </c>
      <c r="C552" s="110" t="s">
        <v>1709</v>
      </c>
      <c r="D552" s="77">
        <v>1</v>
      </c>
      <c r="E552" s="194">
        <v>43.5</v>
      </c>
      <c r="F552" s="198">
        <v>43.5</v>
      </c>
      <c r="G552" s="199">
        <v>1.19</v>
      </c>
      <c r="H552" s="199">
        <v>1.19</v>
      </c>
      <c r="I552" s="77" t="s">
        <v>170</v>
      </c>
      <c r="J552" s="77">
        <f>VLOOKUP(B552,'[1]09.02.2026'!$C$3:$J$2063,8,0)</f>
        <v>1</v>
      </c>
      <c r="K552" s="77">
        <f t="shared" si="26"/>
        <v>43.5</v>
      </c>
      <c r="L552" s="64"/>
      <c r="M552" s="121">
        <v>1</v>
      </c>
      <c r="N552" s="77"/>
      <c r="O552" s="64"/>
      <c r="P552" s="64"/>
      <c r="Q552" s="64"/>
      <c r="R552" s="73"/>
      <c r="S552" s="77"/>
      <c r="T552" s="77" t="str">
        <f>VLOOKUP(B552,[2]Лист1!$C$3:$W$573,21,0)</f>
        <v>-</v>
      </c>
      <c r="U552" s="77" t="str">
        <f t="shared" si="24"/>
        <v>-</v>
      </c>
      <c r="V552" s="64">
        <f t="shared" si="25"/>
        <v>0</v>
      </c>
      <c r="W552" s="119"/>
      <c r="X552" s="182"/>
      <c r="Y552" s="163"/>
      <c r="Z552" s="237"/>
    </row>
    <row r="553" spans="1:26" x14ac:dyDescent="0.3">
      <c r="A553" s="109" t="s">
        <v>1710</v>
      </c>
      <c r="B553" s="110" t="s">
        <v>1711</v>
      </c>
      <c r="C553" s="110" t="s">
        <v>1712</v>
      </c>
      <c r="D553" s="77">
        <v>1</v>
      </c>
      <c r="E553" s="194">
        <v>48.8</v>
      </c>
      <c r="F553" s="198">
        <v>48.8</v>
      </c>
      <c r="G553" s="199">
        <v>1.33</v>
      </c>
      <c r="H553" s="199">
        <v>1.33</v>
      </c>
      <c r="I553" s="77" t="s">
        <v>170</v>
      </c>
      <c r="J553" s="77">
        <f>VLOOKUP(B553,'[1]09.02.2026'!$C$3:$J$2063,8,0)</f>
        <v>1</v>
      </c>
      <c r="K553" s="77">
        <f t="shared" si="26"/>
        <v>48.8</v>
      </c>
      <c r="L553" s="64"/>
      <c r="M553" s="77"/>
      <c r="N553" s="120">
        <v>1</v>
      </c>
      <c r="O553" s="64"/>
      <c r="P553" s="64"/>
      <c r="Q553" s="64"/>
      <c r="R553" s="73"/>
      <c r="S553" s="77"/>
      <c r="T553" s="77" t="str">
        <f>VLOOKUP(B553,[2]Лист1!$C$3:$W$573,21,0)</f>
        <v>-</v>
      </c>
      <c r="U553" s="77" t="str">
        <f t="shared" si="24"/>
        <v>-</v>
      </c>
      <c r="V553" s="64">
        <f t="shared" si="25"/>
        <v>0</v>
      </c>
      <c r="W553" s="119"/>
      <c r="X553" s="182"/>
      <c r="Y553" s="163"/>
      <c r="Z553" s="237"/>
    </row>
    <row r="554" spans="1:26" hidden="1" x14ac:dyDescent="0.3">
      <c r="A554" s="109" t="s">
        <v>1713</v>
      </c>
      <c r="B554" s="110" t="s">
        <v>1714</v>
      </c>
      <c r="C554" s="110" t="s">
        <v>1715</v>
      </c>
      <c r="D554" s="77">
        <v>1</v>
      </c>
      <c r="E554" s="194">
        <v>12.9</v>
      </c>
      <c r="F554" s="198">
        <v>12.9</v>
      </c>
      <c r="G554" s="199">
        <v>0.68</v>
      </c>
      <c r="H554" s="199">
        <v>0.68</v>
      </c>
      <c r="I554" s="77" t="s">
        <v>170</v>
      </c>
      <c r="J554" s="77">
        <f>VLOOKUP(B554,'[1]09.02.2026'!$C$3:$J$2063,8,0)</f>
        <v>0</v>
      </c>
      <c r="K554" s="77">
        <f t="shared" si="26"/>
        <v>0</v>
      </c>
      <c r="L554" s="64">
        <v>1</v>
      </c>
      <c r="M554" s="77"/>
      <c r="N554" s="77"/>
      <c r="O554" s="64"/>
      <c r="P554" s="64"/>
      <c r="Q554" s="64"/>
      <c r="R554" s="73"/>
      <c r="S554" s="77"/>
      <c r="T554" s="77" t="str">
        <f>VLOOKUP(B554,[2]Лист1!$C$3:$W$573,21,0)</f>
        <v>-</v>
      </c>
      <c r="U554" s="77" t="str">
        <f t="shared" si="24"/>
        <v>-</v>
      </c>
      <c r="V554" s="64">
        <f t="shared" si="25"/>
        <v>0</v>
      </c>
      <c r="W554" s="119"/>
      <c r="X554" s="182" t="s">
        <v>4953</v>
      </c>
      <c r="Y554" s="163">
        <v>1</v>
      </c>
      <c r="Z554" s="237"/>
    </row>
    <row r="555" spans="1:26" ht="31.2" hidden="1" x14ac:dyDescent="0.3">
      <c r="A555" s="109" t="s">
        <v>1716</v>
      </c>
      <c r="B555" s="110" t="s">
        <v>1717</v>
      </c>
      <c r="C555" s="110" t="s">
        <v>1718</v>
      </c>
      <c r="D555" s="77">
        <v>2</v>
      </c>
      <c r="E555" s="194">
        <v>8.8000000000000007</v>
      </c>
      <c r="F555" s="198">
        <v>17.600000000000001</v>
      </c>
      <c r="G555" s="199">
        <v>0.46</v>
      </c>
      <c r="H555" s="199">
        <v>0.92</v>
      </c>
      <c r="I555" s="77" t="s">
        <v>170</v>
      </c>
      <c r="J555" s="77">
        <f>VLOOKUP(B555,'[1]09.02.2026'!$C$3:$J$2063,8,0)</f>
        <v>0</v>
      </c>
      <c r="K555" s="77">
        <f t="shared" si="26"/>
        <v>0</v>
      </c>
      <c r="L555" s="64">
        <v>1</v>
      </c>
      <c r="M555" s="77"/>
      <c r="N555" s="77"/>
      <c r="O555" s="64"/>
      <c r="P555" s="64"/>
      <c r="Q555" s="64"/>
      <c r="R555" s="73"/>
      <c r="S555" s="77"/>
      <c r="T555" s="77" t="str">
        <f>VLOOKUP(B555,[2]Лист1!$C$3:$W$573,21,0)</f>
        <v>-</v>
      </c>
      <c r="U555" s="77" t="str">
        <f t="shared" si="24"/>
        <v>-</v>
      </c>
      <c r="V555" s="64">
        <f t="shared" si="25"/>
        <v>1</v>
      </c>
      <c r="W555" s="119" t="s">
        <v>1775</v>
      </c>
      <c r="X555" s="182" t="s">
        <v>4953</v>
      </c>
      <c r="Y555" s="163">
        <v>2</v>
      </c>
      <c r="Z555" s="237"/>
    </row>
    <row r="556" spans="1:26" ht="31.2" hidden="1" x14ac:dyDescent="0.3">
      <c r="A556" s="109" t="s">
        <v>1719</v>
      </c>
      <c r="B556" s="110" t="s">
        <v>1720</v>
      </c>
      <c r="C556" s="110" t="s">
        <v>1721</v>
      </c>
      <c r="D556" s="77">
        <v>14</v>
      </c>
      <c r="E556" s="194">
        <v>10.9</v>
      </c>
      <c r="F556" s="198">
        <v>152.6</v>
      </c>
      <c r="G556" s="199">
        <v>0.56999999999999995</v>
      </c>
      <c r="H556" s="199">
        <v>7.98</v>
      </c>
      <c r="I556" s="77" t="s">
        <v>170</v>
      </c>
      <c r="J556" s="77">
        <f>VLOOKUP(B556,'[1]09.02.2026'!$C$3:$J$2063,8,0)</f>
        <v>0</v>
      </c>
      <c r="K556" s="77">
        <f t="shared" si="26"/>
        <v>0</v>
      </c>
      <c r="L556" s="64">
        <v>1</v>
      </c>
      <c r="M556" s="121">
        <v>2</v>
      </c>
      <c r="N556" s="120">
        <v>2</v>
      </c>
      <c r="O556" s="64"/>
      <c r="P556" s="77"/>
      <c r="Q556" s="77"/>
      <c r="R556" s="77"/>
      <c r="S556" s="77"/>
      <c r="T556" s="77" t="str">
        <f>VLOOKUP(B556,[2]Лист1!$C$3:$W$573,21,0)</f>
        <v>-</v>
      </c>
      <c r="U556" s="77" t="str">
        <f t="shared" si="24"/>
        <v>-</v>
      </c>
      <c r="V556" s="64">
        <f t="shared" si="25"/>
        <v>9</v>
      </c>
      <c r="W556" s="119" t="s">
        <v>1775</v>
      </c>
      <c r="X556" s="182" t="s">
        <v>4953</v>
      </c>
      <c r="Y556" s="163">
        <v>14</v>
      </c>
      <c r="Z556" s="237"/>
    </row>
    <row r="557" spans="1:26" ht="31.2" hidden="1" x14ac:dyDescent="0.3">
      <c r="A557" s="109" t="s">
        <v>1722</v>
      </c>
      <c r="B557" s="110" t="s">
        <v>1723</v>
      </c>
      <c r="C557" s="110" t="s">
        <v>1724</v>
      </c>
      <c r="D557" s="77">
        <v>2</v>
      </c>
      <c r="E557" s="194">
        <v>10.4</v>
      </c>
      <c r="F557" s="198">
        <v>20.8</v>
      </c>
      <c r="G557" s="199">
        <v>0.55000000000000004</v>
      </c>
      <c r="H557" s="199">
        <v>1.1000000000000001</v>
      </c>
      <c r="I557" s="77" t="s">
        <v>170</v>
      </c>
      <c r="J557" s="77">
        <f>VLOOKUP(B557,'[1]09.02.2026'!$C$3:$J$2063,8,0)</f>
        <v>0</v>
      </c>
      <c r="K557" s="77">
        <f t="shared" si="26"/>
        <v>0</v>
      </c>
      <c r="L557" s="64">
        <v>1</v>
      </c>
      <c r="M557" s="77"/>
      <c r="N557" s="77"/>
      <c r="O557" s="64"/>
      <c r="P557" s="64"/>
      <c r="Q557" s="64"/>
      <c r="R557" s="73"/>
      <c r="S557" s="77"/>
      <c r="T557" s="77" t="str">
        <f>VLOOKUP(B557,[2]Лист1!$C$3:$W$573,21,0)</f>
        <v>-</v>
      </c>
      <c r="U557" s="77" t="str">
        <f t="shared" si="24"/>
        <v>-</v>
      </c>
      <c r="V557" s="64">
        <f t="shared" si="25"/>
        <v>1</v>
      </c>
      <c r="W557" s="119" t="s">
        <v>1775</v>
      </c>
      <c r="X557" s="182" t="s">
        <v>4953</v>
      </c>
      <c r="Y557" s="163">
        <v>2</v>
      </c>
      <c r="Z557" s="237"/>
    </row>
    <row r="558" spans="1:26" hidden="1" x14ac:dyDescent="0.3">
      <c r="A558" s="109" t="s">
        <v>1725</v>
      </c>
      <c r="B558" s="110" t="s">
        <v>1726</v>
      </c>
      <c r="C558" s="110" t="s">
        <v>1727</v>
      </c>
      <c r="D558" s="77">
        <v>1</v>
      </c>
      <c r="E558" s="194">
        <v>16.600000000000001</v>
      </c>
      <c r="F558" s="198">
        <v>16.600000000000001</v>
      </c>
      <c r="G558" s="199">
        <v>0.87</v>
      </c>
      <c r="H558" s="199">
        <v>0.87</v>
      </c>
      <c r="I558" s="77" t="s">
        <v>170</v>
      </c>
      <c r="J558" s="77">
        <f>VLOOKUP(B558,'[1]09.02.2026'!$C$3:$J$2063,8,0)</f>
        <v>0</v>
      </c>
      <c r="K558" s="77">
        <f t="shared" si="26"/>
        <v>0</v>
      </c>
      <c r="L558" s="64">
        <v>1</v>
      </c>
      <c r="M558" s="77"/>
      <c r="N558" s="77"/>
      <c r="O558" s="64"/>
      <c r="P558" s="64"/>
      <c r="Q558" s="64"/>
      <c r="R558" s="73"/>
      <c r="S558" s="77"/>
      <c r="T558" s="77" t="str">
        <f>VLOOKUP(B558,[2]Лист1!$C$3:$W$573,21,0)</f>
        <v>-</v>
      </c>
      <c r="U558" s="77" t="str">
        <f t="shared" si="24"/>
        <v>-</v>
      </c>
      <c r="V558" s="64">
        <f t="shared" si="25"/>
        <v>0</v>
      </c>
      <c r="W558" s="119"/>
      <c r="X558" s="182" t="s">
        <v>4953</v>
      </c>
      <c r="Y558" s="163">
        <v>1</v>
      </c>
      <c r="Z558" s="237"/>
    </row>
    <row r="559" spans="1:26" hidden="1" x14ac:dyDescent="0.3">
      <c r="A559" s="109" t="s">
        <v>1728</v>
      </c>
      <c r="B559" s="110" t="s">
        <v>1729</v>
      </c>
      <c r="C559" s="110" t="s">
        <v>1730</v>
      </c>
      <c r="D559" s="77">
        <v>1</v>
      </c>
      <c r="E559" s="194">
        <v>7.6</v>
      </c>
      <c r="F559" s="198">
        <v>7.6</v>
      </c>
      <c r="G559" s="199">
        <v>0.4</v>
      </c>
      <c r="H559" s="199">
        <v>0.4</v>
      </c>
      <c r="I559" s="77" t="s">
        <v>170</v>
      </c>
      <c r="J559" s="77">
        <f>VLOOKUP(B559,'[1]09.02.2026'!$C$3:$J$2063,8,0)</f>
        <v>0</v>
      </c>
      <c r="K559" s="77">
        <f t="shared" si="26"/>
        <v>0</v>
      </c>
      <c r="L559" s="64">
        <v>1</v>
      </c>
      <c r="M559" s="77"/>
      <c r="N559" s="77"/>
      <c r="O559" s="64"/>
      <c r="P559" s="64"/>
      <c r="Q559" s="64"/>
      <c r="R559" s="73"/>
      <c r="S559" s="77"/>
      <c r="T559" s="77" t="str">
        <f>VLOOKUP(B559,[2]Лист1!$C$3:$W$573,21,0)</f>
        <v>-</v>
      </c>
      <c r="U559" s="77" t="str">
        <f t="shared" si="24"/>
        <v>-</v>
      </c>
      <c r="V559" s="64">
        <f t="shared" si="25"/>
        <v>0</v>
      </c>
      <c r="W559" s="119"/>
      <c r="X559" s="182" t="s">
        <v>4953</v>
      </c>
      <c r="Y559" s="163">
        <v>1</v>
      </c>
      <c r="Z559" s="237"/>
    </row>
    <row r="560" spans="1:26" hidden="1" x14ac:dyDescent="0.3">
      <c r="A560" s="109" t="s">
        <v>1731</v>
      </c>
      <c r="B560" s="110" t="s">
        <v>1732</v>
      </c>
      <c r="C560" s="110" t="s">
        <v>1733</v>
      </c>
      <c r="D560" s="77">
        <v>1</v>
      </c>
      <c r="E560" s="194">
        <v>6.9</v>
      </c>
      <c r="F560" s="198">
        <v>6.9</v>
      </c>
      <c r="G560" s="199">
        <v>0.36</v>
      </c>
      <c r="H560" s="199">
        <v>0.36</v>
      </c>
      <c r="I560" s="77" t="s">
        <v>170</v>
      </c>
      <c r="J560" s="77">
        <f>VLOOKUP(B560,'[1]09.02.2026'!$C$3:$J$2063,8,0)</f>
        <v>0</v>
      </c>
      <c r="K560" s="77">
        <f t="shared" si="26"/>
        <v>0</v>
      </c>
      <c r="L560" s="64">
        <v>1</v>
      </c>
      <c r="M560" s="77"/>
      <c r="N560" s="77"/>
      <c r="O560" s="64"/>
      <c r="P560" s="64"/>
      <c r="Q560" s="64"/>
      <c r="R560" s="73"/>
      <c r="S560" s="77"/>
      <c r="T560" s="77" t="str">
        <f>VLOOKUP(B560,[2]Лист1!$C$3:$W$573,21,0)</f>
        <v>-</v>
      </c>
      <c r="U560" s="77" t="str">
        <f t="shared" si="24"/>
        <v>-</v>
      </c>
      <c r="V560" s="64">
        <f t="shared" si="25"/>
        <v>0</v>
      </c>
      <c r="W560" s="119"/>
      <c r="X560" s="182" t="s">
        <v>4953</v>
      </c>
      <c r="Y560" s="163">
        <v>1</v>
      </c>
      <c r="Z560" s="237"/>
    </row>
    <row r="561" spans="1:26" hidden="1" x14ac:dyDescent="0.3">
      <c r="A561" s="109" t="s">
        <v>1734</v>
      </c>
      <c r="B561" s="110" t="s">
        <v>1735</v>
      </c>
      <c r="C561" s="110" t="s">
        <v>1736</v>
      </c>
      <c r="D561" s="77">
        <v>1</v>
      </c>
      <c r="E561" s="194">
        <v>12.5</v>
      </c>
      <c r="F561" s="198">
        <v>12.5</v>
      </c>
      <c r="G561" s="199">
        <v>0.65</v>
      </c>
      <c r="H561" s="199">
        <v>0.65</v>
      </c>
      <c r="I561" s="77" t="s">
        <v>170</v>
      </c>
      <c r="J561" s="77">
        <f>VLOOKUP(B561,'[1]09.02.2026'!$C$3:$J$2063,8,0)</f>
        <v>0</v>
      </c>
      <c r="K561" s="77">
        <f t="shared" si="26"/>
        <v>0</v>
      </c>
      <c r="L561" s="64">
        <v>1</v>
      </c>
      <c r="M561" s="77"/>
      <c r="N561" s="77"/>
      <c r="O561" s="64"/>
      <c r="P561" s="64"/>
      <c r="Q561" s="64"/>
      <c r="R561" s="73"/>
      <c r="S561" s="77"/>
      <c r="T561" s="77" t="str">
        <f>VLOOKUP(B561,[2]Лист1!$C$3:$W$573,21,0)</f>
        <v>-</v>
      </c>
      <c r="U561" s="77" t="str">
        <f t="shared" si="24"/>
        <v>-</v>
      </c>
      <c r="V561" s="64">
        <f t="shared" si="25"/>
        <v>0</v>
      </c>
      <c r="W561" s="119"/>
      <c r="X561" s="182" t="s">
        <v>4953</v>
      </c>
      <c r="Y561" s="163">
        <v>1</v>
      </c>
      <c r="Z561" s="237"/>
    </row>
    <row r="562" spans="1:26" ht="31.2" hidden="1" x14ac:dyDescent="0.3">
      <c r="A562" s="109" t="s">
        <v>1737</v>
      </c>
      <c r="B562" s="110" t="s">
        <v>1738</v>
      </c>
      <c r="C562" s="110" t="s">
        <v>1739</v>
      </c>
      <c r="D562" s="77">
        <v>12</v>
      </c>
      <c r="E562" s="194">
        <v>8.8000000000000007</v>
      </c>
      <c r="F562" s="198">
        <v>105.6</v>
      </c>
      <c r="G562" s="199">
        <v>0.46</v>
      </c>
      <c r="H562" s="199">
        <v>5.52</v>
      </c>
      <c r="I562" s="77" t="s">
        <v>170</v>
      </c>
      <c r="J562" s="77">
        <f>VLOOKUP(B562,'[1]09.02.2026'!$C$3:$J$2063,8,0)</f>
        <v>0</v>
      </c>
      <c r="K562" s="77">
        <f t="shared" si="26"/>
        <v>0</v>
      </c>
      <c r="L562" s="64"/>
      <c r="M562" s="121">
        <v>2</v>
      </c>
      <c r="N562" s="120">
        <v>2</v>
      </c>
      <c r="O562" s="64"/>
      <c r="P562" s="77"/>
      <c r="Q562" s="77"/>
      <c r="R562" s="77"/>
      <c r="S562" s="77"/>
      <c r="T562" s="77" t="str">
        <f>VLOOKUP(B562,[2]Лист1!$C$3:$W$573,21,0)</f>
        <v>-</v>
      </c>
      <c r="U562" s="77" t="str">
        <f t="shared" si="24"/>
        <v>-</v>
      </c>
      <c r="V562" s="64">
        <f t="shared" si="25"/>
        <v>8</v>
      </c>
      <c r="W562" s="119" t="s">
        <v>1775</v>
      </c>
      <c r="X562" s="182" t="s">
        <v>4953</v>
      </c>
      <c r="Y562" s="163">
        <v>12</v>
      </c>
      <c r="Z562" s="237"/>
    </row>
    <row r="563" spans="1:26" ht="31.2" hidden="1" x14ac:dyDescent="0.3">
      <c r="A563" s="109" t="s">
        <v>1740</v>
      </c>
      <c r="B563" s="110" t="s">
        <v>1741</v>
      </c>
      <c r="C563" s="110" t="s">
        <v>1742</v>
      </c>
      <c r="D563" s="77">
        <v>12</v>
      </c>
      <c r="E563" s="194">
        <v>10.5</v>
      </c>
      <c r="F563" s="198">
        <v>126</v>
      </c>
      <c r="G563" s="199">
        <v>0.55000000000000004</v>
      </c>
      <c r="H563" s="199">
        <v>6.6</v>
      </c>
      <c r="I563" s="77" t="s">
        <v>170</v>
      </c>
      <c r="J563" s="77">
        <f>VLOOKUP(B563,'[1]09.02.2026'!$C$3:$J$2063,8,0)</f>
        <v>0</v>
      </c>
      <c r="K563" s="77">
        <f t="shared" si="26"/>
        <v>0</v>
      </c>
      <c r="L563" s="64"/>
      <c r="M563" s="121">
        <v>2</v>
      </c>
      <c r="N563" s="120">
        <v>2</v>
      </c>
      <c r="O563" s="64"/>
      <c r="P563" s="77"/>
      <c r="Q563" s="77"/>
      <c r="R563" s="77"/>
      <c r="S563" s="77"/>
      <c r="T563" s="77" t="str">
        <f>VLOOKUP(B563,[2]Лист1!$C$3:$W$573,21,0)</f>
        <v>-</v>
      </c>
      <c r="U563" s="77" t="str">
        <f t="shared" si="24"/>
        <v>-</v>
      </c>
      <c r="V563" s="64">
        <f t="shared" si="25"/>
        <v>8</v>
      </c>
      <c r="W563" s="119" t="s">
        <v>1775</v>
      </c>
      <c r="X563" s="182" t="s">
        <v>4953</v>
      </c>
      <c r="Y563" s="163">
        <v>12</v>
      </c>
      <c r="Z563" s="237"/>
    </row>
    <row r="564" spans="1:26" hidden="1" x14ac:dyDescent="0.3">
      <c r="A564" s="109" t="s">
        <v>1743</v>
      </c>
      <c r="B564" s="110" t="s">
        <v>1744</v>
      </c>
      <c r="C564" s="110" t="s">
        <v>1745</v>
      </c>
      <c r="D564" s="77">
        <v>1</v>
      </c>
      <c r="E564" s="194">
        <v>9.4</v>
      </c>
      <c r="F564" s="198">
        <v>9.4</v>
      </c>
      <c r="G564" s="199">
        <v>0.5</v>
      </c>
      <c r="H564" s="199">
        <v>0.5</v>
      </c>
      <c r="I564" s="77" t="s">
        <v>170</v>
      </c>
      <c r="J564" s="77">
        <f>VLOOKUP(B564,'[1]09.02.2026'!$C$3:$J$2063,8,0)</f>
        <v>0</v>
      </c>
      <c r="K564" s="77">
        <f t="shared" si="26"/>
        <v>0</v>
      </c>
      <c r="L564" s="64"/>
      <c r="M564" s="77"/>
      <c r="N564" s="77"/>
      <c r="O564" s="64"/>
      <c r="P564" s="64"/>
      <c r="Q564" s="64"/>
      <c r="R564" s="73"/>
      <c r="S564" s="77"/>
      <c r="T564" s="77" t="str">
        <f>VLOOKUP(B564,[2]Лист1!$C$3:$W$573,21,0)</f>
        <v>-</v>
      </c>
      <c r="U564" s="77" t="str">
        <f t="shared" si="24"/>
        <v>-</v>
      </c>
      <c r="V564" s="64">
        <f t="shared" si="25"/>
        <v>1</v>
      </c>
      <c r="W564" s="119" t="s">
        <v>1772</v>
      </c>
      <c r="X564" s="182" t="s">
        <v>4953</v>
      </c>
      <c r="Y564" s="163">
        <v>1</v>
      </c>
      <c r="Z564" s="237"/>
    </row>
    <row r="565" spans="1:26" x14ac:dyDescent="0.3">
      <c r="A565" s="109" t="s">
        <v>1746</v>
      </c>
      <c r="B565" s="110" t="s">
        <v>140</v>
      </c>
      <c r="C565" s="110" t="s">
        <v>1747</v>
      </c>
      <c r="D565" s="77">
        <v>1</v>
      </c>
      <c r="E565" s="194">
        <v>1471.5</v>
      </c>
      <c r="F565" s="198">
        <v>1471.5</v>
      </c>
      <c r="G565" s="199">
        <v>36.090000000000003</v>
      </c>
      <c r="H565" s="199">
        <v>36.090000000000003</v>
      </c>
      <c r="I565" s="77" t="s">
        <v>170</v>
      </c>
      <c r="J565" s="77">
        <f>VLOOKUP(B565,'[1]09.02.2026'!$C$3:$J$2063,8,0)</f>
        <v>2</v>
      </c>
      <c r="K565" s="77">
        <f t="shared" si="26"/>
        <v>2943</v>
      </c>
      <c r="L565" s="64"/>
      <c r="M565" s="77"/>
      <c r="N565" s="77"/>
      <c r="O565" s="64">
        <v>1</v>
      </c>
      <c r="P565" s="64"/>
      <c r="Q565" s="64"/>
      <c r="R565" s="73"/>
      <c r="S565" s="77"/>
      <c r="T565" s="77" t="str">
        <f>VLOOKUP(B565,[2]Лист1!$C$3:$W$573,21,0)</f>
        <v>-</v>
      </c>
      <c r="U565" s="77" t="str">
        <f t="shared" si="24"/>
        <v>-</v>
      </c>
      <c r="V565" s="64">
        <f t="shared" si="25"/>
        <v>0</v>
      </c>
      <c r="W565" s="119"/>
      <c r="X565" s="182" t="s">
        <v>4938</v>
      </c>
      <c r="Y565" s="163">
        <v>1</v>
      </c>
      <c r="Z565" s="237"/>
    </row>
    <row r="566" spans="1:26" x14ac:dyDescent="0.3">
      <c r="A566" s="109" t="s">
        <v>1748</v>
      </c>
      <c r="B566" s="110" t="s">
        <v>141</v>
      </c>
      <c r="C566" s="110" t="s">
        <v>1749</v>
      </c>
      <c r="D566" s="77">
        <v>7</v>
      </c>
      <c r="E566" s="194">
        <v>1471.5</v>
      </c>
      <c r="F566" s="198">
        <v>10300.5</v>
      </c>
      <c r="G566" s="199">
        <v>36.090000000000003</v>
      </c>
      <c r="H566" s="199">
        <v>252.63</v>
      </c>
      <c r="I566" s="77" t="s">
        <v>170</v>
      </c>
      <c r="J566" s="77">
        <f>VLOOKUP(B566,'[1]09.02.2026'!$C$3:$J$2063,8,0)</f>
        <v>7</v>
      </c>
      <c r="K566" s="77">
        <f t="shared" si="26"/>
        <v>10300.5</v>
      </c>
      <c r="L566" s="64"/>
      <c r="M566" s="77"/>
      <c r="N566" s="77"/>
      <c r="O566" s="64">
        <v>1</v>
      </c>
      <c r="P566" s="64"/>
      <c r="Q566" s="64">
        <v>2</v>
      </c>
      <c r="R566" s="118">
        <v>2</v>
      </c>
      <c r="S566" s="117">
        <v>2</v>
      </c>
      <c r="T566" s="77" t="str">
        <f>VLOOKUP(B566,[2]Лист1!$C$3:$W$573,21,0)</f>
        <v>-</v>
      </c>
      <c r="U566" s="77" t="str">
        <f t="shared" si="24"/>
        <v>-</v>
      </c>
      <c r="V566" s="64">
        <f t="shared" si="25"/>
        <v>0</v>
      </c>
      <c r="W566" s="119"/>
      <c r="X566" s="182" t="s">
        <v>4938</v>
      </c>
      <c r="Y566" s="163">
        <v>7</v>
      </c>
      <c r="Z566" s="237"/>
    </row>
    <row r="567" spans="1:26" x14ac:dyDescent="0.3">
      <c r="A567" s="109" t="s">
        <v>1750</v>
      </c>
      <c r="B567" s="110" t="s">
        <v>142</v>
      </c>
      <c r="C567" s="110" t="s">
        <v>1751</v>
      </c>
      <c r="D567" s="77">
        <v>1</v>
      </c>
      <c r="E567" s="194">
        <v>1401</v>
      </c>
      <c r="F567" s="198">
        <v>1401</v>
      </c>
      <c r="G567" s="199">
        <v>34.29</v>
      </c>
      <c r="H567" s="199">
        <v>34.29</v>
      </c>
      <c r="I567" s="77" t="s">
        <v>170</v>
      </c>
      <c r="J567" s="77">
        <f>VLOOKUP(B567,'[1]09.02.2026'!$C$3:$J$2063,8,0)</f>
        <v>1</v>
      </c>
      <c r="K567" s="77">
        <f t="shared" si="26"/>
        <v>1401</v>
      </c>
      <c r="L567" s="64"/>
      <c r="M567" s="77"/>
      <c r="N567" s="77"/>
      <c r="O567" s="64"/>
      <c r="P567" s="64">
        <v>1</v>
      </c>
      <c r="Q567" s="64"/>
      <c r="R567" s="73"/>
      <c r="S567" s="77"/>
      <c r="T567" s="77" t="str">
        <f>VLOOKUP(B567,[2]Лист1!$C$3:$W$573,21,0)</f>
        <v>-</v>
      </c>
      <c r="U567" s="77" t="str">
        <f t="shared" si="24"/>
        <v>-</v>
      </c>
      <c r="V567" s="64">
        <f t="shared" si="25"/>
        <v>0</v>
      </c>
      <c r="W567" s="119"/>
      <c r="X567" s="182" t="s">
        <v>4938</v>
      </c>
      <c r="Y567" s="163">
        <v>1</v>
      </c>
      <c r="Z567" s="237"/>
    </row>
    <row r="568" spans="1:26" ht="31.2" x14ac:dyDescent="0.3">
      <c r="A568" s="109" t="s">
        <v>1752</v>
      </c>
      <c r="B568" s="110" t="s">
        <v>1753</v>
      </c>
      <c r="C568" s="110" t="s">
        <v>1754</v>
      </c>
      <c r="D568" s="77">
        <v>144</v>
      </c>
      <c r="E568" s="194">
        <v>1.6</v>
      </c>
      <c r="F568" s="198">
        <v>230.4</v>
      </c>
      <c r="G568" s="199">
        <v>0.03</v>
      </c>
      <c r="H568" s="199">
        <v>4.32</v>
      </c>
      <c r="I568" s="77" t="s">
        <v>170</v>
      </c>
      <c r="J568" s="77">
        <f>VLOOKUP(B568,'[1]09.02.2026'!$C$3:$J$2063,8,0)</f>
        <v>144</v>
      </c>
      <c r="K568" s="77">
        <f t="shared" si="26"/>
        <v>230.4</v>
      </c>
      <c r="L568" s="64">
        <v>8</v>
      </c>
      <c r="M568" s="121">
        <v>4</v>
      </c>
      <c r="N568" s="120">
        <v>4</v>
      </c>
      <c r="O568" s="64">
        <v>4</v>
      </c>
      <c r="P568" s="64">
        <v>4</v>
      </c>
      <c r="Q568" s="64">
        <v>4</v>
      </c>
      <c r="R568" s="118">
        <v>4</v>
      </c>
      <c r="S568" s="117">
        <v>4</v>
      </c>
      <c r="T568" s="77" t="str">
        <f>VLOOKUP(B568,[2]Лист1!$C$3:$W$573,21,0)</f>
        <v>-</v>
      </c>
      <c r="U568" s="77" t="str">
        <f t="shared" si="24"/>
        <v>-</v>
      </c>
      <c r="V568" s="64">
        <f t="shared" si="25"/>
        <v>108</v>
      </c>
      <c r="W568" s="119" t="s">
        <v>1775</v>
      </c>
      <c r="X568" s="182" t="s">
        <v>4964</v>
      </c>
      <c r="Y568" s="163">
        <v>144</v>
      </c>
      <c r="Z568" s="237"/>
    </row>
    <row r="569" spans="1:26" ht="31.2" x14ac:dyDescent="0.3">
      <c r="A569" s="109" t="s">
        <v>1755</v>
      </c>
      <c r="B569" s="110" t="s">
        <v>1756</v>
      </c>
      <c r="C569" s="110" t="s">
        <v>1757</v>
      </c>
      <c r="D569" s="77">
        <v>8</v>
      </c>
      <c r="E569" s="194">
        <v>1</v>
      </c>
      <c r="F569" s="198">
        <v>8</v>
      </c>
      <c r="G569" s="199">
        <v>0.02</v>
      </c>
      <c r="H569" s="199">
        <v>0.16</v>
      </c>
      <c r="I569" s="77" t="s">
        <v>170</v>
      </c>
      <c r="J569" s="77">
        <f>VLOOKUP(B569,'[1]09.02.2026'!$C$3:$J$2063,8,0)</f>
        <v>8</v>
      </c>
      <c r="K569" s="77">
        <f t="shared" si="26"/>
        <v>8</v>
      </c>
      <c r="L569" s="64"/>
      <c r="M569" s="77"/>
      <c r="N569" s="120">
        <v>2</v>
      </c>
      <c r="O569" s="64"/>
      <c r="P569" s="64"/>
      <c r="Q569" s="64"/>
      <c r="R569" s="73"/>
      <c r="S569" s="77"/>
      <c r="T569" s="77" t="str">
        <f>VLOOKUP(B569,[2]Лист1!$C$3:$W$573,21,0)</f>
        <v>-</v>
      </c>
      <c r="U569" s="77" t="str">
        <f t="shared" si="24"/>
        <v>-</v>
      </c>
      <c r="V569" s="64">
        <f t="shared" si="25"/>
        <v>6</v>
      </c>
      <c r="W569" s="119" t="s">
        <v>1775</v>
      </c>
      <c r="X569" s="182" t="s">
        <v>4964</v>
      </c>
      <c r="Y569" s="163">
        <v>8</v>
      </c>
      <c r="Z569" s="237"/>
    </row>
    <row r="570" spans="1:26" hidden="1" x14ac:dyDescent="0.3">
      <c r="A570" s="109" t="s">
        <v>1758</v>
      </c>
      <c r="B570" s="110" t="s">
        <v>1759</v>
      </c>
      <c r="C570" s="110" t="s">
        <v>1760</v>
      </c>
      <c r="D570" s="77">
        <v>2</v>
      </c>
      <c r="E570" s="194">
        <v>51.2</v>
      </c>
      <c r="F570" s="198">
        <v>102.4</v>
      </c>
      <c r="G570" s="199">
        <v>3.03</v>
      </c>
      <c r="H570" s="199">
        <v>6.06</v>
      </c>
      <c r="I570" s="77" t="s">
        <v>170</v>
      </c>
      <c r="J570" s="77">
        <f>VLOOKUP(B570,'[1]09.02.2026'!$C$3:$J$2063,8,0)</f>
        <v>0</v>
      </c>
      <c r="K570" s="77">
        <f t="shared" si="26"/>
        <v>0</v>
      </c>
      <c r="L570" s="64"/>
      <c r="M570" s="121">
        <v>2</v>
      </c>
      <c r="N570" s="77"/>
      <c r="O570" s="64"/>
      <c r="P570" s="64"/>
      <c r="Q570" s="64"/>
      <c r="R570" s="73"/>
      <c r="S570" s="77"/>
      <c r="T570" s="77" t="str">
        <f>VLOOKUP(B570,[2]Лист1!$C$3:$W$573,21,0)</f>
        <v>-</v>
      </c>
      <c r="U570" s="77" t="str">
        <f t="shared" si="24"/>
        <v>-</v>
      </c>
      <c r="V570" s="64">
        <f t="shared" si="25"/>
        <v>0</v>
      </c>
      <c r="W570" s="119"/>
      <c r="X570" s="182"/>
      <c r="Y570" s="163"/>
      <c r="Z570" s="237"/>
    </row>
    <row r="571" spans="1:26" hidden="1" x14ac:dyDescent="0.3">
      <c r="A571" s="109" t="s">
        <v>1761</v>
      </c>
      <c r="B571" s="110" t="s">
        <v>1762</v>
      </c>
      <c r="C571" s="110" t="s">
        <v>1763</v>
      </c>
      <c r="D571" s="77">
        <v>2</v>
      </c>
      <c r="E571" s="194">
        <v>51.2</v>
      </c>
      <c r="F571" s="198">
        <v>102.4</v>
      </c>
      <c r="G571" s="199">
        <v>3.03</v>
      </c>
      <c r="H571" s="199">
        <v>6.06</v>
      </c>
      <c r="I571" s="77" t="s">
        <v>170</v>
      </c>
      <c r="J571" s="77">
        <f>VLOOKUP(B571,'[1]09.02.2026'!$C$3:$J$2063,8,0)</f>
        <v>0</v>
      </c>
      <c r="K571" s="77">
        <f t="shared" si="26"/>
        <v>0</v>
      </c>
      <c r="L571" s="64"/>
      <c r="M571" s="121">
        <v>2</v>
      </c>
      <c r="N571" s="77"/>
      <c r="O571" s="64"/>
      <c r="P571" s="64"/>
      <c r="Q571" s="64"/>
      <c r="R571" s="73"/>
      <c r="S571" s="77"/>
      <c r="T571" s="77" t="str">
        <f>VLOOKUP(B571,[2]Лист1!$C$3:$W$573,21,0)</f>
        <v>-</v>
      </c>
      <c r="U571" s="77" t="str">
        <f t="shared" si="24"/>
        <v>-</v>
      </c>
      <c r="V571" s="64">
        <f t="shared" si="25"/>
        <v>0</v>
      </c>
      <c r="W571" s="119"/>
      <c r="X571" s="182"/>
      <c r="Y571" s="163"/>
      <c r="Z571" s="237"/>
    </row>
    <row r="572" spans="1:26" hidden="1" x14ac:dyDescent="0.3">
      <c r="A572" s="109" t="s">
        <v>1764</v>
      </c>
      <c r="B572" s="110" t="s">
        <v>1765</v>
      </c>
      <c r="C572" s="110" t="s">
        <v>1766</v>
      </c>
      <c r="D572" s="77">
        <v>4</v>
      </c>
      <c r="E572" s="194">
        <v>47.7</v>
      </c>
      <c r="F572" s="198">
        <v>190.8</v>
      </c>
      <c r="G572" s="199">
        <v>2.83</v>
      </c>
      <c r="H572" s="199">
        <v>11.32</v>
      </c>
      <c r="I572" s="77" t="s">
        <v>170</v>
      </c>
      <c r="J572" s="77">
        <f>VLOOKUP(B572,'[1]09.02.2026'!$C$3:$J$2063,8,0)</f>
        <v>0</v>
      </c>
      <c r="K572" s="77">
        <f t="shared" si="26"/>
        <v>0</v>
      </c>
      <c r="L572" s="64"/>
      <c r="M572" s="77"/>
      <c r="N572" s="120">
        <v>4</v>
      </c>
      <c r="O572" s="64"/>
      <c r="P572" s="64"/>
      <c r="Q572" s="64"/>
      <c r="R572" s="73"/>
      <c r="S572" s="77"/>
      <c r="T572" s="77" t="str">
        <f>VLOOKUP(B572,[2]Лист1!$C$3:$W$573,21,0)</f>
        <v>-</v>
      </c>
      <c r="U572" s="77" t="str">
        <f t="shared" si="24"/>
        <v>-</v>
      </c>
      <c r="V572" s="64">
        <f t="shared" si="25"/>
        <v>0</v>
      </c>
      <c r="W572" s="119"/>
      <c r="X572" s="182"/>
      <c r="Y572" s="163"/>
      <c r="Z572" s="237"/>
    </row>
    <row r="573" spans="1:26" x14ac:dyDescent="0.3">
      <c r="A573" s="157" t="s">
        <v>166</v>
      </c>
      <c r="B573" s="157" t="s">
        <v>166</v>
      </c>
      <c r="C573" s="158" t="s">
        <v>4778</v>
      </c>
      <c r="D573" s="159">
        <f>SUM(D2:D572)</f>
        <v>2265</v>
      </c>
      <c r="E573" s="207"/>
      <c r="F573" s="159">
        <f>SUM(F2:F572)</f>
        <v>365753.10000000021</v>
      </c>
      <c r="G573" s="208" t="s">
        <v>166</v>
      </c>
      <c r="H573" s="208">
        <v>15218.67</v>
      </c>
      <c r="I573" s="143"/>
      <c r="J573" s="159">
        <f t="shared" ref="J573" si="27">SUM(J2:J572)</f>
        <v>1616</v>
      </c>
      <c r="K573" s="159">
        <f>SUM(K2:K572)</f>
        <v>323272.10000000009</v>
      </c>
      <c r="L573" s="143"/>
      <c r="M573" s="143"/>
      <c r="N573" s="143"/>
      <c r="O573" s="143"/>
      <c r="P573" s="143"/>
      <c r="Q573" s="143"/>
      <c r="R573" s="143"/>
      <c r="S573" s="143"/>
      <c r="T573" s="159">
        <f>SUM(T2:T572)</f>
        <v>182</v>
      </c>
      <c r="U573" s="159">
        <f>SUM(U2:U572)</f>
        <v>174861.09999999998</v>
      </c>
      <c r="V573" s="159">
        <f>SUM(V2:V572)</f>
        <v>277</v>
      </c>
      <c r="W573" s="145"/>
      <c r="X573" s="234"/>
      <c r="Y573" s="206">
        <f t="shared" ref="Y573" si="28">SUM(Y2:Y572)</f>
        <v>1371</v>
      </c>
      <c r="Z573" s="238"/>
    </row>
    <row r="574" spans="1:26" hidden="1" x14ac:dyDescent="0.3">
      <c r="C574" s="77"/>
      <c r="D574" s="77" t="s">
        <v>4939</v>
      </c>
      <c r="E574" s="194" t="s">
        <v>4940</v>
      </c>
      <c r="V574" s="66"/>
    </row>
    <row r="575" spans="1:26" hidden="1" x14ac:dyDescent="0.3">
      <c r="B575" s="80" t="s">
        <v>4945</v>
      </c>
      <c r="C575" s="222" t="s">
        <v>4944</v>
      </c>
      <c r="D575" s="222">
        <v>2265</v>
      </c>
      <c r="E575" s="223">
        <f>365753.1/1000</f>
        <v>365.75309999999996</v>
      </c>
      <c r="L575" s="65" t="s">
        <v>4985</v>
      </c>
      <c r="N575" s="61" t="s">
        <v>4986</v>
      </c>
      <c r="O575" s="65" t="s">
        <v>4987</v>
      </c>
      <c r="V575" s="66"/>
    </row>
    <row r="576" spans="1:26" hidden="1" x14ac:dyDescent="0.3">
      <c r="C576" s="225" t="s">
        <v>4792</v>
      </c>
      <c r="D576" s="226">
        <v>228</v>
      </c>
      <c r="E576" s="227">
        <f>36427.2/1000</f>
        <v>36.427199999999999</v>
      </c>
      <c r="L576" s="65" t="s">
        <v>4792</v>
      </c>
      <c r="N576" s="61" t="s">
        <v>4988</v>
      </c>
      <c r="O576" s="65" t="s">
        <v>4989</v>
      </c>
      <c r="V576" s="66"/>
    </row>
    <row r="577" spans="3:22" hidden="1" x14ac:dyDescent="0.3">
      <c r="C577" s="228" t="s">
        <v>4941</v>
      </c>
      <c r="D577" s="77">
        <f>SUM(D327:D354)</f>
        <v>458</v>
      </c>
      <c r="E577" s="229">
        <f>21237.8/1000</f>
        <v>21.2378</v>
      </c>
      <c r="L577" s="65" t="s">
        <v>4941</v>
      </c>
      <c r="N577" s="61" t="s">
        <v>4991</v>
      </c>
      <c r="O577" s="65" t="s">
        <v>4990</v>
      </c>
      <c r="V577" s="66"/>
    </row>
    <row r="578" spans="3:22" hidden="1" x14ac:dyDescent="0.3">
      <c r="C578" s="228" t="s">
        <v>4942</v>
      </c>
      <c r="D578" s="77">
        <f>SUM(D568:D569)</f>
        <v>152</v>
      </c>
      <c r="E578" s="229">
        <f>238.4/1000</f>
        <v>0.2384</v>
      </c>
      <c r="L578" s="65" t="s">
        <v>4992</v>
      </c>
      <c r="N578" s="61" t="s">
        <v>4991</v>
      </c>
      <c r="O578" s="65" t="s">
        <v>4990</v>
      </c>
      <c r="V578" s="66"/>
    </row>
    <row r="579" spans="3:22" ht="16.2" hidden="1" thickBot="1" x14ac:dyDescent="0.35">
      <c r="C579" s="230" t="s">
        <v>50</v>
      </c>
      <c r="D579" s="231">
        <f>D576+D577+D578</f>
        <v>838</v>
      </c>
      <c r="E579" s="232">
        <f>E576+E577+E578</f>
        <v>57.903399999999998</v>
      </c>
      <c r="V579" s="66"/>
    </row>
    <row r="580" spans="3:22" x14ac:dyDescent="0.3">
      <c r="C580" s="224"/>
      <c r="D580" s="224"/>
      <c r="E580" s="224"/>
      <c r="V580" s="66"/>
    </row>
    <row r="581" spans="3:22" x14ac:dyDescent="0.3">
      <c r="C581" s="213" t="s">
        <v>4943</v>
      </c>
      <c r="D581" s="214">
        <f>D575-D579</f>
        <v>1427</v>
      </c>
      <c r="E581" s="214">
        <f>E575-E579</f>
        <v>307.84969999999998</v>
      </c>
      <c r="L581" s="65" t="s">
        <v>4993</v>
      </c>
      <c r="N581" s="61">
        <f>182-20</f>
        <v>162</v>
      </c>
      <c r="O581" s="65">
        <f>174.861-5.4488</f>
        <v>169.41219999999998</v>
      </c>
      <c r="P581" s="65" t="s">
        <v>4994</v>
      </c>
      <c r="Q581" s="233">
        <f>D581-N581</f>
        <v>1265</v>
      </c>
      <c r="R581" s="233">
        <f>E581-O581</f>
        <v>138.4375</v>
      </c>
      <c r="V581" s="66"/>
    </row>
    <row r="582" spans="3:22" x14ac:dyDescent="0.3">
      <c r="V582" s="66"/>
    </row>
    <row r="583" spans="3:22" x14ac:dyDescent="0.3">
      <c r="V583" s="66"/>
    </row>
    <row r="584" spans="3:22" x14ac:dyDescent="0.3">
      <c r="V584" s="66"/>
    </row>
    <row r="585" spans="3:22" x14ac:dyDescent="0.3">
      <c r="V585" s="66"/>
    </row>
    <row r="586" spans="3:22" x14ac:dyDescent="0.3">
      <c r="V586" s="66"/>
    </row>
    <row r="587" spans="3:22" x14ac:dyDescent="0.3">
      <c r="V587" s="66"/>
    </row>
    <row r="588" spans="3:22" x14ac:dyDescent="0.3">
      <c r="V588" s="66"/>
    </row>
    <row r="589" spans="3:22" x14ac:dyDescent="0.3">
      <c r="V589" s="66"/>
    </row>
    <row r="590" spans="3:22" x14ac:dyDescent="0.3">
      <c r="V590" s="66"/>
    </row>
    <row r="591" spans="3:22" x14ac:dyDescent="0.3">
      <c r="V591" s="66"/>
    </row>
    <row r="592" spans="3:22" x14ac:dyDescent="0.3">
      <c r="V592" s="66"/>
    </row>
    <row r="593" spans="22:22" x14ac:dyDescent="0.3">
      <c r="V593" s="66"/>
    </row>
    <row r="594" spans="22:22" x14ac:dyDescent="0.3">
      <c r="V594" s="66"/>
    </row>
    <row r="595" spans="22:22" x14ac:dyDescent="0.3">
      <c r="V595" s="66"/>
    </row>
    <row r="596" spans="22:22" x14ac:dyDescent="0.3">
      <c r="V596" s="66"/>
    </row>
    <row r="597" spans="22:22" x14ac:dyDescent="0.3">
      <c r="V597" s="66"/>
    </row>
    <row r="598" spans="22:22" x14ac:dyDescent="0.3">
      <c r="V598" s="66"/>
    </row>
    <row r="599" spans="22:22" x14ac:dyDescent="0.3">
      <c r="V599" s="66"/>
    </row>
    <row r="600" spans="22:22" x14ac:dyDescent="0.3">
      <c r="V600" s="66"/>
    </row>
    <row r="601" spans="22:22" x14ac:dyDescent="0.3">
      <c r="V601" s="66"/>
    </row>
    <row r="602" spans="22:22" x14ac:dyDescent="0.3">
      <c r="V602" s="66"/>
    </row>
    <row r="603" spans="22:22" x14ac:dyDescent="0.3">
      <c r="V603" s="66"/>
    </row>
    <row r="604" spans="22:22" x14ac:dyDescent="0.3">
      <c r="V604" s="66"/>
    </row>
    <row r="605" spans="22:22" x14ac:dyDescent="0.3">
      <c r="V605" s="66"/>
    </row>
    <row r="606" spans="22:22" x14ac:dyDescent="0.3">
      <c r="V606" s="66"/>
    </row>
    <row r="607" spans="22:22" x14ac:dyDescent="0.3">
      <c r="V607" s="66"/>
    </row>
    <row r="608" spans="22:22" x14ac:dyDescent="0.3">
      <c r="V608" s="66"/>
    </row>
    <row r="609" spans="22:22" x14ac:dyDescent="0.3">
      <c r="V609" s="66"/>
    </row>
    <row r="610" spans="22:22" x14ac:dyDescent="0.3">
      <c r="V610" s="66"/>
    </row>
    <row r="611" spans="22:22" x14ac:dyDescent="0.3">
      <c r="V611" s="66"/>
    </row>
    <row r="612" spans="22:22" x14ac:dyDescent="0.3">
      <c r="V612" s="66"/>
    </row>
    <row r="613" spans="22:22" x14ac:dyDescent="0.3">
      <c r="V613" s="66"/>
    </row>
    <row r="614" spans="22:22" x14ac:dyDescent="0.3">
      <c r="V614" s="66"/>
    </row>
    <row r="615" spans="22:22" x14ac:dyDescent="0.3">
      <c r="V615" s="66"/>
    </row>
    <row r="616" spans="22:22" x14ac:dyDescent="0.3">
      <c r="V616" s="66"/>
    </row>
    <row r="617" spans="22:22" x14ac:dyDescent="0.3">
      <c r="V617" s="66"/>
    </row>
    <row r="618" spans="22:22" x14ac:dyDescent="0.3">
      <c r="V618" s="66"/>
    </row>
    <row r="619" spans="22:22" x14ac:dyDescent="0.3">
      <c r="V619" s="66"/>
    </row>
    <row r="620" spans="22:22" x14ac:dyDescent="0.3">
      <c r="V620" s="66"/>
    </row>
    <row r="621" spans="22:22" x14ac:dyDescent="0.3">
      <c r="V621" s="66"/>
    </row>
    <row r="622" spans="22:22" x14ac:dyDescent="0.3">
      <c r="V622" s="66"/>
    </row>
    <row r="623" spans="22:22" x14ac:dyDescent="0.3">
      <c r="V623" s="66"/>
    </row>
    <row r="624" spans="22:22" x14ac:dyDescent="0.3">
      <c r="V624" s="66"/>
    </row>
    <row r="625" spans="22:22" x14ac:dyDescent="0.3">
      <c r="V625" s="66"/>
    </row>
    <row r="626" spans="22:22" x14ac:dyDescent="0.3">
      <c r="V626" s="66"/>
    </row>
    <row r="627" spans="22:22" x14ac:dyDescent="0.3">
      <c r="V627" s="66"/>
    </row>
    <row r="628" spans="22:22" x14ac:dyDescent="0.3">
      <c r="V628" s="66"/>
    </row>
    <row r="629" spans="22:22" x14ac:dyDescent="0.3">
      <c r="V629" s="66"/>
    </row>
    <row r="630" spans="22:22" x14ac:dyDescent="0.3">
      <c r="V630" s="66"/>
    </row>
    <row r="631" spans="22:22" x14ac:dyDescent="0.3">
      <c r="V631" s="66"/>
    </row>
    <row r="632" spans="22:22" x14ac:dyDescent="0.3">
      <c r="V632" s="66"/>
    </row>
    <row r="633" spans="22:22" x14ac:dyDescent="0.3">
      <c r="V633" s="66"/>
    </row>
    <row r="634" spans="22:22" x14ac:dyDescent="0.3">
      <c r="V634" s="66"/>
    </row>
    <row r="635" spans="22:22" x14ac:dyDescent="0.3">
      <c r="V635" s="66"/>
    </row>
    <row r="636" spans="22:22" x14ac:dyDescent="0.3">
      <c r="V636" s="66"/>
    </row>
    <row r="637" spans="22:22" x14ac:dyDescent="0.3">
      <c r="V637" s="66"/>
    </row>
    <row r="638" spans="22:22" x14ac:dyDescent="0.3">
      <c r="V638" s="66"/>
    </row>
    <row r="639" spans="22:22" x14ac:dyDescent="0.3">
      <c r="V639" s="66"/>
    </row>
    <row r="640" spans="22:22" x14ac:dyDescent="0.3">
      <c r="V640" s="66"/>
    </row>
    <row r="641" spans="22:22" x14ac:dyDescent="0.3">
      <c r="V641" s="66"/>
    </row>
    <row r="642" spans="22:22" x14ac:dyDescent="0.3">
      <c r="V642" s="66"/>
    </row>
    <row r="643" spans="22:22" x14ac:dyDescent="0.3">
      <c r="V643" s="66"/>
    </row>
    <row r="644" spans="22:22" x14ac:dyDescent="0.3">
      <c r="V644" s="66"/>
    </row>
    <row r="645" spans="22:22" x14ac:dyDescent="0.3">
      <c r="V645" s="66"/>
    </row>
    <row r="646" spans="22:22" x14ac:dyDescent="0.3">
      <c r="V646" s="66"/>
    </row>
    <row r="647" spans="22:22" x14ac:dyDescent="0.3">
      <c r="V647" s="66"/>
    </row>
    <row r="648" spans="22:22" x14ac:dyDescent="0.3">
      <c r="V648" s="66"/>
    </row>
    <row r="649" spans="22:22" x14ac:dyDescent="0.3">
      <c r="V649" s="66"/>
    </row>
    <row r="650" spans="22:22" x14ac:dyDescent="0.3">
      <c r="V650" s="66"/>
    </row>
    <row r="651" spans="22:22" x14ac:dyDescent="0.3">
      <c r="V651" s="66"/>
    </row>
    <row r="652" spans="22:22" x14ac:dyDescent="0.3">
      <c r="V652" s="66"/>
    </row>
    <row r="653" spans="22:22" x14ac:dyDescent="0.3">
      <c r="V653" s="66"/>
    </row>
    <row r="654" spans="22:22" x14ac:dyDescent="0.3">
      <c r="V654" s="66"/>
    </row>
    <row r="655" spans="22:22" x14ac:dyDescent="0.3">
      <c r="V655" s="66"/>
    </row>
    <row r="656" spans="22:22" x14ac:dyDescent="0.3">
      <c r="V656" s="66"/>
    </row>
    <row r="657" spans="22:22" x14ac:dyDescent="0.3">
      <c r="V657" s="66"/>
    </row>
    <row r="658" spans="22:22" x14ac:dyDescent="0.3">
      <c r="V658" s="66"/>
    </row>
    <row r="659" spans="22:22" x14ac:dyDescent="0.3">
      <c r="V659" s="66"/>
    </row>
    <row r="660" spans="22:22" x14ac:dyDescent="0.3">
      <c r="V660" s="66"/>
    </row>
    <row r="661" spans="22:22" x14ac:dyDescent="0.3">
      <c r="V661" s="66"/>
    </row>
    <row r="662" spans="22:22" x14ac:dyDescent="0.3">
      <c r="V662" s="66"/>
    </row>
    <row r="663" spans="22:22" x14ac:dyDescent="0.3">
      <c r="V663" s="66"/>
    </row>
    <row r="664" spans="22:22" x14ac:dyDescent="0.3">
      <c r="V664" s="66"/>
    </row>
    <row r="665" spans="22:22" x14ac:dyDescent="0.3">
      <c r="V665" s="66"/>
    </row>
    <row r="666" spans="22:22" x14ac:dyDescent="0.3">
      <c r="V666" s="66"/>
    </row>
    <row r="667" spans="22:22" x14ac:dyDescent="0.3">
      <c r="V667" s="66"/>
    </row>
    <row r="668" spans="22:22" x14ac:dyDescent="0.3">
      <c r="V668" s="66"/>
    </row>
    <row r="669" spans="22:22" x14ac:dyDescent="0.3">
      <c r="V669" s="66"/>
    </row>
    <row r="670" spans="22:22" x14ac:dyDescent="0.3">
      <c r="V670" s="66"/>
    </row>
    <row r="671" spans="22:22" x14ac:dyDescent="0.3">
      <c r="V671" s="66"/>
    </row>
    <row r="672" spans="22:22" x14ac:dyDescent="0.3">
      <c r="V672" s="66"/>
    </row>
    <row r="673" spans="22:22" x14ac:dyDescent="0.3">
      <c r="V673" s="66"/>
    </row>
    <row r="674" spans="22:22" x14ac:dyDescent="0.3">
      <c r="V674" s="66"/>
    </row>
    <row r="675" spans="22:22" x14ac:dyDescent="0.3">
      <c r="V675" s="66"/>
    </row>
    <row r="676" spans="22:22" x14ac:dyDescent="0.3">
      <c r="V676" s="66"/>
    </row>
    <row r="677" spans="22:22" x14ac:dyDescent="0.3">
      <c r="V677" s="66"/>
    </row>
    <row r="678" spans="22:22" x14ac:dyDescent="0.3">
      <c r="V678" s="66"/>
    </row>
    <row r="679" spans="22:22" x14ac:dyDescent="0.3">
      <c r="V679" s="66"/>
    </row>
    <row r="680" spans="22:22" x14ac:dyDescent="0.3">
      <c r="V680" s="66"/>
    </row>
    <row r="681" spans="22:22" x14ac:dyDescent="0.3">
      <c r="V681" s="66"/>
    </row>
    <row r="682" spans="22:22" x14ac:dyDescent="0.3">
      <c r="V682" s="66"/>
    </row>
    <row r="683" spans="22:22" x14ac:dyDescent="0.3">
      <c r="V683" s="66"/>
    </row>
    <row r="684" spans="22:22" x14ac:dyDescent="0.3">
      <c r="V684" s="66"/>
    </row>
    <row r="685" spans="22:22" x14ac:dyDescent="0.3">
      <c r="V685" s="66"/>
    </row>
    <row r="686" spans="22:22" x14ac:dyDescent="0.3">
      <c r="V686" s="66"/>
    </row>
    <row r="687" spans="22:22" x14ac:dyDescent="0.3">
      <c r="V687" s="66"/>
    </row>
    <row r="688" spans="22:22" x14ac:dyDescent="0.3">
      <c r="V688" s="66"/>
    </row>
    <row r="689" spans="22:22" x14ac:dyDescent="0.3">
      <c r="V689" s="66"/>
    </row>
    <row r="690" spans="22:22" x14ac:dyDescent="0.3">
      <c r="V690" s="66"/>
    </row>
    <row r="691" spans="22:22" x14ac:dyDescent="0.3">
      <c r="V691" s="66"/>
    </row>
    <row r="692" spans="22:22" x14ac:dyDescent="0.3">
      <c r="V692" s="66"/>
    </row>
    <row r="693" spans="22:22" x14ac:dyDescent="0.3">
      <c r="V693" s="66"/>
    </row>
    <row r="694" spans="22:22" x14ac:dyDescent="0.3">
      <c r="V694" s="66"/>
    </row>
    <row r="695" spans="22:22" x14ac:dyDescent="0.3">
      <c r="V695" s="66"/>
    </row>
    <row r="696" spans="22:22" x14ac:dyDescent="0.3">
      <c r="V696" s="66"/>
    </row>
    <row r="697" spans="22:22" x14ac:dyDescent="0.3">
      <c r="V697" s="66"/>
    </row>
    <row r="698" spans="22:22" x14ac:dyDescent="0.3">
      <c r="V698" s="66"/>
    </row>
    <row r="699" spans="22:22" x14ac:dyDescent="0.3">
      <c r="V699" s="66"/>
    </row>
    <row r="700" spans="22:22" x14ac:dyDescent="0.3">
      <c r="V700" s="66"/>
    </row>
    <row r="701" spans="22:22" x14ac:dyDescent="0.3">
      <c r="V701" s="66"/>
    </row>
    <row r="702" spans="22:22" x14ac:dyDescent="0.3">
      <c r="V702" s="66"/>
    </row>
    <row r="703" spans="22:22" x14ac:dyDescent="0.3">
      <c r="V703" s="66"/>
    </row>
    <row r="704" spans="22:22" x14ac:dyDescent="0.3">
      <c r="V704" s="66"/>
    </row>
    <row r="705" spans="22:22" x14ac:dyDescent="0.3">
      <c r="V705" s="66"/>
    </row>
    <row r="706" spans="22:22" x14ac:dyDescent="0.3">
      <c r="V706" s="66"/>
    </row>
    <row r="707" spans="22:22" x14ac:dyDescent="0.3">
      <c r="V707" s="66"/>
    </row>
    <row r="708" spans="22:22" x14ac:dyDescent="0.3">
      <c r="V708" s="66"/>
    </row>
    <row r="709" spans="22:22" x14ac:dyDescent="0.3">
      <c r="V709" s="66"/>
    </row>
    <row r="710" spans="22:22" x14ac:dyDescent="0.3">
      <c r="V710" s="66"/>
    </row>
    <row r="711" spans="22:22" x14ac:dyDescent="0.3">
      <c r="V711" s="66"/>
    </row>
    <row r="712" spans="22:22" x14ac:dyDescent="0.3">
      <c r="V712" s="66"/>
    </row>
    <row r="713" spans="22:22" x14ac:dyDescent="0.3">
      <c r="V713" s="66"/>
    </row>
    <row r="714" spans="22:22" x14ac:dyDescent="0.3">
      <c r="V714" s="66"/>
    </row>
    <row r="715" spans="22:22" x14ac:dyDescent="0.3">
      <c r="V715" s="66"/>
    </row>
    <row r="716" spans="22:22" x14ac:dyDescent="0.3">
      <c r="V716" s="66"/>
    </row>
    <row r="717" spans="22:22" x14ac:dyDescent="0.3">
      <c r="V717" s="66"/>
    </row>
    <row r="718" spans="22:22" x14ac:dyDescent="0.3">
      <c r="V718" s="66"/>
    </row>
    <row r="719" spans="22:22" x14ac:dyDescent="0.3">
      <c r="V719" s="66"/>
    </row>
    <row r="720" spans="22:22" x14ac:dyDescent="0.3">
      <c r="V720" s="66"/>
    </row>
    <row r="721" spans="22:22" x14ac:dyDescent="0.3">
      <c r="V721" s="66"/>
    </row>
    <row r="722" spans="22:22" x14ac:dyDescent="0.3">
      <c r="V722" s="66"/>
    </row>
    <row r="723" spans="22:22" x14ac:dyDescent="0.3">
      <c r="V723" s="66"/>
    </row>
    <row r="724" spans="22:22" x14ac:dyDescent="0.3">
      <c r="V724" s="66"/>
    </row>
    <row r="725" spans="22:22" x14ac:dyDescent="0.3">
      <c r="V725" s="66"/>
    </row>
    <row r="726" spans="22:22" x14ac:dyDescent="0.3">
      <c r="V726" s="66"/>
    </row>
    <row r="727" spans="22:22" x14ac:dyDescent="0.3">
      <c r="V727" s="66"/>
    </row>
    <row r="728" spans="22:22" x14ac:dyDescent="0.3">
      <c r="V728" s="66"/>
    </row>
    <row r="729" spans="22:22" x14ac:dyDescent="0.3">
      <c r="V729" s="66"/>
    </row>
    <row r="730" spans="22:22" x14ac:dyDescent="0.3">
      <c r="V730" s="66"/>
    </row>
    <row r="731" spans="22:22" x14ac:dyDescent="0.3">
      <c r="V731" s="66"/>
    </row>
    <row r="732" spans="22:22" x14ac:dyDescent="0.3">
      <c r="V732" s="66"/>
    </row>
    <row r="733" spans="22:22" x14ac:dyDescent="0.3">
      <c r="V733" s="66"/>
    </row>
    <row r="734" spans="22:22" x14ac:dyDescent="0.3">
      <c r="V734" s="66"/>
    </row>
    <row r="735" spans="22:22" x14ac:dyDescent="0.3">
      <c r="V735" s="66"/>
    </row>
    <row r="736" spans="22:22" x14ac:dyDescent="0.3">
      <c r="V736" s="66"/>
    </row>
    <row r="737" spans="22:22" x14ac:dyDescent="0.3">
      <c r="V737" s="66"/>
    </row>
    <row r="738" spans="22:22" x14ac:dyDescent="0.3">
      <c r="V738" s="66"/>
    </row>
    <row r="739" spans="22:22" x14ac:dyDescent="0.3">
      <c r="V739" s="66"/>
    </row>
    <row r="740" spans="22:22" x14ac:dyDescent="0.3">
      <c r="V740" s="66"/>
    </row>
    <row r="741" spans="22:22" x14ac:dyDescent="0.3">
      <c r="V741" s="66"/>
    </row>
    <row r="742" spans="22:22" x14ac:dyDescent="0.3">
      <c r="V742" s="66"/>
    </row>
    <row r="743" spans="22:22" x14ac:dyDescent="0.3">
      <c r="V743" s="66"/>
    </row>
    <row r="744" spans="22:22" x14ac:dyDescent="0.3">
      <c r="V744" s="66"/>
    </row>
    <row r="745" spans="22:22" x14ac:dyDescent="0.3">
      <c r="V745" s="66"/>
    </row>
    <row r="746" spans="22:22" x14ac:dyDescent="0.3">
      <c r="V746" s="66"/>
    </row>
    <row r="747" spans="22:22" x14ac:dyDescent="0.3">
      <c r="V747" s="66"/>
    </row>
    <row r="748" spans="22:22" x14ac:dyDescent="0.3">
      <c r="V748" s="66"/>
    </row>
    <row r="749" spans="22:22" x14ac:dyDescent="0.3">
      <c r="V749" s="66"/>
    </row>
    <row r="750" spans="22:22" x14ac:dyDescent="0.3">
      <c r="V750" s="66"/>
    </row>
    <row r="751" spans="22:22" x14ac:dyDescent="0.3">
      <c r="V751" s="66"/>
    </row>
    <row r="752" spans="22:22" x14ac:dyDescent="0.3">
      <c r="V752" s="66"/>
    </row>
    <row r="753" spans="22:22" x14ac:dyDescent="0.3">
      <c r="V753" s="66"/>
    </row>
    <row r="754" spans="22:22" x14ac:dyDescent="0.3">
      <c r="V754" s="66"/>
    </row>
    <row r="755" spans="22:22" x14ac:dyDescent="0.3">
      <c r="V755" s="66"/>
    </row>
    <row r="756" spans="22:22" x14ac:dyDescent="0.3">
      <c r="V756" s="66"/>
    </row>
    <row r="757" spans="22:22" x14ac:dyDescent="0.3">
      <c r="V757" s="66"/>
    </row>
    <row r="758" spans="22:22" x14ac:dyDescent="0.3">
      <c r="V758" s="66"/>
    </row>
    <row r="759" spans="22:22" x14ac:dyDescent="0.3">
      <c r="V759" s="66"/>
    </row>
    <row r="760" spans="22:22" x14ac:dyDescent="0.3">
      <c r="V760" s="66"/>
    </row>
    <row r="761" spans="22:22" x14ac:dyDescent="0.3">
      <c r="V761" s="66"/>
    </row>
    <row r="762" spans="22:22" x14ac:dyDescent="0.3">
      <c r="V762" s="66"/>
    </row>
    <row r="763" spans="22:22" x14ac:dyDescent="0.3">
      <c r="V763" s="66"/>
    </row>
    <row r="764" spans="22:22" x14ac:dyDescent="0.3">
      <c r="V764" s="66"/>
    </row>
    <row r="765" spans="22:22" x14ac:dyDescent="0.3">
      <c r="V765" s="66"/>
    </row>
    <row r="766" spans="22:22" x14ac:dyDescent="0.3">
      <c r="V766" s="66"/>
    </row>
    <row r="767" spans="22:22" x14ac:dyDescent="0.3">
      <c r="V767" s="66"/>
    </row>
    <row r="768" spans="22:22" x14ac:dyDescent="0.3">
      <c r="V768" s="66"/>
    </row>
    <row r="769" spans="22:22" x14ac:dyDescent="0.3">
      <c r="V769" s="66"/>
    </row>
    <row r="770" spans="22:22" x14ac:dyDescent="0.3">
      <c r="V770" s="66"/>
    </row>
    <row r="771" spans="22:22" x14ac:dyDescent="0.3">
      <c r="V771" s="66"/>
    </row>
    <row r="772" spans="22:22" x14ac:dyDescent="0.3">
      <c r="V772" s="66"/>
    </row>
    <row r="773" spans="22:22" x14ac:dyDescent="0.3">
      <c r="V773" s="66"/>
    </row>
    <row r="774" spans="22:22" x14ac:dyDescent="0.3">
      <c r="V774" s="66"/>
    </row>
    <row r="775" spans="22:22" x14ac:dyDescent="0.3">
      <c r="V775" s="66"/>
    </row>
    <row r="776" spans="22:22" x14ac:dyDescent="0.3">
      <c r="V776" s="66"/>
    </row>
    <row r="777" spans="22:22" x14ac:dyDescent="0.3">
      <c r="V777" s="66"/>
    </row>
    <row r="778" spans="22:22" x14ac:dyDescent="0.3">
      <c r="V778" s="66"/>
    </row>
    <row r="779" spans="22:22" x14ac:dyDescent="0.3">
      <c r="V779" s="66"/>
    </row>
    <row r="780" spans="22:22" x14ac:dyDescent="0.3">
      <c r="V780" s="66"/>
    </row>
    <row r="781" spans="22:22" x14ac:dyDescent="0.3">
      <c r="V781" s="66"/>
    </row>
    <row r="782" spans="22:22" x14ac:dyDescent="0.3">
      <c r="V782" s="66"/>
    </row>
    <row r="783" spans="22:22" x14ac:dyDescent="0.3">
      <c r="V783" s="66"/>
    </row>
    <row r="784" spans="22:22" x14ac:dyDescent="0.3">
      <c r="V784" s="66"/>
    </row>
    <row r="785" spans="22:22" x14ac:dyDescent="0.3">
      <c r="V785" s="66"/>
    </row>
    <row r="786" spans="22:22" x14ac:dyDescent="0.3">
      <c r="V786" s="66"/>
    </row>
    <row r="787" spans="22:22" x14ac:dyDescent="0.3">
      <c r="V787" s="66"/>
    </row>
    <row r="788" spans="22:22" x14ac:dyDescent="0.3">
      <c r="V788" s="66"/>
    </row>
    <row r="789" spans="22:22" x14ac:dyDescent="0.3">
      <c r="V789" s="66"/>
    </row>
    <row r="790" spans="22:22" x14ac:dyDescent="0.3">
      <c r="V790" s="66"/>
    </row>
    <row r="791" spans="22:22" x14ac:dyDescent="0.3">
      <c r="V791" s="66"/>
    </row>
    <row r="792" spans="22:22" x14ac:dyDescent="0.3">
      <c r="V792" s="66"/>
    </row>
    <row r="793" spans="22:22" x14ac:dyDescent="0.3">
      <c r="V793" s="66"/>
    </row>
    <row r="794" spans="22:22" x14ac:dyDescent="0.3">
      <c r="V794" s="66"/>
    </row>
    <row r="795" spans="22:22" x14ac:dyDescent="0.3">
      <c r="V795" s="66"/>
    </row>
    <row r="796" spans="22:22" x14ac:dyDescent="0.3">
      <c r="V796" s="66"/>
    </row>
    <row r="797" spans="22:22" x14ac:dyDescent="0.3">
      <c r="V797" s="66"/>
    </row>
    <row r="798" spans="22:22" x14ac:dyDescent="0.3">
      <c r="V798" s="66"/>
    </row>
    <row r="799" spans="22:22" x14ac:dyDescent="0.3">
      <c r="V799" s="66"/>
    </row>
    <row r="800" spans="22:22" x14ac:dyDescent="0.3">
      <c r="V800" s="66"/>
    </row>
    <row r="801" spans="22:22" x14ac:dyDescent="0.3">
      <c r="V801" s="66"/>
    </row>
    <row r="802" spans="22:22" x14ac:dyDescent="0.3">
      <c r="V802" s="66"/>
    </row>
    <row r="803" spans="22:22" x14ac:dyDescent="0.3">
      <c r="V803" s="66"/>
    </row>
    <row r="804" spans="22:22" x14ac:dyDescent="0.3">
      <c r="V804" s="66"/>
    </row>
    <row r="805" spans="22:22" x14ac:dyDescent="0.3">
      <c r="V805" s="66"/>
    </row>
    <row r="806" spans="22:22" x14ac:dyDescent="0.3">
      <c r="V806" s="66"/>
    </row>
    <row r="807" spans="22:22" x14ac:dyDescent="0.3">
      <c r="V807" s="66"/>
    </row>
    <row r="808" spans="22:22" x14ac:dyDescent="0.3">
      <c r="V808" s="66"/>
    </row>
    <row r="809" spans="22:22" x14ac:dyDescent="0.3">
      <c r="V809" s="66"/>
    </row>
    <row r="810" spans="22:22" x14ac:dyDescent="0.3">
      <c r="V810" s="66"/>
    </row>
    <row r="811" spans="22:22" x14ac:dyDescent="0.3">
      <c r="V811" s="66"/>
    </row>
    <row r="812" spans="22:22" x14ac:dyDescent="0.3">
      <c r="V812" s="66"/>
    </row>
    <row r="813" spans="22:22" x14ac:dyDescent="0.3">
      <c r="V813" s="66"/>
    </row>
    <row r="814" spans="22:22" x14ac:dyDescent="0.3">
      <c r="V814" s="66"/>
    </row>
    <row r="815" spans="22:22" x14ac:dyDescent="0.3">
      <c r="V815" s="66"/>
    </row>
    <row r="816" spans="22:22" x14ac:dyDescent="0.3">
      <c r="V816" s="66"/>
    </row>
    <row r="817" spans="22:22" x14ac:dyDescent="0.3">
      <c r="V817" s="66"/>
    </row>
    <row r="818" spans="22:22" x14ac:dyDescent="0.3">
      <c r="V818" s="66"/>
    </row>
    <row r="819" spans="22:22" x14ac:dyDescent="0.3">
      <c r="V819" s="66"/>
    </row>
    <row r="820" spans="22:22" x14ac:dyDescent="0.3">
      <c r="V820" s="66"/>
    </row>
    <row r="821" spans="22:22" x14ac:dyDescent="0.3">
      <c r="V821" s="66"/>
    </row>
    <row r="822" spans="22:22" x14ac:dyDescent="0.3">
      <c r="V822" s="66"/>
    </row>
    <row r="823" spans="22:22" x14ac:dyDescent="0.3">
      <c r="V823" s="66"/>
    </row>
    <row r="824" spans="22:22" x14ac:dyDescent="0.3">
      <c r="V824" s="66"/>
    </row>
    <row r="825" spans="22:22" x14ac:dyDescent="0.3">
      <c r="V825" s="66"/>
    </row>
    <row r="826" spans="22:22" x14ac:dyDescent="0.3">
      <c r="V826" s="66"/>
    </row>
    <row r="827" spans="22:22" x14ac:dyDescent="0.3">
      <c r="V827" s="66"/>
    </row>
    <row r="828" spans="22:22" x14ac:dyDescent="0.3">
      <c r="V828" s="66"/>
    </row>
    <row r="829" spans="22:22" x14ac:dyDescent="0.3">
      <c r="V829" s="66"/>
    </row>
    <row r="830" spans="22:22" x14ac:dyDescent="0.3">
      <c r="V830" s="66"/>
    </row>
    <row r="831" spans="22:22" x14ac:dyDescent="0.3">
      <c r="V831" s="66"/>
    </row>
    <row r="832" spans="22:22" x14ac:dyDescent="0.3">
      <c r="V832" s="66"/>
    </row>
    <row r="833" spans="22:22" x14ac:dyDescent="0.3">
      <c r="V833" s="66"/>
    </row>
    <row r="834" spans="22:22" x14ac:dyDescent="0.3">
      <c r="V834" s="66"/>
    </row>
    <row r="835" spans="22:22" x14ac:dyDescent="0.3">
      <c r="V835" s="66"/>
    </row>
    <row r="836" spans="22:22" x14ac:dyDescent="0.3">
      <c r="V836" s="66"/>
    </row>
    <row r="837" spans="22:22" x14ac:dyDescent="0.3">
      <c r="V837" s="66"/>
    </row>
    <row r="838" spans="22:22" x14ac:dyDescent="0.3">
      <c r="V838" s="66"/>
    </row>
    <row r="839" spans="22:22" x14ac:dyDescent="0.3">
      <c r="V839" s="66"/>
    </row>
    <row r="840" spans="22:22" x14ac:dyDescent="0.3">
      <c r="V840" s="66"/>
    </row>
    <row r="841" spans="22:22" x14ac:dyDescent="0.3">
      <c r="V841" s="66"/>
    </row>
    <row r="842" spans="22:22" x14ac:dyDescent="0.3">
      <c r="V842" s="66"/>
    </row>
    <row r="843" spans="22:22" x14ac:dyDescent="0.3">
      <c r="V843" s="66"/>
    </row>
    <row r="844" spans="22:22" x14ac:dyDescent="0.3">
      <c r="V844" s="66"/>
    </row>
    <row r="845" spans="22:22" x14ac:dyDescent="0.3">
      <c r="V845" s="66"/>
    </row>
    <row r="846" spans="22:22" x14ac:dyDescent="0.3">
      <c r="V846" s="66"/>
    </row>
    <row r="847" spans="22:22" x14ac:dyDescent="0.3">
      <c r="V847" s="66"/>
    </row>
    <row r="848" spans="22:22" x14ac:dyDescent="0.3">
      <c r="V848" s="66"/>
    </row>
    <row r="849" spans="22:22" x14ac:dyDescent="0.3">
      <c r="V849" s="66"/>
    </row>
    <row r="850" spans="22:22" x14ac:dyDescent="0.3">
      <c r="V850" s="66"/>
    </row>
    <row r="851" spans="22:22" x14ac:dyDescent="0.3">
      <c r="V851" s="66"/>
    </row>
    <row r="852" spans="22:22" x14ac:dyDescent="0.3">
      <c r="V852" s="66"/>
    </row>
    <row r="853" spans="22:22" x14ac:dyDescent="0.3">
      <c r="V853" s="66"/>
    </row>
    <row r="854" spans="22:22" x14ac:dyDescent="0.3">
      <c r="V854" s="66"/>
    </row>
    <row r="855" spans="22:22" x14ac:dyDescent="0.3">
      <c r="V855" s="66"/>
    </row>
    <row r="856" spans="22:22" x14ac:dyDescent="0.3">
      <c r="V856" s="66"/>
    </row>
    <row r="857" spans="22:22" x14ac:dyDescent="0.3">
      <c r="V857" s="66"/>
    </row>
    <row r="858" spans="22:22" x14ac:dyDescent="0.3">
      <c r="V858" s="66"/>
    </row>
    <row r="859" spans="22:22" x14ac:dyDescent="0.3">
      <c r="V859" s="66"/>
    </row>
    <row r="860" spans="22:22" x14ac:dyDescent="0.3">
      <c r="V860" s="66"/>
    </row>
    <row r="861" spans="22:22" x14ac:dyDescent="0.3">
      <c r="V861" s="66"/>
    </row>
    <row r="862" spans="22:22" x14ac:dyDescent="0.3">
      <c r="V862" s="66"/>
    </row>
    <row r="863" spans="22:22" x14ac:dyDescent="0.3">
      <c r="V863" s="66"/>
    </row>
    <row r="864" spans="22:22" x14ac:dyDescent="0.3">
      <c r="V864" s="66"/>
    </row>
    <row r="865" spans="22:22" x14ac:dyDescent="0.3">
      <c r="V865" s="66"/>
    </row>
    <row r="866" spans="22:22" x14ac:dyDescent="0.3">
      <c r="V866" s="66"/>
    </row>
    <row r="867" spans="22:22" x14ac:dyDescent="0.3">
      <c r="V867" s="66"/>
    </row>
    <row r="868" spans="22:22" x14ac:dyDescent="0.3">
      <c r="V868" s="66"/>
    </row>
    <row r="869" spans="22:22" x14ac:dyDescent="0.3">
      <c r="V869" s="66"/>
    </row>
    <row r="870" spans="22:22" x14ac:dyDescent="0.3">
      <c r="V870" s="66"/>
    </row>
    <row r="871" spans="22:22" x14ac:dyDescent="0.3">
      <c r="V871" s="66"/>
    </row>
    <row r="872" spans="22:22" x14ac:dyDescent="0.3">
      <c r="V872" s="66"/>
    </row>
    <row r="873" spans="22:22" x14ac:dyDescent="0.3">
      <c r="V873" s="66"/>
    </row>
    <row r="874" spans="22:22" x14ac:dyDescent="0.3">
      <c r="V874" s="66"/>
    </row>
    <row r="875" spans="22:22" x14ac:dyDescent="0.3">
      <c r="V875" s="66"/>
    </row>
    <row r="876" spans="22:22" x14ac:dyDescent="0.3">
      <c r="V876" s="66"/>
    </row>
    <row r="877" spans="22:22" x14ac:dyDescent="0.3">
      <c r="V877" s="66"/>
    </row>
    <row r="878" spans="22:22" x14ac:dyDescent="0.3">
      <c r="V878" s="66"/>
    </row>
    <row r="879" spans="22:22" x14ac:dyDescent="0.3">
      <c r="V879" s="66"/>
    </row>
    <row r="880" spans="22:22" x14ac:dyDescent="0.3">
      <c r="V880" s="66"/>
    </row>
    <row r="881" spans="22:22" x14ac:dyDescent="0.3">
      <c r="V881" s="66"/>
    </row>
    <row r="882" spans="22:22" x14ac:dyDescent="0.3">
      <c r="V882" s="66"/>
    </row>
    <row r="883" spans="22:22" x14ac:dyDescent="0.3">
      <c r="V883" s="66"/>
    </row>
    <row r="884" spans="22:22" x14ac:dyDescent="0.3">
      <c r="V884" s="66"/>
    </row>
    <row r="885" spans="22:22" x14ac:dyDescent="0.3">
      <c r="V885" s="66"/>
    </row>
    <row r="886" spans="22:22" x14ac:dyDescent="0.3">
      <c r="V886" s="66"/>
    </row>
    <row r="887" spans="22:22" x14ac:dyDescent="0.3">
      <c r="V887" s="66"/>
    </row>
    <row r="888" spans="22:22" x14ac:dyDescent="0.3">
      <c r="V888" s="66"/>
    </row>
    <row r="889" spans="22:22" x14ac:dyDescent="0.3">
      <c r="V889" s="66"/>
    </row>
    <row r="890" spans="22:22" x14ac:dyDescent="0.3">
      <c r="V890" s="66"/>
    </row>
    <row r="891" spans="22:22" x14ac:dyDescent="0.3">
      <c r="V891" s="66"/>
    </row>
    <row r="892" spans="22:22" x14ac:dyDescent="0.3">
      <c r="V892" s="66"/>
    </row>
    <row r="893" spans="22:22" x14ac:dyDescent="0.3">
      <c r="V893" s="66"/>
    </row>
    <row r="894" spans="22:22" x14ac:dyDescent="0.3">
      <c r="V894" s="66"/>
    </row>
    <row r="895" spans="22:22" x14ac:dyDescent="0.3">
      <c r="V895" s="66"/>
    </row>
    <row r="896" spans="22:22" x14ac:dyDescent="0.3">
      <c r="V896" s="66"/>
    </row>
    <row r="897" spans="22:22" x14ac:dyDescent="0.3">
      <c r="V897" s="66"/>
    </row>
    <row r="898" spans="22:22" x14ac:dyDescent="0.3">
      <c r="V898" s="66"/>
    </row>
    <row r="899" spans="22:22" x14ac:dyDescent="0.3">
      <c r="V899" s="66"/>
    </row>
    <row r="900" spans="22:22" x14ac:dyDescent="0.3">
      <c r="V900" s="66"/>
    </row>
    <row r="901" spans="22:22" x14ac:dyDescent="0.3">
      <c r="V901" s="66"/>
    </row>
    <row r="902" spans="22:22" x14ac:dyDescent="0.3">
      <c r="V902" s="66"/>
    </row>
    <row r="903" spans="22:22" x14ac:dyDescent="0.3">
      <c r="V903" s="66"/>
    </row>
    <row r="904" spans="22:22" x14ac:dyDescent="0.3">
      <c r="V904" s="66"/>
    </row>
    <row r="905" spans="22:22" x14ac:dyDescent="0.3">
      <c r="V905" s="66"/>
    </row>
    <row r="906" spans="22:22" x14ac:dyDescent="0.3">
      <c r="V906" s="66"/>
    </row>
    <row r="907" spans="22:22" x14ac:dyDescent="0.3">
      <c r="V907" s="66"/>
    </row>
    <row r="908" spans="22:22" x14ac:dyDescent="0.3">
      <c r="V908" s="66"/>
    </row>
    <row r="909" spans="22:22" x14ac:dyDescent="0.3">
      <c r="V909" s="66"/>
    </row>
    <row r="910" spans="22:22" x14ac:dyDescent="0.3">
      <c r="V910" s="66"/>
    </row>
    <row r="911" spans="22:22" x14ac:dyDescent="0.3">
      <c r="V911" s="66"/>
    </row>
    <row r="912" spans="22:22" x14ac:dyDescent="0.3">
      <c r="V912" s="66"/>
    </row>
    <row r="913" spans="22:22" x14ac:dyDescent="0.3">
      <c r="V913" s="66"/>
    </row>
    <row r="914" spans="22:22" x14ac:dyDescent="0.3">
      <c r="V914" s="66"/>
    </row>
    <row r="915" spans="22:22" x14ac:dyDescent="0.3">
      <c r="V915" s="66"/>
    </row>
    <row r="916" spans="22:22" x14ac:dyDescent="0.3">
      <c r="V916" s="66"/>
    </row>
    <row r="917" spans="22:22" x14ac:dyDescent="0.3">
      <c r="V917" s="66"/>
    </row>
    <row r="918" spans="22:22" x14ac:dyDescent="0.3">
      <c r="V918" s="66"/>
    </row>
    <row r="919" spans="22:22" x14ac:dyDescent="0.3">
      <c r="V919" s="66"/>
    </row>
    <row r="920" spans="22:22" x14ac:dyDescent="0.3">
      <c r="V920" s="66"/>
    </row>
    <row r="921" spans="22:22" x14ac:dyDescent="0.3">
      <c r="V921" s="66"/>
    </row>
    <row r="922" spans="22:22" x14ac:dyDescent="0.3">
      <c r="V922" s="66"/>
    </row>
    <row r="923" spans="22:22" x14ac:dyDescent="0.3">
      <c r="V923" s="66"/>
    </row>
    <row r="924" spans="22:22" x14ac:dyDescent="0.3">
      <c r="V924" s="66"/>
    </row>
    <row r="925" spans="22:22" x14ac:dyDescent="0.3">
      <c r="V925" s="66"/>
    </row>
    <row r="926" spans="22:22" x14ac:dyDescent="0.3">
      <c r="V926" s="66"/>
    </row>
    <row r="927" spans="22:22" x14ac:dyDescent="0.3">
      <c r="V927" s="66"/>
    </row>
    <row r="928" spans="22:22" x14ac:dyDescent="0.3">
      <c r="V928" s="66"/>
    </row>
    <row r="929" spans="22:22" x14ac:dyDescent="0.3">
      <c r="V929" s="66"/>
    </row>
    <row r="930" spans="22:22" x14ac:dyDescent="0.3">
      <c r="V930" s="66"/>
    </row>
    <row r="931" spans="22:22" x14ac:dyDescent="0.3">
      <c r="V931" s="66"/>
    </row>
    <row r="932" spans="22:22" x14ac:dyDescent="0.3">
      <c r="V932" s="66"/>
    </row>
    <row r="933" spans="22:22" x14ac:dyDescent="0.3">
      <c r="V933" s="66"/>
    </row>
    <row r="934" spans="22:22" x14ac:dyDescent="0.3">
      <c r="V934" s="66"/>
    </row>
    <row r="935" spans="22:22" x14ac:dyDescent="0.3">
      <c r="V935" s="66"/>
    </row>
    <row r="936" spans="22:22" x14ac:dyDescent="0.3">
      <c r="V936" s="66"/>
    </row>
    <row r="937" spans="22:22" x14ac:dyDescent="0.3">
      <c r="V937" s="66"/>
    </row>
    <row r="938" spans="22:22" x14ac:dyDescent="0.3">
      <c r="V938" s="66"/>
    </row>
    <row r="939" spans="22:22" x14ac:dyDescent="0.3">
      <c r="V939" s="66"/>
    </row>
    <row r="940" spans="22:22" x14ac:dyDescent="0.3">
      <c r="V940" s="66"/>
    </row>
    <row r="941" spans="22:22" x14ac:dyDescent="0.3">
      <c r="V941" s="66"/>
    </row>
    <row r="942" spans="22:22" x14ac:dyDescent="0.3">
      <c r="V942" s="66"/>
    </row>
    <row r="943" spans="22:22" x14ac:dyDescent="0.3">
      <c r="V943" s="66"/>
    </row>
    <row r="944" spans="22:22" x14ac:dyDescent="0.3">
      <c r="V944" s="66"/>
    </row>
    <row r="945" spans="22:22" x14ac:dyDescent="0.3">
      <c r="V945" s="66"/>
    </row>
    <row r="946" spans="22:22" x14ac:dyDescent="0.3">
      <c r="V946" s="66"/>
    </row>
    <row r="947" spans="22:22" x14ac:dyDescent="0.3">
      <c r="V947" s="66"/>
    </row>
    <row r="948" spans="22:22" x14ac:dyDescent="0.3">
      <c r="V948" s="66"/>
    </row>
    <row r="949" spans="22:22" x14ac:dyDescent="0.3">
      <c r="V949" s="66"/>
    </row>
    <row r="950" spans="22:22" x14ac:dyDescent="0.3">
      <c r="V950" s="66"/>
    </row>
    <row r="951" spans="22:22" x14ac:dyDescent="0.3">
      <c r="V951" s="66"/>
    </row>
    <row r="952" spans="22:22" x14ac:dyDescent="0.3">
      <c r="V952" s="66"/>
    </row>
    <row r="953" spans="22:22" x14ac:dyDescent="0.3">
      <c r="V953" s="66"/>
    </row>
    <row r="954" spans="22:22" x14ac:dyDescent="0.3">
      <c r="V954" s="66"/>
    </row>
    <row r="955" spans="22:22" x14ac:dyDescent="0.3">
      <c r="V955" s="66"/>
    </row>
    <row r="956" spans="22:22" x14ac:dyDescent="0.3">
      <c r="V956" s="66"/>
    </row>
    <row r="957" spans="22:22" x14ac:dyDescent="0.3">
      <c r="V957" s="66"/>
    </row>
    <row r="958" spans="22:22" x14ac:dyDescent="0.3">
      <c r="V958" s="66"/>
    </row>
    <row r="959" spans="22:22" x14ac:dyDescent="0.3">
      <c r="V959" s="66"/>
    </row>
    <row r="960" spans="22:22" x14ac:dyDescent="0.3">
      <c r="V960" s="66"/>
    </row>
    <row r="961" spans="22:22" x14ac:dyDescent="0.3">
      <c r="V961" s="66"/>
    </row>
    <row r="962" spans="22:22" x14ac:dyDescent="0.3">
      <c r="V962" s="66"/>
    </row>
    <row r="963" spans="22:22" x14ac:dyDescent="0.3">
      <c r="V963" s="66"/>
    </row>
    <row r="964" spans="22:22" x14ac:dyDescent="0.3">
      <c r="V964" s="66"/>
    </row>
    <row r="965" spans="22:22" x14ac:dyDescent="0.3">
      <c r="V965" s="66"/>
    </row>
    <row r="966" spans="22:22" x14ac:dyDescent="0.3">
      <c r="V966" s="66"/>
    </row>
    <row r="967" spans="22:22" x14ac:dyDescent="0.3">
      <c r="V967" s="66"/>
    </row>
    <row r="968" spans="22:22" x14ac:dyDescent="0.3">
      <c r="V968" s="66"/>
    </row>
    <row r="969" spans="22:22" x14ac:dyDescent="0.3">
      <c r="V969" s="66"/>
    </row>
    <row r="970" spans="22:22" x14ac:dyDescent="0.3">
      <c r="V970" s="66"/>
    </row>
    <row r="971" spans="22:22" x14ac:dyDescent="0.3">
      <c r="V971" s="66"/>
    </row>
    <row r="972" spans="22:22" x14ac:dyDescent="0.3">
      <c r="V972" s="66"/>
    </row>
    <row r="973" spans="22:22" x14ac:dyDescent="0.3">
      <c r="V973" s="66"/>
    </row>
    <row r="974" spans="22:22" x14ac:dyDescent="0.3">
      <c r="V974" s="66"/>
    </row>
    <row r="975" spans="22:22" x14ac:dyDescent="0.3">
      <c r="V975" s="66"/>
    </row>
    <row r="976" spans="22:22" x14ac:dyDescent="0.3">
      <c r="V976" s="66"/>
    </row>
    <row r="977" spans="22:22" x14ac:dyDescent="0.3">
      <c r="V977" s="66"/>
    </row>
    <row r="978" spans="22:22" x14ac:dyDescent="0.3">
      <c r="V978" s="66"/>
    </row>
    <row r="979" spans="22:22" x14ac:dyDescent="0.3">
      <c r="V979" s="66"/>
    </row>
    <row r="980" spans="22:22" x14ac:dyDescent="0.3">
      <c r="V980" s="66"/>
    </row>
    <row r="981" spans="22:22" x14ac:dyDescent="0.3">
      <c r="V981" s="66"/>
    </row>
    <row r="982" spans="22:22" x14ac:dyDescent="0.3">
      <c r="V982" s="66"/>
    </row>
    <row r="983" spans="22:22" x14ac:dyDescent="0.3">
      <c r="V983" s="66"/>
    </row>
    <row r="984" spans="22:22" x14ac:dyDescent="0.3">
      <c r="V984" s="66"/>
    </row>
    <row r="985" spans="22:22" x14ac:dyDescent="0.3">
      <c r="V985" s="66"/>
    </row>
    <row r="986" spans="22:22" x14ac:dyDescent="0.3">
      <c r="V986" s="66"/>
    </row>
    <row r="987" spans="22:22" x14ac:dyDescent="0.3">
      <c r="V987" s="66"/>
    </row>
    <row r="988" spans="22:22" x14ac:dyDescent="0.3">
      <c r="V988" s="66"/>
    </row>
    <row r="989" spans="22:22" x14ac:dyDescent="0.3">
      <c r="V989" s="66"/>
    </row>
    <row r="990" spans="22:22" x14ac:dyDescent="0.3">
      <c r="V990" s="66"/>
    </row>
    <row r="991" spans="22:22" x14ac:dyDescent="0.3">
      <c r="V991" s="66"/>
    </row>
    <row r="992" spans="22:22" x14ac:dyDescent="0.3">
      <c r="V992" s="66"/>
    </row>
    <row r="993" spans="22:22" x14ac:dyDescent="0.3">
      <c r="V993" s="66"/>
    </row>
    <row r="994" spans="22:22" x14ac:dyDescent="0.3">
      <c r="V994" s="66"/>
    </row>
    <row r="995" spans="22:22" x14ac:dyDescent="0.3">
      <c r="V995" s="66"/>
    </row>
    <row r="996" spans="22:22" x14ac:dyDescent="0.3">
      <c r="V996" s="66"/>
    </row>
    <row r="997" spans="22:22" x14ac:dyDescent="0.3">
      <c r="V997" s="66"/>
    </row>
    <row r="998" spans="22:22" x14ac:dyDescent="0.3">
      <c r="V998" s="66"/>
    </row>
    <row r="999" spans="22:22" x14ac:dyDescent="0.3">
      <c r="V999" s="66"/>
    </row>
    <row r="1000" spans="22:22" x14ac:dyDescent="0.3">
      <c r="V1000" s="66"/>
    </row>
    <row r="1001" spans="22:22" x14ac:dyDescent="0.3">
      <c r="V1001" s="66"/>
    </row>
    <row r="1002" spans="22:22" x14ac:dyDescent="0.3">
      <c r="V1002" s="66"/>
    </row>
    <row r="1003" spans="22:22" x14ac:dyDescent="0.3">
      <c r="V1003" s="66"/>
    </row>
    <row r="1004" spans="22:22" x14ac:dyDescent="0.3">
      <c r="V1004" s="66"/>
    </row>
    <row r="1005" spans="22:22" x14ac:dyDescent="0.3">
      <c r="V1005" s="66"/>
    </row>
    <row r="1006" spans="22:22" x14ac:dyDescent="0.3">
      <c r="V1006" s="66"/>
    </row>
    <row r="1007" spans="22:22" x14ac:dyDescent="0.3">
      <c r="V1007" s="66"/>
    </row>
    <row r="1008" spans="22:22" x14ac:dyDescent="0.3">
      <c r="V1008" s="66"/>
    </row>
    <row r="1009" spans="22:22" x14ac:dyDescent="0.3">
      <c r="V1009" s="66"/>
    </row>
    <row r="1010" spans="22:22" x14ac:dyDescent="0.3">
      <c r="V1010" s="66"/>
    </row>
    <row r="1011" spans="22:22" x14ac:dyDescent="0.3">
      <c r="V1011" s="66"/>
    </row>
    <row r="1012" spans="22:22" x14ac:dyDescent="0.3">
      <c r="V1012" s="66"/>
    </row>
    <row r="1013" spans="22:22" x14ac:dyDescent="0.3">
      <c r="V1013" s="66"/>
    </row>
    <row r="1014" spans="22:22" x14ac:dyDescent="0.3">
      <c r="V1014" s="66"/>
    </row>
    <row r="1015" spans="22:22" x14ac:dyDescent="0.3">
      <c r="V1015" s="66"/>
    </row>
    <row r="1016" spans="22:22" x14ac:dyDescent="0.3">
      <c r="V1016" s="66"/>
    </row>
    <row r="1017" spans="22:22" x14ac:dyDescent="0.3">
      <c r="V1017" s="66"/>
    </row>
    <row r="1018" spans="22:22" x14ac:dyDescent="0.3">
      <c r="V1018" s="66"/>
    </row>
    <row r="1019" spans="22:22" x14ac:dyDescent="0.3">
      <c r="V1019" s="66"/>
    </row>
    <row r="1020" spans="22:22" x14ac:dyDescent="0.3">
      <c r="V1020" s="66"/>
    </row>
    <row r="1021" spans="22:22" x14ac:dyDescent="0.3">
      <c r="V1021" s="66"/>
    </row>
    <row r="1022" spans="22:22" x14ac:dyDescent="0.3">
      <c r="V1022" s="66"/>
    </row>
    <row r="1023" spans="22:22" x14ac:dyDescent="0.3">
      <c r="V1023" s="66"/>
    </row>
    <row r="1024" spans="22:22" x14ac:dyDescent="0.3">
      <c r="V1024" s="66"/>
    </row>
    <row r="1025" spans="22:22" x14ac:dyDescent="0.3">
      <c r="V1025" s="66"/>
    </row>
    <row r="1026" spans="22:22" x14ac:dyDescent="0.3">
      <c r="V1026" s="66"/>
    </row>
    <row r="1027" spans="22:22" x14ac:dyDescent="0.3">
      <c r="V1027" s="66"/>
    </row>
    <row r="1028" spans="22:22" x14ac:dyDescent="0.3">
      <c r="V1028" s="66"/>
    </row>
    <row r="1029" spans="22:22" x14ac:dyDescent="0.3">
      <c r="V1029" s="66"/>
    </row>
    <row r="1030" spans="22:22" x14ac:dyDescent="0.3">
      <c r="V1030" s="66"/>
    </row>
    <row r="1031" spans="22:22" x14ac:dyDescent="0.3">
      <c r="V1031" s="66"/>
    </row>
    <row r="1032" spans="22:22" x14ac:dyDescent="0.3">
      <c r="V1032" s="66"/>
    </row>
    <row r="1033" spans="22:22" x14ac:dyDescent="0.3">
      <c r="V1033" s="66"/>
    </row>
    <row r="1034" spans="22:22" x14ac:dyDescent="0.3">
      <c r="V1034" s="66"/>
    </row>
    <row r="1035" spans="22:22" x14ac:dyDescent="0.3">
      <c r="V1035" s="66"/>
    </row>
    <row r="1036" spans="22:22" x14ac:dyDescent="0.3">
      <c r="V1036" s="66"/>
    </row>
    <row r="1037" spans="22:22" x14ac:dyDescent="0.3">
      <c r="V1037" s="66"/>
    </row>
    <row r="1038" spans="22:22" x14ac:dyDescent="0.3">
      <c r="V1038" s="66"/>
    </row>
    <row r="1039" spans="22:22" x14ac:dyDescent="0.3">
      <c r="V1039" s="66"/>
    </row>
    <row r="1040" spans="22:22" x14ac:dyDescent="0.3">
      <c r="V1040" s="66"/>
    </row>
    <row r="1041" spans="22:22" x14ac:dyDescent="0.3">
      <c r="V1041" s="66"/>
    </row>
    <row r="1042" spans="22:22" x14ac:dyDescent="0.3">
      <c r="V1042" s="66"/>
    </row>
    <row r="1043" spans="22:22" x14ac:dyDescent="0.3">
      <c r="V1043" s="66"/>
    </row>
    <row r="1044" spans="22:22" x14ac:dyDescent="0.3">
      <c r="V1044" s="66"/>
    </row>
    <row r="1045" spans="22:22" x14ac:dyDescent="0.3">
      <c r="V1045" s="66"/>
    </row>
    <row r="1046" spans="22:22" x14ac:dyDescent="0.3">
      <c r="V1046" s="66"/>
    </row>
    <row r="1047" spans="22:22" x14ac:dyDescent="0.3">
      <c r="V1047" s="66"/>
    </row>
    <row r="1048" spans="22:22" x14ac:dyDescent="0.3">
      <c r="V1048" s="66"/>
    </row>
    <row r="1049" spans="22:22" x14ac:dyDescent="0.3">
      <c r="V1049" s="66"/>
    </row>
    <row r="1050" spans="22:22" x14ac:dyDescent="0.3">
      <c r="V1050" s="66"/>
    </row>
    <row r="1051" spans="22:22" x14ac:dyDescent="0.3">
      <c r="V1051" s="66"/>
    </row>
    <row r="1052" spans="22:22" x14ac:dyDescent="0.3">
      <c r="V1052" s="66"/>
    </row>
    <row r="1053" spans="22:22" x14ac:dyDescent="0.3">
      <c r="V1053" s="66"/>
    </row>
    <row r="1054" spans="22:22" x14ac:dyDescent="0.3">
      <c r="V1054" s="66"/>
    </row>
    <row r="1055" spans="22:22" x14ac:dyDescent="0.3">
      <c r="V1055" s="66"/>
    </row>
    <row r="1056" spans="22:22" x14ac:dyDescent="0.3">
      <c r="V1056" s="66"/>
    </row>
    <row r="1057" spans="22:22" x14ac:dyDescent="0.3">
      <c r="V1057" s="66"/>
    </row>
    <row r="1058" spans="22:22" x14ac:dyDescent="0.3">
      <c r="V1058" s="66"/>
    </row>
    <row r="1059" spans="22:22" x14ac:dyDescent="0.3">
      <c r="V1059" s="66"/>
    </row>
    <row r="1060" spans="22:22" x14ac:dyDescent="0.3">
      <c r="V1060" s="66"/>
    </row>
    <row r="1061" spans="22:22" x14ac:dyDescent="0.3">
      <c r="V1061" s="66"/>
    </row>
    <row r="1062" spans="22:22" x14ac:dyDescent="0.3">
      <c r="V1062" s="66"/>
    </row>
    <row r="1063" spans="22:22" x14ac:dyDescent="0.3">
      <c r="V1063" s="66"/>
    </row>
    <row r="1064" spans="22:22" x14ac:dyDescent="0.3">
      <c r="V1064" s="66"/>
    </row>
    <row r="1065" spans="22:22" x14ac:dyDescent="0.3">
      <c r="V1065" s="66"/>
    </row>
    <row r="1066" spans="22:22" x14ac:dyDescent="0.3">
      <c r="V1066" s="66"/>
    </row>
    <row r="1067" spans="22:22" x14ac:dyDescent="0.3">
      <c r="V1067" s="66"/>
    </row>
    <row r="1068" spans="22:22" x14ac:dyDescent="0.3">
      <c r="V1068" s="66"/>
    </row>
    <row r="1069" spans="22:22" x14ac:dyDescent="0.3">
      <c r="V1069" s="66"/>
    </row>
    <row r="1070" spans="22:22" x14ac:dyDescent="0.3">
      <c r="V1070" s="66"/>
    </row>
    <row r="1071" spans="22:22" x14ac:dyDescent="0.3">
      <c r="V1071" s="66"/>
    </row>
    <row r="1072" spans="22:22" x14ac:dyDescent="0.3">
      <c r="V1072" s="66"/>
    </row>
    <row r="1073" spans="22:22" x14ac:dyDescent="0.3">
      <c r="V1073" s="66"/>
    </row>
    <row r="1074" spans="22:22" x14ac:dyDescent="0.3">
      <c r="V1074" s="66"/>
    </row>
    <row r="1075" spans="22:22" x14ac:dyDescent="0.3">
      <c r="V1075" s="66"/>
    </row>
    <row r="1076" spans="22:22" x14ac:dyDescent="0.3">
      <c r="V1076" s="66"/>
    </row>
    <row r="1077" spans="22:22" x14ac:dyDescent="0.3">
      <c r="V1077" s="66"/>
    </row>
    <row r="1078" spans="22:22" x14ac:dyDescent="0.3">
      <c r="V1078" s="66"/>
    </row>
    <row r="1079" spans="22:22" x14ac:dyDescent="0.3">
      <c r="V1079" s="66"/>
    </row>
    <row r="1080" spans="22:22" x14ac:dyDescent="0.3">
      <c r="V1080" s="66"/>
    </row>
    <row r="1081" spans="22:22" x14ac:dyDescent="0.3">
      <c r="V1081" s="66"/>
    </row>
    <row r="1082" spans="22:22" x14ac:dyDescent="0.3">
      <c r="V1082" s="66"/>
    </row>
    <row r="1083" spans="22:22" x14ac:dyDescent="0.3">
      <c r="V1083" s="66"/>
    </row>
    <row r="1084" spans="22:22" x14ac:dyDescent="0.3">
      <c r="V1084" s="66"/>
    </row>
    <row r="1085" spans="22:22" x14ac:dyDescent="0.3">
      <c r="V1085" s="66"/>
    </row>
    <row r="1086" spans="22:22" x14ac:dyDescent="0.3">
      <c r="V1086" s="66"/>
    </row>
    <row r="1087" spans="22:22" x14ac:dyDescent="0.3">
      <c r="V1087" s="66"/>
    </row>
    <row r="1088" spans="22:22" x14ac:dyDescent="0.3">
      <c r="V1088" s="66"/>
    </row>
    <row r="1089" spans="22:22" x14ac:dyDescent="0.3">
      <c r="V1089" s="66"/>
    </row>
    <row r="1090" spans="22:22" x14ac:dyDescent="0.3">
      <c r="V1090" s="66"/>
    </row>
    <row r="1091" spans="22:22" x14ac:dyDescent="0.3">
      <c r="V1091" s="66"/>
    </row>
    <row r="1092" spans="22:22" x14ac:dyDescent="0.3">
      <c r="V1092" s="66"/>
    </row>
    <row r="1093" spans="22:22" x14ac:dyDescent="0.3">
      <c r="V1093" s="66"/>
    </row>
    <row r="1094" spans="22:22" x14ac:dyDescent="0.3">
      <c r="V1094" s="66"/>
    </row>
    <row r="1095" spans="22:22" x14ac:dyDescent="0.3">
      <c r="V1095" s="66"/>
    </row>
    <row r="1096" spans="22:22" x14ac:dyDescent="0.3">
      <c r="V1096" s="66"/>
    </row>
    <row r="1097" spans="22:22" x14ac:dyDescent="0.3">
      <c r="V1097" s="66"/>
    </row>
    <row r="1098" spans="22:22" x14ac:dyDescent="0.3">
      <c r="V1098" s="66"/>
    </row>
    <row r="1099" spans="22:22" x14ac:dyDescent="0.3">
      <c r="V1099" s="66"/>
    </row>
    <row r="1100" spans="22:22" x14ac:dyDescent="0.3">
      <c r="V1100" s="66"/>
    </row>
    <row r="1101" spans="22:22" x14ac:dyDescent="0.3">
      <c r="V1101" s="66"/>
    </row>
    <row r="1102" spans="22:22" x14ac:dyDescent="0.3">
      <c r="V1102" s="66"/>
    </row>
    <row r="1103" spans="22:22" x14ac:dyDescent="0.3">
      <c r="V1103" s="66"/>
    </row>
    <row r="1104" spans="22:22" x14ac:dyDescent="0.3">
      <c r="V1104" s="66"/>
    </row>
    <row r="1105" spans="22:22" x14ac:dyDescent="0.3">
      <c r="V1105" s="66"/>
    </row>
    <row r="1106" spans="22:22" x14ac:dyDescent="0.3">
      <c r="V1106" s="66"/>
    </row>
    <row r="1107" spans="22:22" x14ac:dyDescent="0.3">
      <c r="V1107" s="66"/>
    </row>
    <row r="1108" spans="22:22" x14ac:dyDescent="0.3">
      <c r="V1108" s="66"/>
    </row>
    <row r="1109" spans="22:22" x14ac:dyDescent="0.3">
      <c r="V1109" s="66"/>
    </row>
    <row r="1110" spans="22:22" x14ac:dyDescent="0.3">
      <c r="V1110" s="66"/>
    </row>
    <row r="1111" spans="22:22" x14ac:dyDescent="0.3">
      <c r="V1111" s="66"/>
    </row>
    <row r="1112" spans="22:22" x14ac:dyDescent="0.3">
      <c r="V1112" s="66"/>
    </row>
    <row r="1113" spans="22:22" x14ac:dyDescent="0.3">
      <c r="V1113" s="66"/>
    </row>
    <row r="1114" spans="22:22" x14ac:dyDescent="0.3">
      <c r="V1114" s="66"/>
    </row>
    <row r="1115" spans="22:22" x14ac:dyDescent="0.3">
      <c r="V1115" s="66"/>
    </row>
    <row r="1116" spans="22:22" x14ac:dyDescent="0.3">
      <c r="V1116" s="66"/>
    </row>
    <row r="1117" spans="22:22" x14ac:dyDescent="0.3">
      <c r="V1117" s="66"/>
    </row>
    <row r="1118" spans="22:22" x14ac:dyDescent="0.3">
      <c r="V1118" s="66"/>
    </row>
    <row r="1119" spans="22:22" x14ac:dyDescent="0.3">
      <c r="V1119" s="66"/>
    </row>
    <row r="1120" spans="22:22" x14ac:dyDescent="0.3">
      <c r="V1120" s="66"/>
    </row>
    <row r="1121" spans="22:22" x14ac:dyDescent="0.3">
      <c r="V1121" s="66"/>
    </row>
    <row r="1122" spans="22:22" x14ac:dyDescent="0.3">
      <c r="V1122" s="66"/>
    </row>
    <row r="1123" spans="22:22" x14ac:dyDescent="0.3">
      <c r="V1123" s="66"/>
    </row>
    <row r="1124" spans="22:22" x14ac:dyDescent="0.3">
      <c r="V1124" s="66"/>
    </row>
    <row r="1125" spans="22:22" x14ac:dyDescent="0.3">
      <c r="V1125" s="66"/>
    </row>
    <row r="1126" spans="22:22" x14ac:dyDescent="0.3">
      <c r="V1126" s="66"/>
    </row>
    <row r="1127" spans="22:22" x14ac:dyDescent="0.3">
      <c r="V1127" s="66"/>
    </row>
    <row r="1128" spans="22:22" x14ac:dyDescent="0.3">
      <c r="V1128" s="66"/>
    </row>
    <row r="1129" spans="22:22" x14ac:dyDescent="0.3">
      <c r="V1129" s="66"/>
    </row>
    <row r="1130" spans="22:22" x14ac:dyDescent="0.3">
      <c r="V1130" s="66"/>
    </row>
    <row r="1131" spans="22:22" x14ac:dyDescent="0.3">
      <c r="V1131" s="66"/>
    </row>
    <row r="1132" spans="22:22" x14ac:dyDescent="0.3">
      <c r="V1132" s="66"/>
    </row>
    <row r="1133" spans="22:22" x14ac:dyDescent="0.3">
      <c r="V1133" s="66"/>
    </row>
    <row r="1134" spans="22:22" x14ac:dyDescent="0.3">
      <c r="V1134" s="66"/>
    </row>
    <row r="1135" spans="22:22" x14ac:dyDescent="0.3">
      <c r="V1135" s="66"/>
    </row>
    <row r="1136" spans="22:22" x14ac:dyDescent="0.3">
      <c r="V1136" s="66"/>
    </row>
    <row r="1137" spans="22:22" x14ac:dyDescent="0.3">
      <c r="V1137" s="66"/>
    </row>
    <row r="1138" spans="22:22" x14ac:dyDescent="0.3">
      <c r="V1138" s="66"/>
    </row>
    <row r="1139" spans="22:22" x14ac:dyDescent="0.3">
      <c r="V1139" s="66"/>
    </row>
    <row r="1140" spans="22:22" x14ac:dyDescent="0.3">
      <c r="V1140" s="66"/>
    </row>
    <row r="1141" spans="22:22" x14ac:dyDescent="0.3">
      <c r="V1141" s="66"/>
    </row>
    <row r="1142" spans="22:22" x14ac:dyDescent="0.3">
      <c r="V1142" s="66"/>
    </row>
    <row r="1143" spans="22:22" x14ac:dyDescent="0.3">
      <c r="V1143" s="66"/>
    </row>
    <row r="1144" spans="22:22" x14ac:dyDescent="0.3">
      <c r="V1144" s="66"/>
    </row>
    <row r="1145" spans="22:22" x14ac:dyDescent="0.3">
      <c r="V1145" s="66"/>
    </row>
    <row r="1146" spans="22:22" x14ac:dyDescent="0.3">
      <c r="V1146" s="66"/>
    </row>
    <row r="1147" spans="22:22" x14ac:dyDescent="0.3">
      <c r="V1147" s="66"/>
    </row>
    <row r="1148" spans="22:22" x14ac:dyDescent="0.3">
      <c r="V1148" s="66"/>
    </row>
    <row r="1149" spans="22:22" x14ac:dyDescent="0.3">
      <c r="V1149" s="66"/>
    </row>
    <row r="1150" spans="22:22" x14ac:dyDescent="0.3">
      <c r="V1150" s="66"/>
    </row>
    <row r="1151" spans="22:22" x14ac:dyDescent="0.3">
      <c r="V1151" s="66"/>
    </row>
    <row r="1152" spans="22:22" x14ac:dyDescent="0.3">
      <c r="V1152" s="66"/>
    </row>
    <row r="1153" spans="22:22" x14ac:dyDescent="0.3">
      <c r="V1153" s="66"/>
    </row>
    <row r="1154" spans="22:22" x14ac:dyDescent="0.3">
      <c r="V1154" s="66"/>
    </row>
    <row r="1155" spans="22:22" x14ac:dyDescent="0.3">
      <c r="V1155" s="66"/>
    </row>
    <row r="1156" spans="22:22" x14ac:dyDescent="0.3">
      <c r="V1156" s="66"/>
    </row>
    <row r="1157" spans="22:22" x14ac:dyDescent="0.3">
      <c r="V1157" s="66"/>
    </row>
    <row r="1158" spans="22:22" x14ac:dyDescent="0.3">
      <c r="V1158" s="66"/>
    </row>
    <row r="1159" spans="22:22" x14ac:dyDescent="0.3">
      <c r="V1159" s="66"/>
    </row>
    <row r="1160" spans="22:22" x14ac:dyDescent="0.3">
      <c r="V1160" s="66"/>
    </row>
    <row r="1161" spans="22:22" x14ac:dyDescent="0.3">
      <c r="V1161" s="66"/>
    </row>
    <row r="1162" spans="22:22" x14ac:dyDescent="0.3">
      <c r="V1162" s="66"/>
    </row>
    <row r="1163" spans="22:22" x14ac:dyDescent="0.3">
      <c r="V1163" s="66"/>
    </row>
    <row r="1164" spans="22:22" x14ac:dyDescent="0.3">
      <c r="V1164" s="66"/>
    </row>
    <row r="1165" spans="22:22" x14ac:dyDescent="0.3">
      <c r="V1165" s="66"/>
    </row>
    <row r="1166" spans="22:22" x14ac:dyDescent="0.3">
      <c r="V1166" s="66"/>
    </row>
    <row r="1167" spans="22:22" x14ac:dyDescent="0.3">
      <c r="V1167" s="66"/>
    </row>
    <row r="1168" spans="22:22" x14ac:dyDescent="0.3">
      <c r="V1168" s="66"/>
    </row>
    <row r="1169" spans="22:22" x14ac:dyDescent="0.3">
      <c r="V1169" s="66"/>
    </row>
    <row r="1170" spans="22:22" x14ac:dyDescent="0.3">
      <c r="V1170" s="66"/>
    </row>
    <row r="1171" spans="22:22" x14ac:dyDescent="0.3">
      <c r="V1171" s="66"/>
    </row>
    <row r="1172" spans="22:22" x14ac:dyDescent="0.3">
      <c r="V1172" s="66"/>
    </row>
    <row r="1173" spans="22:22" x14ac:dyDescent="0.3">
      <c r="V1173" s="66"/>
    </row>
    <row r="1174" spans="22:22" x14ac:dyDescent="0.3">
      <c r="V1174" s="66"/>
    </row>
    <row r="1175" spans="22:22" x14ac:dyDescent="0.3">
      <c r="V1175" s="66"/>
    </row>
    <row r="1176" spans="22:22" x14ac:dyDescent="0.3">
      <c r="V1176" s="66"/>
    </row>
    <row r="1177" spans="22:22" x14ac:dyDescent="0.3">
      <c r="V1177" s="66"/>
    </row>
    <row r="1178" spans="22:22" x14ac:dyDescent="0.3">
      <c r="V1178" s="66"/>
    </row>
    <row r="1179" spans="22:22" x14ac:dyDescent="0.3">
      <c r="V1179" s="66"/>
    </row>
    <row r="1180" spans="22:22" x14ac:dyDescent="0.3">
      <c r="V1180" s="66"/>
    </row>
    <row r="1181" spans="22:22" x14ac:dyDescent="0.3">
      <c r="V1181" s="66"/>
    </row>
    <row r="1182" spans="22:22" x14ac:dyDescent="0.3">
      <c r="V1182" s="66"/>
    </row>
    <row r="1183" spans="22:22" x14ac:dyDescent="0.3">
      <c r="V1183" s="66"/>
    </row>
    <row r="1184" spans="22:22" x14ac:dyDescent="0.3">
      <c r="V1184" s="66"/>
    </row>
    <row r="1185" spans="22:22" x14ac:dyDescent="0.3">
      <c r="V1185" s="66"/>
    </row>
    <row r="1186" spans="22:22" x14ac:dyDescent="0.3">
      <c r="V1186" s="66"/>
    </row>
    <row r="1187" spans="22:22" x14ac:dyDescent="0.3">
      <c r="V1187" s="66"/>
    </row>
    <row r="1188" spans="22:22" x14ac:dyDescent="0.3">
      <c r="V1188" s="66"/>
    </row>
    <row r="1189" spans="22:22" x14ac:dyDescent="0.3">
      <c r="V1189" s="66"/>
    </row>
    <row r="1190" spans="22:22" x14ac:dyDescent="0.3">
      <c r="V1190" s="66"/>
    </row>
    <row r="1191" spans="22:22" x14ac:dyDescent="0.3">
      <c r="V1191" s="66"/>
    </row>
    <row r="1192" spans="22:22" x14ac:dyDescent="0.3">
      <c r="V1192" s="66"/>
    </row>
    <row r="1193" spans="22:22" x14ac:dyDescent="0.3">
      <c r="V1193" s="66"/>
    </row>
    <row r="1194" spans="22:22" x14ac:dyDescent="0.3">
      <c r="V1194" s="66"/>
    </row>
    <row r="1195" spans="22:22" x14ac:dyDescent="0.3">
      <c r="V1195" s="66"/>
    </row>
    <row r="1196" spans="22:22" x14ac:dyDescent="0.3">
      <c r="V1196" s="66"/>
    </row>
    <row r="1197" spans="22:22" x14ac:dyDescent="0.3">
      <c r="V1197" s="66"/>
    </row>
    <row r="1198" spans="22:22" x14ac:dyDescent="0.3">
      <c r="V1198" s="66"/>
    </row>
    <row r="1199" spans="22:22" x14ac:dyDescent="0.3">
      <c r="V1199" s="66"/>
    </row>
    <row r="1200" spans="22:22" x14ac:dyDescent="0.3">
      <c r="V1200" s="66"/>
    </row>
    <row r="1201" spans="22:22" x14ac:dyDescent="0.3">
      <c r="V1201" s="66"/>
    </row>
    <row r="1202" spans="22:22" x14ac:dyDescent="0.3">
      <c r="V1202" s="66"/>
    </row>
    <row r="1203" spans="22:22" x14ac:dyDescent="0.3">
      <c r="V1203" s="66"/>
    </row>
    <row r="1204" spans="22:22" x14ac:dyDescent="0.3">
      <c r="V1204" s="66"/>
    </row>
    <row r="1205" spans="22:22" x14ac:dyDescent="0.3">
      <c r="V1205" s="66"/>
    </row>
    <row r="1206" spans="22:22" x14ac:dyDescent="0.3">
      <c r="V1206" s="66"/>
    </row>
    <row r="1207" spans="22:22" x14ac:dyDescent="0.3">
      <c r="V1207" s="66"/>
    </row>
    <row r="1208" spans="22:22" x14ac:dyDescent="0.3">
      <c r="V1208" s="66"/>
    </row>
    <row r="1209" spans="22:22" x14ac:dyDescent="0.3">
      <c r="V1209" s="66"/>
    </row>
    <row r="1210" spans="22:22" x14ac:dyDescent="0.3">
      <c r="V1210" s="66"/>
    </row>
    <row r="1211" spans="22:22" x14ac:dyDescent="0.3">
      <c r="V1211" s="66"/>
    </row>
    <row r="1212" spans="22:22" x14ac:dyDescent="0.3">
      <c r="V1212" s="66"/>
    </row>
    <row r="1213" spans="22:22" x14ac:dyDescent="0.3">
      <c r="V1213" s="66"/>
    </row>
    <row r="1214" spans="22:22" x14ac:dyDescent="0.3">
      <c r="V1214" s="66"/>
    </row>
    <row r="1215" spans="22:22" x14ac:dyDescent="0.3">
      <c r="V1215" s="66"/>
    </row>
    <row r="1216" spans="22:22" x14ac:dyDescent="0.3">
      <c r="V1216" s="66"/>
    </row>
    <row r="1217" spans="22:22" x14ac:dyDescent="0.3">
      <c r="V1217" s="66"/>
    </row>
    <row r="1218" spans="22:22" x14ac:dyDescent="0.3">
      <c r="V1218" s="66"/>
    </row>
    <row r="1219" spans="22:22" x14ac:dyDescent="0.3">
      <c r="V1219" s="66"/>
    </row>
    <row r="1220" spans="22:22" x14ac:dyDescent="0.3">
      <c r="V1220" s="66"/>
    </row>
    <row r="1221" spans="22:22" x14ac:dyDescent="0.3">
      <c r="V1221" s="66"/>
    </row>
    <row r="1222" spans="22:22" x14ac:dyDescent="0.3">
      <c r="V1222" s="66"/>
    </row>
    <row r="1223" spans="22:22" x14ac:dyDescent="0.3">
      <c r="V1223" s="66"/>
    </row>
    <row r="1224" spans="22:22" x14ac:dyDescent="0.3">
      <c r="V1224" s="66"/>
    </row>
    <row r="1225" spans="22:22" x14ac:dyDescent="0.3">
      <c r="V1225" s="66"/>
    </row>
    <row r="1226" spans="22:22" x14ac:dyDescent="0.3">
      <c r="V1226" s="66"/>
    </row>
    <row r="1227" spans="22:22" x14ac:dyDescent="0.3">
      <c r="V1227" s="66"/>
    </row>
    <row r="1228" spans="22:22" x14ac:dyDescent="0.3">
      <c r="V1228" s="66"/>
    </row>
    <row r="1229" spans="22:22" x14ac:dyDescent="0.3">
      <c r="V1229" s="66"/>
    </row>
    <row r="1230" spans="22:22" x14ac:dyDescent="0.3">
      <c r="V1230" s="66"/>
    </row>
    <row r="1231" spans="22:22" x14ac:dyDescent="0.3">
      <c r="V1231" s="66"/>
    </row>
    <row r="1232" spans="22:22" x14ac:dyDescent="0.3">
      <c r="V1232" s="66"/>
    </row>
    <row r="1233" spans="22:22" x14ac:dyDescent="0.3">
      <c r="V1233" s="66"/>
    </row>
    <row r="1234" spans="22:22" x14ac:dyDescent="0.3">
      <c r="V1234" s="66"/>
    </row>
    <row r="1235" spans="22:22" x14ac:dyDescent="0.3">
      <c r="V1235" s="66"/>
    </row>
    <row r="1236" spans="22:22" x14ac:dyDescent="0.3">
      <c r="V1236" s="66"/>
    </row>
    <row r="1237" spans="22:22" x14ac:dyDescent="0.3">
      <c r="V1237" s="66"/>
    </row>
    <row r="1238" spans="22:22" x14ac:dyDescent="0.3">
      <c r="V1238" s="66"/>
    </row>
    <row r="1239" spans="22:22" x14ac:dyDescent="0.3">
      <c r="V1239" s="66"/>
    </row>
    <row r="1240" spans="22:22" x14ac:dyDescent="0.3">
      <c r="V1240" s="66"/>
    </row>
    <row r="1241" spans="22:22" x14ac:dyDescent="0.3">
      <c r="V1241" s="66"/>
    </row>
    <row r="1242" spans="22:22" x14ac:dyDescent="0.3">
      <c r="V1242" s="66"/>
    </row>
    <row r="1243" spans="22:22" x14ac:dyDescent="0.3">
      <c r="V1243" s="66"/>
    </row>
    <row r="1244" spans="22:22" x14ac:dyDescent="0.3">
      <c r="V1244" s="66"/>
    </row>
    <row r="1245" spans="22:22" x14ac:dyDescent="0.3">
      <c r="V1245" s="66"/>
    </row>
    <row r="1246" spans="22:22" x14ac:dyDescent="0.3">
      <c r="V1246" s="66"/>
    </row>
    <row r="1247" spans="22:22" x14ac:dyDescent="0.3">
      <c r="V1247" s="66"/>
    </row>
    <row r="1248" spans="22:22" x14ac:dyDescent="0.3">
      <c r="V1248" s="66"/>
    </row>
    <row r="1249" spans="22:22" x14ac:dyDescent="0.3">
      <c r="V1249" s="66"/>
    </row>
    <row r="1250" spans="22:22" x14ac:dyDescent="0.3">
      <c r="V1250" s="66"/>
    </row>
    <row r="1251" spans="22:22" x14ac:dyDescent="0.3">
      <c r="V1251" s="66"/>
    </row>
    <row r="1252" spans="22:22" x14ac:dyDescent="0.3">
      <c r="V1252" s="66"/>
    </row>
    <row r="1253" spans="22:22" x14ac:dyDescent="0.3">
      <c r="V1253" s="66"/>
    </row>
    <row r="1254" spans="22:22" x14ac:dyDescent="0.3">
      <c r="V1254" s="66"/>
    </row>
    <row r="1255" spans="22:22" x14ac:dyDescent="0.3">
      <c r="V1255" s="66"/>
    </row>
    <row r="1256" spans="22:22" x14ac:dyDescent="0.3">
      <c r="V1256" s="66"/>
    </row>
    <row r="1257" spans="22:22" x14ac:dyDescent="0.3">
      <c r="V1257" s="66"/>
    </row>
    <row r="1258" spans="22:22" x14ac:dyDescent="0.3">
      <c r="V1258" s="66"/>
    </row>
    <row r="1259" spans="22:22" x14ac:dyDescent="0.3">
      <c r="V1259" s="66"/>
    </row>
    <row r="1260" spans="22:22" x14ac:dyDescent="0.3">
      <c r="V1260" s="66"/>
    </row>
    <row r="1261" spans="22:22" x14ac:dyDescent="0.3">
      <c r="V1261" s="66"/>
    </row>
    <row r="1262" spans="22:22" x14ac:dyDescent="0.3">
      <c r="V1262" s="66"/>
    </row>
    <row r="1263" spans="22:22" x14ac:dyDescent="0.3">
      <c r="V1263" s="66"/>
    </row>
    <row r="1264" spans="22:22" x14ac:dyDescent="0.3">
      <c r="V1264" s="66"/>
    </row>
    <row r="1265" spans="22:22" x14ac:dyDescent="0.3">
      <c r="V1265" s="66"/>
    </row>
    <row r="1266" spans="22:22" x14ac:dyDescent="0.3">
      <c r="V1266" s="66"/>
    </row>
    <row r="1267" spans="22:22" x14ac:dyDescent="0.3">
      <c r="V1267" s="66"/>
    </row>
    <row r="1268" spans="22:22" x14ac:dyDescent="0.3">
      <c r="V1268" s="66"/>
    </row>
    <row r="1269" spans="22:22" x14ac:dyDescent="0.3">
      <c r="V1269" s="66"/>
    </row>
    <row r="1270" spans="22:22" x14ac:dyDescent="0.3">
      <c r="V1270" s="66"/>
    </row>
    <row r="1271" spans="22:22" x14ac:dyDescent="0.3">
      <c r="V1271" s="66"/>
    </row>
    <row r="1272" spans="22:22" x14ac:dyDescent="0.3">
      <c r="V1272" s="66"/>
    </row>
    <row r="1273" spans="22:22" x14ac:dyDescent="0.3">
      <c r="V1273" s="66"/>
    </row>
    <row r="1274" spans="22:22" x14ac:dyDescent="0.3">
      <c r="V1274" s="66"/>
    </row>
    <row r="1275" spans="22:22" x14ac:dyDescent="0.3">
      <c r="V1275" s="66"/>
    </row>
    <row r="1276" spans="22:22" x14ac:dyDescent="0.3">
      <c r="V1276" s="66"/>
    </row>
    <row r="1277" spans="22:22" x14ac:dyDescent="0.3">
      <c r="V1277" s="66"/>
    </row>
    <row r="1278" spans="22:22" x14ac:dyDescent="0.3">
      <c r="V1278" s="66"/>
    </row>
    <row r="1279" spans="22:22" x14ac:dyDescent="0.3">
      <c r="V1279" s="66"/>
    </row>
    <row r="1280" spans="22:22" x14ac:dyDescent="0.3">
      <c r="V1280" s="66"/>
    </row>
    <row r="1281" spans="22:22" x14ac:dyDescent="0.3">
      <c r="V1281" s="66"/>
    </row>
    <row r="1282" spans="22:22" x14ac:dyDescent="0.3">
      <c r="V1282" s="66"/>
    </row>
    <row r="1283" spans="22:22" x14ac:dyDescent="0.3">
      <c r="V1283" s="66"/>
    </row>
    <row r="1284" spans="22:22" x14ac:dyDescent="0.3">
      <c r="V1284" s="66"/>
    </row>
    <row r="1285" spans="22:22" x14ac:dyDescent="0.3">
      <c r="V1285" s="66"/>
    </row>
    <row r="1286" spans="22:22" x14ac:dyDescent="0.3">
      <c r="V1286" s="66"/>
    </row>
    <row r="1287" spans="22:22" x14ac:dyDescent="0.3">
      <c r="V1287" s="66"/>
    </row>
    <row r="1288" spans="22:22" x14ac:dyDescent="0.3">
      <c r="V1288" s="66"/>
    </row>
    <row r="1289" spans="22:22" x14ac:dyDescent="0.3">
      <c r="V1289" s="66"/>
    </row>
    <row r="1290" spans="22:22" x14ac:dyDescent="0.3">
      <c r="V1290" s="66"/>
    </row>
    <row r="1291" spans="22:22" x14ac:dyDescent="0.3">
      <c r="V1291" s="66"/>
    </row>
    <row r="1292" spans="22:22" x14ac:dyDescent="0.3">
      <c r="V1292" s="66"/>
    </row>
    <row r="1293" spans="22:22" x14ac:dyDescent="0.3">
      <c r="V1293" s="66"/>
    </row>
    <row r="1294" spans="22:22" x14ac:dyDescent="0.3">
      <c r="V1294" s="66"/>
    </row>
    <row r="1295" spans="22:22" x14ac:dyDescent="0.3">
      <c r="V1295" s="66"/>
    </row>
    <row r="1296" spans="22:22" x14ac:dyDescent="0.3">
      <c r="V1296" s="66"/>
    </row>
    <row r="1297" spans="22:22" x14ac:dyDescent="0.3">
      <c r="V1297" s="66"/>
    </row>
    <row r="1298" spans="22:22" x14ac:dyDescent="0.3">
      <c r="V1298" s="66"/>
    </row>
    <row r="1299" spans="22:22" x14ac:dyDescent="0.3">
      <c r="V1299" s="66"/>
    </row>
    <row r="1300" spans="22:22" x14ac:dyDescent="0.3">
      <c r="V1300" s="66"/>
    </row>
    <row r="1301" spans="22:22" x14ac:dyDescent="0.3">
      <c r="V1301" s="66"/>
    </row>
    <row r="1302" spans="22:22" x14ac:dyDescent="0.3">
      <c r="V1302" s="66"/>
    </row>
    <row r="1303" spans="22:22" x14ac:dyDescent="0.3">
      <c r="V1303" s="66"/>
    </row>
    <row r="1304" spans="22:22" x14ac:dyDescent="0.3">
      <c r="V1304" s="66"/>
    </row>
    <row r="1305" spans="22:22" x14ac:dyDescent="0.3">
      <c r="V1305" s="66"/>
    </row>
    <row r="1306" spans="22:22" x14ac:dyDescent="0.3">
      <c r="V1306" s="66"/>
    </row>
    <row r="1307" spans="22:22" x14ac:dyDescent="0.3">
      <c r="V1307" s="66"/>
    </row>
    <row r="1308" spans="22:22" x14ac:dyDescent="0.3">
      <c r="V1308" s="66"/>
    </row>
    <row r="1309" spans="22:22" x14ac:dyDescent="0.3">
      <c r="V1309" s="66"/>
    </row>
    <row r="1310" spans="22:22" x14ac:dyDescent="0.3">
      <c r="V1310" s="66"/>
    </row>
    <row r="1311" spans="22:22" x14ac:dyDescent="0.3">
      <c r="V1311" s="66"/>
    </row>
    <row r="1312" spans="22:22" x14ac:dyDescent="0.3">
      <c r="V1312" s="66"/>
    </row>
    <row r="1313" spans="22:22" x14ac:dyDescent="0.3">
      <c r="V1313" s="66"/>
    </row>
    <row r="1314" spans="22:22" x14ac:dyDescent="0.3">
      <c r="V1314" s="66"/>
    </row>
    <row r="1315" spans="22:22" x14ac:dyDescent="0.3">
      <c r="V1315" s="66"/>
    </row>
    <row r="1316" spans="22:22" x14ac:dyDescent="0.3">
      <c r="V1316" s="66"/>
    </row>
    <row r="1317" spans="22:22" x14ac:dyDescent="0.3">
      <c r="V1317" s="66"/>
    </row>
    <row r="1318" spans="22:22" x14ac:dyDescent="0.3">
      <c r="V1318" s="66"/>
    </row>
    <row r="1319" spans="22:22" x14ac:dyDescent="0.3">
      <c r="V1319" s="66"/>
    </row>
    <row r="1320" spans="22:22" x14ac:dyDescent="0.3">
      <c r="V1320" s="66"/>
    </row>
    <row r="1321" spans="22:22" x14ac:dyDescent="0.3">
      <c r="V1321" s="66"/>
    </row>
    <row r="1322" spans="22:22" x14ac:dyDescent="0.3">
      <c r="V1322" s="66"/>
    </row>
    <row r="1323" spans="22:22" x14ac:dyDescent="0.3">
      <c r="V1323" s="66"/>
    </row>
    <row r="1324" spans="22:22" x14ac:dyDescent="0.3">
      <c r="V1324" s="66"/>
    </row>
    <row r="1325" spans="22:22" x14ac:dyDescent="0.3">
      <c r="V1325" s="66"/>
    </row>
    <row r="1326" spans="22:22" x14ac:dyDescent="0.3">
      <c r="V1326" s="66"/>
    </row>
    <row r="1327" spans="22:22" x14ac:dyDescent="0.3">
      <c r="V1327" s="66"/>
    </row>
    <row r="1328" spans="22:22" x14ac:dyDescent="0.3">
      <c r="V1328" s="66"/>
    </row>
    <row r="1329" spans="22:22" x14ac:dyDescent="0.3">
      <c r="V1329" s="66"/>
    </row>
    <row r="1330" spans="22:22" x14ac:dyDescent="0.3">
      <c r="V1330" s="66"/>
    </row>
    <row r="1331" spans="22:22" x14ac:dyDescent="0.3">
      <c r="V1331" s="66"/>
    </row>
    <row r="1332" spans="22:22" x14ac:dyDescent="0.3">
      <c r="V1332" s="66"/>
    </row>
    <row r="1333" spans="22:22" x14ac:dyDescent="0.3">
      <c r="V1333" s="66"/>
    </row>
    <row r="1334" spans="22:22" x14ac:dyDescent="0.3">
      <c r="V1334" s="66"/>
    </row>
    <row r="1335" spans="22:22" x14ac:dyDescent="0.3">
      <c r="V1335" s="66"/>
    </row>
    <row r="1336" spans="22:22" x14ac:dyDescent="0.3">
      <c r="V1336" s="66"/>
    </row>
    <row r="1337" spans="22:22" x14ac:dyDescent="0.3">
      <c r="V1337" s="66"/>
    </row>
    <row r="1338" spans="22:22" x14ac:dyDescent="0.3">
      <c r="V1338" s="66"/>
    </row>
    <row r="1339" spans="22:22" x14ac:dyDescent="0.3">
      <c r="V1339" s="66"/>
    </row>
    <row r="1340" spans="22:22" x14ac:dyDescent="0.3">
      <c r="V1340" s="66"/>
    </row>
    <row r="1341" spans="22:22" x14ac:dyDescent="0.3">
      <c r="V1341" s="66"/>
    </row>
    <row r="1342" spans="22:22" x14ac:dyDescent="0.3">
      <c r="V1342" s="66"/>
    </row>
    <row r="1343" spans="22:22" x14ac:dyDescent="0.3">
      <c r="V1343" s="66"/>
    </row>
    <row r="1344" spans="22:22" x14ac:dyDescent="0.3">
      <c r="V1344" s="66"/>
    </row>
    <row r="1345" spans="22:22" x14ac:dyDescent="0.3">
      <c r="V1345" s="66"/>
    </row>
    <row r="1346" spans="22:22" x14ac:dyDescent="0.3">
      <c r="V1346" s="66"/>
    </row>
    <row r="1347" spans="22:22" x14ac:dyDescent="0.3">
      <c r="V1347" s="66"/>
    </row>
    <row r="1348" spans="22:22" x14ac:dyDescent="0.3">
      <c r="V1348" s="66"/>
    </row>
    <row r="1349" spans="22:22" x14ac:dyDescent="0.3">
      <c r="V1349" s="66"/>
    </row>
    <row r="1350" spans="22:22" x14ac:dyDescent="0.3">
      <c r="V1350" s="66"/>
    </row>
    <row r="1351" spans="22:22" x14ac:dyDescent="0.3">
      <c r="V1351" s="66"/>
    </row>
    <row r="1352" spans="22:22" x14ac:dyDescent="0.3">
      <c r="V1352" s="66"/>
    </row>
    <row r="1353" spans="22:22" x14ac:dyDescent="0.3">
      <c r="V1353" s="66"/>
    </row>
    <row r="1354" spans="22:22" x14ac:dyDescent="0.3">
      <c r="V1354" s="66"/>
    </row>
    <row r="1355" spans="22:22" x14ac:dyDescent="0.3">
      <c r="V1355" s="66"/>
    </row>
    <row r="1356" spans="22:22" x14ac:dyDescent="0.3">
      <c r="V1356" s="66"/>
    </row>
    <row r="1357" spans="22:22" x14ac:dyDescent="0.3">
      <c r="V1357" s="66"/>
    </row>
    <row r="1358" spans="22:22" x14ac:dyDescent="0.3">
      <c r="V1358" s="66"/>
    </row>
    <row r="1359" spans="22:22" x14ac:dyDescent="0.3">
      <c r="V1359" s="66"/>
    </row>
    <row r="1360" spans="22:22" x14ac:dyDescent="0.3">
      <c r="V1360" s="66"/>
    </row>
    <row r="1361" spans="22:22" x14ac:dyDescent="0.3">
      <c r="V1361" s="66"/>
    </row>
    <row r="1362" spans="22:22" x14ac:dyDescent="0.3">
      <c r="V1362" s="66"/>
    </row>
    <row r="1363" spans="22:22" x14ac:dyDescent="0.3">
      <c r="V1363" s="66"/>
    </row>
    <row r="1364" spans="22:22" x14ac:dyDescent="0.3">
      <c r="V1364" s="66"/>
    </row>
    <row r="1365" spans="22:22" x14ac:dyDescent="0.3">
      <c r="V1365" s="66"/>
    </row>
    <row r="1366" spans="22:22" x14ac:dyDescent="0.3">
      <c r="V1366" s="66"/>
    </row>
    <row r="1367" spans="22:22" x14ac:dyDescent="0.3">
      <c r="V1367" s="66"/>
    </row>
    <row r="1368" spans="22:22" x14ac:dyDescent="0.3">
      <c r="V1368" s="66"/>
    </row>
    <row r="1369" spans="22:22" x14ac:dyDescent="0.3">
      <c r="V1369" s="66"/>
    </row>
    <row r="1370" spans="22:22" x14ac:dyDescent="0.3">
      <c r="V1370" s="66"/>
    </row>
    <row r="1371" spans="22:22" x14ac:dyDescent="0.3">
      <c r="V1371" s="66"/>
    </row>
    <row r="1372" spans="22:22" x14ac:dyDescent="0.3">
      <c r="V1372" s="66"/>
    </row>
    <row r="1373" spans="22:22" x14ac:dyDescent="0.3">
      <c r="V1373" s="66"/>
    </row>
    <row r="1374" spans="22:22" x14ac:dyDescent="0.3">
      <c r="V1374" s="66"/>
    </row>
    <row r="1375" spans="22:22" x14ac:dyDescent="0.3">
      <c r="V1375" s="66"/>
    </row>
    <row r="1376" spans="22:22" x14ac:dyDescent="0.3">
      <c r="V1376" s="66"/>
    </row>
    <row r="1377" spans="22:22" x14ac:dyDescent="0.3">
      <c r="V1377" s="66"/>
    </row>
    <row r="1378" spans="22:22" x14ac:dyDescent="0.3">
      <c r="V1378" s="66"/>
    </row>
    <row r="1379" spans="22:22" x14ac:dyDescent="0.3">
      <c r="V1379" s="66"/>
    </row>
    <row r="1380" spans="22:22" x14ac:dyDescent="0.3">
      <c r="V1380" s="66"/>
    </row>
    <row r="1381" spans="22:22" x14ac:dyDescent="0.3">
      <c r="V1381" s="66"/>
    </row>
    <row r="1382" spans="22:22" x14ac:dyDescent="0.3">
      <c r="V1382" s="66"/>
    </row>
    <row r="1383" spans="22:22" x14ac:dyDescent="0.3">
      <c r="V1383" s="66"/>
    </row>
    <row r="1384" spans="22:22" x14ac:dyDescent="0.3">
      <c r="V1384" s="66"/>
    </row>
    <row r="1385" spans="22:22" x14ac:dyDescent="0.3">
      <c r="V1385" s="66"/>
    </row>
    <row r="1386" spans="22:22" x14ac:dyDescent="0.3">
      <c r="V1386" s="66"/>
    </row>
    <row r="1387" spans="22:22" x14ac:dyDescent="0.3">
      <c r="V1387" s="66"/>
    </row>
    <row r="1388" spans="22:22" x14ac:dyDescent="0.3">
      <c r="V1388" s="66"/>
    </row>
    <row r="1389" spans="22:22" x14ac:dyDescent="0.3">
      <c r="V1389" s="66"/>
    </row>
    <row r="1390" spans="22:22" x14ac:dyDescent="0.3">
      <c r="V1390" s="66"/>
    </row>
    <row r="1391" spans="22:22" x14ac:dyDescent="0.3">
      <c r="V1391" s="66"/>
    </row>
    <row r="1392" spans="22:22" x14ac:dyDescent="0.3">
      <c r="V1392" s="66"/>
    </row>
    <row r="1393" spans="22:22" x14ac:dyDescent="0.3">
      <c r="V1393" s="66"/>
    </row>
    <row r="1394" spans="22:22" x14ac:dyDescent="0.3">
      <c r="V1394" s="66"/>
    </row>
    <row r="1395" spans="22:22" x14ac:dyDescent="0.3">
      <c r="V1395" s="66"/>
    </row>
    <row r="1396" spans="22:22" x14ac:dyDescent="0.3">
      <c r="V1396" s="66"/>
    </row>
    <row r="1397" spans="22:22" x14ac:dyDescent="0.3">
      <c r="V1397" s="66"/>
    </row>
    <row r="1398" spans="22:22" x14ac:dyDescent="0.3">
      <c r="V1398" s="66"/>
    </row>
    <row r="1399" spans="22:22" x14ac:dyDescent="0.3">
      <c r="V1399" s="66"/>
    </row>
    <row r="1400" spans="22:22" x14ac:dyDescent="0.3">
      <c r="V1400" s="66"/>
    </row>
    <row r="1401" spans="22:22" x14ac:dyDescent="0.3">
      <c r="V1401" s="66"/>
    </row>
    <row r="1402" spans="22:22" x14ac:dyDescent="0.3">
      <c r="V1402" s="66"/>
    </row>
    <row r="1403" spans="22:22" x14ac:dyDescent="0.3">
      <c r="V1403" s="66"/>
    </row>
    <row r="1404" spans="22:22" x14ac:dyDescent="0.3">
      <c r="V1404" s="66"/>
    </row>
    <row r="1405" spans="22:22" x14ac:dyDescent="0.3">
      <c r="V1405" s="66"/>
    </row>
    <row r="1406" spans="22:22" x14ac:dyDescent="0.3">
      <c r="V1406" s="66"/>
    </row>
    <row r="1407" spans="22:22" x14ac:dyDescent="0.3">
      <c r="V1407" s="66"/>
    </row>
    <row r="1408" spans="22:22" x14ac:dyDescent="0.3">
      <c r="V1408" s="66"/>
    </row>
    <row r="1409" spans="22:22" x14ac:dyDescent="0.3">
      <c r="V1409" s="66"/>
    </row>
    <row r="1410" spans="22:22" x14ac:dyDescent="0.3">
      <c r="V1410" s="66"/>
    </row>
    <row r="1411" spans="22:22" x14ac:dyDescent="0.3">
      <c r="V1411" s="66"/>
    </row>
    <row r="1412" spans="22:22" x14ac:dyDescent="0.3">
      <c r="V1412" s="66"/>
    </row>
    <row r="1413" spans="22:22" x14ac:dyDescent="0.3">
      <c r="V1413" s="66"/>
    </row>
    <row r="1414" spans="22:22" x14ac:dyDescent="0.3">
      <c r="V1414" s="66"/>
    </row>
    <row r="1415" spans="22:22" x14ac:dyDescent="0.3">
      <c r="V1415" s="66"/>
    </row>
    <row r="1416" spans="22:22" x14ac:dyDescent="0.3">
      <c r="V1416" s="66"/>
    </row>
    <row r="1417" spans="22:22" x14ac:dyDescent="0.3">
      <c r="V1417" s="66"/>
    </row>
    <row r="1418" spans="22:22" x14ac:dyDescent="0.3">
      <c r="V1418" s="66"/>
    </row>
    <row r="1419" spans="22:22" x14ac:dyDescent="0.3">
      <c r="V1419" s="66"/>
    </row>
    <row r="1420" spans="22:22" x14ac:dyDescent="0.3">
      <c r="V1420" s="66"/>
    </row>
    <row r="1421" spans="22:22" x14ac:dyDescent="0.3">
      <c r="V1421" s="66"/>
    </row>
    <row r="1422" spans="22:22" x14ac:dyDescent="0.3">
      <c r="V1422" s="66"/>
    </row>
    <row r="1423" spans="22:22" x14ac:dyDescent="0.3">
      <c r="V1423" s="66"/>
    </row>
    <row r="1424" spans="22:22" x14ac:dyDescent="0.3">
      <c r="V1424" s="66"/>
    </row>
    <row r="1425" spans="22:22" x14ac:dyDescent="0.3">
      <c r="V1425" s="66"/>
    </row>
    <row r="1426" spans="22:22" x14ac:dyDescent="0.3">
      <c r="V1426" s="66"/>
    </row>
    <row r="1427" spans="22:22" x14ac:dyDescent="0.3">
      <c r="V1427" s="66"/>
    </row>
    <row r="1428" spans="22:22" x14ac:dyDescent="0.3">
      <c r="V1428" s="66"/>
    </row>
    <row r="1429" spans="22:22" x14ac:dyDescent="0.3">
      <c r="V1429" s="66"/>
    </row>
    <row r="1430" spans="22:22" x14ac:dyDescent="0.3">
      <c r="V1430" s="66"/>
    </row>
    <row r="1431" spans="22:22" x14ac:dyDescent="0.3">
      <c r="V1431" s="66"/>
    </row>
    <row r="1432" spans="22:22" x14ac:dyDescent="0.3">
      <c r="V1432" s="66"/>
    </row>
    <row r="1433" spans="22:22" x14ac:dyDescent="0.3">
      <c r="V1433" s="66"/>
    </row>
    <row r="1434" spans="22:22" x14ac:dyDescent="0.3">
      <c r="V1434" s="66"/>
    </row>
    <row r="1435" spans="22:22" x14ac:dyDescent="0.3">
      <c r="V1435" s="66"/>
    </row>
    <row r="1436" spans="22:22" x14ac:dyDescent="0.3">
      <c r="V1436" s="66"/>
    </row>
    <row r="1437" spans="22:22" x14ac:dyDescent="0.3">
      <c r="V1437" s="66"/>
    </row>
    <row r="1438" spans="22:22" x14ac:dyDescent="0.3">
      <c r="V1438" s="66"/>
    </row>
    <row r="1439" spans="22:22" x14ac:dyDescent="0.3">
      <c r="V1439" s="66"/>
    </row>
    <row r="1440" spans="22:22" x14ac:dyDescent="0.3">
      <c r="V1440" s="66"/>
    </row>
    <row r="1441" spans="22:22" x14ac:dyDescent="0.3">
      <c r="V1441" s="66"/>
    </row>
    <row r="1442" spans="22:22" x14ac:dyDescent="0.3">
      <c r="V1442" s="66"/>
    </row>
    <row r="1443" spans="22:22" x14ac:dyDescent="0.3">
      <c r="V1443" s="66"/>
    </row>
    <row r="1444" spans="22:22" x14ac:dyDescent="0.3">
      <c r="V1444" s="66"/>
    </row>
    <row r="1445" spans="22:22" x14ac:dyDescent="0.3">
      <c r="V1445" s="66"/>
    </row>
    <row r="1446" spans="22:22" x14ac:dyDescent="0.3">
      <c r="V1446" s="66"/>
    </row>
    <row r="1447" spans="22:22" x14ac:dyDescent="0.3">
      <c r="V1447" s="66"/>
    </row>
    <row r="1448" spans="22:22" x14ac:dyDescent="0.3">
      <c r="V1448" s="66"/>
    </row>
    <row r="1449" spans="22:22" x14ac:dyDescent="0.3">
      <c r="V1449" s="66"/>
    </row>
    <row r="1450" spans="22:22" x14ac:dyDescent="0.3">
      <c r="V1450" s="66"/>
    </row>
    <row r="1451" spans="22:22" x14ac:dyDescent="0.3">
      <c r="V1451" s="66"/>
    </row>
    <row r="1452" spans="22:22" x14ac:dyDescent="0.3">
      <c r="V1452" s="66"/>
    </row>
    <row r="1453" spans="22:22" x14ac:dyDescent="0.3">
      <c r="V1453" s="66"/>
    </row>
    <row r="1454" spans="22:22" x14ac:dyDescent="0.3">
      <c r="V1454" s="66"/>
    </row>
    <row r="1455" spans="22:22" x14ac:dyDescent="0.3">
      <c r="V1455" s="66"/>
    </row>
    <row r="1456" spans="22:22" x14ac:dyDescent="0.3">
      <c r="V1456" s="66"/>
    </row>
    <row r="1457" spans="22:22" x14ac:dyDescent="0.3">
      <c r="V1457" s="66"/>
    </row>
    <row r="1458" spans="22:22" x14ac:dyDescent="0.3">
      <c r="V1458" s="66"/>
    </row>
    <row r="1459" spans="22:22" x14ac:dyDescent="0.3">
      <c r="V1459" s="66"/>
    </row>
    <row r="1460" spans="22:22" x14ac:dyDescent="0.3">
      <c r="V1460" s="66"/>
    </row>
    <row r="1461" spans="22:22" x14ac:dyDescent="0.3">
      <c r="V1461" s="66"/>
    </row>
    <row r="1462" spans="22:22" x14ac:dyDescent="0.3">
      <c r="V1462" s="66"/>
    </row>
    <row r="1463" spans="22:22" x14ac:dyDescent="0.3">
      <c r="V1463" s="66"/>
    </row>
    <row r="1464" spans="22:22" x14ac:dyDescent="0.3">
      <c r="V1464" s="66"/>
    </row>
    <row r="1465" spans="22:22" x14ac:dyDescent="0.3">
      <c r="V1465" s="66"/>
    </row>
    <row r="1466" spans="22:22" x14ac:dyDescent="0.3">
      <c r="V1466" s="66"/>
    </row>
    <row r="1467" spans="22:22" x14ac:dyDescent="0.3">
      <c r="V1467" s="66"/>
    </row>
    <row r="1468" spans="22:22" x14ac:dyDescent="0.3">
      <c r="V1468" s="66"/>
    </row>
    <row r="1469" spans="22:22" x14ac:dyDescent="0.3">
      <c r="V1469" s="66"/>
    </row>
    <row r="1470" spans="22:22" x14ac:dyDescent="0.3">
      <c r="V1470" s="66"/>
    </row>
    <row r="1471" spans="22:22" x14ac:dyDescent="0.3">
      <c r="V1471" s="66"/>
    </row>
    <row r="1472" spans="22:22" x14ac:dyDescent="0.3">
      <c r="V1472" s="66"/>
    </row>
    <row r="1473" spans="22:22" x14ac:dyDescent="0.3">
      <c r="V1473" s="66"/>
    </row>
    <row r="1474" spans="22:22" x14ac:dyDescent="0.3">
      <c r="V1474" s="66"/>
    </row>
    <row r="1475" spans="22:22" x14ac:dyDescent="0.3">
      <c r="V1475" s="66"/>
    </row>
    <row r="1476" spans="22:22" x14ac:dyDescent="0.3">
      <c r="V1476" s="66"/>
    </row>
    <row r="1477" spans="22:22" x14ac:dyDescent="0.3">
      <c r="V1477" s="66"/>
    </row>
    <row r="1478" spans="22:22" x14ac:dyDescent="0.3">
      <c r="V1478" s="66"/>
    </row>
    <row r="1479" spans="22:22" x14ac:dyDescent="0.3">
      <c r="V1479" s="66"/>
    </row>
    <row r="1480" spans="22:22" x14ac:dyDescent="0.3">
      <c r="V1480" s="66"/>
    </row>
    <row r="1481" spans="22:22" x14ac:dyDescent="0.3">
      <c r="V1481" s="66"/>
    </row>
    <row r="1482" spans="22:22" x14ac:dyDescent="0.3">
      <c r="V1482" s="66"/>
    </row>
    <row r="1483" spans="22:22" x14ac:dyDescent="0.3">
      <c r="V1483" s="66"/>
    </row>
    <row r="1484" spans="22:22" x14ac:dyDescent="0.3">
      <c r="V1484" s="66"/>
    </row>
    <row r="1485" spans="22:22" x14ac:dyDescent="0.3">
      <c r="V1485" s="66"/>
    </row>
    <row r="1486" spans="22:22" x14ac:dyDescent="0.3">
      <c r="V1486" s="66"/>
    </row>
    <row r="1487" spans="22:22" x14ac:dyDescent="0.3">
      <c r="V1487" s="66"/>
    </row>
    <row r="1488" spans="22:22" x14ac:dyDescent="0.3">
      <c r="V1488" s="66"/>
    </row>
    <row r="1489" spans="22:22" x14ac:dyDescent="0.3">
      <c r="V1489" s="66"/>
    </row>
    <row r="1490" spans="22:22" x14ac:dyDescent="0.3">
      <c r="V1490" s="66"/>
    </row>
    <row r="1491" spans="22:22" x14ac:dyDescent="0.3">
      <c r="V1491" s="66"/>
    </row>
    <row r="1492" spans="22:22" x14ac:dyDescent="0.3">
      <c r="V1492" s="66"/>
    </row>
    <row r="1493" spans="22:22" x14ac:dyDescent="0.3">
      <c r="V1493" s="66"/>
    </row>
    <row r="1494" spans="22:22" x14ac:dyDescent="0.3">
      <c r="V1494" s="66"/>
    </row>
    <row r="1495" spans="22:22" x14ac:dyDescent="0.3">
      <c r="V1495" s="66"/>
    </row>
    <row r="1496" spans="22:22" x14ac:dyDescent="0.3">
      <c r="V1496" s="66"/>
    </row>
    <row r="1497" spans="22:22" x14ac:dyDescent="0.3">
      <c r="V1497" s="66"/>
    </row>
    <row r="1498" spans="22:22" x14ac:dyDescent="0.3">
      <c r="V1498" s="66"/>
    </row>
    <row r="1499" spans="22:22" x14ac:dyDescent="0.3">
      <c r="V1499" s="66"/>
    </row>
    <row r="1500" spans="22:22" x14ac:dyDescent="0.3">
      <c r="V1500" s="66"/>
    </row>
    <row r="1501" spans="22:22" x14ac:dyDescent="0.3">
      <c r="V1501" s="66"/>
    </row>
    <row r="1502" spans="22:22" x14ac:dyDescent="0.3">
      <c r="V1502" s="66"/>
    </row>
    <row r="1503" spans="22:22" x14ac:dyDescent="0.3">
      <c r="V1503" s="66"/>
    </row>
    <row r="1504" spans="22:22" x14ac:dyDescent="0.3">
      <c r="V1504" s="66"/>
    </row>
    <row r="1505" spans="22:22" x14ac:dyDescent="0.3">
      <c r="V1505" s="66"/>
    </row>
    <row r="1506" spans="22:22" x14ac:dyDescent="0.3">
      <c r="V1506" s="66"/>
    </row>
    <row r="1507" spans="22:22" x14ac:dyDescent="0.3">
      <c r="V1507" s="66"/>
    </row>
    <row r="1508" spans="22:22" x14ac:dyDescent="0.3">
      <c r="V1508" s="66"/>
    </row>
    <row r="1509" spans="22:22" x14ac:dyDescent="0.3">
      <c r="V1509" s="66"/>
    </row>
    <row r="1510" spans="22:22" x14ac:dyDescent="0.3">
      <c r="V1510" s="66"/>
    </row>
    <row r="1511" spans="22:22" x14ac:dyDescent="0.3">
      <c r="V1511" s="66"/>
    </row>
    <row r="1512" spans="22:22" x14ac:dyDescent="0.3">
      <c r="V1512" s="66"/>
    </row>
    <row r="1513" spans="22:22" x14ac:dyDescent="0.3">
      <c r="V1513" s="66"/>
    </row>
    <row r="1514" spans="22:22" x14ac:dyDescent="0.3">
      <c r="V1514" s="66"/>
    </row>
    <row r="1515" spans="22:22" x14ac:dyDescent="0.3">
      <c r="V1515" s="66"/>
    </row>
    <row r="1516" spans="22:22" x14ac:dyDescent="0.3">
      <c r="V1516" s="66"/>
    </row>
    <row r="1517" spans="22:22" x14ac:dyDescent="0.3">
      <c r="V1517" s="66"/>
    </row>
    <row r="1518" spans="22:22" x14ac:dyDescent="0.3">
      <c r="V1518" s="66"/>
    </row>
    <row r="1519" spans="22:22" x14ac:dyDescent="0.3">
      <c r="V1519" s="66"/>
    </row>
    <row r="1520" spans="22:22" x14ac:dyDescent="0.3">
      <c r="V1520" s="66"/>
    </row>
    <row r="1521" spans="22:22" x14ac:dyDescent="0.3">
      <c r="V1521" s="66"/>
    </row>
    <row r="1522" spans="22:22" x14ac:dyDescent="0.3">
      <c r="V1522" s="66"/>
    </row>
    <row r="1523" spans="22:22" x14ac:dyDescent="0.3">
      <c r="V1523" s="66"/>
    </row>
    <row r="1524" spans="22:22" x14ac:dyDescent="0.3">
      <c r="V1524" s="66"/>
    </row>
    <row r="1525" spans="22:22" x14ac:dyDescent="0.3">
      <c r="V1525" s="66"/>
    </row>
    <row r="1526" spans="22:22" x14ac:dyDescent="0.3">
      <c r="V1526" s="66"/>
    </row>
    <row r="1527" spans="22:22" x14ac:dyDescent="0.3">
      <c r="V1527" s="66"/>
    </row>
    <row r="1528" spans="22:22" x14ac:dyDescent="0.3">
      <c r="V1528" s="66"/>
    </row>
    <row r="1529" spans="22:22" x14ac:dyDescent="0.3">
      <c r="V1529" s="66"/>
    </row>
    <row r="1530" spans="22:22" x14ac:dyDescent="0.3">
      <c r="V1530" s="66"/>
    </row>
    <row r="1531" spans="22:22" x14ac:dyDescent="0.3">
      <c r="V1531" s="66"/>
    </row>
    <row r="1532" spans="22:22" x14ac:dyDescent="0.3">
      <c r="V1532" s="66"/>
    </row>
    <row r="1533" spans="22:22" x14ac:dyDescent="0.3">
      <c r="V1533" s="66"/>
    </row>
    <row r="1534" spans="22:22" x14ac:dyDescent="0.3">
      <c r="V1534" s="66"/>
    </row>
    <row r="1535" spans="22:22" x14ac:dyDescent="0.3">
      <c r="V1535" s="66"/>
    </row>
    <row r="1536" spans="22:22" x14ac:dyDescent="0.3">
      <c r="V1536" s="66"/>
    </row>
    <row r="1537" spans="22:22" x14ac:dyDescent="0.3">
      <c r="V1537" s="66"/>
    </row>
    <row r="1538" spans="22:22" x14ac:dyDescent="0.3">
      <c r="V1538" s="66"/>
    </row>
    <row r="1539" spans="22:22" x14ac:dyDescent="0.3">
      <c r="V1539" s="66"/>
    </row>
    <row r="1540" spans="22:22" x14ac:dyDescent="0.3">
      <c r="V1540" s="66"/>
    </row>
    <row r="1541" spans="22:22" x14ac:dyDescent="0.3">
      <c r="V1541" s="66"/>
    </row>
    <row r="1542" spans="22:22" x14ac:dyDescent="0.3">
      <c r="V1542" s="66"/>
    </row>
    <row r="1543" spans="22:22" x14ac:dyDescent="0.3">
      <c r="V1543" s="66"/>
    </row>
    <row r="1544" spans="22:22" x14ac:dyDescent="0.3">
      <c r="V1544" s="66"/>
    </row>
    <row r="1545" spans="22:22" x14ac:dyDescent="0.3">
      <c r="V1545" s="66"/>
    </row>
    <row r="1546" spans="22:22" x14ac:dyDescent="0.3">
      <c r="V1546" s="66"/>
    </row>
    <row r="1547" spans="22:22" x14ac:dyDescent="0.3">
      <c r="V1547" s="66"/>
    </row>
    <row r="1548" spans="22:22" x14ac:dyDescent="0.3">
      <c r="V1548" s="66"/>
    </row>
    <row r="1549" spans="22:22" x14ac:dyDescent="0.3">
      <c r="V1549" s="66"/>
    </row>
    <row r="1550" spans="22:22" x14ac:dyDescent="0.3">
      <c r="V1550" s="66"/>
    </row>
    <row r="1551" spans="22:22" x14ac:dyDescent="0.3">
      <c r="V1551" s="66"/>
    </row>
    <row r="1552" spans="22:22" x14ac:dyDescent="0.3">
      <c r="V1552" s="66"/>
    </row>
    <row r="1553" spans="22:22" x14ac:dyDescent="0.3">
      <c r="V1553" s="66"/>
    </row>
    <row r="1554" spans="22:22" x14ac:dyDescent="0.3">
      <c r="V1554" s="66"/>
    </row>
    <row r="1555" spans="22:22" x14ac:dyDescent="0.3">
      <c r="V1555" s="66"/>
    </row>
    <row r="1556" spans="22:22" x14ac:dyDescent="0.3">
      <c r="V1556" s="66"/>
    </row>
    <row r="1557" spans="22:22" x14ac:dyDescent="0.3">
      <c r="V1557" s="66"/>
    </row>
    <row r="1558" spans="22:22" x14ac:dyDescent="0.3">
      <c r="V1558" s="66"/>
    </row>
    <row r="1559" spans="22:22" x14ac:dyDescent="0.3">
      <c r="V1559" s="66"/>
    </row>
    <row r="1560" spans="22:22" x14ac:dyDescent="0.3">
      <c r="V1560" s="66"/>
    </row>
    <row r="1561" spans="22:22" x14ac:dyDescent="0.3">
      <c r="V1561" s="66"/>
    </row>
    <row r="1562" spans="22:22" x14ac:dyDescent="0.3">
      <c r="V1562" s="66"/>
    </row>
    <row r="1563" spans="22:22" x14ac:dyDescent="0.3">
      <c r="V1563" s="66"/>
    </row>
    <row r="1564" spans="22:22" x14ac:dyDescent="0.3">
      <c r="V1564" s="66"/>
    </row>
    <row r="1565" spans="22:22" x14ac:dyDescent="0.3">
      <c r="V1565" s="66"/>
    </row>
    <row r="1566" spans="22:22" x14ac:dyDescent="0.3">
      <c r="V1566" s="66"/>
    </row>
    <row r="1567" spans="22:22" x14ac:dyDescent="0.3">
      <c r="V1567" s="66"/>
    </row>
    <row r="1568" spans="22:22" x14ac:dyDescent="0.3">
      <c r="V1568" s="66"/>
    </row>
    <row r="1569" spans="22:22" x14ac:dyDescent="0.3">
      <c r="V1569" s="66"/>
    </row>
    <row r="1570" spans="22:22" x14ac:dyDescent="0.3">
      <c r="V1570" s="66"/>
    </row>
    <row r="1571" spans="22:22" x14ac:dyDescent="0.3">
      <c r="V1571" s="66"/>
    </row>
    <row r="1572" spans="22:22" x14ac:dyDescent="0.3">
      <c r="V1572" s="66"/>
    </row>
    <row r="1573" spans="22:22" x14ac:dyDescent="0.3">
      <c r="V1573" s="66"/>
    </row>
    <row r="1574" spans="22:22" x14ac:dyDescent="0.3">
      <c r="V1574" s="66"/>
    </row>
    <row r="1575" spans="22:22" x14ac:dyDescent="0.3">
      <c r="V1575" s="66"/>
    </row>
    <row r="1576" spans="22:22" x14ac:dyDescent="0.3">
      <c r="V1576" s="66"/>
    </row>
    <row r="1577" spans="22:22" x14ac:dyDescent="0.3">
      <c r="V1577" s="66"/>
    </row>
    <row r="1578" spans="22:22" x14ac:dyDescent="0.3">
      <c r="V1578" s="66"/>
    </row>
    <row r="1579" spans="22:22" x14ac:dyDescent="0.3">
      <c r="V1579" s="66"/>
    </row>
    <row r="1580" spans="22:22" x14ac:dyDescent="0.3">
      <c r="V1580" s="66"/>
    </row>
    <row r="1581" spans="22:22" x14ac:dyDescent="0.3">
      <c r="V1581" s="66"/>
    </row>
    <row r="1582" spans="22:22" x14ac:dyDescent="0.3">
      <c r="V1582" s="66"/>
    </row>
    <row r="1583" spans="22:22" x14ac:dyDescent="0.3">
      <c r="V1583" s="66"/>
    </row>
    <row r="1584" spans="22:22" x14ac:dyDescent="0.3">
      <c r="V1584" s="66"/>
    </row>
    <row r="1585" spans="22:22" x14ac:dyDescent="0.3">
      <c r="V1585" s="66"/>
    </row>
    <row r="1586" spans="22:22" x14ac:dyDescent="0.3">
      <c r="V1586" s="66"/>
    </row>
    <row r="1587" spans="22:22" x14ac:dyDescent="0.3">
      <c r="V1587" s="66"/>
    </row>
    <row r="1588" spans="22:22" x14ac:dyDescent="0.3">
      <c r="V1588" s="66"/>
    </row>
    <row r="1589" spans="22:22" x14ac:dyDescent="0.3">
      <c r="V1589" s="66"/>
    </row>
    <row r="1590" spans="22:22" x14ac:dyDescent="0.3">
      <c r="V1590" s="66"/>
    </row>
    <row r="1591" spans="22:22" x14ac:dyDescent="0.3">
      <c r="V1591" s="66"/>
    </row>
    <row r="1592" spans="22:22" x14ac:dyDescent="0.3">
      <c r="V1592" s="66"/>
    </row>
    <row r="1593" spans="22:22" x14ac:dyDescent="0.3">
      <c r="V1593" s="66"/>
    </row>
    <row r="1594" spans="22:22" x14ac:dyDescent="0.3">
      <c r="V1594" s="66"/>
    </row>
    <row r="1595" spans="22:22" x14ac:dyDescent="0.3">
      <c r="V1595" s="66"/>
    </row>
    <row r="1596" spans="22:22" x14ac:dyDescent="0.3">
      <c r="V1596" s="66"/>
    </row>
    <row r="1597" spans="22:22" x14ac:dyDescent="0.3">
      <c r="V1597" s="66"/>
    </row>
    <row r="1598" spans="22:22" x14ac:dyDescent="0.3">
      <c r="V1598" s="66"/>
    </row>
    <row r="1599" spans="22:22" x14ac:dyDescent="0.3">
      <c r="V1599" s="66"/>
    </row>
    <row r="1600" spans="22:22" x14ac:dyDescent="0.3">
      <c r="V1600" s="66"/>
    </row>
    <row r="1601" spans="22:22" x14ac:dyDescent="0.3">
      <c r="V1601" s="66"/>
    </row>
    <row r="1602" spans="22:22" x14ac:dyDescent="0.3">
      <c r="V1602" s="66"/>
    </row>
    <row r="1603" spans="22:22" x14ac:dyDescent="0.3">
      <c r="V1603" s="66"/>
    </row>
    <row r="1604" spans="22:22" x14ac:dyDescent="0.3">
      <c r="V1604" s="66"/>
    </row>
    <row r="1605" spans="22:22" x14ac:dyDescent="0.3">
      <c r="V1605" s="66"/>
    </row>
    <row r="1606" spans="22:22" x14ac:dyDescent="0.3">
      <c r="V1606" s="66"/>
    </row>
    <row r="1607" spans="22:22" x14ac:dyDescent="0.3">
      <c r="V1607" s="66"/>
    </row>
    <row r="1608" spans="22:22" x14ac:dyDescent="0.3">
      <c r="V1608" s="66"/>
    </row>
    <row r="1609" spans="22:22" x14ac:dyDescent="0.3">
      <c r="V1609" s="66"/>
    </row>
    <row r="1610" spans="22:22" x14ac:dyDescent="0.3">
      <c r="V1610" s="66"/>
    </row>
    <row r="1611" spans="22:22" x14ac:dyDescent="0.3">
      <c r="V1611" s="66"/>
    </row>
    <row r="1612" spans="22:22" x14ac:dyDescent="0.3">
      <c r="V1612" s="66"/>
    </row>
    <row r="1613" spans="22:22" x14ac:dyDescent="0.3">
      <c r="V1613" s="66"/>
    </row>
    <row r="1614" spans="22:22" x14ac:dyDescent="0.3">
      <c r="V1614" s="66"/>
    </row>
    <row r="1615" spans="22:22" x14ac:dyDescent="0.3">
      <c r="V1615" s="66"/>
    </row>
    <row r="1616" spans="22:22" x14ac:dyDescent="0.3">
      <c r="V1616" s="66"/>
    </row>
    <row r="1617" spans="22:22" x14ac:dyDescent="0.3">
      <c r="V1617" s="66"/>
    </row>
    <row r="1618" spans="22:22" x14ac:dyDescent="0.3">
      <c r="V1618" s="66"/>
    </row>
    <row r="1619" spans="22:22" x14ac:dyDescent="0.3">
      <c r="V1619" s="66"/>
    </row>
    <row r="1620" spans="22:22" x14ac:dyDescent="0.3">
      <c r="V1620" s="66"/>
    </row>
    <row r="1621" spans="22:22" x14ac:dyDescent="0.3">
      <c r="V1621" s="66"/>
    </row>
    <row r="1622" spans="22:22" x14ac:dyDescent="0.3">
      <c r="V1622" s="66"/>
    </row>
    <row r="1623" spans="22:22" x14ac:dyDescent="0.3">
      <c r="V1623" s="66"/>
    </row>
    <row r="1624" spans="22:22" x14ac:dyDescent="0.3">
      <c r="V1624" s="66"/>
    </row>
    <row r="1625" spans="22:22" x14ac:dyDescent="0.3">
      <c r="V1625" s="66"/>
    </row>
    <row r="1626" spans="22:22" x14ac:dyDescent="0.3">
      <c r="V1626" s="66"/>
    </row>
    <row r="1627" spans="22:22" x14ac:dyDescent="0.3">
      <c r="V1627" s="66"/>
    </row>
    <row r="1628" spans="22:22" x14ac:dyDescent="0.3">
      <c r="V1628" s="66"/>
    </row>
    <row r="1629" spans="22:22" x14ac:dyDescent="0.3">
      <c r="V1629" s="66"/>
    </row>
    <row r="1630" spans="22:22" x14ac:dyDescent="0.3">
      <c r="V1630" s="66"/>
    </row>
    <row r="1631" spans="22:22" x14ac:dyDescent="0.3">
      <c r="V1631" s="66"/>
    </row>
    <row r="1632" spans="22:22" x14ac:dyDescent="0.3">
      <c r="V1632" s="66"/>
    </row>
    <row r="1633" spans="22:22" x14ac:dyDescent="0.3">
      <c r="V1633" s="66"/>
    </row>
    <row r="1634" spans="22:22" x14ac:dyDescent="0.3">
      <c r="V1634" s="66"/>
    </row>
    <row r="1635" spans="22:22" x14ac:dyDescent="0.3">
      <c r="V1635" s="66"/>
    </row>
    <row r="1636" spans="22:22" x14ac:dyDescent="0.3">
      <c r="V1636" s="66"/>
    </row>
    <row r="1637" spans="22:22" x14ac:dyDescent="0.3">
      <c r="V1637" s="66"/>
    </row>
    <row r="1638" spans="22:22" x14ac:dyDescent="0.3">
      <c r="V1638" s="66"/>
    </row>
    <row r="1639" spans="22:22" x14ac:dyDescent="0.3">
      <c r="V1639" s="66"/>
    </row>
    <row r="1640" spans="22:22" x14ac:dyDescent="0.3">
      <c r="V1640" s="66"/>
    </row>
    <row r="1641" spans="22:22" x14ac:dyDescent="0.3">
      <c r="V1641" s="66"/>
    </row>
    <row r="1642" spans="22:22" x14ac:dyDescent="0.3">
      <c r="V1642" s="66"/>
    </row>
    <row r="1643" spans="22:22" x14ac:dyDescent="0.3">
      <c r="V1643" s="66"/>
    </row>
    <row r="1644" spans="22:22" x14ac:dyDescent="0.3">
      <c r="V1644" s="66"/>
    </row>
    <row r="1645" spans="22:22" x14ac:dyDescent="0.3">
      <c r="V1645" s="66"/>
    </row>
    <row r="1646" spans="22:22" x14ac:dyDescent="0.3">
      <c r="V1646" s="66"/>
    </row>
    <row r="1647" spans="22:22" x14ac:dyDescent="0.3">
      <c r="V1647" s="66"/>
    </row>
    <row r="1648" spans="22:22" x14ac:dyDescent="0.3">
      <c r="V1648" s="66"/>
    </row>
    <row r="1649" spans="22:22" x14ac:dyDescent="0.3">
      <c r="V1649" s="66"/>
    </row>
    <row r="1650" spans="22:22" x14ac:dyDescent="0.3">
      <c r="V1650" s="66"/>
    </row>
    <row r="1651" spans="22:22" x14ac:dyDescent="0.3">
      <c r="V1651" s="66"/>
    </row>
    <row r="1652" spans="22:22" x14ac:dyDescent="0.3">
      <c r="V1652" s="66"/>
    </row>
    <row r="1653" spans="22:22" x14ac:dyDescent="0.3">
      <c r="V1653" s="66"/>
    </row>
    <row r="1654" spans="22:22" x14ac:dyDescent="0.3">
      <c r="V1654" s="66"/>
    </row>
    <row r="1655" spans="22:22" x14ac:dyDescent="0.3">
      <c r="V1655" s="66"/>
    </row>
    <row r="1656" spans="22:22" x14ac:dyDescent="0.3">
      <c r="V1656" s="66"/>
    </row>
    <row r="1657" spans="22:22" x14ac:dyDescent="0.3">
      <c r="V1657" s="66"/>
    </row>
    <row r="1658" spans="22:22" x14ac:dyDescent="0.3">
      <c r="V1658" s="66"/>
    </row>
    <row r="1659" spans="22:22" x14ac:dyDescent="0.3">
      <c r="V1659" s="66"/>
    </row>
    <row r="1660" spans="22:22" x14ac:dyDescent="0.3">
      <c r="V1660" s="66"/>
    </row>
    <row r="1661" spans="22:22" x14ac:dyDescent="0.3">
      <c r="V1661" s="66"/>
    </row>
    <row r="1662" spans="22:22" x14ac:dyDescent="0.3">
      <c r="V1662" s="66"/>
    </row>
    <row r="1663" spans="22:22" x14ac:dyDescent="0.3">
      <c r="V1663" s="66"/>
    </row>
    <row r="1664" spans="22:22" x14ac:dyDescent="0.3">
      <c r="V1664" s="66"/>
    </row>
    <row r="1665" spans="22:22" x14ac:dyDescent="0.3">
      <c r="V1665" s="66"/>
    </row>
    <row r="1666" spans="22:22" x14ac:dyDescent="0.3">
      <c r="V1666" s="66"/>
    </row>
    <row r="1667" spans="22:22" x14ac:dyDescent="0.3">
      <c r="V1667" s="66"/>
    </row>
    <row r="1668" spans="22:22" x14ac:dyDescent="0.3">
      <c r="V1668" s="66"/>
    </row>
    <row r="1669" spans="22:22" x14ac:dyDescent="0.3">
      <c r="V1669" s="66"/>
    </row>
    <row r="1670" spans="22:22" x14ac:dyDescent="0.3">
      <c r="V1670" s="66"/>
    </row>
    <row r="1671" spans="22:22" x14ac:dyDescent="0.3">
      <c r="V1671" s="66"/>
    </row>
    <row r="1672" spans="22:22" x14ac:dyDescent="0.3">
      <c r="V1672" s="66"/>
    </row>
    <row r="1673" spans="22:22" x14ac:dyDescent="0.3">
      <c r="V1673" s="66"/>
    </row>
    <row r="1674" spans="22:22" x14ac:dyDescent="0.3">
      <c r="V1674" s="66"/>
    </row>
    <row r="1675" spans="22:22" x14ac:dyDescent="0.3">
      <c r="V1675" s="66"/>
    </row>
    <row r="1676" spans="22:22" x14ac:dyDescent="0.3">
      <c r="V1676" s="66"/>
    </row>
    <row r="1677" spans="22:22" x14ac:dyDescent="0.3">
      <c r="V1677" s="66"/>
    </row>
    <row r="1678" spans="22:22" x14ac:dyDescent="0.3">
      <c r="V1678" s="66"/>
    </row>
    <row r="1679" spans="22:22" x14ac:dyDescent="0.3">
      <c r="V1679" s="66"/>
    </row>
    <row r="1680" spans="22:22" x14ac:dyDescent="0.3">
      <c r="V1680" s="66"/>
    </row>
    <row r="1681" spans="22:22" x14ac:dyDescent="0.3">
      <c r="V1681" s="66"/>
    </row>
    <row r="1682" spans="22:22" x14ac:dyDescent="0.3">
      <c r="V1682" s="66"/>
    </row>
    <row r="1683" spans="22:22" x14ac:dyDescent="0.3">
      <c r="V1683" s="66"/>
    </row>
    <row r="1684" spans="22:22" x14ac:dyDescent="0.3">
      <c r="V1684" s="66"/>
    </row>
    <row r="1685" spans="22:22" x14ac:dyDescent="0.3">
      <c r="V1685" s="66"/>
    </row>
    <row r="1686" spans="22:22" x14ac:dyDescent="0.3">
      <c r="V1686" s="66"/>
    </row>
    <row r="1687" spans="22:22" x14ac:dyDescent="0.3">
      <c r="V1687" s="66"/>
    </row>
    <row r="1688" spans="22:22" x14ac:dyDescent="0.3">
      <c r="V1688" s="66"/>
    </row>
    <row r="1689" spans="22:22" x14ac:dyDescent="0.3">
      <c r="V1689" s="66"/>
    </row>
    <row r="1690" spans="22:22" x14ac:dyDescent="0.3">
      <c r="V1690" s="66"/>
    </row>
    <row r="1691" spans="22:22" x14ac:dyDescent="0.3">
      <c r="V1691" s="66"/>
    </row>
    <row r="1692" spans="22:22" x14ac:dyDescent="0.3">
      <c r="V1692" s="66"/>
    </row>
    <row r="1693" spans="22:22" x14ac:dyDescent="0.3">
      <c r="V1693" s="66"/>
    </row>
    <row r="1694" spans="22:22" x14ac:dyDescent="0.3">
      <c r="V1694" s="66"/>
    </row>
    <row r="1695" spans="22:22" x14ac:dyDescent="0.3">
      <c r="V1695" s="66"/>
    </row>
    <row r="1696" spans="22:22" x14ac:dyDescent="0.3">
      <c r="V1696" s="66"/>
    </row>
    <row r="1697" spans="22:22" x14ac:dyDescent="0.3">
      <c r="V1697" s="66"/>
    </row>
    <row r="1698" spans="22:22" x14ac:dyDescent="0.3">
      <c r="V1698" s="66"/>
    </row>
    <row r="1699" spans="22:22" x14ac:dyDescent="0.3">
      <c r="V1699" s="66"/>
    </row>
    <row r="1700" spans="22:22" x14ac:dyDescent="0.3">
      <c r="V1700" s="66"/>
    </row>
    <row r="1701" spans="22:22" x14ac:dyDescent="0.3">
      <c r="V1701" s="66"/>
    </row>
    <row r="1702" spans="22:22" x14ac:dyDescent="0.3">
      <c r="V1702" s="66"/>
    </row>
    <row r="1703" spans="22:22" x14ac:dyDescent="0.3">
      <c r="V1703" s="66"/>
    </row>
    <row r="1704" spans="22:22" x14ac:dyDescent="0.3">
      <c r="V1704" s="66"/>
    </row>
    <row r="1705" spans="22:22" x14ac:dyDescent="0.3">
      <c r="V1705" s="66"/>
    </row>
    <row r="1706" spans="22:22" x14ac:dyDescent="0.3">
      <c r="V1706" s="66"/>
    </row>
    <row r="1707" spans="22:22" x14ac:dyDescent="0.3">
      <c r="V1707" s="66"/>
    </row>
    <row r="1708" spans="22:22" x14ac:dyDescent="0.3">
      <c r="V1708" s="66"/>
    </row>
    <row r="1709" spans="22:22" x14ac:dyDescent="0.3">
      <c r="V1709" s="66"/>
    </row>
    <row r="1710" spans="22:22" x14ac:dyDescent="0.3">
      <c r="V1710" s="66"/>
    </row>
    <row r="1711" spans="22:22" x14ac:dyDescent="0.3">
      <c r="V1711" s="66"/>
    </row>
    <row r="1712" spans="22:22" x14ac:dyDescent="0.3">
      <c r="V1712" s="66"/>
    </row>
    <row r="1713" spans="22:22" x14ac:dyDescent="0.3">
      <c r="V1713" s="66"/>
    </row>
    <row r="1714" spans="22:22" x14ac:dyDescent="0.3">
      <c r="V1714" s="66"/>
    </row>
    <row r="1715" spans="22:22" x14ac:dyDescent="0.3">
      <c r="V1715" s="66"/>
    </row>
    <row r="1716" spans="22:22" x14ac:dyDescent="0.3">
      <c r="V1716" s="66"/>
    </row>
    <row r="1717" spans="22:22" x14ac:dyDescent="0.3">
      <c r="V1717" s="66"/>
    </row>
    <row r="1718" spans="22:22" x14ac:dyDescent="0.3">
      <c r="V1718" s="66"/>
    </row>
    <row r="1719" spans="22:22" x14ac:dyDescent="0.3">
      <c r="V1719" s="66"/>
    </row>
    <row r="1720" spans="22:22" x14ac:dyDescent="0.3">
      <c r="V1720" s="66"/>
    </row>
    <row r="1721" spans="22:22" x14ac:dyDescent="0.3">
      <c r="V1721" s="66"/>
    </row>
    <row r="1722" spans="22:22" x14ac:dyDescent="0.3">
      <c r="V1722" s="66"/>
    </row>
    <row r="1723" spans="22:22" x14ac:dyDescent="0.3">
      <c r="V1723" s="66"/>
    </row>
    <row r="1724" spans="22:22" x14ac:dyDescent="0.3">
      <c r="V1724" s="66"/>
    </row>
    <row r="1725" spans="22:22" x14ac:dyDescent="0.3">
      <c r="V1725" s="66"/>
    </row>
    <row r="1726" spans="22:22" x14ac:dyDescent="0.3">
      <c r="V1726" s="66"/>
    </row>
    <row r="1727" spans="22:22" x14ac:dyDescent="0.3">
      <c r="V1727" s="66"/>
    </row>
    <row r="1728" spans="22:22" x14ac:dyDescent="0.3">
      <c r="V1728" s="66"/>
    </row>
    <row r="1729" spans="22:22" x14ac:dyDescent="0.3">
      <c r="V1729" s="66"/>
    </row>
    <row r="1730" spans="22:22" x14ac:dyDescent="0.3">
      <c r="V1730" s="66"/>
    </row>
    <row r="1731" spans="22:22" x14ac:dyDescent="0.3">
      <c r="V1731" s="66"/>
    </row>
    <row r="1732" spans="22:22" x14ac:dyDescent="0.3">
      <c r="V1732" s="66"/>
    </row>
    <row r="1733" spans="22:22" x14ac:dyDescent="0.3">
      <c r="V1733" s="66"/>
    </row>
    <row r="1734" spans="22:22" x14ac:dyDescent="0.3">
      <c r="V1734" s="66"/>
    </row>
    <row r="1735" spans="22:22" x14ac:dyDescent="0.3">
      <c r="V1735" s="66"/>
    </row>
    <row r="1736" spans="22:22" x14ac:dyDescent="0.3">
      <c r="V1736" s="66"/>
    </row>
    <row r="1737" spans="22:22" x14ac:dyDescent="0.3">
      <c r="V1737" s="66"/>
    </row>
    <row r="1738" spans="22:22" x14ac:dyDescent="0.3">
      <c r="V1738" s="66"/>
    </row>
    <row r="1739" spans="22:22" x14ac:dyDescent="0.3">
      <c r="V1739" s="66"/>
    </row>
    <row r="1740" spans="22:22" x14ac:dyDescent="0.3">
      <c r="V1740" s="66"/>
    </row>
    <row r="1741" spans="22:22" x14ac:dyDescent="0.3">
      <c r="V1741" s="66"/>
    </row>
    <row r="1742" spans="22:22" x14ac:dyDescent="0.3">
      <c r="V1742" s="66"/>
    </row>
    <row r="1743" spans="22:22" x14ac:dyDescent="0.3">
      <c r="V1743" s="66"/>
    </row>
    <row r="1744" spans="22:22" x14ac:dyDescent="0.3">
      <c r="V1744" s="66"/>
    </row>
    <row r="1745" spans="22:22" x14ac:dyDescent="0.3">
      <c r="V1745" s="66"/>
    </row>
    <row r="1746" spans="22:22" x14ac:dyDescent="0.3">
      <c r="V1746" s="66"/>
    </row>
    <row r="1747" spans="22:22" x14ac:dyDescent="0.3">
      <c r="V1747" s="66"/>
    </row>
    <row r="1748" spans="22:22" x14ac:dyDescent="0.3">
      <c r="V1748" s="66"/>
    </row>
    <row r="1749" spans="22:22" x14ac:dyDescent="0.3">
      <c r="V1749" s="66"/>
    </row>
    <row r="1750" spans="22:22" x14ac:dyDescent="0.3">
      <c r="V1750" s="66"/>
    </row>
    <row r="1751" spans="22:22" x14ac:dyDescent="0.3">
      <c r="V1751" s="66"/>
    </row>
    <row r="1752" spans="22:22" x14ac:dyDescent="0.3">
      <c r="V1752" s="66"/>
    </row>
    <row r="1753" spans="22:22" x14ac:dyDescent="0.3">
      <c r="V1753" s="66"/>
    </row>
    <row r="1754" spans="22:22" x14ac:dyDescent="0.3">
      <c r="V1754" s="66"/>
    </row>
    <row r="1755" spans="22:22" x14ac:dyDescent="0.3">
      <c r="V1755" s="66"/>
    </row>
    <row r="1756" spans="22:22" x14ac:dyDescent="0.3">
      <c r="V1756" s="66"/>
    </row>
    <row r="1757" spans="22:22" x14ac:dyDescent="0.3">
      <c r="V1757" s="66"/>
    </row>
    <row r="1758" spans="22:22" x14ac:dyDescent="0.3">
      <c r="V1758" s="66"/>
    </row>
    <row r="1759" spans="22:22" x14ac:dyDescent="0.3">
      <c r="V1759" s="66"/>
    </row>
    <row r="1760" spans="22:22" x14ac:dyDescent="0.3">
      <c r="V1760" s="66"/>
    </row>
    <row r="1761" spans="22:22" x14ac:dyDescent="0.3">
      <c r="V1761" s="66"/>
    </row>
    <row r="1762" spans="22:22" x14ac:dyDescent="0.3">
      <c r="V1762" s="66"/>
    </row>
    <row r="1763" spans="22:22" x14ac:dyDescent="0.3">
      <c r="V1763" s="66"/>
    </row>
    <row r="1764" spans="22:22" x14ac:dyDescent="0.3">
      <c r="V1764" s="66"/>
    </row>
    <row r="1765" spans="22:22" x14ac:dyDescent="0.3">
      <c r="V1765" s="66"/>
    </row>
    <row r="1766" spans="22:22" x14ac:dyDescent="0.3">
      <c r="V1766" s="66"/>
    </row>
    <row r="1767" spans="22:22" x14ac:dyDescent="0.3">
      <c r="V1767" s="66"/>
    </row>
    <row r="1768" spans="22:22" x14ac:dyDescent="0.3">
      <c r="V1768" s="66"/>
    </row>
    <row r="1769" spans="22:22" x14ac:dyDescent="0.3">
      <c r="V1769" s="66"/>
    </row>
    <row r="1770" spans="22:22" x14ac:dyDescent="0.3">
      <c r="V1770" s="66"/>
    </row>
    <row r="1771" spans="22:22" x14ac:dyDescent="0.3">
      <c r="V1771" s="66"/>
    </row>
    <row r="1772" spans="22:22" x14ac:dyDescent="0.3">
      <c r="V1772" s="66"/>
    </row>
    <row r="1773" spans="22:22" x14ac:dyDescent="0.3">
      <c r="V1773" s="66"/>
    </row>
    <row r="1774" spans="22:22" x14ac:dyDescent="0.3">
      <c r="V1774" s="66"/>
    </row>
    <row r="1775" spans="22:22" x14ac:dyDescent="0.3">
      <c r="V1775" s="66"/>
    </row>
    <row r="1776" spans="22:22" x14ac:dyDescent="0.3">
      <c r="V1776" s="66"/>
    </row>
    <row r="1777" spans="22:22" x14ac:dyDescent="0.3">
      <c r="V1777" s="66"/>
    </row>
    <row r="1778" spans="22:22" x14ac:dyDescent="0.3">
      <c r="V1778" s="66"/>
    </row>
    <row r="1779" spans="22:22" x14ac:dyDescent="0.3">
      <c r="V1779" s="66"/>
    </row>
    <row r="1780" spans="22:22" x14ac:dyDescent="0.3">
      <c r="V1780" s="66"/>
    </row>
    <row r="1781" spans="22:22" x14ac:dyDescent="0.3">
      <c r="V1781" s="66"/>
    </row>
    <row r="1782" spans="22:22" x14ac:dyDescent="0.3">
      <c r="V1782" s="66"/>
    </row>
    <row r="1783" spans="22:22" x14ac:dyDescent="0.3">
      <c r="V1783" s="66"/>
    </row>
    <row r="1784" spans="22:22" x14ac:dyDescent="0.3">
      <c r="V1784" s="66"/>
    </row>
    <row r="1785" spans="22:22" x14ac:dyDescent="0.3">
      <c r="V1785" s="66"/>
    </row>
    <row r="1786" spans="22:22" x14ac:dyDescent="0.3">
      <c r="V1786" s="66"/>
    </row>
    <row r="1787" spans="22:22" x14ac:dyDescent="0.3">
      <c r="V1787" s="66"/>
    </row>
    <row r="1788" spans="22:22" x14ac:dyDescent="0.3">
      <c r="V1788" s="66"/>
    </row>
    <row r="1789" spans="22:22" x14ac:dyDescent="0.3">
      <c r="V1789" s="66"/>
    </row>
    <row r="1790" spans="22:22" x14ac:dyDescent="0.3">
      <c r="V1790" s="66"/>
    </row>
    <row r="1791" spans="22:22" x14ac:dyDescent="0.3">
      <c r="V1791" s="66"/>
    </row>
    <row r="1792" spans="22:22" x14ac:dyDescent="0.3">
      <c r="V1792" s="66"/>
    </row>
    <row r="1793" spans="22:22" x14ac:dyDescent="0.3">
      <c r="V1793" s="66"/>
    </row>
    <row r="1794" spans="22:22" x14ac:dyDescent="0.3">
      <c r="V1794" s="66"/>
    </row>
    <row r="1795" spans="22:22" x14ac:dyDescent="0.3">
      <c r="V1795" s="66"/>
    </row>
    <row r="1796" spans="22:22" x14ac:dyDescent="0.3">
      <c r="V1796" s="66"/>
    </row>
    <row r="1797" spans="22:22" x14ac:dyDescent="0.3">
      <c r="V1797" s="66"/>
    </row>
    <row r="1798" spans="22:22" x14ac:dyDescent="0.3">
      <c r="V1798" s="66"/>
    </row>
    <row r="1799" spans="22:22" x14ac:dyDescent="0.3">
      <c r="V1799" s="66"/>
    </row>
    <row r="1800" spans="22:22" x14ac:dyDescent="0.3">
      <c r="V1800" s="66"/>
    </row>
    <row r="1801" spans="22:22" x14ac:dyDescent="0.3">
      <c r="V1801" s="66"/>
    </row>
    <row r="1802" spans="22:22" x14ac:dyDescent="0.3">
      <c r="V1802" s="66"/>
    </row>
    <row r="1803" spans="22:22" x14ac:dyDescent="0.3">
      <c r="V1803" s="66"/>
    </row>
    <row r="1804" spans="22:22" x14ac:dyDescent="0.3">
      <c r="V1804" s="66"/>
    </row>
    <row r="1805" spans="22:22" x14ac:dyDescent="0.3">
      <c r="V1805" s="66"/>
    </row>
    <row r="1806" spans="22:22" x14ac:dyDescent="0.3">
      <c r="V1806" s="66"/>
    </row>
    <row r="1807" spans="22:22" x14ac:dyDescent="0.3">
      <c r="V1807" s="66"/>
    </row>
    <row r="1808" spans="22:22" x14ac:dyDescent="0.3">
      <c r="V1808" s="66"/>
    </row>
    <row r="1809" spans="22:22" x14ac:dyDescent="0.3">
      <c r="V1809" s="66"/>
    </row>
    <row r="1810" spans="22:22" x14ac:dyDescent="0.3">
      <c r="V1810" s="66"/>
    </row>
    <row r="1811" spans="22:22" x14ac:dyDescent="0.3">
      <c r="V1811" s="66"/>
    </row>
    <row r="1812" spans="22:22" x14ac:dyDescent="0.3">
      <c r="V1812" s="66"/>
    </row>
    <row r="1813" spans="22:22" x14ac:dyDescent="0.3">
      <c r="V1813" s="66"/>
    </row>
    <row r="1814" spans="22:22" x14ac:dyDescent="0.3">
      <c r="V1814" s="66"/>
    </row>
    <row r="1815" spans="22:22" x14ac:dyDescent="0.3">
      <c r="V1815" s="66"/>
    </row>
    <row r="1816" spans="22:22" x14ac:dyDescent="0.3">
      <c r="V1816" s="66"/>
    </row>
    <row r="1817" spans="22:22" x14ac:dyDescent="0.3">
      <c r="V1817" s="66"/>
    </row>
    <row r="1818" spans="22:22" x14ac:dyDescent="0.3">
      <c r="V1818" s="66"/>
    </row>
    <row r="1819" spans="22:22" x14ac:dyDescent="0.3">
      <c r="V1819" s="66"/>
    </row>
    <row r="1820" spans="22:22" x14ac:dyDescent="0.3">
      <c r="V1820" s="66"/>
    </row>
    <row r="1821" spans="22:22" x14ac:dyDescent="0.3">
      <c r="V1821" s="66"/>
    </row>
    <row r="1822" spans="22:22" x14ac:dyDescent="0.3">
      <c r="V1822" s="66"/>
    </row>
    <row r="1823" spans="22:22" x14ac:dyDescent="0.3">
      <c r="V1823" s="66"/>
    </row>
    <row r="1824" spans="22:22" x14ac:dyDescent="0.3">
      <c r="V1824" s="66"/>
    </row>
    <row r="1825" spans="22:22" x14ac:dyDescent="0.3">
      <c r="V1825" s="66"/>
    </row>
    <row r="1826" spans="22:22" x14ac:dyDescent="0.3">
      <c r="V1826" s="66"/>
    </row>
    <row r="1827" spans="22:22" x14ac:dyDescent="0.3">
      <c r="V1827" s="66"/>
    </row>
    <row r="1828" spans="22:22" x14ac:dyDescent="0.3">
      <c r="V1828" s="66"/>
    </row>
    <row r="1829" spans="22:22" x14ac:dyDescent="0.3">
      <c r="V1829" s="66"/>
    </row>
    <row r="1830" spans="22:22" x14ac:dyDescent="0.3">
      <c r="V1830" s="66"/>
    </row>
    <row r="1831" spans="22:22" x14ac:dyDescent="0.3">
      <c r="V1831" s="66"/>
    </row>
    <row r="1832" spans="22:22" x14ac:dyDescent="0.3">
      <c r="V1832" s="66"/>
    </row>
    <row r="1833" spans="22:22" x14ac:dyDescent="0.3">
      <c r="V1833" s="66"/>
    </row>
    <row r="1834" spans="22:22" x14ac:dyDescent="0.3">
      <c r="V1834" s="66"/>
    </row>
    <row r="1835" spans="22:22" x14ac:dyDescent="0.3">
      <c r="V1835" s="66"/>
    </row>
    <row r="1836" spans="22:22" x14ac:dyDescent="0.3">
      <c r="V1836" s="66"/>
    </row>
    <row r="1837" spans="22:22" x14ac:dyDescent="0.3">
      <c r="V1837" s="66"/>
    </row>
    <row r="1838" spans="22:22" x14ac:dyDescent="0.3">
      <c r="V1838" s="66"/>
    </row>
    <row r="1839" spans="22:22" x14ac:dyDescent="0.3">
      <c r="V1839" s="66"/>
    </row>
    <row r="1840" spans="22:22" x14ac:dyDescent="0.3">
      <c r="V1840" s="66"/>
    </row>
    <row r="1841" spans="22:22" x14ac:dyDescent="0.3">
      <c r="V1841" s="66"/>
    </row>
    <row r="1842" spans="22:22" x14ac:dyDescent="0.3">
      <c r="V1842" s="66"/>
    </row>
    <row r="1843" spans="22:22" x14ac:dyDescent="0.3">
      <c r="V1843" s="66"/>
    </row>
    <row r="1844" spans="22:22" x14ac:dyDescent="0.3">
      <c r="V1844" s="66"/>
    </row>
    <row r="1845" spans="22:22" x14ac:dyDescent="0.3">
      <c r="V1845" s="66"/>
    </row>
    <row r="1846" spans="22:22" x14ac:dyDescent="0.3">
      <c r="V1846" s="66"/>
    </row>
    <row r="1847" spans="22:22" x14ac:dyDescent="0.3">
      <c r="V1847" s="66"/>
    </row>
    <row r="1848" spans="22:22" x14ac:dyDescent="0.3">
      <c r="V1848" s="66"/>
    </row>
    <row r="1849" spans="22:22" x14ac:dyDescent="0.3">
      <c r="V1849" s="66"/>
    </row>
    <row r="1850" spans="22:22" x14ac:dyDescent="0.3">
      <c r="V1850" s="66"/>
    </row>
    <row r="1851" spans="22:22" x14ac:dyDescent="0.3">
      <c r="V1851" s="66"/>
    </row>
    <row r="1852" spans="22:22" x14ac:dyDescent="0.3">
      <c r="V1852" s="66"/>
    </row>
    <row r="1853" spans="22:22" x14ac:dyDescent="0.3">
      <c r="V1853" s="66"/>
    </row>
    <row r="1854" spans="22:22" x14ac:dyDescent="0.3">
      <c r="V1854" s="66"/>
    </row>
    <row r="1855" spans="22:22" x14ac:dyDescent="0.3">
      <c r="V1855" s="66"/>
    </row>
    <row r="1856" spans="22:22" x14ac:dyDescent="0.3">
      <c r="V1856" s="66"/>
    </row>
    <row r="1857" spans="22:22" x14ac:dyDescent="0.3">
      <c r="V1857" s="66"/>
    </row>
    <row r="1858" spans="22:22" x14ac:dyDescent="0.3">
      <c r="V1858" s="66"/>
    </row>
    <row r="1859" spans="22:22" x14ac:dyDescent="0.3">
      <c r="V1859" s="66"/>
    </row>
    <row r="1860" spans="22:22" x14ac:dyDescent="0.3">
      <c r="V1860" s="66"/>
    </row>
    <row r="1861" spans="22:22" x14ac:dyDescent="0.3">
      <c r="V1861" s="66"/>
    </row>
    <row r="1862" spans="22:22" x14ac:dyDescent="0.3">
      <c r="V1862" s="66"/>
    </row>
    <row r="1863" spans="22:22" x14ac:dyDescent="0.3">
      <c r="V1863" s="66"/>
    </row>
    <row r="1864" spans="22:22" x14ac:dyDescent="0.3">
      <c r="V1864" s="66"/>
    </row>
    <row r="1865" spans="22:22" x14ac:dyDescent="0.3">
      <c r="V1865" s="66"/>
    </row>
    <row r="1866" spans="22:22" x14ac:dyDescent="0.3">
      <c r="V1866" s="66"/>
    </row>
    <row r="1867" spans="22:22" x14ac:dyDescent="0.3">
      <c r="V1867" s="66"/>
    </row>
    <row r="1868" spans="22:22" x14ac:dyDescent="0.3">
      <c r="V1868" s="66"/>
    </row>
    <row r="1869" spans="22:22" x14ac:dyDescent="0.3">
      <c r="V1869" s="66"/>
    </row>
    <row r="1870" spans="22:22" x14ac:dyDescent="0.3">
      <c r="V1870" s="66"/>
    </row>
    <row r="1871" spans="22:22" x14ac:dyDescent="0.3">
      <c r="V1871" s="66"/>
    </row>
    <row r="1872" spans="22:22" x14ac:dyDescent="0.3">
      <c r="V1872" s="66"/>
    </row>
    <row r="1873" spans="22:22" x14ac:dyDescent="0.3">
      <c r="V1873" s="66"/>
    </row>
    <row r="1874" spans="22:22" x14ac:dyDescent="0.3">
      <c r="V1874" s="66"/>
    </row>
    <row r="1875" spans="22:22" x14ac:dyDescent="0.3">
      <c r="V1875" s="66"/>
    </row>
    <row r="1876" spans="22:22" x14ac:dyDescent="0.3">
      <c r="V1876" s="66"/>
    </row>
    <row r="1877" spans="22:22" x14ac:dyDescent="0.3">
      <c r="V1877" s="66"/>
    </row>
    <row r="1878" spans="22:22" x14ac:dyDescent="0.3">
      <c r="V1878" s="66"/>
    </row>
    <row r="1879" spans="22:22" x14ac:dyDescent="0.3">
      <c r="V1879" s="66"/>
    </row>
    <row r="1880" spans="22:22" x14ac:dyDescent="0.3">
      <c r="V1880" s="66"/>
    </row>
    <row r="1881" spans="22:22" x14ac:dyDescent="0.3">
      <c r="V1881" s="66"/>
    </row>
    <row r="1882" spans="22:22" x14ac:dyDescent="0.3">
      <c r="V1882" s="66"/>
    </row>
    <row r="1883" spans="22:22" x14ac:dyDescent="0.3">
      <c r="V1883" s="66"/>
    </row>
    <row r="1884" spans="22:22" x14ac:dyDescent="0.3">
      <c r="V1884" s="66"/>
    </row>
    <row r="1885" spans="22:22" x14ac:dyDescent="0.3">
      <c r="V1885" s="66"/>
    </row>
    <row r="1886" spans="22:22" x14ac:dyDescent="0.3">
      <c r="V1886" s="66"/>
    </row>
    <row r="1887" spans="22:22" x14ac:dyDescent="0.3">
      <c r="V1887" s="66"/>
    </row>
    <row r="1888" spans="22:22" x14ac:dyDescent="0.3">
      <c r="V1888" s="66"/>
    </row>
    <row r="1889" spans="22:22" x14ac:dyDescent="0.3">
      <c r="V1889" s="66"/>
    </row>
    <row r="1890" spans="22:22" x14ac:dyDescent="0.3">
      <c r="V1890" s="66"/>
    </row>
    <row r="1891" spans="22:22" x14ac:dyDescent="0.3">
      <c r="V1891" s="66"/>
    </row>
    <row r="1892" spans="22:22" x14ac:dyDescent="0.3">
      <c r="V1892" s="66"/>
    </row>
    <row r="1893" spans="22:22" x14ac:dyDescent="0.3">
      <c r="V1893" s="66"/>
    </row>
    <row r="1894" spans="22:22" x14ac:dyDescent="0.3">
      <c r="V1894" s="66"/>
    </row>
    <row r="1895" spans="22:22" x14ac:dyDescent="0.3">
      <c r="V1895" s="66"/>
    </row>
    <row r="1896" spans="22:22" x14ac:dyDescent="0.3">
      <c r="V1896" s="66"/>
    </row>
    <row r="1897" spans="22:22" x14ac:dyDescent="0.3">
      <c r="V1897" s="66"/>
    </row>
    <row r="1898" spans="22:22" x14ac:dyDescent="0.3">
      <c r="V1898" s="66"/>
    </row>
    <row r="1899" spans="22:22" x14ac:dyDescent="0.3">
      <c r="V1899" s="66"/>
    </row>
    <row r="1900" spans="22:22" x14ac:dyDescent="0.3">
      <c r="V1900" s="66"/>
    </row>
    <row r="1901" spans="22:22" x14ac:dyDescent="0.3">
      <c r="V1901" s="66"/>
    </row>
    <row r="1902" spans="22:22" x14ac:dyDescent="0.3">
      <c r="V1902" s="66"/>
    </row>
    <row r="1903" spans="22:22" x14ac:dyDescent="0.3">
      <c r="V1903" s="66"/>
    </row>
    <row r="1904" spans="22:22" x14ac:dyDescent="0.3">
      <c r="V1904" s="66"/>
    </row>
    <row r="1905" spans="22:22" x14ac:dyDescent="0.3">
      <c r="V1905" s="66"/>
    </row>
    <row r="1906" spans="22:22" x14ac:dyDescent="0.3">
      <c r="V1906" s="66"/>
    </row>
    <row r="1907" spans="22:22" x14ac:dyDescent="0.3">
      <c r="V1907" s="66"/>
    </row>
    <row r="1908" spans="22:22" x14ac:dyDescent="0.3">
      <c r="V1908" s="66"/>
    </row>
    <row r="1909" spans="22:22" x14ac:dyDescent="0.3">
      <c r="V1909" s="66"/>
    </row>
    <row r="1910" spans="22:22" x14ac:dyDescent="0.3">
      <c r="V1910" s="66"/>
    </row>
    <row r="1911" spans="22:22" x14ac:dyDescent="0.3">
      <c r="V1911" s="66"/>
    </row>
    <row r="1912" spans="22:22" x14ac:dyDescent="0.3">
      <c r="V1912" s="66"/>
    </row>
    <row r="1913" spans="22:22" x14ac:dyDescent="0.3">
      <c r="V1913" s="66"/>
    </row>
    <row r="1914" spans="22:22" x14ac:dyDescent="0.3">
      <c r="V1914" s="66"/>
    </row>
    <row r="1915" spans="22:22" x14ac:dyDescent="0.3">
      <c r="V1915" s="66"/>
    </row>
    <row r="1916" spans="22:22" x14ac:dyDescent="0.3">
      <c r="V1916" s="66"/>
    </row>
    <row r="1917" spans="22:22" x14ac:dyDescent="0.3">
      <c r="V1917" s="66"/>
    </row>
    <row r="1918" spans="22:22" x14ac:dyDescent="0.3">
      <c r="V1918" s="66"/>
    </row>
    <row r="1919" spans="22:22" x14ac:dyDescent="0.3">
      <c r="V1919" s="66"/>
    </row>
    <row r="1920" spans="22:22" x14ac:dyDescent="0.3">
      <c r="V1920" s="66"/>
    </row>
    <row r="1921" spans="22:22" x14ac:dyDescent="0.3">
      <c r="V1921" s="66"/>
    </row>
    <row r="1922" spans="22:22" x14ac:dyDescent="0.3">
      <c r="V1922" s="66"/>
    </row>
    <row r="1923" spans="22:22" x14ac:dyDescent="0.3">
      <c r="V1923" s="66"/>
    </row>
    <row r="1924" spans="22:22" x14ac:dyDescent="0.3">
      <c r="V1924" s="66"/>
    </row>
    <row r="1925" spans="22:22" x14ac:dyDescent="0.3">
      <c r="V1925" s="66"/>
    </row>
    <row r="1926" spans="22:22" x14ac:dyDescent="0.3">
      <c r="V1926" s="66"/>
    </row>
    <row r="1927" spans="22:22" x14ac:dyDescent="0.3">
      <c r="V1927" s="66"/>
    </row>
    <row r="1928" spans="22:22" x14ac:dyDescent="0.3">
      <c r="V1928" s="66"/>
    </row>
    <row r="1929" spans="22:22" x14ac:dyDescent="0.3">
      <c r="V1929" s="66"/>
    </row>
    <row r="1930" spans="22:22" x14ac:dyDescent="0.3">
      <c r="V1930" s="66"/>
    </row>
    <row r="1931" spans="22:22" x14ac:dyDescent="0.3">
      <c r="V1931" s="66"/>
    </row>
    <row r="1932" spans="22:22" x14ac:dyDescent="0.3">
      <c r="V1932" s="66"/>
    </row>
    <row r="1933" spans="22:22" x14ac:dyDescent="0.3">
      <c r="V1933" s="66"/>
    </row>
    <row r="1934" spans="22:22" x14ac:dyDescent="0.3">
      <c r="V1934" s="66"/>
    </row>
    <row r="1935" spans="22:22" x14ac:dyDescent="0.3">
      <c r="V1935" s="66"/>
    </row>
    <row r="1936" spans="22:22" x14ac:dyDescent="0.3">
      <c r="V1936" s="66"/>
    </row>
    <row r="1937" spans="22:22" x14ac:dyDescent="0.3">
      <c r="V1937" s="66"/>
    </row>
    <row r="1938" spans="22:22" x14ac:dyDescent="0.3">
      <c r="V1938" s="66"/>
    </row>
    <row r="1939" spans="22:22" x14ac:dyDescent="0.3">
      <c r="V1939" s="66"/>
    </row>
    <row r="1940" spans="22:22" x14ac:dyDescent="0.3">
      <c r="V1940" s="66"/>
    </row>
    <row r="1941" spans="22:22" x14ac:dyDescent="0.3">
      <c r="V1941" s="66"/>
    </row>
    <row r="1942" spans="22:22" x14ac:dyDescent="0.3">
      <c r="V1942" s="66"/>
    </row>
    <row r="1943" spans="22:22" x14ac:dyDescent="0.3">
      <c r="V1943" s="66"/>
    </row>
    <row r="1944" spans="22:22" x14ac:dyDescent="0.3">
      <c r="V1944" s="66"/>
    </row>
    <row r="1945" spans="22:22" x14ac:dyDescent="0.3">
      <c r="V1945" s="66"/>
    </row>
    <row r="1946" spans="22:22" x14ac:dyDescent="0.3">
      <c r="V1946" s="66"/>
    </row>
    <row r="1947" spans="22:22" x14ac:dyDescent="0.3">
      <c r="V1947" s="66"/>
    </row>
    <row r="1948" spans="22:22" x14ac:dyDescent="0.3">
      <c r="V1948" s="66"/>
    </row>
    <row r="1949" spans="22:22" x14ac:dyDescent="0.3">
      <c r="V1949" s="66"/>
    </row>
    <row r="1950" spans="22:22" x14ac:dyDescent="0.3">
      <c r="V1950" s="66"/>
    </row>
    <row r="1951" spans="22:22" x14ac:dyDescent="0.3">
      <c r="V1951" s="66"/>
    </row>
    <row r="1952" spans="22:22" x14ac:dyDescent="0.3">
      <c r="V1952" s="66"/>
    </row>
    <row r="1953" spans="22:22" x14ac:dyDescent="0.3">
      <c r="V1953" s="66"/>
    </row>
    <row r="1954" spans="22:22" x14ac:dyDescent="0.3">
      <c r="V1954" s="66"/>
    </row>
    <row r="1955" spans="22:22" x14ac:dyDescent="0.3">
      <c r="V1955" s="66"/>
    </row>
    <row r="1956" spans="22:22" x14ac:dyDescent="0.3">
      <c r="V1956" s="66"/>
    </row>
    <row r="1957" spans="22:22" x14ac:dyDescent="0.3">
      <c r="V1957" s="66"/>
    </row>
    <row r="1958" spans="22:22" x14ac:dyDescent="0.3">
      <c r="V1958" s="66"/>
    </row>
    <row r="1959" spans="22:22" x14ac:dyDescent="0.3">
      <c r="V1959" s="66"/>
    </row>
    <row r="1960" spans="22:22" x14ac:dyDescent="0.3">
      <c r="V1960" s="66"/>
    </row>
    <row r="1961" spans="22:22" x14ac:dyDescent="0.3">
      <c r="V1961" s="66"/>
    </row>
    <row r="1962" spans="22:22" x14ac:dyDescent="0.3">
      <c r="V1962" s="66"/>
    </row>
    <row r="1963" spans="22:22" x14ac:dyDescent="0.3">
      <c r="V1963" s="66"/>
    </row>
    <row r="1964" spans="22:22" x14ac:dyDescent="0.3">
      <c r="V1964" s="66"/>
    </row>
    <row r="1965" spans="22:22" x14ac:dyDescent="0.3">
      <c r="V1965" s="66"/>
    </row>
    <row r="1966" spans="22:22" x14ac:dyDescent="0.3">
      <c r="V1966" s="66"/>
    </row>
    <row r="1967" spans="22:22" x14ac:dyDescent="0.3">
      <c r="V1967" s="66"/>
    </row>
    <row r="1968" spans="22:22" x14ac:dyDescent="0.3">
      <c r="V1968" s="66"/>
    </row>
    <row r="1969" spans="22:22" x14ac:dyDescent="0.3">
      <c r="V1969" s="66"/>
    </row>
    <row r="1970" spans="22:22" x14ac:dyDescent="0.3">
      <c r="V1970" s="66"/>
    </row>
    <row r="1971" spans="22:22" x14ac:dyDescent="0.3">
      <c r="V1971" s="66"/>
    </row>
    <row r="1972" spans="22:22" x14ac:dyDescent="0.3">
      <c r="V1972" s="66"/>
    </row>
    <row r="1973" spans="22:22" x14ac:dyDescent="0.3">
      <c r="V1973" s="66"/>
    </row>
    <row r="1974" spans="22:22" x14ac:dyDescent="0.3">
      <c r="V1974" s="66"/>
    </row>
    <row r="1975" spans="22:22" x14ac:dyDescent="0.3">
      <c r="V1975" s="66"/>
    </row>
    <row r="1976" spans="22:22" x14ac:dyDescent="0.3">
      <c r="V1976" s="66"/>
    </row>
    <row r="1977" spans="22:22" x14ac:dyDescent="0.3">
      <c r="V1977" s="66"/>
    </row>
    <row r="1978" spans="22:22" x14ac:dyDescent="0.3">
      <c r="V1978" s="66"/>
    </row>
    <row r="1979" spans="22:22" x14ac:dyDescent="0.3">
      <c r="V1979" s="66"/>
    </row>
    <row r="1980" spans="22:22" x14ac:dyDescent="0.3">
      <c r="V1980" s="66"/>
    </row>
    <row r="1981" spans="22:22" x14ac:dyDescent="0.3">
      <c r="V1981" s="66"/>
    </row>
    <row r="1982" spans="22:22" x14ac:dyDescent="0.3">
      <c r="V1982" s="66"/>
    </row>
    <row r="1983" spans="22:22" x14ac:dyDescent="0.3">
      <c r="V1983" s="66"/>
    </row>
    <row r="1984" spans="22:22" x14ac:dyDescent="0.3">
      <c r="V1984" s="66"/>
    </row>
    <row r="1985" spans="22:22" x14ac:dyDescent="0.3">
      <c r="V1985" s="66"/>
    </row>
    <row r="1986" spans="22:22" x14ac:dyDescent="0.3">
      <c r="V1986" s="66"/>
    </row>
    <row r="1987" spans="22:22" x14ac:dyDescent="0.3">
      <c r="V1987" s="66"/>
    </row>
    <row r="1988" spans="22:22" x14ac:dyDescent="0.3">
      <c r="V1988" s="66"/>
    </row>
    <row r="1989" spans="22:22" x14ac:dyDescent="0.3">
      <c r="V1989" s="66"/>
    </row>
    <row r="1990" spans="22:22" x14ac:dyDescent="0.3">
      <c r="V1990" s="66"/>
    </row>
    <row r="1991" spans="22:22" x14ac:dyDescent="0.3">
      <c r="V1991" s="66"/>
    </row>
    <row r="1992" spans="22:22" x14ac:dyDescent="0.3">
      <c r="V1992" s="66"/>
    </row>
    <row r="1993" spans="22:22" x14ac:dyDescent="0.3">
      <c r="V1993" s="66"/>
    </row>
    <row r="1994" spans="22:22" x14ac:dyDescent="0.3">
      <c r="V1994" s="66"/>
    </row>
    <row r="1995" spans="22:22" x14ac:dyDescent="0.3">
      <c r="V1995" s="66"/>
    </row>
    <row r="1996" spans="22:22" x14ac:dyDescent="0.3">
      <c r="V1996" s="66"/>
    </row>
    <row r="1997" spans="22:22" x14ac:dyDescent="0.3">
      <c r="V1997" s="66"/>
    </row>
    <row r="1998" spans="22:22" x14ac:dyDescent="0.3">
      <c r="V1998" s="66"/>
    </row>
    <row r="1999" spans="22:22" x14ac:dyDescent="0.3">
      <c r="V1999" s="66"/>
    </row>
    <row r="2000" spans="22:22" x14ac:dyDescent="0.3">
      <c r="V2000" s="66"/>
    </row>
    <row r="2001" spans="22:22" x14ac:dyDescent="0.3">
      <c r="V2001" s="66"/>
    </row>
    <row r="2002" spans="22:22" x14ac:dyDescent="0.3">
      <c r="V2002" s="66"/>
    </row>
    <row r="2003" spans="22:22" x14ac:dyDescent="0.3">
      <c r="V2003" s="66"/>
    </row>
    <row r="2004" spans="22:22" x14ac:dyDescent="0.3">
      <c r="V2004" s="66"/>
    </row>
    <row r="2005" spans="22:22" x14ac:dyDescent="0.3">
      <c r="V2005" s="66"/>
    </row>
    <row r="2006" spans="22:22" x14ac:dyDescent="0.3">
      <c r="V2006" s="66"/>
    </row>
    <row r="2007" spans="22:22" x14ac:dyDescent="0.3">
      <c r="V2007" s="66"/>
    </row>
    <row r="2008" spans="22:22" x14ac:dyDescent="0.3">
      <c r="V2008" s="66"/>
    </row>
    <row r="2009" spans="22:22" x14ac:dyDescent="0.3">
      <c r="V2009" s="66"/>
    </row>
    <row r="2010" spans="22:22" x14ac:dyDescent="0.3">
      <c r="V2010" s="66"/>
    </row>
    <row r="2011" spans="22:22" x14ac:dyDescent="0.3">
      <c r="V2011" s="66"/>
    </row>
    <row r="2012" spans="22:22" x14ac:dyDescent="0.3">
      <c r="V2012" s="66"/>
    </row>
    <row r="2013" spans="22:22" x14ac:dyDescent="0.3">
      <c r="V2013" s="66"/>
    </row>
    <row r="2014" spans="22:22" x14ac:dyDescent="0.3">
      <c r="V2014" s="66"/>
    </row>
    <row r="2015" spans="22:22" x14ac:dyDescent="0.3">
      <c r="V2015" s="66"/>
    </row>
    <row r="2016" spans="22:22" x14ac:dyDescent="0.3">
      <c r="V2016" s="66"/>
    </row>
    <row r="2017" spans="22:22" x14ac:dyDescent="0.3">
      <c r="V2017" s="66"/>
    </row>
    <row r="2018" spans="22:22" x14ac:dyDescent="0.3">
      <c r="V2018" s="66"/>
    </row>
    <row r="2019" spans="22:22" x14ac:dyDescent="0.3">
      <c r="V2019" s="66"/>
    </row>
    <row r="2020" spans="22:22" x14ac:dyDescent="0.3">
      <c r="V2020" s="66"/>
    </row>
    <row r="2021" spans="22:22" x14ac:dyDescent="0.3">
      <c r="V2021" s="66"/>
    </row>
    <row r="2022" spans="22:22" x14ac:dyDescent="0.3">
      <c r="V2022" s="66"/>
    </row>
    <row r="2023" spans="22:22" x14ac:dyDescent="0.3">
      <c r="V2023" s="66"/>
    </row>
    <row r="2024" spans="22:22" x14ac:dyDescent="0.3">
      <c r="V2024" s="66"/>
    </row>
    <row r="2025" spans="22:22" x14ac:dyDescent="0.3">
      <c r="V2025" s="66"/>
    </row>
    <row r="2026" spans="22:22" x14ac:dyDescent="0.3">
      <c r="V2026" s="66"/>
    </row>
    <row r="2027" spans="22:22" x14ac:dyDescent="0.3">
      <c r="V2027" s="66"/>
    </row>
    <row r="2028" spans="22:22" x14ac:dyDescent="0.3">
      <c r="V2028" s="66"/>
    </row>
    <row r="2029" spans="22:22" x14ac:dyDescent="0.3">
      <c r="V2029" s="66"/>
    </row>
    <row r="2030" spans="22:22" x14ac:dyDescent="0.3">
      <c r="V2030" s="66"/>
    </row>
    <row r="2031" spans="22:22" x14ac:dyDescent="0.3">
      <c r="V2031" s="66"/>
    </row>
    <row r="2032" spans="22:22" x14ac:dyDescent="0.3">
      <c r="V2032" s="66"/>
    </row>
    <row r="2033" spans="22:22" x14ac:dyDescent="0.3">
      <c r="V2033" s="66"/>
    </row>
    <row r="2034" spans="22:22" x14ac:dyDescent="0.3">
      <c r="V2034" s="66"/>
    </row>
    <row r="2035" spans="22:22" x14ac:dyDescent="0.3">
      <c r="V2035" s="66"/>
    </row>
    <row r="2036" spans="22:22" x14ac:dyDescent="0.3">
      <c r="V2036" s="66"/>
    </row>
    <row r="2037" spans="22:22" x14ac:dyDescent="0.3">
      <c r="V2037" s="66"/>
    </row>
    <row r="2038" spans="22:22" x14ac:dyDescent="0.3">
      <c r="V2038" s="66"/>
    </row>
    <row r="2039" spans="22:22" x14ac:dyDescent="0.3">
      <c r="V2039" s="66"/>
    </row>
    <row r="2040" spans="22:22" x14ac:dyDescent="0.3">
      <c r="V2040" s="66"/>
    </row>
    <row r="2041" spans="22:22" x14ac:dyDescent="0.3">
      <c r="V2041" s="66"/>
    </row>
    <row r="2042" spans="22:22" x14ac:dyDescent="0.3">
      <c r="V2042" s="66"/>
    </row>
    <row r="2043" spans="22:22" x14ac:dyDescent="0.3">
      <c r="V2043" s="66"/>
    </row>
    <row r="2044" spans="22:22" x14ac:dyDescent="0.3">
      <c r="V2044" s="66"/>
    </row>
    <row r="2045" spans="22:22" x14ac:dyDescent="0.3">
      <c r="V2045" s="66"/>
    </row>
    <row r="2046" spans="22:22" x14ac:dyDescent="0.3">
      <c r="V2046" s="66"/>
    </row>
    <row r="2047" spans="22:22" x14ac:dyDescent="0.3">
      <c r="V2047" s="66"/>
    </row>
    <row r="2048" spans="22:22" x14ac:dyDescent="0.3">
      <c r="V2048" s="66"/>
    </row>
    <row r="2049" spans="22:22" x14ac:dyDescent="0.3">
      <c r="V2049" s="66"/>
    </row>
    <row r="2050" spans="22:22" x14ac:dyDescent="0.3">
      <c r="V2050" s="66"/>
    </row>
    <row r="2051" spans="22:22" x14ac:dyDescent="0.3">
      <c r="V2051" s="66"/>
    </row>
    <row r="2052" spans="22:22" x14ac:dyDescent="0.3">
      <c r="V2052" s="66"/>
    </row>
    <row r="2053" spans="22:22" x14ac:dyDescent="0.3">
      <c r="V2053" s="66"/>
    </row>
    <row r="2054" spans="22:22" x14ac:dyDescent="0.3">
      <c r="V2054" s="66"/>
    </row>
    <row r="2055" spans="22:22" x14ac:dyDescent="0.3">
      <c r="V2055" s="66"/>
    </row>
    <row r="2056" spans="22:22" x14ac:dyDescent="0.3">
      <c r="V2056" s="66"/>
    </row>
    <row r="2057" spans="22:22" x14ac:dyDescent="0.3">
      <c r="V2057" s="66"/>
    </row>
    <row r="2058" spans="22:22" x14ac:dyDescent="0.3">
      <c r="V2058" s="66"/>
    </row>
    <row r="2059" spans="22:22" x14ac:dyDescent="0.3">
      <c r="V2059" s="66"/>
    </row>
    <row r="2060" spans="22:22" x14ac:dyDescent="0.3">
      <c r="V2060" s="66"/>
    </row>
    <row r="2061" spans="22:22" x14ac:dyDescent="0.3">
      <c r="V2061" s="66"/>
    </row>
    <row r="2062" spans="22:22" x14ac:dyDescent="0.3">
      <c r="V2062" s="66"/>
    </row>
    <row r="2063" spans="22:22" x14ac:dyDescent="0.3">
      <c r="V2063" s="66"/>
    </row>
    <row r="2064" spans="22:22" x14ac:dyDescent="0.3">
      <c r="V2064" s="66"/>
    </row>
    <row r="2065" spans="22:22" x14ac:dyDescent="0.3">
      <c r="V2065" s="66"/>
    </row>
    <row r="2066" spans="22:22" x14ac:dyDescent="0.3">
      <c r="V2066" s="66"/>
    </row>
    <row r="2067" spans="22:22" x14ac:dyDescent="0.3">
      <c r="V2067" s="66"/>
    </row>
    <row r="2068" spans="22:22" x14ac:dyDescent="0.3">
      <c r="V2068" s="66"/>
    </row>
    <row r="2069" spans="22:22" x14ac:dyDescent="0.3">
      <c r="V2069" s="66"/>
    </row>
    <row r="2070" spans="22:22" x14ac:dyDescent="0.3">
      <c r="V2070" s="66"/>
    </row>
    <row r="2071" spans="22:22" x14ac:dyDescent="0.3">
      <c r="V2071" s="66"/>
    </row>
    <row r="2072" spans="22:22" x14ac:dyDescent="0.3">
      <c r="V2072" s="66"/>
    </row>
    <row r="2073" spans="22:22" x14ac:dyDescent="0.3">
      <c r="V2073" s="66"/>
    </row>
    <row r="2074" spans="22:22" x14ac:dyDescent="0.3">
      <c r="V2074" s="66"/>
    </row>
    <row r="2075" spans="22:22" x14ac:dyDescent="0.3">
      <c r="V2075" s="66"/>
    </row>
    <row r="2076" spans="22:22" x14ac:dyDescent="0.3">
      <c r="V2076" s="66"/>
    </row>
    <row r="2077" spans="22:22" x14ac:dyDescent="0.3">
      <c r="V2077" s="66"/>
    </row>
    <row r="2078" spans="22:22" x14ac:dyDescent="0.3">
      <c r="V2078" s="66"/>
    </row>
    <row r="2079" spans="22:22" x14ac:dyDescent="0.3">
      <c r="V2079" s="66"/>
    </row>
    <row r="2080" spans="22:22" x14ac:dyDescent="0.3">
      <c r="V2080" s="66"/>
    </row>
    <row r="2081" spans="22:22" x14ac:dyDescent="0.3">
      <c r="V2081" s="66"/>
    </row>
    <row r="2082" spans="22:22" x14ac:dyDescent="0.3">
      <c r="V2082" s="66"/>
    </row>
    <row r="2083" spans="22:22" x14ac:dyDescent="0.3">
      <c r="V2083" s="66"/>
    </row>
    <row r="2084" spans="22:22" x14ac:dyDescent="0.3">
      <c r="V2084" s="66"/>
    </row>
    <row r="2085" spans="22:22" x14ac:dyDescent="0.3">
      <c r="V2085" s="66"/>
    </row>
    <row r="2086" spans="22:22" x14ac:dyDescent="0.3">
      <c r="V2086" s="66"/>
    </row>
    <row r="2087" spans="22:22" x14ac:dyDescent="0.3">
      <c r="V2087" s="66"/>
    </row>
    <row r="2088" spans="22:22" x14ac:dyDescent="0.3">
      <c r="V2088" s="66"/>
    </row>
    <row r="2089" spans="22:22" x14ac:dyDescent="0.3">
      <c r="V2089" s="66"/>
    </row>
    <row r="2090" spans="22:22" x14ac:dyDescent="0.3">
      <c r="V2090" s="66"/>
    </row>
    <row r="2091" spans="22:22" x14ac:dyDescent="0.3">
      <c r="V2091" s="66"/>
    </row>
    <row r="2092" spans="22:22" x14ac:dyDescent="0.3">
      <c r="V2092" s="66"/>
    </row>
    <row r="2093" spans="22:22" x14ac:dyDescent="0.3">
      <c r="V2093" s="66"/>
    </row>
    <row r="2094" spans="22:22" x14ac:dyDescent="0.3">
      <c r="V2094" s="66"/>
    </row>
    <row r="2095" spans="22:22" x14ac:dyDescent="0.3">
      <c r="V2095" s="66"/>
    </row>
    <row r="2096" spans="22:22" x14ac:dyDescent="0.3">
      <c r="V2096" s="66"/>
    </row>
    <row r="2097" spans="22:22" x14ac:dyDescent="0.3">
      <c r="V2097" s="66"/>
    </row>
    <row r="2098" spans="22:22" x14ac:dyDescent="0.3">
      <c r="V2098" s="66"/>
    </row>
    <row r="2099" spans="22:22" x14ac:dyDescent="0.3">
      <c r="V2099" s="66"/>
    </row>
    <row r="2100" spans="22:22" x14ac:dyDescent="0.3">
      <c r="V2100" s="66"/>
    </row>
    <row r="2101" spans="22:22" x14ac:dyDescent="0.3">
      <c r="V2101" s="66"/>
    </row>
    <row r="2102" spans="22:22" x14ac:dyDescent="0.3">
      <c r="V2102" s="66"/>
    </row>
    <row r="2103" spans="22:22" x14ac:dyDescent="0.3">
      <c r="V2103" s="66"/>
    </row>
    <row r="2104" spans="22:22" x14ac:dyDescent="0.3">
      <c r="V2104" s="66"/>
    </row>
    <row r="2105" spans="22:22" x14ac:dyDescent="0.3">
      <c r="V2105" s="66"/>
    </row>
    <row r="2106" spans="22:22" x14ac:dyDescent="0.3">
      <c r="V2106" s="66"/>
    </row>
    <row r="2107" spans="22:22" x14ac:dyDescent="0.3">
      <c r="V2107" s="66"/>
    </row>
    <row r="2108" spans="22:22" x14ac:dyDescent="0.3">
      <c r="V2108" s="66"/>
    </row>
    <row r="2109" spans="22:22" x14ac:dyDescent="0.3">
      <c r="V2109" s="66"/>
    </row>
    <row r="2110" spans="22:22" x14ac:dyDescent="0.3">
      <c r="V2110" s="66"/>
    </row>
    <row r="2111" spans="22:22" x14ac:dyDescent="0.3">
      <c r="V2111" s="66"/>
    </row>
    <row r="2112" spans="22:22" x14ac:dyDescent="0.3">
      <c r="V2112" s="66"/>
    </row>
    <row r="2113" spans="22:22" x14ac:dyDescent="0.3">
      <c r="V2113" s="66"/>
    </row>
    <row r="2114" spans="22:22" x14ac:dyDescent="0.3">
      <c r="V2114" s="66"/>
    </row>
    <row r="2115" spans="22:22" x14ac:dyDescent="0.3">
      <c r="V2115" s="66"/>
    </row>
    <row r="2116" spans="22:22" x14ac:dyDescent="0.3">
      <c r="V2116" s="66"/>
    </row>
    <row r="2117" spans="22:22" x14ac:dyDescent="0.3">
      <c r="V2117" s="66"/>
    </row>
    <row r="2118" spans="22:22" x14ac:dyDescent="0.3">
      <c r="V2118" s="66"/>
    </row>
    <row r="2119" spans="22:22" x14ac:dyDescent="0.3">
      <c r="V2119" s="66"/>
    </row>
    <row r="2120" spans="22:22" x14ac:dyDescent="0.3">
      <c r="V2120" s="66"/>
    </row>
    <row r="2121" spans="22:22" x14ac:dyDescent="0.3">
      <c r="V2121" s="66"/>
    </row>
    <row r="2122" spans="22:22" x14ac:dyDescent="0.3">
      <c r="V2122" s="66"/>
    </row>
    <row r="2123" spans="22:22" x14ac:dyDescent="0.3">
      <c r="V2123" s="66"/>
    </row>
    <row r="2124" spans="22:22" x14ac:dyDescent="0.3">
      <c r="V2124" s="66"/>
    </row>
    <row r="2125" spans="22:22" x14ac:dyDescent="0.3">
      <c r="V2125" s="66"/>
    </row>
    <row r="2126" spans="22:22" x14ac:dyDescent="0.3">
      <c r="V2126" s="66"/>
    </row>
    <row r="2127" spans="22:22" x14ac:dyDescent="0.3">
      <c r="V2127" s="66"/>
    </row>
    <row r="2128" spans="22:22" x14ac:dyDescent="0.3">
      <c r="V2128" s="66"/>
    </row>
    <row r="2129" spans="22:22" x14ac:dyDescent="0.3">
      <c r="V2129" s="66"/>
    </row>
    <row r="2130" spans="22:22" x14ac:dyDescent="0.3">
      <c r="V2130" s="66"/>
    </row>
    <row r="2131" spans="22:22" x14ac:dyDescent="0.3">
      <c r="V2131" s="66"/>
    </row>
    <row r="2132" spans="22:22" x14ac:dyDescent="0.3">
      <c r="V2132" s="66"/>
    </row>
    <row r="2133" spans="22:22" x14ac:dyDescent="0.3">
      <c r="V2133" s="66"/>
    </row>
    <row r="2134" spans="22:22" x14ac:dyDescent="0.3">
      <c r="V2134" s="66"/>
    </row>
    <row r="2135" spans="22:22" x14ac:dyDescent="0.3">
      <c r="V2135" s="66"/>
    </row>
    <row r="2136" spans="22:22" x14ac:dyDescent="0.3">
      <c r="V2136" s="66"/>
    </row>
    <row r="2137" spans="22:22" x14ac:dyDescent="0.3">
      <c r="V2137" s="66"/>
    </row>
    <row r="2138" spans="22:22" x14ac:dyDescent="0.3">
      <c r="V2138" s="66"/>
    </row>
    <row r="2139" spans="22:22" x14ac:dyDescent="0.3">
      <c r="V2139" s="66"/>
    </row>
    <row r="2140" spans="22:22" x14ac:dyDescent="0.3">
      <c r="V2140" s="66"/>
    </row>
    <row r="2141" spans="22:22" x14ac:dyDescent="0.3">
      <c r="V2141" s="66"/>
    </row>
    <row r="2142" spans="22:22" x14ac:dyDescent="0.3">
      <c r="V2142" s="66"/>
    </row>
    <row r="2143" spans="22:22" x14ac:dyDescent="0.3">
      <c r="V2143" s="66"/>
    </row>
    <row r="2144" spans="22:22" x14ac:dyDescent="0.3">
      <c r="V2144" s="66"/>
    </row>
    <row r="2145" spans="22:22" x14ac:dyDescent="0.3">
      <c r="V2145" s="66"/>
    </row>
    <row r="2146" spans="22:22" x14ac:dyDescent="0.3">
      <c r="V2146" s="66"/>
    </row>
    <row r="2147" spans="22:22" x14ac:dyDescent="0.3">
      <c r="V2147" s="66"/>
    </row>
    <row r="2148" spans="22:22" x14ac:dyDescent="0.3">
      <c r="V2148" s="66"/>
    </row>
    <row r="2149" spans="22:22" x14ac:dyDescent="0.3">
      <c r="V2149" s="66"/>
    </row>
    <row r="2150" spans="22:22" x14ac:dyDescent="0.3">
      <c r="V2150" s="66"/>
    </row>
    <row r="2151" spans="22:22" x14ac:dyDescent="0.3">
      <c r="V2151" s="66"/>
    </row>
    <row r="2152" spans="22:22" x14ac:dyDescent="0.3">
      <c r="V2152" s="66"/>
    </row>
    <row r="2153" spans="22:22" x14ac:dyDescent="0.3">
      <c r="V2153" s="66"/>
    </row>
    <row r="2154" spans="22:22" x14ac:dyDescent="0.3">
      <c r="V2154" s="66"/>
    </row>
    <row r="2155" spans="22:22" x14ac:dyDescent="0.3">
      <c r="V2155" s="66"/>
    </row>
    <row r="2156" spans="22:22" x14ac:dyDescent="0.3">
      <c r="V2156" s="66"/>
    </row>
    <row r="2157" spans="22:22" x14ac:dyDescent="0.3">
      <c r="V2157" s="66"/>
    </row>
    <row r="2158" spans="22:22" x14ac:dyDescent="0.3">
      <c r="V2158" s="66"/>
    </row>
    <row r="2159" spans="22:22" x14ac:dyDescent="0.3">
      <c r="V2159" s="66"/>
    </row>
    <row r="2160" spans="22:22" x14ac:dyDescent="0.3">
      <c r="V2160" s="66"/>
    </row>
    <row r="2161" spans="22:22" x14ac:dyDescent="0.3">
      <c r="V2161" s="66"/>
    </row>
    <row r="2162" spans="22:22" x14ac:dyDescent="0.3">
      <c r="V2162" s="66"/>
    </row>
    <row r="2163" spans="22:22" x14ac:dyDescent="0.3">
      <c r="V2163" s="66"/>
    </row>
    <row r="2164" spans="22:22" x14ac:dyDescent="0.3">
      <c r="V2164" s="66"/>
    </row>
    <row r="2165" spans="22:22" x14ac:dyDescent="0.3">
      <c r="V2165" s="66"/>
    </row>
    <row r="2166" spans="22:22" x14ac:dyDescent="0.3">
      <c r="V2166" s="66"/>
    </row>
    <row r="2167" spans="22:22" x14ac:dyDescent="0.3">
      <c r="V2167" s="66"/>
    </row>
    <row r="2168" spans="22:22" x14ac:dyDescent="0.3">
      <c r="V2168" s="66"/>
    </row>
    <row r="2169" spans="22:22" x14ac:dyDescent="0.3">
      <c r="V2169" s="66"/>
    </row>
    <row r="2170" spans="22:22" x14ac:dyDescent="0.3">
      <c r="V2170" s="66"/>
    </row>
    <row r="2171" spans="22:22" x14ac:dyDescent="0.3">
      <c r="V2171" s="66"/>
    </row>
    <row r="2172" spans="22:22" x14ac:dyDescent="0.3">
      <c r="V2172" s="66"/>
    </row>
    <row r="2173" spans="22:22" x14ac:dyDescent="0.3">
      <c r="V2173" s="66"/>
    </row>
    <row r="2174" spans="22:22" x14ac:dyDescent="0.3">
      <c r="V2174" s="66"/>
    </row>
    <row r="2175" spans="22:22" x14ac:dyDescent="0.3">
      <c r="V2175" s="66"/>
    </row>
    <row r="2176" spans="22:22" x14ac:dyDescent="0.3">
      <c r="V2176" s="66"/>
    </row>
    <row r="2177" spans="22:22" x14ac:dyDescent="0.3">
      <c r="V2177" s="66"/>
    </row>
    <row r="2178" spans="22:22" x14ac:dyDescent="0.3">
      <c r="V2178" s="66"/>
    </row>
    <row r="2179" spans="22:22" x14ac:dyDescent="0.3">
      <c r="V2179" s="66"/>
    </row>
    <row r="2180" spans="22:22" x14ac:dyDescent="0.3">
      <c r="V2180" s="66"/>
    </row>
    <row r="2181" spans="22:22" x14ac:dyDescent="0.3">
      <c r="V2181" s="66"/>
    </row>
    <row r="2182" spans="22:22" x14ac:dyDescent="0.3">
      <c r="V2182" s="66"/>
    </row>
    <row r="2183" spans="22:22" x14ac:dyDescent="0.3">
      <c r="V2183" s="66"/>
    </row>
    <row r="2184" spans="22:22" x14ac:dyDescent="0.3">
      <c r="V2184" s="66"/>
    </row>
    <row r="2185" spans="22:22" x14ac:dyDescent="0.3">
      <c r="V2185" s="66"/>
    </row>
    <row r="2186" spans="22:22" x14ac:dyDescent="0.3">
      <c r="V2186" s="66"/>
    </row>
    <row r="2187" spans="22:22" x14ac:dyDescent="0.3">
      <c r="V2187" s="66"/>
    </row>
    <row r="2188" spans="22:22" x14ac:dyDescent="0.3">
      <c r="V2188" s="66"/>
    </row>
    <row r="2189" spans="22:22" x14ac:dyDescent="0.3">
      <c r="V2189" s="66"/>
    </row>
    <row r="2190" spans="22:22" x14ac:dyDescent="0.3">
      <c r="V2190" s="66"/>
    </row>
    <row r="2191" spans="22:22" x14ac:dyDescent="0.3">
      <c r="V2191" s="66"/>
    </row>
    <row r="2192" spans="22:22" x14ac:dyDescent="0.3">
      <c r="V2192" s="66"/>
    </row>
    <row r="2193" spans="22:22" x14ac:dyDescent="0.3">
      <c r="V2193" s="66"/>
    </row>
    <row r="2194" spans="22:22" x14ac:dyDescent="0.3">
      <c r="V2194" s="66"/>
    </row>
    <row r="2195" spans="22:22" x14ac:dyDescent="0.3">
      <c r="V2195" s="66"/>
    </row>
    <row r="2196" spans="22:22" x14ac:dyDescent="0.3">
      <c r="V2196" s="66"/>
    </row>
    <row r="2197" spans="22:22" x14ac:dyDescent="0.3">
      <c r="V2197" s="66"/>
    </row>
    <row r="2198" spans="22:22" x14ac:dyDescent="0.3">
      <c r="V2198" s="66"/>
    </row>
    <row r="2199" spans="22:22" x14ac:dyDescent="0.3">
      <c r="V2199" s="66"/>
    </row>
    <row r="2200" spans="22:22" x14ac:dyDescent="0.3">
      <c r="V2200" s="66"/>
    </row>
    <row r="2201" spans="22:22" x14ac:dyDescent="0.3">
      <c r="V2201" s="66"/>
    </row>
    <row r="2202" spans="22:22" x14ac:dyDescent="0.3">
      <c r="V2202" s="66"/>
    </row>
    <row r="2203" spans="22:22" x14ac:dyDescent="0.3">
      <c r="V2203" s="66"/>
    </row>
    <row r="2204" spans="22:22" x14ac:dyDescent="0.3">
      <c r="V2204" s="66"/>
    </row>
    <row r="2205" spans="22:22" x14ac:dyDescent="0.3">
      <c r="V2205" s="66"/>
    </row>
    <row r="2206" spans="22:22" x14ac:dyDescent="0.3">
      <c r="V2206" s="66"/>
    </row>
    <row r="2207" spans="22:22" x14ac:dyDescent="0.3">
      <c r="V2207" s="66"/>
    </row>
    <row r="2208" spans="22:22" x14ac:dyDescent="0.3">
      <c r="V2208" s="66"/>
    </row>
    <row r="2209" spans="22:22" x14ac:dyDescent="0.3">
      <c r="V2209" s="66"/>
    </row>
    <row r="2210" spans="22:22" x14ac:dyDescent="0.3">
      <c r="V2210" s="66"/>
    </row>
    <row r="2211" spans="22:22" x14ac:dyDescent="0.3">
      <c r="V2211" s="66"/>
    </row>
    <row r="2212" spans="22:22" x14ac:dyDescent="0.3">
      <c r="V2212" s="66"/>
    </row>
    <row r="2213" spans="22:22" x14ac:dyDescent="0.3">
      <c r="V2213" s="66"/>
    </row>
    <row r="2214" spans="22:22" x14ac:dyDescent="0.3">
      <c r="V2214" s="66"/>
    </row>
    <row r="2215" spans="22:22" x14ac:dyDescent="0.3">
      <c r="V2215" s="66"/>
    </row>
    <row r="2216" spans="22:22" x14ac:dyDescent="0.3">
      <c r="V2216" s="66"/>
    </row>
    <row r="2217" spans="22:22" x14ac:dyDescent="0.3">
      <c r="V2217" s="66"/>
    </row>
    <row r="2218" spans="22:22" x14ac:dyDescent="0.3">
      <c r="V2218" s="66"/>
    </row>
    <row r="2219" spans="22:22" x14ac:dyDescent="0.3">
      <c r="V2219" s="66"/>
    </row>
    <row r="2220" spans="22:22" x14ac:dyDescent="0.3">
      <c r="V2220" s="66"/>
    </row>
    <row r="2221" spans="22:22" x14ac:dyDescent="0.3">
      <c r="V2221" s="66"/>
    </row>
    <row r="2222" spans="22:22" x14ac:dyDescent="0.3">
      <c r="V2222" s="66"/>
    </row>
    <row r="2223" spans="22:22" x14ac:dyDescent="0.3">
      <c r="V2223" s="66"/>
    </row>
    <row r="2224" spans="22:22" x14ac:dyDescent="0.3">
      <c r="V2224" s="66"/>
    </row>
    <row r="2225" spans="22:22" x14ac:dyDescent="0.3">
      <c r="V2225" s="66"/>
    </row>
    <row r="2226" spans="22:22" x14ac:dyDescent="0.3">
      <c r="V2226" s="66"/>
    </row>
    <row r="2227" spans="22:22" x14ac:dyDescent="0.3">
      <c r="V2227" s="66"/>
    </row>
    <row r="2228" spans="22:22" x14ac:dyDescent="0.3">
      <c r="V2228" s="66"/>
    </row>
    <row r="2229" spans="22:22" x14ac:dyDescent="0.3">
      <c r="V2229" s="66"/>
    </row>
    <row r="2230" spans="22:22" x14ac:dyDescent="0.3">
      <c r="V2230" s="66"/>
    </row>
    <row r="2231" spans="22:22" x14ac:dyDescent="0.3">
      <c r="V2231" s="66"/>
    </row>
    <row r="2232" spans="22:22" x14ac:dyDescent="0.3">
      <c r="V2232" s="66"/>
    </row>
    <row r="2233" spans="22:22" x14ac:dyDescent="0.3">
      <c r="V2233" s="66"/>
    </row>
    <row r="2234" spans="22:22" x14ac:dyDescent="0.3">
      <c r="V2234" s="66"/>
    </row>
    <row r="2235" spans="22:22" x14ac:dyDescent="0.3">
      <c r="V2235" s="66"/>
    </row>
    <row r="2236" spans="22:22" x14ac:dyDescent="0.3">
      <c r="V2236" s="66"/>
    </row>
    <row r="2237" spans="22:22" x14ac:dyDescent="0.3">
      <c r="V2237" s="66"/>
    </row>
    <row r="2238" spans="22:22" x14ac:dyDescent="0.3">
      <c r="V2238" s="66"/>
    </row>
    <row r="2239" spans="22:22" x14ac:dyDescent="0.3">
      <c r="V2239" s="66"/>
    </row>
    <row r="2240" spans="22:22" x14ac:dyDescent="0.3">
      <c r="V2240" s="66"/>
    </row>
    <row r="2241" spans="22:22" x14ac:dyDescent="0.3">
      <c r="V2241" s="66"/>
    </row>
    <row r="2242" spans="22:22" x14ac:dyDescent="0.3">
      <c r="V2242" s="66"/>
    </row>
    <row r="2243" spans="22:22" x14ac:dyDescent="0.3">
      <c r="V2243" s="66"/>
    </row>
    <row r="2244" spans="22:22" x14ac:dyDescent="0.3">
      <c r="V2244" s="66"/>
    </row>
    <row r="2245" spans="22:22" x14ac:dyDescent="0.3">
      <c r="V2245" s="66"/>
    </row>
    <row r="2246" spans="22:22" x14ac:dyDescent="0.3">
      <c r="V2246" s="66"/>
    </row>
    <row r="2247" spans="22:22" x14ac:dyDescent="0.3">
      <c r="V2247" s="66"/>
    </row>
    <row r="2248" spans="22:22" x14ac:dyDescent="0.3">
      <c r="V2248" s="66"/>
    </row>
    <row r="2249" spans="22:22" x14ac:dyDescent="0.3">
      <c r="V2249" s="66"/>
    </row>
    <row r="2250" spans="22:22" x14ac:dyDescent="0.3">
      <c r="V2250" s="66"/>
    </row>
    <row r="2251" spans="22:22" x14ac:dyDescent="0.3">
      <c r="V2251" s="66"/>
    </row>
    <row r="2252" spans="22:22" x14ac:dyDescent="0.3">
      <c r="V2252" s="66"/>
    </row>
    <row r="2253" spans="22:22" x14ac:dyDescent="0.3">
      <c r="V2253" s="66"/>
    </row>
    <row r="2254" spans="22:22" x14ac:dyDescent="0.3">
      <c r="V2254" s="66"/>
    </row>
    <row r="2255" spans="22:22" x14ac:dyDescent="0.3">
      <c r="V2255" s="66"/>
    </row>
    <row r="2256" spans="22:22" x14ac:dyDescent="0.3">
      <c r="V2256" s="66"/>
    </row>
    <row r="2257" spans="22:22" x14ac:dyDescent="0.3">
      <c r="V2257" s="66"/>
    </row>
    <row r="2258" spans="22:22" x14ac:dyDescent="0.3">
      <c r="V2258" s="66"/>
    </row>
    <row r="2259" spans="22:22" x14ac:dyDescent="0.3">
      <c r="V2259" s="66"/>
    </row>
    <row r="2260" spans="22:22" x14ac:dyDescent="0.3">
      <c r="V2260" s="66"/>
    </row>
    <row r="2261" spans="22:22" x14ac:dyDescent="0.3">
      <c r="V2261" s="66"/>
    </row>
    <row r="2262" spans="22:22" x14ac:dyDescent="0.3">
      <c r="V2262" s="66"/>
    </row>
    <row r="2263" spans="22:22" x14ac:dyDescent="0.3">
      <c r="V2263" s="66"/>
    </row>
    <row r="2264" spans="22:22" x14ac:dyDescent="0.3">
      <c r="V2264" s="66"/>
    </row>
    <row r="2265" spans="22:22" x14ac:dyDescent="0.3">
      <c r="V2265" s="66"/>
    </row>
    <row r="2266" spans="22:22" x14ac:dyDescent="0.3">
      <c r="V2266" s="66"/>
    </row>
    <row r="2267" spans="22:22" x14ac:dyDescent="0.3">
      <c r="V2267" s="66"/>
    </row>
    <row r="2268" spans="22:22" x14ac:dyDescent="0.3">
      <c r="V2268" s="66"/>
    </row>
    <row r="2269" spans="22:22" x14ac:dyDescent="0.3">
      <c r="V2269" s="66"/>
    </row>
    <row r="2270" spans="22:22" x14ac:dyDescent="0.3">
      <c r="V2270" s="66"/>
    </row>
    <row r="2271" spans="22:22" x14ac:dyDescent="0.3">
      <c r="V2271" s="66"/>
    </row>
    <row r="2272" spans="22:22" x14ac:dyDescent="0.3">
      <c r="V2272" s="66"/>
    </row>
    <row r="2273" spans="22:22" x14ac:dyDescent="0.3">
      <c r="V2273" s="66"/>
    </row>
    <row r="2274" spans="22:22" x14ac:dyDescent="0.3">
      <c r="V2274" s="66"/>
    </row>
    <row r="2275" spans="22:22" x14ac:dyDescent="0.3">
      <c r="V2275" s="66"/>
    </row>
    <row r="2276" spans="22:22" x14ac:dyDescent="0.3">
      <c r="V2276" s="66"/>
    </row>
    <row r="2277" spans="22:22" x14ac:dyDescent="0.3">
      <c r="V2277" s="66"/>
    </row>
    <row r="2278" spans="22:22" x14ac:dyDescent="0.3">
      <c r="V2278" s="66"/>
    </row>
    <row r="2279" spans="22:22" x14ac:dyDescent="0.3">
      <c r="V2279" s="66"/>
    </row>
    <row r="2280" spans="22:22" x14ac:dyDescent="0.3">
      <c r="V2280" s="66"/>
    </row>
    <row r="2281" spans="22:22" x14ac:dyDescent="0.3">
      <c r="V2281" s="66"/>
    </row>
    <row r="2282" spans="22:22" x14ac:dyDescent="0.3">
      <c r="V2282" s="66"/>
    </row>
    <row r="2283" spans="22:22" x14ac:dyDescent="0.3">
      <c r="V2283" s="66"/>
    </row>
    <row r="2284" spans="22:22" x14ac:dyDescent="0.3">
      <c r="V2284" s="66"/>
    </row>
    <row r="2285" spans="22:22" x14ac:dyDescent="0.3">
      <c r="V2285" s="66"/>
    </row>
    <row r="2286" spans="22:22" x14ac:dyDescent="0.3">
      <c r="V2286" s="66"/>
    </row>
    <row r="2287" spans="22:22" x14ac:dyDescent="0.3">
      <c r="V2287" s="66"/>
    </row>
    <row r="2288" spans="22:22" x14ac:dyDescent="0.3">
      <c r="V2288" s="66"/>
    </row>
    <row r="2289" spans="22:22" x14ac:dyDescent="0.3">
      <c r="V2289" s="66"/>
    </row>
    <row r="2290" spans="22:22" x14ac:dyDescent="0.3">
      <c r="V2290" s="66"/>
    </row>
    <row r="2291" spans="22:22" x14ac:dyDescent="0.3">
      <c r="V2291" s="66"/>
    </row>
    <row r="2292" spans="22:22" x14ac:dyDescent="0.3">
      <c r="V2292" s="66"/>
    </row>
    <row r="2293" spans="22:22" x14ac:dyDescent="0.3">
      <c r="V2293" s="66"/>
    </row>
    <row r="2294" spans="22:22" x14ac:dyDescent="0.3">
      <c r="V2294" s="66"/>
    </row>
    <row r="2295" spans="22:22" x14ac:dyDescent="0.3">
      <c r="V2295" s="66"/>
    </row>
    <row r="2296" spans="22:22" x14ac:dyDescent="0.3">
      <c r="V2296" s="66"/>
    </row>
    <row r="2297" spans="22:22" x14ac:dyDescent="0.3">
      <c r="V2297" s="66"/>
    </row>
    <row r="2298" spans="22:22" x14ac:dyDescent="0.3">
      <c r="V2298" s="66"/>
    </row>
    <row r="2299" spans="22:22" x14ac:dyDescent="0.3">
      <c r="V2299" s="66"/>
    </row>
    <row r="2300" spans="22:22" x14ac:dyDescent="0.3">
      <c r="V2300" s="66"/>
    </row>
    <row r="2301" spans="22:22" x14ac:dyDescent="0.3">
      <c r="V2301" s="66"/>
    </row>
    <row r="2302" spans="22:22" x14ac:dyDescent="0.3">
      <c r="V2302" s="66"/>
    </row>
    <row r="2303" spans="22:22" x14ac:dyDescent="0.3">
      <c r="V2303" s="66"/>
    </row>
    <row r="2304" spans="22:22" x14ac:dyDescent="0.3">
      <c r="V2304" s="66"/>
    </row>
    <row r="2305" spans="22:22" x14ac:dyDescent="0.3">
      <c r="V2305" s="66"/>
    </row>
    <row r="2306" spans="22:22" x14ac:dyDescent="0.3">
      <c r="V2306" s="66"/>
    </row>
    <row r="2307" spans="22:22" x14ac:dyDescent="0.3">
      <c r="V2307" s="66"/>
    </row>
    <row r="2308" spans="22:22" x14ac:dyDescent="0.3">
      <c r="V2308" s="66"/>
    </row>
    <row r="2309" spans="22:22" x14ac:dyDescent="0.3">
      <c r="V2309" s="66"/>
    </row>
    <row r="2310" spans="22:22" x14ac:dyDescent="0.3">
      <c r="V2310" s="66"/>
    </row>
    <row r="2311" spans="22:22" x14ac:dyDescent="0.3">
      <c r="V2311" s="66"/>
    </row>
    <row r="2312" spans="22:22" x14ac:dyDescent="0.3">
      <c r="V2312" s="66"/>
    </row>
    <row r="2313" spans="22:22" x14ac:dyDescent="0.3">
      <c r="V2313" s="66"/>
    </row>
    <row r="2314" spans="22:22" x14ac:dyDescent="0.3">
      <c r="V2314" s="66"/>
    </row>
    <row r="2315" spans="22:22" x14ac:dyDescent="0.3">
      <c r="V2315" s="66"/>
    </row>
    <row r="2316" spans="22:22" x14ac:dyDescent="0.3">
      <c r="V2316" s="66"/>
    </row>
    <row r="2317" spans="22:22" x14ac:dyDescent="0.3">
      <c r="V2317" s="66"/>
    </row>
    <row r="2318" spans="22:22" x14ac:dyDescent="0.3">
      <c r="V2318" s="66"/>
    </row>
    <row r="2319" spans="22:22" x14ac:dyDescent="0.3">
      <c r="V2319" s="66"/>
    </row>
    <row r="2320" spans="22:22" x14ac:dyDescent="0.3">
      <c r="V2320" s="66"/>
    </row>
    <row r="2321" spans="22:22" x14ac:dyDescent="0.3">
      <c r="V2321" s="66"/>
    </row>
    <row r="2322" spans="22:22" x14ac:dyDescent="0.3">
      <c r="V2322" s="66"/>
    </row>
    <row r="2323" spans="22:22" x14ac:dyDescent="0.3">
      <c r="V2323" s="66"/>
    </row>
    <row r="2324" spans="22:22" x14ac:dyDescent="0.3">
      <c r="V2324" s="66"/>
    </row>
    <row r="2325" spans="22:22" x14ac:dyDescent="0.3">
      <c r="V2325" s="66"/>
    </row>
    <row r="2326" spans="22:22" x14ac:dyDescent="0.3">
      <c r="V2326" s="66"/>
    </row>
    <row r="2327" spans="22:22" x14ac:dyDescent="0.3">
      <c r="V2327" s="66"/>
    </row>
    <row r="2328" spans="22:22" x14ac:dyDescent="0.3">
      <c r="V2328" s="66"/>
    </row>
    <row r="2329" spans="22:22" x14ac:dyDescent="0.3">
      <c r="V2329" s="66"/>
    </row>
    <row r="2330" spans="22:22" x14ac:dyDescent="0.3">
      <c r="V2330" s="66"/>
    </row>
    <row r="2331" spans="22:22" x14ac:dyDescent="0.3">
      <c r="V2331" s="66"/>
    </row>
    <row r="2332" spans="22:22" x14ac:dyDescent="0.3">
      <c r="V2332" s="66"/>
    </row>
    <row r="2333" spans="22:22" x14ac:dyDescent="0.3">
      <c r="V2333" s="66"/>
    </row>
    <row r="2334" spans="22:22" x14ac:dyDescent="0.3">
      <c r="V2334" s="66"/>
    </row>
    <row r="2335" spans="22:22" x14ac:dyDescent="0.3">
      <c r="V2335" s="66"/>
    </row>
    <row r="2336" spans="22:22" x14ac:dyDescent="0.3">
      <c r="V2336" s="66"/>
    </row>
    <row r="2337" spans="22:22" x14ac:dyDescent="0.3">
      <c r="V2337" s="66"/>
    </row>
    <row r="2338" spans="22:22" x14ac:dyDescent="0.3">
      <c r="V2338" s="66"/>
    </row>
    <row r="2339" spans="22:22" x14ac:dyDescent="0.3">
      <c r="V2339" s="66"/>
    </row>
    <row r="2340" spans="22:22" x14ac:dyDescent="0.3">
      <c r="V2340" s="66"/>
    </row>
    <row r="2341" spans="22:22" x14ac:dyDescent="0.3">
      <c r="V2341" s="66"/>
    </row>
    <row r="2342" spans="22:22" x14ac:dyDescent="0.3">
      <c r="V2342" s="66"/>
    </row>
    <row r="2343" spans="22:22" x14ac:dyDescent="0.3">
      <c r="V2343" s="66"/>
    </row>
    <row r="2344" spans="22:22" x14ac:dyDescent="0.3">
      <c r="V2344" s="66"/>
    </row>
    <row r="2345" spans="22:22" x14ac:dyDescent="0.3">
      <c r="V2345" s="66"/>
    </row>
    <row r="2346" spans="22:22" x14ac:dyDescent="0.3">
      <c r="V2346" s="66"/>
    </row>
    <row r="2347" spans="22:22" x14ac:dyDescent="0.3">
      <c r="V2347" s="66"/>
    </row>
    <row r="2348" spans="22:22" x14ac:dyDescent="0.3">
      <c r="V2348" s="66"/>
    </row>
    <row r="2349" spans="22:22" x14ac:dyDescent="0.3">
      <c r="V2349" s="66"/>
    </row>
    <row r="2350" spans="22:22" x14ac:dyDescent="0.3">
      <c r="V2350" s="66"/>
    </row>
    <row r="2351" spans="22:22" x14ac:dyDescent="0.3">
      <c r="V2351" s="66"/>
    </row>
    <row r="2352" spans="22:22" x14ac:dyDescent="0.3">
      <c r="V2352" s="66"/>
    </row>
    <row r="2353" spans="22:22" x14ac:dyDescent="0.3">
      <c r="V2353" s="66"/>
    </row>
    <row r="2354" spans="22:22" x14ac:dyDescent="0.3">
      <c r="V2354" s="66"/>
    </row>
    <row r="2355" spans="22:22" x14ac:dyDescent="0.3">
      <c r="V2355" s="66"/>
    </row>
    <row r="2356" spans="22:22" x14ac:dyDescent="0.3">
      <c r="V2356" s="66"/>
    </row>
    <row r="2357" spans="22:22" x14ac:dyDescent="0.3">
      <c r="V2357" s="66"/>
    </row>
    <row r="2358" spans="22:22" x14ac:dyDescent="0.3">
      <c r="V2358" s="66"/>
    </row>
    <row r="2359" spans="22:22" x14ac:dyDescent="0.3">
      <c r="V2359" s="66"/>
    </row>
    <row r="2360" spans="22:22" x14ac:dyDescent="0.3">
      <c r="V2360" s="66"/>
    </row>
    <row r="2361" spans="22:22" x14ac:dyDescent="0.3">
      <c r="V2361" s="66"/>
    </row>
    <row r="2362" spans="22:22" x14ac:dyDescent="0.3">
      <c r="V2362" s="66"/>
    </row>
    <row r="2363" spans="22:22" x14ac:dyDescent="0.3">
      <c r="V2363" s="66"/>
    </row>
    <row r="2364" spans="22:22" x14ac:dyDescent="0.3">
      <c r="V2364" s="66"/>
    </row>
    <row r="2365" spans="22:22" x14ac:dyDescent="0.3">
      <c r="V2365" s="66"/>
    </row>
    <row r="2366" spans="22:22" x14ac:dyDescent="0.3">
      <c r="V2366" s="66"/>
    </row>
    <row r="2367" spans="22:22" x14ac:dyDescent="0.3">
      <c r="V2367" s="66"/>
    </row>
    <row r="2368" spans="22:22" x14ac:dyDescent="0.3">
      <c r="V2368" s="66"/>
    </row>
    <row r="2369" spans="22:22" x14ac:dyDescent="0.3">
      <c r="V2369" s="66"/>
    </row>
    <row r="2370" spans="22:22" x14ac:dyDescent="0.3">
      <c r="V2370" s="66"/>
    </row>
    <row r="2371" spans="22:22" x14ac:dyDescent="0.3">
      <c r="V2371" s="66"/>
    </row>
    <row r="2372" spans="22:22" x14ac:dyDescent="0.3">
      <c r="V2372" s="66"/>
    </row>
    <row r="2373" spans="22:22" x14ac:dyDescent="0.3">
      <c r="V2373" s="66"/>
    </row>
    <row r="2374" spans="22:22" x14ac:dyDescent="0.3">
      <c r="V2374" s="66"/>
    </row>
    <row r="2375" spans="22:22" x14ac:dyDescent="0.3">
      <c r="V2375" s="66"/>
    </row>
    <row r="2376" spans="22:22" x14ac:dyDescent="0.3">
      <c r="V2376" s="66"/>
    </row>
    <row r="2377" spans="22:22" x14ac:dyDescent="0.3">
      <c r="V2377" s="66"/>
    </row>
    <row r="2378" spans="22:22" x14ac:dyDescent="0.3">
      <c r="V2378" s="66"/>
    </row>
    <row r="2379" spans="22:22" x14ac:dyDescent="0.3">
      <c r="V2379" s="66"/>
    </row>
    <row r="2380" spans="22:22" x14ac:dyDescent="0.3">
      <c r="V2380" s="66"/>
    </row>
    <row r="2381" spans="22:22" x14ac:dyDescent="0.3">
      <c r="V2381" s="66"/>
    </row>
    <row r="2382" spans="22:22" x14ac:dyDescent="0.3">
      <c r="V2382" s="66"/>
    </row>
    <row r="2383" spans="22:22" x14ac:dyDescent="0.3">
      <c r="V2383" s="66"/>
    </row>
    <row r="2384" spans="22:22" x14ac:dyDescent="0.3">
      <c r="V2384" s="66"/>
    </row>
    <row r="2385" spans="22:22" x14ac:dyDescent="0.3">
      <c r="V2385" s="66"/>
    </row>
    <row r="2386" spans="22:22" x14ac:dyDescent="0.3">
      <c r="V2386" s="66"/>
    </row>
    <row r="2387" spans="22:22" x14ac:dyDescent="0.3">
      <c r="V2387" s="66"/>
    </row>
    <row r="2388" spans="22:22" x14ac:dyDescent="0.3">
      <c r="V2388" s="66"/>
    </row>
    <row r="2389" spans="22:22" x14ac:dyDescent="0.3">
      <c r="V2389" s="66"/>
    </row>
    <row r="2390" spans="22:22" x14ac:dyDescent="0.3">
      <c r="V2390" s="66"/>
    </row>
    <row r="2391" spans="22:22" x14ac:dyDescent="0.3">
      <c r="V2391" s="66"/>
    </row>
    <row r="2392" spans="22:22" x14ac:dyDescent="0.3">
      <c r="V2392" s="66"/>
    </row>
    <row r="2393" spans="22:22" x14ac:dyDescent="0.3">
      <c r="V2393" s="66"/>
    </row>
    <row r="2394" spans="22:22" x14ac:dyDescent="0.3">
      <c r="V2394" s="66"/>
    </row>
    <row r="2395" spans="22:22" x14ac:dyDescent="0.3">
      <c r="V2395" s="66"/>
    </row>
    <row r="2396" spans="22:22" x14ac:dyDescent="0.3">
      <c r="V2396" s="66"/>
    </row>
    <row r="2397" spans="22:22" x14ac:dyDescent="0.3">
      <c r="V2397" s="66"/>
    </row>
    <row r="2398" spans="22:22" x14ac:dyDescent="0.3">
      <c r="V2398" s="66"/>
    </row>
    <row r="2399" spans="22:22" x14ac:dyDescent="0.3">
      <c r="V2399" s="66"/>
    </row>
    <row r="2400" spans="22:22" x14ac:dyDescent="0.3">
      <c r="V2400" s="66"/>
    </row>
    <row r="2401" spans="22:22" x14ac:dyDescent="0.3">
      <c r="V2401" s="66"/>
    </row>
    <row r="2402" spans="22:22" x14ac:dyDescent="0.3">
      <c r="V2402" s="66"/>
    </row>
    <row r="2403" spans="22:22" x14ac:dyDescent="0.3">
      <c r="V2403" s="66"/>
    </row>
    <row r="2404" spans="22:22" x14ac:dyDescent="0.3">
      <c r="V2404" s="66"/>
    </row>
    <row r="2405" spans="22:22" x14ac:dyDescent="0.3">
      <c r="V2405" s="66"/>
    </row>
    <row r="2406" spans="22:22" x14ac:dyDescent="0.3">
      <c r="V2406" s="66"/>
    </row>
    <row r="2407" spans="22:22" x14ac:dyDescent="0.3">
      <c r="V2407" s="66"/>
    </row>
    <row r="2408" spans="22:22" x14ac:dyDescent="0.3">
      <c r="V2408" s="66"/>
    </row>
    <row r="2409" spans="22:22" x14ac:dyDescent="0.3">
      <c r="V2409" s="66"/>
    </row>
    <row r="2410" spans="22:22" x14ac:dyDescent="0.3">
      <c r="V2410" s="66"/>
    </row>
    <row r="2411" spans="22:22" x14ac:dyDescent="0.3">
      <c r="V2411" s="66"/>
    </row>
    <row r="2412" spans="22:22" x14ac:dyDescent="0.3">
      <c r="V2412" s="66"/>
    </row>
    <row r="2413" spans="22:22" x14ac:dyDescent="0.3">
      <c r="V2413" s="66"/>
    </row>
    <row r="2414" spans="22:22" x14ac:dyDescent="0.3">
      <c r="V2414" s="66"/>
    </row>
    <row r="2415" spans="22:22" x14ac:dyDescent="0.3">
      <c r="V2415" s="66"/>
    </row>
    <row r="2416" spans="22:22" x14ac:dyDescent="0.3">
      <c r="V2416" s="66"/>
    </row>
    <row r="2417" spans="22:22" x14ac:dyDescent="0.3">
      <c r="V2417" s="66"/>
    </row>
    <row r="2418" spans="22:22" x14ac:dyDescent="0.3">
      <c r="V2418" s="66"/>
    </row>
    <row r="2419" spans="22:22" x14ac:dyDescent="0.3">
      <c r="V2419" s="66"/>
    </row>
    <row r="2420" spans="22:22" x14ac:dyDescent="0.3">
      <c r="V2420" s="66"/>
    </row>
    <row r="2421" spans="22:22" x14ac:dyDescent="0.3">
      <c r="V2421" s="66"/>
    </row>
    <row r="2422" spans="22:22" x14ac:dyDescent="0.3">
      <c r="V2422" s="66"/>
    </row>
    <row r="2423" spans="22:22" x14ac:dyDescent="0.3">
      <c r="V2423" s="66"/>
    </row>
    <row r="2424" spans="22:22" x14ac:dyDescent="0.3">
      <c r="V2424" s="66"/>
    </row>
    <row r="2425" spans="22:22" x14ac:dyDescent="0.3">
      <c r="V2425" s="66"/>
    </row>
    <row r="2426" spans="22:22" x14ac:dyDescent="0.3">
      <c r="V2426" s="66"/>
    </row>
    <row r="2427" spans="22:22" x14ac:dyDescent="0.3">
      <c r="V2427" s="66"/>
    </row>
    <row r="2428" spans="22:22" x14ac:dyDescent="0.3">
      <c r="V2428" s="66"/>
    </row>
    <row r="2429" spans="22:22" x14ac:dyDescent="0.3">
      <c r="V2429" s="66"/>
    </row>
    <row r="2430" spans="22:22" x14ac:dyDescent="0.3">
      <c r="V2430" s="66"/>
    </row>
    <row r="2431" spans="22:22" x14ac:dyDescent="0.3">
      <c r="V2431" s="66"/>
    </row>
    <row r="2432" spans="22:22" x14ac:dyDescent="0.3">
      <c r="V2432" s="66"/>
    </row>
    <row r="2433" spans="22:22" x14ac:dyDescent="0.3">
      <c r="V2433" s="66"/>
    </row>
    <row r="2434" spans="22:22" x14ac:dyDescent="0.3">
      <c r="V2434" s="66"/>
    </row>
    <row r="2435" spans="22:22" x14ac:dyDescent="0.3">
      <c r="V2435" s="66"/>
    </row>
    <row r="2436" spans="22:22" x14ac:dyDescent="0.3">
      <c r="V2436" s="66"/>
    </row>
    <row r="2437" spans="22:22" x14ac:dyDescent="0.3">
      <c r="V2437" s="66"/>
    </row>
    <row r="2438" spans="22:22" x14ac:dyDescent="0.3">
      <c r="V2438" s="66"/>
    </row>
    <row r="2439" spans="22:22" x14ac:dyDescent="0.3">
      <c r="V2439" s="66"/>
    </row>
    <row r="2440" spans="22:22" x14ac:dyDescent="0.3">
      <c r="V2440" s="66"/>
    </row>
    <row r="2441" spans="22:22" x14ac:dyDescent="0.3">
      <c r="V2441" s="66"/>
    </row>
    <row r="2442" spans="22:22" x14ac:dyDescent="0.3">
      <c r="V2442" s="66"/>
    </row>
    <row r="2443" spans="22:22" x14ac:dyDescent="0.3">
      <c r="V2443" s="66"/>
    </row>
    <row r="2444" spans="22:22" x14ac:dyDescent="0.3">
      <c r="V2444" s="66"/>
    </row>
    <row r="2445" spans="22:22" x14ac:dyDescent="0.3">
      <c r="V2445" s="66"/>
    </row>
    <row r="2446" spans="22:22" x14ac:dyDescent="0.3">
      <c r="V2446" s="66"/>
    </row>
    <row r="2447" spans="22:22" x14ac:dyDescent="0.3">
      <c r="V2447" s="66"/>
    </row>
    <row r="2448" spans="22:22" x14ac:dyDescent="0.3">
      <c r="V2448" s="66"/>
    </row>
    <row r="2449" spans="22:22" x14ac:dyDescent="0.3">
      <c r="V2449" s="66"/>
    </row>
    <row r="2450" spans="22:22" x14ac:dyDescent="0.3">
      <c r="V2450" s="66"/>
    </row>
    <row r="2451" spans="22:22" x14ac:dyDescent="0.3">
      <c r="V2451" s="66"/>
    </row>
    <row r="2452" spans="22:22" x14ac:dyDescent="0.3">
      <c r="V2452" s="66"/>
    </row>
    <row r="2453" spans="22:22" x14ac:dyDescent="0.3">
      <c r="V2453" s="66"/>
    </row>
    <row r="2454" spans="22:22" x14ac:dyDescent="0.3">
      <c r="V2454" s="66"/>
    </row>
    <row r="2455" spans="22:22" x14ac:dyDescent="0.3">
      <c r="V2455" s="66"/>
    </row>
    <row r="2456" spans="22:22" x14ac:dyDescent="0.3">
      <c r="V2456" s="66"/>
    </row>
    <row r="2457" spans="22:22" x14ac:dyDescent="0.3">
      <c r="V2457" s="66"/>
    </row>
    <row r="2458" spans="22:22" x14ac:dyDescent="0.3">
      <c r="V2458" s="66"/>
    </row>
    <row r="2459" spans="22:22" x14ac:dyDescent="0.3">
      <c r="V2459" s="66"/>
    </row>
    <row r="2460" spans="22:22" x14ac:dyDescent="0.3">
      <c r="V2460" s="66"/>
    </row>
    <row r="2461" spans="22:22" x14ac:dyDescent="0.3">
      <c r="V2461" s="66"/>
    </row>
    <row r="2462" spans="22:22" x14ac:dyDescent="0.3">
      <c r="V2462" s="66"/>
    </row>
    <row r="2463" spans="22:22" x14ac:dyDescent="0.3">
      <c r="V2463" s="66"/>
    </row>
    <row r="2464" spans="22:22" x14ac:dyDescent="0.3">
      <c r="V2464" s="66"/>
    </row>
    <row r="2465" spans="22:22" x14ac:dyDescent="0.3">
      <c r="V2465" s="66"/>
    </row>
    <row r="2466" spans="22:22" x14ac:dyDescent="0.3">
      <c r="V2466" s="66"/>
    </row>
    <row r="2467" spans="22:22" x14ac:dyDescent="0.3">
      <c r="V2467" s="66"/>
    </row>
    <row r="2468" spans="22:22" x14ac:dyDescent="0.3">
      <c r="V2468" s="66"/>
    </row>
    <row r="2469" spans="22:22" x14ac:dyDescent="0.3">
      <c r="V2469" s="66"/>
    </row>
    <row r="2470" spans="22:22" x14ac:dyDescent="0.3">
      <c r="V2470" s="66"/>
    </row>
    <row r="2471" spans="22:22" x14ac:dyDescent="0.3">
      <c r="V2471" s="66"/>
    </row>
    <row r="2472" spans="22:22" x14ac:dyDescent="0.3">
      <c r="V2472" s="66"/>
    </row>
    <row r="2473" spans="22:22" x14ac:dyDescent="0.3">
      <c r="V2473" s="66"/>
    </row>
    <row r="2474" spans="22:22" x14ac:dyDescent="0.3">
      <c r="V2474" s="66"/>
    </row>
    <row r="2475" spans="22:22" x14ac:dyDescent="0.3">
      <c r="V2475" s="66"/>
    </row>
    <row r="2476" spans="22:22" x14ac:dyDescent="0.3">
      <c r="V2476" s="66"/>
    </row>
    <row r="2477" spans="22:22" x14ac:dyDescent="0.3">
      <c r="V2477" s="66"/>
    </row>
    <row r="2478" spans="22:22" x14ac:dyDescent="0.3">
      <c r="V2478" s="66"/>
    </row>
    <row r="2479" spans="22:22" x14ac:dyDescent="0.3">
      <c r="V2479" s="66"/>
    </row>
    <row r="2480" spans="22:22" x14ac:dyDescent="0.3">
      <c r="V2480" s="66"/>
    </row>
    <row r="2481" spans="22:22" x14ac:dyDescent="0.3">
      <c r="V2481" s="66"/>
    </row>
    <row r="2482" spans="22:22" x14ac:dyDescent="0.3">
      <c r="V2482" s="66"/>
    </row>
    <row r="2483" spans="22:22" x14ac:dyDescent="0.3">
      <c r="V2483" s="66"/>
    </row>
    <row r="2484" spans="22:22" x14ac:dyDescent="0.3">
      <c r="V2484" s="66"/>
    </row>
    <row r="2485" spans="22:22" x14ac:dyDescent="0.3">
      <c r="V2485" s="66"/>
    </row>
    <row r="2486" spans="22:22" x14ac:dyDescent="0.3">
      <c r="V2486" s="66"/>
    </row>
    <row r="2487" spans="22:22" x14ac:dyDescent="0.3">
      <c r="V2487" s="66"/>
    </row>
    <row r="2488" spans="22:22" x14ac:dyDescent="0.3">
      <c r="V2488" s="66"/>
    </row>
    <row r="2489" spans="22:22" x14ac:dyDescent="0.3">
      <c r="V2489" s="66"/>
    </row>
    <row r="2490" spans="22:22" x14ac:dyDescent="0.3">
      <c r="V2490" s="66"/>
    </row>
    <row r="2491" spans="22:22" x14ac:dyDescent="0.3">
      <c r="V2491" s="66"/>
    </row>
    <row r="2492" spans="22:22" x14ac:dyDescent="0.3">
      <c r="V2492" s="66"/>
    </row>
    <row r="2493" spans="22:22" x14ac:dyDescent="0.3">
      <c r="V2493" s="66"/>
    </row>
    <row r="2494" spans="22:22" x14ac:dyDescent="0.3">
      <c r="V2494" s="66"/>
    </row>
    <row r="2495" spans="22:22" x14ac:dyDescent="0.3">
      <c r="V2495" s="66"/>
    </row>
    <row r="2496" spans="22:22" x14ac:dyDescent="0.3">
      <c r="V2496" s="66"/>
    </row>
    <row r="2497" spans="22:22" x14ac:dyDescent="0.3">
      <c r="V2497" s="66"/>
    </row>
    <row r="2498" spans="22:22" x14ac:dyDescent="0.3">
      <c r="V2498" s="66"/>
    </row>
    <row r="2499" spans="22:22" x14ac:dyDescent="0.3">
      <c r="V2499" s="66"/>
    </row>
    <row r="2500" spans="22:22" x14ac:dyDescent="0.3">
      <c r="V2500" s="66"/>
    </row>
    <row r="2501" spans="22:22" x14ac:dyDescent="0.3">
      <c r="V2501" s="66"/>
    </row>
    <row r="2502" spans="22:22" x14ac:dyDescent="0.3">
      <c r="V2502" s="66"/>
    </row>
    <row r="2503" spans="22:22" x14ac:dyDescent="0.3">
      <c r="V2503" s="66"/>
    </row>
    <row r="2504" spans="22:22" x14ac:dyDescent="0.3">
      <c r="V2504" s="66"/>
    </row>
    <row r="2505" spans="22:22" x14ac:dyDescent="0.3">
      <c r="V2505" s="66"/>
    </row>
    <row r="2506" spans="22:22" x14ac:dyDescent="0.3">
      <c r="V2506" s="66"/>
    </row>
    <row r="2507" spans="22:22" x14ac:dyDescent="0.3">
      <c r="V2507" s="66"/>
    </row>
    <row r="2508" spans="22:22" x14ac:dyDescent="0.3">
      <c r="V2508" s="66"/>
    </row>
    <row r="2509" spans="22:22" x14ac:dyDescent="0.3">
      <c r="V2509" s="66"/>
    </row>
    <row r="2510" spans="22:22" x14ac:dyDescent="0.3">
      <c r="V2510" s="66"/>
    </row>
    <row r="2511" spans="22:22" x14ac:dyDescent="0.3">
      <c r="V2511" s="66"/>
    </row>
    <row r="2512" spans="22:22" x14ac:dyDescent="0.3">
      <c r="V2512" s="66"/>
    </row>
    <row r="2513" spans="22:22" x14ac:dyDescent="0.3">
      <c r="V2513" s="66"/>
    </row>
    <row r="2514" spans="22:22" x14ac:dyDescent="0.3">
      <c r="V2514" s="66"/>
    </row>
    <row r="2515" spans="22:22" x14ac:dyDescent="0.3">
      <c r="V2515" s="66"/>
    </row>
    <row r="2516" spans="22:22" x14ac:dyDescent="0.3">
      <c r="V2516" s="66"/>
    </row>
    <row r="2517" spans="22:22" x14ac:dyDescent="0.3">
      <c r="V2517" s="66"/>
    </row>
    <row r="2518" spans="22:22" x14ac:dyDescent="0.3">
      <c r="V2518" s="66"/>
    </row>
    <row r="2519" spans="22:22" x14ac:dyDescent="0.3">
      <c r="V2519" s="66"/>
    </row>
    <row r="2520" spans="22:22" x14ac:dyDescent="0.3">
      <c r="V2520" s="66"/>
    </row>
    <row r="2521" spans="22:22" x14ac:dyDescent="0.3">
      <c r="V2521" s="66"/>
    </row>
    <row r="2522" spans="22:22" x14ac:dyDescent="0.3">
      <c r="V2522" s="66"/>
    </row>
    <row r="2523" spans="22:22" x14ac:dyDescent="0.3">
      <c r="V2523" s="66"/>
    </row>
    <row r="2524" spans="22:22" x14ac:dyDescent="0.3">
      <c r="V2524" s="66"/>
    </row>
    <row r="2525" spans="22:22" x14ac:dyDescent="0.3">
      <c r="V2525" s="66"/>
    </row>
    <row r="2526" spans="22:22" x14ac:dyDescent="0.3">
      <c r="V2526" s="66"/>
    </row>
    <row r="2527" spans="22:22" x14ac:dyDescent="0.3">
      <c r="V2527" s="66"/>
    </row>
    <row r="2528" spans="22:22" x14ac:dyDescent="0.3">
      <c r="V2528" s="66"/>
    </row>
    <row r="2529" spans="22:22" x14ac:dyDescent="0.3">
      <c r="V2529" s="66"/>
    </row>
    <row r="2530" spans="22:22" x14ac:dyDescent="0.3">
      <c r="V2530" s="66"/>
    </row>
    <row r="2531" spans="22:22" x14ac:dyDescent="0.3">
      <c r="V2531" s="66"/>
    </row>
    <row r="2532" spans="22:22" x14ac:dyDescent="0.3">
      <c r="V2532" s="66"/>
    </row>
    <row r="2533" spans="22:22" x14ac:dyDescent="0.3">
      <c r="V2533" s="66"/>
    </row>
    <row r="2534" spans="22:22" x14ac:dyDescent="0.3">
      <c r="V2534" s="66"/>
    </row>
    <row r="2535" spans="22:22" x14ac:dyDescent="0.3">
      <c r="V2535" s="66"/>
    </row>
    <row r="2536" spans="22:22" x14ac:dyDescent="0.3">
      <c r="V2536" s="66"/>
    </row>
    <row r="2537" spans="22:22" x14ac:dyDescent="0.3">
      <c r="V2537" s="66"/>
    </row>
    <row r="2538" spans="22:22" x14ac:dyDescent="0.3">
      <c r="V2538" s="66"/>
    </row>
    <row r="2539" spans="22:22" x14ac:dyDescent="0.3">
      <c r="V2539" s="66"/>
    </row>
    <row r="2540" spans="22:22" x14ac:dyDescent="0.3">
      <c r="V2540" s="66"/>
    </row>
    <row r="2541" spans="22:22" x14ac:dyDescent="0.3">
      <c r="V2541" s="66"/>
    </row>
    <row r="2542" spans="22:22" x14ac:dyDescent="0.3">
      <c r="V2542" s="66"/>
    </row>
    <row r="2543" spans="22:22" x14ac:dyDescent="0.3">
      <c r="V2543" s="66"/>
    </row>
    <row r="2544" spans="22:22" x14ac:dyDescent="0.3">
      <c r="V2544" s="66"/>
    </row>
    <row r="2545" spans="22:22" x14ac:dyDescent="0.3">
      <c r="V2545" s="66"/>
    </row>
    <row r="2546" spans="22:22" x14ac:dyDescent="0.3">
      <c r="V2546" s="66"/>
    </row>
    <row r="2547" spans="22:22" x14ac:dyDescent="0.3">
      <c r="V2547" s="66"/>
    </row>
    <row r="2548" spans="22:22" x14ac:dyDescent="0.3">
      <c r="V2548" s="66"/>
    </row>
    <row r="2549" spans="22:22" x14ac:dyDescent="0.3">
      <c r="V2549" s="66"/>
    </row>
    <row r="2550" spans="22:22" x14ac:dyDescent="0.3">
      <c r="V2550" s="66"/>
    </row>
    <row r="2551" spans="22:22" x14ac:dyDescent="0.3">
      <c r="V2551" s="66"/>
    </row>
    <row r="2552" spans="22:22" x14ac:dyDescent="0.3">
      <c r="V2552" s="66"/>
    </row>
    <row r="2553" spans="22:22" x14ac:dyDescent="0.3">
      <c r="V2553" s="66"/>
    </row>
    <row r="2554" spans="22:22" x14ac:dyDescent="0.3">
      <c r="V2554" s="66"/>
    </row>
    <row r="2555" spans="22:22" x14ac:dyDescent="0.3">
      <c r="V2555" s="66"/>
    </row>
    <row r="2556" spans="22:22" x14ac:dyDescent="0.3">
      <c r="V2556" s="66"/>
    </row>
    <row r="2557" spans="22:22" x14ac:dyDescent="0.3">
      <c r="V2557" s="66"/>
    </row>
    <row r="2558" spans="22:22" x14ac:dyDescent="0.3">
      <c r="V2558" s="66"/>
    </row>
    <row r="2559" spans="22:22" x14ac:dyDescent="0.3">
      <c r="V2559" s="66"/>
    </row>
    <row r="2560" spans="22:22" x14ac:dyDescent="0.3">
      <c r="V2560" s="66"/>
    </row>
    <row r="2561" spans="22:22" x14ac:dyDescent="0.3">
      <c r="V2561" s="66"/>
    </row>
    <row r="2562" spans="22:22" x14ac:dyDescent="0.3">
      <c r="V2562" s="66"/>
    </row>
    <row r="2563" spans="22:22" x14ac:dyDescent="0.3">
      <c r="V2563" s="66"/>
    </row>
    <row r="2564" spans="22:22" x14ac:dyDescent="0.3">
      <c r="V2564" s="66"/>
    </row>
    <row r="2565" spans="22:22" x14ac:dyDescent="0.3">
      <c r="V2565" s="66"/>
    </row>
    <row r="2566" spans="22:22" x14ac:dyDescent="0.3">
      <c r="V2566" s="66"/>
    </row>
    <row r="2567" spans="22:22" x14ac:dyDescent="0.3">
      <c r="V2567" s="66"/>
    </row>
    <row r="2568" spans="22:22" x14ac:dyDescent="0.3">
      <c r="V2568" s="66"/>
    </row>
    <row r="2569" spans="22:22" x14ac:dyDescent="0.3">
      <c r="V2569" s="66"/>
    </row>
    <row r="2570" spans="22:22" x14ac:dyDescent="0.3">
      <c r="V2570" s="66"/>
    </row>
    <row r="2571" spans="22:22" x14ac:dyDescent="0.3">
      <c r="V2571" s="66"/>
    </row>
    <row r="2572" spans="22:22" x14ac:dyDescent="0.3">
      <c r="V2572" s="66"/>
    </row>
    <row r="2573" spans="22:22" x14ac:dyDescent="0.3">
      <c r="V2573" s="66"/>
    </row>
    <row r="2574" spans="22:22" x14ac:dyDescent="0.3">
      <c r="V2574" s="66"/>
    </row>
    <row r="2575" spans="22:22" x14ac:dyDescent="0.3">
      <c r="V2575" s="66"/>
    </row>
    <row r="2576" spans="22:22" x14ac:dyDescent="0.3">
      <c r="V2576" s="66"/>
    </row>
    <row r="2577" spans="22:22" x14ac:dyDescent="0.3">
      <c r="V2577" s="66"/>
    </row>
    <row r="2578" spans="22:22" x14ac:dyDescent="0.3">
      <c r="V2578" s="66"/>
    </row>
    <row r="2579" spans="22:22" x14ac:dyDescent="0.3">
      <c r="V2579" s="66"/>
    </row>
    <row r="2580" spans="22:22" x14ac:dyDescent="0.3">
      <c r="V2580" s="66"/>
    </row>
    <row r="2581" spans="22:22" x14ac:dyDescent="0.3">
      <c r="V2581" s="66"/>
    </row>
    <row r="2582" spans="22:22" x14ac:dyDescent="0.3">
      <c r="V2582" s="66"/>
    </row>
    <row r="2583" spans="22:22" x14ac:dyDescent="0.3">
      <c r="V2583" s="66"/>
    </row>
    <row r="2584" spans="22:22" x14ac:dyDescent="0.3">
      <c r="V2584" s="66"/>
    </row>
    <row r="2585" spans="22:22" x14ac:dyDescent="0.3">
      <c r="V2585" s="66"/>
    </row>
    <row r="2586" spans="22:22" x14ac:dyDescent="0.3">
      <c r="V2586" s="66"/>
    </row>
    <row r="2587" spans="22:22" x14ac:dyDescent="0.3">
      <c r="V2587" s="66"/>
    </row>
    <row r="2588" spans="22:22" x14ac:dyDescent="0.3">
      <c r="V2588" s="66"/>
    </row>
    <row r="2589" spans="22:22" x14ac:dyDescent="0.3">
      <c r="V2589" s="66"/>
    </row>
    <row r="2590" spans="22:22" x14ac:dyDescent="0.3">
      <c r="V2590" s="66"/>
    </row>
    <row r="2591" spans="22:22" x14ac:dyDescent="0.3">
      <c r="V2591" s="66"/>
    </row>
    <row r="2592" spans="22:22" x14ac:dyDescent="0.3">
      <c r="V2592" s="66"/>
    </row>
    <row r="2593" spans="22:22" x14ac:dyDescent="0.3">
      <c r="V2593" s="66"/>
    </row>
    <row r="2594" spans="22:22" x14ac:dyDescent="0.3">
      <c r="V2594" s="66"/>
    </row>
    <row r="2595" spans="22:22" x14ac:dyDescent="0.3">
      <c r="V2595" s="66"/>
    </row>
    <row r="2596" spans="22:22" x14ac:dyDescent="0.3">
      <c r="V2596" s="66"/>
    </row>
    <row r="2597" spans="22:22" x14ac:dyDescent="0.3">
      <c r="V2597" s="66"/>
    </row>
    <row r="2598" spans="22:22" x14ac:dyDescent="0.3">
      <c r="V2598" s="66"/>
    </row>
    <row r="2599" spans="22:22" x14ac:dyDescent="0.3">
      <c r="V2599" s="66"/>
    </row>
    <row r="2600" spans="22:22" x14ac:dyDescent="0.3">
      <c r="V2600" s="66"/>
    </row>
    <row r="2601" spans="22:22" x14ac:dyDescent="0.3">
      <c r="V2601" s="66"/>
    </row>
    <row r="2602" spans="22:22" x14ac:dyDescent="0.3">
      <c r="V2602" s="66"/>
    </row>
    <row r="2603" spans="22:22" x14ac:dyDescent="0.3">
      <c r="V2603" s="66"/>
    </row>
    <row r="2604" spans="22:22" x14ac:dyDescent="0.3">
      <c r="V2604" s="66"/>
    </row>
    <row r="2605" spans="22:22" x14ac:dyDescent="0.3">
      <c r="V2605" s="66"/>
    </row>
    <row r="2606" spans="22:22" x14ac:dyDescent="0.3">
      <c r="V2606" s="66"/>
    </row>
    <row r="2607" spans="22:22" x14ac:dyDescent="0.3">
      <c r="V2607" s="66"/>
    </row>
    <row r="2608" spans="22:22" x14ac:dyDescent="0.3">
      <c r="V2608" s="66"/>
    </row>
    <row r="2609" spans="22:22" x14ac:dyDescent="0.3">
      <c r="V2609" s="66"/>
    </row>
    <row r="2610" spans="22:22" x14ac:dyDescent="0.3">
      <c r="V2610" s="66"/>
    </row>
    <row r="2611" spans="22:22" x14ac:dyDescent="0.3">
      <c r="V2611" s="66"/>
    </row>
    <row r="2612" spans="22:22" x14ac:dyDescent="0.3">
      <c r="V2612" s="66"/>
    </row>
    <row r="2613" spans="22:22" x14ac:dyDescent="0.3">
      <c r="V2613" s="66"/>
    </row>
    <row r="2614" spans="22:22" x14ac:dyDescent="0.3">
      <c r="V2614" s="66"/>
    </row>
    <row r="2615" spans="22:22" x14ac:dyDescent="0.3">
      <c r="V2615" s="66"/>
    </row>
    <row r="2616" spans="22:22" x14ac:dyDescent="0.3">
      <c r="V2616" s="66"/>
    </row>
    <row r="2617" spans="22:22" x14ac:dyDescent="0.3">
      <c r="V2617" s="66"/>
    </row>
    <row r="2618" spans="22:22" x14ac:dyDescent="0.3">
      <c r="V2618" s="66"/>
    </row>
    <row r="2619" spans="22:22" x14ac:dyDescent="0.3">
      <c r="V2619" s="66"/>
    </row>
    <row r="2620" spans="22:22" x14ac:dyDescent="0.3">
      <c r="V2620" s="66"/>
    </row>
    <row r="2621" spans="22:22" x14ac:dyDescent="0.3">
      <c r="V2621" s="66"/>
    </row>
    <row r="2622" spans="22:22" x14ac:dyDescent="0.3">
      <c r="V2622" s="66"/>
    </row>
    <row r="2623" spans="22:22" x14ac:dyDescent="0.3">
      <c r="V2623" s="66"/>
    </row>
    <row r="2624" spans="22:22" x14ac:dyDescent="0.3">
      <c r="V2624" s="66"/>
    </row>
    <row r="2625" spans="22:22" x14ac:dyDescent="0.3">
      <c r="V2625" s="66"/>
    </row>
    <row r="2626" spans="22:22" x14ac:dyDescent="0.3">
      <c r="V2626" s="66"/>
    </row>
    <row r="2627" spans="22:22" x14ac:dyDescent="0.3">
      <c r="V2627" s="66"/>
    </row>
    <row r="2628" spans="22:22" x14ac:dyDescent="0.3">
      <c r="V2628" s="66"/>
    </row>
    <row r="2629" spans="22:22" x14ac:dyDescent="0.3">
      <c r="V2629" s="66"/>
    </row>
    <row r="2630" spans="22:22" x14ac:dyDescent="0.3">
      <c r="V2630" s="66"/>
    </row>
    <row r="2631" spans="22:22" x14ac:dyDescent="0.3">
      <c r="V2631" s="66"/>
    </row>
    <row r="2632" spans="22:22" x14ac:dyDescent="0.3">
      <c r="V2632" s="66"/>
    </row>
    <row r="2633" spans="22:22" x14ac:dyDescent="0.3">
      <c r="V2633" s="66"/>
    </row>
    <row r="2634" spans="22:22" x14ac:dyDescent="0.3">
      <c r="V2634" s="66"/>
    </row>
    <row r="2635" spans="22:22" x14ac:dyDescent="0.3">
      <c r="V2635" s="66"/>
    </row>
    <row r="2636" spans="22:22" x14ac:dyDescent="0.3">
      <c r="V2636" s="66"/>
    </row>
    <row r="2637" spans="22:22" x14ac:dyDescent="0.3">
      <c r="V2637" s="66"/>
    </row>
    <row r="2638" spans="22:22" x14ac:dyDescent="0.3">
      <c r="V2638" s="66"/>
    </row>
    <row r="2639" spans="22:22" x14ac:dyDescent="0.3">
      <c r="V2639" s="66"/>
    </row>
    <row r="2640" spans="22:22" x14ac:dyDescent="0.3">
      <c r="V2640" s="66"/>
    </row>
    <row r="2641" spans="22:22" x14ac:dyDescent="0.3">
      <c r="V2641" s="66"/>
    </row>
    <row r="2642" spans="22:22" x14ac:dyDescent="0.3">
      <c r="V2642" s="66"/>
    </row>
    <row r="2643" spans="22:22" x14ac:dyDescent="0.3">
      <c r="V2643" s="66"/>
    </row>
    <row r="2644" spans="22:22" x14ac:dyDescent="0.3">
      <c r="V2644" s="66"/>
    </row>
    <row r="2645" spans="22:22" x14ac:dyDescent="0.3">
      <c r="V2645" s="66"/>
    </row>
    <row r="2646" spans="22:22" x14ac:dyDescent="0.3">
      <c r="V2646" s="66"/>
    </row>
    <row r="2647" spans="22:22" x14ac:dyDescent="0.3">
      <c r="V2647" s="66"/>
    </row>
    <row r="2648" spans="22:22" x14ac:dyDescent="0.3">
      <c r="V2648" s="66"/>
    </row>
    <row r="2649" spans="22:22" x14ac:dyDescent="0.3">
      <c r="V2649" s="66"/>
    </row>
    <row r="2650" spans="22:22" x14ac:dyDescent="0.3">
      <c r="V2650" s="66"/>
    </row>
    <row r="2651" spans="22:22" x14ac:dyDescent="0.3">
      <c r="V2651" s="66"/>
    </row>
    <row r="2652" spans="22:22" x14ac:dyDescent="0.3">
      <c r="V2652" s="66"/>
    </row>
    <row r="2653" spans="22:22" x14ac:dyDescent="0.3">
      <c r="V2653" s="66"/>
    </row>
    <row r="2654" spans="22:22" x14ac:dyDescent="0.3">
      <c r="V2654" s="66"/>
    </row>
    <row r="2655" spans="22:22" x14ac:dyDescent="0.3">
      <c r="V2655" s="66"/>
    </row>
    <row r="2656" spans="22:22" x14ac:dyDescent="0.3">
      <c r="V2656" s="66"/>
    </row>
    <row r="2657" spans="22:22" x14ac:dyDescent="0.3">
      <c r="V2657" s="66"/>
    </row>
    <row r="2658" spans="22:22" x14ac:dyDescent="0.3">
      <c r="V2658" s="66"/>
    </row>
    <row r="2659" spans="22:22" x14ac:dyDescent="0.3">
      <c r="V2659" s="66"/>
    </row>
    <row r="2660" spans="22:22" x14ac:dyDescent="0.3">
      <c r="V2660" s="66"/>
    </row>
    <row r="2661" spans="22:22" x14ac:dyDescent="0.3">
      <c r="V2661" s="66"/>
    </row>
    <row r="2662" spans="22:22" x14ac:dyDescent="0.3">
      <c r="V2662" s="66"/>
    </row>
    <row r="2663" spans="22:22" x14ac:dyDescent="0.3">
      <c r="V2663" s="66"/>
    </row>
    <row r="2664" spans="22:22" x14ac:dyDescent="0.3">
      <c r="V2664" s="66"/>
    </row>
    <row r="2665" spans="22:22" x14ac:dyDescent="0.3">
      <c r="V2665" s="66"/>
    </row>
    <row r="2666" spans="22:22" x14ac:dyDescent="0.3">
      <c r="V2666" s="66"/>
    </row>
    <row r="2667" spans="22:22" x14ac:dyDescent="0.3">
      <c r="V2667" s="66"/>
    </row>
    <row r="2668" spans="22:22" x14ac:dyDescent="0.3">
      <c r="V2668" s="66"/>
    </row>
    <row r="2669" spans="22:22" x14ac:dyDescent="0.3">
      <c r="V2669" s="66"/>
    </row>
    <row r="2670" spans="22:22" x14ac:dyDescent="0.3">
      <c r="V2670" s="66"/>
    </row>
    <row r="2671" spans="22:22" x14ac:dyDescent="0.3">
      <c r="V2671" s="66"/>
    </row>
    <row r="2672" spans="22:22" x14ac:dyDescent="0.3">
      <c r="V2672" s="66"/>
    </row>
    <row r="2673" spans="22:22" x14ac:dyDescent="0.3">
      <c r="V2673" s="66"/>
    </row>
    <row r="2674" spans="22:22" x14ac:dyDescent="0.3">
      <c r="V2674" s="66"/>
    </row>
    <row r="2675" spans="22:22" x14ac:dyDescent="0.3">
      <c r="V2675" s="66"/>
    </row>
    <row r="2676" spans="22:22" x14ac:dyDescent="0.3">
      <c r="V2676" s="66"/>
    </row>
    <row r="2677" spans="22:22" x14ac:dyDescent="0.3">
      <c r="V2677" s="66"/>
    </row>
    <row r="2678" spans="22:22" x14ac:dyDescent="0.3">
      <c r="V2678" s="66"/>
    </row>
    <row r="2679" spans="22:22" x14ac:dyDescent="0.3">
      <c r="V2679" s="66"/>
    </row>
    <row r="2680" spans="22:22" x14ac:dyDescent="0.3">
      <c r="V2680" s="66"/>
    </row>
    <row r="2681" spans="22:22" x14ac:dyDescent="0.3">
      <c r="V2681" s="66"/>
    </row>
    <row r="2682" spans="22:22" x14ac:dyDescent="0.3">
      <c r="V2682" s="66"/>
    </row>
    <row r="2683" spans="22:22" x14ac:dyDescent="0.3">
      <c r="V2683" s="66"/>
    </row>
    <row r="2684" spans="22:22" x14ac:dyDescent="0.3">
      <c r="V2684" s="66"/>
    </row>
    <row r="2685" spans="22:22" x14ac:dyDescent="0.3">
      <c r="V2685" s="66"/>
    </row>
    <row r="2686" spans="22:22" x14ac:dyDescent="0.3">
      <c r="V2686" s="66"/>
    </row>
    <row r="2687" spans="22:22" x14ac:dyDescent="0.3">
      <c r="V2687" s="66"/>
    </row>
    <row r="2688" spans="22:22" x14ac:dyDescent="0.3">
      <c r="V2688" s="66"/>
    </row>
    <row r="2689" spans="22:22" x14ac:dyDescent="0.3">
      <c r="V2689" s="66"/>
    </row>
    <row r="2690" spans="22:22" x14ac:dyDescent="0.3">
      <c r="V2690" s="66"/>
    </row>
    <row r="2691" spans="22:22" x14ac:dyDescent="0.3">
      <c r="V2691" s="66"/>
    </row>
    <row r="2692" spans="22:22" x14ac:dyDescent="0.3">
      <c r="V2692" s="66"/>
    </row>
    <row r="2693" spans="22:22" x14ac:dyDescent="0.3">
      <c r="V2693" s="66"/>
    </row>
    <row r="2694" spans="22:22" x14ac:dyDescent="0.3">
      <c r="V2694" s="66"/>
    </row>
    <row r="2695" spans="22:22" x14ac:dyDescent="0.3">
      <c r="V2695" s="66"/>
    </row>
    <row r="2696" spans="22:22" x14ac:dyDescent="0.3">
      <c r="V2696" s="66"/>
    </row>
    <row r="2697" spans="22:22" x14ac:dyDescent="0.3">
      <c r="V2697" s="66"/>
    </row>
    <row r="2698" spans="22:22" x14ac:dyDescent="0.3">
      <c r="V2698" s="66"/>
    </row>
    <row r="2699" spans="22:22" x14ac:dyDescent="0.3">
      <c r="V2699" s="66"/>
    </row>
    <row r="2700" spans="22:22" x14ac:dyDescent="0.3">
      <c r="V2700" s="66"/>
    </row>
    <row r="2701" spans="22:22" x14ac:dyDescent="0.3">
      <c r="V2701" s="66"/>
    </row>
    <row r="2702" spans="22:22" x14ac:dyDescent="0.3">
      <c r="V2702" s="66"/>
    </row>
    <row r="2703" spans="22:22" x14ac:dyDescent="0.3">
      <c r="V2703" s="66"/>
    </row>
    <row r="2704" spans="22:22" x14ac:dyDescent="0.3">
      <c r="V2704" s="66"/>
    </row>
    <row r="2705" spans="22:22" x14ac:dyDescent="0.3">
      <c r="V2705" s="66"/>
    </row>
    <row r="2706" spans="22:22" x14ac:dyDescent="0.3">
      <c r="V2706" s="66"/>
    </row>
    <row r="2707" spans="22:22" x14ac:dyDescent="0.3">
      <c r="V2707" s="66"/>
    </row>
    <row r="2708" spans="22:22" x14ac:dyDescent="0.3">
      <c r="V2708" s="66"/>
    </row>
    <row r="2709" spans="22:22" x14ac:dyDescent="0.3">
      <c r="V2709" s="66"/>
    </row>
    <row r="2710" spans="22:22" x14ac:dyDescent="0.3">
      <c r="V2710" s="66"/>
    </row>
    <row r="2711" spans="22:22" x14ac:dyDescent="0.3">
      <c r="V2711" s="66"/>
    </row>
    <row r="2712" spans="22:22" x14ac:dyDescent="0.3">
      <c r="V2712" s="66"/>
    </row>
    <row r="2713" spans="22:22" x14ac:dyDescent="0.3">
      <c r="V2713" s="66"/>
    </row>
    <row r="2714" spans="22:22" x14ac:dyDescent="0.3">
      <c r="V2714" s="66"/>
    </row>
    <row r="2715" spans="22:22" x14ac:dyDescent="0.3">
      <c r="V2715" s="66"/>
    </row>
    <row r="2716" spans="22:22" x14ac:dyDescent="0.3">
      <c r="V2716" s="66"/>
    </row>
    <row r="2717" spans="22:22" x14ac:dyDescent="0.3">
      <c r="V2717" s="66"/>
    </row>
    <row r="2718" spans="22:22" x14ac:dyDescent="0.3">
      <c r="V2718" s="66"/>
    </row>
    <row r="2719" spans="22:22" x14ac:dyDescent="0.3">
      <c r="V2719" s="66"/>
    </row>
    <row r="2720" spans="22:22" x14ac:dyDescent="0.3">
      <c r="V2720" s="66"/>
    </row>
    <row r="2721" spans="22:22" x14ac:dyDescent="0.3">
      <c r="V2721" s="66"/>
    </row>
    <row r="2722" spans="22:22" x14ac:dyDescent="0.3">
      <c r="V2722" s="66"/>
    </row>
    <row r="2723" spans="22:22" x14ac:dyDescent="0.3">
      <c r="V2723" s="66"/>
    </row>
    <row r="2724" spans="22:22" x14ac:dyDescent="0.3">
      <c r="V2724" s="66"/>
    </row>
    <row r="2725" spans="22:22" x14ac:dyDescent="0.3">
      <c r="V2725" s="66"/>
    </row>
    <row r="2726" spans="22:22" x14ac:dyDescent="0.3">
      <c r="V2726" s="66"/>
    </row>
    <row r="2727" spans="22:22" x14ac:dyDescent="0.3">
      <c r="V2727" s="66"/>
    </row>
    <row r="2728" spans="22:22" x14ac:dyDescent="0.3">
      <c r="V2728" s="66"/>
    </row>
    <row r="2729" spans="22:22" x14ac:dyDescent="0.3">
      <c r="V2729" s="66"/>
    </row>
    <row r="2730" spans="22:22" x14ac:dyDescent="0.3">
      <c r="V2730" s="66"/>
    </row>
    <row r="2731" spans="22:22" x14ac:dyDescent="0.3">
      <c r="V2731" s="66"/>
    </row>
    <row r="2732" spans="22:22" x14ac:dyDescent="0.3">
      <c r="V2732" s="66"/>
    </row>
    <row r="2733" spans="22:22" x14ac:dyDescent="0.3">
      <c r="V2733" s="66"/>
    </row>
    <row r="2734" spans="22:22" x14ac:dyDescent="0.3">
      <c r="V2734" s="66"/>
    </row>
    <row r="2735" spans="22:22" x14ac:dyDescent="0.3">
      <c r="V2735" s="66"/>
    </row>
    <row r="2736" spans="22:22" x14ac:dyDescent="0.3">
      <c r="V2736" s="66"/>
    </row>
    <row r="2737" spans="22:22" x14ac:dyDescent="0.3">
      <c r="V2737" s="66"/>
    </row>
    <row r="2738" spans="22:22" x14ac:dyDescent="0.3">
      <c r="V2738" s="66"/>
    </row>
    <row r="2739" spans="22:22" x14ac:dyDescent="0.3">
      <c r="V2739" s="66"/>
    </row>
    <row r="2740" spans="22:22" x14ac:dyDescent="0.3">
      <c r="V2740" s="66"/>
    </row>
    <row r="2741" spans="22:22" x14ac:dyDescent="0.3">
      <c r="V2741" s="66"/>
    </row>
    <row r="2742" spans="22:22" x14ac:dyDescent="0.3">
      <c r="V2742" s="66"/>
    </row>
    <row r="2743" spans="22:22" x14ac:dyDescent="0.3">
      <c r="V2743" s="66"/>
    </row>
    <row r="2744" spans="22:22" x14ac:dyDescent="0.3">
      <c r="V2744" s="66"/>
    </row>
    <row r="2745" spans="22:22" x14ac:dyDescent="0.3">
      <c r="V2745" s="66"/>
    </row>
    <row r="2746" spans="22:22" x14ac:dyDescent="0.3">
      <c r="V2746" s="66"/>
    </row>
    <row r="2747" spans="22:22" x14ac:dyDescent="0.3">
      <c r="V2747" s="66"/>
    </row>
    <row r="2748" spans="22:22" x14ac:dyDescent="0.3">
      <c r="V2748" s="66"/>
    </row>
    <row r="2749" spans="22:22" x14ac:dyDescent="0.3">
      <c r="V2749" s="66"/>
    </row>
    <row r="2750" spans="22:22" x14ac:dyDescent="0.3">
      <c r="V2750" s="66"/>
    </row>
    <row r="2751" spans="22:22" x14ac:dyDescent="0.3">
      <c r="V2751" s="66"/>
    </row>
    <row r="2752" spans="22:22" x14ac:dyDescent="0.3">
      <c r="V2752" s="66"/>
    </row>
    <row r="2753" spans="22:22" x14ac:dyDescent="0.3">
      <c r="V2753" s="66"/>
    </row>
    <row r="2754" spans="22:22" x14ac:dyDescent="0.3">
      <c r="V2754" s="66"/>
    </row>
    <row r="2755" spans="22:22" x14ac:dyDescent="0.3">
      <c r="V2755" s="66"/>
    </row>
    <row r="2756" spans="22:22" x14ac:dyDescent="0.3">
      <c r="V2756" s="66"/>
    </row>
    <row r="2757" spans="22:22" x14ac:dyDescent="0.3">
      <c r="V2757" s="66"/>
    </row>
    <row r="2758" spans="22:22" x14ac:dyDescent="0.3">
      <c r="V2758" s="66"/>
    </row>
    <row r="2759" spans="22:22" x14ac:dyDescent="0.3">
      <c r="V2759" s="66"/>
    </row>
    <row r="2760" spans="22:22" x14ac:dyDescent="0.3">
      <c r="V2760" s="66"/>
    </row>
    <row r="2761" spans="22:22" x14ac:dyDescent="0.3">
      <c r="V2761" s="66"/>
    </row>
    <row r="2762" spans="22:22" x14ac:dyDescent="0.3">
      <c r="V2762" s="66"/>
    </row>
    <row r="2763" spans="22:22" x14ac:dyDescent="0.3">
      <c r="V2763" s="66"/>
    </row>
    <row r="2764" spans="22:22" x14ac:dyDescent="0.3">
      <c r="V2764" s="66"/>
    </row>
    <row r="2765" spans="22:22" x14ac:dyDescent="0.3">
      <c r="V2765" s="66"/>
    </row>
    <row r="2766" spans="22:22" x14ac:dyDescent="0.3">
      <c r="V2766" s="66"/>
    </row>
    <row r="2767" spans="22:22" x14ac:dyDescent="0.3">
      <c r="V2767" s="66"/>
    </row>
    <row r="2768" spans="22:22" x14ac:dyDescent="0.3">
      <c r="V2768" s="66"/>
    </row>
    <row r="2769" spans="22:22" x14ac:dyDescent="0.3">
      <c r="V2769" s="66"/>
    </row>
    <row r="2770" spans="22:22" x14ac:dyDescent="0.3">
      <c r="V2770" s="66"/>
    </row>
    <row r="2771" spans="22:22" x14ac:dyDescent="0.3">
      <c r="V2771" s="66"/>
    </row>
    <row r="2772" spans="22:22" x14ac:dyDescent="0.3">
      <c r="V2772" s="66"/>
    </row>
    <row r="2773" spans="22:22" x14ac:dyDescent="0.3">
      <c r="V2773" s="66"/>
    </row>
    <row r="2774" spans="22:22" x14ac:dyDescent="0.3">
      <c r="V2774" s="66"/>
    </row>
    <row r="2775" spans="22:22" x14ac:dyDescent="0.3">
      <c r="V2775" s="66"/>
    </row>
    <row r="2776" spans="22:22" x14ac:dyDescent="0.3">
      <c r="V2776" s="66"/>
    </row>
    <row r="2777" spans="22:22" x14ac:dyDescent="0.3">
      <c r="V2777" s="66"/>
    </row>
    <row r="2778" spans="22:22" x14ac:dyDescent="0.3">
      <c r="V2778" s="66"/>
    </row>
    <row r="2779" spans="22:22" x14ac:dyDescent="0.3">
      <c r="V2779" s="66"/>
    </row>
    <row r="2780" spans="22:22" x14ac:dyDescent="0.3">
      <c r="V2780" s="66"/>
    </row>
    <row r="2781" spans="22:22" x14ac:dyDescent="0.3">
      <c r="V2781" s="66"/>
    </row>
    <row r="2782" spans="22:22" x14ac:dyDescent="0.3">
      <c r="V2782" s="66"/>
    </row>
    <row r="2783" spans="22:22" x14ac:dyDescent="0.3">
      <c r="V2783" s="66"/>
    </row>
    <row r="2784" spans="22:22" x14ac:dyDescent="0.3">
      <c r="V2784" s="66"/>
    </row>
    <row r="2785" spans="22:22" x14ac:dyDescent="0.3">
      <c r="V2785" s="66"/>
    </row>
    <row r="2786" spans="22:22" x14ac:dyDescent="0.3">
      <c r="V2786" s="66"/>
    </row>
    <row r="2787" spans="22:22" x14ac:dyDescent="0.3">
      <c r="V2787" s="66"/>
    </row>
    <row r="2788" spans="22:22" x14ac:dyDescent="0.3">
      <c r="V2788" s="66"/>
    </row>
    <row r="2789" spans="22:22" x14ac:dyDescent="0.3">
      <c r="V2789" s="66"/>
    </row>
    <row r="2790" spans="22:22" x14ac:dyDescent="0.3">
      <c r="V2790" s="66"/>
    </row>
    <row r="2791" spans="22:22" x14ac:dyDescent="0.3">
      <c r="V2791" s="66"/>
    </row>
    <row r="2792" spans="22:22" x14ac:dyDescent="0.3">
      <c r="V2792" s="66"/>
    </row>
    <row r="2793" spans="22:22" x14ac:dyDescent="0.3">
      <c r="V2793" s="66"/>
    </row>
    <row r="2794" spans="22:22" x14ac:dyDescent="0.3">
      <c r="V2794" s="66"/>
    </row>
    <row r="2795" spans="22:22" x14ac:dyDescent="0.3">
      <c r="V2795" s="66"/>
    </row>
    <row r="2796" spans="22:22" x14ac:dyDescent="0.3">
      <c r="V2796" s="66"/>
    </row>
    <row r="2797" spans="22:22" x14ac:dyDescent="0.3">
      <c r="V2797" s="66"/>
    </row>
    <row r="2798" spans="22:22" x14ac:dyDescent="0.3">
      <c r="V2798" s="66"/>
    </row>
    <row r="2799" spans="22:22" x14ac:dyDescent="0.3">
      <c r="V2799" s="66"/>
    </row>
    <row r="2800" spans="22:22" x14ac:dyDescent="0.3">
      <c r="V2800" s="66"/>
    </row>
    <row r="2801" spans="22:22" x14ac:dyDescent="0.3">
      <c r="V2801" s="66"/>
    </row>
    <row r="2802" spans="22:22" x14ac:dyDescent="0.3">
      <c r="V2802" s="66"/>
    </row>
    <row r="2803" spans="22:22" x14ac:dyDescent="0.3">
      <c r="V2803" s="66"/>
    </row>
    <row r="2804" spans="22:22" x14ac:dyDescent="0.3">
      <c r="V2804" s="66"/>
    </row>
    <row r="2805" spans="22:22" x14ac:dyDescent="0.3">
      <c r="V2805" s="66"/>
    </row>
    <row r="2806" spans="22:22" x14ac:dyDescent="0.3">
      <c r="V2806" s="66"/>
    </row>
    <row r="2807" spans="22:22" x14ac:dyDescent="0.3">
      <c r="V2807" s="66"/>
    </row>
    <row r="2808" spans="22:22" x14ac:dyDescent="0.3">
      <c r="V2808" s="66"/>
    </row>
    <row r="2809" spans="22:22" x14ac:dyDescent="0.3">
      <c r="V2809" s="66"/>
    </row>
    <row r="2810" spans="22:22" x14ac:dyDescent="0.3">
      <c r="V2810" s="66"/>
    </row>
    <row r="2811" spans="22:22" x14ac:dyDescent="0.3">
      <c r="V2811" s="66"/>
    </row>
    <row r="2812" spans="22:22" x14ac:dyDescent="0.3">
      <c r="V2812" s="66"/>
    </row>
    <row r="2813" spans="22:22" x14ac:dyDescent="0.3">
      <c r="V2813" s="66"/>
    </row>
    <row r="2814" spans="22:22" x14ac:dyDescent="0.3">
      <c r="V2814" s="66"/>
    </row>
    <row r="2815" spans="22:22" x14ac:dyDescent="0.3">
      <c r="V2815" s="66"/>
    </row>
    <row r="2816" spans="22:22" x14ac:dyDescent="0.3">
      <c r="V2816" s="66"/>
    </row>
    <row r="2817" spans="22:22" x14ac:dyDescent="0.3">
      <c r="V2817" s="66"/>
    </row>
    <row r="2818" spans="22:22" x14ac:dyDescent="0.3">
      <c r="V2818" s="66"/>
    </row>
    <row r="2819" spans="22:22" x14ac:dyDescent="0.3">
      <c r="V2819" s="66"/>
    </row>
    <row r="2820" spans="22:22" x14ac:dyDescent="0.3">
      <c r="V2820" s="66"/>
    </row>
    <row r="2821" spans="22:22" x14ac:dyDescent="0.3">
      <c r="V2821" s="66"/>
    </row>
    <row r="2822" spans="22:22" x14ac:dyDescent="0.3">
      <c r="V2822" s="66"/>
    </row>
    <row r="2823" spans="22:22" x14ac:dyDescent="0.3">
      <c r="V2823" s="66"/>
    </row>
    <row r="2824" spans="22:22" x14ac:dyDescent="0.3">
      <c r="V2824" s="66"/>
    </row>
    <row r="2825" spans="22:22" x14ac:dyDescent="0.3">
      <c r="V2825" s="66"/>
    </row>
    <row r="2826" spans="22:22" x14ac:dyDescent="0.3">
      <c r="V2826" s="66"/>
    </row>
    <row r="2827" spans="22:22" x14ac:dyDescent="0.3">
      <c r="V2827" s="66"/>
    </row>
    <row r="2828" spans="22:22" x14ac:dyDescent="0.3">
      <c r="V2828" s="66"/>
    </row>
    <row r="2829" spans="22:22" x14ac:dyDescent="0.3">
      <c r="V2829" s="66"/>
    </row>
    <row r="2830" spans="22:22" x14ac:dyDescent="0.3">
      <c r="V2830" s="66"/>
    </row>
    <row r="2831" spans="22:22" x14ac:dyDescent="0.3">
      <c r="V2831" s="66"/>
    </row>
    <row r="2832" spans="22:22" x14ac:dyDescent="0.3">
      <c r="V2832" s="66"/>
    </row>
    <row r="2833" spans="22:22" x14ac:dyDescent="0.3">
      <c r="V2833" s="66"/>
    </row>
    <row r="2834" spans="22:22" x14ac:dyDescent="0.3">
      <c r="V2834" s="66"/>
    </row>
    <row r="2835" spans="22:22" x14ac:dyDescent="0.3">
      <c r="V2835" s="66"/>
    </row>
    <row r="2836" spans="22:22" x14ac:dyDescent="0.3">
      <c r="V2836" s="66"/>
    </row>
    <row r="2837" spans="22:22" x14ac:dyDescent="0.3">
      <c r="V2837" s="66"/>
    </row>
    <row r="2838" spans="22:22" x14ac:dyDescent="0.3">
      <c r="V2838" s="66"/>
    </row>
    <row r="2839" spans="22:22" x14ac:dyDescent="0.3">
      <c r="V2839" s="66"/>
    </row>
    <row r="2840" spans="22:22" x14ac:dyDescent="0.3">
      <c r="V2840" s="66"/>
    </row>
    <row r="2841" spans="22:22" x14ac:dyDescent="0.3">
      <c r="V2841" s="66"/>
    </row>
    <row r="2842" spans="22:22" x14ac:dyDescent="0.3">
      <c r="V2842" s="66"/>
    </row>
    <row r="2843" spans="22:22" x14ac:dyDescent="0.3">
      <c r="V2843" s="66"/>
    </row>
    <row r="2844" spans="22:22" x14ac:dyDescent="0.3">
      <c r="V2844" s="66"/>
    </row>
    <row r="2845" spans="22:22" x14ac:dyDescent="0.3">
      <c r="V2845" s="66"/>
    </row>
    <row r="2846" spans="22:22" x14ac:dyDescent="0.3">
      <c r="V2846" s="66"/>
    </row>
    <row r="2847" spans="22:22" x14ac:dyDescent="0.3">
      <c r="V2847" s="66"/>
    </row>
    <row r="2848" spans="22:22" x14ac:dyDescent="0.3">
      <c r="V2848" s="66"/>
    </row>
    <row r="2849" spans="22:22" x14ac:dyDescent="0.3">
      <c r="V2849" s="66"/>
    </row>
    <row r="2850" spans="22:22" x14ac:dyDescent="0.3">
      <c r="V2850" s="66"/>
    </row>
    <row r="2851" spans="22:22" x14ac:dyDescent="0.3">
      <c r="V2851" s="66"/>
    </row>
    <row r="2852" spans="22:22" x14ac:dyDescent="0.3">
      <c r="V2852" s="66"/>
    </row>
    <row r="2853" spans="22:22" x14ac:dyDescent="0.3">
      <c r="V2853" s="66"/>
    </row>
    <row r="2854" spans="22:22" x14ac:dyDescent="0.3">
      <c r="V2854" s="66"/>
    </row>
    <row r="2855" spans="22:22" x14ac:dyDescent="0.3">
      <c r="V2855" s="66"/>
    </row>
    <row r="2856" spans="22:22" x14ac:dyDescent="0.3">
      <c r="V2856" s="66"/>
    </row>
    <row r="2857" spans="22:22" x14ac:dyDescent="0.3">
      <c r="V2857" s="66"/>
    </row>
    <row r="2858" spans="22:22" x14ac:dyDescent="0.3">
      <c r="V2858" s="66"/>
    </row>
    <row r="2859" spans="22:22" x14ac:dyDescent="0.3">
      <c r="V2859" s="66"/>
    </row>
    <row r="2860" spans="22:22" x14ac:dyDescent="0.3">
      <c r="V2860" s="66"/>
    </row>
    <row r="2861" spans="22:22" x14ac:dyDescent="0.3">
      <c r="V2861" s="66"/>
    </row>
    <row r="2862" spans="22:22" x14ac:dyDescent="0.3">
      <c r="V2862" s="66"/>
    </row>
    <row r="2863" spans="22:22" x14ac:dyDescent="0.3">
      <c r="V2863" s="66"/>
    </row>
    <row r="2864" spans="22:22" x14ac:dyDescent="0.3">
      <c r="V2864" s="66"/>
    </row>
    <row r="2865" spans="22:22" x14ac:dyDescent="0.3">
      <c r="V2865" s="66"/>
    </row>
    <row r="2866" spans="22:22" x14ac:dyDescent="0.3">
      <c r="V2866" s="66"/>
    </row>
    <row r="2867" spans="22:22" x14ac:dyDescent="0.3">
      <c r="V2867" s="66"/>
    </row>
    <row r="2868" spans="22:22" x14ac:dyDescent="0.3">
      <c r="V2868" s="66"/>
    </row>
    <row r="2869" spans="22:22" x14ac:dyDescent="0.3">
      <c r="V2869" s="66"/>
    </row>
    <row r="2870" spans="22:22" x14ac:dyDescent="0.3">
      <c r="V2870" s="66"/>
    </row>
    <row r="2871" spans="22:22" x14ac:dyDescent="0.3">
      <c r="V2871" s="66"/>
    </row>
    <row r="2872" spans="22:22" x14ac:dyDescent="0.3">
      <c r="V2872" s="66"/>
    </row>
    <row r="2873" spans="22:22" x14ac:dyDescent="0.3">
      <c r="V2873" s="66"/>
    </row>
    <row r="2874" spans="22:22" x14ac:dyDescent="0.3">
      <c r="V2874" s="66"/>
    </row>
    <row r="2875" spans="22:22" x14ac:dyDescent="0.3">
      <c r="V2875" s="66"/>
    </row>
    <row r="2876" spans="22:22" x14ac:dyDescent="0.3">
      <c r="V2876" s="66"/>
    </row>
    <row r="2877" spans="22:22" x14ac:dyDescent="0.3">
      <c r="V2877" s="66"/>
    </row>
    <row r="2878" spans="22:22" x14ac:dyDescent="0.3">
      <c r="V2878" s="66"/>
    </row>
    <row r="2879" spans="22:22" x14ac:dyDescent="0.3">
      <c r="V2879" s="66"/>
    </row>
    <row r="2880" spans="22:22" x14ac:dyDescent="0.3">
      <c r="V2880" s="66"/>
    </row>
    <row r="2881" spans="22:22" x14ac:dyDescent="0.3">
      <c r="V2881" s="66"/>
    </row>
    <row r="2882" spans="22:22" x14ac:dyDescent="0.3">
      <c r="V2882" s="66"/>
    </row>
    <row r="2883" spans="22:22" x14ac:dyDescent="0.3">
      <c r="V2883" s="66"/>
    </row>
    <row r="2884" spans="22:22" x14ac:dyDescent="0.3">
      <c r="V2884" s="66"/>
    </row>
    <row r="2885" spans="22:22" x14ac:dyDescent="0.3">
      <c r="V2885" s="66"/>
    </row>
    <row r="2886" spans="22:22" x14ac:dyDescent="0.3">
      <c r="V2886" s="66"/>
    </row>
    <row r="2887" spans="22:22" x14ac:dyDescent="0.3">
      <c r="V2887" s="66"/>
    </row>
    <row r="2888" spans="22:22" x14ac:dyDescent="0.3">
      <c r="V2888" s="66"/>
    </row>
    <row r="2889" spans="22:22" x14ac:dyDescent="0.3">
      <c r="V2889" s="66"/>
    </row>
    <row r="2890" spans="22:22" x14ac:dyDescent="0.3">
      <c r="V2890" s="66"/>
    </row>
    <row r="2891" spans="22:22" x14ac:dyDescent="0.3">
      <c r="V2891" s="66"/>
    </row>
    <row r="2892" spans="22:22" x14ac:dyDescent="0.3">
      <c r="V2892" s="66"/>
    </row>
    <row r="2893" spans="22:22" x14ac:dyDescent="0.3">
      <c r="V2893" s="66"/>
    </row>
    <row r="2894" spans="22:22" x14ac:dyDescent="0.3">
      <c r="V2894" s="66"/>
    </row>
    <row r="2895" spans="22:22" x14ac:dyDescent="0.3">
      <c r="V2895" s="66"/>
    </row>
    <row r="2896" spans="22:22" x14ac:dyDescent="0.3">
      <c r="V2896" s="66"/>
    </row>
    <row r="2897" spans="22:22" x14ac:dyDescent="0.3">
      <c r="V2897" s="66"/>
    </row>
    <row r="2898" spans="22:22" x14ac:dyDescent="0.3">
      <c r="V2898" s="66"/>
    </row>
    <row r="2899" spans="22:22" x14ac:dyDescent="0.3">
      <c r="V2899" s="66"/>
    </row>
    <row r="2900" spans="22:22" x14ac:dyDescent="0.3">
      <c r="V2900" s="66"/>
    </row>
    <row r="2901" spans="22:22" x14ac:dyDescent="0.3">
      <c r="V2901" s="66"/>
    </row>
    <row r="2902" spans="22:22" x14ac:dyDescent="0.3">
      <c r="V2902" s="66"/>
    </row>
    <row r="2903" spans="22:22" x14ac:dyDescent="0.3">
      <c r="V2903" s="66"/>
    </row>
    <row r="2904" spans="22:22" x14ac:dyDescent="0.3">
      <c r="V2904" s="66"/>
    </row>
    <row r="2905" spans="22:22" x14ac:dyDescent="0.3">
      <c r="V2905" s="66"/>
    </row>
    <row r="2906" spans="22:22" x14ac:dyDescent="0.3">
      <c r="V2906" s="66"/>
    </row>
    <row r="2907" spans="22:22" x14ac:dyDescent="0.3">
      <c r="V2907" s="66"/>
    </row>
    <row r="2908" spans="22:22" x14ac:dyDescent="0.3">
      <c r="V2908" s="66"/>
    </row>
    <row r="2909" spans="22:22" x14ac:dyDescent="0.3">
      <c r="V2909" s="66"/>
    </row>
    <row r="2910" spans="22:22" x14ac:dyDescent="0.3">
      <c r="V2910" s="66"/>
    </row>
    <row r="2911" spans="22:22" x14ac:dyDescent="0.3">
      <c r="V2911" s="66"/>
    </row>
    <row r="2912" spans="22:22" x14ac:dyDescent="0.3">
      <c r="V2912" s="66"/>
    </row>
    <row r="2913" spans="22:22" x14ac:dyDescent="0.3">
      <c r="V2913" s="66"/>
    </row>
    <row r="2914" spans="22:22" x14ac:dyDescent="0.3">
      <c r="V2914" s="66"/>
    </row>
    <row r="2915" spans="22:22" x14ac:dyDescent="0.3">
      <c r="V2915" s="66"/>
    </row>
    <row r="2916" spans="22:22" x14ac:dyDescent="0.3">
      <c r="V2916" s="66"/>
    </row>
    <row r="2917" spans="22:22" x14ac:dyDescent="0.3">
      <c r="V2917" s="66"/>
    </row>
    <row r="2918" spans="22:22" x14ac:dyDescent="0.3">
      <c r="V2918" s="66"/>
    </row>
    <row r="2919" spans="22:22" x14ac:dyDescent="0.3">
      <c r="V2919" s="66"/>
    </row>
    <row r="2920" spans="22:22" x14ac:dyDescent="0.3">
      <c r="V2920" s="66"/>
    </row>
    <row r="2921" spans="22:22" x14ac:dyDescent="0.3">
      <c r="V2921" s="66"/>
    </row>
    <row r="2922" spans="22:22" x14ac:dyDescent="0.3">
      <c r="V2922" s="66"/>
    </row>
    <row r="2923" spans="22:22" x14ac:dyDescent="0.3">
      <c r="V2923" s="66"/>
    </row>
    <row r="2924" spans="22:22" x14ac:dyDescent="0.3">
      <c r="V2924" s="66"/>
    </row>
    <row r="2925" spans="22:22" x14ac:dyDescent="0.3">
      <c r="V2925" s="66"/>
    </row>
    <row r="2926" spans="22:22" x14ac:dyDescent="0.3">
      <c r="V2926" s="66"/>
    </row>
    <row r="2927" spans="22:22" x14ac:dyDescent="0.3">
      <c r="V2927" s="66"/>
    </row>
    <row r="2928" spans="22:22" x14ac:dyDescent="0.3">
      <c r="V2928" s="66"/>
    </row>
    <row r="2929" spans="22:22" x14ac:dyDescent="0.3">
      <c r="V2929" s="66"/>
    </row>
    <row r="2930" spans="22:22" x14ac:dyDescent="0.3">
      <c r="V2930" s="66"/>
    </row>
    <row r="2931" spans="22:22" x14ac:dyDescent="0.3">
      <c r="V2931" s="66"/>
    </row>
    <row r="2932" spans="22:22" x14ac:dyDescent="0.3">
      <c r="V2932" s="66"/>
    </row>
    <row r="2933" spans="22:22" x14ac:dyDescent="0.3">
      <c r="V2933" s="66"/>
    </row>
    <row r="2934" spans="22:22" x14ac:dyDescent="0.3">
      <c r="V2934" s="66"/>
    </row>
    <row r="2935" spans="22:22" x14ac:dyDescent="0.3">
      <c r="V2935" s="66"/>
    </row>
    <row r="2936" spans="22:22" x14ac:dyDescent="0.3">
      <c r="V2936" s="66"/>
    </row>
    <row r="2937" spans="22:22" x14ac:dyDescent="0.3">
      <c r="V2937" s="66"/>
    </row>
    <row r="2938" spans="22:22" x14ac:dyDescent="0.3">
      <c r="V2938" s="66"/>
    </row>
    <row r="2939" spans="22:22" x14ac:dyDescent="0.3">
      <c r="V2939" s="66"/>
    </row>
    <row r="2940" spans="22:22" x14ac:dyDescent="0.3">
      <c r="V2940" s="66"/>
    </row>
    <row r="2941" spans="22:22" x14ac:dyDescent="0.3">
      <c r="V2941" s="66"/>
    </row>
    <row r="2942" spans="22:22" x14ac:dyDescent="0.3">
      <c r="V2942" s="66"/>
    </row>
    <row r="2943" spans="22:22" x14ac:dyDescent="0.3">
      <c r="V2943" s="66"/>
    </row>
    <row r="2944" spans="22:22" x14ac:dyDescent="0.3">
      <c r="V2944" s="66"/>
    </row>
    <row r="2945" spans="22:22" x14ac:dyDescent="0.3">
      <c r="V2945" s="66"/>
    </row>
    <row r="2946" spans="22:22" x14ac:dyDescent="0.3">
      <c r="V2946" s="66"/>
    </row>
    <row r="2947" spans="22:22" x14ac:dyDescent="0.3">
      <c r="V2947" s="66"/>
    </row>
    <row r="2948" spans="22:22" x14ac:dyDescent="0.3">
      <c r="V2948" s="66"/>
    </row>
    <row r="2949" spans="22:22" x14ac:dyDescent="0.3">
      <c r="V2949" s="66"/>
    </row>
    <row r="2950" spans="22:22" x14ac:dyDescent="0.3">
      <c r="V2950" s="66"/>
    </row>
    <row r="2951" spans="22:22" x14ac:dyDescent="0.3">
      <c r="V2951" s="66"/>
    </row>
    <row r="2952" spans="22:22" x14ac:dyDescent="0.3">
      <c r="V2952" s="66"/>
    </row>
    <row r="2953" spans="22:22" x14ac:dyDescent="0.3">
      <c r="V2953" s="66"/>
    </row>
    <row r="2954" spans="22:22" x14ac:dyDescent="0.3">
      <c r="V2954" s="66"/>
    </row>
    <row r="2955" spans="22:22" x14ac:dyDescent="0.3">
      <c r="V2955" s="66"/>
    </row>
    <row r="2956" spans="22:22" x14ac:dyDescent="0.3">
      <c r="V2956" s="66"/>
    </row>
    <row r="2957" spans="22:22" x14ac:dyDescent="0.3">
      <c r="V2957" s="66"/>
    </row>
    <row r="2958" spans="22:22" x14ac:dyDescent="0.3">
      <c r="V2958" s="66"/>
    </row>
    <row r="2959" spans="22:22" x14ac:dyDescent="0.3">
      <c r="V2959" s="66"/>
    </row>
    <row r="2960" spans="22:22" x14ac:dyDescent="0.3">
      <c r="V2960" s="66"/>
    </row>
    <row r="2961" spans="22:22" x14ac:dyDescent="0.3">
      <c r="V2961" s="66"/>
    </row>
    <row r="2962" spans="22:22" x14ac:dyDescent="0.3">
      <c r="V2962" s="66"/>
    </row>
    <row r="2963" spans="22:22" x14ac:dyDescent="0.3">
      <c r="V2963" s="66"/>
    </row>
    <row r="2964" spans="22:22" x14ac:dyDescent="0.3">
      <c r="V2964" s="66"/>
    </row>
    <row r="2965" spans="22:22" x14ac:dyDescent="0.3">
      <c r="V2965" s="66"/>
    </row>
    <row r="2966" spans="22:22" x14ac:dyDescent="0.3">
      <c r="V2966" s="66"/>
    </row>
    <row r="2967" spans="22:22" x14ac:dyDescent="0.3">
      <c r="V2967" s="66"/>
    </row>
    <row r="2968" spans="22:22" x14ac:dyDescent="0.3">
      <c r="V2968" s="66"/>
    </row>
    <row r="2969" spans="22:22" x14ac:dyDescent="0.3">
      <c r="V2969" s="66"/>
    </row>
    <row r="2970" spans="22:22" x14ac:dyDescent="0.3">
      <c r="V2970" s="66"/>
    </row>
    <row r="2971" spans="22:22" x14ac:dyDescent="0.3">
      <c r="V2971" s="66"/>
    </row>
    <row r="2972" spans="22:22" x14ac:dyDescent="0.3">
      <c r="V2972" s="66"/>
    </row>
    <row r="2973" spans="22:22" x14ac:dyDescent="0.3">
      <c r="V2973" s="66"/>
    </row>
    <row r="2974" spans="22:22" x14ac:dyDescent="0.3">
      <c r="V2974" s="66"/>
    </row>
    <row r="2975" spans="22:22" x14ac:dyDescent="0.3">
      <c r="V2975" s="66"/>
    </row>
    <row r="2976" spans="22:22" x14ac:dyDescent="0.3">
      <c r="V2976" s="66"/>
    </row>
    <row r="2977" spans="22:22" x14ac:dyDescent="0.3">
      <c r="V2977" s="66"/>
    </row>
    <row r="2978" spans="22:22" x14ac:dyDescent="0.3">
      <c r="V2978" s="66"/>
    </row>
    <row r="2979" spans="22:22" x14ac:dyDescent="0.3">
      <c r="V2979" s="66"/>
    </row>
    <row r="2980" spans="22:22" x14ac:dyDescent="0.3">
      <c r="V2980" s="66"/>
    </row>
    <row r="2981" spans="22:22" x14ac:dyDescent="0.3">
      <c r="V2981" s="66"/>
    </row>
    <row r="2982" spans="22:22" x14ac:dyDescent="0.3">
      <c r="V2982" s="66"/>
    </row>
    <row r="2983" spans="22:22" x14ac:dyDescent="0.3">
      <c r="V2983" s="66"/>
    </row>
    <row r="2984" spans="22:22" x14ac:dyDescent="0.3">
      <c r="V2984" s="66"/>
    </row>
    <row r="2985" spans="22:22" x14ac:dyDescent="0.3">
      <c r="V2985" s="66"/>
    </row>
    <row r="2986" spans="22:22" x14ac:dyDescent="0.3">
      <c r="V2986" s="66"/>
    </row>
    <row r="2987" spans="22:22" x14ac:dyDescent="0.3">
      <c r="V2987" s="66"/>
    </row>
    <row r="2988" spans="22:22" x14ac:dyDescent="0.3">
      <c r="V2988" s="66"/>
    </row>
    <row r="2989" spans="22:22" x14ac:dyDescent="0.3">
      <c r="V2989" s="66"/>
    </row>
    <row r="2990" spans="22:22" x14ac:dyDescent="0.3">
      <c r="V2990" s="66"/>
    </row>
    <row r="2991" spans="22:22" x14ac:dyDescent="0.3">
      <c r="V2991" s="66"/>
    </row>
    <row r="2992" spans="22:22" x14ac:dyDescent="0.3">
      <c r="V2992" s="66"/>
    </row>
    <row r="2993" spans="22:22" x14ac:dyDescent="0.3">
      <c r="V2993" s="66"/>
    </row>
    <row r="2994" spans="22:22" x14ac:dyDescent="0.3">
      <c r="V2994" s="66"/>
    </row>
    <row r="2995" spans="22:22" x14ac:dyDescent="0.3">
      <c r="V2995" s="66"/>
    </row>
    <row r="2996" spans="22:22" x14ac:dyDescent="0.3">
      <c r="V2996" s="66"/>
    </row>
    <row r="2997" spans="22:22" x14ac:dyDescent="0.3">
      <c r="V2997" s="66"/>
    </row>
    <row r="2998" spans="22:22" x14ac:dyDescent="0.3">
      <c r="V2998" s="66"/>
    </row>
    <row r="2999" spans="22:22" x14ac:dyDescent="0.3">
      <c r="V2999" s="66"/>
    </row>
    <row r="3000" spans="22:22" x14ac:dyDescent="0.3">
      <c r="V3000" s="66"/>
    </row>
    <row r="3001" spans="22:22" x14ac:dyDescent="0.3">
      <c r="V3001" s="66"/>
    </row>
    <row r="3002" spans="22:22" x14ac:dyDescent="0.3">
      <c r="V3002" s="66"/>
    </row>
    <row r="3003" spans="22:22" x14ac:dyDescent="0.3">
      <c r="V3003" s="66"/>
    </row>
    <row r="3004" spans="22:22" x14ac:dyDescent="0.3">
      <c r="V3004" s="66"/>
    </row>
    <row r="3005" spans="22:22" x14ac:dyDescent="0.3">
      <c r="V3005" s="66"/>
    </row>
    <row r="3006" spans="22:22" x14ac:dyDescent="0.3">
      <c r="V3006" s="66"/>
    </row>
    <row r="3007" spans="22:22" x14ac:dyDescent="0.3">
      <c r="V3007" s="66"/>
    </row>
    <row r="3008" spans="22:22" x14ac:dyDescent="0.3">
      <c r="V3008" s="66"/>
    </row>
    <row r="3009" spans="22:22" x14ac:dyDescent="0.3">
      <c r="V3009" s="66"/>
    </row>
    <row r="3010" spans="22:22" x14ac:dyDescent="0.3">
      <c r="V3010" s="66"/>
    </row>
    <row r="3011" spans="22:22" x14ac:dyDescent="0.3">
      <c r="V3011" s="66"/>
    </row>
    <row r="3012" spans="22:22" x14ac:dyDescent="0.3">
      <c r="V3012" s="66"/>
    </row>
    <row r="3013" spans="22:22" x14ac:dyDescent="0.3">
      <c r="V3013" s="66"/>
    </row>
    <row r="3014" spans="22:22" x14ac:dyDescent="0.3">
      <c r="V3014" s="66"/>
    </row>
    <row r="3015" spans="22:22" x14ac:dyDescent="0.3">
      <c r="V3015" s="66"/>
    </row>
    <row r="3016" spans="22:22" x14ac:dyDescent="0.3">
      <c r="V3016" s="66"/>
    </row>
    <row r="3017" spans="22:22" x14ac:dyDescent="0.3">
      <c r="V3017" s="66"/>
    </row>
    <row r="3018" spans="22:22" x14ac:dyDescent="0.3">
      <c r="V3018" s="66"/>
    </row>
    <row r="3019" spans="22:22" x14ac:dyDescent="0.3">
      <c r="V3019" s="66"/>
    </row>
    <row r="3020" spans="22:22" x14ac:dyDescent="0.3">
      <c r="V3020" s="66"/>
    </row>
    <row r="3021" spans="22:22" x14ac:dyDescent="0.3">
      <c r="V3021" s="66"/>
    </row>
    <row r="3022" spans="22:22" x14ac:dyDescent="0.3">
      <c r="V3022" s="66"/>
    </row>
    <row r="3023" spans="22:22" x14ac:dyDescent="0.3">
      <c r="V3023" s="66"/>
    </row>
    <row r="3024" spans="22:22" x14ac:dyDescent="0.3">
      <c r="V3024" s="66"/>
    </row>
    <row r="3025" spans="22:22" x14ac:dyDescent="0.3">
      <c r="V3025" s="66"/>
    </row>
    <row r="3026" spans="22:22" x14ac:dyDescent="0.3">
      <c r="V3026" s="66"/>
    </row>
    <row r="3027" spans="22:22" x14ac:dyDescent="0.3">
      <c r="V3027" s="66"/>
    </row>
    <row r="3028" spans="22:22" x14ac:dyDescent="0.3">
      <c r="V3028" s="66"/>
    </row>
    <row r="3029" spans="22:22" x14ac:dyDescent="0.3">
      <c r="V3029" s="66"/>
    </row>
    <row r="3030" spans="22:22" x14ac:dyDescent="0.3">
      <c r="V3030" s="66"/>
    </row>
    <row r="3031" spans="22:22" x14ac:dyDescent="0.3">
      <c r="V3031" s="66"/>
    </row>
    <row r="3032" spans="22:22" x14ac:dyDescent="0.3">
      <c r="V3032" s="66"/>
    </row>
    <row r="3033" spans="22:22" x14ac:dyDescent="0.3">
      <c r="V3033" s="66"/>
    </row>
    <row r="3034" spans="22:22" x14ac:dyDescent="0.3">
      <c r="V3034" s="66"/>
    </row>
    <row r="3035" spans="22:22" x14ac:dyDescent="0.3">
      <c r="V3035" s="66"/>
    </row>
    <row r="3036" spans="22:22" x14ac:dyDescent="0.3">
      <c r="V3036" s="66"/>
    </row>
    <row r="3037" spans="22:22" x14ac:dyDescent="0.3">
      <c r="V3037" s="66"/>
    </row>
    <row r="3038" spans="22:22" x14ac:dyDescent="0.3">
      <c r="V3038" s="66"/>
    </row>
    <row r="3039" spans="22:22" x14ac:dyDescent="0.3">
      <c r="V3039" s="66"/>
    </row>
    <row r="3040" spans="22:22" x14ac:dyDescent="0.3">
      <c r="V3040" s="66"/>
    </row>
    <row r="3041" spans="22:22" x14ac:dyDescent="0.3">
      <c r="V3041" s="66"/>
    </row>
    <row r="3042" spans="22:22" x14ac:dyDescent="0.3">
      <c r="V3042" s="66"/>
    </row>
    <row r="3043" spans="22:22" x14ac:dyDescent="0.3">
      <c r="V3043" s="66"/>
    </row>
    <row r="3044" spans="22:22" x14ac:dyDescent="0.3">
      <c r="V3044" s="66"/>
    </row>
    <row r="3045" spans="22:22" x14ac:dyDescent="0.3">
      <c r="V3045" s="66"/>
    </row>
    <row r="3046" spans="22:22" x14ac:dyDescent="0.3">
      <c r="V3046" s="66"/>
    </row>
    <row r="3047" spans="22:22" x14ac:dyDescent="0.3">
      <c r="V3047" s="66"/>
    </row>
    <row r="3048" spans="22:22" x14ac:dyDescent="0.3">
      <c r="V3048" s="66"/>
    </row>
    <row r="3049" spans="22:22" x14ac:dyDescent="0.3">
      <c r="V3049" s="66"/>
    </row>
    <row r="3050" spans="22:22" x14ac:dyDescent="0.3">
      <c r="V3050" s="66"/>
    </row>
    <row r="3051" spans="22:22" x14ac:dyDescent="0.3">
      <c r="V3051" s="66"/>
    </row>
    <row r="3052" spans="22:22" x14ac:dyDescent="0.3">
      <c r="V3052" s="66"/>
    </row>
    <row r="3053" spans="22:22" x14ac:dyDescent="0.3">
      <c r="V3053" s="66"/>
    </row>
    <row r="3054" spans="22:22" x14ac:dyDescent="0.3">
      <c r="V3054" s="66"/>
    </row>
    <row r="3055" spans="22:22" x14ac:dyDescent="0.3">
      <c r="V3055" s="66"/>
    </row>
    <row r="3056" spans="22:22" x14ac:dyDescent="0.3">
      <c r="V3056" s="66"/>
    </row>
    <row r="3057" spans="22:22" x14ac:dyDescent="0.3">
      <c r="V3057" s="66"/>
    </row>
    <row r="3058" spans="22:22" x14ac:dyDescent="0.3">
      <c r="V3058" s="66"/>
    </row>
    <row r="3059" spans="22:22" x14ac:dyDescent="0.3">
      <c r="V3059" s="66"/>
    </row>
    <row r="3060" spans="22:22" x14ac:dyDescent="0.3">
      <c r="V3060" s="66"/>
    </row>
    <row r="3061" spans="22:22" x14ac:dyDescent="0.3">
      <c r="V3061" s="66"/>
    </row>
    <row r="3062" spans="22:22" x14ac:dyDescent="0.3">
      <c r="V3062" s="66"/>
    </row>
    <row r="3063" spans="22:22" x14ac:dyDescent="0.3">
      <c r="V3063" s="66"/>
    </row>
    <row r="3064" spans="22:22" x14ac:dyDescent="0.3">
      <c r="V3064" s="66"/>
    </row>
    <row r="3065" spans="22:22" x14ac:dyDescent="0.3">
      <c r="V3065" s="66"/>
    </row>
    <row r="3066" spans="22:22" x14ac:dyDescent="0.3">
      <c r="V3066" s="66"/>
    </row>
    <row r="3067" spans="22:22" x14ac:dyDescent="0.3">
      <c r="V3067" s="66"/>
    </row>
    <row r="3068" spans="22:22" x14ac:dyDescent="0.3">
      <c r="V3068" s="66"/>
    </row>
    <row r="3069" spans="22:22" x14ac:dyDescent="0.3">
      <c r="V3069" s="66"/>
    </row>
    <row r="3070" spans="22:22" x14ac:dyDescent="0.3">
      <c r="V3070" s="66"/>
    </row>
    <row r="3071" spans="22:22" x14ac:dyDescent="0.3">
      <c r="V3071" s="66"/>
    </row>
    <row r="3072" spans="22:22" x14ac:dyDescent="0.3">
      <c r="V3072" s="66"/>
    </row>
    <row r="3073" spans="22:22" x14ac:dyDescent="0.3">
      <c r="V3073" s="66"/>
    </row>
    <row r="3074" spans="22:22" x14ac:dyDescent="0.3">
      <c r="V3074" s="66"/>
    </row>
    <row r="3075" spans="22:22" x14ac:dyDescent="0.3">
      <c r="V3075" s="66"/>
    </row>
    <row r="3076" spans="22:22" x14ac:dyDescent="0.3">
      <c r="V3076" s="66"/>
    </row>
    <row r="3077" spans="22:22" x14ac:dyDescent="0.3">
      <c r="V3077" s="66"/>
    </row>
    <row r="3078" spans="22:22" x14ac:dyDescent="0.3">
      <c r="V3078" s="66"/>
    </row>
    <row r="3079" spans="22:22" x14ac:dyDescent="0.3">
      <c r="V3079" s="66"/>
    </row>
    <row r="3080" spans="22:22" x14ac:dyDescent="0.3">
      <c r="V3080" s="66"/>
    </row>
    <row r="3081" spans="22:22" x14ac:dyDescent="0.3">
      <c r="V3081" s="66"/>
    </row>
    <row r="3082" spans="22:22" x14ac:dyDescent="0.3">
      <c r="V3082" s="66"/>
    </row>
    <row r="3083" spans="22:22" x14ac:dyDescent="0.3">
      <c r="V3083" s="66"/>
    </row>
    <row r="3084" spans="22:22" x14ac:dyDescent="0.3">
      <c r="V3084" s="66"/>
    </row>
    <row r="3085" spans="22:22" x14ac:dyDescent="0.3">
      <c r="V3085" s="66"/>
    </row>
    <row r="3086" spans="22:22" x14ac:dyDescent="0.3">
      <c r="V3086" s="66"/>
    </row>
    <row r="3087" spans="22:22" x14ac:dyDescent="0.3">
      <c r="V3087" s="66"/>
    </row>
    <row r="3088" spans="22:22" x14ac:dyDescent="0.3">
      <c r="V3088" s="66"/>
    </row>
    <row r="3089" spans="22:22" x14ac:dyDescent="0.3">
      <c r="V3089" s="66"/>
    </row>
    <row r="3090" spans="22:22" x14ac:dyDescent="0.3">
      <c r="V3090" s="66"/>
    </row>
    <row r="3091" spans="22:22" x14ac:dyDescent="0.3">
      <c r="V3091" s="66"/>
    </row>
    <row r="3092" spans="22:22" x14ac:dyDescent="0.3">
      <c r="V3092" s="66"/>
    </row>
    <row r="3093" spans="22:22" x14ac:dyDescent="0.3">
      <c r="V3093" s="66"/>
    </row>
    <row r="3094" spans="22:22" x14ac:dyDescent="0.3">
      <c r="V3094" s="66"/>
    </row>
    <row r="3095" spans="22:22" x14ac:dyDescent="0.3">
      <c r="V3095" s="66"/>
    </row>
    <row r="3096" spans="22:22" x14ac:dyDescent="0.3">
      <c r="V3096" s="66"/>
    </row>
    <row r="3097" spans="22:22" x14ac:dyDescent="0.3">
      <c r="V3097" s="66"/>
    </row>
    <row r="3098" spans="22:22" x14ac:dyDescent="0.3">
      <c r="V3098" s="66"/>
    </row>
    <row r="3099" spans="22:22" x14ac:dyDescent="0.3">
      <c r="V3099" s="66"/>
    </row>
    <row r="3100" spans="22:22" x14ac:dyDescent="0.3">
      <c r="V3100" s="66"/>
    </row>
    <row r="3101" spans="22:22" x14ac:dyDescent="0.3">
      <c r="V3101" s="66"/>
    </row>
    <row r="3102" spans="22:22" x14ac:dyDescent="0.3">
      <c r="V3102" s="66"/>
    </row>
    <row r="3103" spans="22:22" x14ac:dyDescent="0.3">
      <c r="V3103" s="66"/>
    </row>
    <row r="3104" spans="22:22" x14ac:dyDescent="0.3">
      <c r="V3104" s="66"/>
    </row>
    <row r="3105" spans="22:22" x14ac:dyDescent="0.3">
      <c r="V3105" s="66"/>
    </row>
    <row r="3106" spans="22:22" x14ac:dyDescent="0.3">
      <c r="V3106" s="66"/>
    </row>
    <row r="3107" spans="22:22" x14ac:dyDescent="0.3">
      <c r="V3107" s="66"/>
    </row>
    <row r="3108" spans="22:22" x14ac:dyDescent="0.3">
      <c r="V3108" s="66"/>
    </row>
    <row r="3109" spans="22:22" x14ac:dyDescent="0.3">
      <c r="V3109" s="66"/>
    </row>
    <row r="3110" spans="22:22" x14ac:dyDescent="0.3">
      <c r="V3110" s="66"/>
    </row>
    <row r="3111" spans="22:22" x14ac:dyDescent="0.3">
      <c r="V3111" s="66"/>
    </row>
    <row r="3112" spans="22:22" x14ac:dyDescent="0.3">
      <c r="V3112" s="66"/>
    </row>
    <row r="3113" spans="22:22" x14ac:dyDescent="0.3">
      <c r="V3113" s="66"/>
    </row>
    <row r="3114" spans="22:22" x14ac:dyDescent="0.3">
      <c r="V3114" s="66"/>
    </row>
    <row r="3115" spans="22:22" x14ac:dyDescent="0.3">
      <c r="V3115" s="66"/>
    </row>
    <row r="3116" spans="22:22" x14ac:dyDescent="0.3">
      <c r="V3116" s="66"/>
    </row>
    <row r="3117" spans="22:22" x14ac:dyDescent="0.3">
      <c r="V3117" s="66"/>
    </row>
    <row r="3118" spans="22:22" x14ac:dyDescent="0.3">
      <c r="V3118" s="66"/>
    </row>
    <row r="3119" spans="22:22" x14ac:dyDescent="0.3">
      <c r="V3119" s="66"/>
    </row>
    <row r="3120" spans="22:22" x14ac:dyDescent="0.3">
      <c r="V3120" s="66"/>
    </row>
    <row r="3121" spans="22:22" x14ac:dyDescent="0.3">
      <c r="V3121" s="66"/>
    </row>
    <row r="3122" spans="22:22" x14ac:dyDescent="0.3">
      <c r="V3122" s="66"/>
    </row>
    <row r="3123" spans="22:22" x14ac:dyDescent="0.3">
      <c r="V3123" s="66"/>
    </row>
    <row r="3124" spans="22:22" x14ac:dyDescent="0.3">
      <c r="V3124" s="66"/>
    </row>
    <row r="3125" spans="22:22" x14ac:dyDescent="0.3">
      <c r="V3125" s="66"/>
    </row>
    <row r="3126" spans="22:22" x14ac:dyDescent="0.3">
      <c r="V3126" s="66"/>
    </row>
    <row r="3127" spans="22:22" x14ac:dyDescent="0.3">
      <c r="V3127" s="66"/>
    </row>
    <row r="3128" spans="22:22" x14ac:dyDescent="0.3">
      <c r="V3128" s="66"/>
    </row>
    <row r="3129" spans="22:22" x14ac:dyDescent="0.3">
      <c r="V3129" s="66"/>
    </row>
    <row r="3130" spans="22:22" x14ac:dyDescent="0.3">
      <c r="V3130" s="66"/>
    </row>
    <row r="3131" spans="22:22" x14ac:dyDescent="0.3">
      <c r="V3131" s="66"/>
    </row>
    <row r="3132" spans="22:22" x14ac:dyDescent="0.3">
      <c r="V3132" s="66"/>
    </row>
    <row r="3133" spans="22:22" x14ac:dyDescent="0.3">
      <c r="V3133" s="66"/>
    </row>
    <row r="3134" spans="22:22" x14ac:dyDescent="0.3">
      <c r="V3134" s="66"/>
    </row>
    <row r="3135" spans="22:22" x14ac:dyDescent="0.3">
      <c r="V3135" s="66"/>
    </row>
    <row r="3136" spans="22:22" x14ac:dyDescent="0.3">
      <c r="V3136" s="66"/>
    </row>
    <row r="3137" spans="22:22" x14ac:dyDescent="0.3">
      <c r="V3137" s="66"/>
    </row>
    <row r="3138" spans="22:22" x14ac:dyDescent="0.3">
      <c r="V3138" s="66"/>
    </row>
    <row r="3139" spans="22:22" x14ac:dyDescent="0.3">
      <c r="V3139" s="66"/>
    </row>
    <row r="3140" spans="22:22" x14ac:dyDescent="0.3">
      <c r="V3140" s="66"/>
    </row>
    <row r="3141" spans="22:22" x14ac:dyDescent="0.3">
      <c r="V3141" s="66"/>
    </row>
    <row r="3142" spans="22:22" x14ac:dyDescent="0.3">
      <c r="V3142" s="66"/>
    </row>
    <row r="3143" spans="22:22" x14ac:dyDescent="0.3">
      <c r="V3143" s="66"/>
    </row>
    <row r="3144" spans="22:22" x14ac:dyDescent="0.3">
      <c r="V3144" s="66"/>
    </row>
    <row r="3145" spans="22:22" x14ac:dyDescent="0.3">
      <c r="V3145" s="66"/>
    </row>
    <row r="3146" spans="22:22" x14ac:dyDescent="0.3">
      <c r="V3146" s="66"/>
    </row>
    <row r="3147" spans="22:22" x14ac:dyDescent="0.3">
      <c r="V3147" s="66"/>
    </row>
    <row r="3148" spans="22:22" x14ac:dyDescent="0.3">
      <c r="V3148" s="66"/>
    </row>
    <row r="3149" spans="22:22" x14ac:dyDescent="0.3">
      <c r="V3149" s="66"/>
    </row>
    <row r="3150" spans="22:22" x14ac:dyDescent="0.3">
      <c r="V3150" s="66"/>
    </row>
    <row r="3151" spans="22:22" x14ac:dyDescent="0.3">
      <c r="V3151" s="66"/>
    </row>
    <row r="3152" spans="22:22" x14ac:dyDescent="0.3">
      <c r="V3152" s="66"/>
    </row>
    <row r="3153" spans="22:22" x14ac:dyDescent="0.3">
      <c r="V3153" s="66"/>
    </row>
    <row r="3154" spans="22:22" x14ac:dyDescent="0.3">
      <c r="V3154" s="66"/>
    </row>
    <row r="3155" spans="22:22" x14ac:dyDescent="0.3">
      <c r="V3155" s="66"/>
    </row>
    <row r="3156" spans="22:22" x14ac:dyDescent="0.3">
      <c r="V3156" s="66"/>
    </row>
    <row r="3157" spans="22:22" x14ac:dyDescent="0.3">
      <c r="V3157" s="66"/>
    </row>
    <row r="3158" spans="22:22" x14ac:dyDescent="0.3">
      <c r="V3158" s="66"/>
    </row>
    <row r="3159" spans="22:22" x14ac:dyDescent="0.3">
      <c r="V3159" s="66"/>
    </row>
    <row r="3160" spans="22:22" x14ac:dyDescent="0.3">
      <c r="V3160" s="66"/>
    </row>
    <row r="3161" spans="22:22" x14ac:dyDescent="0.3">
      <c r="V3161" s="66"/>
    </row>
    <row r="3162" spans="22:22" x14ac:dyDescent="0.3">
      <c r="V3162" s="66"/>
    </row>
    <row r="3163" spans="22:22" x14ac:dyDescent="0.3">
      <c r="V3163" s="66"/>
    </row>
    <row r="3164" spans="22:22" x14ac:dyDescent="0.3">
      <c r="V3164" s="66"/>
    </row>
    <row r="3165" spans="22:22" x14ac:dyDescent="0.3">
      <c r="V3165" s="66"/>
    </row>
    <row r="3166" spans="22:22" x14ac:dyDescent="0.3">
      <c r="V3166" s="66"/>
    </row>
    <row r="3167" spans="22:22" x14ac:dyDescent="0.3">
      <c r="V3167" s="66"/>
    </row>
    <row r="3168" spans="22:22" x14ac:dyDescent="0.3">
      <c r="V3168" s="66"/>
    </row>
    <row r="3169" spans="22:22" x14ac:dyDescent="0.3">
      <c r="V3169" s="66"/>
    </row>
    <row r="3170" spans="22:22" x14ac:dyDescent="0.3">
      <c r="V3170" s="66"/>
    </row>
    <row r="3171" spans="22:22" x14ac:dyDescent="0.3">
      <c r="V3171" s="66"/>
    </row>
    <row r="3172" spans="22:22" x14ac:dyDescent="0.3">
      <c r="V3172" s="66"/>
    </row>
    <row r="3173" spans="22:22" x14ac:dyDescent="0.3">
      <c r="V3173" s="66"/>
    </row>
    <row r="3174" spans="22:22" x14ac:dyDescent="0.3">
      <c r="V3174" s="66"/>
    </row>
    <row r="3175" spans="22:22" x14ac:dyDescent="0.3">
      <c r="V3175" s="66"/>
    </row>
    <row r="3176" spans="22:22" x14ac:dyDescent="0.3">
      <c r="V3176" s="66"/>
    </row>
    <row r="3177" spans="22:22" x14ac:dyDescent="0.3">
      <c r="V3177" s="66"/>
    </row>
    <row r="3178" spans="22:22" x14ac:dyDescent="0.3">
      <c r="V3178" s="66"/>
    </row>
    <row r="3179" spans="22:22" x14ac:dyDescent="0.3">
      <c r="V3179" s="66"/>
    </row>
    <row r="3180" spans="22:22" x14ac:dyDescent="0.3">
      <c r="V3180" s="66"/>
    </row>
    <row r="3181" spans="22:22" x14ac:dyDescent="0.3">
      <c r="V3181" s="66"/>
    </row>
    <row r="3182" spans="22:22" x14ac:dyDescent="0.3">
      <c r="V3182" s="66"/>
    </row>
    <row r="3183" spans="22:22" x14ac:dyDescent="0.3">
      <c r="V3183" s="66"/>
    </row>
    <row r="3184" spans="22:22" x14ac:dyDescent="0.3">
      <c r="V3184" s="66"/>
    </row>
    <row r="3185" spans="22:22" x14ac:dyDescent="0.3">
      <c r="V3185" s="66"/>
    </row>
    <row r="3186" spans="22:22" x14ac:dyDescent="0.3">
      <c r="V3186" s="66"/>
    </row>
    <row r="3187" spans="22:22" x14ac:dyDescent="0.3">
      <c r="V3187" s="66"/>
    </row>
    <row r="3188" spans="22:22" x14ac:dyDescent="0.3">
      <c r="V3188" s="66"/>
    </row>
    <row r="3189" spans="22:22" x14ac:dyDescent="0.3">
      <c r="V3189" s="66"/>
    </row>
    <row r="3190" spans="22:22" x14ac:dyDescent="0.3">
      <c r="V3190" s="66"/>
    </row>
    <row r="3191" spans="22:22" x14ac:dyDescent="0.3">
      <c r="V3191" s="66"/>
    </row>
    <row r="3192" spans="22:22" x14ac:dyDescent="0.3">
      <c r="V3192" s="66"/>
    </row>
    <row r="3193" spans="22:22" x14ac:dyDescent="0.3">
      <c r="V3193" s="66"/>
    </row>
    <row r="3194" spans="22:22" x14ac:dyDescent="0.3">
      <c r="V3194" s="66"/>
    </row>
    <row r="3195" spans="22:22" x14ac:dyDescent="0.3">
      <c r="V3195" s="66"/>
    </row>
    <row r="3196" spans="22:22" x14ac:dyDescent="0.3">
      <c r="V3196" s="66"/>
    </row>
    <row r="3197" spans="22:22" x14ac:dyDescent="0.3">
      <c r="V3197" s="66"/>
    </row>
    <row r="3198" spans="22:22" x14ac:dyDescent="0.3">
      <c r="V3198" s="66"/>
    </row>
    <row r="3199" spans="22:22" x14ac:dyDescent="0.3">
      <c r="V3199" s="66"/>
    </row>
    <row r="3200" spans="22:22" x14ac:dyDescent="0.3">
      <c r="V3200" s="66"/>
    </row>
    <row r="3201" spans="22:22" x14ac:dyDescent="0.3">
      <c r="V3201" s="66"/>
    </row>
    <row r="3202" spans="22:22" x14ac:dyDescent="0.3">
      <c r="V3202" s="66"/>
    </row>
    <row r="3203" spans="22:22" x14ac:dyDescent="0.3">
      <c r="V3203" s="66"/>
    </row>
    <row r="3204" spans="22:22" x14ac:dyDescent="0.3">
      <c r="V3204" s="66"/>
    </row>
    <row r="3205" spans="22:22" x14ac:dyDescent="0.3">
      <c r="V3205" s="66"/>
    </row>
    <row r="3206" spans="22:22" x14ac:dyDescent="0.3">
      <c r="V3206" s="66"/>
    </row>
    <row r="3207" spans="22:22" x14ac:dyDescent="0.3">
      <c r="V3207" s="66"/>
    </row>
    <row r="3208" spans="22:22" x14ac:dyDescent="0.3">
      <c r="V3208" s="66"/>
    </row>
    <row r="3209" spans="22:22" x14ac:dyDescent="0.3">
      <c r="V3209" s="66"/>
    </row>
    <row r="3210" spans="22:22" x14ac:dyDescent="0.3">
      <c r="V3210" s="66"/>
    </row>
    <row r="3211" spans="22:22" x14ac:dyDescent="0.3">
      <c r="V3211" s="66"/>
    </row>
    <row r="3212" spans="22:22" x14ac:dyDescent="0.3">
      <c r="V3212" s="66"/>
    </row>
    <row r="3213" spans="22:22" x14ac:dyDescent="0.3">
      <c r="V3213" s="66"/>
    </row>
    <row r="3214" spans="22:22" x14ac:dyDescent="0.3">
      <c r="V3214" s="66"/>
    </row>
    <row r="3215" spans="22:22" x14ac:dyDescent="0.3">
      <c r="V3215" s="66"/>
    </row>
    <row r="3216" spans="22:22" x14ac:dyDescent="0.3">
      <c r="V3216" s="66"/>
    </row>
    <row r="3217" spans="22:22" x14ac:dyDescent="0.3">
      <c r="V3217" s="66"/>
    </row>
    <row r="3218" spans="22:22" x14ac:dyDescent="0.3">
      <c r="V3218" s="66"/>
    </row>
    <row r="3219" spans="22:22" x14ac:dyDescent="0.3">
      <c r="V3219" s="66"/>
    </row>
    <row r="3220" spans="22:22" x14ac:dyDescent="0.3">
      <c r="V3220" s="66"/>
    </row>
    <row r="3221" spans="22:22" x14ac:dyDescent="0.3">
      <c r="V3221" s="66"/>
    </row>
    <row r="3222" spans="22:22" x14ac:dyDescent="0.3">
      <c r="V3222" s="66"/>
    </row>
    <row r="3223" spans="22:22" x14ac:dyDescent="0.3">
      <c r="V3223" s="66"/>
    </row>
    <row r="3224" spans="22:22" x14ac:dyDescent="0.3">
      <c r="V3224" s="66"/>
    </row>
    <row r="3225" spans="22:22" x14ac:dyDescent="0.3">
      <c r="V3225" s="66"/>
    </row>
    <row r="3226" spans="22:22" x14ac:dyDescent="0.3">
      <c r="V3226" s="66"/>
    </row>
    <row r="3227" spans="22:22" x14ac:dyDescent="0.3">
      <c r="V3227" s="66"/>
    </row>
    <row r="3228" spans="22:22" x14ac:dyDescent="0.3">
      <c r="V3228" s="66"/>
    </row>
    <row r="3229" spans="22:22" x14ac:dyDescent="0.3">
      <c r="V3229" s="66"/>
    </row>
    <row r="3230" spans="22:22" x14ac:dyDescent="0.3">
      <c r="V3230" s="66"/>
    </row>
    <row r="3231" spans="22:22" x14ac:dyDescent="0.3">
      <c r="V3231" s="66"/>
    </row>
    <row r="3232" spans="22:22" x14ac:dyDescent="0.3">
      <c r="V3232" s="66"/>
    </row>
    <row r="3233" spans="22:22" x14ac:dyDescent="0.3">
      <c r="V3233" s="66"/>
    </row>
    <row r="3234" spans="22:22" x14ac:dyDescent="0.3">
      <c r="V3234" s="66"/>
    </row>
    <row r="3235" spans="22:22" x14ac:dyDescent="0.3">
      <c r="V3235" s="66"/>
    </row>
    <row r="3236" spans="22:22" x14ac:dyDescent="0.3">
      <c r="V3236" s="66"/>
    </row>
    <row r="3237" spans="22:22" x14ac:dyDescent="0.3">
      <c r="V3237" s="66"/>
    </row>
    <row r="3238" spans="22:22" x14ac:dyDescent="0.3">
      <c r="V3238" s="66"/>
    </row>
    <row r="3239" spans="22:22" x14ac:dyDescent="0.3">
      <c r="V3239" s="66"/>
    </row>
    <row r="3240" spans="22:22" x14ac:dyDescent="0.3">
      <c r="V3240" s="66"/>
    </row>
    <row r="3241" spans="22:22" x14ac:dyDescent="0.3">
      <c r="V3241" s="66"/>
    </row>
    <row r="3242" spans="22:22" x14ac:dyDescent="0.3">
      <c r="V3242" s="66"/>
    </row>
    <row r="3243" spans="22:22" x14ac:dyDescent="0.3">
      <c r="V3243" s="66"/>
    </row>
    <row r="3244" spans="22:22" x14ac:dyDescent="0.3">
      <c r="V3244" s="66"/>
    </row>
    <row r="3245" spans="22:22" x14ac:dyDescent="0.3">
      <c r="V3245" s="66"/>
    </row>
    <row r="3246" spans="22:22" x14ac:dyDescent="0.3">
      <c r="V3246" s="66"/>
    </row>
    <row r="3247" spans="22:22" x14ac:dyDescent="0.3">
      <c r="V3247" s="66"/>
    </row>
    <row r="3248" spans="22:22" x14ac:dyDescent="0.3">
      <c r="V3248" s="66"/>
    </row>
    <row r="3249" spans="22:22" x14ac:dyDescent="0.3">
      <c r="V3249" s="66"/>
    </row>
    <row r="3250" spans="22:22" x14ac:dyDescent="0.3">
      <c r="V3250" s="66"/>
    </row>
    <row r="3251" spans="22:22" x14ac:dyDescent="0.3">
      <c r="V3251" s="66"/>
    </row>
    <row r="3252" spans="22:22" x14ac:dyDescent="0.3">
      <c r="V3252" s="66"/>
    </row>
    <row r="3253" spans="22:22" x14ac:dyDescent="0.3">
      <c r="V3253" s="66"/>
    </row>
    <row r="3254" spans="22:22" x14ac:dyDescent="0.3">
      <c r="V3254" s="66"/>
    </row>
    <row r="3255" spans="22:22" x14ac:dyDescent="0.3">
      <c r="V3255" s="66"/>
    </row>
    <row r="3256" spans="22:22" x14ac:dyDescent="0.3">
      <c r="V3256" s="66"/>
    </row>
    <row r="3257" spans="22:22" x14ac:dyDescent="0.3">
      <c r="V3257" s="66"/>
    </row>
    <row r="3258" spans="22:22" x14ac:dyDescent="0.3">
      <c r="V3258" s="66"/>
    </row>
    <row r="3259" spans="22:22" x14ac:dyDescent="0.3">
      <c r="V3259" s="66"/>
    </row>
    <row r="3260" spans="22:22" x14ac:dyDescent="0.3">
      <c r="V3260" s="66"/>
    </row>
    <row r="3261" spans="22:22" x14ac:dyDescent="0.3">
      <c r="V3261" s="66"/>
    </row>
    <row r="3262" spans="22:22" x14ac:dyDescent="0.3">
      <c r="V3262" s="66"/>
    </row>
    <row r="3263" spans="22:22" x14ac:dyDescent="0.3">
      <c r="V3263" s="66"/>
    </row>
    <row r="3264" spans="22:22" x14ac:dyDescent="0.3">
      <c r="V3264" s="66"/>
    </row>
    <row r="3265" spans="22:22" x14ac:dyDescent="0.3">
      <c r="V3265" s="66"/>
    </row>
    <row r="3266" spans="22:22" x14ac:dyDescent="0.3">
      <c r="V3266" s="66"/>
    </row>
    <row r="3267" spans="22:22" x14ac:dyDescent="0.3">
      <c r="V3267" s="66"/>
    </row>
    <row r="3268" spans="22:22" x14ac:dyDescent="0.3">
      <c r="V3268" s="66"/>
    </row>
    <row r="3269" spans="22:22" x14ac:dyDescent="0.3">
      <c r="V3269" s="66"/>
    </row>
    <row r="3270" spans="22:22" x14ac:dyDescent="0.3">
      <c r="V3270" s="66"/>
    </row>
    <row r="3271" spans="22:22" x14ac:dyDescent="0.3">
      <c r="V3271" s="66"/>
    </row>
    <row r="3272" spans="22:22" x14ac:dyDescent="0.3">
      <c r="V3272" s="66"/>
    </row>
    <row r="3273" spans="22:22" x14ac:dyDescent="0.3">
      <c r="V3273" s="66"/>
    </row>
    <row r="3274" spans="22:22" x14ac:dyDescent="0.3">
      <c r="V3274" s="66"/>
    </row>
    <row r="3275" spans="22:22" x14ac:dyDescent="0.3">
      <c r="V3275" s="66"/>
    </row>
    <row r="3276" spans="22:22" x14ac:dyDescent="0.3">
      <c r="V3276" s="66"/>
    </row>
    <row r="3277" spans="22:22" x14ac:dyDescent="0.3">
      <c r="V3277" s="66"/>
    </row>
    <row r="3278" spans="22:22" x14ac:dyDescent="0.3">
      <c r="V3278" s="66"/>
    </row>
    <row r="3279" spans="22:22" x14ac:dyDescent="0.3">
      <c r="V3279" s="66"/>
    </row>
    <row r="3280" spans="22:22" x14ac:dyDescent="0.3">
      <c r="V3280" s="66"/>
    </row>
    <row r="3281" spans="22:22" x14ac:dyDescent="0.3">
      <c r="V3281" s="66"/>
    </row>
    <row r="3282" spans="22:22" x14ac:dyDescent="0.3">
      <c r="V3282" s="66"/>
    </row>
    <row r="3283" spans="22:22" x14ac:dyDescent="0.3">
      <c r="V3283" s="66"/>
    </row>
    <row r="3284" spans="22:22" x14ac:dyDescent="0.3">
      <c r="V3284" s="66"/>
    </row>
    <row r="3285" spans="22:22" x14ac:dyDescent="0.3">
      <c r="V3285" s="66"/>
    </row>
    <row r="3286" spans="22:22" x14ac:dyDescent="0.3">
      <c r="V3286" s="66"/>
    </row>
    <row r="3287" spans="22:22" x14ac:dyDescent="0.3">
      <c r="V3287" s="66"/>
    </row>
    <row r="3288" spans="22:22" x14ac:dyDescent="0.3">
      <c r="V3288" s="66"/>
    </row>
    <row r="3289" spans="22:22" x14ac:dyDescent="0.3">
      <c r="V3289" s="66"/>
    </row>
    <row r="3290" spans="22:22" x14ac:dyDescent="0.3">
      <c r="V3290" s="66"/>
    </row>
    <row r="3291" spans="22:22" x14ac:dyDescent="0.3">
      <c r="V3291" s="66"/>
    </row>
    <row r="3292" spans="22:22" x14ac:dyDescent="0.3">
      <c r="V3292" s="66"/>
    </row>
    <row r="3293" spans="22:22" x14ac:dyDescent="0.3">
      <c r="V3293" s="66"/>
    </row>
    <row r="3294" spans="22:22" x14ac:dyDescent="0.3">
      <c r="V3294" s="66"/>
    </row>
    <row r="3295" spans="22:22" x14ac:dyDescent="0.3">
      <c r="V3295" s="66"/>
    </row>
    <row r="3296" spans="22:22" x14ac:dyDescent="0.3">
      <c r="V3296" s="66"/>
    </row>
    <row r="3297" spans="22:22" x14ac:dyDescent="0.3">
      <c r="V3297" s="66"/>
    </row>
    <row r="3298" spans="22:22" x14ac:dyDescent="0.3">
      <c r="V3298" s="66"/>
    </row>
    <row r="3299" spans="22:22" x14ac:dyDescent="0.3">
      <c r="V3299" s="66"/>
    </row>
    <row r="3300" spans="22:22" x14ac:dyDescent="0.3">
      <c r="V3300" s="66"/>
    </row>
    <row r="3301" spans="22:22" x14ac:dyDescent="0.3">
      <c r="V3301" s="66"/>
    </row>
    <row r="3302" spans="22:22" x14ac:dyDescent="0.3">
      <c r="V3302" s="66"/>
    </row>
    <row r="3303" spans="22:22" x14ac:dyDescent="0.3">
      <c r="V3303" s="66"/>
    </row>
    <row r="3304" spans="22:22" x14ac:dyDescent="0.3">
      <c r="V3304" s="66"/>
    </row>
    <row r="3305" spans="22:22" x14ac:dyDescent="0.3">
      <c r="V3305" s="66"/>
    </row>
    <row r="3306" spans="22:22" x14ac:dyDescent="0.3">
      <c r="V3306" s="66"/>
    </row>
    <row r="3307" spans="22:22" x14ac:dyDescent="0.3">
      <c r="V3307" s="66"/>
    </row>
    <row r="3308" spans="22:22" x14ac:dyDescent="0.3">
      <c r="V3308" s="66"/>
    </row>
    <row r="3309" spans="22:22" x14ac:dyDescent="0.3">
      <c r="V3309" s="66"/>
    </row>
    <row r="3310" spans="22:22" x14ac:dyDescent="0.3">
      <c r="V3310" s="66"/>
    </row>
    <row r="3311" spans="22:22" x14ac:dyDescent="0.3">
      <c r="V3311" s="66"/>
    </row>
    <row r="3312" spans="22:22" x14ac:dyDescent="0.3">
      <c r="V3312" s="66"/>
    </row>
    <row r="3313" spans="22:22" x14ac:dyDescent="0.3">
      <c r="V3313" s="66"/>
    </row>
    <row r="3314" spans="22:22" x14ac:dyDescent="0.3">
      <c r="V3314" s="66"/>
    </row>
    <row r="3315" spans="22:22" x14ac:dyDescent="0.3">
      <c r="V3315" s="66"/>
    </row>
    <row r="3316" spans="22:22" x14ac:dyDescent="0.3">
      <c r="V3316" s="66"/>
    </row>
    <row r="3317" spans="22:22" x14ac:dyDescent="0.3">
      <c r="V3317" s="66"/>
    </row>
    <row r="3318" spans="22:22" x14ac:dyDescent="0.3">
      <c r="V3318" s="66"/>
    </row>
    <row r="3319" spans="22:22" x14ac:dyDescent="0.3">
      <c r="V3319" s="66"/>
    </row>
    <row r="3320" spans="22:22" x14ac:dyDescent="0.3">
      <c r="V3320" s="66"/>
    </row>
    <row r="3321" spans="22:22" x14ac:dyDescent="0.3">
      <c r="V3321" s="66"/>
    </row>
    <row r="3322" spans="22:22" x14ac:dyDescent="0.3">
      <c r="V3322" s="66"/>
    </row>
    <row r="3323" spans="22:22" x14ac:dyDescent="0.3">
      <c r="V3323" s="66"/>
    </row>
    <row r="3324" spans="22:22" x14ac:dyDescent="0.3">
      <c r="V3324" s="66"/>
    </row>
    <row r="3325" spans="22:22" x14ac:dyDescent="0.3">
      <c r="V3325" s="66"/>
    </row>
    <row r="3326" spans="22:22" x14ac:dyDescent="0.3">
      <c r="V3326" s="66"/>
    </row>
    <row r="3327" spans="22:22" x14ac:dyDescent="0.3">
      <c r="V3327" s="66"/>
    </row>
    <row r="3328" spans="22:22" x14ac:dyDescent="0.3">
      <c r="V3328" s="66"/>
    </row>
    <row r="3329" spans="22:22" x14ac:dyDescent="0.3">
      <c r="V3329" s="66"/>
    </row>
    <row r="3330" spans="22:22" x14ac:dyDescent="0.3">
      <c r="V3330" s="66"/>
    </row>
    <row r="3331" spans="22:22" x14ac:dyDescent="0.3">
      <c r="V3331" s="66"/>
    </row>
    <row r="3332" spans="22:22" x14ac:dyDescent="0.3">
      <c r="V3332" s="66"/>
    </row>
    <row r="3333" spans="22:22" x14ac:dyDescent="0.3">
      <c r="V3333" s="66"/>
    </row>
    <row r="3334" spans="22:22" x14ac:dyDescent="0.3">
      <c r="V3334" s="66"/>
    </row>
    <row r="3335" spans="22:22" x14ac:dyDescent="0.3">
      <c r="V3335" s="66"/>
    </row>
    <row r="3336" spans="22:22" x14ac:dyDescent="0.3">
      <c r="V3336" s="66"/>
    </row>
    <row r="3337" spans="22:22" x14ac:dyDescent="0.3">
      <c r="V3337" s="66"/>
    </row>
    <row r="3338" spans="22:22" x14ac:dyDescent="0.3">
      <c r="V3338" s="66"/>
    </row>
    <row r="3339" spans="22:22" x14ac:dyDescent="0.3">
      <c r="V3339" s="66"/>
    </row>
    <row r="3340" spans="22:22" x14ac:dyDescent="0.3">
      <c r="V3340" s="66"/>
    </row>
    <row r="3341" spans="22:22" x14ac:dyDescent="0.3">
      <c r="V3341" s="66"/>
    </row>
    <row r="3342" spans="22:22" x14ac:dyDescent="0.3">
      <c r="V3342" s="66"/>
    </row>
    <row r="3343" spans="22:22" x14ac:dyDescent="0.3">
      <c r="V3343" s="66"/>
    </row>
    <row r="3344" spans="22:22" x14ac:dyDescent="0.3">
      <c r="V3344" s="66"/>
    </row>
    <row r="3345" spans="22:22" x14ac:dyDescent="0.3">
      <c r="V3345" s="66"/>
    </row>
    <row r="3346" spans="22:22" x14ac:dyDescent="0.3">
      <c r="V3346" s="66"/>
    </row>
    <row r="3347" spans="22:22" x14ac:dyDescent="0.3">
      <c r="V3347" s="66"/>
    </row>
    <row r="3348" spans="22:22" x14ac:dyDescent="0.3">
      <c r="V3348" s="66"/>
    </row>
    <row r="3349" spans="22:22" x14ac:dyDescent="0.3">
      <c r="V3349" s="66"/>
    </row>
    <row r="3350" spans="22:22" x14ac:dyDescent="0.3">
      <c r="V3350" s="66"/>
    </row>
    <row r="3351" spans="22:22" x14ac:dyDescent="0.3">
      <c r="V3351" s="66"/>
    </row>
    <row r="3352" spans="22:22" x14ac:dyDescent="0.3">
      <c r="V3352" s="66"/>
    </row>
    <row r="3353" spans="22:22" x14ac:dyDescent="0.3">
      <c r="V3353" s="66"/>
    </row>
    <row r="3354" spans="22:22" x14ac:dyDescent="0.3">
      <c r="V3354" s="66"/>
    </row>
    <row r="3355" spans="22:22" x14ac:dyDescent="0.3">
      <c r="V3355" s="66"/>
    </row>
    <row r="3356" spans="22:22" x14ac:dyDescent="0.3">
      <c r="V3356" s="66"/>
    </row>
    <row r="3357" spans="22:22" x14ac:dyDescent="0.3">
      <c r="V3357" s="66"/>
    </row>
    <row r="3358" spans="22:22" x14ac:dyDescent="0.3">
      <c r="V3358" s="66"/>
    </row>
    <row r="3359" spans="22:22" x14ac:dyDescent="0.3">
      <c r="V3359" s="66"/>
    </row>
    <row r="3360" spans="22:22" x14ac:dyDescent="0.3">
      <c r="V3360" s="66"/>
    </row>
    <row r="3361" spans="22:22" x14ac:dyDescent="0.3">
      <c r="V3361" s="66"/>
    </row>
    <row r="3362" spans="22:22" x14ac:dyDescent="0.3">
      <c r="V3362" s="66"/>
    </row>
    <row r="3363" spans="22:22" x14ac:dyDescent="0.3">
      <c r="V3363" s="66"/>
    </row>
    <row r="3364" spans="22:22" x14ac:dyDescent="0.3">
      <c r="V3364" s="66"/>
    </row>
    <row r="3365" spans="22:22" x14ac:dyDescent="0.3">
      <c r="V3365" s="66"/>
    </row>
    <row r="3366" spans="22:22" x14ac:dyDescent="0.3">
      <c r="V3366" s="66"/>
    </row>
    <row r="3367" spans="22:22" x14ac:dyDescent="0.3">
      <c r="V3367" s="66"/>
    </row>
    <row r="3368" spans="22:22" x14ac:dyDescent="0.3">
      <c r="V3368" s="66"/>
    </row>
    <row r="3369" spans="22:22" x14ac:dyDescent="0.3">
      <c r="V3369" s="66"/>
    </row>
    <row r="3370" spans="22:22" x14ac:dyDescent="0.3">
      <c r="V3370" s="66"/>
    </row>
    <row r="3371" spans="22:22" x14ac:dyDescent="0.3">
      <c r="V3371" s="66"/>
    </row>
    <row r="3372" spans="22:22" x14ac:dyDescent="0.3">
      <c r="V3372" s="66"/>
    </row>
    <row r="3373" spans="22:22" x14ac:dyDescent="0.3">
      <c r="V3373" s="66"/>
    </row>
    <row r="3374" spans="22:22" x14ac:dyDescent="0.3">
      <c r="V3374" s="66"/>
    </row>
    <row r="3375" spans="22:22" x14ac:dyDescent="0.3">
      <c r="V3375" s="66"/>
    </row>
    <row r="3376" spans="22:22" x14ac:dyDescent="0.3">
      <c r="V3376" s="66"/>
    </row>
    <row r="3377" spans="22:22" x14ac:dyDescent="0.3">
      <c r="V3377" s="66"/>
    </row>
    <row r="3378" spans="22:22" x14ac:dyDescent="0.3">
      <c r="V3378" s="66"/>
    </row>
    <row r="3379" spans="22:22" x14ac:dyDescent="0.3">
      <c r="V3379" s="66"/>
    </row>
    <row r="3380" spans="22:22" x14ac:dyDescent="0.3">
      <c r="V3380" s="66"/>
    </row>
    <row r="3381" spans="22:22" x14ac:dyDescent="0.3">
      <c r="V3381" s="66"/>
    </row>
    <row r="3382" spans="22:22" x14ac:dyDescent="0.3">
      <c r="V3382" s="66"/>
    </row>
    <row r="3383" spans="22:22" x14ac:dyDescent="0.3">
      <c r="V3383" s="66"/>
    </row>
    <row r="3384" spans="22:22" x14ac:dyDescent="0.3">
      <c r="V3384" s="66"/>
    </row>
    <row r="3385" spans="22:22" x14ac:dyDescent="0.3">
      <c r="V3385" s="66"/>
    </row>
    <row r="3386" spans="22:22" x14ac:dyDescent="0.3">
      <c r="V3386" s="66"/>
    </row>
    <row r="3387" spans="22:22" x14ac:dyDescent="0.3">
      <c r="V3387" s="66"/>
    </row>
    <row r="3388" spans="22:22" x14ac:dyDescent="0.3">
      <c r="V3388" s="66"/>
    </row>
    <row r="3389" spans="22:22" x14ac:dyDescent="0.3">
      <c r="V3389" s="66"/>
    </row>
    <row r="3390" spans="22:22" x14ac:dyDescent="0.3">
      <c r="V3390" s="66"/>
    </row>
    <row r="3391" spans="22:22" x14ac:dyDescent="0.3">
      <c r="V3391" s="66"/>
    </row>
    <row r="3392" spans="22:22" x14ac:dyDescent="0.3">
      <c r="V3392" s="66"/>
    </row>
    <row r="3393" spans="22:22" x14ac:dyDescent="0.3">
      <c r="V3393" s="66"/>
    </row>
    <row r="3394" spans="22:22" x14ac:dyDescent="0.3">
      <c r="V3394" s="66"/>
    </row>
    <row r="3395" spans="22:22" x14ac:dyDescent="0.3">
      <c r="V3395" s="66"/>
    </row>
    <row r="3396" spans="22:22" x14ac:dyDescent="0.3">
      <c r="V3396" s="66"/>
    </row>
    <row r="3397" spans="22:22" x14ac:dyDescent="0.3">
      <c r="V3397" s="66"/>
    </row>
    <row r="3398" spans="22:22" x14ac:dyDescent="0.3">
      <c r="V3398" s="66"/>
    </row>
    <row r="3399" spans="22:22" x14ac:dyDescent="0.3">
      <c r="V3399" s="66"/>
    </row>
    <row r="3400" spans="22:22" x14ac:dyDescent="0.3">
      <c r="V3400" s="66"/>
    </row>
    <row r="3401" spans="22:22" x14ac:dyDescent="0.3">
      <c r="V3401" s="66"/>
    </row>
    <row r="3402" spans="22:22" x14ac:dyDescent="0.3">
      <c r="V3402" s="66"/>
    </row>
    <row r="3403" spans="22:22" x14ac:dyDescent="0.3">
      <c r="V3403" s="66"/>
    </row>
    <row r="3404" spans="22:22" x14ac:dyDescent="0.3">
      <c r="V3404" s="66"/>
    </row>
    <row r="3405" spans="22:22" x14ac:dyDescent="0.3">
      <c r="V3405" s="66"/>
    </row>
    <row r="3406" spans="22:22" x14ac:dyDescent="0.3">
      <c r="V3406" s="66"/>
    </row>
    <row r="3407" spans="22:22" x14ac:dyDescent="0.3">
      <c r="V3407" s="66"/>
    </row>
    <row r="3408" spans="22:22" x14ac:dyDescent="0.3">
      <c r="V3408" s="66"/>
    </row>
    <row r="3409" spans="22:22" x14ac:dyDescent="0.3">
      <c r="V3409" s="66"/>
    </row>
    <row r="3410" spans="22:22" x14ac:dyDescent="0.3">
      <c r="V3410" s="66"/>
    </row>
    <row r="3411" spans="22:22" x14ac:dyDescent="0.3">
      <c r="V3411" s="66"/>
    </row>
    <row r="3412" spans="22:22" x14ac:dyDescent="0.3">
      <c r="V3412" s="66"/>
    </row>
    <row r="3413" spans="22:22" x14ac:dyDescent="0.3">
      <c r="V3413" s="66"/>
    </row>
    <row r="3414" spans="22:22" x14ac:dyDescent="0.3">
      <c r="V3414" s="66"/>
    </row>
    <row r="3415" spans="22:22" x14ac:dyDescent="0.3">
      <c r="V3415" s="66"/>
    </row>
    <row r="3416" spans="22:22" x14ac:dyDescent="0.3">
      <c r="V3416" s="66"/>
    </row>
    <row r="3417" spans="22:22" x14ac:dyDescent="0.3">
      <c r="V3417" s="66"/>
    </row>
    <row r="3418" spans="22:22" x14ac:dyDescent="0.3">
      <c r="V3418" s="66"/>
    </row>
    <row r="3419" spans="22:22" x14ac:dyDescent="0.3">
      <c r="V3419" s="66"/>
    </row>
    <row r="3420" spans="22:22" x14ac:dyDescent="0.3">
      <c r="V3420" s="66"/>
    </row>
    <row r="3421" spans="22:22" x14ac:dyDescent="0.3">
      <c r="V3421" s="66"/>
    </row>
    <row r="3422" spans="22:22" x14ac:dyDescent="0.3">
      <c r="V3422" s="66"/>
    </row>
    <row r="3423" spans="22:22" x14ac:dyDescent="0.3">
      <c r="V3423" s="66"/>
    </row>
    <row r="3424" spans="22:22" x14ac:dyDescent="0.3">
      <c r="V3424" s="66"/>
    </row>
    <row r="3425" spans="22:22" x14ac:dyDescent="0.3">
      <c r="V3425" s="66"/>
    </row>
    <row r="3426" spans="22:22" x14ac:dyDescent="0.3">
      <c r="V3426" s="66"/>
    </row>
    <row r="3427" spans="22:22" x14ac:dyDescent="0.3">
      <c r="V3427" s="66"/>
    </row>
    <row r="3428" spans="22:22" x14ac:dyDescent="0.3">
      <c r="V3428" s="66"/>
    </row>
    <row r="3429" spans="22:22" x14ac:dyDescent="0.3">
      <c r="V3429" s="66"/>
    </row>
    <row r="3430" spans="22:22" x14ac:dyDescent="0.3">
      <c r="V3430" s="66"/>
    </row>
    <row r="3431" spans="22:22" x14ac:dyDescent="0.3">
      <c r="V3431" s="66"/>
    </row>
    <row r="3432" spans="22:22" x14ac:dyDescent="0.3">
      <c r="V3432" s="66"/>
    </row>
    <row r="3433" spans="22:22" x14ac:dyDescent="0.3">
      <c r="V3433" s="66"/>
    </row>
    <row r="3434" spans="22:22" x14ac:dyDescent="0.3">
      <c r="V3434" s="66"/>
    </row>
    <row r="3435" spans="22:22" x14ac:dyDescent="0.3">
      <c r="V3435" s="66"/>
    </row>
    <row r="3436" spans="22:22" x14ac:dyDescent="0.3">
      <c r="V3436" s="66"/>
    </row>
    <row r="3437" spans="22:22" x14ac:dyDescent="0.3">
      <c r="V3437" s="66"/>
    </row>
    <row r="3438" spans="22:22" x14ac:dyDescent="0.3">
      <c r="V3438" s="66"/>
    </row>
    <row r="3439" spans="22:22" x14ac:dyDescent="0.3">
      <c r="V3439" s="66"/>
    </row>
    <row r="3440" spans="22:22" x14ac:dyDescent="0.3">
      <c r="V3440" s="66"/>
    </row>
    <row r="3441" spans="22:22" x14ac:dyDescent="0.3">
      <c r="V3441" s="66"/>
    </row>
    <row r="3442" spans="22:22" x14ac:dyDescent="0.3">
      <c r="V3442" s="66"/>
    </row>
    <row r="3443" spans="22:22" x14ac:dyDescent="0.3">
      <c r="V3443" s="66"/>
    </row>
    <row r="3444" spans="22:22" x14ac:dyDescent="0.3">
      <c r="V3444" s="66"/>
    </row>
    <row r="3445" spans="22:22" x14ac:dyDescent="0.3">
      <c r="V3445" s="66"/>
    </row>
    <row r="3446" spans="22:22" x14ac:dyDescent="0.3">
      <c r="V3446" s="66"/>
    </row>
    <row r="3447" spans="22:22" x14ac:dyDescent="0.3">
      <c r="V3447" s="66"/>
    </row>
    <row r="3448" spans="22:22" x14ac:dyDescent="0.3">
      <c r="V3448" s="66"/>
    </row>
    <row r="3449" spans="22:22" x14ac:dyDescent="0.3">
      <c r="V3449" s="66"/>
    </row>
    <row r="3450" spans="22:22" x14ac:dyDescent="0.3">
      <c r="V3450" s="66"/>
    </row>
    <row r="3451" spans="22:22" x14ac:dyDescent="0.3">
      <c r="V3451" s="66"/>
    </row>
    <row r="3452" spans="22:22" x14ac:dyDescent="0.3">
      <c r="V3452" s="66"/>
    </row>
    <row r="3453" spans="22:22" x14ac:dyDescent="0.3">
      <c r="V3453" s="66"/>
    </row>
    <row r="3454" spans="22:22" x14ac:dyDescent="0.3">
      <c r="V3454" s="66"/>
    </row>
    <row r="3455" spans="22:22" x14ac:dyDescent="0.3">
      <c r="V3455" s="66"/>
    </row>
    <row r="3456" spans="22:22" x14ac:dyDescent="0.3">
      <c r="V3456" s="66"/>
    </row>
    <row r="3457" spans="22:22" x14ac:dyDescent="0.3">
      <c r="V3457" s="66"/>
    </row>
    <row r="3458" spans="22:22" x14ac:dyDescent="0.3">
      <c r="V3458" s="66"/>
    </row>
    <row r="3459" spans="22:22" x14ac:dyDescent="0.3">
      <c r="V3459" s="66"/>
    </row>
    <row r="3460" spans="22:22" x14ac:dyDescent="0.3">
      <c r="V3460" s="66"/>
    </row>
    <row r="3461" spans="22:22" x14ac:dyDescent="0.3">
      <c r="V3461" s="66"/>
    </row>
    <row r="3462" spans="22:22" x14ac:dyDescent="0.3">
      <c r="V3462" s="66"/>
    </row>
    <row r="3463" spans="22:22" x14ac:dyDescent="0.3">
      <c r="V3463" s="66"/>
    </row>
    <row r="3464" spans="22:22" x14ac:dyDescent="0.3">
      <c r="V3464" s="66"/>
    </row>
    <row r="3465" spans="22:22" x14ac:dyDescent="0.3">
      <c r="V3465" s="66"/>
    </row>
    <row r="3466" spans="22:22" x14ac:dyDescent="0.3">
      <c r="V3466" s="66"/>
    </row>
    <row r="3467" spans="22:22" x14ac:dyDescent="0.3">
      <c r="V3467" s="66"/>
    </row>
    <row r="3468" spans="22:22" x14ac:dyDescent="0.3">
      <c r="V3468" s="66"/>
    </row>
    <row r="3469" spans="22:22" x14ac:dyDescent="0.3">
      <c r="V3469" s="66"/>
    </row>
    <row r="3470" spans="22:22" x14ac:dyDescent="0.3">
      <c r="V3470" s="66"/>
    </row>
    <row r="3471" spans="22:22" x14ac:dyDescent="0.3">
      <c r="V3471" s="66"/>
    </row>
    <row r="3472" spans="22:22" x14ac:dyDescent="0.3">
      <c r="V3472" s="66"/>
    </row>
    <row r="3473" spans="22:22" x14ac:dyDescent="0.3">
      <c r="V3473" s="66"/>
    </row>
    <row r="3474" spans="22:22" x14ac:dyDescent="0.3">
      <c r="V3474" s="66"/>
    </row>
    <row r="3475" spans="22:22" x14ac:dyDescent="0.3">
      <c r="V3475" s="66"/>
    </row>
    <row r="3476" spans="22:22" x14ac:dyDescent="0.3">
      <c r="V3476" s="66"/>
    </row>
    <row r="3477" spans="22:22" x14ac:dyDescent="0.3">
      <c r="V3477" s="66"/>
    </row>
    <row r="3478" spans="22:22" x14ac:dyDescent="0.3">
      <c r="V3478" s="66"/>
    </row>
    <row r="3479" spans="22:22" x14ac:dyDescent="0.3">
      <c r="V3479" s="66"/>
    </row>
    <row r="3480" spans="22:22" x14ac:dyDescent="0.3">
      <c r="V3480" s="66"/>
    </row>
    <row r="3481" spans="22:22" x14ac:dyDescent="0.3">
      <c r="V3481" s="66"/>
    </row>
    <row r="3482" spans="22:22" x14ac:dyDescent="0.3">
      <c r="V3482" s="66"/>
    </row>
    <row r="3483" spans="22:22" x14ac:dyDescent="0.3">
      <c r="V3483" s="66"/>
    </row>
    <row r="3484" spans="22:22" x14ac:dyDescent="0.3">
      <c r="V3484" s="66"/>
    </row>
    <row r="3485" spans="22:22" x14ac:dyDescent="0.3">
      <c r="V3485" s="66"/>
    </row>
    <row r="3486" spans="22:22" x14ac:dyDescent="0.3">
      <c r="V3486" s="66"/>
    </row>
    <row r="3487" spans="22:22" x14ac:dyDescent="0.3">
      <c r="V3487" s="66"/>
    </row>
    <row r="3488" spans="22:22" x14ac:dyDescent="0.3">
      <c r="V3488" s="66"/>
    </row>
    <row r="3489" spans="22:22" x14ac:dyDescent="0.3">
      <c r="V3489" s="66"/>
    </row>
    <row r="3490" spans="22:22" x14ac:dyDescent="0.3">
      <c r="V3490" s="66"/>
    </row>
    <row r="3491" spans="22:22" x14ac:dyDescent="0.3">
      <c r="V3491" s="66"/>
    </row>
    <row r="3492" spans="22:22" x14ac:dyDescent="0.3">
      <c r="V3492" s="66"/>
    </row>
    <row r="3493" spans="22:22" x14ac:dyDescent="0.3">
      <c r="V3493" s="66"/>
    </row>
    <row r="3494" spans="22:22" x14ac:dyDescent="0.3">
      <c r="V3494" s="66"/>
    </row>
    <row r="3495" spans="22:22" x14ac:dyDescent="0.3">
      <c r="V3495" s="66"/>
    </row>
    <row r="3496" spans="22:22" x14ac:dyDescent="0.3">
      <c r="V3496" s="66"/>
    </row>
    <row r="3497" spans="22:22" x14ac:dyDescent="0.3">
      <c r="V3497" s="66"/>
    </row>
    <row r="3498" spans="22:22" x14ac:dyDescent="0.3">
      <c r="V3498" s="66"/>
    </row>
    <row r="3499" spans="22:22" x14ac:dyDescent="0.3">
      <c r="V3499" s="66"/>
    </row>
    <row r="3500" spans="22:22" x14ac:dyDescent="0.3">
      <c r="V3500" s="66"/>
    </row>
    <row r="3501" spans="22:22" x14ac:dyDescent="0.3">
      <c r="V3501" s="66"/>
    </row>
    <row r="3502" spans="22:22" x14ac:dyDescent="0.3">
      <c r="V3502" s="66"/>
    </row>
    <row r="3503" spans="22:22" x14ac:dyDescent="0.3">
      <c r="V3503" s="66"/>
    </row>
    <row r="3504" spans="22:22" x14ac:dyDescent="0.3">
      <c r="V3504" s="66"/>
    </row>
    <row r="3505" spans="22:22" x14ac:dyDescent="0.3">
      <c r="V3505" s="66"/>
    </row>
    <row r="3506" spans="22:22" x14ac:dyDescent="0.3">
      <c r="V3506" s="66"/>
    </row>
    <row r="3507" spans="22:22" x14ac:dyDescent="0.3">
      <c r="V3507" s="66"/>
    </row>
    <row r="3508" spans="22:22" x14ac:dyDescent="0.3">
      <c r="V3508" s="66"/>
    </row>
    <row r="3509" spans="22:22" x14ac:dyDescent="0.3">
      <c r="V3509" s="66"/>
    </row>
    <row r="3510" spans="22:22" x14ac:dyDescent="0.3">
      <c r="V3510" s="66"/>
    </row>
    <row r="3511" spans="22:22" x14ac:dyDescent="0.3">
      <c r="V3511" s="66"/>
    </row>
    <row r="3512" spans="22:22" x14ac:dyDescent="0.3">
      <c r="V3512" s="66"/>
    </row>
    <row r="3513" spans="22:22" x14ac:dyDescent="0.3">
      <c r="V3513" s="66"/>
    </row>
    <row r="3514" spans="22:22" x14ac:dyDescent="0.3">
      <c r="V3514" s="66"/>
    </row>
    <row r="3515" spans="22:22" x14ac:dyDescent="0.3">
      <c r="V3515" s="66"/>
    </row>
    <row r="3516" spans="22:22" x14ac:dyDescent="0.3">
      <c r="V3516" s="66"/>
    </row>
    <row r="3517" spans="22:22" x14ac:dyDescent="0.3">
      <c r="V3517" s="66"/>
    </row>
    <row r="3518" spans="22:22" x14ac:dyDescent="0.3">
      <c r="V3518" s="66"/>
    </row>
    <row r="3519" spans="22:22" x14ac:dyDescent="0.3">
      <c r="V3519" s="66"/>
    </row>
    <row r="3520" spans="22:22" x14ac:dyDescent="0.3">
      <c r="V3520" s="66"/>
    </row>
    <row r="3521" spans="22:22" x14ac:dyDescent="0.3">
      <c r="V3521" s="66"/>
    </row>
    <row r="3522" spans="22:22" x14ac:dyDescent="0.3">
      <c r="V3522" s="66"/>
    </row>
    <row r="3523" spans="22:22" x14ac:dyDescent="0.3">
      <c r="V3523" s="66"/>
    </row>
    <row r="3524" spans="22:22" x14ac:dyDescent="0.3">
      <c r="V3524" s="66"/>
    </row>
    <row r="3525" spans="22:22" x14ac:dyDescent="0.3">
      <c r="V3525" s="66"/>
    </row>
    <row r="3526" spans="22:22" x14ac:dyDescent="0.3">
      <c r="V3526" s="66"/>
    </row>
    <row r="3527" spans="22:22" x14ac:dyDescent="0.3">
      <c r="V3527" s="66"/>
    </row>
    <row r="3528" spans="22:22" x14ac:dyDescent="0.3">
      <c r="V3528" s="66"/>
    </row>
    <row r="3529" spans="22:22" x14ac:dyDescent="0.3">
      <c r="V3529" s="66"/>
    </row>
    <row r="3530" spans="22:22" x14ac:dyDescent="0.3">
      <c r="V3530" s="66"/>
    </row>
    <row r="3531" spans="22:22" x14ac:dyDescent="0.3">
      <c r="V3531" s="66"/>
    </row>
    <row r="3532" spans="22:22" x14ac:dyDescent="0.3">
      <c r="V3532" s="66"/>
    </row>
    <row r="3533" spans="22:22" x14ac:dyDescent="0.3">
      <c r="V3533" s="66"/>
    </row>
    <row r="3534" spans="22:22" x14ac:dyDescent="0.3">
      <c r="V3534" s="66"/>
    </row>
    <row r="3535" spans="22:22" x14ac:dyDescent="0.3">
      <c r="V3535" s="66"/>
    </row>
    <row r="3536" spans="22:22" x14ac:dyDescent="0.3">
      <c r="V3536" s="66"/>
    </row>
    <row r="3537" spans="22:22" x14ac:dyDescent="0.3">
      <c r="V3537" s="66"/>
    </row>
    <row r="3538" spans="22:22" x14ac:dyDescent="0.3">
      <c r="V3538" s="66"/>
    </row>
    <row r="3539" spans="22:22" x14ac:dyDescent="0.3">
      <c r="V3539" s="66"/>
    </row>
    <row r="3540" spans="22:22" x14ac:dyDescent="0.3">
      <c r="V3540" s="66"/>
    </row>
    <row r="3541" spans="22:22" x14ac:dyDescent="0.3">
      <c r="V3541" s="66"/>
    </row>
    <row r="3542" spans="22:22" x14ac:dyDescent="0.3">
      <c r="V3542" s="66"/>
    </row>
    <row r="3543" spans="22:22" x14ac:dyDescent="0.3">
      <c r="V3543" s="66"/>
    </row>
    <row r="3544" spans="22:22" x14ac:dyDescent="0.3">
      <c r="V3544" s="66"/>
    </row>
    <row r="3545" spans="22:22" x14ac:dyDescent="0.3">
      <c r="V3545" s="66"/>
    </row>
    <row r="3546" spans="22:22" x14ac:dyDescent="0.3">
      <c r="V3546" s="66"/>
    </row>
    <row r="3547" spans="22:22" x14ac:dyDescent="0.3">
      <c r="V3547" s="66"/>
    </row>
    <row r="3548" spans="22:22" x14ac:dyDescent="0.3">
      <c r="V3548" s="66"/>
    </row>
    <row r="3549" spans="22:22" x14ac:dyDescent="0.3">
      <c r="V3549" s="66"/>
    </row>
    <row r="3550" spans="22:22" x14ac:dyDescent="0.3">
      <c r="V3550" s="66"/>
    </row>
    <row r="3551" spans="22:22" x14ac:dyDescent="0.3">
      <c r="V3551" s="66"/>
    </row>
    <row r="3552" spans="22:22" x14ac:dyDescent="0.3">
      <c r="V3552" s="66"/>
    </row>
    <row r="3553" spans="22:22" x14ac:dyDescent="0.3">
      <c r="V3553" s="66"/>
    </row>
    <row r="3554" spans="22:22" x14ac:dyDescent="0.3">
      <c r="V3554" s="66"/>
    </row>
    <row r="3555" spans="22:22" x14ac:dyDescent="0.3">
      <c r="V3555" s="66"/>
    </row>
    <row r="3556" spans="22:22" x14ac:dyDescent="0.3">
      <c r="V3556" s="66"/>
    </row>
    <row r="3557" spans="22:22" x14ac:dyDescent="0.3">
      <c r="V3557" s="66"/>
    </row>
    <row r="3558" spans="22:22" x14ac:dyDescent="0.3">
      <c r="V3558" s="66"/>
    </row>
    <row r="3559" spans="22:22" x14ac:dyDescent="0.3">
      <c r="V3559" s="66"/>
    </row>
    <row r="3560" spans="22:22" x14ac:dyDescent="0.3">
      <c r="V3560" s="66"/>
    </row>
    <row r="3561" spans="22:22" x14ac:dyDescent="0.3">
      <c r="V3561" s="66"/>
    </row>
    <row r="3562" spans="22:22" x14ac:dyDescent="0.3">
      <c r="V3562" s="66"/>
    </row>
    <row r="3563" spans="22:22" x14ac:dyDescent="0.3">
      <c r="V3563" s="66"/>
    </row>
    <row r="3564" spans="22:22" x14ac:dyDescent="0.3">
      <c r="V3564" s="66"/>
    </row>
    <row r="3565" spans="22:22" x14ac:dyDescent="0.3">
      <c r="V3565" s="66"/>
    </row>
    <row r="3566" spans="22:22" x14ac:dyDescent="0.3">
      <c r="V3566" s="66"/>
    </row>
    <row r="3567" spans="22:22" x14ac:dyDescent="0.3">
      <c r="V3567" s="66"/>
    </row>
    <row r="3568" spans="22:22" x14ac:dyDescent="0.3">
      <c r="V3568" s="66"/>
    </row>
    <row r="3569" spans="22:22" x14ac:dyDescent="0.3">
      <c r="V3569" s="66"/>
    </row>
    <row r="3570" spans="22:22" x14ac:dyDescent="0.3">
      <c r="V3570" s="66"/>
    </row>
    <row r="3571" spans="22:22" x14ac:dyDescent="0.3">
      <c r="V3571" s="66"/>
    </row>
    <row r="3572" spans="22:22" x14ac:dyDescent="0.3">
      <c r="V3572" s="66"/>
    </row>
    <row r="3573" spans="22:22" x14ac:dyDescent="0.3">
      <c r="V3573" s="66"/>
    </row>
    <row r="3574" spans="22:22" x14ac:dyDescent="0.3">
      <c r="V3574" s="66"/>
    </row>
    <row r="3575" spans="22:22" x14ac:dyDescent="0.3">
      <c r="V3575" s="66"/>
    </row>
    <row r="3576" spans="22:22" x14ac:dyDescent="0.3">
      <c r="V3576" s="66"/>
    </row>
    <row r="3577" spans="22:22" x14ac:dyDescent="0.3">
      <c r="V3577" s="66"/>
    </row>
    <row r="3578" spans="22:22" x14ac:dyDescent="0.3">
      <c r="V3578" s="66"/>
    </row>
    <row r="3579" spans="22:22" x14ac:dyDescent="0.3">
      <c r="V3579" s="66"/>
    </row>
    <row r="3580" spans="22:22" x14ac:dyDescent="0.3">
      <c r="V3580" s="66"/>
    </row>
    <row r="3581" spans="22:22" x14ac:dyDescent="0.3">
      <c r="V3581" s="66"/>
    </row>
    <row r="3582" spans="22:22" x14ac:dyDescent="0.3">
      <c r="V3582" s="66"/>
    </row>
    <row r="3583" spans="22:22" x14ac:dyDescent="0.3">
      <c r="V3583" s="66"/>
    </row>
    <row r="3584" spans="22:22" x14ac:dyDescent="0.3">
      <c r="V3584" s="66"/>
    </row>
    <row r="3585" spans="22:22" x14ac:dyDescent="0.3">
      <c r="V3585" s="66"/>
    </row>
    <row r="3586" spans="22:22" x14ac:dyDescent="0.3">
      <c r="V3586" s="66"/>
    </row>
    <row r="3587" spans="22:22" x14ac:dyDescent="0.3">
      <c r="V3587" s="66"/>
    </row>
    <row r="3588" spans="22:22" x14ac:dyDescent="0.3">
      <c r="V3588" s="66"/>
    </row>
    <row r="3589" spans="22:22" x14ac:dyDescent="0.3">
      <c r="V3589" s="66"/>
    </row>
    <row r="3590" spans="22:22" x14ac:dyDescent="0.3">
      <c r="V3590" s="66"/>
    </row>
    <row r="3591" spans="22:22" x14ac:dyDescent="0.3">
      <c r="V3591" s="66"/>
    </row>
    <row r="3592" spans="22:22" x14ac:dyDescent="0.3">
      <c r="V3592" s="66"/>
    </row>
    <row r="3593" spans="22:22" x14ac:dyDescent="0.3">
      <c r="V3593" s="66"/>
    </row>
    <row r="3594" spans="22:22" x14ac:dyDescent="0.3">
      <c r="V3594" s="66"/>
    </row>
    <row r="3595" spans="22:22" x14ac:dyDescent="0.3">
      <c r="V3595" s="66"/>
    </row>
    <row r="3596" spans="22:22" x14ac:dyDescent="0.3">
      <c r="V3596" s="66"/>
    </row>
    <row r="3597" spans="22:22" x14ac:dyDescent="0.3">
      <c r="V3597" s="66"/>
    </row>
    <row r="3598" spans="22:22" x14ac:dyDescent="0.3">
      <c r="V3598" s="66"/>
    </row>
    <row r="3599" spans="22:22" x14ac:dyDescent="0.3">
      <c r="V3599" s="66"/>
    </row>
    <row r="3600" spans="22:22" x14ac:dyDescent="0.3">
      <c r="V3600" s="66"/>
    </row>
    <row r="3601" spans="22:22" x14ac:dyDescent="0.3">
      <c r="V3601" s="66"/>
    </row>
    <row r="3602" spans="22:22" x14ac:dyDescent="0.3">
      <c r="V3602" s="66"/>
    </row>
    <row r="3603" spans="22:22" x14ac:dyDescent="0.3">
      <c r="V3603" s="66"/>
    </row>
    <row r="3604" spans="22:22" x14ac:dyDescent="0.3">
      <c r="V3604" s="66"/>
    </row>
    <row r="3605" spans="22:22" x14ac:dyDescent="0.3">
      <c r="V3605" s="66"/>
    </row>
    <row r="3606" spans="22:22" x14ac:dyDescent="0.3">
      <c r="V3606" s="66"/>
    </row>
    <row r="3607" spans="22:22" x14ac:dyDescent="0.3">
      <c r="V3607" s="66"/>
    </row>
    <row r="3608" spans="22:22" x14ac:dyDescent="0.3">
      <c r="V3608" s="66"/>
    </row>
    <row r="3609" spans="22:22" x14ac:dyDescent="0.3">
      <c r="V3609" s="66"/>
    </row>
    <row r="3610" spans="22:22" x14ac:dyDescent="0.3">
      <c r="V3610" s="66"/>
    </row>
    <row r="3611" spans="22:22" x14ac:dyDescent="0.3">
      <c r="V3611" s="66"/>
    </row>
    <row r="3612" spans="22:22" x14ac:dyDescent="0.3">
      <c r="V3612" s="66"/>
    </row>
    <row r="3613" spans="22:22" x14ac:dyDescent="0.3">
      <c r="V3613" s="66"/>
    </row>
    <row r="3614" spans="22:22" x14ac:dyDescent="0.3">
      <c r="V3614" s="66"/>
    </row>
    <row r="3615" spans="22:22" x14ac:dyDescent="0.3">
      <c r="V3615" s="66"/>
    </row>
    <row r="3616" spans="22:22" x14ac:dyDescent="0.3">
      <c r="V3616" s="66"/>
    </row>
    <row r="3617" spans="22:22" x14ac:dyDescent="0.3">
      <c r="V3617" s="66"/>
    </row>
    <row r="3618" spans="22:22" x14ac:dyDescent="0.3">
      <c r="V3618" s="66"/>
    </row>
    <row r="3619" spans="22:22" x14ac:dyDescent="0.3">
      <c r="V3619" s="66"/>
    </row>
    <row r="3620" spans="22:22" x14ac:dyDescent="0.3">
      <c r="V3620" s="66"/>
    </row>
    <row r="3621" spans="22:22" x14ac:dyDescent="0.3">
      <c r="V3621" s="66"/>
    </row>
    <row r="3622" spans="22:22" x14ac:dyDescent="0.3">
      <c r="V3622" s="66"/>
    </row>
    <row r="3623" spans="22:22" x14ac:dyDescent="0.3">
      <c r="V3623" s="66"/>
    </row>
    <row r="3624" spans="22:22" x14ac:dyDescent="0.3">
      <c r="V3624" s="66"/>
    </row>
    <row r="3625" spans="22:22" x14ac:dyDescent="0.3">
      <c r="V3625" s="66"/>
    </row>
    <row r="3626" spans="22:22" x14ac:dyDescent="0.3">
      <c r="V3626" s="66"/>
    </row>
    <row r="3627" spans="22:22" x14ac:dyDescent="0.3">
      <c r="V3627" s="66"/>
    </row>
    <row r="3628" spans="22:22" x14ac:dyDescent="0.3">
      <c r="V3628" s="66"/>
    </row>
    <row r="3629" spans="22:22" x14ac:dyDescent="0.3">
      <c r="V3629" s="66"/>
    </row>
    <row r="3630" spans="22:22" x14ac:dyDescent="0.3">
      <c r="V3630" s="66"/>
    </row>
    <row r="3631" spans="22:22" x14ac:dyDescent="0.3">
      <c r="V3631" s="66"/>
    </row>
    <row r="3632" spans="22:22" x14ac:dyDescent="0.3">
      <c r="V3632" s="66"/>
    </row>
    <row r="3633" spans="22:22" x14ac:dyDescent="0.3">
      <c r="V3633" s="66"/>
    </row>
    <row r="3634" spans="22:22" x14ac:dyDescent="0.3">
      <c r="V3634" s="66"/>
    </row>
    <row r="3635" spans="22:22" x14ac:dyDescent="0.3">
      <c r="V3635" s="66"/>
    </row>
    <row r="3636" spans="22:22" x14ac:dyDescent="0.3">
      <c r="V3636" s="66"/>
    </row>
    <row r="3637" spans="22:22" x14ac:dyDescent="0.3">
      <c r="V3637" s="66"/>
    </row>
    <row r="3638" spans="22:22" x14ac:dyDescent="0.3">
      <c r="V3638" s="66"/>
    </row>
    <row r="3639" spans="22:22" x14ac:dyDescent="0.3">
      <c r="V3639" s="66"/>
    </row>
    <row r="3640" spans="22:22" x14ac:dyDescent="0.3">
      <c r="V3640" s="66"/>
    </row>
    <row r="3641" spans="22:22" x14ac:dyDescent="0.3">
      <c r="V3641" s="66"/>
    </row>
    <row r="3642" spans="22:22" x14ac:dyDescent="0.3">
      <c r="V3642" s="66"/>
    </row>
    <row r="3643" spans="22:22" x14ac:dyDescent="0.3">
      <c r="V3643" s="66"/>
    </row>
    <row r="3644" spans="22:22" x14ac:dyDescent="0.3">
      <c r="V3644" s="66"/>
    </row>
    <row r="3645" spans="22:22" x14ac:dyDescent="0.3">
      <c r="V3645" s="66"/>
    </row>
    <row r="3646" spans="22:22" x14ac:dyDescent="0.3">
      <c r="V3646" s="66"/>
    </row>
    <row r="3647" spans="22:22" x14ac:dyDescent="0.3">
      <c r="V3647" s="66"/>
    </row>
    <row r="3648" spans="22:22" x14ac:dyDescent="0.3">
      <c r="V3648" s="66"/>
    </row>
    <row r="3649" spans="22:22" x14ac:dyDescent="0.3">
      <c r="V3649" s="66"/>
    </row>
    <row r="3650" spans="22:22" x14ac:dyDescent="0.3">
      <c r="V3650" s="66"/>
    </row>
    <row r="3651" spans="22:22" x14ac:dyDescent="0.3">
      <c r="V3651" s="66"/>
    </row>
    <row r="3652" spans="22:22" x14ac:dyDescent="0.3">
      <c r="V3652" s="66"/>
    </row>
    <row r="3653" spans="22:22" x14ac:dyDescent="0.3">
      <c r="V3653" s="66"/>
    </row>
    <row r="3654" spans="22:22" x14ac:dyDescent="0.3">
      <c r="V3654" s="66"/>
    </row>
    <row r="3655" spans="22:22" x14ac:dyDescent="0.3">
      <c r="V3655" s="66"/>
    </row>
    <row r="3656" spans="22:22" x14ac:dyDescent="0.3">
      <c r="V3656" s="66"/>
    </row>
    <row r="3657" spans="22:22" x14ac:dyDescent="0.3">
      <c r="V3657" s="66"/>
    </row>
    <row r="3658" spans="22:22" x14ac:dyDescent="0.3">
      <c r="V3658" s="66"/>
    </row>
    <row r="3659" spans="22:22" x14ac:dyDescent="0.3">
      <c r="V3659" s="66"/>
    </row>
    <row r="3660" spans="22:22" x14ac:dyDescent="0.3">
      <c r="V3660" s="66"/>
    </row>
    <row r="3661" spans="22:22" x14ac:dyDescent="0.3">
      <c r="V3661" s="66"/>
    </row>
    <row r="3662" spans="22:22" x14ac:dyDescent="0.3">
      <c r="V3662" s="66"/>
    </row>
    <row r="3663" spans="22:22" x14ac:dyDescent="0.3">
      <c r="V3663" s="66"/>
    </row>
    <row r="3664" spans="22:22" x14ac:dyDescent="0.3">
      <c r="V3664" s="66"/>
    </row>
    <row r="3665" spans="22:22" x14ac:dyDescent="0.3">
      <c r="V3665" s="66"/>
    </row>
    <row r="3666" spans="22:22" x14ac:dyDescent="0.3">
      <c r="V3666" s="66"/>
    </row>
    <row r="3667" spans="22:22" x14ac:dyDescent="0.3">
      <c r="V3667" s="66"/>
    </row>
    <row r="3668" spans="22:22" x14ac:dyDescent="0.3">
      <c r="V3668" s="66"/>
    </row>
    <row r="3669" spans="22:22" x14ac:dyDescent="0.3">
      <c r="V3669" s="66"/>
    </row>
    <row r="3670" spans="22:22" x14ac:dyDescent="0.3">
      <c r="V3670" s="66"/>
    </row>
    <row r="3671" spans="22:22" x14ac:dyDescent="0.3">
      <c r="V3671" s="66"/>
    </row>
    <row r="3672" spans="22:22" x14ac:dyDescent="0.3">
      <c r="V3672" s="66"/>
    </row>
    <row r="3673" spans="22:22" x14ac:dyDescent="0.3">
      <c r="V3673" s="66"/>
    </row>
    <row r="3674" spans="22:22" x14ac:dyDescent="0.3">
      <c r="V3674" s="66"/>
    </row>
    <row r="3675" spans="22:22" x14ac:dyDescent="0.3">
      <c r="V3675" s="66"/>
    </row>
    <row r="3676" spans="22:22" x14ac:dyDescent="0.3">
      <c r="V3676" s="66"/>
    </row>
    <row r="3677" spans="22:22" x14ac:dyDescent="0.3">
      <c r="V3677" s="66"/>
    </row>
    <row r="3678" spans="22:22" x14ac:dyDescent="0.3">
      <c r="V3678" s="66"/>
    </row>
    <row r="3679" spans="22:22" x14ac:dyDescent="0.3">
      <c r="V3679" s="66"/>
    </row>
    <row r="3680" spans="22:22" x14ac:dyDescent="0.3">
      <c r="V3680" s="66"/>
    </row>
    <row r="3681" spans="22:22" x14ac:dyDescent="0.3">
      <c r="V3681" s="66"/>
    </row>
    <row r="3682" spans="22:22" x14ac:dyDescent="0.3">
      <c r="V3682" s="66"/>
    </row>
    <row r="3683" spans="22:22" x14ac:dyDescent="0.3">
      <c r="V3683" s="66"/>
    </row>
    <row r="3684" spans="22:22" x14ac:dyDescent="0.3">
      <c r="V3684" s="66"/>
    </row>
    <row r="3685" spans="22:22" x14ac:dyDescent="0.3">
      <c r="V3685" s="66"/>
    </row>
    <row r="3686" spans="22:22" x14ac:dyDescent="0.3">
      <c r="V3686" s="66"/>
    </row>
    <row r="3687" spans="22:22" x14ac:dyDescent="0.3">
      <c r="V3687" s="66"/>
    </row>
    <row r="3688" spans="22:22" x14ac:dyDescent="0.3">
      <c r="V3688" s="66"/>
    </row>
    <row r="3689" spans="22:22" x14ac:dyDescent="0.3">
      <c r="V3689" s="66"/>
    </row>
    <row r="3690" spans="22:22" x14ac:dyDescent="0.3">
      <c r="V3690" s="66"/>
    </row>
    <row r="3691" spans="22:22" x14ac:dyDescent="0.3">
      <c r="V3691" s="66"/>
    </row>
    <row r="3692" spans="22:22" x14ac:dyDescent="0.3">
      <c r="V3692" s="66"/>
    </row>
    <row r="3693" spans="22:22" x14ac:dyDescent="0.3">
      <c r="V3693" s="66"/>
    </row>
    <row r="3694" spans="22:22" x14ac:dyDescent="0.3">
      <c r="V3694" s="66"/>
    </row>
    <row r="3695" spans="22:22" x14ac:dyDescent="0.3">
      <c r="V3695" s="66"/>
    </row>
    <row r="3696" spans="22:22" x14ac:dyDescent="0.3">
      <c r="V3696" s="66"/>
    </row>
    <row r="3697" spans="22:22" x14ac:dyDescent="0.3">
      <c r="V3697" s="66"/>
    </row>
    <row r="3698" spans="22:22" x14ac:dyDescent="0.3">
      <c r="V3698" s="66"/>
    </row>
    <row r="3699" spans="22:22" x14ac:dyDescent="0.3">
      <c r="V3699" s="66"/>
    </row>
    <row r="3700" spans="22:22" x14ac:dyDescent="0.3">
      <c r="V3700" s="66"/>
    </row>
    <row r="3701" spans="22:22" x14ac:dyDescent="0.3">
      <c r="V3701" s="66"/>
    </row>
    <row r="3702" spans="22:22" x14ac:dyDescent="0.3">
      <c r="V3702" s="66"/>
    </row>
    <row r="3703" spans="22:22" x14ac:dyDescent="0.3">
      <c r="V3703" s="66"/>
    </row>
    <row r="3704" spans="22:22" x14ac:dyDescent="0.3">
      <c r="V3704" s="66"/>
    </row>
    <row r="3705" spans="22:22" x14ac:dyDescent="0.3">
      <c r="V3705" s="66"/>
    </row>
    <row r="3706" spans="22:22" x14ac:dyDescent="0.3">
      <c r="V3706" s="66"/>
    </row>
    <row r="3707" spans="22:22" x14ac:dyDescent="0.3">
      <c r="V3707" s="66"/>
    </row>
    <row r="3708" spans="22:22" x14ac:dyDescent="0.3">
      <c r="V3708" s="66"/>
    </row>
    <row r="3709" spans="22:22" x14ac:dyDescent="0.3">
      <c r="V3709" s="66"/>
    </row>
    <row r="3710" spans="22:22" x14ac:dyDescent="0.3">
      <c r="V3710" s="66"/>
    </row>
    <row r="3711" spans="22:22" x14ac:dyDescent="0.3">
      <c r="V3711" s="66"/>
    </row>
    <row r="3712" spans="22:22" x14ac:dyDescent="0.3">
      <c r="V3712" s="66"/>
    </row>
    <row r="3713" spans="22:22" x14ac:dyDescent="0.3">
      <c r="V3713" s="66"/>
    </row>
    <row r="3714" spans="22:22" x14ac:dyDescent="0.3">
      <c r="V3714" s="66"/>
    </row>
    <row r="3715" spans="22:22" x14ac:dyDescent="0.3">
      <c r="V3715" s="66"/>
    </row>
    <row r="3716" spans="22:22" x14ac:dyDescent="0.3">
      <c r="V3716" s="66"/>
    </row>
    <row r="3717" spans="22:22" x14ac:dyDescent="0.3">
      <c r="V3717" s="66"/>
    </row>
    <row r="3718" spans="22:22" x14ac:dyDescent="0.3">
      <c r="V3718" s="66"/>
    </row>
    <row r="3719" spans="22:22" x14ac:dyDescent="0.3">
      <c r="V3719" s="66"/>
    </row>
    <row r="3720" spans="22:22" x14ac:dyDescent="0.3">
      <c r="V3720" s="66"/>
    </row>
    <row r="3721" spans="22:22" x14ac:dyDescent="0.3">
      <c r="V3721" s="66"/>
    </row>
    <row r="3722" spans="22:22" x14ac:dyDescent="0.3">
      <c r="V3722" s="66"/>
    </row>
    <row r="3723" spans="22:22" x14ac:dyDescent="0.3">
      <c r="V3723" s="66"/>
    </row>
    <row r="3724" spans="22:22" x14ac:dyDescent="0.3">
      <c r="V3724" s="66"/>
    </row>
    <row r="3725" spans="22:22" x14ac:dyDescent="0.3">
      <c r="V3725" s="66"/>
    </row>
    <row r="3726" spans="22:22" x14ac:dyDescent="0.3">
      <c r="V3726" s="66"/>
    </row>
    <row r="3727" spans="22:22" x14ac:dyDescent="0.3">
      <c r="V3727" s="66"/>
    </row>
    <row r="3728" spans="22:22" x14ac:dyDescent="0.3">
      <c r="V3728" s="66"/>
    </row>
    <row r="3729" spans="22:22" x14ac:dyDescent="0.3">
      <c r="V3729" s="66"/>
    </row>
    <row r="3730" spans="22:22" x14ac:dyDescent="0.3">
      <c r="V3730" s="66"/>
    </row>
    <row r="3731" spans="22:22" x14ac:dyDescent="0.3">
      <c r="V3731" s="66"/>
    </row>
    <row r="3732" spans="22:22" x14ac:dyDescent="0.3">
      <c r="V3732" s="66"/>
    </row>
    <row r="3733" spans="22:22" x14ac:dyDescent="0.3">
      <c r="V3733" s="66"/>
    </row>
    <row r="3734" spans="22:22" x14ac:dyDescent="0.3">
      <c r="V3734" s="66"/>
    </row>
    <row r="3735" spans="22:22" x14ac:dyDescent="0.3">
      <c r="V3735" s="66"/>
    </row>
    <row r="3736" spans="22:22" x14ac:dyDescent="0.3">
      <c r="V3736" s="66"/>
    </row>
    <row r="3737" spans="22:22" x14ac:dyDescent="0.3">
      <c r="V3737" s="66"/>
    </row>
    <row r="3738" spans="22:22" x14ac:dyDescent="0.3">
      <c r="V3738" s="66"/>
    </row>
    <row r="3739" spans="22:22" x14ac:dyDescent="0.3">
      <c r="V3739" s="66"/>
    </row>
    <row r="3740" spans="22:22" x14ac:dyDescent="0.3">
      <c r="V3740" s="66"/>
    </row>
    <row r="3741" spans="22:22" x14ac:dyDescent="0.3">
      <c r="V3741" s="66"/>
    </row>
    <row r="3742" spans="22:22" x14ac:dyDescent="0.3">
      <c r="V3742" s="66"/>
    </row>
    <row r="3743" spans="22:22" x14ac:dyDescent="0.3">
      <c r="V3743" s="66"/>
    </row>
    <row r="3744" spans="22:22" x14ac:dyDescent="0.3">
      <c r="V3744" s="66"/>
    </row>
    <row r="3745" spans="22:22" x14ac:dyDescent="0.3">
      <c r="V3745" s="66"/>
    </row>
    <row r="3746" spans="22:22" x14ac:dyDescent="0.3">
      <c r="V3746" s="66"/>
    </row>
    <row r="3747" spans="22:22" x14ac:dyDescent="0.3">
      <c r="V3747" s="66"/>
    </row>
    <row r="3748" spans="22:22" x14ac:dyDescent="0.3">
      <c r="V3748" s="66"/>
    </row>
    <row r="3749" spans="22:22" x14ac:dyDescent="0.3">
      <c r="V3749" s="66"/>
    </row>
    <row r="3750" spans="22:22" x14ac:dyDescent="0.3">
      <c r="V3750" s="66"/>
    </row>
    <row r="3751" spans="22:22" x14ac:dyDescent="0.3">
      <c r="V3751" s="66"/>
    </row>
    <row r="3752" spans="22:22" x14ac:dyDescent="0.3">
      <c r="V3752" s="66"/>
    </row>
    <row r="3753" spans="22:22" x14ac:dyDescent="0.3">
      <c r="V3753" s="66"/>
    </row>
    <row r="3754" spans="22:22" x14ac:dyDescent="0.3">
      <c r="V3754" s="66"/>
    </row>
    <row r="3755" spans="22:22" x14ac:dyDescent="0.3">
      <c r="V3755" s="66"/>
    </row>
    <row r="3756" spans="22:22" x14ac:dyDescent="0.3">
      <c r="V3756" s="66"/>
    </row>
    <row r="3757" spans="22:22" x14ac:dyDescent="0.3">
      <c r="V3757" s="66"/>
    </row>
    <row r="3758" spans="22:22" x14ac:dyDescent="0.3">
      <c r="V3758" s="66"/>
    </row>
    <row r="3759" spans="22:22" x14ac:dyDescent="0.3">
      <c r="V3759" s="66"/>
    </row>
    <row r="3760" spans="22:22" x14ac:dyDescent="0.3">
      <c r="V3760" s="66"/>
    </row>
    <row r="3761" spans="22:22" x14ac:dyDescent="0.3">
      <c r="V3761" s="66"/>
    </row>
    <row r="3762" spans="22:22" x14ac:dyDescent="0.3">
      <c r="V3762" s="66"/>
    </row>
    <row r="3763" spans="22:22" x14ac:dyDescent="0.3">
      <c r="V3763" s="66"/>
    </row>
    <row r="3764" spans="22:22" x14ac:dyDescent="0.3">
      <c r="V3764" s="66"/>
    </row>
    <row r="3765" spans="22:22" x14ac:dyDescent="0.3">
      <c r="V3765" s="66"/>
    </row>
    <row r="3766" spans="22:22" x14ac:dyDescent="0.3">
      <c r="V3766" s="66"/>
    </row>
    <row r="3767" spans="22:22" x14ac:dyDescent="0.3">
      <c r="V3767" s="66"/>
    </row>
    <row r="3768" spans="22:22" x14ac:dyDescent="0.3">
      <c r="V3768" s="66"/>
    </row>
    <row r="3769" spans="22:22" x14ac:dyDescent="0.3">
      <c r="V3769" s="66"/>
    </row>
    <row r="3770" spans="22:22" x14ac:dyDescent="0.3">
      <c r="V3770" s="66"/>
    </row>
    <row r="3771" spans="22:22" x14ac:dyDescent="0.3">
      <c r="V3771" s="66"/>
    </row>
    <row r="3772" spans="22:22" x14ac:dyDescent="0.3">
      <c r="V3772" s="66"/>
    </row>
    <row r="3773" spans="22:22" x14ac:dyDescent="0.3">
      <c r="V3773" s="66"/>
    </row>
    <row r="3774" spans="22:22" x14ac:dyDescent="0.3">
      <c r="V3774" s="66"/>
    </row>
    <row r="3775" spans="22:22" x14ac:dyDescent="0.3">
      <c r="V3775" s="66"/>
    </row>
    <row r="3776" spans="22:22" x14ac:dyDescent="0.3">
      <c r="V3776" s="66"/>
    </row>
    <row r="3777" spans="22:22" x14ac:dyDescent="0.3">
      <c r="V3777" s="66"/>
    </row>
    <row r="3778" spans="22:22" x14ac:dyDescent="0.3">
      <c r="V3778" s="66"/>
    </row>
    <row r="3779" spans="22:22" x14ac:dyDescent="0.3">
      <c r="V3779" s="66"/>
    </row>
    <row r="3780" spans="22:22" x14ac:dyDescent="0.3">
      <c r="V3780" s="66"/>
    </row>
    <row r="3781" spans="22:22" x14ac:dyDescent="0.3">
      <c r="V3781" s="66"/>
    </row>
    <row r="3782" spans="22:22" x14ac:dyDescent="0.3">
      <c r="V3782" s="66"/>
    </row>
    <row r="3783" spans="22:22" x14ac:dyDescent="0.3">
      <c r="V3783" s="66"/>
    </row>
    <row r="3784" spans="22:22" x14ac:dyDescent="0.3">
      <c r="V3784" s="66"/>
    </row>
    <row r="3785" spans="22:22" x14ac:dyDescent="0.3">
      <c r="V3785" s="66"/>
    </row>
    <row r="3786" spans="22:22" x14ac:dyDescent="0.3">
      <c r="V3786" s="66"/>
    </row>
    <row r="3787" spans="22:22" x14ac:dyDescent="0.3">
      <c r="V3787" s="66"/>
    </row>
    <row r="3788" spans="22:22" x14ac:dyDescent="0.3">
      <c r="V3788" s="66"/>
    </row>
    <row r="3789" spans="22:22" x14ac:dyDescent="0.3">
      <c r="V3789" s="66"/>
    </row>
    <row r="3790" spans="22:22" x14ac:dyDescent="0.3">
      <c r="V3790" s="66"/>
    </row>
    <row r="3791" spans="22:22" x14ac:dyDescent="0.3">
      <c r="V3791" s="66"/>
    </row>
    <row r="3792" spans="22:22" x14ac:dyDescent="0.3">
      <c r="V3792" s="66"/>
    </row>
    <row r="3793" spans="22:22" x14ac:dyDescent="0.3">
      <c r="V3793" s="66"/>
    </row>
    <row r="3794" spans="22:22" x14ac:dyDescent="0.3">
      <c r="V3794" s="66"/>
    </row>
    <row r="3795" spans="22:22" x14ac:dyDescent="0.3">
      <c r="V3795" s="66"/>
    </row>
    <row r="3796" spans="22:22" x14ac:dyDescent="0.3">
      <c r="V3796" s="66"/>
    </row>
    <row r="3797" spans="22:22" x14ac:dyDescent="0.3">
      <c r="V3797" s="66"/>
    </row>
    <row r="3798" spans="22:22" x14ac:dyDescent="0.3">
      <c r="V3798" s="66"/>
    </row>
    <row r="3799" spans="22:22" x14ac:dyDescent="0.3">
      <c r="V3799" s="66"/>
    </row>
    <row r="3800" spans="22:22" x14ac:dyDescent="0.3">
      <c r="V3800" s="66"/>
    </row>
    <row r="3801" spans="22:22" x14ac:dyDescent="0.3">
      <c r="V3801" s="66"/>
    </row>
    <row r="3802" spans="22:22" x14ac:dyDescent="0.3">
      <c r="V3802" s="66"/>
    </row>
    <row r="3803" spans="22:22" x14ac:dyDescent="0.3">
      <c r="V3803" s="66"/>
    </row>
    <row r="3804" spans="22:22" x14ac:dyDescent="0.3">
      <c r="V3804" s="66"/>
    </row>
    <row r="3805" spans="22:22" x14ac:dyDescent="0.3">
      <c r="V3805" s="66"/>
    </row>
    <row r="3806" spans="22:22" x14ac:dyDescent="0.3">
      <c r="V3806" s="66"/>
    </row>
    <row r="3807" spans="22:22" x14ac:dyDescent="0.3">
      <c r="V3807" s="66"/>
    </row>
    <row r="3808" spans="22:22" x14ac:dyDescent="0.3">
      <c r="V3808" s="66"/>
    </row>
    <row r="3809" spans="22:22" x14ac:dyDescent="0.3">
      <c r="V3809" s="66"/>
    </row>
    <row r="3810" spans="22:22" x14ac:dyDescent="0.3">
      <c r="V3810" s="66"/>
    </row>
    <row r="3811" spans="22:22" x14ac:dyDescent="0.3">
      <c r="V3811" s="66"/>
    </row>
    <row r="3812" spans="22:22" x14ac:dyDescent="0.3">
      <c r="V3812" s="66"/>
    </row>
    <row r="3813" spans="22:22" x14ac:dyDescent="0.3">
      <c r="V3813" s="66"/>
    </row>
    <row r="3814" spans="22:22" x14ac:dyDescent="0.3">
      <c r="V3814" s="66"/>
    </row>
    <row r="3815" spans="22:22" x14ac:dyDescent="0.3">
      <c r="V3815" s="66"/>
    </row>
    <row r="3816" spans="22:22" x14ac:dyDescent="0.3">
      <c r="V3816" s="66"/>
    </row>
    <row r="3817" spans="22:22" x14ac:dyDescent="0.3">
      <c r="V3817" s="66"/>
    </row>
    <row r="3818" spans="22:22" x14ac:dyDescent="0.3">
      <c r="V3818" s="66"/>
    </row>
    <row r="3819" spans="22:22" x14ac:dyDescent="0.3">
      <c r="V3819" s="66"/>
    </row>
    <row r="3820" spans="22:22" x14ac:dyDescent="0.3">
      <c r="V3820" s="66"/>
    </row>
    <row r="3821" spans="22:22" x14ac:dyDescent="0.3">
      <c r="V3821" s="66"/>
    </row>
    <row r="3822" spans="22:22" x14ac:dyDescent="0.3">
      <c r="V3822" s="66"/>
    </row>
    <row r="3823" spans="22:22" x14ac:dyDescent="0.3">
      <c r="V3823" s="66"/>
    </row>
    <row r="3824" spans="22:22" x14ac:dyDescent="0.3">
      <c r="V3824" s="66"/>
    </row>
    <row r="3825" spans="22:22" x14ac:dyDescent="0.3">
      <c r="V3825" s="66"/>
    </row>
    <row r="3826" spans="22:22" x14ac:dyDescent="0.3">
      <c r="V3826" s="66"/>
    </row>
    <row r="3827" spans="22:22" x14ac:dyDescent="0.3">
      <c r="V3827" s="66"/>
    </row>
    <row r="3828" spans="22:22" x14ac:dyDescent="0.3">
      <c r="V3828" s="66"/>
    </row>
    <row r="3829" spans="22:22" x14ac:dyDescent="0.3">
      <c r="V3829" s="66"/>
    </row>
    <row r="3830" spans="22:22" x14ac:dyDescent="0.3">
      <c r="V3830" s="66"/>
    </row>
    <row r="3831" spans="22:22" x14ac:dyDescent="0.3">
      <c r="V3831" s="66"/>
    </row>
    <row r="3832" spans="22:22" x14ac:dyDescent="0.3">
      <c r="V3832" s="66"/>
    </row>
    <row r="3833" spans="22:22" x14ac:dyDescent="0.3">
      <c r="V3833" s="66"/>
    </row>
    <row r="3834" spans="22:22" x14ac:dyDescent="0.3">
      <c r="V3834" s="66"/>
    </row>
    <row r="3835" spans="22:22" x14ac:dyDescent="0.3">
      <c r="V3835" s="66"/>
    </row>
    <row r="3836" spans="22:22" x14ac:dyDescent="0.3">
      <c r="V3836" s="66"/>
    </row>
    <row r="3837" spans="22:22" x14ac:dyDescent="0.3">
      <c r="V3837" s="66"/>
    </row>
    <row r="3838" spans="22:22" x14ac:dyDescent="0.3">
      <c r="V3838" s="66"/>
    </row>
    <row r="3839" spans="22:22" x14ac:dyDescent="0.3">
      <c r="V3839" s="66"/>
    </row>
    <row r="3840" spans="22:22" x14ac:dyDescent="0.3">
      <c r="V3840" s="66"/>
    </row>
    <row r="3841" spans="22:22" x14ac:dyDescent="0.3">
      <c r="V3841" s="66"/>
    </row>
    <row r="3842" spans="22:22" x14ac:dyDescent="0.3">
      <c r="V3842" s="66"/>
    </row>
    <row r="3843" spans="22:22" x14ac:dyDescent="0.3">
      <c r="V3843" s="66"/>
    </row>
    <row r="3844" spans="22:22" x14ac:dyDescent="0.3">
      <c r="V3844" s="66"/>
    </row>
    <row r="3845" spans="22:22" x14ac:dyDescent="0.3">
      <c r="V3845" s="66"/>
    </row>
    <row r="3846" spans="22:22" x14ac:dyDescent="0.3">
      <c r="V3846" s="66"/>
    </row>
    <row r="3847" spans="22:22" x14ac:dyDescent="0.3">
      <c r="V3847" s="66"/>
    </row>
    <row r="3848" spans="22:22" x14ac:dyDescent="0.3">
      <c r="V3848" s="66"/>
    </row>
    <row r="3849" spans="22:22" x14ac:dyDescent="0.3">
      <c r="V3849" s="66"/>
    </row>
    <row r="3850" spans="22:22" x14ac:dyDescent="0.3">
      <c r="V3850" s="66"/>
    </row>
    <row r="3851" spans="22:22" x14ac:dyDescent="0.3">
      <c r="V3851" s="66"/>
    </row>
    <row r="3852" spans="22:22" x14ac:dyDescent="0.3">
      <c r="V3852" s="66"/>
    </row>
    <row r="3853" spans="22:22" x14ac:dyDescent="0.3">
      <c r="V3853" s="66"/>
    </row>
    <row r="3854" spans="22:22" x14ac:dyDescent="0.3">
      <c r="V3854" s="66"/>
    </row>
    <row r="3855" spans="22:22" x14ac:dyDescent="0.3">
      <c r="V3855" s="66"/>
    </row>
    <row r="3856" spans="22:22" x14ac:dyDescent="0.3">
      <c r="V3856" s="66"/>
    </row>
    <row r="3857" spans="22:22" x14ac:dyDescent="0.3">
      <c r="V3857" s="66"/>
    </row>
    <row r="3858" spans="22:22" x14ac:dyDescent="0.3">
      <c r="V3858" s="66"/>
    </row>
    <row r="3859" spans="22:22" x14ac:dyDescent="0.3">
      <c r="V3859" s="66"/>
    </row>
    <row r="3860" spans="22:22" x14ac:dyDescent="0.3">
      <c r="V3860" s="66"/>
    </row>
    <row r="3861" spans="22:22" x14ac:dyDescent="0.3">
      <c r="V3861" s="66"/>
    </row>
    <row r="3862" spans="22:22" x14ac:dyDescent="0.3">
      <c r="V3862" s="66"/>
    </row>
    <row r="3863" spans="22:22" x14ac:dyDescent="0.3">
      <c r="V3863" s="66"/>
    </row>
    <row r="3864" spans="22:22" x14ac:dyDescent="0.3">
      <c r="V3864" s="66"/>
    </row>
    <row r="3865" spans="22:22" x14ac:dyDescent="0.3">
      <c r="V3865" s="66"/>
    </row>
    <row r="3866" spans="22:22" x14ac:dyDescent="0.3">
      <c r="V3866" s="66"/>
    </row>
    <row r="3867" spans="22:22" x14ac:dyDescent="0.3">
      <c r="V3867" s="66"/>
    </row>
    <row r="3868" spans="22:22" x14ac:dyDescent="0.3">
      <c r="V3868" s="66"/>
    </row>
    <row r="3869" spans="22:22" x14ac:dyDescent="0.3">
      <c r="V3869" s="66"/>
    </row>
    <row r="3870" spans="22:22" x14ac:dyDescent="0.3">
      <c r="V3870" s="66"/>
    </row>
    <row r="3871" spans="22:22" x14ac:dyDescent="0.3">
      <c r="V3871" s="66"/>
    </row>
    <row r="3872" spans="22:22" x14ac:dyDescent="0.3">
      <c r="V3872" s="66"/>
    </row>
    <row r="3873" spans="22:22" x14ac:dyDescent="0.3">
      <c r="V3873" s="66"/>
    </row>
    <row r="3874" spans="22:22" x14ac:dyDescent="0.3">
      <c r="V3874" s="66"/>
    </row>
    <row r="3875" spans="22:22" x14ac:dyDescent="0.3">
      <c r="V3875" s="66"/>
    </row>
    <row r="3876" spans="22:22" x14ac:dyDescent="0.3">
      <c r="V3876" s="66"/>
    </row>
    <row r="3877" spans="22:22" x14ac:dyDescent="0.3">
      <c r="V3877" s="66"/>
    </row>
    <row r="3878" spans="22:22" x14ac:dyDescent="0.3">
      <c r="V3878" s="66"/>
    </row>
    <row r="3879" spans="22:22" x14ac:dyDescent="0.3">
      <c r="V3879" s="66"/>
    </row>
    <row r="3880" spans="22:22" x14ac:dyDescent="0.3">
      <c r="V3880" s="66"/>
    </row>
    <row r="3881" spans="22:22" x14ac:dyDescent="0.3">
      <c r="V3881" s="66"/>
    </row>
    <row r="3882" spans="22:22" x14ac:dyDescent="0.3">
      <c r="V3882" s="66"/>
    </row>
    <row r="3883" spans="22:22" x14ac:dyDescent="0.3">
      <c r="V3883" s="66"/>
    </row>
    <row r="3884" spans="22:22" x14ac:dyDescent="0.3">
      <c r="V3884" s="66"/>
    </row>
    <row r="3885" spans="22:22" x14ac:dyDescent="0.3">
      <c r="V3885" s="66"/>
    </row>
    <row r="3886" spans="22:22" x14ac:dyDescent="0.3">
      <c r="V3886" s="66"/>
    </row>
    <row r="3887" spans="22:22" x14ac:dyDescent="0.3">
      <c r="V3887" s="66"/>
    </row>
    <row r="3888" spans="22:22" x14ac:dyDescent="0.3">
      <c r="V3888" s="66"/>
    </row>
    <row r="3889" spans="22:22" x14ac:dyDescent="0.3">
      <c r="V3889" s="66"/>
    </row>
    <row r="3890" spans="22:22" x14ac:dyDescent="0.3">
      <c r="V3890" s="66"/>
    </row>
    <row r="3891" spans="22:22" x14ac:dyDescent="0.3">
      <c r="V3891" s="66"/>
    </row>
    <row r="3892" spans="22:22" x14ac:dyDescent="0.3">
      <c r="V3892" s="66"/>
    </row>
    <row r="3893" spans="22:22" x14ac:dyDescent="0.3">
      <c r="V3893" s="66"/>
    </row>
    <row r="3894" spans="22:22" x14ac:dyDescent="0.3">
      <c r="V3894" s="66"/>
    </row>
    <row r="3895" spans="22:22" x14ac:dyDescent="0.3">
      <c r="V3895" s="66"/>
    </row>
    <row r="3896" spans="22:22" x14ac:dyDescent="0.3">
      <c r="V3896" s="66"/>
    </row>
    <row r="3897" spans="22:22" x14ac:dyDescent="0.3">
      <c r="V3897" s="66"/>
    </row>
    <row r="3898" spans="22:22" x14ac:dyDescent="0.3">
      <c r="V3898" s="66"/>
    </row>
    <row r="3899" spans="22:22" x14ac:dyDescent="0.3">
      <c r="V3899" s="66"/>
    </row>
    <row r="3900" spans="22:22" x14ac:dyDescent="0.3">
      <c r="V3900" s="66"/>
    </row>
    <row r="3901" spans="22:22" x14ac:dyDescent="0.3">
      <c r="V3901" s="66"/>
    </row>
    <row r="3902" spans="22:22" x14ac:dyDescent="0.3">
      <c r="V3902" s="66"/>
    </row>
    <row r="3903" spans="22:22" x14ac:dyDescent="0.3">
      <c r="V3903" s="66"/>
    </row>
    <row r="3904" spans="22:22" x14ac:dyDescent="0.3">
      <c r="V3904" s="66"/>
    </row>
    <row r="3905" spans="22:22" x14ac:dyDescent="0.3">
      <c r="V3905" s="66"/>
    </row>
    <row r="3906" spans="22:22" x14ac:dyDescent="0.3">
      <c r="V3906" s="66"/>
    </row>
    <row r="3907" spans="22:22" x14ac:dyDescent="0.3">
      <c r="V3907" s="66"/>
    </row>
    <row r="3908" spans="22:22" x14ac:dyDescent="0.3">
      <c r="V3908" s="66"/>
    </row>
    <row r="3909" spans="22:22" x14ac:dyDescent="0.3">
      <c r="V3909" s="66"/>
    </row>
    <row r="3910" spans="22:22" x14ac:dyDescent="0.3">
      <c r="V3910" s="66"/>
    </row>
    <row r="3911" spans="22:22" x14ac:dyDescent="0.3">
      <c r="V3911" s="66"/>
    </row>
    <row r="3912" spans="22:22" x14ac:dyDescent="0.3">
      <c r="V3912" s="66"/>
    </row>
    <row r="3913" spans="22:22" x14ac:dyDescent="0.3">
      <c r="V3913" s="66"/>
    </row>
    <row r="3914" spans="22:22" x14ac:dyDescent="0.3">
      <c r="V3914" s="66"/>
    </row>
    <row r="3915" spans="22:22" x14ac:dyDescent="0.3">
      <c r="V3915" s="66"/>
    </row>
    <row r="3916" spans="22:22" x14ac:dyDescent="0.3">
      <c r="V3916" s="66"/>
    </row>
    <row r="3917" spans="22:22" x14ac:dyDescent="0.3">
      <c r="V3917" s="66"/>
    </row>
    <row r="3918" spans="22:22" x14ac:dyDescent="0.3">
      <c r="V3918" s="66"/>
    </row>
    <row r="3919" spans="22:22" x14ac:dyDescent="0.3">
      <c r="V3919" s="66"/>
    </row>
    <row r="3920" spans="22:22" x14ac:dyDescent="0.3">
      <c r="V3920" s="66"/>
    </row>
    <row r="3921" spans="22:22" x14ac:dyDescent="0.3">
      <c r="V3921" s="66"/>
    </row>
    <row r="3922" spans="22:22" x14ac:dyDescent="0.3">
      <c r="V3922" s="66"/>
    </row>
    <row r="3923" spans="22:22" x14ac:dyDescent="0.3">
      <c r="V3923" s="66"/>
    </row>
    <row r="3924" spans="22:22" x14ac:dyDescent="0.3">
      <c r="V3924" s="66"/>
    </row>
    <row r="3925" spans="22:22" x14ac:dyDescent="0.3">
      <c r="V3925" s="66"/>
    </row>
    <row r="3926" spans="22:22" x14ac:dyDescent="0.3">
      <c r="V3926" s="66"/>
    </row>
    <row r="3927" spans="22:22" x14ac:dyDescent="0.3">
      <c r="V3927" s="66"/>
    </row>
    <row r="3928" spans="22:22" x14ac:dyDescent="0.3">
      <c r="V3928" s="66"/>
    </row>
    <row r="3929" spans="22:22" x14ac:dyDescent="0.3">
      <c r="V3929" s="66"/>
    </row>
    <row r="3930" spans="22:22" x14ac:dyDescent="0.3">
      <c r="V3930" s="66"/>
    </row>
    <row r="3931" spans="22:22" x14ac:dyDescent="0.3">
      <c r="V3931" s="66"/>
    </row>
    <row r="3932" spans="22:22" x14ac:dyDescent="0.3">
      <c r="V3932" s="66"/>
    </row>
    <row r="3933" spans="22:22" x14ac:dyDescent="0.3">
      <c r="V3933" s="66"/>
    </row>
    <row r="3934" spans="22:22" x14ac:dyDescent="0.3">
      <c r="V3934" s="66"/>
    </row>
    <row r="3935" spans="22:22" x14ac:dyDescent="0.3">
      <c r="V3935" s="66"/>
    </row>
    <row r="3936" spans="22:22" x14ac:dyDescent="0.3">
      <c r="V3936" s="66"/>
    </row>
    <row r="3937" spans="22:22" x14ac:dyDescent="0.3">
      <c r="V3937" s="66"/>
    </row>
    <row r="3938" spans="22:22" x14ac:dyDescent="0.3">
      <c r="V3938" s="66"/>
    </row>
    <row r="3939" spans="22:22" x14ac:dyDescent="0.3">
      <c r="V3939" s="66"/>
    </row>
    <row r="3940" spans="22:22" x14ac:dyDescent="0.3">
      <c r="V3940" s="66"/>
    </row>
    <row r="3941" spans="22:22" x14ac:dyDescent="0.3">
      <c r="V3941" s="66"/>
    </row>
    <row r="3942" spans="22:22" x14ac:dyDescent="0.3">
      <c r="V3942" s="66"/>
    </row>
    <row r="3943" spans="22:22" x14ac:dyDescent="0.3">
      <c r="V3943" s="66"/>
    </row>
    <row r="3944" spans="22:22" x14ac:dyDescent="0.3">
      <c r="V3944" s="66"/>
    </row>
    <row r="3945" spans="22:22" x14ac:dyDescent="0.3">
      <c r="V3945" s="66"/>
    </row>
    <row r="3946" spans="22:22" x14ac:dyDescent="0.3">
      <c r="V3946" s="66"/>
    </row>
    <row r="3947" spans="22:22" x14ac:dyDescent="0.3">
      <c r="V3947" s="66"/>
    </row>
    <row r="3948" spans="22:22" x14ac:dyDescent="0.3">
      <c r="V3948" s="66"/>
    </row>
    <row r="3949" spans="22:22" x14ac:dyDescent="0.3">
      <c r="V3949" s="66"/>
    </row>
    <row r="3950" spans="22:22" x14ac:dyDescent="0.3">
      <c r="V3950" s="66"/>
    </row>
    <row r="3951" spans="22:22" x14ac:dyDescent="0.3">
      <c r="V3951" s="66"/>
    </row>
    <row r="3952" spans="22:22" x14ac:dyDescent="0.3">
      <c r="V3952" s="66"/>
    </row>
    <row r="3953" spans="22:22" x14ac:dyDescent="0.3">
      <c r="V3953" s="66"/>
    </row>
    <row r="3954" spans="22:22" x14ac:dyDescent="0.3">
      <c r="V3954" s="66"/>
    </row>
    <row r="3955" spans="22:22" x14ac:dyDescent="0.3">
      <c r="V3955" s="66"/>
    </row>
    <row r="3956" spans="22:22" x14ac:dyDescent="0.3">
      <c r="V3956" s="66"/>
    </row>
    <row r="3957" spans="22:22" x14ac:dyDescent="0.3">
      <c r="V3957" s="66"/>
    </row>
    <row r="3958" spans="22:22" x14ac:dyDescent="0.3">
      <c r="V3958" s="66"/>
    </row>
    <row r="3959" spans="22:22" x14ac:dyDescent="0.3">
      <c r="V3959" s="66"/>
    </row>
    <row r="3960" spans="22:22" x14ac:dyDescent="0.3">
      <c r="V3960" s="66"/>
    </row>
    <row r="3961" spans="22:22" x14ac:dyDescent="0.3">
      <c r="V3961" s="66"/>
    </row>
    <row r="3962" spans="22:22" x14ac:dyDescent="0.3">
      <c r="V3962" s="66"/>
    </row>
    <row r="3963" spans="22:22" x14ac:dyDescent="0.3">
      <c r="V3963" s="66"/>
    </row>
    <row r="3964" spans="22:22" x14ac:dyDescent="0.3">
      <c r="V3964" s="66"/>
    </row>
    <row r="3965" spans="22:22" x14ac:dyDescent="0.3">
      <c r="V3965" s="66"/>
    </row>
    <row r="3966" spans="22:22" x14ac:dyDescent="0.3">
      <c r="V3966" s="66"/>
    </row>
    <row r="3967" spans="22:22" x14ac:dyDescent="0.3">
      <c r="V3967" s="66"/>
    </row>
    <row r="3968" spans="22:22" x14ac:dyDescent="0.3">
      <c r="V3968" s="66"/>
    </row>
    <row r="3969" spans="22:22" x14ac:dyDescent="0.3">
      <c r="V3969" s="66"/>
    </row>
    <row r="3970" spans="22:22" x14ac:dyDescent="0.3">
      <c r="V3970" s="66"/>
    </row>
    <row r="3971" spans="22:22" x14ac:dyDescent="0.3">
      <c r="V3971" s="66"/>
    </row>
    <row r="3972" spans="22:22" x14ac:dyDescent="0.3">
      <c r="V3972" s="66"/>
    </row>
    <row r="3973" spans="22:22" x14ac:dyDescent="0.3">
      <c r="V3973" s="66"/>
    </row>
    <row r="3974" spans="22:22" x14ac:dyDescent="0.3">
      <c r="V3974" s="66"/>
    </row>
    <row r="3975" spans="22:22" x14ac:dyDescent="0.3">
      <c r="V3975" s="66"/>
    </row>
    <row r="3976" spans="22:22" x14ac:dyDescent="0.3">
      <c r="V3976" s="66"/>
    </row>
    <row r="3977" spans="22:22" x14ac:dyDescent="0.3">
      <c r="V3977" s="66"/>
    </row>
    <row r="3978" spans="22:22" x14ac:dyDescent="0.3">
      <c r="V3978" s="66"/>
    </row>
    <row r="3979" spans="22:22" x14ac:dyDescent="0.3">
      <c r="V3979" s="66"/>
    </row>
    <row r="3980" spans="22:22" x14ac:dyDescent="0.3">
      <c r="V3980" s="66"/>
    </row>
    <row r="3981" spans="22:22" x14ac:dyDescent="0.3">
      <c r="V3981" s="66"/>
    </row>
    <row r="3982" spans="22:22" x14ac:dyDescent="0.3">
      <c r="V3982" s="66"/>
    </row>
    <row r="3983" spans="22:22" x14ac:dyDescent="0.3">
      <c r="V3983" s="66"/>
    </row>
    <row r="3984" spans="22:22" x14ac:dyDescent="0.3">
      <c r="V3984" s="66"/>
    </row>
    <row r="3985" spans="22:22" x14ac:dyDescent="0.3">
      <c r="V3985" s="66"/>
    </row>
    <row r="3986" spans="22:22" x14ac:dyDescent="0.3">
      <c r="V3986" s="66"/>
    </row>
    <row r="3987" spans="22:22" x14ac:dyDescent="0.3">
      <c r="V3987" s="66"/>
    </row>
    <row r="3988" spans="22:22" x14ac:dyDescent="0.3">
      <c r="V3988" s="66"/>
    </row>
    <row r="3989" spans="22:22" x14ac:dyDescent="0.3">
      <c r="V3989" s="66"/>
    </row>
    <row r="3990" spans="22:22" x14ac:dyDescent="0.3">
      <c r="V3990" s="66"/>
    </row>
    <row r="3991" spans="22:22" x14ac:dyDescent="0.3">
      <c r="V3991" s="66"/>
    </row>
    <row r="3992" spans="22:22" x14ac:dyDescent="0.3">
      <c r="V3992" s="66"/>
    </row>
    <row r="3993" spans="22:22" x14ac:dyDescent="0.3">
      <c r="V3993" s="66"/>
    </row>
    <row r="3994" spans="22:22" x14ac:dyDescent="0.3">
      <c r="V3994" s="66"/>
    </row>
    <row r="3995" spans="22:22" x14ac:dyDescent="0.3">
      <c r="V3995" s="66"/>
    </row>
    <row r="3996" spans="22:22" x14ac:dyDescent="0.3">
      <c r="V3996" s="66"/>
    </row>
    <row r="3997" spans="22:22" x14ac:dyDescent="0.3">
      <c r="V3997" s="66"/>
    </row>
    <row r="3998" spans="22:22" x14ac:dyDescent="0.3">
      <c r="V3998" s="66"/>
    </row>
    <row r="3999" spans="22:22" x14ac:dyDescent="0.3">
      <c r="V3999" s="66"/>
    </row>
    <row r="4000" spans="22:22" x14ac:dyDescent="0.3">
      <c r="V4000" s="66"/>
    </row>
    <row r="4001" spans="22:22" x14ac:dyDescent="0.3">
      <c r="V4001" s="66"/>
    </row>
    <row r="4002" spans="22:22" x14ac:dyDescent="0.3">
      <c r="V4002" s="66"/>
    </row>
    <row r="4003" spans="22:22" x14ac:dyDescent="0.3">
      <c r="V4003" s="66"/>
    </row>
    <row r="4004" spans="22:22" x14ac:dyDescent="0.3">
      <c r="V4004" s="66"/>
    </row>
    <row r="4005" spans="22:22" x14ac:dyDescent="0.3">
      <c r="V4005" s="66"/>
    </row>
    <row r="4006" spans="22:22" x14ac:dyDescent="0.3">
      <c r="V4006" s="66"/>
    </row>
    <row r="4007" spans="22:22" x14ac:dyDescent="0.3">
      <c r="V4007" s="66"/>
    </row>
    <row r="4008" spans="22:22" x14ac:dyDescent="0.3">
      <c r="V4008" s="66"/>
    </row>
    <row r="4009" spans="22:22" x14ac:dyDescent="0.3">
      <c r="V4009" s="66"/>
    </row>
    <row r="4010" spans="22:22" x14ac:dyDescent="0.3">
      <c r="V4010" s="66"/>
    </row>
    <row r="4011" spans="22:22" x14ac:dyDescent="0.3">
      <c r="V4011" s="66"/>
    </row>
    <row r="4012" spans="22:22" x14ac:dyDescent="0.3">
      <c r="V4012" s="66"/>
    </row>
    <row r="4013" spans="22:22" x14ac:dyDescent="0.3">
      <c r="V4013" s="66"/>
    </row>
    <row r="4014" spans="22:22" x14ac:dyDescent="0.3">
      <c r="V4014" s="66"/>
    </row>
    <row r="4015" spans="22:22" x14ac:dyDescent="0.3">
      <c r="V4015" s="66"/>
    </row>
    <row r="4016" spans="22:22" x14ac:dyDescent="0.3">
      <c r="V4016" s="66"/>
    </row>
    <row r="4017" spans="22:22" x14ac:dyDescent="0.3">
      <c r="V4017" s="66"/>
    </row>
    <row r="4018" spans="22:22" x14ac:dyDescent="0.3">
      <c r="V4018" s="66"/>
    </row>
    <row r="4019" spans="22:22" x14ac:dyDescent="0.3">
      <c r="V4019" s="66"/>
    </row>
    <row r="4020" spans="22:22" x14ac:dyDescent="0.3">
      <c r="V4020" s="66"/>
    </row>
    <row r="4021" spans="22:22" x14ac:dyDescent="0.3">
      <c r="V4021" s="66"/>
    </row>
    <row r="4022" spans="22:22" x14ac:dyDescent="0.3">
      <c r="V4022" s="66"/>
    </row>
    <row r="4023" spans="22:22" x14ac:dyDescent="0.3">
      <c r="V4023" s="66"/>
    </row>
    <row r="4024" spans="22:22" x14ac:dyDescent="0.3">
      <c r="V4024" s="66"/>
    </row>
    <row r="4025" spans="22:22" x14ac:dyDescent="0.3">
      <c r="V4025" s="66"/>
    </row>
    <row r="4026" spans="22:22" x14ac:dyDescent="0.3">
      <c r="V4026" s="66"/>
    </row>
    <row r="4027" spans="22:22" x14ac:dyDescent="0.3">
      <c r="V4027" s="66"/>
    </row>
    <row r="4028" spans="22:22" x14ac:dyDescent="0.3">
      <c r="V4028" s="66"/>
    </row>
    <row r="4029" spans="22:22" x14ac:dyDescent="0.3">
      <c r="V4029" s="66"/>
    </row>
    <row r="4030" spans="22:22" x14ac:dyDescent="0.3">
      <c r="V4030" s="66"/>
    </row>
    <row r="4031" spans="22:22" x14ac:dyDescent="0.3">
      <c r="V4031" s="66"/>
    </row>
    <row r="4032" spans="22:22" x14ac:dyDescent="0.3">
      <c r="V4032" s="66"/>
    </row>
    <row r="4033" spans="22:22" x14ac:dyDescent="0.3">
      <c r="V4033" s="66"/>
    </row>
    <row r="4034" spans="22:22" x14ac:dyDescent="0.3">
      <c r="V4034" s="66"/>
    </row>
    <row r="4035" spans="22:22" x14ac:dyDescent="0.3">
      <c r="V4035" s="66"/>
    </row>
    <row r="4036" spans="22:22" x14ac:dyDescent="0.3">
      <c r="V4036" s="66"/>
    </row>
    <row r="4037" spans="22:22" x14ac:dyDescent="0.3">
      <c r="V4037" s="66"/>
    </row>
    <row r="4038" spans="22:22" x14ac:dyDescent="0.3">
      <c r="V4038" s="66"/>
    </row>
    <row r="4039" spans="22:22" x14ac:dyDescent="0.3">
      <c r="V4039" s="66"/>
    </row>
    <row r="4040" spans="22:22" x14ac:dyDescent="0.3">
      <c r="V4040" s="66"/>
    </row>
    <row r="4041" spans="22:22" x14ac:dyDescent="0.3">
      <c r="V4041" s="66"/>
    </row>
    <row r="4042" spans="22:22" x14ac:dyDescent="0.3">
      <c r="V4042" s="66"/>
    </row>
    <row r="4043" spans="22:22" x14ac:dyDescent="0.3">
      <c r="V4043" s="66"/>
    </row>
    <row r="4044" spans="22:22" x14ac:dyDescent="0.3">
      <c r="V4044" s="66"/>
    </row>
    <row r="4045" spans="22:22" x14ac:dyDescent="0.3">
      <c r="V4045" s="66"/>
    </row>
    <row r="4046" spans="22:22" x14ac:dyDescent="0.3">
      <c r="V4046" s="66"/>
    </row>
    <row r="4047" spans="22:22" x14ac:dyDescent="0.3">
      <c r="V4047" s="66"/>
    </row>
    <row r="4048" spans="22:22" x14ac:dyDescent="0.3">
      <c r="V4048" s="66"/>
    </row>
    <row r="4049" spans="22:22" x14ac:dyDescent="0.3">
      <c r="V4049" s="66"/>
    </row>
    <row r="4050" spans="22:22" x14ac:dyDescent="0.3">
      <c r="V4050" s="66"/>
    </row>
    <row r="4051" spans="22:22" x14ac:dyDescent="0.3">
      <c r="V4051" s="66"/>
    </row>
    <row r="4052" spans="22:22" x14ac:dyDescent="0.3">
      <c r="V4052" s="66"/>
    </row>
    <row r="4053" spans="22:22" x14ac:dyDescent="0.3">
      <c r="V4053" s="66"/>
    </row>
    <row r="4054" spans="22:22" x14ac:dyDescent="0.3">
      <c r="V4054" s="66"/>
    </row>
    <row r="4055" spans="22:22" x14ac:dyDescent="0.3">
      <c r="V4055" s="66"/>
    </row>
    <row r="4056" spans="22:22" x14ac:dyDescent="0.3">
      <c r="V4056" s="66"/>
    </row>
    <row r="4057" spans="22:22" x14ac:dyDescent="0.3">
      <c r="V4057" s="66"/>
    </row>
    <row r="4058" spans="22:22" x14ac:dyDescent="0.3">
      <c r="V4058" s="66"/>
    </row>
    <row r="4059" spans="22:22" x14ac:dyDescent="0.3">
      <c r="V4059" s="66"/>
    </row>
    <row r="4060" spans="22:22" x14ac:dyDescent="0.3">
      <c r="V4060" s="66"/>
    </row>
    <row r="4061" spans="22:22" x14ac:dyDescent="0.3">
      <c r="V4061" s="66"/>
    </row>
    <row r="4062" spans="22:22" x14ac:dyDescent="0.3">
      <c r="V4062" s="66"/>
    </row>
    <row r="4063" spans="22:22" x14ac:dyDescent="0.3">
      <c r="V4063" s="66"/>
    </row>
    <row r="4064" spans="22:22" x14ac:dyDescent="0.3">
      <c r="V4064" s="66"/>
    </row>
    <row r="4065" spans="22:22" x14ac:dyDescent="0.3">
      <c r="V4065" s="66"/>
    </row>
    <row r="4066" spans="22:22" x14ac:dyDescent="0.3">
      <c r="V4066" s="66"/>
    </row>
    <row r="4067" spans="22:22" x14ac:dyDescent="0.3">
      <c r="V4067" s="66"/>
    </row>
    <row r="4068" spans="22:22" x14ac:dyDescent="0.3">
      <c r="V4068" s="66"/>
    </row>
    <row r="4069" spans="22:22" x14ac:dyDescent="0.3">
      <c r="V4069" s="66"/>
    </row>
    <row r="4070" spans="22:22" x14ac:dyDescent="0.3">
      <c r="V4070" s="66"/>
    </row>
    <row r="4071" spans="22:22" x14ac:dyDescent="0.3">
      <c r="V4071" s="66"/>
    </row>
    <row r="4072" spans="22:22" x14ac:dyDescent="0.3">
      <c r="V4072" s="66"/>
    </row>
    <row r="4073" spans="22:22" x14ac:dyDescent="0.3">
      <c r="V4073" s="66"/>
    </row>
    <row r="4074" spans="22:22" x14ac:dyDescent="0.3">
      <c r="V4074" s="66"/>
    </row>
    <row r="4075" spans="22:22" x14ac:dyDescent="0.3">
      <c r="V4075" s="66"/>
    </row>
    <row r="4076" spans="22:22" x14ac:dyDescent="0.3">
      <c r="V4076" s="66"/>
    </row>
    <row r="4077" spans="22:22" x14ac:dyDescent="0.3">
      <c r="V4077" s="66"/>
    </row>
    <row r="4078" spans="22:22" x14ac:dyDescent="0.3">
      <c r="V4078" s="66"/>
    </row>
    <row r="4079" spans="22:22" x14ac:dyDescent="0.3">
      <c r="V4079" s="66"/>
    </row>
    <row r="4080" spans="22:22" x14ac:dyDescent="0.3">
      <c r="V4080" s="66"/>
    </row>
    <row r="4081" spans="22:22" x14ac:dyDescent="0.3">
      <c r="V4081" s="66"/>
    </row>
    <row r="4082" spans="22:22" x14ac:dyDescent="0.3">
      <c r="V4082" s="66"/>
    </row>
    <row r="4083" spans="22:22" x14ac:dyDescent="0.3">
      <c r="V4083" s="66"/>
    </row>
    <row r="4084" spans="22:22" x14ac:dyDescent="0.3">
      <c r="V4084" s="66"/>
    </row>
    <row r="4085" spans="22:22" x14ac:dyDescent="0.3">
      <c r="V4085" s="66"/>
    </row>
    <row r="4086" spans="22:22" x14ac:dyDescent="0.3">
      <c r="V4086" s="66"/>
    </row>
    <row r="4087" spans="22:22" x14ac:dyDescent="0.3">
      <c r="V4087" s="66"/>
    </row>
    <row r="4088" spans="22:22" x14ac:dyDescent="0.3">
      <c r="V4088" s="66"/>
    </row>
    <row r="4089" spans="22:22" x14ac:dyDescent="0.3">
      <c r="V4089" s="66"/>
    </row>
    <row r="4090" spans="22:22" x14ac:dyDescent="0.3">
      <c r="V4090" s="66"/>
    </row>
    <row r="4091" spans="22:22" x14ac:dyDescent="0.3">
      <c r="V4091" s="66"/>
    </row>
    <row r="4092" spans="22:22" x14ac:dyDescent="0.3">
      <c r="V4092" s="66"/>
    </row>
    <row r="4093" spans="22:22" x14ac:dyDescent="0.3">
      <c r="V4093" s="66"/>
    </row>
    <row r="4094" spans="22:22" x14ac:dyDescent="0.3">
      <c r="V4094" s="66"/>
    </row>
    <row r="4095" spans="22:22" x14ac:dyDescent="0.3">
      <c r="V4095" s="66"/>
    </row>
    <row r="4096" spans="22:22" x14ac:dyDescent="0.3">
      <c r="V4096" s="66"/>
    </row>
    <row r="4097" spans="22:22" x14ac:dyDescent="0.3">
      <c r="V4097" s="66"/>
    </row>
    <row r="4098" spans="22:22" x14ac:dyDescent="0.3">
      <c r="V4098" s="66"/>
    </row>
    <row r="4099" spans="22:22" x14ac:dyDescent="0.3">
      <c r="V4099" s="66"/>
    </row>
    <row r="4100" spans="22:22" x14ac:dyDescent="0.3">
      <c r="V4100" s="66"/>
    </row>
    <row r="4101" spans="22:22" x14ac:dyDescent="0.3">
      <c r="V4101" s="66"/>
    </row>
    <row r="4102" spans="22:22" x14ac:dyDescent="0.3">
      <c r="V4102" s="66"/>
    </row>
    <row r="4103" spans="22:22" x14ac:dyDescent="0.3">
      <c r="V4103" s="66"/>
    </row>
    <row r="4104" spans="22:22" x14ac:dyDescent="0.3">
      <c r="V4104" s="66"/>
    </row>
    <row r="4105" spans="22:22" x14ac:dyDescent="0.3">
      <c r="V4105" s="66"/>
    </row>
    <row r="4106" spans="22:22" x14ac:dyDescent="0.3">
      <c r="V4106" s="66"/>
    </row>
    <row r="4107" spans="22:22" x14ac:dyDescent="0.3">
      <c r="V4107" s="66"/>
    </row>
    <row r="4108" spans="22:22" x14ac:dyDescent="0.3">
      <c r="V4108" s="66"/>
    </row>
    <row r="4109" spans="22:22" x14ac:dyDescent="0.3">
      <c r="V4109" s="66"/>
    </row>
    <row r="4110" spans="22:22" x14ac:dyDescent="0.3">
      <c r="V4110" s="66"/>
    </row>
    <row r="4111" spans="22:22" x14ac:dyDescent="0.3">
      <c r="V4111" s="66"/>
    </row>
    <row r="4112" spans="22:22" x14ac:dyDescent="0.3">
      <c r="V4112" s="66"/>
    </row>
    <row r="4113" spans="22:22" x14ac:dyDescent="0.3">
      <c r="V4113" s="66"/>
    </row>
    <row r="4114" spans="22:22" x14ac:dyDescent="0.3">
      <c r="V4114" s="66"/>
    </row>
    <row r="4115" spans="22:22" x14ac:dyDescent="0.3">
      <c r="V4115" s="66"/>
    </row>
    <row r="4116" spans="22:22" x14ac:dyDescent="0.3">
      <c r="V4116" s="66"/>
    </row>
    <row r="4117" spans="22:22" x14ac:dyDescent="0.3">
      <c r="V4117" s="66"/>
    </row>
    <row r="4118" spans="22:22" x14ac:dyDescent="0.3">
      <c r="V4118" s="66"/>
    </row>
    <row r="4119" spans="22:22" x14ac:dyDescent="0.3">
      <c r="V4119" s="66"/>
    </row>
    <row r="4120" spans="22:22" x14ac:dyDescent="0.3">
      <c r="V4120" s="66"/>
    </row>
    <row r="4121" spans="22:22" x14ac:dyDescent="0.3">
      <c r="V4121" s="66"/>
    </row>
    <row r="4122" spans="22:22" x14ac:dyDescent="0.3">
      <c r="V4122" s="66"/>
    </row>
    <row r="4123" spans="22:22" x14ac:dyDescent="0.3">
      <c r="V4123" s="66"/>
    </row>
    <row r="4124" spans="22:22" x14ac:dyDescent="0.3">
      <c r="V4124" s="66"/>
    </row>
    <row r="4125" spans="22:22" x14ac:dyDescent="0.3">
      <c r="V4125" s="66"/>
    </row>
    <row r="4126" spans="22:22" x14ac:dyDescent="0.3">
      <c r="V4126" s="66"/>
    </row>
    <row r="4127" spans="22:22" x14ac:dyDescent="0.3">
      <c r="V4127" s="66"/>
    </row>
    <row r="4128" spans="22:22" x14ac:dyDescent="0.3">
      <c r="V4128" s="66"/>
    </row>
    <row r="4129" spans="22:22" x14ac:dyDescent="0.3">
      <c r="V4129" s="66"/>
    </row>
    <row r="4130" spans="22:22" x14ac:dyDescent="0.3">
      <c r="V4130" s="66"/>
    </row>
    <row r="4131" spans="22:22" x14ac:dyDescent="0.3">
      <c r="V4131" s="66"/>
    </row>
    <row r="4132" spans="22:22" x14ac:dyDescent="0.3">
      <c r="V4132" s="66"/>
    </row>
    <row r="4133" spans="22:22" x14ac:dyDescent="0.3">
      <c r="V4133" s="66"/>
    </row>
    <row r="4134" spans="22:22" x14ac:dyDescent="0.3">
      <c r="V4134" s="66"/>
    </row>
    <row r="4135" spans="22:22" x14ac:dyDescent="0.3">
      <c r="V4135" s="66"/>
    </row>
    <row r="4136" spans="22:22" x14ac:dyDescent="0.3">
      <c r="V4136" s="66"/>
    </row>
    <row r="4137" spans="22:22" x14ac:dyDescent="0.3">
      <c r="V4137" s="66"/>
    </row>
    <row r="4138" spans="22:22" x14ac:dyDescent="0.3">
      <c r="V4138" s="66"/>
    </row>
    <row r="4139" spans="22:22" x14ac:dyDescent="0.3">
      <c r="V4139" s="66"/>
    </row>
    <row r="4140" spans="22:22" x14ac:dyDescent="0.3">
      <c r="V4140" s="66"/>
    </row>
    <row r="4141" spans="22:22" x14ac:dyDescent="0.3">
      <c r="V4141" s="66"/>
    </row>
    <row r="4142" spans="22:22" x14ac:dyDescent="0.3">
      <c r="V4142" s="66"/>
    </row>
    <row r="4143" spans="22:22" x14ac:dyDescent="0.3">
      <c r="V4143" s="66"/>
    </row>
    <row r="4144" spans="22:22" x14ac:dyDescent="0.3">
      <c r="V4144" s="66"/>
    </row>
    <row r="4145" spans="22:22" x14ac:dyDescent="0.3">
      <c r="V4145" s="66"/>
    </row>
    <row r="4146" spans="22:22" x14ac:dyDescent="0.3">
      <c r="V4146" s="66"/>
    </row>
    <row r="4147" spans="22:22" x14ac:dyDescent="0.3">
      <c r="V4147" s="66"/>
    </row>
    <row r="4148" spans="22:22" x14ac:dyDescent="0.3">
      <c r="V4148" s="66"/>
    </row>
    <row r="4149" spans="22:22" x14ac:dyDescent="0.3">
      <c r="V4149" s="66"/>
    </row>
    <row r="4150" spans="22:22" x14ac:dyDescent="0.3">
      <c r="V4150" s="66"/>
    </row>
    <row r="4151" spans="22:22" x14ac:dyDescent="0.3">
      <c r="V4151" s="66"/>
    </row>
    <row r="4152" spans="22:22" x14ac:dyDescent="0.3">
      <c r="V4152" s="66"/>
    </row>
    <row r="4153" spans="22:22" x14ac:dyDescent="0.3">
      <c r="V4153" s="66"/>
    </row>
    <row r="4154" spans="22:22" x14ac:dyDescent="0.3">
      <c r="V4154" s="66"/>
    </row>
    <row r="4155" spans="22:22" x14ac:dyDescent="0.3">
      <c r="V4155" s="66"/>
    </row>
    <row r="4156" spans="22:22" x14ac:dyDescent="0.3">
      <c r="V4156" s="66"/>
    </row>
    <row r="4157" spans="22:22" x14ac:dyDescent="0.3">
      <c r="V4157" s="66"/>
    </row>
    <row r="4158" spans="22:22" x14ac:dyDescent="0.3">
      <c r="V4158" s="66"/>
    </row>
    <row r="4159" spans="22:22" x14ac:dyDescent="0.3">
      <c r="V4159" s="66"/>
    </row>
    <row r="4160" spans="22:22" x14ac:dyDescent="0.3">
      <c r="V4160" s="66"/>
    </row>
    <row r="4161" spans="22:22" x14ac:dyDescent="0.3">
      <c r="V4161" s="66"/>
    </row>
    <row r="4162" spans="22:22" x14ac:dyDescent="0.3">
      <c r="V4162" s="66"/>
    </row>
    <row r="4163" spans="22:22" x14ac:dyDescent="0.3">
      <c r="V4163" s="66"/>
    </row>
    <row r="4164" spans="22:22" x14ac:dyDescent="0.3">
      <c r="V4164" s="66"/>
    </row>
    <row r="4165" spans="22:22" x14ac:dyDescent="0.3">
      <c r="V4165" s="66"/>
    </row>
    <row r="4166" spans="22:22" x14ac:dyDescent="0.3">
      <c r="V4166" s="66"/>
    </row>
    <row r="4167" spans="22:22" x14ac:dyDescent="0.3">
      <c r="V4167" s="66"/>
    </row>
    <row r="4168" spans="22:22" x14ac:dyDescent="0.3">
      <c r="V4168" s="66"/>
    </row>
    <row r="4169" spans="22:22" x14ac:dyDescent="0.3">
      <c r="V4169" s="66"/>
    </row>
    <row r="4170" spans="22:22" x14ac:dyDescent="0.3">
      <c r="V4170" s="66"/>
    </row>
    <row r="4171" spans="22:22" x14ac:dyDescent="0.3">
      <c r="V4171" s="66"/>
    </row>
    <row r="4172" spans="22:22" x14ac:dyDescent="0.3">
      <c r="V4172" s="66"/>
    </row>
    <row r="4173" spans="22:22" x14ac:dyDescent="0.3">
      <c r="V4173" s="66"/>
    </row>
    <row r="4174" spans="22:22" x14ac:dyDescent="0.3">
      <c r="V4174" s="66"/>
    </row>
    <row r="4175" spans="22:22" x14ac:dyDescent="0.3">
      <c r="V4175" s="66"/>
    </row>
    <row r="4176" spans="22:22" x14ac:dyDescent="0.3">
      <c r="V4176" s="66"/>
    </row>
    <row r="4177" spans="22:22" x14ac:dyDescent="0.3">
      <c r="V4177" s="66"/>
    </row>
    <row r="4178" spans="22:22" x14ac:dyDescent="0.3">
      <c r="V4178" s="66"/>
    </row>
    <row r="4179" spans="22:22" x14ac:dyDescent="0.3">
      <c r="V4179" s="66"/>
    </row>
    <row r="4180" spans="22:22" x14ac:dyDescent="0.3">
      <c r="V4180" s="66"/>
    </row>
    <row r="4181" spans="22:22" x14ac:dyDescent="0.3">
      <c r="V4181" s="66"/>
    </row>
    <row r="4182" spans="22:22" x14ac:dyDescent="0.3">
      <c r="V4182" s="66"/>
    </row>
    <row r="4183" spans="22:22" x14ac:dyDescent="0.3">
      <c r="V4183" s="66"/>
    </row>
    <row r="4184" spans="22:22" x14ac:dyDescent="0.3">
      <c r="V4184" s="66"/>
    </row>
    <row r="4185" spans="22:22" x14ac:dyDescent="0.3">
      <c r="V4185" s="66"/>
    </row>
    <row r="4186" spans="22:22" x14ac:dyDescent="0.3">
      <c r="V4186" s="66"/>
    </row>
    <row r="4187" spans="22:22" x14ac:dyDescent="0.3">
      <c r="V4187" s="66"/>
    </row>
    <row r="4188" spans="22:22" x14ac:dyDescent="0.3">
      <c r="V4188" s="66"/>
    </row>
    <row r="4189" spans="22:22" x14ac:dyDescent="0.3">
      <c r="V4189" s="66"/>
    </row>
    <row r="4190" spans="22:22" x14ac:dyDescent="0.3">
      <c r="V4190" s="66"/>
    </row>
    <row r="4191" spans="22:22" x14ac:dyDescent="0.3">
      <c r="V4191" s="66"/>
    </row>
    <row r="4192" spans="22:22" x14ac:dyDescent="0.3">
      <c r="V4192" s="66"/>
    </row>
    <row r="4193" spans="22:22" x14ac:dyDescent="0.3">
      <c r="V4193" s="66"/>
    </row>
    <row r="4194" spans="22:22" x14ac:dyDescent="0.3">
      <c r="V4194" s="66"/>
    </row>
    <row r="4195" spans="22:22" x14ac:dyDescent="0.3">
      <c r="V4195" s="66"/>
    </row>
    <row r="4196" spans="22:22" x14ac:dyDescent="0.3">
      <c r="V4196" s="66"/>
    </row>
    <row r="4197" spans="22:22" x14ac:dyDescent="0.3">
      <c r="V4197" s="66"/>
    </row>
    <row r="4198" spans="22:22" x14ac:dyDescent="0.3">
      <c r="V4198" s="66"/>
    </row>
    <row r="4199" spans="22:22" x14ac:dyDescent="0.3">
      <c r="V4199" s="66"/>
    </row>
    <row r="4200" spans="22:22" x14ac:dyDescent="0.3">
      <c r="V4200" s="66"/>
    </row>
    <row r="4201" spans="22:22" x14ac:dyDescent="0.3">
      <c r="V4201" s="66"/>
    </row>
    <row r="4202" spans="22:22" x14ac:dyDescent="0.3">
      <c r="V4202" s="66"/>
    </row>
    <row r="4203" spans="22:22" x14ac:dyDescent="0.3">
      <c r="V4203" s="66"/>
    </row>
    <row r="4204" spans="22:22" x14ac:dyDescent="0.3">
      <c r="V4204" s="66"/>
    </row>
    <row r="4205" spans="22:22" x14ac:dyDescent="0.3">
      <c r="V4205" s="66"/>
    </row>
    <row r="4206" spans="22:22" x14ac:dyDescent="0.3">
      <c r="V4206" s="66"/>
    </row>
    <row r="4207" spans="22:22" x14ac:dyDescent="0.3">
      <c r="V4207" s="66"/>
    </row>
    <row r="4208" spans="22:22" x14ac:dyDescent="0.3">
      <c r="V4208" s="66"/>
    </row>
    <row r="4209" spans="22:22" x14ac:dyDescent="0.3">
      <c r="V4209" s="66"/>
    </row>
    <row r="4210" spans="22:22" x14ac:dyDescent="0.3">
      <c r="V4210" s="66"/>
    </row>
    <row r="4211" spans="22:22" x14ac:dyDescent="0.3">
      <c r="V4211" s="66"/>
    </row>
    <row r="4212" spans="22:22" x14ac:dyDescent="0.3">
      <c r="V4212" s="66"/>
    </row>
    <row r="4213" spans="22:22" x14ac:dyDescent="0.3">
      <c r="V4213" s="66"/>
    </row>
    <row r="4214" spans="22:22" x14ac:dyDescent="0.3">
      <c r="V4214" s="66"/>
    </row>
    <row r="4215" spans="22:22" x14ac:dyDescent="0.3">
      <c r="V4215" s="66"/>
    </row>
    <row r="4216" spans="22:22" x14ac:dyDescent="0.3">
      <c r="V4216" s="66"/>
    </row>
    <row r="4217" spans="22:22" x14ac:dyDescent="0.3">
      <c r="V4217" s="66"/>
    </row>
    <row r="4218" spans="22:22" x14ac:dyDescent="0.3">
      <c r="V4218" s="66"/>
    </row>
    <row r="4219" spans="22:22" x14ac:dyDescent="0.3">
      <c r="V4219" s="66"/>
    </row>
    <row r="4220" spans="22:22" x14ac:dyDescent="0.3">
      <c r="V4220" s="66"/>
    </row>
    <row r="4221" spans="22:22" x14ac:dyDescent="0.3">
      <c r="V4221" s="66"/>
    </row>
    <row r="4222" spans="22:22" x14ac:dyDescent="0.3">
      <c r="V4222" s="66"/>
    </row>
    <row r="4223" spans="22:22" x14ac:dyDescent="0.3">
      <c r="V4223" s="66"/>
    </row>
    <row r="4224" spans="22:22" x14ac:dyDescent="0.3">
      <c r="V4224" s="66"/>
    </row>
    <row r="4225" spans="22:22" x14ac:dyDescent="0.3">
      <c r="V4225" s="66"/>
    </row>
    <row r="4226" spans="22:22" x14ac:dyDescent="0.3">
      <c r="V4226" s="66"/>
    </row>
    <row r="4227" spans="22:22" x14ac:dyDescent="0.3">
      <c r="V4227" s="66"/>
    </row>
    <row r="4228" spans="22:22" x14ac:dyDescent="0.3">
      <c r="V4228" s="66"/>
    </row>
    <row r="4229" spans="22:22" x14ac:dyDescent="0.3">
      <c r="V4229" s="66"/>
    </row>
    <row r="4230" spans="22:22" x14ac:dyDescent="0.3">
      <c r="V4230" s="66"/>
    </row>
    <row r="4231" spans="22:22" x14ac:dyDescent="0.3">
      <c r="V4231" s="66"/>
    </row>
    <row r="4232" spans="22:22" x14ac:dyDescent="0.3">
      <c r="V4232" s="66"/>
    </row>
    <row r="4233" spans="22:22" x14ac:dyDescent="0.3">
      <c r="V4233" s="66"/>
    </row>
    <row r="4234" spans="22:22" x14ac:dyDescent="0.3">
      <c r="V4234" s="66"/>
    </row>
    <row r="4235" spans="22:22" x14ac:dyDescent="0.3">
      <c r="V4235" s="66"/>
    </row>
    <row r="4236" spans="22:22" x14ac:dyDescent="0.3">
      <c r="V4236" s="66"/>
    </row>
    <row r="4237" spans="22:22" x14ac:dyDescent="0.3">
      <c r="V4237" s="66"/>
    </row>
    <row r="4238" spans="22:22" x14ac:dyDescent="0.3">
      <c r="V4238" s="66"/>
    </row>
    <row r="4239" spans="22:22" x14ac:dyDescent="0.3">
      <c r="V4239" s="66"/>
    </row>
    <row r="4240" spans="22:22" x14ac:dyDescent="0.3">
      <c r="V4240" s="66"/>
    </row>
    <row r="4241" spans="22:22" x14ac:dyDescent="0.3">
      <c r="V4241" s="66"/>
    </row>
    <row r="4242" spans="22:22" x14ac:dyDescent="0.3">
      <c r="V4242" s="66"/>
    </row>
    <row r="4243" spans="22:22" x14ac:dyDescent="0.3">
      <c r="V4243" s="66"/>
    </row>
    <row r="4244" spans="22:22" x14ac:dyDescent="0.3">
      <c r="V4244" s="66"/>
    </row>
    <row r="4245" spans="22:22" x14ac:dyDescent="0.3">
      <c r="V4245" s="66"/>
    </row>
    <row r="4246" spans="22:22" x14ac:dyDescent="0.3">
      <c r="V4246" s="66"/>
    </row>
    <row r="4247" spans="22:22" x14ac:dyDescent="0.3">
      <c r="V4247" s="66"/>
    </row>
    <row r="4248" spans="22:22" x14ac:dyDescent="0.3">
      <c r="V4248" s="66"/>
    </row>
    <row r="4249" spans="22:22" x14ac:dyDescent="0.3">
      <c r="V4249" s="66"/>
    </row>
    <row r="4250" spans="22:22" x14ac:dyDescent="0.3">
      <c r="V4250" s="66"/>
    </row>
    <row r="4251" spans="22:22" x14ac:dyDescent="0.3">
      <c r="V4251" s="66"/>
    </row>
    <row r="4252" spans="22:22" x14ac:dyDescent="0.3">
      <c r="V4252" s="66"/>
    </row>
    <row r="4253" spans="22:22" x14ac:dyDescent="0.3">
      <c r="V4253" s="66"/>
    </row>
    <row r="4254" spans="22:22" x14ac:dyDescent="0.3">
      <c r="V4254" s="66"/>
    </row>
    <row r="4255" spans="22:22" x14ac:dyDescent="0.3">
      <c r="V4255" s="66"/>
    </row>
    <row r="4256" spans="22:22" x14ac:dyDescent="0.3">
      <c r="V4256" s="66"/>
    </row>
    <row r="4257" spans="22:22" x14ac:dyDescent="0.3">
      <c r="V4257" s="66"/>
    </row>
    <row r="4258" spans="22:22" x14ac:dyDescent="0.3">
      <c r="V4258" s="66"/>
    </row>
    <row r="4259" spans="22:22" x14ac:dyDescent="0.3">
      <c r="V4259" s="66"/>
    </row>
    <row r="4260" spans="22:22" x14ac:dyDescent="0.3">
      <c r="V4260" s="66"/>
    </row>
    <row r="4261" spans="22:22" x14ac:dyDescent="0.3">
      <c r="V4261" s="66"/>
    </row>
    <row r="4262" spans="22:22" x14ac:dyDescent="0.3">
      <c r="V4262" s="66"/>
    </row>
    <row r="4263" spans="22:22" x14ac:dyDescent="0.3">
      <c r="V4263" s="66"/>
    </row>
    <row r="4264" spans="22:22" x14ac:dyDescent="0.3">
      <c r="V4264" s="66"/>
    </row>
    <row r="4265" spans="22:22" x14ac:dyDescent="0.3">
      <c r="V4265" s="66"/>
    </row>
    <row r="4266" spans="22:22" x14ac:dyDescent="0.3">
      <c r="V4266" s="66"/>
    </row>
    <row r="4267" spans="22:22" x14ac:dyDescent="0.3">
      <c r="V4267" s="66"/>
    </row>
    <row r="4268" spans="22:22" x14ac:dyDescent="0.3">
      <c r="V4268" s="66"/>
    </row>
    <row r="4269" spans="22:22" x14ac:dyDescent="0.3">
      <c r="V4269" s="66"/>
    </row>
    <row r="4270" spans="22:22" x14ac:dyDescent="0.3">
      <c r="V4270" s="66"/>
    </row>
    <row r="4271" spans="22:22" x14ac:dyDescent="0.3">
      <c r="V4271" s="66"/>
    </row>
    <row r="4272" spans="22:22" x14ac:dyDescent="0.3">
      <c r="V4272" s="66"/>
    </row>
    <row r="4273" spans="22:22" x14ac:dyDescent="0.3">
      <c r="V4273" s="66"/>
    </row>
    <row r="4274" spans="22:22" x14ac:dyDescent="0.3">
      <c r="V4274" s="66"/>
    </row>
    <row r="4275" spans="22:22" x14ac:dyDescent="0.3">
      <c r="V4275" s="66"/>
    </row>
    <row r="4276" spans="22:22" x14ac:dyDescent="0.3">
      <c r="V4276" s="66"/>
    </row>
    <row r="4277" spans="22:22" x14ac:dyDescent="0.3">
      <c r="V4277" s="66"/>
    </row>
    <row r="4278" spans="22:22" x14ac:dyDescent="0.3">
      <c r="V4278" s="66"/>
    </row>
    <row r="4279" spans="22:22" x14ac:dyDescent="0.3">
      <c r="V4279" s="66"/>
    </row>
    <row r="4280" spans="22:22" x14ac:dyDescent="0.3">
      <c r="V4280" s="66"/>
    </row>
    <row r="4281" spans="22:22" x14ac:dyDescent="0.3">
      <c r="V4281" s="66"/>
    </row>
    <row r="4282" spans="22:22" x14ac:dyDescent="0.3">
      <c r="V4282" s="66"/>
    </row>
    <row r="4283" spans="22:22" x14ac:dyDescent="0.3">
      <c r="V4283" s="66"/>
    </row>
    <row r="4284" spans="22:22" x14ac:dyDescent="0.3">
      <c r="V4284" s="66"/>
    </row>
    <row r="4285" spans="22:22" x14ac:dyDescent="0.3">
      <c r="V4285" s="66"/>
    </row>
    <row r="4286" spans="22:22" x14ac:dyDescent="0.3">
      <c r="V4286" s="66"/>
    </row>
    <row r="4287" spans="22:22" x14ac:dyDescent="0.3">
      <c r="V4287" s="66"/>
    </row>
    <row r="4288" spans="22:22" x14ac:dyDescent="0.3">
      <c r="V4288" s="66"/>
    </row>
    <row r="4289" spans="22:22" x14ac:dyDescent="0.3">
      <c r="V4289" s="66"/>
    </row>
    <row r="4290" spans="22:22" x14ac:dyDescent="0.3">
      <c r="V4290" s="66"/>
    </row>
    <row r="4291" spans="22:22" x14ac:dyDescent="0.3">
      <c r="V4291" s="66"/>
    </row>
    <row r="4292" spans="22:22" x14ac:dyDescent="0.3">
      <c r="V4292" s="66"/>
    </row>
    <row r="4293" spans="22:22" x14ac:dyDescent="0.3">
      <c r="V4293" s="66"/>
    </row>
    <row r="4294" spans="22:22" x14ac:dyDescent="0.3">
      <c r="V4294" s="66"/>
    </row>
    <row r="4295" spans="22:22" x14ac:dyDescent="0.3">
      <c r="V4295" s="66"/>
    </row>
    <row r="4296" spans="22:22" x14ac:dyDescent="0.3">
      <c r="V4296" s="66"/>
    </row>
    <row r="4297" spans="22:22" x14ac:dyDescent="0.3">
      <c r="V4297" s="66"/>
    </row>
    <row r="4298" spans="22:22" x14ac:dyDescent="0.3">
      <c r="V4298" s="66"/>
    </row>
    <row r="4299" spans="22:22" x14ac:dyDescent="0.3">
      <c r="V4299" s="66"/>
    </row>
    <row r="4300" spans="22:22" x14ac:dyDescent="0.3">
      <c r="V4300" s="66"/>
    </row>
    <row r="4301" spans="22:22" x14ac:dyDescent="0.3">
      <c r="V4301" s="66"/>
    </row>
    <row r="4302" spans="22:22" x14ac:dyDescent="0.3">
      <c r="V4302" s="66"/>
    </row>
    <row r="4303" spans="22:22" x14ac:dyDescent="0.3">
      <c r="V4303" s="66"/>
    </row>
    <row r="4304" spans="22:22" x14ac:dyDescent="0.3">
      <c r="V4304" s="66"/>
    </row>
    <row r="4305" spans="22:22" x14ac:dyDescent="0.3">
      <c r="V4305" s="66"/>
    </row>
    <row r="4306" spans="22:22" x14ac:dyDescent="0.3">
      <c r="V4306" s="66"/>
    </row>
    <row r="4307" spans="22:22" x14ac:dyDescent="0.3">
      <c r="V4307" s="66"/>
    </row>
    <row r="4308" spans="22:22" x14ac:dyDescent="0.3">
      <c r="V4308" s="66"/>
    </row>
    <row r="4309" spans="22:22" x14ac:dyDescent="0.3">
      <c r="V4309" s="66"/>
    </row>
    <row r="4310" spans="22:22" x14ac:dyDescent="0.3">
      <c r="V4310" s="66"/>
    </row>
    <row r="4311" spans="22:22" x14ac:dyDescent="0.3">
      <c r="V4311" s="66"/>
    </row>
    <row r="4312" spans="22:22" x14ac:dyDescent="0.3">
      <c r="V4312" s="66"/>
    </row>
    <row r="4313" spans="22:22" x14ac:dyDescent="0.3">
      <c r="V4313" s="66"/>
    </row>
    <row r="4314" spans="22:22" x14ac:dyDescent="0.3">
      <c r="V4314" s="66"/>
    </row>
    <row r="4315" spans="22:22" x14ac:dyDescent="0.3">
      <c r="V4315" s="66"/>
    </row>
    <row r="4316" spans="22:22" x14ac:dyDescent="0.3">
      <c r="V4316" s="66"/>
    </row>
    <row r="4317" spans="22:22" x14ac:dyDescent="0.3">
      <c r="V4317" s="66"/>
    </row>
    <row r="4318" spans="22:22" x14ac:dyDescent="0.3">
      <c r="V4318" s="66"/>
    </row>
    <row r="4319" spans="22:22" x14ac:dyDescent="0.3">
      <c r="V4319" s="66"/>
    </row>
    <row r="4320" spans="22:22" x14ac:dyDescent="0.3">
      <c r="V4320" s="66"/>
    </row>
    <row r="4321" spans="22:22" x14ac:dyDescent="0.3">
      <c r="V4321" s="66"/>
    </row>
    <row r="4322" spans="22:22" x14ac:dyDescent="0.3">
      <c r="V4322" s="66"/>
    </row>
    <row r="4323" spans="22:22" x14ac:dyDescent="0.3">
      <c r="V4323" s="66"/>
    </row>
    <row r="4324" spans="22:22" x14ac:dyDescent="0.3">
      <c r="V4324" s="66"/>
    </row>
    <row r="4325" spans="22:22" x14ac:dyDescent="0.3">
      <c r="V4325" s="66"/>
    </row>
    <row r="4326" spans="22:22" x14ac:dyDescent="0.3">
      <c r="V4326" s="66"/>
    </row>
    <row r="4327" spans="22:22" x14ac:dyDescent="0.3">
      <c r="V4327" s="66"/>
    </row>
    <row r="4328" spans="22:22" x14ac:dyDescent="0.3">
      <c r="V4328" s="66"/>
    </row>
    <row r="4329" spans="22:22" x14ac:dyDescent="0.3">
      <c r="V4329" s="66"/>
    </row>
    <row r="4330" spans="22:22" x14ac:dyDescent="0.3">
      <c r="V4330" s="66"/>
    </row>
    <row r="4331" spans="22:22" x14ac:dyDescent="0.3">
      <c r="V4331" s="66"/>
    </row>
    <row r="4332" spans="22:22" x14ac:dyDescent="0.3">
      <c r="V4332" s="66"/>
    </row>
    <row r="4333" spans="22:22" x14ac:dyDescent="0.3">
      <c r="V4333" s="66"/>
    </row>
    <row r="4334" spans="22:22" x14ac:dyDescent="0.3">
      <c r="V4334" s="66"/>
    </row>
    <row r="4335" spans="22:22" x14ac:dyDescent="0.3">
      <c r="V4335" s="66"/>
    </row>
    <row r="4336" spans="22:22" x14ac:dyDescent="0.3">
      <c r="V4336" s="66"/>
    </row>
    <row r="4337" spans="22:22" x14ac:dyDescent="0.3">
      <c r="V4337" s="66"/>
    </row>
    <row r="4338" spans="22:22" x14ac:dyDescent="0.3">
      <c r="V4338" s="66"/>
    </row>
    <row r="4339" spans="22:22" x14ac:dyDescent="0.3">
      <c r="V4339" s="66"/>
    </row>
    <row r="4340" spans="22:22" x14ac:dyDescent="0.3">
      <c r="V4340" s="66"/>
    </row>
    <row r="4341" spans="22:22" x14ac:dyDescent="0.3">
      <c r="V4341" s="66"/>
    </row>
    <row r="4342" spans="22:22" x14ac:dyDescent="0.3">
      <c r="V4342" s="66"/>
    </row>
    <row r="4343" spans="22:22" x14ac:dyDescent="0.3">
      <c r="V4343" s="66"/>
    </row>
    <row r="4344" spans="22:22" x14ac:dyDescent="0.3">
      <c r="V4344" s="66"/>
    </row>
    <row r="4345" spans="22:22" x14ac:dyDescent="0.3">
      <c r="V4345" s="66"/>
    </row>
    <row r="4346" spans="22:22" x14ac:dyDescent="0.3">
      <c r="V4346" s="66"/>
    </row>
    <row r="4347" spans="22:22" x14ac:dyDescent="0.3">
      <c r="V4347" s="66"/>
    </row>
    <row r="4348" spans="22:22" x14ac:dyDescent="0.3">
      <c r="V4348" s="66"/>
    </row>
    <row r="4349" spans="22:22" x14ac:dyDescent="0.3">
      <c r="V4349" s="66"/>
    </row>
    <row r="4350" spans="22:22" x14ac:dyDescent="0.3">
      <c r="V4350" s="66"/>
    </row>
    <row r="4351" spans="22:22" x14ac:dyDescent="0.3">
      <c r="V4351" s="66"/>
    </row>
    <row r="4352" spans="22:22" x14ac:dyDescent="0.3">
      <c r="V4352" s="66"/>
    </row>
    <row r="4353" spans="22:22" x14ac:dyDescent="0.3">
      <c r="V4353" s="66"/>
    </row>
    <row r="4354" spans="22:22" x14ac:dyDescent="0.3">
      <c r="V4354" s="66"/>
    </row>
    <row r="4355" spans="22:22" x14ac:dyDescent="0.3">
      <c r="V4355" s="66"/>
    </row>
    <row r="4356" spans="22:22" x14ac:dyDescent="0.3">
      <c r="V4356" s="66"/>
    </row>
    <row r="4357" spans="22:22" x14ac:dyDescent="0.3">
      <c r="V4357" s="66"/>
    </row>
    <row r="4358" spans="22:22" x14ac:dyDescent="0.3">
      <c r="V4358" s="66"/>
    </row>
    <row r="4359" spans="22:22" x14ac:dyDescent="0.3">
      <c r="V4359" s="66"/>
    </row>
    <row r="4360" spans="22:22" x14ac:dyDescent="0.3">
      <c r="V4360" s="66"/>
    </row>
    <row r="4361" spans="22:22" x14ac:dyDescent="0.3">
      <c r="V4361" s="66"/>
    </row>
    <row r="4362" spans="22:22" x14ac:dyDescent="0.3">
      <c r="V4362" s="66"/>
    </row>
    <row r="4363" spans="22:22" x14ac:dyDescent="0.3">
      <c r="V4363" s="66"/>
    </row>
    <row r="4364" spans="22:22" x14ac:dyDescent="0.3">
      <c r="V4364" s="66"/>
    </row>
    <row r="4365" spans="22:22" x14ac:dyDescent="0.3">
      <c r="V4365" s="66"/>
    </row>
    <row r="4366" spans="22:22" x14ac:dyDescent="0.3">
      <c r="V4366" s="66"/>
    </row>
    <row r="4367" spans="22:22" x14ac:dyDescent="0.3">
      <c r="V4367" s="66"/>
    </row>
    <row r="4368" spans="22:22" x14ac:dyDescent="0.3">
      <c r="V4368" s="66"/>
    </row>
    <row r="4369" spans="22:22" x14ac:dyDescent="0.3">
      <c r="V4369" s="66"/>
    </row>
    <row r="4370" spans="22:22" x14ac:dyDescent="0.3">
      <c r="V4370" s="66"/>
    </row>
    <row r="4371" spans="22:22" x14ac:dyDescent="0.3">
      <c r="V4371" s="66"/>
    </row>
    <row r="4372" spans="22:22" x14ac:dyDescent="0.3">
      <c r="V4372" s="66"/>
    </row>
    <row r="4373" spans="22:22" x14ac:dyDescent="0.3">
      <c r="V4373" s="66"/>
    </row>
    <row r="4374" spans="22:22" x14ac:dyDescent="0.3">
      <c r="V4374" s="66"/>
    </row>
    <row r="4375" spans="22:22" x14ac:dyDescent="0.3">
      <c r="V4375" s="66"/>
    </row>
    <row r="4376" spans="22:22" x14ac:dyDescent="0.3">
      <c r="V4376" s="66"/>
    </row>
    <row r="4377" spans="22:22" x14ac:dyDescent="0.3">
      <c r="V4377" s="66"/>
    </row>
    <row r="4378" spans="22:22" x14ac:dyDescent="0.3">
      <c r="V4378" s="66"/>
    </row>
    <row r="4379" spans="22:22" x14ac:dyDescent="0.3">
      <c r="V4379" s="66"/>
    </row>
    <row r="4380" spans="22:22" x14ac:dyDescent="0.3">
      <c r="V4380" s="66"/>
    </row>
    <row r="4381" spans="22:22" x14ac:dyDescent="0.3">
      <c r="V4381" s="66"/>
    </row>
    <row r="4382" spans="22:22" x14ac:dyDescent="0.3">
      <c r="V4382" s="66"/>
    </row>
    <row r="4383" spans="22:22" x14ac:dyDescent="0.3">
      <c r="V4383" s="66"/>
    </row>
    <row r="4384" spans="22:22" x14ac:dyDescent="0.3">
      <c r="V4384" s="66"/>
    </row>
    <row r="4385" spans="22:22" x14ac:dyDescent="0.3">
      <c r="V4385" s="66"/>
    </row>
    <row r="4386" spans="22:22" x14ac:dyDescent="0.3">
      <c r="V4386" s="66"/>
    </row>
    <row r="4387" spans="22:22" x14ac:dyDescent="0.3">
      <c r="V4387" s="66"/>
    </row>
    <row r="4388" spans="22:22" x14ac:dyDescent="0.3">
      <c r="V4388" s="66"/>
    </row>
    <row r="4389" spans="22:22" x14ac:dyDescent="0.3">
      <c r="V4389" s="66"/>
    </row>
    <row r="4390" spans="22:22" x14ac:dyDescent="0.3">
      <c r="V4390" s="66"/>
    </row>
    <row r="4391" spans="22:22" x14ac:dyDescent="0.3">
      <c r="V4391" s="66"/>
    </row>
    <row r="4392" spans="22:22" x14ac:dyDescent="0.3">
      <c r="V4392" s="66"/>
    </row>
    <row r="4393" spans="22:22" x14ac:dyDescent="0.3">
      <c r="V4393" s="66"/>
    </row>
    <row r="4394" spans="22:22" x14ac:dyDescent="0.3">
      <c r="V4394" s="66"/>
    </row>
    <row r="4395" spans="22:22" x14ac:dyDescent="0.3">
      <c r="V4395" s="66"/>
    </row>
    <row r="4396" spans="22:22" x14ac:dyDescent="0.3">
      <c r="V4396" s="66"/>
    </row>
    <row r="4397" spans="22:22" x14ac:dyDescent="0.3">
      <c r="V4397" s="66"/>
    </row>
    <row r="4398" spans="22:22" x14ac:dyDescent="0.3">
      <c r="V4398" s="66"/>
    </row>
    <row r="4399" spans="22:22" x14ac:dyDescent="0.3">
      <c r="V4399" s="66"/>
    </row>
    <row r="4400" spans="22:22" x14ac:dyDescent="0.3">
      <c r="V4400" s="66"/>
    </row>
    <row r="4401" spans="22:22" x14ac:dyDescent="0.3">
      <c r="V4401" s="66"/>
    </row>
    <row r="4402" spans="22:22" x14ac:dyDescent="0.3">
      <c r="V4402" s="66"/>
    </row>
    <row r="4403" spans="22:22" x14ac:dyDescent="0.3">
      <c r="V4403" s="66"/>
    </row>
    <row r="4404" spans="22:22" x14ac:dyDescent="0.3">
      <c r="V4404" s="66"/>
    </row>
    <row r="4405" spans="22:22" x14ac:dyDescent="0.3">
      <c r="V4405" s="66"/>
    </row>
    <row r="4406" spans="22:22" x14ac:dyDescent="0.3">
      <c r="V4406" s="66"/>
    </row>
    <row r="4407" spans="22:22" x14ac:dyDescent="0.3">
      <c r="V4407" s="66"/>
    </row>
    <row r="4408" spans="22:22" x14ac:dyDescent="0.3">
      <c r="V4408" s="66"/>
    </row>
    <row r="4409" spans="22:22" x14ac:dyDescent="0.3">
      <c r="V4409" s="66"/>
    </row>
    <row r="4410" spans="22:22" x14ac:dyDescent="0.3">
      <c r="V4410" s="66"/>
    </row>
    <row r="4411" spans="22:22" x14ac:dyDescent="0.3">
      <c r="V4411" s="66"/>
    </row>
    <row r="4412" spans="22:22" x14ac:dyDescent="0.3">
      <c r="V4412" s="66"/>
    </row>
    <row r="4413" spans="22:22" x14ac:dyDescent="0.3">
      <c r="V4413" s="66"/>
    </row>
    <row r="4414" spans="22:22" x14ac:dyDescent="0.3">
      <c r="V4414" s="66"/>
    </row>
    <row r="4415" spans="22:22" x14ac:dyDescent="0.3">
      <c r="V4415" s="66"/>
    </row>
    <row r="4416" spans="22:22" x14ac:dyDescent="0.3">
      <c r="V4416" s="66"/>
    </row>
    <row r="4417" spans="22:22" x14ac:dyDescent="0.3">
      <c r="V4417" s="66"/>
    </row>
    <row r="4418" spans="22:22" x14ac:dyDescent="0.3">
      <c r="V4418" s="66"/>
    </row>
    <row r="4419" spans="22:22" x14ac:dyDescent="0.3">
      <c r="V4419" s="66"/>
    </row>
    <row r="4420" spans="22:22" x14ac:dyDescent="0.3">
      <c r="V4420" s="66"/>
    </row>
    <row r="4421" spans="22:22" x14ac:dyDescent="0.3">
      <c r="V4421" s="66"/>
    </row>
    <row r="4422" spans="22:22" x14ac:dyDescent="0.3">
      <c r="V4422" s="66"/>
    </row>
    <row r="4423" spans="22:22" x14ac:dyDescent="0.3">
      <c r="V4423" s="66"/>
    </row>
    <row r="4424" spans="22:22" x14ac:dyDescent="0.3">
      <c r="V4424" s="66"/>
    </row>
    <row r="4425" spans="22:22" x14ac:dyDescent="0.3">
      <c r="V4425" s="66"/>
    </row>
    <row r="4426" spans="22:22" x14ac:dyDescent="0.3">
      <c r="V4426" s="66"/>
    </row>
    <row r="4427" spans="22:22" x14ac:dyDescent="0.3">
      <c r="V4427" s="66"/>
    </row>
    <row r="4428" spans="22:22" x14ac:dyDescent="0.3">
      <c r="V4428" s="66"/>
    </row>
    <row r="4429" spans="22:22" x14ac:dyDescent="0.3">
      <c r="V4429" s="66"/>
    </row>
    <row r="4430" spans="22:22" x14ac:dyDescent="0.3">
      <c r="V4430" s="66"/>
    </row>
    <row r="4431" spans="22:22" x14ac:dyDescent="0.3">
      <c r="V4431" s="66"/>
    </row>
    <row r="4432" spans="22:22" x14ac:dyDescent="0.3">
      <c r="V4432" s="66"/>
    </row>
    <row r="4433" spans="22:22" x14ac:dyDescent="0.3">
      <c r="V4433" s="66"/>
    </row>
    <row r="4434" spans="22:22" x14ac:dyDescent="0.3">
      <c r="V4434" s="66"/>
    </row>
    <row r="4435" spans="22:22" x14ac:dyDescent="0.3">
      <c r="V4435" s="66"/>
    </row>
    <row r="4436" spans="22:22" x14ac:dyDescent="0.3">
      <c r="V4436" s="66"/>
    </row>
    <row r="4437" spans="22:22" x14ac:dyDescent="0.3">
      <c r="V4437" s="66"/>
    </row>
    <row r="4438" spans="22:22" x14ac:dyDescent="0.3">
      <c r="V4438" s="66"/>
    </row>
    <row r="4439" spans="22:22" x14ac:dyDescent="0.3">
      <c r="V4439" s="66"/>
    </row>
    <row r="4440" spans="22:22" x14ac:dyDescent="0.3">
      <c r="V4440" s="66"/>
    </row>
    <row r="4441" spans="22:22" x14ac:dyDescent="0.3">
      <c r="V4441" s="66"/>
    </row>
    <row r="4442" spans="22:22" x14ac:dyDescent="0.3">
      <c r="V4442" s="66"/>
    </row>
    <row r="4443" spans="22:22" x14ac:dyDescent="0.3">
      <c r="V4443" s="66"/>
    </row>
    <row r="4444" spans="22:22" x14ac:dyDescent="0.3">
      <c r="V4444" s="66"/>
    </row>
    <row r="4445" spans="22:22" x14ac:dyDescent="0.3">
      <c r="V4445" s="66"/>
    </row>
    <row r="4446" spans="22:22" x14ac:dyDescent="0.3">
      <c r="V4446" s="66"/>
    </row>
    <row r="4447" spans="22:22" x14ac:dyDescent="0.3">
      <c r="V4447" s="66"/>
    </row>
    <row r="4448" spans="22:22" x14ac:dyDescent="0.3">
      <c r="V4448" s="66"/>
    </row>
    <row r="4449" spans="22:22" x14ac:dyDescent="0.3">
      <c r="V4449" s="66"/>
    </row>
    <row r="4450" spans="22:22" x14ac:dyDescent="0.3">
      <c r="V4450" s="66"/>
    </row>
    <row r="4451" spans="22:22" x14ac:dyDescent="0.3">
      <c r="V4451" s="66"/>
    </row>
    <row r="4452" spans="22:22" x14ac:dyDescent="0.3">
      <c r="V4452" s="66"/>
    </row>
    <row r="4453" spans="22:22" x14ac:dyDescent="0.3">
      <c r="V4453" s="66"/>
    </row>
    <row r="4454" spans="22:22" x14ac:dyDescent="0.3">
      <c r="V4454" s="66"/>
    </row>
    <row r="4455" spans="22:22" x14ac:dyDescent="0.3">
      <c r="V4455" s="66"/>
    </row>
    <row r="4456" spans="22:22" x14ac:dyDescent="0.3">
      <c r="V4456" s="66"/>
    </row>
    <row r="4457" spans="22:22" x14ac:dyDescent="0.3">
      <c r="V4457" s="66"/>
    </row>
    <row r="4458" spans="22:22" x14ac:dyDescent="0.3">
      <c r="V4458" s="66"/>
    </row>
    <row r="4459" spans="22:22" x14ac:dyDescent="0.3">
      <c r="V4459" s="66"/>
    </row>
    <row r="4460" spans="22:22" x14ac:dyDescent="0.3">
      <c r="V4460" s="66"/>
    </row>
    <row r="4461" spans="22:22" x14ac:dyDescent="0.3">
      <c r="V4461" s="66"/>
    </row>
    <row r="4462" spans="22:22" x14ac:dyDescent="0.3">
      <c r="V4462" s="66"/>
    </row>
    <row r="4463" spans="22:22" x14ac:dyDescent="0.3">
      <c r="V4463" s="66"/>
    </row>
    <row r="4464" spans="22:22" x14ac:dyDescent="0.3">
      <c r="V4464" s="66"/>
    </row>
    <row r="4465" spans="22:22" x14ac:dyDescent="0.3">
      <c r="V4465" s="66"/>
    </row>
    <row r="4466" spans="22:22" x14ac:dyDescent="0.3">
      <c r="V4466" s="66"/>
    </row>
    <row r="4467" spans="22:22" x14ac:dyDescent="0.3">
      <c r="V4467" s="66"/>
    </row>
    <row r="4468" spans="22:22" x14ac:dyDescent="0.3">
      <c r="V4468" s="66"/>
    </row>
    <row r="4469" spans="22:22" x14ac:dyDescent="0.3">
      <c r="V4469" s="66"/>
    </row>
    <row r="4470" spans="22:22" x14ac:dyDescent="0.3">
      <c r="V4470" s="66"/>
    </row>
    <row r="4471" spans="22:22" x14ac:dyDescent="0.3">
      <c r="V4471" s="66"/>
    </row>
    <row r="4472" spans="22:22" x14ac:dyDescent="0.3">
      <c r="V4472" s="66"/>
    </row>
    <row r="4473" spans="22:22" x14ac:dyDescent="0.3">
      <c r="V4473" s="66"/>
    </row>
    <row r="4474" spans="22:22" x14ac:dyDescent="0.3">
      <c r="V4474" s="66"/>
    </row>
    <row r="4475" spans="22:22" x14ac:dyDescent="0.3">
      <c r="V4475" s="66"/>
    </row>
    <row r="4476" spans="22:22" x14ac:dyDescent="0.3">
      <c r="V4476" s="66"/>
    </row>
    <row r="4477" spans="22:22" x14ac:dyDescent="0.3">
      <c r="V4477" s="66"/>
    </row>
    <row r="4478" spans="22:22" x14ac:dyDescent="0.3">
      <c r="V4478" s="66"/>
    </row>
    <row r="4479" spans="22:22" x14ac:dyDescent="0.3">
      <c r="V4479" s="66"/>
    </row>
    <row r="4480" spans="22:22" x14ac:dyDescent="0.3">
      <c r="V4480" s="66"/>
    </row>
    <row r="4481" spans="22:22" x14ac:dyDescent="0.3">
      <c r="V4481" s="66"/>
    </row>
    <row r="4482" spans="22:22" x14ac:dyDescent="0.3">
      <c r="V4482" s="66"/>
    </row>
    <row r="4483" spans="22:22" x14ac:dyDescent="0.3">
      <c r="V4483" s="66"/>
    </row>
    <row r="4484" spans="22:22" x14ac:dyDescent="0.3">
      <c r="V4484" s="66"/>
    </row>
    <row r="4485" spans="22:22" x14ac:dyDescent="0.3">
      <c r="V4485" s="66"/>
    </row>
    <row r="4486" spans="22:22" x14ac:dyDescent="0.3">
      <c r="V4486" s="66"/>
    </row>
    <row r="4487" spans="22:22" x14ac:dyDescent="0.3">
      <c r="V4487" s="66"/>
    </row>
    <row r="4488" spans="22:22" x14ac:dyDescent="0.3">
      <c r="V4488" s="66"/>
    </row>
    <row r="4489" spans="22:22" x14ac:dyDescent="0.3">
      <c r="V4489" s="66"/>
    </row>
    <row r="4490" spans="22:22" x14ac:dyDescent="0.3">
      <c r="V4490" s="66"/>
    </row>
    <row r="4491" spans="22:22" x14ac:dyDescent="0.3">
      <c r="V4491" s="66"/>
    </row>
    <row r="4492" spans="22:22" x14ac:dyDescent="0.3">
      <c r="V4492" s="66"/>
    </row>
    <row r="4493" spans="22:22" x14ac:dyDescent="0.3">
      <c r="V4493" s="66"/>
    </row>
    <row r="4494" spans="22:22" x14ac:dyDescent="0.3">
      <c r="V4494" s="66"/>
    </row>
    <row r="4495" spans="22:22" x14ac:dyDescent="0.3">
      <c r="V4495" s="66"/>
    </row>
    <row r="4496" spans="22:22" x14ac:dyDescent="0.3">
      <c r="V4496" s="66"/>
    </row>
    <row r="4497" spans="22:22" x14ac:dyDescent="0.3">
      <c r="V4497" s="66"/>
    </row>
    <row r="4498" spans="22:22" x14ac:dyDescent="0.3">
      <c r="V4498" s="66"/>
    </row>
    <row r="4499" spans="22:22" x14ac:dyDescent="0.3">
      <c r="V4499" s="66"/>
    </row>
    <row r="4500" spans="22:22" x14ac:dyDescent="0.3">
      <c r="V4500" s="66"/>
    </row>
    <row r="4501" spans="22:22" x14ac:dyDescent="0.3">
      <c r="V4501" s="66"/>
    </row>
    <row r="4502" spans="22:22" x14ac:dyDescent="0.3">
      <c r="V4502" s="66"/>
    </row>
    <row r="4503" spans="22:22" x14ac:dyDescent="0.3">
      <c r="V4503" s="66"/>
    </row>
    <row r="4504" spans="22:22" x14ac:dyDescent="0.3">
      <c r="V4504" s="66"/>
    </row>
    <row r="4505" spans="22:22" x14ac:dyDescent="0.3">
      <c r="V4505" s="66"/>
    </row>
    <row r="4506" spans="22:22" x14ac:dyDescent="0.3">
      <c r="V4506" s="66"/>
    </row>
    <row r="4507" spans="22:22" x14ac:dyDescent="0.3">
      <c r="V4507" s="66"/>
    </row>
    <row r="4508" spans="22:22" x14ac:dyDescent="0.3">
      <c r="V4508" s="66"/>
    </row>
    <row r="4509" spans="22:22" x14ac:dyDescent="0.3">
      <c r="V4509" s="66"/>
    </row>
    <row r="4510" spans="22:22" x14ac:dyDescent="0.3">
      <c r="V4510" s="66"/>
    </row>
    <row r="4511" spans="22:22" x14ac:dyDescent="0.3">
      <c r="V4511" s="66"/>
    </row>
    <row r="4512" spans="22:22" x14ac:dyDescent="0.3">
      <c r="V4512" s="66"/>
    </row>
    <row r="4513" spans="22:22" x14ac:dyDescent="0.3">
      <c r="V4513" s="66"/>
    </row>
    <row r="4514" spans="22:22" x14ac:dyDescent="0.3">
      <c r="V4514" s="66"/>
    </row>
    <row r="4515" spans="22:22" x14ac:dyDescent="0.3">
      <c r="V4515" s="66"/>
    </row>
    <row r="4516" spans="22:22" x14ac:dyDescent="0.3">
      <c r="V4516" s="66"/>
    </row>
    <row r="4517" spans="22:22" x14ac:dyDescent="0.3">
      <c r="V4517" s="66"/>
    </row>
    <row r="4518" spans="22:22" x14ac:dyDescent="0.3">
      <c r="V4518" s="66"/>
    </row>
    <row r="4519" spans="22:22" x14ac:dyDescent="0.3">
      <c r="V4519" s="66"/>
    </row>
    <row r="4520" spans="22:22" x14ac:dyDescent="0.3">
      <c r="V4520" s="66"/>
    </row>
    <row r="4521" spans="22:22" x14ac:dyDescent="0.3">
      <c r="V4521" s="66"/>
    </row>
    <row r="4522" spans="22:22" x14ac:dyDescent="0.3">
      <c r="V4522" s="66"/>
    </row>
    <row r="4523" spans="22:22" x14ac:dyDescent="0.3">
      <c r="V4523" s="66"/>
    </row>
    <row r="4524" spans="22:22" x14ac:dyDescent="0.3">
      <c r="V4524" s="66"/>
    </row>
    <row r="4525" spans="22:22" x14ac:dyDescent="0.3">
      <c r="V4525" s="66"/>
    </row>
    <row r="4526" spans="22:22" x14ac:dyDescent="0.3">
      <c r="V4526" s="66"/>
    </row>
    <row r="4527" spans="22:22" x14ac:dyDescent="0.3">
      <c r="V4527" s="66"/>
    </row>
    <row r="4528" spans="22:22" x14ac:dyDescent="0.3">
      <c r="V4528" s="66"/>
    </row>
    <row r="4529" spans="22:22" x14ac:dyDescent="0.3">
      <c r="V4529" s="66"/>
    </row>
    <row r="4530" spans="22:22" x14ac:dyDescent="0.3">
      <c r="V4530" s="66"/>
    </row>
    <row r="4531" spans="22:22" x14ac:dyDescent="0.3">
      <c r="V4531" s="66"/>
    </row>
    <row r="4532" spans="22:22" x14ac:dyDescent="0.3">
      <c r="V4532" s="66"/>
    </row>
    <row r="4533" spans="22:22" x14ac:dyDescent="0.3">
      <c r="V4533" s="66"/>
    </row>
    <row r="4534" spans="22:22" x14ac:dyDescent="0.3">
      <c r="V4534" s="66"/>
    </row>
    <row r="4535" spans="22:22" x14ac:dyDescent="0.3">
      <c r="V4535" s="66"/>
    </row>
    <row r="4536" spans="22:22" x14ac:dyDescent="0.3">
      <c r="V4536" s="66"/>
    </row>
    <row r="4537" spans="22:22" x14ac:dyDescent="0.3">
      <c r="V4537" s="66"/>
    </row>
    <row r="4538" spans="22:22" x14ac:dyDescent="0.3">
      <c r="V4538" s="66"/>
    </row>
    <row r="4539" spans="22:22" x14ac:dyDescent="0.3">
      <c r="V4539" s="66"/>
    </row>
    <row r="4540" spans="22:22" x14ac:dyDescent="0.3">
      <c r="V4540" s="66"/>
    </row>
    <row r="4541" spans="22:22" x14ac:dyDescent="0.3">
      <c r="V4541" s="66"/>
    </row>
    <row r="4542" spans="22:22" x14ac:dyDescent="0.3">
      <c r="V4542" s="66"/>
    </row>
    <row r="4543" spans="22:22" x14ac:dyDescent="0.3">
      <c r="V4543" s="66"/>
    </row>
    <row r="4544" spans="22:22" x14ac:dyDescent="0.3">
      <c r="V4544" s="66"/>
    </row>
    <row r="4545" spans="22:22" x14ac:dyDescent="0.3">
      <c r="V4545" s="66"/>
    </row>
    <row r="4546" spans="22:22" x14ac:dyDescent="0.3">
      <c r="V4546" s="66"/>
    </row>
    <row r="4547" spans="22:22" x14ac:dyDescent="0.3">
      <c r="V4547" s="66"/>
    </row>
    <row r="4548" spans="22:22" x14ac:dyDescent="0.3">
      <c r="V4548" s="66"/>
    </row>
    <row r="4549" spans="22:22" x14ac:dyDescent="0.3">
      <c r="V4549" s="66"/>
    </row>
    <row r="4550" spans="22:22" x14ac:dyDescent="0.3">
      <c r="V4550" s="66"/>
    </row>
    <row r="4551" spans="22:22" x14ac:dyDescent="0.3">
      <c r="V4551" s="66"/>
    </row>
    <row r="4552" spans="22:22" x14ac:dyDescent="0.3">
      <c r="V4552" s="66"/>
    </row>
    <row r="4553" spans="22:22" x14ac:dyDescent="0.3">
      <c r="V4553" s="66"/>
    </row>
    <row r="4554" spans="22:22" x14ac:dyDescent="0.3">
      <c r="V4554" s="66"/>
    </row>
    <row r="4555" spans="22:22" x14ac:dyDescent="0.3">
      <c r="V4555" s="66"/>
    </row>
    <row r="4556" spans="22:22" x14ac:dyDescent="0.3">
      <c r="V4556" s="66"/>
    </row>
    <row r="4557" spans="22:22" x14ac:dyDescent="0.3">
      <c r="V4557" s="66"/>
    </row>
    <row r="4558" spans="22:22" x14ac:dyDescent="0.3">
      <c r="V4558" s="66"/>
    </row>
    <row r="4559" spans="22:22" x14ac:dyDescent="0.3">
      <c r="V4559" s="66"/>
    </row>
    <row r="4560" spans="22:22" x14ac:dyDescent="0.3">
      <c r="V4560" s="66"/>
    </row>
    <row r="4561" spans="22:22" x14ac:dyDescent="0.3">
      <c r="V4561" s="66"/>
    </row>
    <row r="4562" spans="22:22" x14ac:dyDescent="0.3">
      <c r="V4562" s="66"/>
    </row>
    <row r="4563" spans="22:22" x14ac:dyDescent="0.3">
      <c r="V4563" s="66"/>
    </row>
    <row r="4564" spans="22:22" x14ac:dyDescent="0.3">
      <c r="V4564" s="66"/>
    </row>
    <row r="4565" spans="22:22" x14ac:dyDescent="0.3">
      <c r="V4565" s="66"/>
    </row>
    <row r="4566" spans="22:22" x14ac:dyDescent="0.3">
      <c r="V4566" s="66"/>
    </row>
    <row r="4567" spans="22:22" x14ac:dyDescent="0.3">
      <c r="V4567" s="66"/>
    </row>
    <row r="4568" spans="22:22" x14ac:dyDescent="0.3">
      <c r="V4568" s="66"/>
    </row>
    <row r="4569" spans="22:22" x14ac:dyDescent="0.3">
      <c r="V4569" s="66"/>
    </row>
    <row r="4570" spans="22:22" x14ac:dyDescent="0.3">
      <c r="V4570" s="66"/>
    </row>
    <row r="4571" spans="22:22" x14ac:dyDescent="0.3">
      <c r="V4571" s="66"/>
    </row>
    <row r="4572" spans="22:22" x14ac:dyDescent="0.3">
      <c r="V4572" s="66"/>
    </row>
    <row r="4573" spans="22:22" x14ac:dyDescent="0.3">
      <c r="V4573" s="66"/>
    </row>
    <row r="4574" spans="22:22" x14ac:dyDescent="0.3">
      <c r="V4574" s="66"/>
    </row>
    <row r="4575" spans="22:22" x14ac:dyDescent="0.3">
      <c r="V4575" s="66"/>
    </row>
    <row r="4576" spans="22:22" x14ac:dyDescent="0.3">
      <c r="V4576" s="66"/>
    </row>
    <row r="4577" spans="22:22" x14ac:dyDescent="0.3">
      <c r="V4577" s="66"/>
    </row>
    <row r="4578" spans="22:22" x14ac:dyDescent="0.3">
      <c r="V4578" s="66"/>
    </row>
    <row r="4579" spans="22:22" x14ac:dyDescent="0.3">
      <c r="V4579" s="66"/>
    </row>
    <row r="4580" spans="22:22" x14ac:dyDescent="0.3">
      <c r="V4580" s="66"/>
    </row>
    <row r="4581" spans="22:22" x14ac:dyDescent="0.3">
      <c r="V4581" s="66"/>
    </row>
    <row r="4582" spans="22:22" x14ac:dyDescent="0.3">
      <c r="V4582" s="66"/>
    </row>
    <row r="4583" spans="22:22" x14ac:dyDescent="0.3">
      <c r="V4583" s="66"/>
    </row>
    <row r="4584" spans="22:22" x14ac:dyDescent="0.3">
      <c r="V4584" s="66"/>
    </row>
    <row r="4585" spans="22:22" x14ac:dyDescent="0.3">
      <c r="V4585" s="66"/>
    </row>
    <row r="4586" spans="22:22" x14ac:dyDescent="0.3">
      <c r="V4586" s="66"/>
    </row>
    <row r="4587" spans="22:22" x14ac:dyDescent="0.3">
      <c r="V4587" s="66"/>
    </row>
    <row r="4588" spans="22:22" x14ac:dyDescent="0.3">
      <c r="V4588" s="66"/>
    </row>
    <row r="4589" spans="22:22" x14ac:dyDescent="0.3">
      <c r="V4589" s="66"/>
    </row>
    <row r="4590" spans="22:22" x14ac:dyDescent="0.3">
      <c r="V4590" s="66"/>
    </row>
    <row r="4591" spans="22:22" x14ac:dyDescent="0.3">
      <c r="V4591" s="66"/>
    </row>
    <row r="4592" spans="22:22" x14ac:dyDescent="0.3">
      <c r="V4592" s="66"/>
    </row>
    <row r="4593" spans="22:22" x14ac:dyDescent="0.3">
      <c r="V4593" s="66"/>
    </row>
    <row r="4594" spans="22:22" x14ac:dyDescent="0.3">
      <c r="V4594" s="66"/>
    </row>
    <row r="4595" spans="22:22" x14ac:dyDescent="0.3">
      <c r="V4595" s="66"/>
    </row>
    <row r="4596" spans="22:22" x14ac:dyDescent="0.3">
      <c r="V4596" s="66"/>
    </row>
    <row r="4597" spans="22:22" x14ac:dyDescent="0.3">
      <c r="V4597" s="66"/>
    </row>
    <row r="4598" spans="22:22" x14ac:dyDescent="0.3">
      <c r="V4598" s="66"/>
    </row>
    <row r="4599" spans="22:22" x14ac:dyDescent="0.3">
      <c r="V4599" s="66"/>
    </row>
    <row r="4600" spans="22:22" x14ac:dyDescent="0.3">
      <c r="V4600" s="66"/>
    </row>
    <row r="4601" spans="22:22" x14ac:dyDescent="0.3">
      <c r="V4601" s="66"/>
    </row>
    <row r="4602" spans="22:22" x14ac:dyDescent="0.3">
      <c r="V4602" s="66"/>
    </row>
    <row r="4603" spans="22:22" x14ac:dyDescent="0.3">
      <c r="V4603" s="66"/>
    </row>
    <row r="4604" spans="22:22" x14ac:dyDescent="0.3">
      <c r="V4604" s="66"/>
    </row>
    <row r="4605" spans="22:22" x14ac:dyDescent="0.3">
      <c r="V4605" s="66"/>
    </row>
    <row r="4606" spans="22:22" x14ac:dyDescent="0.3">
      <c r="V4606" s="66"/>
    </row>
    <row r="4607" spans="22:22" x14ac:dyDescent="0.3">
      <c r="V4607" s="66"/>
    </row>
    <row r="4608" spans="22:22" x14ac:dyDescent="0.3">
      <c r="V4608" s="66"/>
    </row>
    <row r="4609" spans="22:22" x14ac:dyDescent="0.3">
      <c r="V4609" s="66"/>
    </row>
    <row r="4610" spans="22:22" x14ac:dyDescent="0.3">
      <c r="V4610" s="66"/>
    </row>
    <row r="4611" spans="22:22" x14ac:dyDescent="0.3">
      <c r="V4611" s="66"/>
    </row>
    <row r="4612" spans="22:22" x14ac:dyDescent="0.3">
      <c r="V4612" s="66"/>
    </row>
    <row r="4613" spans="22:22" x14ac:dyDescent="0.3">
      <c r="V4613" s="66"/>
    </row>
    <row r="4614" spans="22:22" x14ac:dyDescent="0.3">
      <c r="V4614" s="66"/>
    </row>
    <row r="4615" spans="22:22" x14ac:dyDescent="0.3">
      <c r="V4615" s="66"/>
    </row>
    <row r="4616" spans="22:22" x14ac:dyDescent="0.3">
      <c r="V4616" s="66"/>
    </row>
    <row r="4617" spans="22:22" x14ac:dyDescent="0.3">
      <c r="V4617" s="66"/>
    </row>
    <row r="4618" spans="22:22" x14ac:dyDescent="0.3">
      <c r="V4618" s="66"/>
    </row>
    <row r="4619" spans="22:22" x14ac:dyDescent="0.3">
      <c r="V4619" s="66"/>
    </row>
    <row r="4620" spans="22:22" x14ac:dyDescent="0.3">
      <c r="V4620" s="66"/>
    </row>
    <row r="4621" spans="22:22" x14ac:dyDescent="0.3">
      <c r="V4621" s="66"/>
    </row>
    <row r="4622" spans="22:22" x14ac:dyDescent="0.3">
      <c r="V4622" s="66"/>
    </row>
    <row r="4623" spans="22:22" x14ac:dyDescent="0.3">
      <c r="V4623" s="66"/>
    </row>
    <row r="4624" spans="22:22" x14ac:dyDescent="0.3">
      <c r="V4624" s="66"/>
    </row>
    <row r="4625" spans="22:22" x14ac:dyDescent="0.3">
      <c r="V4625" s="66"/>
    </row>
    <row r="4626" spans="22:22" x14ac:dyDescent="0.3">
      <c r="V4626" s="66"/>
    </row>
    <row r="4627" spans="22:22" x14ac:dyDescent="0.3">
      <c r="V4627" s="66"/>
    </row>
    <row r="4628" spans="22:22" x14ac:dyDescent="0.3">
      <c r="V4628" s="66"/>
    </row>
    <row r="4629" spans="22:22" x14ac:dyDescent="0.3">
      <c r="V4629" s="66"/>
    </row>
    <row r="4630" spans="22:22" x14ac:dyDescent="0.3">
      <c r="V4630" s="66"/>
    </row>
    <row r="4631" spans="22:22" x14ac:dyDescent="0.3">
      <c r="V4631" s="66"/>
    </row>
    <row r="4632" spans="22:22" x14ac:dyDescent="0.3">
      <c r="V4632" s="66"/>
    </row>
    <row r="4633" spans="22:22" x14ac:dyDescent="0.3">
      <c r="V4633" s="66"/>
    </row>
    <row r="4634" spans="22:22" x14ac:dyDescent="0.3">
      <c r="V4634" s="66"/>
    </row>
    <row r="4635" spans="22:22" x14ac:dyDescent="0.3">
      <c r="V4635" s="66"/>
    </row>
    <row r="4636" spans="22:22" x14ac:dyDescent="0.3">
      <c r="V4636" s="66"/>
    </row>
    <row r="4637" spans="22:22" x14ac:dyDescent="0.3">
      <c r="V4637" s="66"/>
    </row>
    <row r="4638" spans="22:22" x14ac:dyDescent="0.3">
      <c r="V4638" s="66"/>
    </row>
    <row r="4639" spans="22:22" x14ac:dyDescent="0.3">
      <c r="V4639" s="66"/>
    </row>
    <row r="4640" spans="22:22" x14ac:dyDescent="0.3">
      <c r="V4640" s="66"/>
    </row>
    <row r="4641" spans="22:22" x14ac:dyDescent="0.3">
      <c r="V4641" s="66"/>
    </row>
    <row r="4642" spans="22:22" x14ac:dyDescent="0.3">
      <c r="V4642" s="66"/>
    </row>
    <row r="4643" spans="22:22" x14ac:dyDescent="0.3">
      <c r="V4643" s="66"/>
    </row>
    <row r="4644" spans="22:22" x14ac:dyDescent="0.3">
      <c r="V4644" s="66"/>
    </row>
    <row r="4645" spans="22:22" x14ac:dyDescent="0.3">
      <c r="V4645" s="66"/>
    </row>
    <row r="4646" spans="22:22" x14ac:dyDescent="0.3">
      <c r="V4646" s="66"/>
    </row>
    <row r="4647" spans="22:22" x14ac:dyDescent="0.3">
      <c r="V4647" s="66"/>
    </row>
    <row r="4648" spans="22:22" x14ac:dyDescent="0.3">
      <c r="V4648" s="66"/>
    </row>
    <row r="4649" spans="22:22" x14ac:dyDescent="0.3">
      <c r="V4649" s="66"/>
    </row>
    <row r="4650" spans="22:22" x14ac:dyDescent="0.3">
      <c r="V4650" s="66"/>
    </row>
    <row r="4651" spans="22:22" x14ac:dyDescent="0.3">
      <c r="V4651" s="66"/>
    </row>
    <row r="4652" spans="22:22" x14ac:dyDescent="0.3">
      <c r="V4652" s="66"/>
    </row>
    <row r="4653" spans="22:22" x14ac:dyDescent="0.3">
      <c r="V4653" s="66"/>
    </row>
    <row r="4654" spans="22:22" x14ac:dyDescent="0.3">
      <c r="V4654" s="66"/>
    </row>
    <row r="4655" spans="22:22" x14ac:dyDescent="0.3">
      <c r="V4655" s="66"/>
    </row>
    <row r="4656" spans="22:22" x14ac:dyDescent="0.3">
      <c r="V4656" s="66"/>
    </row>
    <row r="4657" spans="22:22" x14ac:dyDescent="0.3">
      <c r="V4657" s="66"/>
    </row>
    <row r="4658" spans="22:22" x14ac:dyDescent="0.3">
      <c r="V4658" s="66"/>
    </row>
    <row r="4659" spans="22:22" x14ac:dyDescent="0.3">
      <c r="V4659" s="66"/>
    </row>
    <row r="4660" spans="22:22" x14ac:dyDescent="0.3">
      <c r="V4660" s="66"/>
    </row>
    <row r="4661" spans="22:22" x14ac:dyDescent="0.3">
      <c r="V4661" s="66"/>
    </row>
    <row r="4662" spans="22:22" x14ac:dyDescent="0.3">
      <c r="V4662" s="66"/>
    </row>
    <row r="4663" spans="22:22" x14ac:dyDescent="0.3">
      <c r="V4663" s="66"/>
    </row>
    <row r="4664" spans="22:22" x14ac:dyDescent="0.3">
      <c r="V4664" s="66"/>
    </row>
    <row r="4665" spans="22:22" x14ac:dyDescent="0.3">
      <c r="V4665" s="66"/>
    </row>
    <row r="4666" spans="22:22" x14ac:dyDescent="0.3">
      <c r="V4666" s="66"/>
    </row>
    <row r="4667" spans="22:22" x14ac:dyDescent="0.3">
      <c r="V4667" s="66"/>
    </row>
    <row r="4668" spans="22:22" x14ac:dyDescent="0.3">
      <c r="V4668" s="66"/>
    </row>
    <row r="4669" spans="22:22" x14ac:dyDescent="0.3">
      <c r="V4669" s="66"/>
    </row>
    <row r="4670" spans="22:22" x14ac:dyDescent="0.3">
      <c r="V4670" s="66"/>
    </row>
    <row r="4671" spans="22:22" x14ac:dyDescent="0.3">
      <c r="V4671" s="66"/>
    </row>
    <row r="4672" spans="22:22" x14ac:dyDescent="0.3">
      <c r="V4672" s="66"/>
    </row>
    <row r="4673" spans="22:22" x14ac:dyDescent="0.3">
      <c r="V4673" s="66"/>
    </row>
    <row r="4674" spans="22:22" x14ac:dyDescent="0.3">
      <c r="V4674" s="66"/>
    </row>
    <row r="4675" spans="22:22" x14ac:dyDescent="0.3">
      <c r="V4675" s="66"/>
    </row>
    <row r="4676" spans="22:22" x14ac:dyDescent="0.3">
      <c r="V4676" s="66"/>
    </row>
    <row r="4677" spans="22:22" x14ac:dyDescent="0.3">
      <c r="V4677" s="66"/>
    </row>
    <row r="4678" spans="22:22" x14ac:dyDescent="0.3">
      <c r="V4678" s="66"/>
    </row>
    <row r="4679" spans="22:22" x14ac:dyDescent="0.3">
      <c r="V4679" s="66"/>
    </row>
    <row r="4680" spans="22:22" x14ac:dyDescent="0.3">
      <c r="V4680" s="66"/>
    </row>
    <row r="4681" spans="22:22" x14ac:dyDescent="0.3">
      <c r="V4681" s="66"/>
    </row>
    <row r="4682" spans="22:22" x14ac:dyDescent="0.3">
      <c r="V4682" s="66"/>
    </row>
    <row r="4683" spans="22:22" x14ac:dyDescent="0.3">
      <c r="V4683" s="66"/>
    </row>
    <row r="4684" spans="22:22" x14ac:dyDescent="0.3">
      <c r="V4684" s="66"/>
    </row>
    <row r="4685" spans="22:22" x14ac:dyDescent="0.3">
      <c r="V4685" s="66"/>
    </row>
    <row r="4686" spans="22:22" x14ac:dyDescent="0.3">
      <c r="V4686" s="66"/>
    </row>
    <row r="4687" spans="22:22" x14ac:dyDescent="0.3">
      <c r="V4687" s="66"/>
    </row>
    <row r="4688" spans="22:22" x14ac:dyDescent="0.3">
      <c r="V4688" s="66"/>
    </row>
    <row r="4689" spans="22:22" x14ac:dyDescent="0.3">
      <c r="V4689" s="66"/>
    </row>
    <row r="4690" spans="22:22" x14ac:dyDescent="0.3">
      <c r="V4690" s="66"/>
    </row>
    <row r="4691" spans="22:22" x14ac:dyDescent="0.3">
      <c r="V4691" s="66"/>
    </row>
    <row r="4692" spans="22:22" x14ac:dyDescent="0.3">
      <c r="V4692" s="66"/>
    </row>
    <row r="4693" spans="22:22" x14ac:dyDescent="0.3">
      <c r="V4693" s="66"/>
    </row>
    <row r="4694" spans="22:22" x14ac:dyDescent="0.3">
      <c r="V4694" s="66"/>
    </row>
    <row r="4695" spans="22:22" x14ac:dyDescent="0.3">
      <c r="V4695" s="66"/>
    </row>
    <row r="4696" spans="22:22" x14ac:dyDescent="0.3">
      <c r="V4696" s="66"/>
    </row>
    <row r="4697" spans="22:22" x14ac:dyDescent="0.3">
      <c r="V4697" s="66"/>
    </row>
    <row r="4698" spans="22:22" x14ac:dyDescent="0.3">
      <c r="V4698" s="66"/>
    </row>
    <row r="4699" spans="22:22" x14ac:dyDescent="0.3">
      <c r="V4699" s="66"/>
    </row>
    <row r="4700" spans="22:22" x14ac:dyDescent="0.3">
      <c r="V4700" s="66"/>
    </row>
    <row r="4701" spans="22:22" x14ac:dyDescent="0.3">
      <c r="V4701" s="66"/>
    </row>
    <row r="4702" spans="22:22" x14ac:dyDescent="0.3">
      <c r="V4702" s="66"/>
    </row>
    <row r="4703" spans="22:22" x14ac:dyDescent="0.3">
      <c r="V4703" s="66"/>
    </row>
    <row r="4704" spans="22:22" x14ac:dyDescent="0.3">
      <c r="V4704" s="66"/>
    </row>
    <row r="4705" spans="22:22" x14ac:dyDescent="0.3">
      <c r="V4705" s="66"/>
    </row>
    <row r="4706" spans="22:22" x14ac:dyDescent="0.3">
      <c r="V4706" s="66"/>
    </row>
    <row r="4707" spans="22:22" x14ac:dyDescent="0.3">
      <c r="V4707" s="66"/>
    </row>
    <row r="4708" spans="22:22" x14ac:dyDescent="0.3">
      <c r="V4708" s="66"/>
    </row>
    <row r="4709" spans="22:22" x14ac:dyDescent="0.3">
      <c r="V4709" s="66"/>
    </row>
    <row r="4710" spans="22:22" x14ac:dyDescent="0.3">
      <c r="V4710" s="66"/>
    </row>
    <row r="4711" spans="22:22" x14ac:dyDescent="0.3">
      <c r="V4711" s="66"/>
    </row>
    <row r="4712" spans="22:22" x14ac:dyDescent="0.3">
      <c r="V4712" s="66"/>
    </row>
    <row r="4713" spans="22:22" x14ac:dyDescent="0.3">
      <c r="V4713" s="66"/>
    </row>
    <row r="4714" spans="22:22" x14ac:dyDescent="0.3">
      <c r="V4714" s="66"/>
    </row>
    <row r="4715" spans="22:22" x14ac:dyDescent="0.3">
      <c r="V4715" s="66"/>
    </row>
    <row r="4716" spans="22:22" x14ac:dyDescent="0.3">
      <c r="V4716" s="66"/>
    </row>
    <row r="4717" spans="22:22" x14ac:dyDescent="0.3">
      <c r="V4717" s="66"/>
    </row>
    <row r="4718" spans="22:22" x14ac:dyDescent="0.3">
      <c r="V4718" s="66"/>
    </row>
    <row r="4719" spans="22:22" x14ac:dyDescent="0.3">
      <c r="V4719" s="66"/>
    </row>
    <row r="4720" spans="22:22" x14ac:dyDescent="0.3">
      <c r="V4720" s="66"/>
    </row>
    <row r="4721" spans="22:22" x14ac:dyDescent="0.3">
      <c r="V4721" s="66"/>
    </row>
    <row r="4722" spans="22:22" x14ac:dyDescent="0.3">
      <c r="V4722" s="66"/>
    </row>
    <row r="4723" spans="22:22" x14ac:dyDescent="0.3">
      <c r="V4723" s="66"/>
    </row>
    <row r="4724" spans="22:22" x14ac:dyDescent="0.3">
      <c r="V4724" s="66"/>
    </row>
    <row r="4725" spans="22:22" x14ac:dyDescent="0.3">
      <c r="V4725" s="66"/>
    </row>
    <row r="4726" spans="22:22" x14ac:dyDescent="0.3">
      <c r="V4726" s="66"/>
    </row>
    <row r="4727" spans="22:22" x14ac:dyDescent="0.3">
      <c r="V4727" s="66"/>
    </row>
    <row r="4728" spans="22:22" x14ac:dyDescent="0.3">
      <c r="V4728" s="66"/>
    </row>
    <row r="4729" spans="22:22" x14ac:dyDescent="0.3">
      <c r="V4729" s="66"/>
    </row>
    <row r="4730" spans="22:22" x14ac:dyDescent="0.3">
      <c r="V4730" s="66"/>
    </row>
    <row r="4731" spans="22:22" x14ac:dyDescent="0.3">
      <c r="V4731" s="66"/>
    </row>
    <row r="4732" spans="22:22" x14ac:dyDescent="0.3">
      <c r="V4732" s="66"/>
    </row>
    <row r="4733" spans="22:22" x14ac:dyDescent="0.3">
      <c r="V4733" s="66"/>
    </row>
    <row r="4734" spans="22:22" x14ac:dyDescent="0.3">
      <c r="V4734" s="66"/>
    </row>
    <row r="4735" spans="22:22" x14ac:dyDescent="0.3">
      <c r="V4735" s="66"/>
    </row>
    <row r="4736" spans="22:22" x14ac:dyDescent="0.3">
      <c r="V4736" s="66"/>
    </row>
    <row r="4737" spans="22:22" x14ac:dyDescent="0.3">
      <c r="V4737" s="66"/>
    </row>
    <row r="4738" spans="22:22" x14ac:dyDescent="0.3">
      <c r="V4738" s="66"/>
    </row>
    <row r="4739" spans="22:22" x14ac:dyDescent="0.3">
      <c r="V4739" s="66"/>
    </row>
    <row r="4740" spans="22:22" x14ac:dyDescent="0.3">
      <c r="V4740" s="66"/>
    </row>
    <row r="4741" spans="22:22" x14ac:dyDescent="0.3">
      <c r="V4741" s="66"/>
    </row>
    <row r="4742" spans="22:22" x14ac:dyDescent="0.3">
      <c r="V4742" s="66"/>
    </row>
    <row r="4743" spans="22:22" x14ac:dyDescent="0.3">
      <c r="V4743" s="66"/>
    </row>
    <row r="4744" spans="22:22" x14ac:dyDescent="0.3">
      <c r="V4744" s="66"/>
    </row>
    <row r="4745" spans="22:22" x14ac:dyDescent="0.3">
      <c r="V4745" s="66"/>
    </row>
    <row r="4746" spans="22:22" x14ac:dyDescent="0.3">
      <c r="V4746" s="66"/>
    </row>
    <row r="4747" spans="22:22" x14ac:dyDescent="0.3">
      <c r="V4747" s="66"/>
    </row>
    <row r="4748" spans="22:22" x14ac:dyDescent="0.3">
      <c r="V4748" s="66"/>
    </row>
    <row r="4749" spans="22:22" x14ac:dyDescent="0.3">
      <c r="V4749" s="66"/>
    </row>
    <row r="4750" spans="22:22" x14ac:dyDescent="0.3">
      <c r="V4750" s="66"/>
    </row>
    <row r="4751" spans="22:22" x14ac:dyDescent="0.3">
      <c r="V4751" s="66"/>
    </row>
    <row r="4752" spans="22:22" x14ac:dyDescent="0.3">
      <c r="V4752" s="66"/>
    </row>
    <row r="4753" spans="22:22" x14ac:dyDescent="0.3">
      <c r="V4753" s="66"/>
    </row>
    <row r="4754" spans="22:22" x14ac:dyDescent="0.3">
      <c r="V4754" s="66"/>
    </row>
    <row r="4755" spans="22:22" x14ac:dyDescent="0.3">
      <c r="V4755" s="66"/>
    </row>
    <row r="4756" spans="22:22" x14ac:dyDescent="0.3">
      <c r="V4756" s="66"/>
    </row>
    <row r="4757" spans="22:22" x14ac:dyDescent="0.3">
      <c r="V4757" s="66"/>
    </row>
    <row r="4758" spans="22:22" x14ac:dyDescent="0.3">
      <c r="V4758" s="66"/>
    </row>
    <row r="4759" spans="22:22" x14ac:dyDescent="0.3">
      <c r="V4759" s="66"/>
    </row>
    <row r="4760" spans="22:22" x14ac:dyDescent="0.3">
      <c r="V4760" s="66"/>
    </row>
    <row r="4761" spans="22:22" x14ac:dyDescent="0.3">
      <c r="V4761" s="66"/>
    </row>
    <row r="4762" spans="22:22" x14ac:dyDescent="0.3">
      <c r="V4762" s="66"/>
    </row>
    <row r="4763" spans="22:22" x14ac:dyDescent="0.3">
      <c r="V4763" s="66"/>
    </row>
    <row r="4764" spans="22:22" x14ac:dyDescent="0.3">
      <c r="V4764" s="66"/>
    </row>
    <row r="4765" spans="22:22" x14ac:dyDescent="0.3">
      <c r="V4765" s="66"/>
    </row>
    <row r="4766" spans="22:22" x14ac:dyDescent="0.3">
      <c r="V4766" s="66"/>
    </row>
    <row r="4767" spans="22:22" x14ac:dyDescent="0.3">
      <c r="V4767" s="66"/>
    </row>
    <row r="4768" spans="22:22" x14ac:dyDescent="0.3">
      <c r="V4768" s="66"/>
    </row>
    <row r="4769" spans="22:22" x14ac:dyDescent="0.3">
      <c r="V4769" s="66"/>
    </row>
    <row r="4770" spans="22:22" x14ac:dyDescent="0.3">
      <c r="V4770" s="66"/>
    </row>
    <row r="4771" spans="22:22" x14ac:dyDescent="0.3">
      <c r="V4771" s="66"/>
    </row>
    <row r="4772" spans="22:22" x14ac:dyDescent="0.3">
      <c r="V4772" s="66"/>
    </row>
    <row r="4773" spans="22:22" x14ac:dyDescent="0.3">
      <c r="V4773" s="66"/>
    </row>
    <row r="4774" spans="22:22" x14ac:dyDescent="0.3">
      <c r="V4774" s="66"/>
    </row>
    <row r="4775" spans="22:22" x14ac:dyDescent="0.3">
      <c r="V4775" s="66"/>
    </row>
    <row r="4776" spans="22:22" x14ac:dyDescent="0.3">
      <c r="V4776" s="66"/>
    </row>
    <row r="4777" spans="22:22" x14ac:dyDescent="0.3">
      <c r="V4777" s="66"/>
    </row>
    <row r="4778" spans="22:22" x14ac:dyDescent="0.3">
      <c r="V4778" s="66"/>
    </row>
    <row r="4779" spans="22:22" x14ac:dyDescent="0.3">
      <c r="V4779" s="66"/>
    </row>
    <row r="4780" spans="22:22" x14ac:dyDescent="0.3">
      <c r="V4780" s="66"/>
    </row>
    <row r="4781" spans="22:22" x14ac:dyDescent="0.3">
      <c r="V4781" s="66"/>
    </row>
    <row r="4782" spans="22:22" x14ac:dyDescent="0.3">
      <c r="V4782" s="66"/>
    </row>
    <row r="4783" spans="22:22" x14ac:dyDescent="0.3">
      <c r="V4783" s="66"/>
    </row>
    <row r="4784" spans="22:22" x14ac:dyDescent="0.3">
      <c r="V4784" s="66"/>
    </row>
    <row r="4785" spans="22:22" x14ac:dyDescent="0.3">
      <c r="V4785" s="66"/>
    </row>
    <row r="4786" spans="22:22" x14ac:dyDescent="0.3">
      <c r="V4786" s="66"/>
    </row>
    <row r="4787" spans="22:22" x14ac:dyDescent="0.3">
      <c r="V4787" s="66"/>
    </row>
    <row r="4788" spans="22:22" x14ac:dyDescent="0.3">
      <c r="V4788" s="66"/>
    </row>
    <row r="4789" spans="22:22" x14ac:dyDescent="0.3">
      <c r="V4789" s="66"/>
    </row>
    <row r="4790" spans="22:22" x14ac:dyDescent="0.3">
      <c r="V4790" s="66"/>
    </row>
    <row r="4791" spans="22:22" x14ac:dyDescent="0.3">
      <c r="V4791" s="66"/>
    </row>
    <row r="4792" spans="22:22" x14ac:dyDescent="0.3">
      <c r="V4792" s="66"/>
    </row>
    <row r="4793" spans="22:22" x14ac:dyDescent="0.3">
      <c r="V4793" s="66"/>
    </row>
    <row r="4794" spans="22:22" x14ac:dyDescent="0.3">
      <c r="V4794" s="66"/>
    </row>
    <row r="4795" spans="22:22" x14ac:dyDescent="0.3">
      <c r="V4795" s="66"/>
    </row>
    <row r="4796" spans="22:22" x14ac:dyDescent="0.3">
      <c r="V4796" s="66"/>
    </row>
    <row r="4797" spans="22:22" x14ac:dyDescent="0.3">
      <c r="V4797" s="66"/>
    </row>
    <row r="4798" spans="22:22" x14ac:dyDescent="0.3">
      <c r="V4798" s="66"/>
    </row>
    <row r="4799" spans="22:22" x14ac:dyDescent="0.3">
      <c r="V4799" s="66"/>
    </row>
    <row r="4800" spans="22:22" x14ac:dyDescent="0.3">
      <c r="V4800" s="66"/>
    </row>
    <row r="4801" spans="22:22" x14ac:dyDescent="0.3">
      <c r="V4801" s="66"/>
    </row>
    <row r="4802" spans="22:22" x14ac:dyDescent="0.3">
      <c r="V4802" s="66"/>
    </row>
    <row r="4803" spans="22:22" x14ac:dyDescent="0.3">
      <c r="V4803" s="66"/>
    </row>
    <row r="4804" spans="22:22" x14ac:dyDescent="0.3">
      <c r="V4804" s="66"/>
    </row>
    <row r="4805" spans="22:22" x14ac:dyDescent="0.3">
      <c r="V4805" s="66"/>
    </row>
    <row r="4806" spans="22:22" x14ac:dyDescent="0.3">
      <c r="V4806" s="66"/>
    </row>
    <row r="4807" spans="22:22" x14ac:dyDescent="0.3">
      <c r="V4807" s="66"/>
    </row>
    <row r="4808" spans="22:22" x14ac:dyDescent="0.3">
      <c r="V4808" s="66"/>
    </row>
    <row r="4809" spans="22:22" x14ac:dyDescent="0.3">
      <c r="V4809" s="66"/>
    </row>
    <row r="4810" spans="22:22" x14ac:dyDescent="0.3">
      <c r="V4810" s="66"/>
    </row>
    <row r="4811" spans="22:22" x14ac:dyDescent="0.3">
      <c r="V4811" s="66"/>
    </row>
    <row r="4812" spans="22:22" x14ac:dyDescent="0.3">
      <c r="V4812" s="66"/>
    </row>
    <row r="4813" spans="22:22" x14ac:dyDescent="0.3">
      <c r="V4813" s="66"/>
    </row>
    <row r="4814" spans="22:22" x14ac:dyDescent="0.3">
      <c r="V4814" s="66"/>
    </row>
    <row r="4815" spans="22:22" x14ac:dyDescent="0.3">
      <c r="V4815" s="66"/>
    </row>
    <row r="4816" spans="22:22" x14ac:dyDescent="0.3">
      <c r="V4816" s="66"/>
    </row>
    <row r="4817" spans="22:22" x14ac:dyDescent="0.3">
      <c r="V4817" s="66"/>
    </row>
    <row r="4818" spans="22:22" x14ac:dyDescent="0.3">
      <c r="V4818" s="66"/>
    </row>
    <row r="4819" spans="22:22" x14ac:dyDescent="0.3">
      <c r="V4819" s="66"/>
    </row>
    <row r="4820" spans="22:22" x14ac:dyDescent="0.3">
      <c r="V4820" s="66"/>
    </row>
    <row r="4821" spans="22:22" x14ac:dyDescent="0.3">
      <c r="V4821" s="66"/>
    </row>
    <row r="4822" spans="22:22" x14ac:dyDescent="0.3">
      <c r="V4822" s="66"/>
    </row>
    <row r="4823" spans="22:22" x14ac:dyDescent="0.3">
      <c r="V4823" s="66"/>
    </row>
    <row r="4824" spans="22:22" x14ac:dyDescent="0.3">
      <c r="V4824" s="66"/>
    </row>
    <row r="4825" spans="22:22" x14ac:dyDescent="0.3">
      <c r="V4825" s="66"/>
    </row>
    <row r="4826" spans="22:22" x14ac:dyDescent="0.3">
      <c r="V4826" s="66"/>
    </row>
    <row r="4827" spans="22:22" x14ac:dyDescent="0.3">
      <c r="V4827" s="66"/>
    </row>
    <row r="4828" spans="22:22" x14ac:dyDescent="0.3">
      <c r="V4828" s="66"/>
    </row>
    <row r="4829" spans="22:22" x14ac:dyDescent="0.3">
      <c r="V4829" s="66"/>
    </row>
    <row r="4830" spans="22:22" x14ac:dyDescent="0.3">
      <c r="V4830" s="66"/>
    </row>
    <row r="4831" spans="22:22" x14ac:dyDescent="0.3">
      <c r="V4831" s="66"/>
    </row>
    <row r="4832" spans="22:22" x14ac:dyDescent="0.3">
      <c r="V4832" s="66"/>
    </row>
    <row r="4833" spans="22:22" x14ac:dyDescent="0.3">
      <c r="V4833" s="66"/>
    </row>
    <row r="4834" spans="22:22" x14ac:dyDescent="0.3">
      <c r="V4834" s="66"/>
    </row>
    <row r="4835" spans="22:22" x14ac:dyDescent="0.3">
      <c r="V4835" s="66"/>
    </row>
    <row r="4836" spans="22:22" x14ac:dyDescent="0.3">
      <c r="V4836" s="66"/>
    </row>
    <row r="4837" spans="22:22" x14ac:dyDescent="0.3">
      <c r="V4837" s="66"/>
    </row>
    <row r="4838" spans="22:22" x14ac:dyDescent="0.3">
      <c r="V4838" s="66"/>
    </row>
    <row r="4839" spans="22:22" x14ac:dyDescent="0.3">
      <c r="V4839" s="66"/>
    </row>
    <row r="4840" spans="22:22" x14ac:dyDescent="0.3">
      <c r="V4840" s="66"/>
    </row>
    <row r="4841" spans="22:22" x14ac:dyDescent="0.3">
      <c r="V4841" s="66"/>
    </row>
    <row r="4842" spans="22:22" x14ac:dyDescent="0.3">
      <c r="V4842" s="66"/>
    </row>
    <row r="4843" spans="22:22" x14ac:dyDescent="0.3">
      <c r="V4843" s="66"/>
    </row>
    <row r="4844" spans="22:22" x14ac:dyDescent="0.3">
      <c r="V4844" s="66"/>
    </row>
    <row r="4845" spans="22:22" x14ac:dyDescent="0.3">
      <c r="V4845" s="66"/>
    </row>
    <row r="4846" spans="22:22" x14ac:dyDescent="0.3">
      <c r="V4846" s="66"/>
    </row>
    <row r="4847" spans="22:22" x14ac:dyDescent="0.3">
      <c r="V4847" s="66"/>
    </row>
    <row r="4848" spans="22:22" x14ac:dyDescent="0.3">
      <c r="V4848" s="66"/>
    </row>
    <row r="4849" spans="22:22" x14ac:dyDescent="0.3">
      <c r="V4849" s="66"/>
    </row>
    <row r="4850" spans="22:22" x14ac:dyDescent="0.3">
      <c r="V4850" s="66"/>
    </row>
    <row r="4851" spans="22:22" x14ac:dyDescent="0.3">
      <c r="V4851" s="66"/>
    </row>
    <row r="4852" spans="22:22" x14ac:dyDescent="0.3">
      <c r="V4852" s="66"/>
    </row>
    <row r="4853" spans="22:22" x14ac:dyDescent="0.3">
      <c r="V4853" s="66"/>
    </row>
    <row r="4854" spans="22:22" x14ac:dyDescent="0.3">
      <c r="V4854" s="66"/>
    </row>
    <row r="4855" spans="22:22" x14ac:dyDescent="0.3">
      <c r="V4855" s="66"/>
    </row>
    <row r="4856" spans="22:22" x14ac:dyDescent="0.3">
      <c r="V4856" s="66"/>
    </row>
    <row r="4857" spans="22:22" x14ac:dyDescent="0.3">
      <c r="V4857" s="66"/>
    </row>
    <row r="4858" spans="22:22" x14ac:dyDescent="0.3">
      <c r="V4858" s="66"/>
    </row>
    <row r="4859" spans="22:22" x14ac:dyDescent="0.3">
      <c r="V4859" s="66"/>
    </row>
    <row r="4860" spans="22:22" x14ac:dyDescent="0.3">
      <c r="V4860" s="66"/>
    </row>
    <row r="4861" spans="22:22" x14ac:dyDescent="0.3">
      <c r="V4861" s="66"/>
    </row>
    <row r="4862" spans="22:22" x14ac:dyDescent="0.3">
      <c r="V4862" s="66"/>
    </row>
    <row r="4863" spans="22:22" x14ac:dyDescent="0.3">
      <c r="V4863" s="66"/>
    </row>
    <row r="4864" spans="22:22" x14ac:dyDescent="0.3">
      <c r="V4864" s="66"/>
    </row>
    <row r="4865" spans="22:22" x14ac:dyDescent="0.3">
      <c r="V4865" s="66"/>
    </row>
    <row r="4866" spans="22:22" x14ac:dyDescent="0.3">
      <c r="V4866" s="66"/>
    </row>
    <row r="4867" spans="22:22" x14ac:dyDescent="0.3">
      <c r="V4867" s="66"/>
    </row>
    <row r="4868" spans="22:22" x14ac:dyDescent="0.3">
      <c r="V4868" s="66"/>
    </row>
    <row r="4869" spans="22:22" x14ac:dyDescent="0.3">
      <c r="V4869" s="66"/>
    </row>
    <row r="4870" spans="22:22" x14ac:dyDescent="0.3">
      <c r="V4870" s="66"/>
    </row>
    <row r="4871" spans="22:22" x14ac:dyDescent="0.3">
      <c r="V4871" s="66"/>
    </row>
    <row r="4872" spans="22:22" x14ac:dyDescent="0.3">
      <c r="V4872" s="66"/>
    </row>
    <row r="4873" spans="22:22" x14ac:dyDescent="0.3">
      <c r="V4873" s="66"/>
    </row>
    <row r="4874" spans="22:22" x14ac:dyDescent="0.3">
      <c r="V4874" s="66"/>
    </row>
    <row r="4875" spans="22:22" x14ac:dyDescent="0.3">
      <c r="V4875" s="66"/>
    </row>
    <row r="4876" spans="22:22" x14ac:dyDescent="0.3">
      <c r="V4876" s="66"/>
    </row>
    <row r="4877" spans="22:22" x14ac:dyDescent="0.3">
      <c r="V4877" s="66"/>
    </row>
    <row r="4878" spans="22:22" x14ac:dyDescent="0.3">
      <c r="V4878" s="66"/>
    </row>
    <row r="4879" spans="22:22" x14ac:dyDescent="0.3">
      <c r="V4879" s="66"/>
    </row>
    <row r="4880" spans="22:22" x14ac:dyDescent="0.3">
      <c r="V4880" s="66"/>
    </row>
    <row r="4881" spans="22:22" x14ac:dyDescent="0.3">
      <c r="V4881" s="66"/>
    </row>
    <row r="4882" spans="22:22" x14ac:dyDescent="0.3">
      <c r="V4882" s="66"/>
    </row>
    <row r="4883" spans="22:22" x14ac:dyDescent="0.3">
      <c r="V4883" s="66"/>
    </row>
    <row r="4884" spans="22:22" x14ac:dyDescent="0.3">
      <c r="V4884" s="66"/>
    </row>
    <row r="4885" spans="22:22" x14ac:dyDescent="0.3">
      <c r="V4885" s="66"/>
    </row>
    <row r="4886" spans="22:22" x14ac:dyDescent="0.3">
      <c r="V4886" s="66"/>
    </row>
    <row r="4887" spans="22:22" x14ac:dyDescent="0.3">
      <c r="V4887" s="66"/>
    </row>
    <row r="4888" spans="22:22" x14ac:dyDescent="0.3">
      <c r="V4888" s="66"/>
    </row>
    <row r="4889" spans="22:22" x14ac:dyDescent="0.3">
      <c r="V4889" s="66"/>
    </row>
    <row r="4890" spans="22:22" x14ac:dyDescent="0.3">
      <c r="V4890" s="66"/>
    </row>
    <row r="4891" spans="22:22" x14ac:dyDescent="0.3">
      <c r="V4891" s="66"/>
    </row>
    <row r="4892" spans="22:22" x14ac:dyDescent="0.3">
      <c r="V4892" s="66"/>
    </row>
    <row r="4893" spans="22:22" x14ac:dyDescent="0.3">
      <c r="V4893" s="66"/>
    </row>
    <row r="4894" spans="22:22" x14ac:dyDescent="0.3">
      <c r="V4894" s="66"/>
    </row>
    <row r="4895" spans="22:22" x14ac:dyDescent="0.3">
      <c r="V4895" s="66"/>
    </row>
    <row r="4896" spans="22:22" x14ac:dyDescent="0.3">
      <c r="V4896" s="66"/>
    </row>
    <row r="4897" spans="22:22" x14ac:dyDescent="0.3">
      <c r="V4897" s="66"/>
    </row>
    <row r="4898" spans="22:22" x14ac:dyDescent="0.3">
      <c r="V4898" s="66"/>
    </row>
    <row r="4899" spans="22:22" x14ac:dyDescent="0.3">
      <c r="V4899" s="66"/>
    </row>
    <row r="4900" spans="22:22" x14ac:dyDescent="0.3">
      <c r="V4900" s="66"/>
    </row>
    <row r="4901" spans="22:22" x14ac:dyDescent="0.3">
      <c r="V4901" s="66"/>
    </row>
    <row r="4902" spans="22:22" x14ac:dyDescent="0.3">
      <c r="V4902" s="66"/>
    </row>
    <row r="4903" spans="22:22" x14ac:dyDescent="0.3">
      <c r="V4903" s="66"/>
    </row>
    <row r="4904" spans="22:22" x14ac:dyDescent="0.3">
      <c r="V4904" s="66"/>
    </row>
    <row r="4905" spans="22:22" x14ac:dyDescent="0.3">
      <c r="V4905" s="66"/>
    </row>
    <row r="4906" spans="22:22" x14ac:dyDescent="0.3">
      <c r="V4906" s="66"/>
    </row>
    <row r="4907" spans="22:22" x14ac:dyDescent="0.3">
      <c r="V4907" s="66"/>
    </row>
    <row r="4908" spans="22:22" x14ac:dyDescent="0.3">
      <c r="V4908" s="66"/>
    </row>
    <row r="4909" spans="22:22" x14ac:dyDescent="0.3">
      <c r="V4909" s="66"/>
    </row>
    <row r="4910" spans="22:22" x14ac:dyDescent="0.3">
      <c r="V4910" s="66"/>
    </row>
    <row r="4911" spans="22:22" x14ac:dyDescent="0.3">
      <c r="V4911" s="66"/>
    </row>
    <row r="4912" spans="22:22" x14ac:dyDescent="0.3">
      <c r="V4912" s="66"/>
    </row>
    <row r="4913" spans="22:22" x14ac:dyDescent="0.3">
      <c r="V4913" s="66"/>
    </row>
    <row r="4914" spans="22:22" x14ac:dyDescent="0.3">
      <c r="V4914" s="66"/>
    </row>
    <row r="4915" spans="22:22" x14ac:dyDescent="0.3">
      <c r="V4915" s="66"/>
    </row>
    <row r="4916" spans="22:22" x14ac:dyDescent="0.3">
      <c r="V4916" s="66"/>
    </row>
    <row r="4917" spans="22:22" x14ac:dyDescent="0.3">
      <c r="V4917" s="66"/>
    </row>
    <row r="4918" spans="22:22" x14ac:dyDescent="0.3">
      <c r="V4918" s="66"/>
    </row>
    <row r="4919" spans="22:22" x14ac:dyDescent="0.3">
      <c r="V4919" s="66"/>
    </row>
    <row r="4920" spans="22:22" x14ac:dyDescent="0.3">
      <c r="V4920" s="66"/>
    </row>
    <row r="4921" spans="22:22" x14ac:dyDescent="0.3">
      <c r="V4921" s="66"/>
    </row>
    <row r="4922" spans="22:22" x14ac:dyDescent="0.3">
      <c r="V4922" s="66"/>
    </row>
    <row r="4923" spans="22:22" x14ac:dyDescent="0.3">
      <c r="V4923" s="66"/>
    </row>
    <row r="4924" spans="22:22" x14ac:dyDescent="0.3">
      <c r="V4924" s="66"/>
    </row>
    <row r="4925" spans="22:22" x14ac:dyDescent="0.3">
      <c r="V4925" s="66"/>
    </row>
    <row r="4926" spans="22:22" x14ac:dyDescent="0.3">
      <c r="V4926" s="66"/>
    </row>
    <row r="4927" spans="22:22" x14ac:dyDescent="0.3">
      <c r="V4927" s="66"/>
    </row>
    <row r="4928" spans="22:22" x14ac:dyDescent="0.3">
      <c r="V4928" s="66"/>
    </row>
    <row r="4929" spans="22:22" x14ac:dyDescent="0.3">
      <c r="V4929" s="66"/>
    </row>
    <row r="4930" spans="22:22" x14ac:dyDescent="0.3">
      <c r="V4930" s="66"/>
    </row>
    <row r="4931" spans="22:22" x14ac:dyDescent="0.3">
      <c r="V4931" s="66"/>
    </row>
    <row r="4932" spans="22:22" x14ac:dyDescent="0.3">
      <c r="V4932" s="66"/>
    </row>
    <row r="4933" spans="22:22" x14ac:dyDescent="0.3">
      <c r="V4933" s="66"/>
    </row>
    <row r="4934" spans="22:22" x14ac:dyDescent="0.3">
      <c r="V4934" s="66"/>
    </row>
    <row r="4935" spans="22:22" x14ac:dyDescent="0.3">
      <c r="V4935" s="66"/>
    </row>
    <row r="4936" spans="22:22" x14ac:dyDescent="0.3">
      <c r="V4936" s="66"/>
    </row>
    <row r="4937" spans="22:22" x14ac:dyDescent="0.3">
      <c r="V4937" s="66"/>
    </row>
    <row r="4938" spans="22:22" x14ac:dyDescent="0.3">
      <c r="V4938" s="66"/>
    </row>
    <row r="4939" spans="22:22" x14ac:dyDescent="0.3">
      <c r="V4939" s="66"/>
    </row>
    <row r="4940" spans="22:22" x14ac:dyDescent="0.3">
      <c r="V4940" s="66"/>
    </row>
    <row r="4941" spans="22:22" x14ac:dyDescent="0.3">
      <c r="V4941" s="66"/>
    </row>
    <row r="4942" spans="22:22" x14ac:dyDescent="0.3">
      <c r="V4942" s="66"/>
    </row>
    <row r="4943" spans="22:22" x14ac:dyDescent="0.3">
      <c r="V4943" s="66"/>
    </row>
    <row r="4944" spans="22:22" x14ac:dyDescent="0.3">
      <c r="V4944" s="66"/>
    </row>
    <row r="4945" spans="22:22" x14ac:dyDescent="0.3">
      <c r="V4945" s="66"/>
    </row>
    <row r="4946" spans="22:22" x14ac:dyDescent="0.3">
      <c r="V4946" s="66"/>
    </row>
    <row r="4947" spans="22:22" x14ac:dyDescent="0.3">
      <c r="V4947" s="66"/>
    </row>
    <row r="4948" spans="22:22" x14ac:dyDescent="0.3">
      <c r="V4948" s="66"/>
    </row>
    <row r="4949" spans="22:22" x14ac:dyDescent="0.3">
      <c r="V4949" s="66"/>
    </row>
    <row r="4950" spans="22:22" x14ac:dyDescent="0.3">
      <c r="V4950" s="66"/>
    </row>
    <row r="4951" spans="22:22" x14ac:dyDescent="0.3">
      <c r="V4951" s="66"/>
    </row>
    <row r="4952" spans="22:22" x14ac:dyDescent="0.3">
      <c r="V4952" s="66"/>
    </row>
    <row r="4953" spans="22:22" x14ac:dyDescent="0.3">
      <c r="V4953" s="66"/>
    </row>
    <row r="4954" spans="22:22" x14ac:dyDescent="0.3">
      <c r="V4954" s="66"/>
    </row>
    <row r="4955" spans="22:22" x14ac:dyDescent="0.3">
      <c r="V4955" s="66"/>
    </row>
    <row r="4956" spans="22:22" x14ac:dyDescent="0.3">
      <c r="V4956" s="66"/>
    </row>
    <row r="4957" spans="22:22" x14ac:dyDescent="0.3">
      <c r="V4957" s="66"/>
    </row>
    <row r="4958" spans="22:22" x14ac:dyDescent="0.3">
      <c r="V4958" s="66"/>
    </row>
    <row r="4959" spans="22:22" x14ac:dyDescent="0.3">
      <c r="V4959" s="66"/>
    </row>
    <row r="4960" spans="22:22" x14ac:dyDescent="0.3">
      <c r="V4960" s="66"/>
    </row>
    <row r="4961" spans="22:22" x14ac:dyDescent="0.3">
      <c r="V4961" s="66"/>
    </row>
    <row r="4962" spans="22:22" x14ac:dyDescent="0.3">
      <c r="V4962" s="66"/>
    </row>
    <row r="4963" spans="22:22" x14ac:dyDescent="0.3">
      <c r="V4963" s="66"/>
    </row>
    <row r="4964" spans="22:22" x14ac:dyDescent="0.3">
      <c r="V4964" s="66"/>
    </row>
    <row r="4965" spans="22:22" x14ac:dyDescent="0.3">
      <c r="V4965" s="66"/>
    </row>
    <row r="4966" spans="22:22" x14ac:dyDescent="0.3">
      <c r="V4966" s="66"/>
    </row>
    <row r="4967" spans="22:22" x14ac:dyDescent="0.3">
      <c r="V4967" s="66"/>
    </row>
    <row r="4968" spans="22:22" x14ac:dyDescent="0.3">
      <c r="V4968" s="66"/>
    </row>
    <row r="4969" spans="22:22" x14ac:dyDescent="0.3">
      <c r="V4969" s="66"/>
    </row>
    <row r="4970" spans="22:22" x14ac:dyDescent="0.3">
      <c r="V4970" s="66"/>
    </row>
    <row r="4971" spans="22:22" x14ac:dyDescent="0.3">
      <c r="V4971" s="66"/>
    </row>
    <row r="4972" spans="22:22" x14ac:dyDescent="0.3">
      <c r="V4972" s="66"/>
    </row>
    <row r="4973" spans="22:22" x14ac:dyDescent="0.3">
      <c r="V4973" s="66"/>
    </row>
    <row r="4974" spans="22:22" x14ac:dyDescent="0.3">
      <c r="V4974" s="66"/>
    </row>
    <row r="4975" spans="22:22" x14ac:dyDescent="0.3">
      <c r="V4975" s="66"/>
    </row>
    <row r="4976" spans="22:22" x14ac:dyDescent="0.3">
      <c r="V4976" s="66"/>
    </row>
    <row r="4977" spans="22:22" x14ac:dyDescent="0.3">
      <c r="V4977" s="66"/>
    </row>
    <row r="4978" spans="22:22" x14ac:dyDescent="0.3">
      <c r="V4978" s="66"/>
    </row>
    <row r="4979" spans="22:22" x14ac:dyDescent="0.3">
      <c r="V4979" s="66"/>
    </row>
    <row r="4980" spans="22:22" x14ac:dyDescent="0.3">
      <c r="V4980" s="66"/>
    </row>
    <row r="4981" spans="22:22" x14ac:dyDescent="0.3">
      <c r="V4981" s="66"/>
    </row>
    <row r="4982" spans="22:22" x14ac:dyDescent="0.3">
      <c r="V4982" s="66"/>
    </row>
    <row r="4983" spans="22:22" x14ac:dyDescent="0.3">
      <c r="V4983" s="66"/>
    </row>
    <row r="4984" spans="22:22" x14ac:dyDescent="0.3">
      <c r="V4984" s="66"/>
    </row>
    <row r="4985" spans="22:22" x14ac:dyDescent="0.3">
      <c r="V4985" s="66"/>
    </row>
    <row r="4986" spans="22:22" x14ac:dyDescent="0.3">
      <c r="V4986" s="66"/>
    </row>
    <row r="4987" spans="22:22" x14ac:dyDescent="0.3">
      <c r="V4987" s="66"/>
    </row>
    <row r="4988" spans="22:22" x14ac:dyDescent="0.3">
      <c r="V4988" s="66"/>
    </row>
    <row r="4989" spans="22:22" x14ac:dyDescent="0.3">
      <c r="V4989" s="66"/>
    </row>
    <row r="4990" spans="22:22" x14ac:dyDescent="0.3">
      <c r="V4990" s="66"/>
    </row>
    <row r="4991" spans="22:22" x14ac:dyDescent="0.3">
      <c r="V4991" s="66"/>
    </row>
    <row r="4992" spans="22:22" x14ac:dyDescent="0.3">
      <c r="V4992" s="66"/>
    </row>
    <row r="4993" spans="22:22" x14ac:dyDescent="0.3">
      <c r="V4993" s="66"/>
    </row>
    <row r="4994" spans="22:22" x14ac:dyDescent="0.3">
      <c r="V4994" s="66"/>
    </row>
    <row r="4995" spans="22:22" x14ac:dyDescent="0.3">
      <c r="V4995" s="66"/>
    </row>
    <row r="4996" spans="22:22" x14ac:dyDescent="0.3">
      <c r="V4996" s="66"/>
    </row>
    <row r="4997" spans="22:22" x14ac:dyDescent="0.3">
      <c r="V4997" s="66"/>
    </row>
    <row r="4998" spans="22:22" x14ac:dyDescent="0.3">
      <c r="V4998" s="66"/>
    </row>
    <row r="4999" spans="22:22" x14ac:dyDescent="0.3">
      <c r="V4999" s="66"/>
    </row>
    <row r="5000" spans="22:22" x14ac:dyDescent="0.3">
      <c r="V5000" s="66"/>
    </row>
    <row r="5001" spans="22:22" x14ac:dyDescent="0.3">
      <c r="V5001" s="66"/>
    </row>
    <row r="5002" spans="22:22" x14ac:dyDescent="0.3">
      <c r="V5002" s="66"/>
    </row>
    <row r="5003" spans="22:22" x14ac:dyDescent="0.3">
      <c r="V5003" s="66"/>
    </row>
    <row r="5004" spans="22:22" x14ac:dyDescent="0.3">
      <c r="V5004" s="66"/>
    </row>
    <row r="5005" spans="22:22" x14ac:dyDescent="0.3">
      <c r="V5005" s="66"/>
    </row>
    <row r="5006" spans="22:22" x14ac:dyDescent="0.3">
      <c r="V5006" s="66"/>
    </row>
    <row r="5007" spans="22:22" x14ac:dyDescent="0.3">
      <c r="V5007" s="66"/>
    </row>
    <row r="5008" spans="22:22" x14ac:dyDescent="0.3">
      <c r="V5008" s="66"/>
    </row>
    <row r="5009" spans="22:22" x14ac:dyDescent="0.3">
      <c r="V5009" s="66"/>
    </row>
    <row r="5010" spans="22:22" x14ac:dyDescent="0.3">
      <c r="V5010" s="66"/>
    </row>
    <row r="5011" spans="22:22" x14ac:dyDescent="0.3">
      <c r="V5011" s="66"/>
    </row>
    <row r="5012" spans="22:22" x14ac:dyDescent="0.3">
      <c r="V5012" s="66"/>
    </row>
    <row r="5013" spans="22:22" x14ac:dyDescent="0.3">
      <c r="V5013" s="66"/>
    </row>
    <row r="5014" spans="22:22" x14ac:dyDescent="0.3">
      <c r="V5014" s="66"/>
    </row>
    <row r="5015" spans="22:22" x14ac:dyDescent="0.3">
      <c r="V5015" s="66"/>
    </row>
    <row r="5016" spans="22:22" x14ac:dyDescent="0.3">
      <c r="V5016" s="66"/>
    </row>
    <row r="5017" spans="22:22" x14ac:dyDescent="0.3">
      <c r="V5017" s="66"/>
    </row>
    <row r="5018" spans="22:22" x14ac:dyDescent="0.3">
      <c r="V5018" s="66"/>
    </row>
    <row r="5019" spans="22:22" x14ac:dyDescent="0.3">
      <c r="V5019" s="66"/>
    </row>
    <row r="5020" spans="22:22" x14ac:dyDescent="0.3">
      <c r="V5020" s="66"/>
    </row>
    <row r="5021" spans="22:22" x14ac:dyDescent="0.3">
      <c r="V5021" s="66"/>
    </row>
    <row r="5022" spans="22:22" x14ac:dyDescent="0.3">
      <c r="V5022" s="66"/>
    </row>
    <row r="5023" spans="22:22" x14ac:dyDescent="0.3">
      <c r="V5023" s="66"/>
    </row>
    <row r="5024" spans="22:22" x14ac:dyDescent="0.3">
      <c r="V5024" s="66"/>
    </row>
    <row r="5025" spans="22:22" x14ac:dyDescent="0.3">
      <c r="V5025" s="66"/>
    </row>
    <row r="5026" spans="22:22" x14ac:dyDescent="0.3">
      <c r="V5026" s="66"/>
    </row>
    <row r="5027" spans="22:22" x14ac:dyDescent="0.3">
      <c r="V5027" s="66"/>
    </row>
    <row r="5028" spans="22:22" x14ac:dyDescent="0.3">
      <c r="V5028" s="66"/>
    </row>
    <row r="5029" spans="22:22" x14ac:dyDescent="0.3">
      <c r="V5029" s="66"/>
    </row>
    <row r="5030" spans="22:22" x14ac:dyDescent="0.3">
      <c r="V5030" s="66"/>
    </row>
    <row r="5031" spans="22:22" x14ac:dyDescent="0.3">
      <c r="V5031" s="66"/>
    </row>
    <row r="5032" spans="22:22" x14ac:dyDescent="0.3">
      <c r="V5032" s="66"/>
    </row>
    <row r="5033" spans="22:22" x14ac:dyDescent="0.3">
      <c r="V5033" s="66"/>
    </row>
    <row r="5034" spans="22:22" x14ac:dyDescent="0.3">
      <c r="V5034" s="66"/>
    </row>
    <row r="5035" spans="22:22" x14ac:dyDescent="0.3">
      <c r="V5035" s="66"/>
    </row>
    <row r="5036" spans="22:22" x14ac:dyDescent="0.3">
      <c r="V5036" s="66"/>
    </row>
    <row r="5037" spans="22:22" x14ac:dyDescent="0.3">
      <c r="V5037" s="66"/>
    </row>
    <row r="5038" spans="22:22" x14ac:dyDescent="0.3">
      <c r="V5038" s="66"/>
    </row>
    <row r="5039" spans="22:22" x14ac:dyDescent="0.3">
      <c r="V5039" s="66"/>
    </row>
    <row r="5040" spans="22:22" x14ac:dyDescent="0.3">
      <c r="V5040" s="66"/>
    </row>
    <row r="5041" spans="22:22" x14ac:dyDescent="0.3">
      <c r="V5041" s="66"/>
    </row>
    <row r="5042" spans="22:22" x14ac:dyDescent="0.3">
      <c r="V5042" s="66"/>
    </row>
    <row r="5043" spans="22:22" x14ac:dyDescent="0.3">
      <c r="V5043" s="66"/>
    </row>
    <row r="5044" spans="22:22" x14ac:dyDescent="0.3">
      <c r="V5044" s="66"/>
    </row>
    <row r="5045" spans="22:22" x14ac:dyDescent="0.3">
      <c r="V5045" s="66"/>
    </row>
    <row r="5046" spans="22:22" x14ac:dyDescent="0.3">
      <c r="V5046" s="66"/>
    </row>
    <row r="5047" spans="22:22" x14ac:dyDescent="0.3">
      <c r="V5047" s="66"/>
    </row>
    <row r="5048" spans="22:22" x14ac:dyDescent="0.3">
      <c r="V5048" s="66"/>
    </row>
    <row r="5049" spans="22:22" x14ac:dyDescent="0.3">
      <c r="V5049" s="66"/>
    </row>
    <row r="5050" spans="22:22" x14ac:dyDescent="0.3">
      <c r="V5050" s="66"/>
    </row>
    <row r="5051" spans="22:22" x14ac:dyDescent="0.3">
      <c r="V5051" s="66"/>
    </row>
    <row r="5052" spans="22:22" x14ac:dyDescent="0.3">
      <c r="V5052" s="66"/>
    </row>
    <row r="5053" spans="22:22" x14ac:dyDescent="0.3">
      <c r="V5053" s="66"/>
    </row>
    <row r="5054" spans="22:22" x14ac:dyDescent="0.3">
      <c r="V5054" s="66"/>
    </row>
    <row r="5055" spans="22:22" x14ac:dyDescent="0.3">
      <c r="V5055" s="66"/>
    </row>
    <row r="5056" spans="22:22" x14ac:dyDescent="0.3">
      <c r="V5056" s="66"/>
    </row>
    <row r="5057" spans="22:22" x14ac:dyDescent="0.3">
      <c r="V5057" s="66"/>
    </row>
    <row r="5058" spans="22:22" x14ac:dyDescent="0.3">
      <c r="V5058" s="66"/>
    </row>
    <row r="5059" spans="22:22" x14ac:dyDescent="0.3">
      <c r="V5059" s="66"/>
    </row>
    <row r="5060" spans="22:22" x14ac:dyDescent="0.3">
      <c r="V5060" s="66"/>
    </row>
    <row r="5061" spans="22:22" x14ac:dyDescent="0.3">
      <c r="V5061" s="66"/>
    </row>
    <row r="5062" spans="22:22" x14ac:dyDescent="0.3">
      <c r="V5062" s="66"/>
    </row>
    <row r="5063" spans="22:22" x14ac:dyDescent="0.3">
      <c r="V5063" s="66"/>
    </row>
    <row r="5064" spans="22:22" x14ac:dyDescent="0.3">
      <c r="V5064" s="66"/>
    </row>
    <row r="5065" spans="22:22" x14ac:dyDescent="0.3">
      <c r="V5065" s="66"/>
    </row>
    <row r="5066" spans="22:22" x14ac:dyDescent="0.3">
      <c r="V5066" s="66"/>
    </row>
    <row r="5067" spans="22:22" x14ac:dyDescent="0.3">
      <c r="V5067" s="66"/>
    </row>
    <row r="5068" spans="22:22" x14ac:dyDescent="0.3">
      <c r="V5068" s="66"/>
    </row>
    <row r="5069" spans="22:22" x14ac:dyDescent="0.3">
      <c r="V5069" s="66"/>
    </row>
    <row r="5070" spans="22:22" x14ac:dyDescent="0.3">
      <c r="V5070" s="66"/>
    </row>
    <row r="5071" spans="22:22" x14ac:dyDescent="0.3">
      <c r="V5071" s="66"/>
    </row>
    <row r="5072" spans="22:22" x14ac:dyDescent="0.3">
      <c r="V5072" s="66"/>
    </row>
    <row r="5073" spans="22:22" x14ac:dyDescent="0.3">
      <c r="V5073" s="66"/>
    </row>
    <row r="5074" spans="22:22" x14ac:dyDescent="0.3">
      <c r="V5074" s="66"/>
    </row>
    <row r="5075" spans="22:22" x14ac:dyDescent="0.3">
      <c r="V5075" s="66"/>
    </row>
    <row r="5076" spans="22:22" x14ac:dyDescent="0.3">
      <c r="V5076" s="66"/>
    </row>
    <row r="5077" spans="22:22" x14ac:dyDescent="0.3">
      <c r="V5077" s="66"/>
    </row>
    <row r="5078" spans="22:22" x14ac:dyDescent="0.3">
      <c r="V5078" s="66"/>
    </row>
    <row r="5079" spans="22:22" x14ac:dyDescent="0.3">
      <c r="V5079" s="66"/>
    </row>
    <row r="5080" spans="22:22" x14ac:dyDescent="0.3">
      <c r="V5080" s="66"/>
    </row>
    <row r="5081" spans="22:22" x14ac:dyDescent="0.3">
      <c r="V5081" s="66"/>
    </row>
    <row r="5082" spans="22:22" x14ac:dyDescent="0.3">
      <c r="V5082" s="66"/>
    </row>
    <row r="5083" spans="22:22" x14ac:dyDescent="0.3">
      <c r="V5083" s="66"/>
    </row>
    <row r="5084" spans="22:22" x14ac:dyDescent="0.3">
      <c r="V5084" s="66"/>
    </row>
    <row r="5085" spans="22:22" x14ac:dyDescent="0.3">
      <c r="V5085" s="66"/>
    </row>
    <row r="5086" spans="22:22" x14ac:dyDescent="0.3">
      <c r="V5086" s="66"/>
    </row>
    <row r="5087" spans="22:22" x14ac:dyDescent="0.3">
      <c r="V5087" s="66"/>
    </row>
    <row r="5088" spans="22:22" x14ac:dyDescent="0.3">
      <c r="V5088" s="66"/>
    </row>
    <row r="5089" spans="22:22" x14ac:dyDescent="0.3">
      <c r="V5089" s="66"/>
    </row>
    <row r="5090" spans="22:22" x14ac:dyDescent="0.3">
      <c r="V5090" s="66"/>
    </row>
    <row r="5091" spans="22:22" x14ac:dyDescent="0.3">
      <c r="V5091" s="66"/>
    </row>
    <row r="5092" spans="22:22" x14ac:dyDescent="0.3">
      <c r="V5092" s="66"/>
    </row>
    <row r="5093" spans="22:22" x14ac:dyDescent="0.3">
      <c r="V5093" s="66"/>
    </row>
    <row r="5094" spans="22:22" x14ac:dyDescent="0.3">
      <c r="V5094" s="66"/>
    </row>
    <row r="5095" spans="22:22" x14ac:dyDescent="0.3">
      <c r="V5095" s="66"/>
    </row>
    <row r="5096" spans="22:22" x14ac:dyDescent="0.3">
      <c r="V5096" s="66"/>
    </row>
    <row r="5097" spans="22:22" x14ac:dyDescent="0.3">
      <c r="V5097" s="66"/>
    </row>
    <row r="5098" spans="22:22" x14ac:dyDescent="0.3">
      <c r="V5098" s="66"/>
    </row>
    <row r="5099" spans="22:22" x14ac:dyDescent="0.3">
      <c r="V5099" s="66"/>
    </row>
    <row r="5100" spans="22:22" x14ac:dyDescent="0.3">
      <c r="V5100" s="66"/>
    </row>
    <row r="5101" spans="22:22" x14ac:dyDescent="0.3">
      <c r="V5101" s="66"/>
    </row>
    <row r="5102" spans="22:22" x14ac:dyDescent="0.3">
      <c r="V5102" s="66"/>
    </row>
    <row r="5103" spans="22:22" x14ac:dyDescent="0.3">
      <c r="V5103" s="66"/>
    </row>
    <row r="5104" spans="22:22" x14ac:dyDescent="0.3">
      <c r="V5104" s="66"/>
    </row>
    <row r="5105" spans="22:22" x14ac:dyDescent="0.3">
      <c r="V5105" s="66"/>
    </row>
    <row r="5106" spans="22:22" x14ac:dyDescent="0.3">
      <c r="V5106" s="66"/>
    </row>
    <row r="5107" spans="22:22" x14ac:dyDescent="0.3">
      <c r="V5107" s="66"/>
    </row>
    <row r="5108" spans="22:22" x14ac:dyDescent="0.3">
      <c r="V5108" s="66"/>
    </row>
    <row r="5109" spans="22:22" x14ac:dyDescent="0.3">
      <c r="V5109" s="66"/>
    </row>
    <row r="5110" spans="22:22" x14ac:dyDescent="0.3">
      <c r="V5110" s="66"/>
    </row>
    <row r="5111" spans="22:22" x14ac:dyDescent="0.3">
      <c r="V5111" s="66"/>
    </row>
    <row r="5112" spans="22:22" x14ac:dyDescent="0.3">
      <c r="V5112" s="66"/>
    </row>
    <row r="5113" spans="22:22" x14ac:dyDescent="0.3">
      <c r="V5113" s="66"/>
    </row>
    <row r="5114" spans="22:22" x14ac:dyDescent="0.3">
      <c r="V5114" s="66"/>
    </row>
    <row r="5115" spans="22:22" x14ac:dyDescent="0.3">
      <c r="V5115" s="66"/>
    </row>
    <row r="5116" spans="22:22" x14ac:dyDescent="0.3">
      <c r="V5116" s="66"/>
    </row>
    <row r="5117" spans="22:22" x14ac:dyDescent="0.3">
      <c r="V5117" s="66"/>
    </row>
    <row r="5118" spans="22:22" x14ac:dyDescent="0.3">
      <c r="V5118" s="66"/>
    </row>
    <row r="5119" spans="22:22" x14ac:dyDescent="0.3">
      <c r="V5119" s="66"/>
    </row>
    <row r="5120" spans="22:22" x14ac:dyDescent="0.3">
      <c r="V5120" s="66"/>
    </row>
    <row r="5121" spans="22:22" x14ac:dyDescent="0.3">
      <c r="V5121" s="66"/>
    </row>
    <row r="5122" spans="22:22" x14ac:dyDescent="0.3">
      <c r="V5122" s="66"/>
    </row>
    <row r="5123" spans="22:22" x14ac:dyDescent="0.3">
      <c r="V5123" s="66"/>
    </row>
    <row r="5124" spans="22:22" x14ac:dyDescent="0.3">
      <c r="V5124" s="66"/>
    </row>
    <row r="5125" spans="22:22" x14ac:dyDescent="0.3">
      <c r="V5125" s="66"/>
    </row>
    <row r="5126" spans="22:22" x14ac:dyDescent="0.3">
      <c r="V5126" s="66"/>
    </row>
    <row r="5127" spans="22:22" x14ac:dyDescent="0.3">
      <c r="V5127" s="66"/>
    </row>
    <row r="5128" spans="22:22" x14ac:dyDescent="0.3">
      <c r="V5128" s="66"/>
    </row>
    <row r="5129" spans="22:22" x14ac:dyDescent="0.3">
      <c r="V5129" s="66"/>
    </row>
    <row r="5130" spans="22:22" x14ac:dyDescent="0.3">
      <c r="V5130" s="66"/>
    </row>
    <row r="5131" spans="22:22" x14ac:dyDescent="0.3">
      <c r="V5131" s="66"/>
    </row>
    <row r="5132" spans="22:22" x14ac:dyDescent="0.3">
      <c r="V5132" s="66"/>
    </row>
    <row r="5133" spans="22:22" x14ac:dyDescent="0.3">
      <c r="V5133" s="66"/>
    </row>
    <row r="5134" spans="22:22" x14ac:dyDescent="0.3">
      <c r="V5134" s="66"/>
    </row>
    <row r="5135" spans="22:22" x14ac:dyDescent="0.3">
      <c r="V5135" s="66"/>
    </row>
    <row r="5136" spans="22:22" x14ac:dyDescent="0.3">
      <c r="V5136" s="66"/>
    </row>
    <row r="5137" spans="22:22" x14ac:dyDescent="0.3">
      <c r="V5137" s="66"/>
    </row>
    <row r="5138" spans="22:22" x14ac:dyDescent="0.3">
      <c r="V5138" s="66"/>
    </row>
    <row r="5139" spans="22:22" x14ac:dyDescent="0.3">
      <c r="V5139" s="66"/>
    </row>
    <row r="5140" spans="22:22" x14ac:dyDescent="0.3">
      <c r="V5140" s="66"/>
    </row>
    <row r="5141" spans="22:22" x14ac:dyDescent="0.3">
      <c r="V5141" s="66"/>
    </row>
    <row r="5142" spans="22:22" x14ac:dyDescent="0.3">
      <c r="V5142" s="66"/>
    </row>
    <row r="5143" spans="22:22" x14ac:dyDescent="0.3">
      <c r="V5143" s="66"/>
    </row>
    <row r="5144" spans="22:22" x14ac:dyDescent="0.3">
      <c r="V5144" s="66"/>
    </row>
    <row r="5145" spans="22:22" x14ac:dyDescent="0.3">
      <c r="V5145" s="66"/>
    </row>
    <row r="5146" spans="22:22" x14ac:dyDescent="0.3">
      <c r="V5146" s="66"/>
    </row>
    <row r="5147" spans="22:22" x14ac:dyDescent="0.3">
      <c r="V5147" s="66"/>
    </row>
    <row r="5148" spans="22:22" x14ac:dyDescent="0.3">
      <c r="V5148" s="66"/>
    </row>
    <row r="5149" spans="22:22" x14ac:dyDescent="0.3">
      <c r="V5149" s="66"/>
    </row>
    <row r="5150" spans="22:22" x14ac:dyDescent="0.3">
      <c r="V5150" s="66"/>
    </row>
    <row r="5151" spans="22:22" x14ac:dyDescent="0.3">
      <c r="V5151" s="66"/>
    </row>
    <row r="5152" spans="22:22" x14ac:dyDescent="0.3">
      <c r="V5152" s="66"/>
    </row>
    <row r="5153" spans="22:22" x14ac:dyDescent="0.3">
      <c r="V5153" s="66"/>
    </row>
    <row r="5154" spans="22:22" x14ac:dyDescent="0.3">
      <c r="V5154" s="66"/>
    </row>
    <row r="5155" spans="22:22" x14ac:dyDescent="0.3">
      <c r="V5155" s="66"/>
    </row>
    <row r="5156" spans="22:22" x14ac:dyDescent="0.3">
      <c r="V5156" s="66"/>
    </row>
    <row r="5157" spans="22:22" x14ac:dyDescent="0.3">
      <c r="V5157" s="66"/>
    </row>
    <row r="5158" spans="22:22" x14ac:dyDescent="0.3">
      <c r="V5158" s="66"/>
    </row>
    <row r="5159" spans="22:22" x14ac:dyDescent="0.3">
      <c r="V5159" s="66"/>
    </row>
    <row r="5160" spans="22:22" x14ac:dyDescent="0.3">
      <c r="V5160" s="66"/>
    </row>
    <row r="5161" spans="22:22" x14ac:dyDescent="0.3">
      <c r="V5161" s="66"/>
    </row>
    <row r="5162" spans="22:22" x14ac:dyDescent="0.3">
      <c r="V5162" s="66"/>
    </row>
    <row r="5163" spans="22:22" x14ac:dyDescent="0.3">
      <c r="V5163" s="66"/>
    </row>
    <row r="5164" spans="22:22" x14ac:dyDescent="0.3">
      <c r="V5164" s="66"/>
    </row>
    <row r="5165" spans="22:22" x14ac:dyDescent="0.3">
      <c r="V5165" s="66"/>
    </row>
    <row r="5166" spans="22:22" x14ac:dyDescent="0.3">
      <c r="V5166" s="66"/>
    </row>
    <row r="5167" spans="22:22" x14ac:dyDescent="0.3">
      <c r="V5167" s="66"/>
    </row>
    <row r="5168" spans="22:22" x14ac:dyDescent="0.3">
      <c r="V5168" s="66"/>
    </row>
    <row r="5169" spans="22:22" x14ac:dyDescent="0.3">
      <c r="V5169" s="66"/>
    </row>
    <row r="5170" spans="22:22" x14ac:dyDescent="0.3">
      <c r="V5170" s="66"/>
    </row>
    <row r="5171" spans="22:22" x14ac:dyDescent="0.3">
      <c r="V5171" s="66"/>
    </row>
    <row r="5172" spans="22:22" x14ac:dyDescent="0.3">
      <c r="V5172" s="66"/>
    </row>
    <row r="5173" spans="22:22" x14ac:dyDescent="0.3">
      <c r="V5173" s="66"/>
    </row>
    <row r="5174" spans="22:22" x14ac:dyDescent="0.3">
      <c r="V5174" s="66"/>
    </row>
    <row r="5175" spans="22:22" x14ac:dyDescent="0.3">
      <c r="V5175" s="66"/>
    </row>
    <row r="5176" spans="22:22" x14ac:dyDescent="0.3">
      <c r="V5176" s="66"/>
    </row>
    <row r="5177" spans="22:22" x14ac:dyDescent="0.3">
      <c r="V5177" s="66"/>
    </row>
    <row r="5178" spans="22:22" x14ac:dyDescent="0.3">
      <c r="V5178" s="66"/>
    </row>
    <row r="5179" spans="22:22" x14ac:dyDescent="0.3">
      <c r="V5179" s="66"/>
    </row>
    <row r="5180" spans="22:22" x14ac:dyDescent="0.3">
      <c r="V5180" s="66"/>
    </row>
    <row r="5181" spans="22:22" x14ac:dyDescent="0.3">
      <c r="V5181" s="66"/>
    </row>
    <row r="5182" spans="22:22" x14ac:dyDescent="0.3">
      <c r="V5182" s="66"/>
    </row>
    <row r="5183" spans="22:22" x14ac:dyDescent="0.3">
      <c r="V5183" s="66"/>
    </row>
    <row r="5184" spans="22:22" x14ac:dyDescent="0.3">
      <c r="V5184" s="66"/>
    </row>
    <row r="5185" spans="22:22" x14ac:dyDescent="0.3">
      <c r="V5185" s="66"/>
    </row>
    <row r="5186" spans="22:22" x14ac:dyDescent="0.3">
      <c r="V5186" s="66"/>
    </row>
    <row r="5187" spans="22:22" x14ac:dyDescent="0.3">
      <c r="V5187" s="66"/>
    </row>
    <row r="5188" spans="22:22" x14ac:dyDescent="0.3">
      <c r="V5188" s="66"/>
    </row>
    <row r="5189" spans="22:22" x14ac:dyDescent="0.3">
      <c r="V5189" s="66"/>
    </row>
    <row r="5190" spans="22:22" x14ac:dyDescent="0.3">
      <c r="V5190" s="66"/>
    </row>
    <row r="5191" spans="22:22" x14ac:dyDescent="0.3">
      <c r="V5191" s="66"/>
    </row>
    <row r="5192" spans="22:22" x14ac:dyDescent="0.3">
      <c r="V5192" s="66"/>
    </row>
    <row r="5193" spans="22:22" x14ac:dyDescent="0.3">
      <c r="V5193" s="66"/>
    </row>
    <row r="5194" spans="22:22" x14ac:dyDescent="0.3">
      <c r="V5194" s="66"/>
    </row>
    <row r="5195" spans="22:22" x14ac:dyDescent="0.3">
      <c r="V5195" s="66"/>
    </row>
    <row r="5196" spans="22:22" x14ac:dyDescent="0.3">
      <c r="V5196" s="66"/>
    </row>
    <row r="5197" spans="22:22" x14ac:dyDescent="0.3">
      <c r="V5197" s="66"/>
    </row>
    <row r="5198" spans="22:22" x14ac:dyDescent="0.3">
      <c r="V5198" s="66"/>
    </row>
    <row r="5199" spans="22:22" x14ac:dyDescent="0.3">
      <c r="V5199" s="66"/>
    </row>
    <row r="5200" spans="22:22" x14ac:dyDescent="0.3">
      <c r="V5200" s="66"/>
    </row>
    <row r="5201" spans="22:22" x14ac:dyDescent="0.3">
      <c r="V5201" s="66"/>
    </row>
    <row r="5202" spans="22:22" x14ac:dyDescent="0.3">
      <c r="V5202" s="66"/>
    </row>
    <row r="5203" spans="22:22" x14ac:dyDescent="0.3">
      <c r="V5203" s="66"/>
    </row>
    <row r="5204" spans="22:22" x14ac:dyDescent="0.3">
      <c r="V5204" s="66"/>
    </row>
    <row r="5205" spans="22:22" x14ac:dyDescent="0.3">
      <c r="V5205" s="66"/>
    </row>
    <row r="5206" spans="22:22" x14ac:dyDescent="0.3">
      <c r="V5206" s="66"/>
    </row>
    <row r="5207" spans="22:22" x14ac:dyDescent="0.3">
      <c r="V5207" s="66"/>
    </row>
    <row r="5208" spans="22:22" x14ac:dyDescent="0.3">
      <c r="V5208" s="66"/>
    </row>
    <row r="5209" spans="22:22" x14ac:dyDescent="0.3">
      <c r="V5209" s="66"/>
    </row>
    <row r="5210" spans="22:22" x14ac:dyDescent="0.3">
      <c r="V5210" s="66"/>
    </row>
    <row r="5211" spans="22:22" x14ac:dyDescent="0.3">
      <c r="V5211" s="66"/>
    </row>
    <row r="5212" spans="22:22" x14ac:dyDescent="0.3">
      <c r="V5212" s="66"/>
    </row>
    <row r="5213" spans="22:22" x14ac:dyDescent="0.3">
      <c r="V5213" s="66"/>
    </row>
    <row r="5214" spans="22:22" x14ac:dyDescent="0.3">
      <c r="V5214" s="66"/>
    </row>
    <row r="5215" spans="22:22" x14ac:dyDescent="0.3">
      <c r="V5215" s="66"/>
    </row>
    <row r="5216" spans="22:22" x14ac:dyDescent="0.3">
      <c r="V5216" s="66"/>
    </row>
    <row r="5217" spans="22:22" x14ac:dyDescent="0.3">
      <c r="V5217" s="66"/>
    </row>
    <row r="5218" spans="22:22" x14ac:dyDescent="0.3">
      <c r="V5218" s="66"/>
    </row>
    <row r="5219" spans="22:22" x14ac:dyDescent="0.3">
      <c r="V5219" s="66"/>
    </row>
    <row r="5220" spans="22:22" x14ac:dyDescent="0.3">
      <c r="V5220" s="66"/>
    </row>
    <row r="5221" spans="22:22" x14ac:dyDescent="0.3">
      <c r="V5221" s="66"/>
    </row>
    <row r="5222" spans="22:22" x14ac:dyDescent="0.3">
      <c r="V5222" s="66"/>
    </row>
    <row r="5223" spans="22:22" x14ac:dyDescent="0.3">
      <c r="V5223" s="66"/>
    </row>
    <row r="5224" spans="22:22" x14ac:dyDescent="0.3">
      <c r="V5224" s="66"/>
    </row>
    <row r="5225" spans="22:22" x14ac:dyDescent="0.3">
      <c r="V5225" s="66"/>
    </row>
    <row r="5226" spans="22:22" x14ac:dyDescent="0.3">
      <c r="V5226" s="66"/>
    </row>
    <row r="5227" spans="22:22" x14ac:dyDescent="0.3">
      <c r="V5227" s="66"/>
    </row>
    <row r="5228" spans="22:22" x14ac:dyDescent="0.3">
      <c r="V5228" s="66"/>
    </row>
    <row r="5229" spans="22:22" x14ac:dyDescent="0.3">
      <c r="V5229" s="66"/>
    </row>
    <row r="5230" spans="22:22" x14ac:dyDescent="0.3">
      <c r="V5230" s="66"/>
    </row>
    <row r="5231" spans="22:22" x14ac:dyDescent="0.3">
      <c r="V5231" s="66"/>
    </row>
    <row r="5232" spans="22:22" x14ac:dyDescent="0.3">
      <c r="V5232" s="66"/>
    </row>
    <row r="5233" spans="22:22" x14ac:dyDescent="0.3">
      <c r="V5233" s="66"/>
    </row>
    <row r="5234" spans="22:22" x14ac:dyDescent="0.3">
      <c r="V5234" s="66"/>
    </row>
    <row r="5235" spans="22:22" x14ac:dyDescent="0.3">
      <c r="V5235" s="66"/>
    </row>
    <row r="5236" spans="22:22" x14ac:dyDescent="0.3">
      <c r="V5236" s="66"/>
    </row>
    <row r="5237" spans="22:22" x14ac:dyDescent="0.3">
      <c r="V5237" s="66"/>
    </row>
    <row r="5238" spans="22:22" x14ac:dyDescent="0.3">
      <c r="V5238" s="66"/>
    </row>
    <row r="5239" spans="22:22" x14ac:dyDescent="0.3">
      <c r="V5239" s="66"/>
    </row>
    <row r="5240" spans="22:22" x14ac:dyDescent="0.3">
      <c r="V5240" s="66"/>
    </row>
    <row r="5241" spans="22:22" x14ac:dyDescent="0.3">
      <c r="V5241" s="66"/>
    </row>
    <row r="5242" spans="22:22" x14ac:dyDescent="0.3">
      <c r="V5242" s="66"/>
    </row>
    <row r="5243" spans="22:22" x14ac:dyDescent="0.3">
      <c r="V5243" s="66"/>
    </row>
    <row r="5244" spans="22:22" x14ac:dyDescent="0.3">
      <c r="V5244" s="66"/>
    </row>
    <row r="5245" spans="22:22" x14ac:dyDescent="0.3">
      <c r="V5245" s="66"/>
    </row>
    <row r="5246" spans="22:22" x14ac:dyDescent="0.3">
      <c r="V5246" s="66"/>
    </row>
    <row r="5247" spans="22:22" x14ac:dyDescent="0.3">
      <c r="V5247" s="66"/>
    </row>
    <row r="5248" spans="22:22" x14ac:dyDescent="0.3">
      <c r="V5248" s="66"/>
    </row>
    <row r="5249" spans="22:22" x14ac:dyDescent="0.3">
      <c r="V5249" s="66"/>
    </row>
    <row r="5250" spans="22:22" x14ac:dyDescent="0.3">
      <c r="V5250" s="66"/>
    </row>
    <row r="5251" spans="22:22" x14ac:dyDescent="0.3">
      <c r="V5251" s="66"/>
    </row>
    <row r="5252" spans="22:22" x14ac:dyDescent="0.3">
      <c r="V5252" s="66"/>
    </row>
    <row r="5253" spans="22:22" x14ac:dyDescent="0.3">
      <c r="V5253" s="66"/>
    </row>
    <row r="5254" spans="22:22" x14ac:dyDescent="0.3">
      <c r="V5254" s="66"/>
    </row>
    <row r="5255" spans="22:22" x14ac:dyDescent="0.3">
      <c r="V5255" s="66"/>
    </row>
    <row r="5256" spans="22:22" x14ac:dyDescent="0.3">
      <c r="V5256" s="66"/>
    </row>
    <row r="5257" spans="22:22" x14ac:dyDescent="0.3">
      <c r="V5257" s="66"/>
    </row>
    <row r="5258" spans="22:22" x14ac:dyDescent="0.3">
      <c r="V5258" s="66"/>
    </row>
    <row r="5259" spans="22:22" x14ac:dyDescent="0.3">
      <c r="V5259" s="66"/>
    </row>
    <row r="5260" spans="22:22" x14ac:dyDescent="0.3">
      <c r="V5260" s="66"/>
    </row>
    <row r="5261" spans="22:22" x14ac:dyDescent="0.3">
      <c r="V5261" s="66"/>
    </row>
    <row r="5262" spans="22:22" x14ac:dyDescent="0.3">
      <c r="V5262" s="66"/>
    </row>
    <row r="5263" spans="22:22" x14ac:dyDescent="0.3">
      <c r="V5263" s="66"/>
    </row>
    <row r="5264" spans="22:22" x14ac:dyDescent="0.3">
      <c r="V5264" s="66"/>
    </row>
    <row r="5265" spans="22:22" x14ac:dyDescent="0.3">
      <c r="V5265" s="66"/>
    </row>
    <row r="5266" spans="22:22" x14ac:dyDescent="0.3">
      <c r="V5266" s="66"/>
    </row>
    <row r="5267" spans="22:22" x14ac:dyDescent="0.3">
      <c r="V5267" s="66"/>
    </row>
    <row r="5268" spans="22:22" x14ac:dyDescent="0.3">
      <c r="V5268" s="66"/>
    </row>
    <row r="5269" spans="22:22" x14ac:dyDescent="0.3">
      <c r="V5269" s="66"/>
    </row>
    <row r="5270" spans="22:22" x14ac:dyDescent="0.3">
      <c r="V5270" s="66"/>
    </row>
    <row r="5271" spans="22:22" x14ac:dyDescent="0.3">
      <c r="V5271" s="66"/>
    </row>
    <row r="5272" spans="22:22" x14ac:dyDescent="0.3">
      <c r="V5272" s="66"/>
    </row>
    <row r="5273" spans="22:22" x14ac:dyDescent="0.3">
      <c r="V5273" s="66"/>
    </row>
    <row r="5274" spans="22:22" x14ac:dyDescent="0.3">
      <c r="V5274" s="66"/>
    </row>
    <row r="5275" spans="22:22" x14ac:dyDescent="0.3">
      <c r="V5275" s="66"/>
    </row>
    <row r="5276" spans="22:22" x14ac:dyDescent="0.3">
      <c r="V5276" s="66"/>
    </row>
    <row r="5277" spans="22:22" x14ac:dyDescent="0.3">
      <c r="V5277" s="66"/>
    </row>
    <row r="5278" spans="22:22" x14ac:dyDescent="0.3">
      <c r="V5278" s="66"/>
    </row>
    <row r="5279" spans="22:22" x14ac:dyDescent="0.3">
      <c r="V5279" s="66"/>
    </row>
    <row r="5280" spans="22:22" x14ac:dyDescent="0.3">
      <c r="V5280" s="66"/>
    </row>
    <row r="5281" spans="22:22" x14ac:dyDescent="0.3">
      <c r="V5281" s="66"/>
    </row>
    <row r="5282" spans="22:22" x14ac:dyDescent="0.3">
      <c r="V5282" s="66"/>
    </row>
    <row r="5283" spans="22:22" x14ac:dyDescent="0.3">
      <c r="V5283" s="66"/>
    </row>
    <row r="5284" spans="22:22" x14ac:dyDescent="0.3">
      <c r="V5284" s="66"/>
    </row>
    <row r="5285" spans="22:22" x14ac:dyDescent="0.3">
      <c r="V5285" s="66"/>
    </row>
    <row r="5286" spans="22:22" x14ac:dyDescent="0.3">
      <c r="V5286" s="66"/>
    </row>
    <row r="5287" spans="22:22" x14ac:dyDescent="0.3">
      <c r="V5287" s="66"/>
    </row>
    <row r="5288" spans="22:22" x14ac:dyDescent="0.3">
      <c r="V5288" s="66"/>
    </row>
    <row r="5289" spans="22:22" x14ac:dyDescent="0.3">
      <c r="V5289" s="66"/>
    </row>
    <row r="5290" spans="22:22" x14ac:dyDescent="0.3">
      <c r="V5290" s="66"/>
    </row>
    <row r="5291" spans="22:22" x14ac:dyDescent="0.3">
      <c r="V5291" s="66"/>
    </row>
    <row r="5292" spans="22:22" x14ac:dyDescent="0.3">
      <c r="V5292" s="66"/>
    </row>
    <row r="5293" spans="22:22" x14ac:dyDescent="0.3">
      <c r="V5293" s="66"/>
    </row>
    <row r="5294" spans="22:22" x14ac:dyDescent="0.3">
      <c r="V5294" s="66"/>
    </row>
    <row r="5295" spans="22:22" x14ac:dyDescent="0.3">
      <c r="V5295" s="66"/>
    </row>
    <row r="5296" spans="22:22" x14ac:dyDescent="0.3">
      <c r="V5296" s="66"/>
    </row>
    <row r="5297" spans="22:22" x14ac:dyDescent="0.3">
      <c r="V5297" s="66"/>
    </row>
    <row r="5298" spans="22:22" x14ac:dyDescent="0.3">
      <c r="V5298" s="66"/>
    </row>
    <row r="5299" spans="22:22" x14ac:dyDescent="0.3">
      <c r="V5299" s="66"/>
    </row>
    <row r="5300" spans="22:22" x14ac:dyDescent="0.3">
      <c r="V5300" s="66"/>
    </row>
    <row r="5301" spans="22:22" x14ac:dyDescent="0.3">
      <c r="V5301" s="66"/>
    </row>
    <row r="5302" spans="22:22" x14ac:dyDescent="0.3">
      <c r="V5302" s="66"/>
    </row>
    <row r="5303" spans="22:22" x14ac:dyDescent="0.3">
      <c r="V5303" s="66"/>
    </row>
    <row r="5304" spans="22:22" x14ac:dyDescent="0.3">
      <c r="V5304" s="66"/>
    </row>
    <row r="5305" spans="22:22" x14ac:dyDescent="0.3">
      <c r="V5305" s="66"/>
    </row>
    <row r="5306" spans="22:22" x14ac:dyDescent="0.3">
      <c r="V5306" s="66"/>
    </row>
    <row r="5307" spans="22:22" x14ac:dyDescent="0.3">
      <c r="V5307" s="66"/>
    </row>
    <row r="5308" spans="22:22" x14ac:dyDescent="0.3">
      <c r="V5308" s="66"/>
    </row>
    <row r="5309" spans="22:22" x14ac:dyDescent="0.3">
      <c r="V5309" s="66"/>
    </row>
    <row r="5310" spans="22:22" x14ac:dyDescent="0.3">
      <c r="V5310" s="66"/>
    </row>
    <row r="5311" spans="22:22" x14ac:dyDescent="0.3">
      <c r="V5311" s="66"/>
    </row>
    <row r="5312" spans="22:22" x14ac:dyDescent="0.3">
      <c r="V5312" s="66"/>
    </row>
    <row r="5313" spans="22:22" x14ac:dyDescent="0.3">
      <c r="V5313" s="66"/>
    </row>
    <row r="5314" spans="22:22" x14ac:dyDescent="0.3">
      <c r="V5314" s="66"/>
    </row>
    <row r="5315" spans="22:22" x14ac:dyDescent="0.3">
      <c r="V5315" s="66"/>
    </row>
    <row r="5316" spans="22:22" x14ac:dyDescent="0.3">
      <c r="V5316" s="66"/>
    </row>
    <row r="5317" spans="22:22" x14ac:dyDescent="0.3">
      <c r="V5317" s="66"/>
    </row>
    <row r="5318" spans="22:22" x14ac:dyDescent="0.3">
      <c r="V5318" s="66"/>
    </row>
    <row r="5319" spans="22:22" x14ac:dyDescent="0.3">
      <c r="V5319" s="66"/>
    </row>
    <row r="5320" spans="22:22" x14ac:dyDescent="0.3">
      <c r="V5320" s="66"/>
    </row>
    <row r="5321" spans="22:22" x14ac:dyDescent="0.3">
      <c r="V5321" s="66"/>
    </row>
    <row r="5322" spans="22:22" x14ac:dyDescent="0.3">
      <c r="V5322" s="66"/>
    </row>
    <row r="5323" spans="22:22" x14ac:dyDescent="0.3">
      <c r="V5323" s="66"/>
    </row>
    <row r="5324" spans="22:22" x14ac:dyDescent="0.3">
      <c r="V5324" s="66"/>
    </row>
    <row r="5325" spans="22:22" x14ac:dyDescent="0.3">
      <c r="V5325" s="66"/>
    </row>
    <row r="5326" spans="22:22" x14ac:dyDescent="0.3">
      <c r="V5326" s="66"/>
    </row>
    <row r="5327" spans="22:22" x14ac:dyDescent="0.3">
      <c r="V5327" s="66"/>
    </row>
    <row r="5328" spans="22:22" x14ac:dyDescent="0.3">
      <c r="V5328" s="66"/>
    </row>
    <row r="5329" spans="22:22" x14ac:dyDescent="0.3">
      <c r="V5329" s="66"/>
    </row>
    <row r="5330" spans="22:22" x14ac:dyDescent="0.3">
      <c r="V5330" s="66"/>
    </row>
    <row r="5331" spans="22:22" x14ac:dyDescent="0.3">
      <c r="V5331" s="66"/>
    </row>
    <row r="5332" spans="22:22" x14ac:dyDescent="0.3">
      <c r="V5332" s="66"/>
    </row>
    <row r="5333" spans="22:22" x14ac:dyDescent="0.3">
      <c r="V5333" s="66"/>
    </row>
    <row r="5334" spans="22:22" x14ac:dyDescent="0.3">
      <c r="V5334" s="66"/>
    </row>
    <row r="5335" spans="22:22" x14ac:dyDescent="0.3">
      <c r="V5335" s="66"/>
    </row>
    <row r="5336" spans="22:22" x14ac:dyDescent="0.3">
      <c r="V5336" s="66"/>
    </row>
    <row r="5337" spans="22:22" x14ac:dyDescent="0.3">
      <c r="V5337" s="66"/>
    </row>
    <row r="5338" spans="22:22" x14ac:dyDescent="0.3">
      <c r="V5338" s="66"/>
    </row>
    <row r="5339" spans="22:22" x14ac:dyDescent="0.3">
      <c r="V5339" s="66"/>
    </row>
    <row r="5340" spans="22:22" x14ac:dyDescent="0.3">
      <c r="V5340" s="66"/>
    </row>
    <row r="5341" spans="22:22" x14ac:dyDescent="0.3">
      <c r="V5341" s="66"/>
    </row>
    <row r="5342" spans="22:22" x14ac:dyDescent="0.3">
      <c r="V5342" s="66"/>
    </row>
    <row r="5343" spans="22:22" x14ac:dyDescent="0.3">
      <c r="V5343" s="66"/>
    </row>
    <row r="5344" spans="22:22" x14ac:dyDescent="0.3">
      <c r="V5344" s="66"/>
    </row>
    <row r="5345" spans="22:22" x14ac:dyDescent="0.3">
      <c r="V5345" s="66"/>
    </row>
    <row r="5346" spans="22:22" x14ac:dyDescent="0.3">
      <c r="V5346" s="66"/>
    </row>
    <row r="5347" spans="22:22" x14ac:dyDescent="0.3">
      <c r="V5347" s="66"/>
    </row>
    <row r="5348" spans="22:22" x14ac:dyDescent="0.3">
      <c r="V5348" s="66"/>
    </row>
    <row r="5349" spans="22:22" x14ac:dyDescent="0.3">
      <c r="V5349" s="66"/>
    </row>
    <row r="5350" spans="22:22" x14ac:dyDescent="0.3">
      <c r="V5350" s="66"/>
    </row>
    <row r="5351" spans="22:22" x14ac:dyDescent="0.3">
      <c r="V5351" s="66"/>
    </row>
    <row r="5352" spans="22:22" x14ac:dyDescent="0.3">
      <c r="V5352" s="66"/>
    </row>
    <row r="5353" spans="22:22" x14ac:dyDescent="0.3">
      <c r="V5353" s="66"/>
    </row>
    <row r="5354" spans="22:22" x14ac:dyDescent="0.3">
      <c r="V5354" s="66"/>
    </row>
    <row r="5355" spans="22:22" x14ac:dyDescent="0.3">
      <c r="V5355" s="66"/>
    </row>
    <row r="5356" spans="22:22" x14ac:dyDescent="0.3">
      <c r="V5356" s="66"/>
    </row>
    <row r="5357" spans="22:22" x14ac:dyDescent="0.3">
      <c r="V5357" s="66"/>
    </row>
    <row r="5358" spans="22:22" x14ac:dyDescent="0.3">
      <c r="V5358" s="66"/>
    </row>
    <row r="5359" spans="22:22" x14ac:dyDescent="0.3">
      <c r="V5359" s="66"/>
    </row>
    <row r="5360" spans="22:22" x14ac:dyDescent="0.3">
      <c r="V5360" s="66"/>
    </row>
    <row r="5361" spans="22:22" x14ac:dyDescent="0.3">
      <c r="V5361" s="66"/>
    </row>
    <row r="5362" spans="22:22" x14ac:dyDescent="0.3">
      <c r="V5362" s="66"/>
    </row>
    <row r="5363" spans="22:22" x14ac:dyDescent="0.3">
      <c r="V5363" s="66"/>
    </row>
    <row r="5364" spans="22:22" x14ac:dyDescent="0.3">
      <c r="V5364" s="66"/>
    </row>
    <row r="5365" spans="22:22" x14ac:dyDescent="0.3">
      <c r="V5365" s="66"/>
    </row>
    <row r="5366" spans="22:22" x14ac:dyDescent="0.3">
      <c r="V5366" s="66"/>
    </row>
    <row r="5367" spans="22:22" x14ac:dyDescent="0.3">
      <c r="V5367" s="66"/>
    </row>
    <row r="5368" spans="22:22" x14ac:dyDescent="0.3">
      <c r="V5368" s="66"/>
    </row>
    <row r="5369" spans="22:22" x14ac:dyDescent="0.3">
      <c r="V5369" s="66"/>
    </row>
    <row r="5370" spans="22:22" x14ac:dyDescent="0.3">
      <c r="V5370" s="66"/>
    </row>
    <row r="5371" spans="22:22" x14ac:dyDescent="0.3">
      <c r="V5371" s="66"/>
    </row>
    <row r="5372" spans="22:22" x14ac:dyDescent="0.3">
      <c r="V5372" s="66"/>
    </row>
    <row r="5373" spans="22:22" x14ac:dyDescent="0.3">
      <c r="V5373" s="66"/>
    </row>
    <row r="5374" spans="22:22" x14ac:dyDescent="0.3">
      <c r="V5374" s="66"/>
    </row>
    <row r="5375" spans="22:22" x14ac:dyDescent="0.3">
      <c r="V5375" s="66"/>
    </row>
    <row r="5376" spans="22:22" x14ac:dyDescent="0.3">
      <c r="V5376" s="66"/>
    </row>
    <row r="5377" spans="22:22" x14ac:dyDescent="0.3">
      <c r="V5377" s="66"/>
    </row>
    <row r="5378" spans="22:22" x14ac:dyDescent="0.3">
      <c r="V5378" s="66"/>
    </row>
    <row r="5379" spans="22:22" x14ac:dyDescent="0.3">
      <c r="V5379" s="66"/>
    </row>
    <row r="5380" spans="22:22" x14ac:dyDescent="0.3">
      <c r="V5380" s="66"/>
    </row>
    <row r="5381" spans="22:22" x14ac:dyDescent="0.3">
      <c r="V5381" s="66"/>
    </row>
    <row r="5382" spans="22:22" x14ac:dyDescent="0.3">
      <c r="V5382" s="66"/>
    </row>
    <row r="5383" spans="22:22" x14ac:dyDescent="0.3">
      <c r="V5383" s="66"/>
    </row>
    <row r="5384" spans="22:22" x14ac:dyDescent="0.3">
      <c r="V5384" s="66"/>
    </row>
    <row r="5385" spans="22:22" x14ac:dyDescent="0.3">
      <c r="V5385" s="66"/>
    </row>
    <row r="5386" spans="22:22" x14ac:dyDescent="0.3">
      <c r="V5386" s="66"/>
    </row>
    <row r="5387" spans="22:22" x14ac:dyDescent="0.3">
      <c r="V5387" s="66"/>
    </row>
    <row r="5388" spans="22:22" x14ac:dyDescent="0.3">
      <c r="V5388" s="66"/>
    </row>
    <row r="5389" spans="22:22" x14ac:dyDescent="0.3">
      <c r="V5389" s="66"/>
    </row>
    <row r="5390" spans="22:22" x14ac:dyDescent="0.3">
      <c r="V5390" s="66"/>
    </row>
    <row r="5391" spans="22:22" x14ac:dyDescent="0.3">
      <c r="V5391" s="66"/>
    </row>
    <row r="5392" spans="22:22" x14ac:dyDescent="0.3">
      <c r="V5392" s="66"/>
    </row>
    <row r="5393" spans="22:22" x14ac:dyDescent="0.3">
      <c r="V5393" s="66"/>
    </row>
    <row r="5394" spans="22:22" x14ac:dyDescent="0.3">
      <c r="V5394" s="66"/>
    </row>
    <row r="5395" spans="22:22" x14ac:dyDescent="0.3">
      <c r="V5395" s="66"/>
    </row>
    <row r="5396" spans="22:22" x14ac:dyDescent="0.3">
      <c r="V5396" s="66"/>
    </row>
    <row r="5397" spans="22:22" x14ac:dyDescent="0.3">
      <c r="V5397" s="66"/>
    </row>
    <row r="5398" spans="22:22" x14ac:dyDescent="0.3">
      <c r="V5398" s="66"/>
    </row>
    <row r="5399" spans="22:22" x14ac:dyDescent="0.3">
      <c r="V5399" s="66"/>
    </row>
    <row r="5400" spans="22:22" x14ac:dyDescent="0.3">
      <c r="V5400" s="66"/>
    </row>
    <row r="5401" spans="22:22" x14ac:dyDescent="0.3">
      <c r="V5401" s="66"/>
    </row>
    <row r="5402" spans="22:22" x14ac:dyDescent="0.3">
      <c r="V5402" s="66"/>
    </row>
    <row r="5403" spans="22:22" x14ac:dyDescent="0.3">
      <c r="V5403" s="66"/>
    </row>
    <row r="5404" spans="22:22" x14ac:dyDescent="0.3">
      <c r="V5404" s="66"/>
    </row>
    <row r="5405" spans="22:22" x14ac:dyDescent="0.3">
      <c r="V5405" s="66"/>
    </row>
    <row r="5406" spans="22:22" x14ac:dyDescent="0.3">
      <c r="V5406" s="66"/>
    </row>
    <row r="5407" spans="22:22" x14ac:dyDescent="0.3">
      <c r="V5407" s="66"/>
    </row>
    <row r="5408" spans="22:22" x14ac:dyDescent="0.3">
      <c r="V5408" s="66"/>
    </row>
    <row r="5409" spans="22:22" x14ac:dyDescent="0.3">
      <c r="V5409" s="66"/>
    </row>
    <row r="5410" spans="22:22" x14ac:dyDescent="0.3">
      <c r="V5410" s="66"/>
    </row>
    <row r="5411" spans="22:22" x14ac:dyDescent="0.3">
      <c r="V5411" s="66"/>
    </row>
    <row r="5412" spans="22:22" x14ac:dyDescent="0.3">
      <c r="V5412" s="66"/>
    </row>
    <row r="5413" spans="22:22" x14ac:dyDescent="0.3">
      <c r="V5413" s="66"/>
    </row>
    <row r="5414" spans="22:22" x14ac:dyDescent="0.3">
      <c r="V5414" s="66"/>
    </row>
    <row r="5415" spans="22:22" x14ac:dyDescent="0.3">
      <c r="V5415" s="66"/>
    </row>
    <row r="5416" spans="22:22" x14ac:dyDescent="0.3">
      <c r="V5416" s="66"/>
    </row>
    <row r="5417" spans="22:22" x14ac:dyDescent="0.3">
      <c r="V5417" s="66"/>
    </row>
    <row r="5418" spans="22:22" x14ac:dyDescent="0.3">
      <c r="V5418" s="66"/>
    </row>
    <row r="5419" spans="22:22" x14ac:dyDescent="0.3">
      <c r="V5419" s="66"/>
    </row>
    <row r="5420" spans="22:22" x14ac:dyDescent="0.3">
      <c r="V5420" s="66"/>
    </row>
    <row r="5421" spans="22:22" x14ac:dyDescent="0.3">
      <c r="V5421" s="66"/>
    </row>
    <row r="5422" spans="22:22" x14ac:dyDescent="0.3">
      <c r="V5422" s="66"/>
    </row>
    <row r="5423" spans="22:22" x14ac:dyDescent="0.3">
      <c r="V5423" s="66"/>
    </row>
    <row r="5424" spans="22:22" x14ac:dyDescent="0.3">
      <c r="V5424" s="66"/>
    </row>
    <row r="5425" spans="22:22" x14ac:dyDescent="0.3">
      <c r="V5425" s="66"/>
    </row>
    <row r="5426" spans="22:22" x14ac:dyDescent="0.3">
      <c r="V5426" s="66"/>
    </row>
    <row r="5427" spans="22:22" x14ac:dyDescent="0.3">
      <c r="V5427" s="66"/>
    </row>
    <row r="5428" spans="22:22" x14ac:dyDescent="0.3">
      <c r="V5428" s="66"/>
    </row>
    <row r="5429" spans="22:22" x14ac:dyDescent="0.3">
      <c r="V5429" s="66"/>
    </row>
    <row r="5430" spans="22:22" x14ac:dyDescent="0.3">
      <c r="V5430" s="66"/>
    </row>
    <row r="5431" spans="22:22" x14ac:dyDescent="0.3">
      <c r="V5431" s="66"/>
    </row>
    <row r="5432" spans="22:22" x14ac:dyDescent="0.3">
      <c r="V5432" s="66"/>
    </row>
    <row r="5433" spans="22:22" x14ac:dyDescent="0.3">
      <c r="V5433" s="66"/>
    </row>
    <row r="5434" spans="22:22" x14ac:dyDescent="0.3">
      <c r="V5434" s="66"/>
    </row>
    <row r="5435" spans="22:22" x14ac:dyDescent="0.3">
      <c r="V5435" s="66"/>
    </row>
    <row r="5436" spans="22:22" x14ac:dyDescent="0.3">
      <c r="V5436" s="66"/>
    </row>
    <row r="5437" spans="22:22" x14ac:dyDescent="0.3">
      <c r="V5437" s="66"/>
    </row>
    <row r="5438" spans="22:22" x14ac:dyDescent="0.3">
      <c r="V5438" s="66"/>
    </row>
    <row r="5439" spans="22:22" x14ac:dyDescent="0.3">
      <c r="V5439" s="66"/>
    </row>
    <row r="5440" spans="22:22" x14ac:dyDescent="0.3">
      <c r="V5440" s="66"/>
    </row>
    <row r="5441" spans="22:22" x14ac:dyDescent="0.3">
      <c r="V5441" s="66"/>
    </row>
    <row r="5442" spans="22:22" x14ac:dyDescent="0.3">
      <c r="V5442" s="66"/>
    </row>
    <row r="5443" spans="22:22" x14ac:dyDescent="0.3">
      <c r="V5443" s="66"/>
    </row>
    <row r="5444" spans="22:22" x14ac:dyDescent="0.3">
      <c r="V5444" s="66"/>
    </row>
    <row r="5445" spans="22:22" x14ac:dyDescent="0.3">
      <c r="V5445" s="66"/>
    </row>
    <row r="5446" spans="22:22" x14ac:dyDescent="0.3">
      <c r="V5446" s="66"/>
    </row>
    <row r="5447" spans="22:22" x14ac:dyDescent="0.3">
      <c r="V5447" s="66"/>
    </row>
    <row r="5448" spans="22:22" x14ac:dyDescent="0.3">
      <c r="V5448" s="66"/>
    </row>
    <row r="5449" spans="22:22" x14ac:dyDescent="0.3">
      <c r="V5449" s="66"/>
    </row>
    <row r="5450" spans="22:22" x14ac:dyDescent="0.3">
      <c r="V5450" s="66"/>
    </row>
    <row r="5451" spans="22:22" x14ac:dyDescent="0.3">
      <c r="V5451" s="66"/>
    </row>
    <row r="5452" spans="22:22" x14ac:dyDescent="0.3">
      <c r="V5452" s="66"/>
    </row>
    <row r="5453" spans="22:22" x14ac:dyDescent="0.3">
      <c r="V5453" s="66"/>
    </row>
    <row r="5454" spans="22:22" x14ac:dyDescent="0.3">
      <c r="V5454" s="66"/>
    </row>
    <row r="5455" spans="22:22" x14ac:dyDescent="0.3">
      <c r="V5455" s="66"/>
    </row>
    <row r="5456" spans="22:22" x14ac:dyDescent="0.3">
      <c r="V5456" s="66"/>
    </row>
    <row r="5457" spans="22:22" x14ac:dyDescent="0.3">
      <c r="V5457" s="66"/>
    </row>
    <row r="5458" spans="22:22" x14ac:dyDescent="0.3">
      <c r="V5458" s="66"/>
    </row>
    <row r="5459" spans="22:22" x14ac:dyDescent="0.3">
      <c r="V5459" s="66"/>
    </row>
    <row r="5460" spans="22:22" x14ac:dyDescent="0.3">
      <c r="V5460" s="66"/>
    </row>
    <row r="5461" spans="22:22" x14ac:dyDescent="0.3">
      <c r="V5461" s="66"/>
    </row>
    <row r="5462" spans="22:22" x14ac:dyDescent="0.3">
      <c r="V5462" s="66"/>
    </row>
    <row r="5463" spans="22:22" x14ac:dyDescent="0.3">
      <c r="V5463" s="66"/>
    </row>
    <row r="5464" spans="22:22" x14ac:dyDescent="0.3">
      <c r="V5464" s="66"/>
    </row>
    <row r="5465" spans="22:22" x14ac:dyDescent="0.3">
      <c r="V5465" s="66"/>
    </row>
    <row r="5466" spans="22:22" x14ac:dyDescent="0.3">
      <c r="V5466" s="66"/>
    </row>
    <row r="5467" spans="22:22" x14ac:dyDescent="0.3">
      <c r="V5467" s="66"/>
    </row>
    <row r="5468" spans="22:22" x14ac:dyDescent="0.3">
      <c r="V5468" s="66"/>
    </row>
    <row r="5469" spans="22:22" x14ac:dyDescent="0.3">
      <c r="V5469" s="66"/>
    </row>
    <row r="5470" spans="22:22" x14ac:dyDescent="0.3">
      <c r="V5470" s="66"/>
    </row>
    <row r="5471" spans="22:22" x14ac:dyDescent="0.3">
      <c r="V5471" s="66"/>
    </row>
    <row r="5472" spans="22:22" x14ac:dyDescent="0.3">
      <c r="V5472" s="66"/>
    </row>
    <row r="5473" spans="22:22" x14ac:dyDescent="0.3">
      <c r="V5473" s="66"/>
    </row>
    <row r="5474" spans="22:22" x14ac:dyDescent="0.3">
      <c r="V5474" s="66"/>
    </row>
    <row r="5475" spans="22:22" x14ac:dyDescent="0.3">
      <c r="V5475" s="66"/>
    </row>
    <row r="5476" spans="22:22" x14ac:dyDescent="0.3">
      <c r="V5476" s="66"/>
    </row>
    <row r="5477" spans="22:22" x14ac:dyDescent="0.3">
      <c r="V5477" s="66"/>
    </row>
    <row r="5478" spans="22:22" x14ac:dyDescent="0.3">
      <c r="V5478" s="66"/>
    </row>
    <row r="5479" spans="22:22" x14ac:dyDescent="0.3">
      <c r="V5479" s="66"/>
    </row>
    <row r="5480" spans="22:22" x14ac:dyDescent="0.3">
      <c r="V5480" s="66"/>
    </row>
    <row r="5481" spans="22:22" x14ac:dyDescent="0.3">
      <c r="V5481" s="66"/>
    </row>
    <row r="5482" spans="22:22" x14ac:dyDescent="0.3">
      <c r="V5482" s="66"/>
    </row>
    <row r="5483" spans="22:22" x14ac:dyDescent="0.3">
      <c r="V5483" s="66"/>
    </row>
    <row r="5484" spans="22:22" x14ac:dyDescent="0.3">
      <c r="V5484" s="66"/>
    </row>
    <row r="5485" spans="22:22" x14ac:dyDescent="0.3">
      <c r="V5485" s="66"/>
    </row>
    <row r="5486" spans="22:22" x14ac:dyDescent="0.3">
      <c r="V5486" s="66"/>
    </row>
    <row r="5487" spans="22:22" x14ac:dyDescent="0.3">
      <c r="V5487" s="66"/>
    </row>
    <row r="5488" spans="22:22" x14ac:dyDescent="0.3">
      <c r="V5488" s="66"/>
    </row>
    <row r="5489" spans="22:22" x14ac:dyDescent="0.3">
      <c r="V5489" s="66"/>
    </row>
    <row r="5490" spans="22:22" x14ac:dyDescent="0.3">
      <c r="V5490" s="66"/>
    </row>
    <row r="5491" spans="22:22" x14ac:dyDescent="0.3">
      <c r="V5491" s="66"/>
    </row>
    <row r="5492" spans="22:22" x14ac:dyDescent="0.3">
      <c r="V5492" s="66"/>
    </row>
    <row r="5493" spans="22:22" x14ac:dyDescent="0.3">
      <c r="V5493" s="66"/>
    </row>
    <row r="5494" spans="22:22" x14ac:dyDescent="0.3">
      <c r="V5494" s="66"/>
    </row>
    <row r="5495" spans="22:22" x14ac:dyDescent="0.3">
      <c r="V5495" s="66"/>
    </row>
    <row r="5496" spans="22:22" x14ac:dyDescent="0.3">
      <c r="V5496" s="66"/>
    </row>
    <row r="5497" spans="22:22" x14ac:dyDescent="0.3">
      <c r="V5497" s="66"/>
    </row>
    <row r="5498" spans="22:22" x14ac:dyDescent="0.3">
      <c r="V5498" s="66"/>
    </row>
    <row r="5499" spans="22:22" x14ac:dyDescent="0.3">
      <c r="V5499" s="66"/>
    </row>
    <row r="5500" spans="22:22" x14ac:dyDescent="0.3">
      <c r="V5500" s="66"/>
    </row>
    <row r="5501" spans="22:22" x14ac:dyDescent="0.3">
      <c r="V5501" s="66"/>
    </row>
    <row r="5502" spans="22:22" x14ac:dyDescent="0.3">
      <c r="V5502" s="66"/>
    </row>
    <row r="5503" spans="22:22" x14ac:dyDescent="0.3">
      <c r="V5503" s="66"/>
    </row>
    <row r="5504" spans="22:22" x14ac:dyDescent="0.3">
      <c r="V5504" s="66"/>
    </row>
    <row r="5505" spans="22:22" x14ac:dyDescent="0.3">
      <c r="V5505" s="66"/>
    </row>
    <row r="5506" spans="22:22" x14ac:dyDescent="0.3">
      <c r="V5506" s="66"/>
    </row>
    <row r="5507" spans="22:22" x14ac:dyDescent="0.3">
      <c r="V5507" s="66"/>
    </row>
    <row r="5508" spans="22:22" x14ac:dyDescent="0.3">
      <c r="V5508" s="66"/>
    </row>
    <row r="5509" spans="22:22" x14ac:dyDescent="0.3">
      <c r="V5509" s="66"/>
    </row>
    <row r="5510" spans="22:22" x14ac:dyDescent="0.3">
      <c r="V5510" s="66"/>
    </row>
    <row r="5511" spans="22:22" x14ac:dyDescent="0.3">
      <c r="V5511" s="66"/>
    </row>
    <row r="5512" spans="22:22" x14ac:dyDescent="0.3">
      <c r="V5512" s="66"/>
    </row>
    <row r="5513" spans="22:22" x14ac:dyDescent="0.3">
      <c r="V5513" s="66"/>
    </row>
    <row r="5514" spans="22:22" x14ac:dyDescent="0.3">
      <c r="V5514" s="66"/>
    </row>
    <row r="5515" spans="22:22" x14ac:dyDescent="0.3">
      <c r="V5515" s="66"/>
    </row>
    <row r="5516" spans="22:22" x14ac:dyDescent="0.3">
      <c r="V5516" s="66"/>
    </row>
    <row r="5517" spans="22:22" x14ac:dyDescent="0.3">
      <c r="V5517" s="66"/>
    </row>
    <row r="5518" spans="22:22" x14ac:dyDescent="0.3">
      <c r="V5518" s="66"/>
    </row>
    <row r="5519" spans="22:22" x14ac:dyDescent="0.3">
      <c r="V5519" s="66"/>
    </row>
    <row r="5520" spans="22:22" x14ac:dyDescent="0.3">
      <c r="V5520" s="66"/>
    </row>
    <row r="5521" spans="22:22" x14ac:dyDescent="0.3">
      <c r="V5521" s="66"/>
    </row>
    <row r="5522" spans="22:22" x14ac:dyDescent="0.3">
      <c r="V5522" s="66"/>
    </row>
    <row r="5523" spans="22:22" x14ac:dyDescent="0.3">
      <c r="V5523" s="66"/>
    </row>
    <row r="5524" spans="22:22" x14ac:dyDescent="0.3">
      <c r="V5524" s="66"/>
    </row>
    <row r="5525" spans="22:22" x14ac:dyDescent="0.3">
      <c r="V5525" s="66"/>
    </row>
    <row r="5526" spans="22:22" x14ac:dyDescent="0.3">
      <c r="V5526" s="66"/>
    </row>
    <row r="5527" spans="22:22" x14ac:dyDescent="0.3">
      <c r="V5527" s="66"/>
    </row>
    <row r="5528" spans="22:22" x14ac:dyDescent="0.3">
      <c r="V5528" s="66"/>
    </row>
    <row r="5529" spans="22:22" x14ac:dyDescent="0.3">
      <c r="V5529" s="66"/>
    </row>
    <row r="5530" spans="22:22" x14ac:dyDescent="0.3">
      <c r="V5530" s="66"/>
    </row>
    <row r="5531" spans="22:22" x14ac:dyDescent="0.3">
      <c r="V5531" s="66"/>
    </row>
    <row r="5532" spans="22:22" x14ac:dyDescent="0.3">
      <c r="V5532" s="66"/>
    </row>
    <row r="5533" spans="22:22" x14ac:dyDescent="0.3">
      <c r="V5533" s="66"/>
    </row>
    <row r="5534" spans="22:22" x14ac:dyDescent="0.3">
      <c r="V5534" s="66"/>
    </row>
    <row r="5535" spans="22:22" x14ac:dyDescent="0.3">
      <c r="V5535" s="66"/>
    </row>
    <row r="5536" spans="22:22" x14ac:dyDescent="0.3">
      <c r="V5536" s="66"/>
    </row>
    <row r="5537" spans="22:22" x14ac:dyDescent="0.3">
      <c r="V5537" s="66"/>
    </row>
    <row r="5538" spans="22:22" x14ac:dyDescent="0.3">
      <c r="V5538" s="66"/>
    </row>
    <row r="5539" spans="22:22" x14ac:dyDescent="0.3">
      <c r="V5539" s="66"/>
    </row>
    <row r="5540" spans="22:22" x14ac:dyDescent="0.3">
      <c r="V5540" s="66"/>
    </row>
    <row r="5541" spans="22:22" x14ac:dyDescent="0.3">
      <c r="V5541" s="66"/>
    </row>
    <row r="5542" spans="22:22" x14ac:dyDescent="0.3">
      <c r="V5542" s="66"/>
    </row>
    <row r="5543" spans="22:22" x14ac:dyDescent="0.3">
      <c r="V5543" s="66"/>
    </row>
    <row r="5544" spans="22:22" x14ac:dyDescent="0.3">
      <c r="V5544" s="66"/>
    </row>
    <row r="5545" spans="22:22" x14ac:dyDescent="0.3">
      <c r="V5545" s="66"/>
    </row>
    <row r="5546" spans="22:22" x14ac:dyDescent="0.3">
      <c r="V5546" s="66"/>
    </row>
    <row r="5547" spans="22:22" x14ac:dyDescent="0.3">
      <c r="V5547" s="66"/>
    </row>
    <row r="5548" spans="22:22" x14ac:dyDescent="0.3">
      <c r="V5548" s="66"/>
    </row>
    <row r="5549" spans="22:22" x14ac:dyDescent="0.3">
      <c r="V5549" s="66"/>
    </row>
    <row r="5550" spans="22:22" x14ac:dyDescent="0.3">
      <c r="V5550" s="66"/>
    </row>
    <row r="5551" spans="22:22" x14ac:dyDescent="0.3">
      <c r="V5551" s="66"/>
    </row>
    <row r="5552" spans="22:22" x14ac:dyDescent="0.3">
      <c r="V5552" s="66"/>
    </row>
    <row r="5553" spans="22:22" x14ac:dyDescent="0.3">
      <c r="V5553" s="66"/>
    </row>
    <row r="5554" spans="22:22" x14ac:dyDescent="0.3">
      <c r="V5554" s="66"/>
    </row>
    <row r="5555" spans="22:22" x14ac:dyDescent="0.3">
      <c r="V5555" s="66"/>
    </row>
    <row r="5556" spans="22:22" x14ac:dyDescent="0.3">
      <c r="V5556" s="66"/>
    </row>
    <row r="5557" spans="22:22" x14ac:dyDescent="0.3">
      <c r="V5557" s="66"/>
    </row>
    <row r="5558" spans="22:22" x14ac:dyDescent="0.3">
      <c r="V5558" s="66"/>
    </row>
    <row r="5559" spans="22:22" x14ac:dyDescent="0.3">
      <c r="V5559" s="66"/>
    </row>
    <row r="5560" spans="22:22" x14ac:dyDescent="0.3">
      <c r="V5560" s="66"/>
    </row>
    <row r="5561" spans="22:22" x14ac:dyDescent="0.3">
      <c r="V5561" s="66"/>
    </row>
    <row r="5562" spans="22:22" x14ac:dyDescent="0.3">
      <c r="V5562" s="66"/>
    </row>
    <row r="5563" spans="22:22" x14ac:dyDescent="0.3">
      <c r="V5563" s="66"/>
    </row>
    <row r="5564" spans="22:22" x14ac:dyDescent="0.3">
      <c r="V5564" s="66"/>
    </row>
    <row r="5565" spans="22:22" x14ac:dyDescent="0.3">
      <c r="V5565" s="66"/>
    </row>
    <row r="5566" spans="22:22" x14ac:dyDescent="0.3">
      <c r="V5566" s="66"/>
    </row>
    <row r="5567" spans="22:22" x14ac:dyDescent="0.3">
      <c r="V5567" s="66"/>
    </row>
    <row r="5568" spans="22:22" x14ac:dyDescent="0.3">
      <c r="V5568" s="66"/>
    </row>
    <row r="5569" spans="22:22" x14ac:dyDescent="0.3">
      <c r="V5569" s="66"/>
    </row>
    <row r="5570" spans="22:22" x14ac:dyDescent="0.3">
      <c r="V5570" s="66"/>
    </row>
    <row r="5571" spans="22:22" x14ac:dyDescent="0.3">
      <c r="V5571" s="66"/>
    </row>
    <row r="5572" spans="22:22" x14ac:dyDescent="0.3">
      <c r="V5572" s="66"/>
    </row>
    <row r="5573" spans="22:22" x14ac:dyDescent="0.3">
      <c r="V5573" s="66"/>
    </row>
    <row r="5574" spans="22:22" x14ac:dyDescent="0.3">
      <c r="V5574" s="66"/>
    </row>
    <row r="5575" spans="22:22" x14ac:dyDescent="0.3">
      <c r="V5575" s="66"/>
    </row>
    <row r="5576" spans="22:22" x14ac:dyDescent="0.3">
      <c r="V5576" s="66"/>
    </row>
    <row r="5577" spans="22:22" x14ac:dyDescent="0.3">
      <c r="V5577" s="66"/>
    </row>
    <row r="5578" spans="22:22" x14ac:dyDescent="0.3">
      <c r="V5578" s="66"/>
    </row>
    <row r="5579" spans="22:22" x14ac:dyDescent="0.3">
      <c r="V5579" s="66"/>
    </row>
    <row r="5580" spans="22:22" x14ac:dyDescent="0.3">
      <c r="V5580" s="66"/>
    </row>
    <row r="5581" spans="22:22" x14ac:dyDescent="0.3">
      <c r="V5581" s="66"/>
    </row>
    <row r="5582" spans="22:22" x14ac:dyDescent="0.3">
      <c r="V5582" s="66"/>
    </row>
    <row r="5583" spans="22:22" x14ac:dyDescent="0.3">
      <c r="V5583" s="66"/>
    </row>
    <row r="5584" spans="22:22" x14ac:dyDescent="0.3">
      <c r="V5584" s="66"/>
    </row>
    <row r="5585" spans="22:22" x14ac:dyDescent="0.3">
      <c r="V5585" s="66"/>
    </row>
    <row r="5586" spans="22:22" x14ac:dyDescent="0.3">
      <c r="V5586" s="66"/>
    </row>
    <row r="5587" spans="22:22" x14ac:dyDescent="0.3">
      <c r="V5587" s="66"/>
    </row>
    <row r="5588" spans="22:22" x14ac:dyDescent="0.3">
      <c r="V5588" s="66"/>
    </row>
    <row r="5589" spans="22:22" x14ac:dyDescent="0.3">
      <c r="V5589" s="66"/>
    </row>
    <row r="5590" spans="22:22" x14ac:dyDescent="0.3">
      <c r="V5590" s="66"/>
    </row>
    <row r="5591" spans="22:22" x14ac:dyDescent="0.3">
      <c r="V5591" s="66"/>
    </row>
    <row r="5592" spans="22:22" x14ac:dyDescent="0.3">
      <c r="V5592" s="66"/>
    </row>
    <row r="5593" spans="22:22" x14ac:dyDescent="0.3">
      <c r="V5593" s="66"/>
    </row>
    <row r="5594" spans="22:22" x14ac:dyDescent="0.3">
      <c r="V5594" s="66"/>
    </row>
    <row r="5595" spans="22:22" x14ac:dyDescent="0.3">
      <c r="V5595" s="66"/>
    </row>
    <row r="5596" spans="22:22" x14ac:dyDescent="0.3">
      <c r="V5596" s="66"/>
    </row>
    <row r="5597" spans="22:22" x14ac:dyDescent="0.3">
      <c r="V5597" s="66"/>
    </row>
    <row r="5598" spans="22:22" x14ac:dyDescent="0.3">
      <c r="V5598" s="66"/>
    </row>
    <row r="5599" spans="22:22" x14ac:dyDescent="0.3">
      <c r="V5599" s="66"/>
    </row>
    <row r="5600" spans="22:22" x14ac:dyDescent="0.3">
      <c r="V5600" s="66"/>
    </row>
    <row r="5601" spans="22:22" x14ac:dyDescent="0.3">
      <c r="V5601" s="66"/>
    </row>
    <row r="5602" spans="22:22" x14ac:dyDescent="0.3">
      <c r="V5602" s="66"/>
    </row>
    <row r="5603" spans="22:22" x14ac:dyDescent="0.3">
      <c r="V5603" s="66"/>
    </row>
    <row r="5604" spans="22:22" x14ac:dyDescent="0.3">
      <c r="V5604" s="66"/>
    </row>
    <row r="5605" spans="22:22" x14ac:dyDescent="0.3">
      <c r="V5605" s="66"/>
    </row>
    <row r="5606" spans="22:22" x14ac:dyDescent="0.3">
      <c r="V5606" s="66"/>
    </row>
    <row r="5607" spans="22:22" x14ac:dyDescent="0.3">
      <c r="V5607" s="66"/>
    </row>
    <row r="5608" spans="22:22" x14ac:dyDescent="0.3">
      <c r="V5608" s="66"/>
    </row>
    <row r="5609" spans="22:22" x14ac:dyDescent="0.3">
      <c r="V5609" s="66"/>
    </row>
    <row r="5610" spans="22:22" x14ac:dyDescent="0.3">
      <c r="V5610" s="66"/>
    </row>
    <row r="5611" spans="22:22" x14ac:dyDescent="0.3">
      <c r="V5611" s="66"/>
    </row>
    <row r="5612" spans="22:22" x14ac:dyDescent="0.3">
      <c r="V5612" s="66"/>
    </row>
    <row r="5613" spans="22:22" x14ac:dyDescent="0.3">
      <c r="V5613" s="66"/>
    </row>
    <row r="5614" spans="22:22" x14ac:dyDescent="0.3">
      <c r="V5614" s="66"/>
    </row>
    <row r="5615" spans="22:22" x14ac:dyDescent="0.3">
      <c r="V5615" s="66"/>
    </row>
    <row r="5616" spans="22:22" x14ac:dyDescent="0.3">
      <c r="V5616" s="66"/>
    </row>
    <row r="5617" spans="22:22" x14ac:dyDescent="0.3">
      <c r="V5617" s="66"/>
    </row>
    <row r="5618" spans="22:22" x14ac:dyDescent="0.3">
      <c r="V5618" s="66"/>
    </row>
    <row r="5619" spans="22:22" x14ac:dyDescent="0.3">
      <c r="V5619" s="66"/>
    </row>
    <row r="5620" spans="22:22" x14ac:dyDescent="0.3">
      <c r="V5620" s="66"/>
    </row>
    <row r="5621" spans="22:22" x14ac:dyDescent="0.3">
      <c r="V5621" s="66"/>
    </row>
    <row r="5622" spans="22:22" x14ac:dyDescent="0.3">
      <c r="V5622" s="66"/>
    </row>
    <row r="5623" spans="22:22" x14ac:dyDescent="0.3">
      <c r="V5623" s="66"/>
    </row>
    <row r="5624" spans="22:22" x14ac:dyDescent="0.3">
      <c r="V5624" s="66"/>
    </row>
    <row r="5625" spans="22:22" x14ac:dyDescent="0.3">
      <c r="V5625" s="66"/>
    </row>
    <row r="5626" spans="22:22" x14ac:dyDescent="0.3">
      <c r="V5626" s="66"/>
    </row>
    <row r="5627" spans="22:22" x14ac:dyDescent="0.3">
      <c r="V5627" s="66"/>
    </row>
    <row r="5628" spans="22:22" x14ac:dyDescent="0.3">
      <c r="V5628" s="66"/>
    </row>
    <row r="5629" spans="22:22" x14ac:dyDescent="0.3">
      <c r="V5629" s="66"/>
    </row>
    <row r="5630" spans="22:22" x14ac:dyDescent="0.3">
      <c r="V5630" s="66"/>
    </row>
    <row r="5631" spans="22:22" x14ac:dyDescent="0.3">
      <c r="V5631" s="66"/>
    </row>
    <row r="5632" spans="22:22" x14ac:dyDescent="0.3">
      <c r="V5632" s="66"/>
    </row>
    <row r="5633" spans="22:22" x14ac:dyDescent="0.3">
      <c r="V5633" s="66"/>
    </row>
    <row r="5634" spans="22:22" x14ac:dyDescent="0.3">
      <c r="V5634" s="66"/>
    </row>
    <row r="5635" spans="22:22" x14ac:dyDescent="0.3">
      <c r="V5635" s="66"/>
    </row>
    <row r="5636" spans="22:22" x14ac:dyDescent="0.3">
      <c r="V5636" s="66"/>
    </row>
    <row r="5637" spans="22:22" x14ac:dyDescent="0.3">
      <c r="V5637" s="66"/>
    </row>
    <row r="5638" spans="22:22" x14ac:dyDescent="0.3">
      <c r="V5638" s="66"/>
    </row>
    <row r="5639" spans="22:22" x14ac:dyDescent="0.3">
      <c r="V5639" s="66"/>
    </row>
    <row r="5640" spans="22:22" x14ac:dyDescent="0.3">
      <c r="V5640" s="66"/>
    </row>
    <row r="5641" spans="22:22" x14ac:dyDescent="0.3">
      <c r="V5641" s="66"/>
    </row>
    <row r="5642" spans="22:22" x14ac:dyDescent="0.3">
      <c r="V5642" s="66"/>
    </row>
    <row r="5643" spans="22:22" x14ac:dyDescent="0.3">
      <c r="V5643" s="66"/>
    </row>
    <row r="5644" spans="22:22" x14ac:dyDescent="0.3">
      <c r="V5644" s="66"/>
    </row>
    <row r="5645" spans="22:22" x14ac:dyDescent="0.3">
      <c r="V5645" s="66"/>
    </row>
    <row r="5646" spans="22:22" x14ac:dyDescent="0.3">
      <c r="V5646" s="66"/>
    </row>
    <row r="5647" spans="22:22" x14ac:dyDescent="0.3">
      <c r="V5647" s="66"/>
    </row>
    <row r="5648" spans="22:22" x14ac:dyDescent="0.3">
      <c r="V5648" s="66"/>
    </row>
    <row r="5649" spans="22:22" x14ac:dyDescent="0.3">
      <c r="V5649" s="66"/>
    </row>
    <row r="5650" spans="22:22" x14ac:dyDescent="0.3">
      <c r="V5650" s="66"/>
    </row>
    <row r="5651" spans="22:22" x14ac:dyDescent="0.3">
      <c r="V5651" s="66"/>
    </row>
    <row r="5652" spans="22:22" x14ac:dyDescent="0.3">
      <c r="V5652" s="66"/>
    </row>
    <row r="5653" spans="22:22" x14ac:dyDescent="0.3">
      <c r="V5653" s="66"/>
    </row>
    <row r="5654" spans="22:22" x14ac:dyDescent="0.3">
      <c r="V5654" s="66"/>
    </row>
    <row r="5655" spans="22:22" x14ac:dyDescent="0.3">
      <c r="V5655" s="66"/>
    </row>
    <row r="5656" spans="22:22" x14ac:dyDescent="0.3">
      <c r="V5656" s="66"/>
    </row>
    <row r="5657" spans="22:22" x14ac:dyDescent="0.3">
      <c r="V5657" s="66"/>
    </row>
    <row r="5658" spans="22:22" x14ac:dyDescent="0.3">
      <c r="V5658" s="66"/>
    </row>
    <row r="5659" spans="22:22" x14ac:dyDescent="0.3">
      <c r="V5659" s="66"/>
    </row>
    <row r="5660" spans="22:22" x14ac:dyDescent="0.3">
      <c r="V5660" s="66"/>
    </row>
    <row r="5661" spans="22:22" x14ac:dyDescent="0.3">
      <c r="V5661" s="66"/>
    </row>
    <row r="5662" spans="22:22" x14ac:dyDescent="0.3">
      <c r="V5662" s="66"/>
    </row>
    <row r="5663" spans="22:22" x14ac:dyDescent="0.3">
      <c r="V5663" s="66"/>
    </row>
    <row r="5664" spans="22:22" x14ac:dyDescent="0.3">
      <c r="V5664" s="66"/>
    </row>
    <row r="5665" spans="22:22" x14ac:dyDescent="0.3">
      <c r="V5665" s="66"/>
    </row>
    <row r="5666" spans="22:22" x14ac:dyDescent="0.3">
      <c r="V5666" s="66"/>
    </row>
    <row r="5667" spans="22:22" x14ac:dyDescent="0.3">
      <c r="V5667" s="66"/>
    </row>
    <row r="5668" spans="22:22" x14ac:dyDescent="0.3">
      <c r="V5668" s="66"/>
    </row>
    <row r="5669" spans="22:22" x14ac:dyDescent="0.3">
      <c r="V5669" s="66"/>
    </row>
    <row r="5670" spans="22:22" x14ac:dyDescent="0.3">
      <c r="V5670" s="66"/>
    </row>
    <row r="5671" spans="22:22" x14ac:dyDescent="0.3">
      <c r="V5671" s="66"/>
    </row>
    <row r="5672" spans="22:22" x14ac:dyDescent="0.3">
      <c r="V5672" s="66"/>
    </row>
    <row r="5673" spans="22:22" x14ac:dyDescent="0.3">
      <c r="V5673" s="66"/>
    </row>
    <row r="5674" spans="22:22" x14ac:dyDescent="0.3">
      <c r="V5674" s="66"/>
    </row>
    <row r="5675" spans="22:22" x14ac:dyDescent="0.3">
      <c r="V5675" s="66"/>
    </row>
    <row r="5676" spans="22:22" x14ac:dyDescent="0.3">
      <c r="V5676" s="66"/>
    </row>
    <row r="5677" spans="22:22" x14ac:dyDescent="0.3">
      <c r="V5677" s="66"/>
    </row>
    <row r="5678" spans="22:22" x14ac:dyDescent="0.3">
      <c r="V5678" s="66"/>
    </row>
    <row r="5679" spans="22:22" x14ac:dyDescent="0.3">
      <c r="V5679" s="66"/>
    </row>
    <row r="5680" spans="22:22" x14ac:dyDescent="0.3">
      <c r="V5680" s="66"/>
    </row>
    <row r="5681" spans="22:22" x14ac:dyDescent="0.3">
      <c r="V5681" s="66"/>
    </row>
    <row r="5682" spans="22:22" x14ac:dyDescent="0.3">
      <c r="V5682" s="66"/>
    </row>
    <row r="5683" spans="22:22" x14ac:dyDescent="0.3">
      <c r="V5683" s="66"/>
    </row>
    <row r="5684" spans="22:22" x14ac:dyDescent="0.3">
      <c r="V5684" s="66"/>
    </row>
    <row r="5685" spans="22:22" x14ac:dyDescent="0.3">
      <c r="V5685" s="66"/>
    </row>
    <row r="5686" spans="22:22" x14ac:dyDescent="0.3">
      <c r="V5686" s="66"/>
    </row>
    <row r="5687" spans="22:22" x14ac:dyDescent="0.3">
      <c r="V5687" s="66"/>
    </row>
    <row r="5688" spans="22:22" x14ac:dyDescent="0.3">
      <c r="V5688" s="66"/>
    </row>
    <row r="5689" spans="22:22" x14ac:dyDescent="0.3">
      <c r="V5689" s="66"/>
    </row>
    <row r="5690" spans="22:22" x14ac:dyDescent="0.3">
      <c r="V5690" s="66"/>
    </row>
    <row r="5691" spans="22:22" x14ac:dyDescent="0.3">
      <c r="V5691" s="66"/>
    </row>
    <row r="5692" spans="22:22" x14ac:dyDescent="0.3">
      <c r="V5692" s="66"/>
    </row>
    <row r="5693" spans="22:22" x14ac:dyDescent="0.3">
      <c r="V5693" s="66"/>
    </row>
    <row r="5694" spans="22:22" x14ac:dyDescent="0.3">
      <c r="V5694" s="66"/>
    </row>
    <row r="5695" spans="22:22" x14ac:dyDescent="0.3">
      <c r="V5695" s="66"/>
    </row>
    <row r="5696" spans="22:22" x14ac:dyDescent="0.3">
      <c r="V5696" s="66"/>
    </row>
    <row r="5697" spans="22:22" x14ac:dyDescent="0.3">
      <c r="V5697" s="66"/>
    </row>
    <row r="5698" spans="22:22" x14ac:dyDescent="0.3">
      <c r="V5698" s="66"/>
    </row>
    <row r="5699" spans="22:22" x14ac:dyDescent="0.3">
      <c r="V5699" s="66"/>
    </row>
    <row r="5700" spans="22:22" x14ac:dyDescent="0.3">
      <c r="V5700" s="66"/>
    </row>
    <row r="5701" spans="22:22" x14ac:dyDescent="0.3">
      <c r="V5701" s="66"/>
    </row>
    <row r="5702" spans="22:22" x14ac:dyDescent="0.3">
      <c r="V5702" s="66"/>
    </row>
    <row r="5703" spans="22:22" x14ac:dyDescent="0.3">
      <c r="V5703" s="66"/>
    </row>
    <row r="5704" spans="22:22" x14ac:dyDescent="0.3">
      <c r="V5704" s="66"/>
    </row>
    <row r="5705" spans="22:22" x14ac:dyDescent="0.3">
      <c r="V5705" s="66"/>
    </row>
    <row r="5706" spans="22:22" x14ac:dyDescent="0.3">
      <c r="V5706" s="66"/>
    </row>
    <row r="5707" spans="22:22" x14ac:dyDescent="0.3">
      <c r="V5707" s="66"/>
    </row>
    <row r="5708" spans="22:22" x14ac:dyDescent="0.3">
      <c r="V5708" s="66"/>
    </row>
    <row r="5709" spans="22:22" x14ac:dyDescent="0.3">
      <c r="V5709" s="66"/>
    </row>
    <row r="5710" spans="22:22" x14ac:dyDescent="0.3">
      <c r="V5710" s="66"/>
    </row>
    <row r="5711" spans="22:22" x14ac:dyDescent="0.3">
      <c r="V5711" s="66"/>
    </row>
    <row r="5712" spans="22:22" x14ac:dyDescent="0.3">
      <c r="V5712" s="66"/>
    </row>
    <row r="5713" spans="22:22" x14ac:dyDescent="0.3">
      <c r="V5713" s="66"/>
    </row>
    <row r="5714" spans="22:22" x14ac:dyDescent="0.3">
      <c r="V5714" s="66"/>
    </row>
    <row r="5715" spans="22:22" x14ac:dyDescent="0.3">
      <c r="V5715" s="66"/>
    </row>
    <row r="5716" spans="22:22" x14ac:dyDescent="0.3">
      <c r="V5716" s="66"/>
    </row>
    <row r="5717" spans="22:22" x14ac:dyDescent="0.3">
      <c r="V5717" s="66"/>
    </row>
    <row r="5718" spans="22:22" x14ac:dyDescent="0.3">
      <c r="V5718" s="66"/>
    </row>
    <row r="5719" spans="22:22" x14ac:dyDescent="0.3">
      <c r="V5719" s="66"/>
    </row>
    <row r="5720" spans="22:22" x14ac:dyDescent="0.3">
      <c r="V5720" s="66"/>
    </row>
    <row r="5721" spans="22:22" x14ac:dyDescent="0.3">
      <c r="V5721" s="66"/>
    </row>
    <row r="5722" spans="22:22" x14ac:dyDescent="0.3">
      <c r="V5722" s="66"/>
    </row>
    <row r="5723" spans="22:22" x14ac:dyDescent="0.3">
      <c r="V5723" s="66"/>
    </row>
    <row r="5724" spans="22:22" x14ac:dyDescent="0.3">
      <c r="V5724" s="66"/>
    </row>
    <row r="5725" spans="22:22" x14ac:dyDescent="0.3">
      <c r="V5725" s="66"/>
    </row>
    <row r="5726" spans="22:22" x14ac:dyDescent="0.3">
      <c r="V5726" s="66"/>
    </row>
    <row r="5727" spans="22:22" x14ac:dyDescent="0.3">
      <c r="V5727" s="66"/>
    </row>
    <row r="5728" spans="22:22" x14ac:dyDescent="0.3">
      <c r="V5728" s="66"/>
    </row>
    <row r="5729" spans="22:22" x14ac:dyDescent="0.3">
      <c r="V5729" s="66"/>
    </row>
    <row r="5730" spans="22:22" x14ac:dyDescent="0.3">
      <c r="V5730" s="66"/>
    </row>
    <row r="5731" spans="22:22" x14ac:dyDescent="0.3">
      <c r="V5731" s="66"/>
    </row>
    <row r="5732" spans="22:22" x14ac:dyDescent="0.3">
      <c r="V5732" s="66"/>
    </row>
    <row r="5733" spans="22:22" x14ac:dyDescent="0.3">
      <c r="V5733" s="66"/>
    </row>
    <row r="5734" spans="22:22" x14ac:dyDescent="0.3">
      <c r="V5734" s="66"/>
    </row>
    <row r="5735" spans="22:22" x14ac:dyDescent="0.3">
      <c r="V5735" s="66"/>
    </row>
    <row r="5736" spans="22:22" x14ac:dyDescent="0.3">
      <c r="V5736" s="66"/>
    </row>
    <row r="5737" spans="22:22" x14ac:dyDescent="0.3">
      <c r="V5737" s="66"/>
    </row>
    <row r="5738" spans="22:22" x14ac:dyDescent="0.3">
      <c r="V5738" s="66"/>
    </row>
    <row r="5739" spans="22:22" x14ac:dyDescent="0.3">
      <c r="V5739" s="66"/>
    </row>
    <row r="5740" spans="22:22" x14ac:dyDescent="0.3">
      <c r="V5740" s="66"/>
    </row>
    <row r="5741" spans="22:22" x14ac:dyDescent="0.3">
      <c r="V5741" s="66"/>
    </row>
    <row r="5742" spans="22:22" x14ac:dyDescent="0.3">
      <c r="V5742" s="66"/>
    </row>
    <row r="5743" spans="22:22" x14ac:dyDescent="0.3">
      <c r="V5743" s="66"/>
    </row>
    <row r="5744" spans="22:22" x14ac:dyDescent="0.3">
      <c r="V5744" s="66"/>
    </row>
    <row r="5745" spans="22:22" x14ac:dyDescent="0.3">
      <c r="V5745" s="66"/>
    </row>
    <row r="5746" spans="22:22" x14ac:dyDescent="0.3">
      <c r="V5746" s="66"/>
    </row>
    <row r="5747" spans="22:22" x14ac:dyDescent="0.3">
      <c r="V5747" s="66"/>
    </row>
    <row r="5748" spans="22:22" x14ac:dyDescent="0.3">
      <c r="V5748" s="66"/>
    </row>
    <row r="5749" spans="22:22" x14ac:dyDescent="0.3">
      <c r="V5749" s="66"/>
    </row>
    <row r="5750" spans="22:22" x14ac:dyDescent="0.3">
      <c r="V5750" s="66"/>
    </row>
    <row r="5751" spans="22:22" x14ac:dyDescent="0.3">
      <c r="V5751" s="66"/>
    </row>
    <row r="5752" spans="22:22" x14ac:dyDescent="0.3">
      <c r="V5752" s="66"/>
    </row>
    <row r="5753" spans="22:22" x14ac:dyDescent="0.3">
      <c r="V5753" s="66"/>
    </row>
    <row r="5754" spans="22:22" x14ac:dyDescent="0.3">
      <c r="V5754" s="66"/>
    </row>
    <row r="5755" spans="22:22" x14ac:dyDescent="0.3">
      <c r="V5755" s="66"/>
    </row>
    <row r="5756" spans="22:22" x14ac:dyDescent="0.3">
      <c r="V5756" s="66"/>
    </row>
    <row r="5757" spans="22:22" x14ac:dyDescent="0.3">
      <c r="V5757" s="66"/>
    </row>
    <row r="5758" spans="22:22" x14ac:dyDescent="0.3">
      <c r="V5758" s="66"/>
    </row>
    <row r="5759" spans="22:22" x14ac:dyDescent="0.3">
      <c r="V5759" s="66"/>
    </row>
    <row r="5760" spans="22:22" x14ac:dyDescent="0.3">
      <c r="V5760" s="66"/>
    </row>
    <row r="5761" spans="22:22" x14ac:dyDescent="0.3">
      <c r="V5761" s="66"/>
    </row>
    <row r="5762" spans="22:22" x14ac:dyDescent="0.3">
      <c r="V5762" s="66"/>
    </row>
    <row r="5763" spans="22:22" x14ac:dyDescent="0.3">
      <c r="V5763" s="66"/>
    </row>
    <row r="5764" spans="22:22" x14ac:dyDescent="0.3">
      <c r="V5764" s="66"/>
    </row>
    <row r="5765" spans="22:22" x14ac:dyDescent="0.3">
      <c r="V5765" s="66"/>
    </row>
    <row r="5766" spans="22:22" x14ac:dyDescent="0.3">
      <c r="V5766" s="66"/>
    </row>
    <row r="5767" spans="22:22" x14ac:dyDescent="0.3">
      <c r="V5767" s="66"/>
    </row>
    <row r="5768" spans="22:22" x14ac:dyDescent="0.3">
      <c r="V5768" s="66"/>
    </row>
    <row r="5769" spans="22:22" x14ac:dyDescent="0.3">
      <c r="V5769" s="66"/>
    </row>
    <row r="5770" spans="22:22" x14ac:dyDescent="0.3">
      <c r="V5770" s="66"/>
    </row>
    <row r="5771" spans="22:22" x14ac:dyDescent="0.3">
      <c r="V5771" s="66"/>
    </row>
    <row r="5772" spans="22:22" x14ac:dyDescent="0.3">
      <c r="V5772" s="66"/>
    </row>
    <row r="5773" spans="22:22" x14ac:dyDescent="0.3">
      <c r="V5773" s="66"/>
    </row>
    <row r="5774" spans="22:22" x14ac:dyDescent="0.3">
      <c r="V5774" s="66"/>
    </row>
    <row r="5775" spans="22:22" x14ac:dyDescent="0.3">
      <c r="V5775" s="66"/>
    </row>
    <row r="5776" spans="22:22" x14ac:dyDescent="0.3">
      <c r="V5776" s="66"/>
    </row>
    <row r="5777" spans="22:22" x14ac:dyDescent="0.3">
      <c r="V5777" s="66"/>
    </row>
    <row r="5778" spans="22:22" x14ac:dyDescent="0.3">
      <c r="V5778" s="66"/>
    </row>
    <row r="5779" spans="22:22" x14ac:dyDescent="0.3">
      <c r="V5779" s="66"/>
    </row>
    <row r="5780" spans="22:22" x14ac:dyDescent="0.3">
      <c r="V5780" s="66"/>
    </row>
    <row r="5781" spans="22:22" x14ac:dyDescent="0.3">
      <c r="V5781" s="66"/>
    </row>
    <row r="5782" spans="22:22" x14ac:dyDescent="0.3">
      <c r="V5782" s="66"/>
    </row>
    <row r="5783" spans="22:22" x14ac:dyDescent="0.3">
      <c r="V5783" s="66"/>
    </row>
    <row r="5784" spans="22:22" x14ac:dyDescent="0.3">
      <c r="V5784" s="66"/>
    </row>
    <row r="5785" spans="22:22" x14ac:dyDescent="0.3">
      <c r="V5785" s="66"/>
    </row>
    <row r="5786" spans="22:22" x14ac:dyDescent="0.3">
      <c r="V5786" s="66"/>
    </row>
    <row r="5787" spans="22:22" x14ac:dyDescent="0.3">
      <c r="V5787" s="66"/>
    </row>
    <row r="5788" spans="22:22" x14ac:dyDescent="0.3">
      <c r="V5788" s="66"/>
    </row>
    <row r="5789" spans="22:22" x14ac:dyDescent="0.3">
      <c r="V5789" s="66"/>
    </row>
    <row r="5790" spans="22:22" x14ac:dyDescent="0.3">
      <c r="V5790" s="66"/>
    </row>
    <row r="5791" spans="22:22" x14ac:dyDescent="0.3">
      <c r="V5791" s="66"/>
    </row>
    <row r="5792" spans="22:22" x14ac:dyDescent="0.3">
      <c r="V5792" s="66"/>
    </row>
    <row r="5793" spans="22:22" x14ac:dyDescent="0.3">
      <c r="V5793" s="66"/>
    </row>
    <row r="5794" spans="22:22" x14ac:dyDescent="0.3">
      <c r="V5794" s="66"/>
    </row>
    <row r="5795" spans="22:22" x14ac:dyDescent="0.3">
      <c r="V5795" s="66"/>
    </row>
    <row r="5796" spans="22:22" x14ac:dyDescent="0.3">
      <c r="V5796" s="66"/>
    </row>
    <row r="5797" spans="22:22" x14ac:dyDescent="0.3">
      <c r="V5797" s="66"/>
    </row>
    <row r="5798" spans="22:22" x14ac:dyDescent="0.3">
      <c r="V5798" s="66"/>
    </row>
    <row r="5799" spans="22:22" x14ac:dyDescent="0.3">
      <c r="V5799" s="66"/>
    </row>
    <row r="5800" spans="22:22" x14ac:dyDescent="0.3">
      <c r="V5800" s="66"/>
    </row>
    <row r="5801" spans="22:22" x14ac:dyDescent="0.3">
      <c r="V5801" s="66"/>
    </row>
    <row r="5802" spans="22:22" x14ac:dyDescent="0.3">
      <c r="V5802" s="66"/>
    </row>
    <row r="5803" spans="22:22" x14ac:dyDescent="0.3">
      <c r="V5803" s="66"/>
    </row>
    <row r="5804" spans="22:22" x14ac:dyDescent="0.3">
      <c r="V5804" s="66"/>
    </row>
    <row r="5805" spans="22:22" x14ac:dyDescent="0.3">
      <c r="V5805" s="66"/>
    </row>
    <row r="5806" spans="22:22" x14ac:dyDescent="0.3">
      <c r="V5806" s="66"/>
    </row>
    <row r="5807" spans="22:22" x14ac:dyDescent="0.3">
      <c r="V5807" s="66"/>
    </row>
    <row r="5808" spans="22:22" x14ac:dyDescent="0.3">
      <c r="V5808" s="66"/>
    </row>
    <row r="5809" spans="22:22" x14ac:dyDescent="0.3">
      <c r="V5809" s="66"/>
    </row>
    <row r="5810" spans="22:22" x14ac:dyDescent="0.3">
      <c r="V5810" s="66"/>
    </row>
    <row r="5811" spans="22:22" x14ac:dyDescent="0.3">
      <c r="V5811" s="66"/>
    </row>
    <row r="5812" spans="22:22" x14ac:dyDescent="0.3">
      <c r="V5812" s="66"/>
    </row>
    <row r="5813" spans="22:22" x14ac:dyDescent="0.3">
      <c r="V5813" s="66"/>
    </row>
    <row r="5814" spans="22:22" x14ac:dyDescent="0.3">
      <c r="V5814" s="66"/>
    </row>
    <row r="5815" spans="22:22" x14ac:dyDescent="0.3">
      <c r="V5815" s="66"/>
    </row>
    <row r="5816" spans="22:22" x14ac:dyDescent="0.3">
      <c r="V5816" s="66"/>
    </row>
    <row r="5817" spans="22:22" x14ac:dyDescent="0.3">
      <c r="V5817" s="66"/>
    </row>
    <row r="5818" spans="22:22" x14ac:dyDescent="0.3">
      <c r="V5818" s="66"/>
    </row>
    <row r="5819" spans="22:22" x14ac:dyDescent="0.3">
      <c r="V5819" s="66"/>
    </row>
    <row r="5820" spans="22:22" x14ac:dyDescent="0.3">
      <c r="V5820" s="66"/>
    </row>
    <row r="5821" spans="22:22" x14ac:dyDescent="0.3">
      <c r="V5821" s="66"/>
    </row>
    <row r="5822" spans="22:22" x14ac:dyDescent="0.3">
      <c r="V5822" s="66"/>
    </row>
    <row r="5823" spans="22:22" x14ac:dyDescent="0.3">
      <c r="V5823" s="66"/>
    </row>
    <row r="5824" spans="22:22" x14ac:dyDescent="0.3">
      <c r="V5824" s="66"/>
    </row>
    <row r="5825" spans="22:22" x14ac:dyDescent="0.3">
      <c r="V5825" s="66"/>
    </row>
    <row r="5826" spans="22:22" x14ac:dyDescent="0.3">
      <c r="V5826" s="66"/>
    </row>
    <row r="5827" spans="22:22" x14ac:dyDescent="0.3">
      <c r="V5827" s="66"/>
    </row>
    <row r="5828" spans="22:22" x14ac:dyDescent="0.3">
      <c r="V5828" s="66"/>
    </row>
    <row r="5829" spans="22:22" x14ac:dyDescent="0.3">
      <c r="V5829" s="66"/>
    </row>
    <row r="5830" spans="22:22" x14ac:dyDescent="0.3">
      <c r="V5830" s="66"/>
    </row>
    <row r="5831" spans="22:22" x14ac:dyDescent="0.3">
      <c r="V5831" s="66"/>
    </row>
    <row r="5832" spans="22:22" x14ac:dyDescent="0.3">
      <c r="V5832" s="66"/>
    </row>
    <row r="5833" spans="22:22" x14ac:dyDescent="0.3">
      <c r="V5833" s="66"/>
    </row>
    <row r="5834" spans="22:22" x14ac:dyDescent="0.3">
      <c r="V5834" s="66"/>
    </row>
    <row r="5835" spans="22:22" x14ac:dyDescent="0.3">
      <c r="V5835" s="66"/>
    </row>
    <row r="5836" spans="22:22" x14ac:dyDescent="0.3">
      <c r="V5836" s="66"/>
    </row>
    <row r="5837" spans="22:22" x14ac:dyDescent="0.3">
      <c r="V5837" s="66"/>
    </row>
    <row r="5838" spans="22:22" x14ac:dyDescent="0.3">
      <c r="V5838" s="66"/>
    </row>
    <row r="5839" spans="22:22" x14ac:dyDescent="0.3">
      <c r="V5839" s="66"/>
    </row>
    <row r="5840" spans="22:22" x14ac:dyDescent="0.3">
      <c r="V5840" s="66"/>
    </row>
    <row r="5841" spans="22:22" x14ac:dyDescent="0.3">
      <c r="V5841" s="66"/>
    </row>
    <row r="5842" spans="22:22" x14ac:dyDescent="0.3">
      <c r="V5842" s="66"/>
    </row>
    <row r="5843" spans="22:22" x14ac:dyDescent="0.3">
      <c r="V5843" s="66"/>
    </row>
    <row r="5844" spans="22:22" x14ac:dyDescent="0.3">
      <c r="V5844" s="66"/>
    </row>
    <row r="5845" spans="22:22" x14ac:dyDescent="0.3">
      <c r="V5845" s="66"/>
    </row>
    <row r="5846" spans="22:22" x14ac:dyDescent="0.3">
      <c r="V5846" s="66"/>
    </row>
    <row r="5847" spans="22:22" x14ac:dyDescent="0.3">
      <c r="V5847" s="66"/>
    </row>
    <row r="5848" spans="22:22" x14ac:dyDescent="0.3">
      <c r="V5848" s="66"/>
    </row>
    <row r="5849" spans="22:22" x14ac:dyDescent="0.3">
      <c r="V5849" s="66"/>
    </row>
    <row r="5850" spans="22:22" x14ac:dyDescent="0.3">
      <c r="V5850" s="66"/>
    </row>
    <row r="5851" spans="22:22" x14ac:dyDescent="0.3">
      <c r="V5851" s="66"/>
    </row>
    <row r="5852" spans="22:22" x14ac:dyDescent="0.3">
      <c r="V5852" s="66"/>
    </row>
    <row r="5853" spans="22:22" x14ac:dyDescent="0.3">
      <c r="V5853" s="66"/>
    </row>
    <row r="5854" spans="22:22" x14ac:dyDescent="0.3">
      <c r="V5854" s="66"/>
    </row>
    <row r="5855" spans="22:22" x14ac:dyDescent="0.3">
      <c r="V5855" s="66"/>
    </row>
    <row r="5856" spans="22:22" x14ac:dyDescent="0.3">
      <c r="V5856" s="66"/>
    </row>
    <row r="5857" spans="22:22" x14ac:dyDescent="0.3">
      <c r="V5857" s="66"/>
    </row>
    <row r="5858" spans="22:22" x14ac:dyDescent="0.3">
      <c r="V5858" s="66"/>
    </row>
    <row r="5859" spans="22:22" x14ac:dyDescent="0.3">
      <c r="V5859" s="66"/>
    </row>
    <row r="5860" spans="22:22" x14ac:dyDescent="0.3">
      <c r="V5860" s="66"/>
    </row>
    <row r="5861" spans="22:22" x14ac:dyDescent="0.3">
      <c r="V5861" s="66"/>
    </row>
    <row r="5862" spans="22:22" x14ac:dyDescent="0.3">
      <c r="V5862" s="66"/>
    </row>
    <row r="5863" spans="22:22" x14ac:dyDescent="0.3">
      <c r="V5863" s="66"/>
    </row>
    <row r="5864" spans="22:22" x14ac:dyDescent="0.3">
      <c r="V5864" s="66"/>
    </row>
    <row r="5865" spans="22:22" x14ac:dyDescent="0.3">
      <c r="V5865" s="66"/>
    </row>
    <row r="5866" spans="22:22" x14ac:dyDescent="0.3">
      <c r="V5866" s="66"/>
    </row>
    <row r="5867" spans="22:22" x14ac:dyDescent="0.3">
      <c r="V5867" s="66"/>
    </row>
    <row r="5868" spans="22:22" x14ac:dyDescent="0.3">
      <c r="V5868" s="66"/>
    </row>
    <row r="5869" spans="22:22" x14ac:dyDescent="0.3">
      <c r="V5869" s="66"/>
    </row>
    <row r="5870" spans="22:22" x14ac:dyDescent="0.3">
      <c r="V5870" s="66"/>
    </row>
    <row r="5871" spans="22:22" x14ac:dyDescent="0.3">
      <c r="V5871" s="66"/>
    </row>
    <row r="5872" spans="22:22" x14ac:dyDescent="0.3">
      <c r="V5872" s="66"/>
    </row>
    <row r="5873" spans="22:22" x14ac:dyDescent="0.3">
      <c r="V5873" s="66"/>
    </row>
    <row r="5874" spans="22:22" x14ac:dyDescent="0.3">
      <c r="V5874" s="66"/>
    </row>
    <row r="5875" spans="22:22" x14ac:dyDescent="0.3">
      <c r="V5875" s="66"/>
    </row>
    <row r="5876" spans="22:22" x14ac:dyDescent="0.3">
      <c r="V5876" s="66"/>
    </row>
    <row r="5877" spans="22:22" x14ac:dyDescent="0.3">
      <c r="V5877" s="66"/>
    </row>
    <row r="5878" spans="22:22" x14ac:dyDescent="0.3">
      <c r="V5878" s="66"/>
    </row>
    <row r="5879" spans="22:22" x14ac:dyDescent="0.3">
      <c r="V5879" s="66"/>
    </row>
    <row r="5880" spans="22:22" x14ac:dyDescent="0.3">
      <c r="V5880" s="66"/>
    </row>
    <row r="5881" spans="22:22" x14ac:dyDescent="0.3">
      <c r="V5881" s="66"/>
    </row>
    <row r="5882" spans="22:22" x14ac:dyDescent="0.3">
      <c r="V5882" s="66"/>
    </row>
    <row r="5883" spans="22:22" x14ac:dyDescent="0.3">
      <c r="V5883" s="66"/>
    </row>
    <row r="5884" spans="22:22" x14ac:dyDescent="0.3">
      <c r="V5884" s="66"/>
    </row>
    <row r="5885" spans="22:22" x14ac:dyDescent="0.3">
      <c r="V5885" s="66"/>
    </row>
    <row r="5886" spans="22:22" x14ac:dyDescent="0.3">
      <c r="V5886" s="66"/>
    </row>
    <row r="5887" spans="22:22" x14ac:dyDescent="0.3">
      <c r="V5887" s="66"/>
    </row>
    <row r="5888" spans="22:22" x14ac:dyDescent="0.3">
      <c r="V5888" s="66"/>
    </row>
    <row r="5889" spans="22:22" x14ac:dyDescent="0.3">
      <c r="V5889" s="66"/>
    </row>
    <row r="5890" spans="22:22" x14ac:dyDescent="0.3">
      <c r="V5890" s="66"/>
    </row>
    <row r="5891" spans="22:22" x14ac:dyDescent="0.3">
      <c r="V5891" s="66"/>
    </row>
    <row r="5892" spans="22:22" x14ac:dyDescent="0.3">
      <c r="V5892" s="66"/>
    </row>
    <row r="5893" spans="22:22" x14ac:dyDescent="0.3">
      <c r="V5893" s="66"/>
    </row>
    <row r="5894" spans="22:22" x14ac:dyDescent="0.3">
      <c r="V5894" s="66"/>
    </row>
    <row r="5895" spans="22:22" x14ac:dyDescent="0.3">
      <c r="V5895" s="66"/>
    </row>
    <row r="5896" spans="22:22" x14ac:dyDescent="0.3">
      <c r="V5896" s="66"/>
    </row>
    <row r="5897" spans="22:22" x14ac:dyDescent="0.3">
      <c r="V5897" s="66"/>
    </row>
    <row r="5898" spans="22:22" x14ac:dyDescent="0.3">
      <c r="V5898" s="66"/>
    </row>
    <row r="5899" spans="22:22" x14ac:dyDescent="0.3">
      <c r="V5899" s="66"/>
    </row>
    <row r="5900" spans="22:22" x14ac:dyDescent="0.3">
      <c r="V5900" s="66"/>
    </row>
    <row r="5901" spans="22:22" x14ac:dyDescent="0.3">
      <c r="V5901" s="66"/>
    </row>
    <row r="5902" spans="22:22" x14ac:dyDescent="0.3">
      <c r="V5902" s="66"/>
    </row>
    <row r="5903" spans="22:22" x14ac:dyDescent="0.3">
      <c r="V5903" s="66"/>
    </row>
    <row r="5904" spans="22:22" x14ac:dyDescent="0.3">
      <c r="V5904" s="66"/>
    </row>
    <row r="5905" spans="22:22" x14ac:dyDescent="0.3">
      <c r="V5905" s="66"/>
    </row>
    <row r="5906" spans="22:22" x14ac:dyDescent="0.3">
      <c r="V5906" s="66"/>
    </row>
    <row r="5907" spans="22:22" x14ac:dyDescent="0.3">
      <c r="V5907" s="66"/>
    </row>
    <row r="5908" spans="22:22" x14ac:dyDescent="0.3">
      <c r="V5908" s="66"/>
    </row>
    <row r="5909" spans="22:22" x14ac:dyDescent="0.3">
      <c r="V5909" s="66"/>
    </row>
    <row r="5910" spans="22:22" x14ac:dyDescent="0.3">
      <c r="V5910" s="66"/>
    </row>
    <row r="5911" spans="22:22" x14ac:dyDescent="0.3">
      <c r="V5911" s="66"/>
    </row>
    <row r="5912" spans="22:22" x14ac:dyDescent="0.3">
      <c r="V5912" s="66"/>
    </row>
    <row r="5913" spans="22:22" x14ac:dyDescent="0.3">
      <c r="V5913" s="66"/>
    </row>
    <row r="5914" spans="22:22" x14ac:dyDescent="0.3">
      <c r="V5914" s="66"/>
    </row>
    <row r="5915" spans="22:22" x14ac:dyDescent="0.3">
      <c r="V5915" s="66"/>
    </row>
    <row r="5916" spans="22:22" x14ac:dyDescent="0.3">
      <c r="V5916" s="66"/>
    </row>
    <row r="5917" spans="22:22" x14ac:dyDescent="0.3">
      <c r="V5917" s="66"/>
    </row>
    <row r="5918" spans="22:22" x14ac:dyDescent="0.3">
      <c r="V5918" s="66"/>
    </row>
    <row r="5919" spans="22:22" x14ac:dyDescent="0.3">
      <c r="V5919" s="66"/>
    </row>
    <row r="5920" spans="22:22" x14ac:dyDescent="0.3">
      <c r="V5920" s="66"/>
    </row>
    <row r="5921" spans="22:22" x14ac:dyDescent="0.3">
      <c r="V5921" s="66"/>
    </row>
    <row r="5922" spans="22:22" x14ac:dyDescent="0.3">
      <c r="V5922" s="66"/>
    </row>
    <row r="5923" spans="22:22" x14ac:dyDescent="0.3">
      <c r="V5923" s="66"/>
    </row>
    <row r="5924" spans="22:22" x14ac:dyDescent="0.3">
      <c r="V5924" s="66"/>
    </row>
    <row r="5925" spans="22:22" x14ac:dyDescent="0.3">
      <c r="V5925" s="66"/>
    </row>
    <row r="5926" spans="22:22" x14ac:dyDescent="0.3">
      <c r="V5926" s="66"/>
    </row>
    <row r="5927" spans="22:22" x14ac:dyDescent="0.3">
      <c r="V5927" s="66"/>
    </row>
    <row r="5928" spans="22:22" x14ac:dyDescent="0.3">
      <c r="V5928" s="66"/>
    </row>
    <row r="5929" spans="22:22" x14ac:dyDescent="0.3">
      <c r="V5929" s="66"/>
    </row>
    <row r="5930" spans="22:22" x14ac:dyDescent="0.3">
      <c r="V5930" s="66"/>
    </row>
    <row r="5931" spans="22:22" x14ac:dyDescent="0.3">
      <c r="V5931" s="66"/>
    </row>
    <row r="5932" spans="22:22" x14ac:dyDescent="0.3">
      <c r="V5932" s="66"/>
    </row>
    <row r="5933" spans="22:22" x14ac:dyDescent="0.3">
      <c r="V5933" s="66"/>
    </row>
    <row r="5934" spans="22:22" x14ac:dyDescent="0.3">
      <c r="V5934" s="66"/>
    </row>
    <row r="5935" spans="22:22" x14ac:dyDescent="0.3">
      <c r="V5935" s="66"/>
    </row>
    <row r="5936" spans="22:22" x14ac:dyDescent="0.3">
      <c r="V5936" s="66"/>
    </row>
    <row r="5937" spans="22:22" x14ac:dyDescent="0.3">
      <c r="V5937" s="66"/>
    </row>
    <row r="5938" spans="22:22" x14ac:dyDescent="0.3">
      <c r="V5938" s="66"/>
    </row>
    <row r="5939" spans="22:22" x14ac:dyDescent="0.3">
      <c r="V5939" s="66"/>
    </row>
    <row r="5940" spans="22:22" x14ac:dyDescent="0.3">
      <c r="V5940" s="66"/>
    </row>
    <row r="5941" spans="22:22" x14ac:dyDescent="0.3">
      <c r="V5941" s="66"/>
    </row>
    <row r="5942" spans="22:22" x14ac:dyDescent="0.3">
      <c r="V5942" s="66"/>
    </row>
    <row r="5943" spans="22:22" x14ac:dyDescent="0.3">
      <c r="V5943" s="66"/>
    </row>
    <row r="5944" spans="22:22" x14ac:dyDescent="0.3">
      <c r="V5944" s="66"/>
    </row>
    <row r="5945" spans="22:22" x14ac:dyDescent="0.3">
      <c r="V5945" s="66"/>
    </row>
    <row r="5946" spans="22:22" x14ac:dyDescent="0.3">
      <c r="V5946" s="66"/>
    </row>
    <row r="5947" spans="22:22" x14ac:dyDescent="0.3">
      <c r="V5947" s="66"/>
    </row>
    <row r="5948" spans="22:22" x14ac:dyDescent="0.3">
      <c r="V5948" s="66"/>
    </row>
    <row r="5949" spans="22:22" x14ac:dyDescent="0.3">
      <c r="V5949" s="66"/>
    </row>
    <row r="5950" spans="22:22" x14ac:dyDescent="0.3">
      <c r="V5950" s="66"/>
    </row>
    <row r="5951" spans="22:22" x14ac:dyDescent="0.3">
      <c r="V5951" s="66"/>
    </row>
    <row r="5952" spans="22:22" x14ac:dyDescent="0.3">
      <c r="V5952" s="66"/>
    </row>
    <row r="5953" spans="22:22" x14ac:dyDescent="0.3">
      <c r="V5953" s="66"/>
    </row>
    <row r="5954" spans="22:22" x14ac:dyDescent="0.3">
      <c r="V5954" s="66"/>
    </row>
    <row r="5955" spans="22:22" x14ac:dyDescent="0.3">
      <c r="V5955" s="66"/>
    </row>
    <row r="5956" spans="22:22" x14ac:dyDescent="0.3">
      <c r="V5956" s="66"/>
    </row>
    <row r="5957" spans="22:22" x14ac:dyDescent="0.3">
      <c r="V5957" s="66"/>
    </row>
    <row r="5958" spans="22:22" x14ac:dyDescent="0.3">
      <c r="V5958" s="66"/>
    </row>
    <row r="5959" spans="22:22" x14ac:dyDescent="0.3">
      <c r="V5959" s="66"/>
    </row>
    <row r="5960" spans="22:22" x14ac:dyDescent="0.3">
      <c r="V5960" s="66"/>
    </row>
    <row r="5961" spans="22:22" x14ac:dyDescent="0.3">
      <c r="V5961" s="66"/>
    </row>
    <row r="5962" spans="22:22" x14ac:dyDescent="0.3">
      <c r="V5962" s="66"/>
    </row>
    <row r="5963" spans="22:22" x14ac:dyDescent="0.3">
      <c r="V5963" s="66"/>
    </row>
    <row r="5964" spans="22:22" x14ac:dyDescent="0.3">
      <c r="V5964" s="66"/>
    </row>
    <row r="5965" spans="22:22" x14ac:dyDescent="0.3">
      <c r="V5965" s="66"/>
    </row>
    <row r="5966" spans="22:22" x14ac:dyDescent="0.3">
      <c r="V5966" s="66"/>
    </row>
    <row r="5967" spans="22:22" x14ac:dyDescent="0.3">
      <c r="V5967" s="66"/>
    </row>
    <row r="5968" spans="22:22" x14ac:dyDescent="0.3">
      <c r="V5968" s="66"/>
    </row>
    <row r="5969" spans="22:22" x14ac:dyDescent="0.3">
      <c r="V5969" s="66"/>
    </row>
    <row r="5970" spans="22:22" x14ac:dyDescent="0.3">
      <c r="V5970" s="66"/>
    </row>
    <row r="5971" spans="22:22" x14ac:dyDescent="0.3">
      <c r="V5971" s="66"/>
    </row>
    <row r="5972" spans="22:22" x14ac:dyDescent="0.3">
      <c r="V5972" s="66"/>
    </row>
    <row r="5973" spans="22:22" x14ac:dyDescent="0.3">
      <c r="V5973" s="66"/>
    </row>
    <row r="5974" spans="22:22" x14ac:dyDescent="0.3">
      <c r="V5974" s="66"/>
    </row>
    <row r="5975" spans="22:22" x14ac:dyDescent="0.3">
      <c r="V5975" s="66"/>
    </row>
    <row r="5976" spans="22:22" x14ac:dyDescent="0.3">
      <c r="V5976" s="66"/>
    </row>
    <row r="5977" spans="22:22" x14ac:dyDescent="0.3">
      <c r="V5977" s="66"/>
    </row>
    <row r="5978" spans="22:22" x14ac:dyDescent="0.3">
      <c r="V5978" s="66"/>
    </row>
    <row r="5979" spans="22:22" x14ac:dyDescent="0.3">
      <c r="V5979" s="66"/>
    </row>
    <row r="5980" spans="22:22" x14ac:dyDescent="0.3">
      <c r="V5980" s="66"/>
    </row>
    <row r="5981" spans="22:22" x14ac:dyDescent="0.3">
      <c r="V5981" s="66"/>
    </row>
    <row r="5982" spans="22:22" x14ac:dyDescent="0.3">
      <c r="V5982" s="66"/>
    </row>
    <row r="5983" spans="22:22" x14ac:dyDescent="0.3">
      <c r="V5983" s="66"/>
    </row>
    <row r="5984" spans="22:22" x14ac:dyDescent="0.3">
      <c r="V5984" s="66"/>
    </row>
    <row r="5985" spans="22:22" x14ac:dyDescent="0.3">
      <c r="V5985" s="66"/>
    </row>
    <row r="5986" spans="22:22" x14ac:dyDescent="0.3">
      <c r="V5986" s="66"/>
    </row>
    <row r="5987" spans="22:22" x14ac:dyDescent="0.3">
      <c r="V5987" s="66"/>
    </row>
    <row r="5988" spans="22:22" x14ac:dyDescent="0.3">
      <c r="V5988" s="66"/>
    </row>
    <row r="5989" spans="22:22" x14ac:dyDescent="0.3">
      <c r="V5989" s="66"/>
    </row>
    <row r="5990" spans="22:22" x14ac:dyDescent="0.3">
      <c r="V5990" s="66"/>
    </row>
    <row r="5991" spans="22:22" x14ac:dyDescent="0.3">
      <c r="V5991" s="66"/>
    </row>
    <row r="5992" spans="22:22" x14ac:dyDescent="0.3">
      <c r="V5992" s="66"/>
    </row>
    <row r="5993" spans="22:22" x14ac:dyDescent="0.3">
      <c r="V5993" s="66"/>
    </row>
    <row r="5994" spans="22:22" x14ac:dyDescent="0.3">
      <c r="V5994" s="66"/>
    </row>
    <row r="5995" spans="22:22" x14ac:dyDescent="0.3">
      <c r="V5995" s="66"/>
    </row>
    <row r="5996" spans="22:22" x14ac:dyDescent="0.3">
      <c r="V5996" s="66"/>
    </row>
    <row r="5997" spans="22:22" x14ac:dyDescent="0.3">
      <c r="V5997" s="66"/>
    </row>
    <row r="5998" spans="22:22" x14ac:dyDescent="0.3">
      <c r="V5998" s="66"/>
    </row>
    <row r="5999" spans="22:22" x14ac:dyDescent="0.3">
      <c r="V5999" s="66"/>
    </row>
    <row r="6000" spans="22:22" x14ac:dyDescent="0.3">
      <c r="V6000" s="66"/>
    </row>
    <row r="6001" spans="22:22" x14ac:dyDescent="0.3">
      <c r="V6001" s="66"/>
    </row>
    <row r="6002" spans="22:22" x14ac:dyDescent="0.3">
      <c r="V6002" s="66"/>
    </row>
    <row r="6003" spans="22:22" x14ac:dyDescent="0.3">
      <c r="V6003" s="66"/>
    </row>
    <row r="6004" spans="22:22" x14ac:dyDescent="0.3">
      <c r="V6004" s="66"/>
    </row>
    <row r="6005" spans="22:22" x14ac:dyDescent="0.3">
      <c r="V6005" s="66"/>
    </row>
    <row r="6006" spans="22:22" x14ac:dyDescent="0.3">
      <c r="V6006" s="66"/>
    </row>
    <row r="6007" spans="22:22" x14ac:dyDescent="0.3">
      <c r="V6007" s="66"/>
    </row>
    <row r="6008" spans="22:22" x14ac:dyDescent="0.3">
      <c r="V6008" s="66"/>
    </row>
    <row r="6009" spans="22:22" x14ac:dyDescent="0.3">
      <c r="V6009" s="66"/>
    </row>
    <row r="6010" spans="22:22" x14ac:dyDescent="0.3">
      <c r="V6010" s="66"/>
    </row>
    <row r="6011" spans="22:22" x14ac:dyDescent="0.3">
      <c r="V6011" s="66"/>
    </row>
    <row r="6012" spans="22:22" x14ac:dyDescent="0.3">
      <c r="V6012" s="66"/>
    </row>
    <row r="6013" spans="22:22" x14ac:dyDescent="0.3">
      <c r="V6013" s="66"/>
    </row>
    <row r="6014" spans="22:22" x14ac:dyDescent="0.3">
      <c r="V6014" s="66"/>
    </row>
    <row r="6015" spans="22:22" x14ac:dyDescent="0.3">
      <c r="V6015" s="66"/>
    </row>
    <row r="6016" spans="22:22" x14ac:dyDescent="0.3">
      <c r="V6016" s="66"/>
    </row>
    <row r="6017" spans="22:22" x14ac:dyDescent="0.3">
      <c r="V6017" s="66"/>
    </row>
    <row r="6018" spans="22:22" x14ac:dyDescent="0.3">
      <c r="V6018" s="66"/>
    </row>
    <row r="6019" spans="22:22" x14ac:dyDescent="0.3">
      <c r="V6019" s="66"/>
    </row>
    <row r="6020" spans="22:22" x14ac:dyDescent="0.3">
      <c r="V6020" s="66"/>
    </row>
    <row r="6021" spans="22:22" x14ac:dyDescent="0.3">
      <c r="V6021" s="66"/>
    </row>
    <row r="6022" spans="22:22" x14ac:dyDescent="0.3">
      <c r="V6022" s="66"/>
    </row>
    <row r="6023" spans="22:22" x14ac:dyDescent="0.3">
      <c r="V6023" s="66"/>
    </row>
    <row r="6024" spans="22:22" x14ac:dyDescent="0.3">
      <c r="V6024" s="66"/>
    </row>
    <row r="6025" spans="22:22" x14ac:dyDescent="0.3">
      <c r="V6025" s="66"/>
    </row>
    <row r="6026" spans="22:22" x14ac:dyDescent="0.3">
      <c r="V6026" s="66"/>
    </row>
    <row r="6027" spans="22:22" x14ac:dyDescent="0.3">
      <c r="V6027" s="66"/>
    </row>
    <row r="6028" spans="22:22" x14ac:dyDescent="0.3">
      <c r="V6028" s="66"/>
    </row>
    <row r="6029" spans="22:22" x14ac:dyDescent="0.3">
      <c r="V6029" s="66"/>
    </row>
    <row r="6030" spans="22:22" x14ac:dyDescent="0.3">
      <c r="V6030" s="66"/>
    </row>
    <row r="6031" spans="22:22" x14ac:dyDescent="0.3">
      <c r="V6031" s="66"/>
    </row>
    <row r="6032" spans="22:22" x14ac:dyDescent="0.3">
      <c r="V6032" s="66"/>
    </row>
    <row r="6033" spans="22:22" x14ac:dyDescent="0.3">
      <c r="V6033" s="66"/>
    </row>
    <row r="6034" spans="22:22" x14ac:dyDescent="0.3">
      <c r="V6034" s="66"/>
    </row>
    <row r="6035" spans="22:22" x14ac:dyDescent="0.3">
      <c r="V6035" s="66"/>
    </row>
    <row r="6036" spans="22:22" x14ac:dyDescent="0.3">
      <c r="V6036" s="66"/>
    </row>
    <row r="6037" spans="22:22" x14ac:dyDescent="0.3">
      <c r="V6037" s="66"/>
    </row>
    <row r="6038" spans="22:22" x14ac:dyDescent="0.3">
      <c r="V6038" s="66"/>
    </row>
    <row r="6039" spans="22:22" x14ac:dyDescent="0.3">
      <c r="V6039" s="66"/>
    </row>
    <row r="6040" spans="22:22" x14ac:dyDescent="0.3">
      <c r="V6040" s="66"/>
    </row>
    <row r="6041" spans="22:22" x14ac:dyDescent="0.3">
      <c r="V6041" s="66"/>
    </row>
    <row r="6042" spans="22:22" x14ac:dyDescent="0.3">
      <c r="V6042" s="66"/>
    </row>
    <row r="6043" spans="22:22" x14ac:dyDescent="0.3">
      <c r="V6043" s="66"/>
    </row>
    <row r="6044" spans="22:22" x14ac:dyDescent="0.3">
      <c r="V6044" s="66"/>
    </row>
    <row r="6045" spans="22:22" x14ac:dyDescent="0.3">
      <c r="V6045" s="66"/>
    </row>
    <row r="6046" spans="22:22" x14ac:dyDescent="0.3">
      <c r="V6046" s="66"/>
    </row>
    <row r="6047" spans="22:22" x14ac:dyDescent="0.3">
      <c r="V6047" s="66"/>
    </row>
    <row r="6048" spans="22:22" x14ac:dyDescent="0.3">
      <c r="V6048" s="66"/>
    </row>
    <row r="6049" spans="22:22" x14ac:dyDescent="0.3">
      <c r="V6049" s="66"/>
    </row>
    <row r="6050" spans="22:22" x14ac:dyDescent="0.3">
      <c r="V6050" s="66"/>
    </row>
    <row r="6051" spans="22:22" x14ac:dyDescent="0.3">
      <c r="V6051" s="66"/>
    </row>
    <row r="6052" spans="22:22" x14ac:dyDescent="0.3">
      <c r="V6052" s="66"/>
    </row>
    <row r="6053" spans="22:22" x14ac:dyDescent="0.3">
      <c r="V6053" s="66"/>
    </row>
    <row r="6054" spans="22:22" x14ac:dyDescent="0.3">
      <c r="V6054" s="66"/>
    </row>
    <row r="6055" spans="22:22" x14ac:dyDescent="0.3">
      <c r="V6055" s="66"/>
    </row>
    <row r="6056" spans="22:22" x14ac:dyDescent="0.3">
      <c r="V6056" s="66"/>
    </row>
    <row r="6057" spans="22:22" x14ac:dyDescent="0.3">
      <c r="V6057" s="66"/>
    </row>
    <row r="6058" spans="22:22" x14ac:dyDescent="0.3">
      <c r="V6058" s="66"/>
    </row>
    <row r="6059" spans="22:22" x14ac:dyDescent="0.3">
      <c r="V6059" s="66"/>
    </row>
    <row r="6060" spans="22:22" x14ac:dyDescent="0.3">
      <c r="V6060" s="66"/>
    </row>
    <row r="6061" spans="22:22" x14ac:dyDescent="0.3">
      <c r="V6061" s="66"/>
    </row>
    <row r="6062" spans="22:22" x14ac:dyDescent="0.3">
      <c r="V6062" s="66"/>
    </row>
    <row r="6063" spans="22:22" x14ac:dyDescent="0.3">
      <c r="V6063" s="66"/>
    </row>
    <row r="6064" spans="22:22" x14ac:dyDescent="0.3">
      <c r="V6064" s="66"/>
    </row>
    <row r="6065" spans="22:22" x14ac:dyDescent="0.3">
      <c r="V6065" s="66"/>
    </row>
    <row r="6066" spans="22:22" x14ac:dyDescent="0.3">
      <c r="V6066" s="66"/>
    </row>
    <row r="6067" spans="22:22" x14ac:dyDescent="0.3">
      <c r="V6067" s="66"/>
    </row>
    <row r="6068" spans="22:22" x14ac:dyDescent="0.3">
      <c r="V6068" s="66"/>
    </row>
    <row r="6069" spans="22:22" x14ac:dyDescent="0.3">
      <c r="V6069" s="66"/>
    </row>
    <row r="6070" spans="22:22" x14ac:dyDescent="0.3">
      <c r="V6070" s="66"/>
    </row>
    <row r="6071" spans="22:22" x14ac:dyDescent="0.3">
      <c r="V6071" s="66"/>
    </row>
    <row r="6072" spans="22:22" x14ac:dyDescent="0.3">
      <c r="V6072" s="66"/>
    </row>
    <row r="6073" spans="22:22" x14ac:dyDescent="0.3">
      <c r="V6073" s="66"/>
    </row>
    <row r="6074" spans="22:22" x14ac:dyDescent="0.3">
      <c r="V6074" s="66"/>
    </row>
    <row r="6075" spans="22:22" x14ac:dyDescent="0.3">
      <c r="V6075" s="66"/>
    </row>
    <row r="6076" spans="22:22" x14ac:dyDescent="0.3">
      <c r="V6076" s="66"/>
    </row>
    <row r="6077" spans="22:22" x14ac:dyDescent="0.3">
      <c r="V6077" s="66"/>
    </row>
    <row r="6078" spans="22:22" x14ac:dyDescent="0.3">
      <c r="V6078" s="66"/>
    </row>
    <row r="6079" spans="22:22" x14ac:dyDescent="0.3">
      <c r="V6079" s="66"/>
    </row>
    <row r="6080" spans="22:22" x14ac:dyDescent="0.3">
      <c r="V6080" s="66"/>
    </row>
    <row r="6081" spans="22:22" x14ac:dyDescent="0.3">
      <c r="V6081" s="66"/>
    </row>
    <row r="6082" spans="22:22" x14ac:dyDescent="0.3">
      <c r="V6082" s="66"/>
    </row>
    <row r="6083" spans="22:22" x14ac:dyDescent="0.3">
      <c r="V6083" s="66"/>
    </row>
    <row r="6084" spans="22:22" x14ac:dyDescent="0.3">
      <c r="V6084" s="66"/>
    </row>
    <row r="6085" spans="22:22" x14ac:dyDescent="0.3">
      <c r="V6085" s="66"/>
    </row>
    <row r="6086" spans="22:22" x14ac:dyDescent="0.3">
      <c r="V6086" s="66"/>
    </row>
    <row r="6087" spans="22:22" x14ac:dyDescent="0.3">
      <c r="V6087" s="66"/>
    </row>
    <row r="6088" spans="22:22" x14ac:dyDescent="0.3">
      <c r="V6088" s="66"/>
    </row>
    <row r="6089" spans="22:22" x14ac:dyDescent="0.3">
      <c r="V6089" s="66"/>
    </row>
    <row r="6090" spans="22:22" x14ac:dyDescent="0.3">
      <c r="V6090" s="66"/>
    </row>
    <row r="6091" spans="22:22" x14ac:dyDescent="0.3">
      <c r="V6091" s="66"/>
    </row>
    <row r="6092" spans="22:22" x14ac:dyDescent="0.3">
      <c r="V6092" s="66"/>
    </row>
    <row r="6093" spans="22:22" x14ac:dyDescent="0.3">
      <c r="V6093" s="66"/>
    </row>
    <row r="6094" spans="22:22" x14ac:dyDescent="0.3">
      <c r="V6094" s="66"/>
    </row>
    <row r="6095" spans="22:22" x14ac:dyDescent="0.3">
      <c r="V6095" s="66"/>
    </row>
    <row r="6096" spans="22:22" x14ac:dyDescent="0.3">
      <c r="V6096" s="66"/>
    </row>
    <row r="6097" spans="22:22" x14ac:dyDescent="0.3">
      <c r="V6097" s="66"/>
    </row>
    <row r="6098" spans="22:22" x14ac:dyDescent="0.3">
      <c r="V6098" s="66"/>
    </row>
    <row r="6099" spans="22:22" x14ac:dyDescent="0.3">
      <c r="V6099" s="66"/>
    </row>
    <row r="6100" spans="22:22" x14ac:dyDescent="0.3">
      <c r="V6100" s="66"/>
    </row>
    <row r="6101" spans="22:22" x14ac:dyDescent="0.3">
      <c r="V6101" s="66"/>
    </row>
    <row r="6102" spans="22:22" x14ac:dyDescent="0.3">
      <c r="V6102" s="66"/>
    </row>
    <row r="6103" spans="22:22" x14ac:dyDescent="0.3">
      <c r="V6103" s="66"/>
    </row>
    <row r="6104" spans="22:22" x14ac:dyDescent="0.3">
      <c r="V6104" s="66"/>
    </row>
    <row r="6105" spans="22:22" x14ac:dyDescent="0.3">
      <c r="V6105" s="66"/>
    </row>
    <row r="6106" spans="22:22" x14ac:dyDescent="0.3">
      <c r="V6106" s="66"/>
    </row>
    <row r="6107" spans="22:22" x14ac:dyDescent="0.3">
      <c r="V6107" s="66"/>
    </row>
    <row r="6108" spans="22:22" x14ac:dyDescent="0.3">
      <c r="V6108" s="66"/>
    </row>
    <row r="6109" spans="22:22" x14ac:dyDescent="0.3">
      <c r="V6109" s="66"/>
    </row>
    <row r="6110" spans="22:22" x14ac:dyDescent="0.3">
      <c r="V6110" s="66"/>
    </row>
    <row r="6111" spans="22:22" x14ac:dyDescent="0.3">
      <c r="V6111" s="66"/>
    </row>
    <row r="6112" spans="22:22" x14ac:dyDescent="0.3">
      <c r="V6112" s="66"/>
    </row>
    <row r="6113" spans="22:22" x14ac:dyDescent="0.3">
      <c r="V6113" s="66"/>
    </row>
    <row r="6114" spans="22:22" x14ac:dyDescent="0.3">
      <c r="V6114" s="66"/>
    </row>
    <row r="6115" spans="22:22" x14ac:dyDescent="0.3">
      <c r="V6115" s="66"/>
    </row>
    <row r="6116" spans="22:22" x14ac:dyDescent="0.3">
      <c r="V6116" s="66"/>
    </row>
    <row r="6117" spans="22:22" x14ac:dyDescent="0.3">
      <c r="V6117" s="66"/>
    </row>
    <row r="6118" spans="22:22" x14ac:dyDescent="0.3">
      <c r="V6118" s="66"/>
    </row>
    <row r="6119" spans="22:22" x14ac:dyDescent="0.3">
      <c r="V6119" s="66"/>
    </row>
    <row r="6120" spans="22:22" x14ac:dyDescent="0.3">
      <c r="V6120" s="66"/>
    </row>
    <row r="6121" spans="22:22" x14ac:dyDescent="0.3">
      <c r="V6121" s="66"/>
    </row>
    <row r="6122" spans="22:22" x14ac:dyDescent="0.3">
      <c r="V6122" s="66"/>
    </row>
    <row r="6123" spans="22:22" x14ac:dyDescent="0.3">
      <c r="V6123" s="66"/>
    </row>
    <row r="6124" spans="22:22" x14ac:dyDescent="0.3">
      <c r="V6124" s="66"/>
    </row>
    <row r="6125" spans="22:22" x14ac:dyDescent="0.3">
      <c r="V6125" s="66"/>
    </row>
    <row r="6126" spans="22:22" x14ac:dyDescent="0.3">
      <c r="V6126" s="66"/>
    </row>
    <row r="6127" spans="22:22" x14ac:dyDescent="0.3">
      <c r="V6127" s="66"/>
    </row>
    <row r="6128" spans="22:22" x14ac:dyDescent="0.3">
      <c r="V6128" s="66"/>
    </row>
    <row r="6129" spans="22:22" x14ac:dyDescent="0.3">
      <c r="V6129" s="66"/>
    </row>
    <row r="6130" spans="22:22" x14ac:dyDescent="0.3">
      <c r="V6130" s="66"/>
    </row>
    <row r="6131" spans="22:22" x14ac:dyDescent="0.3">
      <c r="V6131" s="66"/>
    </row>
    <row r="6132" spans="22:22" x14ac:dyDescent="0.3">
      <c r="V6132" s="66"/>
    </row>
    <row r="6133" spans="22:22" x14ac:dyDescent="0.3">
      <c r="V6133" s="66"/>
    </row>
    <row r="6134" spans="22:22" x14ac:dyDescent="0.3">
      <c r="V6134" s="66"/>
    </row>
    <row r="6135" spans="22:22" x14ac:dyDescent="0.3">
      <c r="V6135" s="66"/>
    </row>
    <row r="6136" spans="22:22" x14ac:dyDescent="0.3">
      <c r="V6136" s="66"/>
    </row>
    <row r="6137" spans="22:22" x14ac:dyDescent="0.3">
      <c r="V6137" s="66"/>
    </row>
    <row r="6138" spans="22:22" x14ac:dyDescent="0.3">
      <c r="V6138" s="66"/>
    </row>
    <row r="6139" spans="22:22" x14ac:dyDescent="0.3">
      <c r="V6139" s="66"/>
    </row>
    <row r="6140" spans="22:22" x14ac:dyDescent="0.3">
      <c r="V6140" s="66"/>
    </row>
    <row r="6141" spans="22:22" x14ac:dyDescent="0.3">
      <c r="V6141" s="66"/>
    </row>
    <row r="6142" spans="22:22" x14ac:dyDescent="0.3">
      <c r="V6142" s="66"/>
    </row>
    <row r="6143" spans="22:22" x14ac:dyDescent="0.3">
      <c r="V6143" s="66"/>
    </row>
    <row r="6144" spans="22:22" x14ac:dyDescent="0.3">
      <c r="V6144" s="66"/>
    </row>
    <row r="6145" spans="22:22" x14ac:dyDescent="0.3">
      <c r="V6145" s="66"/>
    </row>
    <row r="6146" spans="22:22" x14ac:dyDescent="0.3">
      <c r="V6146" s="66"/>
    </row>
    <row r="6147" spans="22:22" x14ac:dyDescent="0.3">
      <c r="V6147" s="66"/>
    </row>
    <row r="6148" spans="22:22" x14ac:dyDescent="0.3">
      <c r="V6148" s="66"/>
    </row>
    <row r="6149" spans="22:22" x14ac:dyDescent="0.3">
      <c r="V6149" s="66"/>
    </row>
    <row r="6150" spans="22:22" x14ac:dyDescent="0.3">
      <c r="V6150" s="66"/>
    </row>
    <row r="6151" spans="22:22" x14ac:dyDescent="0.3">
      <c r="V6151" s="66"/>
    </row>
    <row r="6152" spans="22:22" x14ac:dyDescent="0.3">
      <c r="V6152" s="66"/>
    </row>
    <row r="6153" spans="22:22" x14ac:dyDescent="0.3">
      <c r="V6153" s="66"/>
    </row>
    <row r="6154" spans="22:22" x14ac:dyDescent="0.3">
      <c r="V6154" s="66"/>
    </row>
    <row r="6155" spans="22:22" x14ac:dyDescent="0.3">
      <c r="V6155" s="66"/>
    </row>
    <row r="6156" spans="22:22" x14ac:dyDescent="0.3">
      <c r="V6156" s="66"/>
    </row>
    <row r="6157" spans="22:22" x14ac:dyDescent="0.3">
      <c r="V6157" s="66"/>
    </row>
    <row r="6158" spans="22:22" x14ac:dyDescent="0.3">
      <c r="V6158" s="66"/>
    </row>
    <row r="6159" spans="22:22" x14ac:dyDescent="0.3">
      <c r="V6159" s="66"/>
    </row>
    <row r="6160" spans="22:22" x14ac:dyDescent="0.3">
      <c r="V6160" s="66"/>
    </row>
    <row r="6161" spans="22:22" x14ac:dyDescent="0.3">
      <c r="V6161" s="66"/>
    </row>
    <row r="6162" spans="22:22" x14ac:dyDescent="0.3">
      <c r="V6162" s="66"/>
    </row>
    <row r="6163" spans="22:22" x14ac:dyDescent="0.3">
      <c r="V6163" s="66"/>
    </row>
    <row r="6164" spans="22:22" x14ac:dyDescent="0.3">
      <c r="V6164" s="66"/>
    </row>
    <row r="6165" spans="22:22" x14ac:dyDescent="0.3">
      <c r="V6165" s="66"/>
    </row>
    <row r="6166" spans="22:22" x14ac:dyDescent="0.3">
      <c r="V6166" s="66"/>
    </row>
    <row r="6167" spans="22:22" x14ac:dyDescent="0.3">
      <c r="V6167" s="66"/>
    </row>
    <row r="6168" spans="22:22" x14ac:dyDescent="0.3">
      <c r="V6168" s="66"/>
    </row>
    <row r="6169" spans="22:22" x14ac:dyDescent="0.3">
      <c r="V6169" s="66"/>
    </row>
    <row r="6170" spans="22:22" x14ac:dyDescent="0.3">
      <c r="V6170" s="66"/>
    </row>
    <row r="6171" spans="22:22" x14ac:dyDescent="0.3">
      <c r="V6171" s="66"/>
    </row>
    <row r="6172" spans="22:22" x14ac:dyDescent="0.3">
      <c r="V6172" s="66"/>
    </row>
    <row r="6173" spans="22:22" x14ac:dyDescent="0.3">
      <c r="V6173" s="66"/>
    </row>
    <row r="6174" spans="22:22" x14ac:dyDescent="0.3">
      <c r="V6174" s="66"/>
    </row>
    <row r="6175" spans="22:22" x14ac:dyDescent="0.3">
      <c r="V6175" s="66"/>
    </row>
    <row r="6176" spans="22:22" x14ac:dyDescent="0.3">
      <c r="V6176" s="66"/>
    </row>
    <row r="6177" spans="22:22" x14ac:dyDescent="0.3">
      <c r="V6177" s="66"/>
    </row>
    <row r="6178" spans="22:22" x14ac:dyDescent="0.3">
      <c r="V6178" s="66"/>
    </row>
    <row r="6179" spans="22:22" x14ac:dyDescent="0.3">
      <c r="V6179" s="66"/>
    </row>
    <row r="6180" spans="22:22" x14ac:dyDescent="0.3">
      <c r="V6180" s="66"/>
    </row>
    <row r="6181" spans="22:22" x14ac:dyDescent="0.3">
      <c r="V6181" s="66"/>
    </row>
    <row r="6182" spans="22:22" x14ac:dyDescent="0.3">
      <c r="V6182" s="66"/>
    </row>
    <row r="6183" spans="22:22" x14ac:dyDescent="0.3">
      <c r="V6183" s="66"/>
    </row>
    <row r="6184" spans="22:22" x14ac:dyDescent="0.3">
      <c r="V6184" s="66"/>
    </row>
    <row r="6185" spans="22:22" x14ac:dyDescent="0.3">
      <c r="V6185" s="66"/>
    </row>
    <row r="6186" spans="22:22" x14ac:dyDescent="0.3">
      <c r="V6186" s="66"/>
    </row>
    <row r="6187" spans="22:22" x14ac:dyDescent="0.3">
      <c r="V6187" s="66"/>
    </row>
    <row r="6188" spans="22:22" x14ac:dyDescent="0.3">
      <c r="V6188" s="66"/>
    </row>
    <row r="6189" spans="22:22" x14ac:dyDescent="0.3">
      <c r="V6189" s="66"/>
    </row>
    <row r="6190" spans="22:22" x14ac:dyDescent="0.3">
      <c r="V6190" s="66"/>
    </row>
    <row r="6191" spans="22:22" x14ac:dyDescent="0.3">
      <c r="V6191" s="66"/>
    </row>
    <row r="6192" spans="22:22" x14ac:dyDescent="0.3">
      <c r="V6192" s="66"/>
    </row>
    <row r="6193" spans="22:22" x14ac:dyDescent="0.3">
      <c r="V6193" s="66"/>
    </row>
    <row r="6194" spans="22:22" x14ac:dyDescent="0.3">
      <c r="V6194" s="66"/>
    </row>
    <row r="6195" spans="22:22" x14ac:dyDescent="0.3">
      <c r="V6195" s="66"/>
    </row>
    <row r="6196" spans="22:22" x14ac:dyDescent="0.3">
      <c r="V6196" s="66"/>
    </row>
    <row r="6197" spans="22:22" x14ac:dyDescent="0.3">
      <c r="V6197" s="66"/>
    </row>
    <row r="6198" spans="22:22" x14ac:dyDescent="0.3">
      <c r="V6198" s="66"/>
    </row>
    <row r="6199" spans="22:22" x14ac:dyDescent="0.3">
      <c r="V6199" s="66"/>
    </row>
    <row r="6200" spans="22:22" x14ac:dyDescent="0.3">
      <c r="V6200" s="66"/>
    </row>
    <row r="6201" spans="22:22" x14ac:dyDescent="0.3">
      <c r="V6201" s="66"/>
    </row>
    <row r="6202" spans="22:22" x14ac:dyDescent="0.3">
      <c r="V6202" s="66"/>
    </row>
    <row r="6203" spans="22:22" x14ac:dyDescent="0.3">
      <c r="V6203" s="66"/>
    </row>
    <row r="6204" spans="22:22" x14ac:dyDescent="0.3">
      <c r="V6204" s="66"/>
    </row>
    <row r="6205" spans="22:22" x14ac:dyDescent="0.3">
      <c r="V6205" s="66"/>
    </row>
    <row r="6206" spans="22:22" x14ac:dyDescent="0.3">
      <c r="V6206" s="66"/>
    </row>
    <row r="6207" spans="22:22" x14ac:dyDescent="0.3">
      <c r="V6207" s="66"/>
    </row>
    <row r="6208" spans="22:22" x14ac:dyDescent="0.3">
      <c r="V6208" s="66"/>
    </row>
    <row r="6209" spans="22:22" x14ac:dyDescent="0.3">
      <c r="V6209" s="66"/>
    </row>
    <row r="6210" spans="22:22" x14ac:dyDescent="0.3">
      <c r="V6210" s="66"/>
    </row>
    <row r="6211" spans="22:22" x14ac:dyDescent="0.3">
      <c r="V6211" s="66"/>
    </row>
    <row r="6212" spans="22:22" x14ac:dyDescent="0.3">
      <c r="V6212" s="66"/>
    </row>
    <row r="6213" spans="22:22" x14ac:dyDescent="0.3">
      <c r="V6213" s="66"/>
    </row>
    <row r="6214" spans="22:22" x14ac:dyDescent="0.3">
      <c r="V6214" s="66"/>
    </row>
    <row r="6215" spans="22:22" x14ac:dyDescent="0.3">
      <c r="V6215" s="66"/>
    </row>
    <row r="6216" spans="22:22" x14ac:dyDescent="0.3">
      <c r="V6216" s="66"/>
    </row>
    <row r="6217" spans="22:22" x14ac:dyDescent="0.3">
      <c r="V6217" s="66"/>
    </row>
    <row r="6218" spans="22:22" x14ac:dyDescent="0.3">
      <c r="V6218" s="66"/>
    </row>
    <row r="6219" spans="22:22" x14ac:dyDescent="0.3">
      <c r="V6219" s="66"/>
    </row>
    <row r="6220" spans="22:22" x14ac:dyDescent="0.3">
      <c r="V6220" s="66"/>
    </row>
    <row r="6221" spans="22:22" x14ac:dyDescent="0.3">
      <c r="V6221" s="66"/>
    </row>
    <row r="6222" spans="22:22" x14ac:dyDescent="0.3">
      <c r="V6222" s="66"/>
    </row>
    <row r="6223" spans="22:22" x14ac:dyDescent="0.3">
      <c r="V6223" s="66"/>
    </row>
    <row r="6224" spans="22:22" x14ac:dyDescent="0.3">
      <c r="V6224" s="66"/>
    </row>
    <row r="6225" spans="22:22" x14ac:dyDescent="0.3">
      <c r="V6225" s="66"/>
    </row>
    <row r="6226" spans="22:22" x14ac:dyDescent="0.3">
      <c r="V6226" s="66"/>
    </row>
    <row r="6227" spans="22:22" x14ac:dyDescent="0.3">
      <c r="V6227" s="66"/>
    </row>
    <row r="6228" spans="22:22" x14ac:dyDescent="0.3">
      <c r="V6228" s="66"/>
    </row>
    <row r="6229" spans="22:22" x14ac:dyDescent="0.3">
      <c r="V6229" s="66"/>
    </row>
    <row r="6230" spans="22:22" x14ac:dyDescent="0.3">
      <c r="V6230" s="66"/>
    </row>
    <row r="6231" spans="22:22" x14ac:dyDescent="0.3">
      <c r="V6231" s="66"/>
    </row>
    <row r="6232" spans="22:22" x14ac:dyDescent="0.3">
      <c r="V6232" s="66"/>
    </row>
    <row r="6233" spans="22:22" x14ac:dyDescent="0.3">
      <c r="V6233" s="66"/>
    </row>
    <row r="6234" spans="22:22" x14ac:dyDescent="0.3">
      <c r="V6234" s="66"/>
    </row>
    <row r="6235" spans="22:22" x14ac:dyDescent="0.3">
      <c r="V6235" s="66"/>
    </row>
    <row r="6236" spans="22:22" x14ac:dyDescent="0.3">
      <c r="V6236" s="66"/>
    </row>
    <row r="6237" spans="22:22" x14ac:dyDescent="0.3">
      <c r="V6237" s="66"/>
    </row>
    <row r="6238" spans="22:22" x14ac:dyDescent="0.3">
      <c r="V6238" s="66"/>
    </row>
    <row r="6239" spans="22:22" x14ac:dyDescent="0.3">
      <c r="V6239" s="66"/>
    </row>
    <row r="6240" spans="22:22" x14ac:dyDescent="0.3">
      <c r="V6240" s="66"/>
    </row>
    <row r="6241" spans="22:22" x14ac:dyDescent="0.3">
      <c r="V6241" s="66"/>
    </row>
    <row r="6242" spans="22:22" x14ac:dyDescent="0.3">
      <c r="V6242" s="66"/>
    </row>
    <row r="6243" spans="22:22" x14ac:dyDescent="0.3">
      <c r="V6243" s="66"/>
    </row>
    <row r="6244" spans="22:22" x14ac:dyDescent="0.3">
      <c r="V6244" s="66"/>
    </row>
    <row r="6245" spans="22:22" x14ac:dyDescent="0.3">
      <c r="V6245" s="66"/>
    </row>
    <row r="6246" spans="22:22" x14ac:dyDescent="0.3">
      <c r="V6246" s="66"/>
    </row>
    <row r="6247" spans="22:22" x14ac:dyDescent="0.3">
      <c r="V6247" s="66"/>
    </row>
    <row r="6248" spans="22:22" x14ac:dyDescent="0.3">
      <c r="V6248" s="66"/>
    </row>
    <row r="6249" spans="22:22" x14ac:dyDescent="0.3">
      <c r="V6249" s="66"/>
    </row>
    <row r="6250" spans="22:22" x14ac:dyDescent="0.3">
      <c r="V6250" s="66"/>
    </row>
    <row r="6251" spans="22:22" x14ac:dyDescent="0.3">
      <c r="V6251" s="66"/>
    </row>
    <row r="6252" spans="22:22" x14ac:dyDescent="0.3">
      <c r="V6252" s="66"/>
    </row>
    <row r="6253" spans="22:22" x14ac:dyDescent="0.3">
      <c r="V6253" s="66"/>
    </row>
    <row r="6254" spans="22:22" x14ac:dyDescent="0.3">
      <c r="V6254" s="66"/>
    </row>
    <row r="6255" spans="22:22" x14ac:dyDescent="0.3">
      <c r="V6255" s="66"/>
    </row>
    <row r="6256" spans="22:22" x14ac:dyDescent="0.3">
      <c r="V6256" s="66"/>
    </row>
    <row r="6257" spans="22:22" x14ac:dyDescent="0.3">
      <c r="V6257" s="66"/>
    </row>
    <row r="6258" spans="22:22" x14ac:dyDescent="0.3">
      <c r="V6258" s="66"/>
    </row>
    <row r="6259" spans="22:22" x14ac:dyDescent="0.3">
      <c r="V6259" s="66"/>
    </row>
    <row r="6260" spans="22:22" x14ac:dyDescent="0.3">
      <c r="V6260" s="66"/>
    </row>
    <row r="6261" spans="22:22" x14ac:dyDescent="0.3">
      <c r="V6261" s="66"/>
    </row>
    <row r="6262" spans="22:22" x14ac:dyDescent="0.3">
      <c r="V6262" s="66"/>
    </row>
    <row r="6263" spans="22:22" x14ac:dyDescent="0.3">
      <c r="V6263" s="66"/>
    </row>
    <row r="6264" spans="22:22" x14ac:dyDescent="0.3">
      <c r="V6264" s="66"/>
    </row>
    <row r="6265" spans="22:22" x14ac:dyDescent="0.3">
      <c r="V6265" s="66"/>
    </row>
    <row r="6266" spans="22:22" x14ac:dyDescent="0.3">
      <c r="V6266" s="66"/>
    </row>
    <row r="6267" spans="22:22" x14ac:dyDescent="0.3">
      <c r="V6267" s="66"/>
    </row>
    <row r="6268" spans="22:22" x14ac:dyDescent="0.3">
      <c r="V6268" s="66"/>
    </row>
    <row r="6269" spans="22:22" x14ac:dyDescent="0.3">
      <c r="V6269" s="66"/>
    </row>
    <row r="6270" spans="22:22" x14ac:dyDescent="0.3">
      <c r="V6270" s="66"/>
    </row>
    <row r="6271" spans="22:22" x14ac:dyDescent="0.3">
      <c r="V6271" s="66"/>
    </row>
    <row r="6272" spans="22:22" x14ac:dyDescent="0.3">
      <c r="V6272" s="66"/>
    </row>
    <row r="6273" spans="22:22" x14ac:dyDescent="0.3">
      <c r="V6273" s="66"/>
    </row>
    <row r="6274" spans="22:22" x14ac:dyDescent="0.3">
      <c r="V6274" s="66"/>
    </row>
    <row r="6275" spans="22:22" x14ac:dyDescent="0.3">
      <c r="V6275" s="66"/>
    </row>
    <row r="6276" spans="22:22" x14ac:dyDescent="0.3">
      <c r="V6276" s="66"/>
    </row>
    <row r="6277" spans="22:22" x14ac:dyDescent="0.3">
      <c r="V6277" s="66"/>
    </row>
    <row r="6278" spans="22:22" x14ac:dyDescent="0.3">
      <c r="V6278" s="66"/>
    </row>
    <row r="6279" spans="22:22" x14ac:dyDescent="0.3">
      <c r="V6279" s="66"/>
    </row>
    <row r="6280" spans="22:22" x14ac:dyDescent="0.3">
      <c r="V6280" s="66"/>
    </row>
    <row r="6281" spans="22:22" x14ac:dyDescent="0.3">
      <c r="V6281" s="66"/>
    </row>
    <row r="6282" spans="22:22" x14ac:dyDescent="0.3">
      <c r="V6282" s="66"/>
    </row>
    <row r="6283" spans="22:22" x14ac:dyDescent="0.3">
      <c r="V6283" s="66"/>
    </row>
    <row r="6284" spans="22:22" x14ac:dyDescent="0.3">
      <c r="V6284" s="66"/>
    </row>
    <row r="6285" spans="22:22" x14ac:dyDescent="0.3">
      <c r="V6285" s="66"/>
    </row>
    <row r="6286" spans="22:22" x14ac:dyDescent="0.3">
      <c r="V6286" s="66"/>
    </row>
    <row r="6287" spans="22:22" x14ac:dyDescent="0.3">
      <c r="V6287" s="66"/>
    </row>
    <row r="6288" spans="22:22" x14ac:dyDescent="0.3">
      <c r="V6288" s="66"/>
    </row>
    <row r="6289" spans="22:22" x14ac:dyDescent="0.3">
      <c r="V6289" s="66"/>
    </row>
    <row r="6290" spans="22:22" x14ac:dyDescent="0.3">
      <c r="V6290" s="66"/>
    </row>
    <row r="6291" spans="22:22" x14ac:dyDescent="0.3">
      <c r="V6291" s="66"/>
    </row>
    <row r="6292" spans="22:22" x14ac:dyDescent="0.3">
      <c r="V6292" s="66"/>
    </row>
    <row r="6293" spans="22:22" x14ac:dyDescent="0.3">
      <c r="V6293" s="66"/>
    </row>
    <row r="6294" spans="22:22" x14ac:dyDescent="0.3">
      <c r="V6294" s="66"/>
    </row>
    <row r="6295" spans="22:22" x14ac:dyDescent="0.3">
      <c r="V6295" s="66"/>
    </row>
    <row r="6296" spans="22:22" x14ac:dyDescent="0.3">
      <c r="V6296" s="66"/>
    </row>
    <row r="6297" spans="22:22" x14ac:dyDescent="0.3">
      <c r="V6297" s="66"/>
    </row>
    <row r="6298" spans="22:22" x14ac:dyDescent="0.3">
      <c r="V6298" s="66"/>
    </row>
    <row r="6299" spans="22:22" x14ac:dyDescent="0.3">
      <c r="V6299" s="66"/>
    </row>
    <row r="6300" spans="22:22" x14ac:dyDescent="0.3">
      <c r="V6300" s="66"/>
    </row>
    <row r="6301" spans="22:22" x14ac:dyDescent="0.3">
      <c r="V6301" s="66"/>
    </row>
    <row r="6302" spans="22:22" x14ac:dyDescent="0.3">
      <c r="V6302" s="66"/>
    </row>
    <row r="6303" spans="22:22" x14ac:dyDescent="0.3">
      <c r="V6303" s="66"/>
    </row>
    <row r="6304" spans="22:22" x14ac:dyDescent="0.3">
      <c r="V6304" s="66"/>
    </row>
    <row r="6305" spans="22:22" x14ac:dyDescent="0.3">
      <c r="V6305" s="66"/>
    </row>
    <row r="6306" spans="22:22" x14ac:dyDescent="0.3">
      <c r="V6306" s="66"/>
    </row>
    <row r="6307" spans="22:22" x14ac:dyDescent="0.3">
      <c r="V6307" s="66"/>
    </row>
    <row r="6308" spans="22:22" x14ac:dyDescent="0.3">
      <c r="V6308" s="66"/>
    </row>
    <row r="6309" spans="22:22" x14ac:dyDescent="0.3">
      <c r="V6309" s="66"/>
    </row>
    <row r="6310" spans="22:22" x14ac:dyDescent="0.3">
      <c r="V6310" s="66"/>
    </row>
    <row r="6311" spans="22:22" x14ac:dyDescent="0.3">
      <c r="V6311" s="66"/>
    </row>
    <row r="6312" spans="22:22" x14ac:dyDescent="0.3">
      <c r="V6312" s="66"/>
    </row>
    <row r="6313" spans="22:22" x14ac:dyDescent="0.3">
      <c r="V6313" s="66"/>
    </row>
    <row r="6314" spans="22:22" x14ac:dyDescent="0.3">
      <c r="V6314" s="66"/>
    </row>
    <row r="6315" spans="22:22" x14ac:dyDescent="0.3">
      <c r="V6315" s="66"/>
    </row>
    <row r="6316" spans="22:22" x14ac:dyDescent="0.3">
      <c r="V6316" s="66"/>
    </row>
    <row r="6317" spans="22:22" x14ac:dyDescent="0.3">
      <c r="V6317" s="66"/>
    </row>
    <row r="6318" spans="22:22" x14ac:dyDescent="0.3">
      <c r="V6318" s="66"/>
    </row>
    <row r="6319" spans="22:22" x14ac:dyDescent="0.3">
      <c r="V6319" s="66"/>
    </row>
    <row r="6320" spans="22:22" x14ac:dyDescent="0.3">
      <c r="V6320" s="66"/>
    </row>
    <row r="6321" spans="22:22" x14ac:dyDescent="0.3">
      <c r="V6321" s="66"/>
    </row>
    <row r="6322" spans="22:22" x14ac:dyDescent="0.3">
      <c r="V6322" s="66"/>
    </row>
    <row r="6323" spans="22:22" x14ac:dyDescent="0.3">
      <c r="V6323" s="66"/>
    </row>
    <row r="6324" spans="22:22" x14ac:dyDescent="0.3">
      <c r="V6324" s="66"/>
    </row>
    <row r="6325" spans="22:22" x14ac:dyDescent="0.3">
      <c r="V6325" s="66"/>
    </row>
    <row r="6326" spans="22:22" x14ac:dyDescent="0.3">
      <c r="V6326" s="66"/>
    </row>
    <row r="6327" spans="22:22" x14ac:dyDescent="0.3">
      <c r="V6327" s="66"/>
    </row>
    <row r="6328" spans="22:22" x14ac:dyDescent="0.3">
      <c r="V6328" s="66"/>
    </row>
    <row r="6329" spans="22:22" x14ac:dyDescent="0.3">
      <c r="V6329" s="66"/>
    </row>
    <row r="6330" spans="22:22" x14ac:dyDescent="0.3">
      <c r="V6330" s="66"/>
    </row>
    <row r="6331" spans="22:22" x14ac:dyDescent="0.3">
      <c r="V6331" s="66"/>
    </row>
    <row r="6332" spans="22:22" x14ac:dyDescent="0.3">
      <c r="V6332" s="66"/>
    </row>
    <row r="6333" spans="22:22" x14ac:dyDescent="0.3">
      <c r="V6333" s="66"/>
    </row>
    <row r="6334" spans="22:22" x14ac:dyDescent="0.3">
      <c r="V6334" s="66"/>
    </row>
    <row r="6335" spans="22:22" x14ac:dyDescent="0.3">
      <c r="V6335" s="66"/>
    </row>
    <row r="6336" spans="22:22" x14ac:dyDescent="0.3">
      <c r="V6336" s="66"/>
    </row>
    <row r="6337" spans="22:22" x14ac:dyDescent="0.3">
      <c r="V6337" s="66"/>
    </row>
    <row r="6338" spans="22:22" x14ac:dyDescent="0.3">
      <c r="V6338" s="66"/>
    </row>
    <row r="6339" spans="22:22" x14ac:dyDescent="0.3">
      <c r="V6339" s="66"/>
    </row>
    <row r="6340" spans="22:22" x14ac:dyDescent="0.3">
      <c r="V6340" s="66"/>
    </row>
    <row r="6341" spans="22:22" x14ac:dyDescent="0.3">
      <c r="V6341" s="66"/>
    </row>
    <row r="6342" spans="22:22" x14ac:dyDescent="0.3">
      <c r="V6342" s="66"/>
    </row>
    <row r="6343" spans="22:22" x14ac:dyDescent="0.3">
      <c r="V6343" s="66"/>
    </row>
    <row r="6344" spans="22:22" x14ac:dyDescent="0.3">
      <c r="V6344" s="66"/>
    </row>
    <row r="6345" spans="22:22" x14ac:dyDescent="0.3">
      <c r="V6345" s="66"/>
    </row>
    <row r="6346" spans="22:22" x14ac:dyDescent="0.3">
      <c r="V6346" s="66"/>
    </row>
    <row r="6347" spans="22:22" x14ac:dyDescent="0.3">
      <c r="V6347" s="66"/>
    </row>
    <row r="6348" spans="22:22" x14ac:dyDescent="0.3">
      <c r="V6348" s="66"/>
    </row>
    <row r="6349" spans="22:22" x14ac:dyDescent="0.3">
      <c r="V6349" s="66"/>
    </row>
    <row r="6350" spans="22:22" x14ac:dyDescent="0.3">
      <c r="V6350" s="66"/>
    </row>
    <row r="6351" spans="22:22" x14ac:dyDescent="0.3">
      <c r="V6351" s="66"/>
    </row>
    <row r="6352" spans="22:22" x14ac:dyDescent="0.3">
      <c r="V6352" s="66"/>
    </row>
    <row r="6353" spans="22:22" x14ac:dyDescent="0.3">
      <c r="V6353" s="66"/>
    </row>
    <row r="6354" spans="22:22" x14ac:dyDescent="0.3">
      <c r="V6354" s="66"/>
    </row>
    <row r="6355" spans="22:22" x14ac:dyDescent="0.3">
      <c r="V6355" s="66"/>
    </row>
    <row r="6356" spans="22:22" x14ac:dyDescent="0.3">
      <c r="V6356" s="66"/>
    </row>
    <row r="6357" spans="22:22" x14ac:dyDescent="0.3">
      <c r="V6357" s="66"/>
    </row>
    <row r="6358" spans="22:22" x14ac:dyDescent="0.3">
      <c r="V6358" s="66"/>
    </row>
    <row r="6359" spans="22:22" x14ac:dyDescent="0.3">
      <c r="V6359" s="66"/>
    </row>
    <row r="6360" spans="22:22" x14ac:dyDescent="0.3">
      <c r="V6360" s="66"/>
    </row>
    <row r="6361" spans="22:22" x14ac:dyDescent="0.3">
      <c r="V6361" s="66"/>
    </row>
    <row r="6362" spans="22:22" x14ac:dyDescent="0.3">
      <c r="V6362" s="66"/>
    </row>
    <row r="6363" spans="22:22" x14ac:dyDescent="0.3">
      <c r="V6363" s="66"/>
    </row>
    <row r="6364" spans="22:22" x14ac:dyDescent="0.3">
      <c r="V6364" s="66"/>
    </row>
    <row r="6365" spans="22:22" x14ac:dyDescent="0.3">
      <c r="V6365" s="66"/>
    </row>
    <row r="6366" spans="22:22" x14ac:dyDescent="0.3">
      <c r="V6366" s="66"/>
    </row>
    <row r="6367" spans="22:22" x14ac:dyDescent="0.3">
      <c r="V6367" s="66"/>
    </row>
    <row r="6368" spans="22:22" x14ac:dyDescent="0.3">
      <c r="V6368" s="66"/>
    </row>
    <row r="6369" spans="22:22" x14ac:dyDescent="0.3">
      <c r="V6369" s="66"/>
    </row>
    <row r="6370" spans="22:22" x14ac:dyDescent="0.3">
      <c r="V6370" s="66"/>
    </row>
    <row r="6371" spans="22:22" x14ac:dyDescent="0.3">
      <c r="V6371" s="66"/>
    </row>
    <row r="6372" spans="22:22" x14ac:dyDescent="0.3">
      <c r="V6372" s="66"/>
    </row>
    <row r="6373" spans="22:22" x14ac:dyDescent="0.3">
      <c r="V6373" s="66"/>
    </row>
    <row r="6374" spans="22:22" x14ac:dyDescent="0.3">
      <c r="V6374" s="66"/>
    </row>
    <row r="6375" spans="22:22" x14ac:dyDescent="0.3">
      <c r="V6375" s="66"/>
    </row>
    <row r="6376" spans="22:22" x14ac:dyDescent="0.3">
      <c r="V6376" s="66"/>
    </row>
    <row r="6377" spans="22:22" x14ac:dyDescent="0.3">
      <c r="V6377" s="66"/>
    </row>
    <row r="6378" spans="22:22" x14ac:dyDescent="0.3">
      <c r="V6378" s="66"/>
    </row>
    <row r="6379" spans="22:22" x14ac:dyDescent="0.3">
      <c r="V6379" s="66"/>
    </row>
    <row r="6380" spans="22:22" x14ac:dyDescent="0.3">
      <c r="V6380" s="66"/>
    </row>
    <row r="6381" spans="22:22" x14ac:dyDescent="0.3">
      <c r="V6381" s="66"/>
    </row>
    <row r="6382" spans="22:22" x14ac:dyDescent="0.3">
      <c r="V6382" s="66"/>
    </row>
    <row r="6383" spans="22:22" x14ac:dyDescent="0.3">
      <c r="V6383" s="66"/>
    </row>
    <row r="6384" spans="22:22" x14ac:dyDescent="0.3">
      <c r="V6384" s="66"/>
    </row>
    <row r="6385" spans="22:22" x14ac:dyDescent="0.3">
      <c r="V6385" s="66"/>
    </row>
    <row r="6386" spans="22:22" x14ac:dyDescent="0.3">
      <c r="V6386" s="66"/>
    </row>
    <row r="6387" spans="22:22" x14ac:dyDescent="0.3">
      <c r="V6387" s="66"/>
    </row>
    <row r="6388" spans="22:22" x14ac:dyDescent="0.3">
      <c r="V6388" s="66"/>
    </row>
    <row r="6389" spans="22:22" x14ac:dyDescent="0.3">
      <c r="V6389" s="66"/>
    </row>
    <row r="6390" spans="22:22" x14ac:dyDescent="0.3">
      <c r="V6390" s="66"/>
    </row>
    <row r="6391" spans="22:22" x14ac:dyDescent="0.3">
      <c r="V6391" s="66"/>
    </row>
    <row r="6392" spans="22:22" x14ac:dyDescent="0.3">
      <c r="V6392" s="66"/>
    </row>
    <row r="6393" spans="22:22" x14ac:dyDescent="0.3">
      <c r="V6393" s="66"/>
    </row>
    <row r="6394" spans="22:22" x14ac:dyDescent="0.3">
      <c r="V6394" s="66"/>
    </row>
    <row r="6395" spans="22:22" x14ac:dyDescent="0.3">
      <c r="V6395" s="66"/>
    </row>
    <row r="6396" spans="22:22" x14ac:dyDescent="0.3">
      <c r="V6396" s="66"/>
    </row>
    <row r="6397" spans="22:22" x14ac:dyDescent="0.3">
      <c r="V6397" s="66"/>
    </row>
    <row r="6398" spans="22:22" x14ac:dyDescent="0.3">
      <c r="V6398" s="66"/>
    </row>
    <row r="6399" spans="22:22" x14ac:dyDescent="0.3">
      <c r="V6399" s="66"/>
    </row>
    <row r="6400" spans="22:22" x14ac:dyDescent="0.3">
      <c r="V6400" s="66"/>
    </row>
    <row r="6401" spans="22:22" x14ac:dyDescent="0.3">
      <c r="V6401" s="66"/>
    </row>
    <row r="6402" spans="22:22" x14ac:dyDescent="0.3">
      <c r="V6402" s="66"/>
    </row>
    <row r="6403" spans="22:22" x14ac:dyDescent="0.3">
      <c r="V6403" s="66"/>
    </row>
    <row r="6404" spans="22:22" x14ac:dyDescent="0.3">
      <c r="V6404" s="66"/>
    </row>
    <row r="6405" spans="22:22" x14ac:dyDescent="0.3">
      <c r="V6405" s="66"/>
    </row>
    <row r="6406" spans="22:22" x14ac:dyDescent="0.3">
      <c r="V6406" s="66"/>
    </row>
    <row r="6407" spans="22:22" x14ac:dyDescent="0.3">
      <c r="V6407" s="66"/>
    </row>
    <row r="6408" spans="22:22" x14ac:dyDescent="0.3">
      <c r="V6408" s="66"/>
    </row>
    <row r="6409" spans="22:22" x14ac:dyDescent="0.3">
      <c r="V6409" s="66"/>
    </row>
    <row r="6410" spans="22:22" x14ac:dyDescent="0.3">
      <c r="V6410" s="66"/>
    </row>
    <row r="6411" spans="22:22" x14ac:dyDescent="0.3">
      <c r="V6411" s="66"/>
    </row>
    <row r="6412" spans="22:22" x14ac:dyDescent="0.3">
      <c r="V6412" s="66"/>
    </row>
    <row r="6413" spans="22:22" x14ac:dyDescent="0.3">
      <c r="V6413" s="66"/>
    </row>
    <row r="6414" spans="22:22" x14ac:dyDescent="0.3">
      <c r="V6414" s="66"/>
    </row>
    <row r="6415" spans="22:22" x14ac:dyDescent="0.3">
      <c r="V6415" s="66"/>
    </row>
    <row r="6416" spans="22:22" x14ac:dyDescent="0.3">
      <c r="V6416" s="66"/>
    </row>
    <row r="6417" spans="22:22" x14ac:dyDescent="0.3">
      <c r="V6417" s="66"/>
    </row>
    <row r="6418" spans="22:22" x14ac:dyDescent="0.3">
      <c r="V6418" s="66"/>
    </row>
    <row r="6419" spans="22:22" x14ac:dyDescent="0.3">
      <c r="V6419" s="66"/>
    </row>
    <row r="6420" spans="22:22" x14ac:dyDescent="0.3">
      <c r="V6420" s="66"/>
    </row>
    <row r="6421" spans="22:22" x14ac:dyDescent="0.3">
      <c r="V6421" s="66"/>
    </row>
    <row r="6422" spans="22:22" x14ac:dyDescent="0.3">
      <c r="V6422" s="66"/>
    </row>
    <row r="6423" spans="22:22" x14ac:dyDescent="0.3">
      <c r="V6423" s="66"/>
    </row>
    <row r="6424" spans="22:22" x14ac:dyDescent="0.3">
      <c r="V6424" s="66"/>
    </row>
    <row r="6425" spans="22:22" x14ac:dyDescent="0.3">
      <c r="V6425" s="66"/>
    </row>
    <row r="6426" spans="22:22" x14ac:dyDescent="0.3">
      <c r="V6426" s="66"/>
    </row>
    <row r="6427" spans="22:22" x14ac:dyDescent="0.3">
      <c r="V6427" s="66"/>
    </row>
    <row r="6428" spans="22:22" x14ac:dyDescent="0.3">
      <c r="V6428" s="66"/>
    </row>
    <row r="6429" spans="22:22" x14ac:dyDescent="0.3">
      <c r="V6429" s="66"/>
    </row>
    <row r="6430" spans="22:22" x14ac:dyDescent="0.3">
      <c r="V6430" s="66"/>
    </row>
    <row r="6431" spans="22:22" x14ac:dyDescent="0.3">
      <c r="V6431" s="66"/>
    </row>
    <row r="6432" spans="22:22" x14ac:dyDescent="0.3">
      <c r="V6432" s="66"/>
    </row>
    <row r="6433" spans="22:22" x14ac:dyDescent="0.3">
      <c r="V6433" s="66"/>
    </row>
    <row r="6434" spans="22:22" x14ac:dyDescent="0.3">
      <c r="V6434" s="66"/>
    </row>
    <row r="6435" spans="22:22" x14ac:dyDescent="0.3">
      <c r="V6435" s="66"/>
    </row>
    <row r="6436" spans="22:22" x14ac:dyDescent="0.3">
      <c r="V6436" s="66"/>
    </row>
    <row r="6437" spans="22:22" x14ac:dyDescent="0.3">
      <c r="V6437" s="66"/>
    </row>
    <row r="6438" spans="22:22" x14ac:dyDescent="0.3">
      <c r="V6438" s="66"/>
    </row>
    <row r="6439" spans="22:22" x14ac:dyDescent="0.3">
      <c r="V6439" s="66"/>
    </row>
    <row r="6440" spans="22:22" x14ac:dyDescent="0.3">
      <c r="V6440" s="66"/>
    </row>
    <row r="6441" spans="22:22" x14ac:dyDescent="0.3">
      <c r="V6441" s="66"/>
    </row>
    <row r="6442" spans="22:22" x14ac:dyDescent="0.3">
      <c r="V6442" s="66"/>
    </row>
    <row r="6443" spans="22:22" x14ac:dyDescent="0.3">
      <c r="V6443" s="66"/>
    </row>
    <row r="6444" spans="22:22" x14ac:dyDescent="0.3">
      <c r="V6444" s="66"/>
    </row>
    <row r="6445" spans="22:22" x14ac:dyDescent="0.3">
      <c r="V6445" s="66"/>
    </row>
    <row r="6446" spans="22:22" x14ac:dyDescent="0.3">
      <c r="V6446" s="66"/>
    </row>
    <row r="6447" spans="22:22" x14ac:dyDescent="0.3">
      <c r="V6447" s="66"/>
    </row>
    <row r="6448" spans="22:22" x14ac:dyDescent="0.3">
      <c r="V6448" s="66"/>
    </row>
    <row r="6449" spans="22:22" x14ac:dyDescent="0.3">
      <c r="V6449" s="66"/>
    </row>
    <row r="6450" spans="22:22" x14ac:dyDescent="0.3">
      <c r="V6450" s="66"/>
    </row>
    <row r="6451" spans="22:22" x14ac:dyDescent="0.3">
      <c r="V6451" s="66"/>
    </row>
    <row r="6452" spans="22:22" x14ac:dyDescent="0.3">
      <c r="V6452" s="66"/>
    </row>
    <row r="6453" spans="22:22" x14ac:dyDescent="0.3">
      <c r="V6453" s="66"/>
    </row>
    <row r="6454" spans="22:22" x14ac:dyDescent="0.3">
      <c r="V6454" s="66"/>
    </row>
    <row r="6455" spans="22:22" x14ac:dyDescent="0.3">
      <c r="V6455" s="66"/>
    </row>
    <row r="6456" spans="22:22" x14ac:dyDescent="0.3">
      <c r="V6456" s="66"/>
    </row>
    <row r="6457" spans="22:22" x14ac:dyDescent="0.3">
      <c r="V6457" s="66"/>
    </row>
    <row r="6458" spans="22:22" x14ac:dyDescent="0.3">
      <c r="V6458" s="66"/>
    </row>
    <row r="6459" spans="22:22" x14ac:dyDescent="0.3">
      <c r="V6459" s="66"/>
    </row>
    <row r="6460" spans="22:22" x14ac:dyDescent="0.3">
      <c r="V6460" s="66"/>
    </row>
    <row r="6461" spans="22:22" x14ac:dyDescent="0.3">
      <c r="V6461" s="66"/>
    </row>
    <row r="6462" spans="22:22" x14ac:dyDescent="0.3">
      <c r="V6462" s="66"/>
    </row>
    <row r="6463" spans="22:22" x14ac:dyDescent="0.3">
      <c r="V6463" s="66"/>
    </row>
    <row r="6464" spans="22:22" x14ac:dyDescent="0.3">
      <c r="V6464" s="66"/>
    </row>
    <row r="6465" spans="22:22" x14ac:dyDescent="0.3">
      <c r="V6465" s="66"/>
    </row>
    <row r="6466" spans="22:22" x14ac:dyDescent="0.3">
      <c r="V6466" s="66"/>
    </row>
    <row r="6467" spans="22:22" x14ac:dyDescent="0.3">
      <c r="V6467" s="66"/>
    </row>
    <row r="6468" spans="22:22" x14ac:dyDescent="0.3">
      <c r="V6468" s="66"/>
    </row>
    <row r="6469" spans="22:22" x14ac:dyDescent="0.3">
      <c r="V6469" s="66"/>
    </row>
    <row r="6470" spans="22:22" x14ac:dyDescent="0.3">
      <c r="V6470" s="66"/>
    </row>
    <row r="6471" spans="22:22" x14ac:dyDescent="0.3">
      <c r="V6471" s="66"/>
    </row>
    <row r="6472" spans="22:22" x14ac:dyDescent="0.3">
      <c r="V6472" s="66"/>
    </row>
    <row r="6473" spans="22:22" x14ac:dyDescent="0.3">
      <c r="V6473" s="66"/>
    </row>
    <row r="6474" spans="22:22" x14ac:dyDescent="0.3">
      <c r="V6474" s="66"/>
    </row>
    <row r="6475" spans="22:22" x14ac:dyDescent="0.3">
      <c r="V6475" s="66"/>
    </row>
    <row r="6476" spans="22:22" x14ac:dyDescent="0.3">
      <c r="V6476" s="66"/>
    </row>
    <row r="6477" spans="22:22" x14ac:dyDescent="0.3">
      <c r="V6477" s="66"/>
    </row>
    <row r="6478" spans="22:22" x14ac:dyDescent="0.3">
      <c r="V6478" s="66"/>
    </row>
    <row r="6479" spans="22:22" x14ac:dyDescent="0.3">
      <c r="V6479" s="66"/>
    </row>
    <row r="6480" spans="22:22" x14ac:dyDescent="0.3">
      <c r="V6480" s="66"/>
    </row>
    <row r="6481" spans="22:22" x14ac:dyDescent="0.3">
      <c r="V6481" s="66"/>
    </row>
    <row r="6482" spans="22:22" x14ac:dyDescent="0.3">
      <c r="V6482" s="66"/>
    </row>
    <row r="6483" spans="22:22" x14ac:dyDescent="0.3">
      <c r="V6483" s="66"/>
    </row>
    <row r="6484" spans="22:22" x14ac:dyDescent="0.3">
      <c r="V6484" s="66"/>
    </row>
    <row r="6485" spans="22:22" x14ac:dyDescent="0.3">
      <c r="V6485" s="66"/>
    </row>
    <row r="6486" spans="22:22" x14ac:dyDescent="0.3">
      <c r="V6486" s="66"/>
    </row>
    <row r="6487" spans="22:22" x14ac:dyDescent="0.3">
      <c r="V6487" s="66"/>
    </row>
    <row r="6488" spans="22:22" x14ac:dyDescent="0.3">
      <c r="V6488" s="66"/>
    </row>
    <row r="6489" spans="22:22" x14ac:dyDescent="0.3">
      <c r="V6489" s="66"/>
    </row>
    <row r="6490" spans="22:22" x14ac:dyDescent="0.3">
      <c r="V6490" s="66"/>
    </row>
    <row r="6491" spans="22:22" x14ac:dyDescent="0.3">
      <c r="V6491" s="66"/>
    </row>
    <row r="6492" spans="22:22" x14ac:dyDescent="0.3">
      <c r="V6492" s="66"/>
    </row>
    <row r="6493" spans="22:22" x14ac:dyDescent="0.3">
      <c r="V6493" s="66"/>
    </row>
    <row r="6494" spans="22:22" x14ac:dyDescent="0.3">
      <c r="V6494" s="66"/>
    </row>
    <row r="6495" spans="22:22" x14ac:dyDescent="0.3">
      <c r="V6495" s="66"/>
    </row>
    <row r="6496" spans="22:22" x14ac:dyDescent="0.3">
      <c r="V6496" s="66"/>
    </row>
    <row r="6497" spans="22:22" x14ac:dyDescent="0.3">
      <c r="V6497" s="66"/>
    </row>
    <row r="6498" spans="22:22" x14ac:dyDescent="0.3">
      <c r="V6498" s="66"/>
    </row>
    <row r="6499" spans="22:22" x14ac:dyDescent="0.3">
      <c r="V6499" s="66"/>
    </row>
    <row r="6500" spans="22:22" x14ac:dyDescent="0.3">
      <c r="V6500" s="66"/>
    </row>
    <row r="6501" spans="22:22" x14ac:dyDescent="0.3">
      <c r="V6501" s="66"/>
    </row>
    <row r="6502" spans="22:22" x14ac:dyDescent="0.3">
      <c r="V6502" s="66"/>
    </row>
    <row r="6503" spans="22:22" x14ac:dyDescent="0.3">
      <c r="V6503" s="66"/>
    </row>
    <row r="6504" spans="22:22" x14ac:dyDescent="0.3">
      <c r="V6504" s="66"/>
    </row>
    <row r="6505" spans="22:22" x14ac:dyDescent="0.3">
      <c r="V6505" s="66"/>
    </row>
    <row r="6506" spans="22:22" x14ac:dyDescent="0.3">
      <c r="V6506" s="66"/>
    </row>
    <row r="6507" spans="22:22" x14ac:dyDescent="0.3">
      <c r="V6507" s="66"/>
    </row>
    <row r="6508" spans="22:22" x14ac:dyDescent="0.3">
      <c r="V6508" s="66"/>
    </row>
    <row r="6509" spans="22:22" x14ac:dyDescent="0.3">
      <c r="V6509" s="66"/>
    </row>
    <row r="6510" spans="22:22" x14ac:dyDescent="0.3">
      <c r="V6510" s="66"/>
    </row>
    <row r="6511" spans="22:22" x14ac:dyDescent="0.3">
      <c r="V6511" s="66"/>
    </row>
    <row r="6512" spans="22:22" x14ac:dyDescent="0.3">
      <c r="V6512" s="66"/>
    </row>
    <row r="6513" spans="22:22" x14ac:dyDescent="0.3">
      <c r="V6513" s="66"/>
    </row>
    <row r="6514" spans="22:22" x14ac:dyDescent="0.3">
      <c r="V6514" s="66"/>
    </row>
    <row r="6515" spans="22:22" x14ac:dyDescent="0.3">
      <c r="V6515" s="66"/>
    </row>
    <row r="6516" spans="22:22" x14ac:dyDescent="0.3">
      <c r="V6516" s="66"/>
    </row>
    <row r="6517" spans="22:22" x14ac:dyDescent="0.3">
      <c r="V6517" s="66"/>
    </row>
    <row r="6518" spans="22:22" x14ac:dyDescent="0.3">
      <c r="V6518" s="66"/>
    </row>
    <row r="6519" spans="22:22" x14ac:dyDescent="0.3">
      <c r="V6519" s="66"/>
    </row>
    <row r="6520" spans="22:22" x14ac:dyDescent="0.3">
      <c r="V6520" s="66"/>
    </row>
    <row r="6521" spans="22:22" x14ac:dyDescent="0.3">
      <c r="V6521" s="66"/>
    </row>
    <row r="6522" spans="22:22" x14ac:dyDescent="0.3">
      <c r="V6522" s="66"/>
    </row>
    <row r="6523" spans="22:22" x14ac:dyDescent="0.3">
      <c r="V6523" s="66"/>
    </row>
    <row r="6524" spans="22:22" x14ac:dyDescent="0.3">
      <c r="V6524" s="66"/>
    </row>
    <row r="6525" spans="22:22" x14ac:dyDescent="0.3">
      <c r="V6525" s="66"/>
    </row>
    <row r="6526" spans="22:22" x14ac:dyDescent="0.3">
      <c r="V6526" s="66"/>
    </row>
    <row r="6527" spans="22:22" x14ac:dyDescent="0.3">
      <c r="V6527" s="66"/>
    </row>
    <row r="6528" spans="22:22" x14ac:dyDescent="0.3">
      <c r="V6528" s="66"/>
    </row>
    <row r="6529" spans="22:22" x14ac:dyDescent="0.3">
      <c r="V6529" s="66"/>
    </row>
    <row r="6530" spans="22:22" x14ac:dyDescent="0.3">
      <c r="V6530" s="66"/>
    </row>
    <row r="6531" spans="22:22" x14ac:dyDescent="0.3">
      <c r="V6531" s="66"/>
    </row>
    <row r="6532" spans="22:22" x14ac:dyDescent="0.3">
      <c r="V6532" s="66"/>
    </row>
    <row r="6533" spans="22:22" x14ac:dyDescent="0.3">
      <c r="V6533" s="66"/>
    </row>
    <row r="6534" spans="22:22" x14ac:dyDescent="0.3">
      <c r="V6534" s="66"/>
    </row>
    <row r="6535" spans="22:22" x14ac:dyDescent="0.3">
      <c r="V6535" s="66"/>
    </row>
    <row r="6536" spans="22:22" x14ac:dyDescent="0.3">
      <c r="V6536" s="66"/>
    </row>
    <row r="6537" spans="22:22" x14ac:dyDescent="0.3">
      <c r="V6537" s="66"/>
    </row>
    <row r="6538" spans="22:22" x14ac:dyDescent="0.3">
      <c r="V6538" s="66"/>
    </row>
    <row r="6539" spans="22:22" x14ac:dyDescent="0.3">
      <c r="V6539" s="66"/>
    </row>
    <row r="6540" spans="22:22" x14ac:dyDescent="0.3">
      <c r="V6540" s="66"/>
    </row>
    <row r="6541" spans="22:22" x14ac:dyDescent="0.3">
      <c r="V6541" s="66"/>
    </row>
    <row r="6542" spans="22:22" x14ac:dyDescent="0.3">
      <c r="V6542" s="66"/>
    </row>
    <row r="6543" spans="22:22" x14ac:dyDescent="0.3">
      <c r="V6543" s="66"/>
    </row>
    <row r="6544" spans="22:22" x14ac:dyDescent="0.3">
      <c r="V6544" s="66"/>
    </row>
    <row r="6545" spans="22:22" x14ac:dyDescent="0.3">
      <c r="V6545" s="66"/>
    </row>
    <row r="6546" spans="22:22" x14ac:dyDescent="0.3">
      <c r="V6546" s="66"/>
    </row>
    <row r="6547" spans="22:22" x14ac:dyDescent="0.3">
      <c r="V6547" s="66"/>
    </row>
    <row r="6548" spans="22:22" x14ac:dyDescent="0.3">
      <c r="V6548" s="66"/>
    </row>
    <row r="6549" spans="22:22" x14ac:dyDescent="0.3">
      <c r="V6549" s="66"/>
    </row>
    <row r="6550" spans="22:22" x14ac:dyDescent="0.3">
      <c r="V6550" s="66"/>
    </row>
    <row r="6551" spans="22:22" x14ac:dyDescent="0.3">
      <c r="V6551" s="66"/>
    </row>
    <row r="6552" spans="22:22" x14ac:dyDescent="0.3">
      <c r="V6552" s="66"/>
    </row>
    <row r="6553" spans="22:22" x14ac:dyDescent="0.3">
      <c r="V6553" s="66"/>
    </row>
    <row r="6554" spans="22:22" x14ac:dyDescent="0.3">
      <c r="V6554" s="66"/>
    </row>
    <row r="6555" spans="22:22" x14ac:dyDescent="0.3">
      <c r="V6555" s="66"/>
    </row>
    <row r="6556" spans="22:22" x14ac:dyDescent="0.3">
      <c r="V6556" s="66"/>
    </row>
    <row r="6557" spans="22:22" x14ac:dyDescent="0.3">
      <c r="V6557" s="66"/>
    </row>
    <row r="6558" spans="22:22" x14ac:dyDescent="0.3">
      <c r="V6558" s="66"/>
    </row>
    <row r="6559" spans="22:22" x14ac:dyDescent="0.3">
      <c r="V6559" s="66"/>
    </row>
    <row r="6560" spans="22:22" x14ac:dyDescent="0.3">
      <c r="V6560" s="66"/>
    </row>
    <row r="6561" spans="22:22" x14ac:dyDescent="0.3">
      <c r="V6561" s="66"/>
    </row>
    <row r="6562" spans="22:22" x14ac:dyDescent="0.3">
      <c r="V6562" s="66"/>
    </row>
    <row r="6563" spans="22:22" x14ac:dyDescent="0.3">
      <c r="V6563" s="66"/>
    </row>
    <row r="6564" spans="22:22" x14ac:dyDescent="0.3">
      <c r="V6564" s="66"/>
    </row>
    <row r="6565" spans="22:22" x14ac:dyDescent="0.3">
      <c r="V6565" s="66"/>
    </row>
    <row r="6566" spans="22:22" x14ac:dyDescent="0.3">
      <c r="V6566" s="66"/>
    </row>
    <row r="6567" spans="22:22" x14ac:dyDescent="0.3">
      <c r="V6567" s="66"/>
    </row>
    <row r="6568" spans="22:22" x14ac:dyDescent="0.3">
      <c r="V6568" s="66"/>
    </row>
    <row r="6569" spans="22:22" x14ac:dyDescent="0.3">
      <c r="V6569" s="66"/>
    </row>
    <row r="6570" spans="22:22" x14ac:dyDescent="0.3">
      <c r="V6570" s="66"/>
    </row>
    <row r="6571" spans="22:22" x14ac:dyDescent="0.3">
      <c r="V6571" s="66"/>
    </row>
    <row r="6572" spans="22:22" x14ac:dyDescent="0.3">
      <c r="V6572" s="66"/>
    </row>
    <row r="6573" spans="22:22" x14ac:dyDescent="0.3">
      <c r="V6573" s="66"/>
    </row>
    <row r="6574" spans="22:22" x14ac:dyDescent="0.3">
      <c r="V6574" s="66"/>
    </row>
    <row r="6575" spans="22:22" x14ac:dyDescent="0.3">
      <c r="V6575" s="66"/>
    </row>
    <row r="6576" spans="22:22" x14ac:dyDescent="0.3">
      <c r="V6576" s="66"/>
    </row>
    <row r="6577" spans="22:22" x14ac:dyDescent="0.3">
      <c r="V6577" s="66"/>
    </row>
    <row r="6578" spans="22:22" x14ac:dyDescent="0.3">
      <c r="V6578" s="66"/>
    </row>
    <row r="6579" spans="22:22" x14ac:dyDescent="0.3">
      <c r="V6579" s="66"/>
    </row>
    <row r="6580" spans="22:22" x14ac:dyDescent="0.3">
      <c r="V6580" s="66"/>
    </row>
    <row r="6581" spans="22:22" x14ac:dyDescent="0.3">
      <c r="V6581" s="66"/>
    </row>
    <row r="6582" spans="22:22" x14ac:dyDescent="0.3">
      <c r="V6582" s="66"/>
    </row>
    <row r="6583" spans="22:22" x14ac:dyDescent="0.3">
      <c r="V6583" s="66"/>
    </row>
    <row r="6584" spans="22:22" x14ac:dyDescent="0.3">
      <c r="V6584" s="66"/>
    </row>
    <row r="6585" spans="22:22" x14ac:dyDescent="0.3">
      <c r="V6585" s="66"/>
    </row>
    <row r="6586" spans="22:22" x14ac:dyDescent="0.3">
      <c r="V6586" s="66"/>
    </row>
    <row r="6587" spans="22:22" x14ac:dyDescent="0.3">
      <c r="V6587" s="66"/>
    </row>
    <row r="6588" spans="22:22" x14ac:dyDescent="0.3">
      <c r="V6588" s="66"/>
    </row>
    <row r="6589" spans="22:22" x14ac:dyDescent="0.3">
      <c r="V6589" s="66"/>
    </row>
    <row r="6590" spans="22:22" x14ac:dyDescent="0.3">
      <c r="V6590" s="66"/>
    </row>
    <row r="6591" spans="22:22" x14ac:dyDescent="0.3">
      <c r="V6591" s="66"/>
    </row>
    <row r="6592" spans="22:22" x14ac:dyDescent="0.3">
      <c r="V6592" s="66"/>
    </row>
    <row r="6593" spans="22:22" x14ac:dyDescent="0.3">
      <c r="V6593" s="66"/>
    </row>
    <row r="6594" spans="22:22" x14ac:dyDescent="0.3">
      <c r="V6594" s="66"/>
    </row>
    <row r="6595" spans="22:22" x14ac:dyDescent="0.3">
      <c r="V6595" s="66"/>
    </row>
    <row r="6596" spans="22:22" x14ac:dyDescent="0.3">
      <c r="V6596" s="66"/>
    </row>
    <row r="6597" spans="22:22" x14ac:dyDescent="0.3">
      <c r="V6597" s="66"/>
    </row>
    <row r="6598" spans="22:22" x14ac:dyDescent="0.3">
      <c r="V6598" s="66"/>
    </row>
    <row r="6599" spans="22:22" x14ac:dyDescent="0.3">
      <c r="V6599" s="66"/>
    </row>
    <row r="6600" spans="22:22" x14ac:dyDescent="0.3">
      <c r="V6600" s="66"/>
    </row>
    <row r="6601" spans="22:22" x14ac:dyDescent="0.3">
      <c r="V6601" s="66"/>
    </row>
    <row r="6602" spans="22:22" x14ac:dyDescent="0.3">
      <c r="V6602" s="66"/>
    </row>
    <row r="6603" spans="22:22" x14ac:dyDescent="0.3">
      <c r="V6603" s="66"/>
    </row>
    <row r="6604" spans="22:22" x14ac:dyDescent="0.3">
      <c r="V6604" s="66"/>
    </row>
    <row r="6605" spans="22:22" x14ac:dyDescent="0.3">
      <c r="V6605" s="66"/>
    </row>
    <row r="6606" spans="22:22" x14ac:dyDescent="0.3">
      <c r="V6606" s="66"/>
    </row>
    <row r="6607" spans="22:22" x14ac:dyDescent="0.3">
      <c r="V6607" s="66"/>
    </row>
    <row r="6608" spans="22:22" x14ac:dyDescent="0.3">
      <c r="V6608" s="66"/>
    </row>
    <row r="6609" spans="22:22" x14ac:dyDescent="0.3">
      <c r="V6609" s="66"/>
    </row>
    <row r="6610" spans="22:22" x14ac:dyDescent="0.3">
      <c r="V6610" s="66"/>
    </row>
    <row r="6611" spans="22:22" x14ac:dyDescent="0.3">
      <c r="V6611" s="66"/>
    </row>
    <row r="6612" spans="22:22" x14ac:dyDescent="0.3">
      <c r="V6612" s="66"/>
    </row>
    <row r="6613" spans="22:22" x14ac:dyDescent="0.3">
      <c r="V6613" s="66"/>
    </row>
    <row r="6614" spans="22:22" x14ac:dyDescent="0.3">
      <c r="V6614" s="66"/>
    </row>
    <row r="6615" spans="22:22" x14ac:dyDescent="0.3">
      <c r="V6615" s="66"/>
    </row>
    <row r="6616" spans="22:22" x14ac:dyDescent="0.3">
      <c r="V6616" s="66"/>
    </row>
    <row r="6617" spans="22:22" x14ac:dyDescent="0.3">
      <c r="V6617" s="66"/>
    </row>
    <row r="6618" spans="22:22" x14ac:dyDescent="0.3">
      <c r="V6618" s="66"/>
    </row>
    <row r="6619" spans="22:22" x14ac:dyDescent="0.3">
      <c r="V6619" s="66"/>
    </row>
    <row r="6620" spans="22:22" x14ac:dyDescent="0.3">
      <c r="V6620" s="66"/>
    </row>
    <row r="6621" spans="22:22" x14ac:dyDescent="0.3">
      <c r="V6621" s="66"/>
    </row>
    <row r="6622" spans="22:22" x14ac:dyDescent="0.3">
      <c r="V6622" s="66"/>
    </row>
    <row r="6623" spans="22:22" x14ac:dyDescent="0.3">
      <c r="V6623" s="66"/>
    </row>
    <row r="6624" spans="22:22" x14ac:dyDescent="0.3">
      <c r="V6624" s="66"/>
    </row>
    <row r="6625" spans="22:22" x14ac:dyDescent="0.3">
      <c r="V6625" s="66"/>
    </row>
    <row r="6626" spans="22:22" x14ac:dyDescent="0.3">
      <c r="V6626" s="66"/>
    </row>
    <row r="6627" spans="22:22" x14ac:dyDescent="0.3">
      <c r="V6627" s="66"/>
    </row>
    <row r="6628" spans="22:22" x14ac:dyDescent="0.3">
      <c r="V6628" s="66"/>
    </row>
    <row r="6629" spans="22:22" x14ac:dyDescent="0.3">
      <c r="V6629" s="66"/>
    </row>
    <row r="6630" spans="22:22" x14ac:dyDescent="0.3">
      <c r="V6630" s="66"/>
    </row>
    <row r="6631" spans="22:22" x14ac:dyDescent="0.3">
      <c r="V6631" s="66"/>
    </row>
    <row r="6632" spans="22:22" x14ac:dyDescent="0.3">
      <c r="V6632" s="66"/>
    </row>
    <row r="6633" spans="22:22" x14ac:dyDescent="0.3">
      <c r="V6633" s="66"/>
    </row>
    <row r="6634" spans="22:22" x14ac:dyDescent="0.3">
      <c r="V6634" s="66"/>
    </row>
    <row r="6635" spans="22:22" x14ac:dyDescent="0.3">
      <c r="V6635" s="66"/>
    </row>
    <row r="6636" spans="22:22" x14ac:dyDescent="0.3">
      <c r="V6636" s="66"/>
    </row>
    <row r="6637" spans="22:22" x14ac:dyDescent="0.3">
      <c r="V6637" s="66"/>
    </row>
    <row r="6638" spans="22:22" x14ac:dyDescent="0.3">
      <c r="V6638" s="66"/>
    </row>
    <row r="6639" spans="22:22" x14ac:dyDescent="0.3">
      <c r="V6639" s="66"/>
    </row>
    <row r="6640" spans="22:22" x14ac:dyDescent="0.3">
      <c r="V6640" s="66"/>
    </row>
    <row r="6641" spans="22:22" x14ac:dyDescent="0.3">
      <c r="V6641" s="66"/>
    </row>
    <row r="6642" spans="22:22" x14ac:dyDescent="0.3">
      <c r="V6642" s="66"/>
    </row>
    <row r="6643" spans="22:22" x14ac:dyDescent="0.3">
      <c r="V6643" s="66"/>
    </row>
    <row r="6644" spans="22:22" x14ac:dyDescent="0.3">
      <c r="V6644" s="66"/>
    </row>
    <row r="6645" spans="22:22" x14ac:dyDescent="0.3">
      <c r="V6645" s="66"/>
    </row>
    <row r="6646" spans="22:22" x14ac:dyDescent="0.3">
      <c r="V6646" s="66"/>
    </row>
    <row r="6647" spans="22:22" x14ac:dyDescent="0.3">
      <c r="V6647" s="66"/>
    </row>
    <row r="6648" spans="22:22" x14ac:dyDescent="0.3">
      <c r="V6648" s="66"/>
    </row>
    <row r="6649" spans="22:22" x14ac:dyDescent="0.3">
      <c r="V6649" s="66"/>
    </row>
    <row r="6650" spans="22:22" x14ac:dyDescent="0.3">
      <c r="V6650" s="66"/>
    </row>
    <row r="6651" spans="22:22" x14ac:dyDescent="0.3">
      <c r="V6651" s="66"/>
    </row>
    <row r="6652" spans="22:22" x14ac:dyDescent="0.3">
      <c r="V6652" s="66"/>
    </row>
    <row r="6653" spans="22:22" x14ac:dyDescent="0.3">
      <c r="V6653" s="66"/>
    </row>
    <row r="6654" spans="22:22" x14ac:dyDescent="0.3">
      <c r="V6654" s="66"/>
    </row>
    <row r="6655" spans="22:22" x14ac:dyDescent="0.3">
      <c r="V6655" s="66"/>
    </row>
    <row r="6656" spans="22:22" x14ac:dyDescent="0.3">
      <c r="V6656" s="66"/>
    </row>
    <row r="6657" spans="22:22" x14ac:dyDescent="0.3">
      <c r="V6657" s="66"/>
    </row>
    <row r="6658" spans="22:22" x14ac:dyDescent="0.3">
      <c r="V6658" s="66"/>
    </row>
    <row r="6659" spans="22:22" x14ac:dyDescent="0.3">
      <c r="V6659" s="66"/>
    </row>
    <row r="6660" spans="22:22" x14ac:dyDescent="0.3">
      <c r="V6660" s="66"/>
    </row>
    <row r="6661" spans="22:22" x14ac:dyDescent="0.3">
      <c r="V6661" s="66"/>
    </row>
    <row r="6662" spans="22:22" x14ac:dyDescent="0.3">
      <c r="V6662" s="66"/>
    </row>
    <row r="6663" spans="22:22" x14ac:dyDescent="0.3">
      <c r="V6663" s="66"/>
    </row>
    <row r="6664" spans="22:22" x14ac:dyDescent="0.3">
      <c r="V6664" s="66"/>
    </row>
    <row r="6665" spans="22:22" x14ac:dyDescent="0.3">
      <c r="V6665" s="66"/>
    </row>
    <row r="6666" spans="22:22" x14ac:dyDescent="0.3">
      <c r="V6666" s="66"/>
    </row>
    <row r="6667" spans="22:22" x14ac:dyDescent="0.3">
      <c r="V6667" s="66"/>
    </row>
    <row r="6668" spans="22:22" x14ac:dyDescent="0.3">
      <c r="V6668" s="66"/>
    </row>
    <row r="6669" spans="22:22" x14ac:dyDescent="0.3">
      <c r="V6669" s="66"/>
    </row>
    <row r="6670" spans="22:22" x14ac:dyDescent="0.3">
      <c r="V6670" s="66"/>
    </row>
    <row r="6671" spans="22:22" x14ac:dyDescent="0.3">
      <c r="V6671" s="66"/>
    </row>
    <row r="6672" spans="22:22" x14ac:dyDescent="0.3">
      <c r="V6672" s="66"/>
    </row>
    <row r="6673" spans="22:22" x14ac:dyDescent="0.3">
      <c r="V6673" s="66"/>
    </row>
    <row r="6674" spans="22:22" x14ac:dyDescent="0.3">
      <c r="V6674" s="66"/>
    </row>
    <row r="6675" spans="22:22" x14ac:dyDescent="0.3">
      <c r="V6675" s="66"/>
    </row>
    <row r="6676" spans="22:22" x14ac:dyDescent="0.3">
      <c r="V6676" s="66"/>
    </row>
    <row r="6677" spans="22:22" x14ac:dyDescent="0.3">
      <c r="V6677" s="66"/>
    </row>
    <row r="6678" spans="22:22" x14ac:dyDescent="0.3">
      <c r="V6678" s="66"/>
    </row>
    <row r="6679" spans="22:22" x14ac:dyDescent="0.3">
      <c r="V6679" s="66"/>
    </row>
    <row r="6680" spans="22:22" x14ac:dyDescent="0.3">
      <c r="V6680" s="66"/>
    </row>
    <row r="6681" spans="22:22" x14ac:dyDescent="0.3">
      <c r="V6681" s="66"/>
    </row>
    <row r="6682" spans="22:22" x14ac:dyDescent="0.3">
      <c r="V6682" s="66"/>
    </row>
    <row r="6683" spans="22:22" x14ac:dyDescent="0.3">
      <c r="V6683" s="66"/>
    </row>
    <row r="6684" spans="22:22" x14ac:dyDescent="0.3">
      <c r="V6684" s="66"/>
    </row>
    <row r="6685" spans="22:22" x14ac:dyDescent="0.3">
      <c r="V6685" s="66"/>
    </row>
    <row r="6686" spans="22:22" x14ac:dyDescent="0.3">
      <c r="V6686" s="66"/>
    </row>
    <row r="6687" spans="22:22" x14ac:dyDescent="0.3">
      <c r="V6687" s="66"/>
    </row>
    <row r="6688" spans="22:22" x14ac:dyDescent="0.3">
      <c r="V6688" s="66"/>
    </row>
    <row r="6689" spans="22:22" x14ac:dyDescent="0.3">
      <c r="V6689" s="66"/>
    </row>
    <row r="6690" spans="22:22" x14ac:dyDescent="0.3">
      <c r="V6690" s="66"/>
    </row>
    <row r="6691" spans="22:22" x14ac:dyDescent="0.3">
      <c r="V6691" s="66"/>
    </row>
    <row r="6692" spans="22:22" x14ac:dyDescent="0.3">
      <c r="V6692" s="66"/>
    </row>
    <row r="6693" spans="22:22" x14ac:dyDescent="0.3">
      <c r="V6693" s="66"/>
    </row>
    <row r="6694" spans="22:22" x14ac:dyDescent="0.3">
      <c r="V6694" s="66"/>
    </row>
    <row r="6695" spans="22:22" x14ac:dyDescent="0.3">
      <c r="V6695" s="66"/>
    </row>
    <row r="6696" spans="22:22" x14ac:dyDescent="0.3">
      <c r="V6696" s="66"/>
    </row>
    <row r="6697" spans="22:22" x14ac:dyDescent="0.3">
      <c r="V6697" s="66"/>
    </row>
    <row r="6698" spans="22:22" x14ac:dyDescent="0.3">
      <c r="V6698" s="66"/>
    </row>
    <row r="6699" spans="22:22" x14ac:dyDescent="0.3">
      <c r="V6699" s="66"/>
    </row>
    <row r="6700" spans="22:22" x14ac:dyDescent="0.3">
      <c r="V6700" s="66"/>
    </row>
    <row r="6701" spans="22:22" x14ac:dyDescent="0.3">
      <c r="V6701" s="66"/>
    </row>
    <row r="6702" spans="22:22" x14ac:dyDescent="0.3">
      <c r="V6702" s="66"/>
    </row>
    <row r="6703" spans="22:22" x14ac:dyDescent="0.3">
      <c r="V6703" s="66"/>
    </row>
    <row r="6704" spans="22:22" x14ac:dyDescent="0.3">
      <c r="V6704" s="66"/>
    </row>
    <row r="6705" spans="22:22" x14ac:dyDescent="0.3">
      <c r="V6705" s="66"/>
    </row>
    <row r="6706" spans="22:22" x14ac:dyDescent="0.3">
      <c r="V6706" s="66"/>
    </row>
    <row r="6707" spans="22:22" x14ac:dyDescent="0.3">
      <c r="V6707" s="66"/>
    </row>
    <row r="6708" spans="22:22" x14ac:dyDescent="0.3">
      <c r="V6708" s="66"/>
    </row>
    <row r="6709" spans="22:22" x14ac:dyDescent="0.3">
      <c r="V6709" s="66"/>
    </row>
    <row r="6710" spans="22:22" x14ac:dyDescent="0.3">
      <c r="V6710" s="66"/>
    </row>
    <row r="6711" spans="22:22" x14ac:dyDescent="0.3">
      <c r="V6711" s="66"/>
    </row>
    <row r="6712" spans="22:22" x14ac:dyDescent="0.3">
      <c r="V6712" s="66"/>
    </row>
    <row r="6713" spans="22:22" x14ac:dyDescent="0.3">
      <c r="V6713" s="66"/>
    </row>
    <row r="6714" spans="22:22" x14ac:dyDescent="0.3">
      <c r="V6714" s="66"/>
    </row>
    <row r="6715" spans="22:22" x14ac:dyDescent="0.3">
      <c r="V6715" s="66"/>
    </row>
    <row r="6716" spans="22:22" x14ac:dyDescent="0.3">
      <c r="V6716" s="66"/>
    </row>
    <row r="6717" spans="22:22" x14ac:dyDescent="0.3">
      <c r="V6717" s="66"/>
    </row>
    <row r="6718" spans="22:22" x14ac:dyDescent="0.3">
      <c r="V6718" s="66"/>
    </row>
    <row r="6719" spans="22:22" x14ac:dyDescent="0.3">
      <c r="V6719" s="66"/>
    </row>
    <row r="6720" spans="22:22" x14ac:dyDescent="0.3">
      <c r="V6720" s="66"/>
    </row>
    <row r="6721" spans="22:22" x14ac:dyDescent="0.3">
      <c r="V6721" s="66"/>
    </row>
    <row r="6722" spans="22:22" x14ac:dyDescent="0.3">
      <c r="V6722" s="66"/>
    </row>
    <row r="6723" spans="22:22" x14ac:dyDescent="0.3">
      <c r="V6723" s="66"/>
    </row>
    <row r="6724" spans="22:22" x14ac:dyDescent="0.3">
      <c r="V6724" s="66"/>
    </row>
    <row r="6725" spans="22:22" x14ac:dyDescent="0.3">
      <c r="V6725" s="66"/>
    </row>
    <row r="6726" spans="22:22" x14ac:dyDescent="0.3">
      <c r="V6726" s="66"/>
    </row>
    <row r="6727" spans="22:22" x14ac:dyDescent="0.3">
      <c r="V6727" s="66"/>
    </row>
    <row r="6728" spans="22:22" x14ac:dyDescent="0.3">
      <c r="V6728" s="66"/>
    </row>
    <row r="6729" spans="22:22" x14ac:dyDescent="0.3">
      <c r="V6729" s="66"/>
    </row>
    <row r="6730" spans="22:22" x14ac:dyDescent="0.3">
      <c r="V6730" s="66"/>
    </row>
    <row r="6731" spans="22:22" x14ac:dyDescent="0.3">
      <c r="V6731" s="66"/>
    </row>
    <row r="6732" spans="22:22" x14ac:dyDescent="0.3">
      <c r="V6732" s="66"/>
    </row>
    <row r="6733" spans="22:22" x14ac:dyDescent="0.3">
      <c r="V6733" s="66"/>
    </row>
    <row r="6734" spans="22:22" x14ac:dyDescent="0.3">
      <c r="V6734" s="66"/>
    </row>
    <row r="6735" spans="22:22" x14ac:dyDescent="0.3">
      <c r="V6735" s="66"/>
    </row>
    <row r="6736" spans="22:22" x14ac:dyDescent="0.3">
      <c r="V6736" s="66"/>
    </row>
    <row r="6737" spans="22:22" x14ac:dyDescent="0.3">
      <c r="V6737" s="66"/>
    </row>
    <row r="6738" spans="22:22" x14ac:dyDescent="0.3">
      <c r="V6738" s="66"/>
    </row>
    <row r="6739" spans="22:22" x14ac:dyDescent="0.3">
      <c r="V6739" s="66"/>
    </row>
    <row r="6740" spans="22:22" x14ac:dyDescent="0.3">
      <c r="V6740" s="66"/>
    </row>
    <row r="6741" spans="22:22" x14ac:dyDescent="0.3">
      <c r="V6741" s="66"/>
    </row>
    <row r="6742" spans="22:22" x14ac:dyDescent="0.3">
      <c r="V6742" s="66"/>
    </row>
    <row r="6743" spans="22:22" x14ac:dyDescent="0.3">
      <c r="V6743" s="66"/>
    </row>
    <row r="6744" spans="22:22" x14ac:dyDescent="0.3">
      <c r="V6744" s="66"/>
    </row>
    <row r="6745" spans="22:22" x14ac:dyDescent="0.3">
      <c r="V6745" s="66"/>
    </row>
    <row r="6746" spans="22:22" x14ac:dyDescent="0.3">
      <c r="V6746" s="66"/>
    </row>
    <row r="6747" spans="22:22" x14ac:dyDescent="0.3">
      <c r="V6747" s="66"/>
    </row>
    <row r="6748" spans="22:22" x14ac:dyDescent="0.3">
      <c r="V6748" s="66"/>
    </row>
    <row r="6749" spans="22:22" x14ac:dyDescent="0.3">
      <c r="V6749" s="66"/>
    </row>
    <row r="6750" spans="22:22" x14ac:dyDescent="0.3">
      <c r="V6750" s="66"/>
    </row>
    <row r="6751" spans="22:22" x14ac:dyDescent="0.3">
      <c r="V6751" s="66"/>
    </row>
    <row r="6752" spans="22:22" x14ac:dyDescent="0.3">
      <c r="V6752" s="66"/>
    </row>
    <row r="6753" spans="22:22" x14ac:dyDescent="0.3">
      <c r="V6753" s="66"/>
    </row>
    <row r="6754" spans="22:22" x14ac:dyDescent="0.3">
      <c r="V6754" s="66"/>
    </row>
    <row r="6755" spans="22:22" x14ac:dyDescent="0.3">
      <c r="V6755" s="66"/>
    </row>
    <row r="6756" spans="22:22" x14ac:dyDescent="0.3">
      <c r="V6756" s="66"/>
    </row>
    <row r="6757" spans="22:22" x14ac:dyDescent="0.3">
      <c r="V6757" s="66"/>
    </row>
    <row r="6758" spans="22:22" x14ac:dyDescent="0.3">
      <c r="V6758" s="66"/>
    </row>
    <row r="6759" spans="22:22" x14ac:dyDescent="0.3">
      <c r="V6759" s="66"/>
    </row>
    <row r="6760" spans="22:22" x14ac:dyDescent="0.3">
      <c r="V6760" s="66"/>
    </row>
    <row r="6761" spans="22:22" x14ac:dyDescent="0.3">
      <c r="V6761" s="66"/>
    </row>
    <row r="6762" spans="22:22" x14ac:dyDescent="0.3">
      <c r="V6762" s="66"/>
    </row>
    <row r="6763" spans="22:22" x14ac:dyDescent="0.3">
      <c r="V6763" s="66"/>
    </row>
    <row r="6764" spans="22:22" x14ac:dyDescent="0.3">
      <c r="V6764" s="66"/>
    </row>
    <row r="6765" spans="22:22" x14ac:dyDescent="0.3">
      <c r="V6765" s="66"/>
    </row>
    <row r="6766" spans="22:22" x14ac:dyDescent="0.3">
      <c r="V6766" s="66"/>
    </row>
    <row r="6767" spans="22:22" x14ac:dyDescent="0.3">
      <c r="V6767" s="66"/>
    </row>
    <row r="6768" spans="22:22" x14ac:dyDescent="0.3">
      <c r="V6768" s="66"/>
    </row>
    <row r="6769" spans="22:22" x14ac:dyDescent="0.3">
      <c r="V6769" s="66"/>
    </row>
    <row r="6770" spans="22:22" x14ac:dyDescent="0.3">
      <c r="V6770" s="66"/>
    </row>
    <row r="6771" spans="22:22" x14ac:dyDescent="0.3">
      <c r="V6771" s="66"/>
    </row>
    <row r="6772" spans="22:22" x14ac:dyDescent="0.3">
      <c r="V6772" s="66"/>
    </row>
    <row r="6773" spans="22:22" x14ac:dyDescent="0.3">
      <c r="V6773" s="66"/>
    </row>
    <row r="6774" spans="22:22" x14ac:dyDescent="0.3">
      <c r="V6774" s="66"/>
    </row>
    <row r="6775" spans="22:22" x14ac:dyDescent="0.3">
      <c r="V6775" s="66"/>
    </row>
    <row r="6776" spans="22:22" x14ac:dyDescent="0.3">
      <c r="V6776" s="66"/>
    </row>
    <row r="6777" spans="22:22" x14ac:dyDescent="0.3">
      <c r="V6777" s="66"/>
    </row>
    <row r="6778" spans="22:22" x14ac:dyDescent="0.3">
      <c r="V6778" s="66"/>
    </row>
    <row r="6779" spans="22:22" x14ac:dyDescent="0.3">
      <c r="V6779" s="66"/>
    </row>
    <row r="6780" spans="22:22" x14ac:dyDescent="0.3">
      <c r="V6780" s="66"/>
    </row>
    <row r="6781" spans="22:22" x14ac:dyDescent="0.3">
      <c r="V6781" s="66"/>
    </row>
    <row r="6782" spans="22:22" x14ac:dyDescent="0.3">
      <c r="V6782" s="66"/>
    </row>
    <row r="6783" spans="22:22" x14ac:dyDescent="0.3">
      <c r="V6783" s="66"/>
    </row>
    <row r="6784" spans="22:22" x14ac:dyDescent="0.3">
      <c r="V6784" s="66"/>
    </row>
    <row r="6785" spans="22:22" x14ac:dyDescent="0.3">
      <c r="V6785" s="66"/>
    </row>
    <row r="6786" spans="22:22" x14ac:dyDescent="0.3">
      <c r="V6786" s="66"/>
    </row>
    <row r="6787" spans="22:22" x14ac:dyDescent="0.3">
      <c r="V6787" s="66"/>
    </row>
    <row r="6788" spans="22:22" x14ac:dyDescent="0.3">
      <c r="V6788" s="66"/>
    </row>
    <row r="6789" spans="22:22" x14ac:dyDescent="0.3">
      <c r="V6789" s="66"/>
    </row>
    <row r="6790" spans="22:22" x14ac:dyDescent="0.3">
      <c r="V6790" s="66"/>
    </row>
    <row r="6791" spans="22:22" x14ac:dyDescent="0.3">
      <c r="V6791" s="66"/>
    </row>
    <row r="6792" spans="22:22" x14ac:dyDescent="0.3">
      <c r="V6792" s="66"/>
    </row>
    <row r="6793" spans="22:22" x14ac:dyDescent="0.3">
      <c r="V6793" s="66"/>
    </row>
    <row r="6794" spans="22:22" x14ac:dyDescent="0.3">
      <c r="V6794" s="66"/>
    </row>
    <row r="6795" spans="22:22" x14ac:dyDescent="0.3">
      <c r="V6795" s="66"/>
    </row>
    <row r="6796" spans="22:22" x14ac:dyDescent="0.3">
      <c r="V6796" s="66"/>
    </row>
    <row r="6797" spans="22:22" x14ac:dyDescent="0.3">
      <c r="V6797" s="66"/>
    </row>
    <row r="6798" spans="22:22" x14ac:dyDescent="0.3">
      <c r="V6798" s="66"/>
    </row>
    <row r="6799" spans="22:22" x14ac:dyDescent="0.3">
      <c r="V6799" s="66"/>
    </row>
    <row r="6800" spans="22:22" x14ac:dyDescent="0.3">
      <c r="V6800" s="66"/>
    </row>
    <row r="6801" spans="22:22" x14ac:dyDescent="0.3">
      <c r="V6801" s="66"/>
    </row>
    <row r="6802" spans="22:22" x14ac:dyDescent="0.3">
      <c r="V6802" s="66"/>
    </row>
    <row r="6803" spans="22:22" x14ac:dyDescent="0.3">
      <c r="V6803" s="66"/>
    </row>
    <row r="6804" spans="22:22" x14ac:dyDescent="0.3">
      <c r="V6804" s="66"/>
    </row>
    <row r="6805" spans="22:22" x14ac:dyDescent="0.3">
      <c r="V6805" s="66"/>
    </row>
    <row r="6806" spans="22:22" x14ac:dyDescent="0.3">
      <c r="V6806" s="66"/>
    </row>
    <row r="6807" spans="22:22" x14ac:dyDescent="0.3">
      <c r="V6807" s="66"/>
    </row>
    <row r="6808" spans="22:22" x14ac:dyDescent="0.3">
      <c r="V6808" s="66"/>
    </row>
    <row r="6809" spans="22:22" x14ac:dyDescent="0.3">
      <c r="V6809" s="66"/>
    </row>
    <row r="6810" spans="22:22" x14ac:dyDescent="0.3">
      <c r="V6810" s="66"/>
    </row>
    <row r="6811" spans="22:22" x14ac:dyDescent="0.3">
      <c r="V6811" s="66"/>
    </row>
    <row r="6812" spans="22:22" x14ac:dyDescent="0.3">
      <c r="V6812" s="66"/>
    </row>
    <row r="6813" spans="22:22" x14ac:dyDescent="0.3">
      <c r="V6813" s="66"/>
    </row>
    <row r="6814" spans="22:22" x14ac:dyDescent="0.3">
      <c r="V6814" s="66"/>
    </row>
    <row r="6815" spans="22:22" x14ac:dyDescent="0.3">
      <c r="V6815" s="66"/>
    </row>
    <row r="6816" spans="22:22" x14ac:dyDescent="0.3">
      <c r="V6816" s="66"/>
    </row>
    <row r="6817" spans="22:22" x14ac:dyDescent="0.3">
      <c r="V6817" s="66"/>
    </row>
    <row r="6818" spans="22:22" x14ac:dyDescent="0.3">
      <c r="V6818" s="66"/>
    </row>
    <row r="6819" spans="22:22" x14ac:dyDescent="0.3">
      <c r="V6819" s="66"/>
    </row>
    <row r="6820" spans="22:22" x14ac:dyDescent="0.3">
      <c r="V6820" s="66"/>
    </row>
    <row r="6821" spans="22:22" x14ac:dyDescent="0.3">
      <c r="V6821" s="66"/>
    </row>
    <row r="6822" spans="22:22" x14ac:dyDescent="0.3">
      <c r="V6822" s="66"/>
    </row>
    <row r="6823" spans="22:22" x14ac:dyDescent="0.3">
      <c r="V6823" s="66"/>
    </row>
    <row r="6824" spans="22:22" x14ac:dyDescent="0.3">
      <c r="V6824" s="66"/>
    </row>
    <row r="6825" spans="22:22" x14ac:dyDescent="0.3">
      <c r="V6825" s="66"/>
    </row>
    <row r="6826" spans="22:22" x14ac:dyDescent="0.3">
      <c r="V6826" s="66"/>
    </row>
    <row r="6827" spans="22:22" x14ac:dyDescent="0.3">
      <c r="V6827" s="66"/>
    </row>
    <row r="6828" spans="22:22" x14ac:dyDescent="0.3">
      <c r="V6828" s="66"/>
    </row>
    <row r="6829" spans="22:22" x14ac:dyDescent="0.3">
      <c r="V6829" s="66"/>
    </row>
    <row r="6830" spans="22:22" x14ac:dyDescent="0.3">
      <c r="V6830" s="66"/>
    </row>
    <row r="6831" spans="22:22" x14ac:dyDescent="0.3">
      <c r="V6831" s="66"/>
    </row>
    <row r="6832" spans="22:22" x14ac:dyDescent="0.3">
      <c r="V6832" s="66"/>
    </row>
    <row r="6833" spans="22:22" x14ac:dyDescent="0.3">
      <c r="V6833" s="66"/>
    </row>
    <row r="6834" spans="22:22" x14ac:dyDescent="0.3">
      <c r="V6834" s="66"/>
    </row>
    <row r="6835" spans="22:22" x14ac:dyDescent="0.3">
      <c r="V6835" s="66"/>
    </row>
    <row r="6836" spans="22:22" x14ac:dyDescent="0.3">
      <c r="V6836" s="66"/>
    </row>
    <row r="6837" spans="22:22" x14ac:dyDescent="0.3">
      <c r="V6837" s="66"/>
    </row>
    <row r="6838" spans="22:22" x14ac:dyDescent="0.3">
      <c r="V6838" s="66"/>
    </row>
    <row r="6839" spans="22:22" x14ac:dyDescent="0.3">
      <c r="V6839" s="66"/>
    </row>
    <row r="6840" spans="22:22" x14ac:dyDescent="0.3">
      <c r="V6840" s="66"/>
    </row>
    <row r="6841" spans="22:22" x14ac:dyDescent="0.3">
      <c r="V6841" s="66"/>
    </row>
    <row r="6842" spans="22:22" x14ac:dyDescent="0.3">
      <c r="V6842" s="66"/>
    </row>
    <row r="6843" spans="22:22" x14ac:dyDescent="0.3">
      <c r="V6843" s="66"/>
    </row>
    <row r="6844" spans="22:22" x14ac:dyDescent="0.3">
      <c r="V6844" s="66"/>
    </row>
    <row r="6845" spans="22:22" x14ac:dyDescent="0.3">
      <c r="V6845" s="66"/>
    </row>
    <row r="6846" spans="22:22" x14ac:dyDescent="0.3">
      <c r="V6846" s="66"/>
    </row>
    <row r="6847" spans="22:22" x14ac:dyDescent="0.3">
      <c r="V6847" s="66"/>
    </row>
    <row r="6848" spans="22:22" x14ac:dyDescent="0.3">
      <c r="V6848" s="66"/>
    </row>
    <row r="6849" spans="22:22" x14ac:dyDescent="0.3">
      <c r="V6849" s="66"/>
    </row>
    <row r="6850" spans="22:22" x14ac:dyDescent="0.3">
      <c r="V6850" s="66"/>
    </row>
    <row r="6851" spans="22:22" x14ac:dyDescent="0.3">
      <c r="V6851" s="66"/>
    </row>
    <row r="6852" spans="22:22" x14ac:dyDescent="0.3">
      <c r="V6852" s="66"/>
    </row>
    <row r="6853" spans="22:22" x14ac:dyDescent="0.3">
      <c r="V6853" s="66"/>
    </row>
    <row r="6854" spans="22:22" x14ac:dyDescent="0.3">
      <c r="V6854" s="66"/>
    </row>
    <row r="6855" spans="22:22" x14ac:dyDescent="0.3">
      <c r="V6855" s="66"/>
    </row>
    <row r="6856" spans="22:22" x14ac:dyDescent="0.3">
      <c r="V6856" s="66"/>
    </row>
    <row r="6857" spans="22:22" x14ac:dyDescent="0.3">
      <c r="V6857" s="66"/>
    </row>
    <row r="6858" spans="22:22" x14ac:dyDescent="0.3">
      <c r="V6858" s="66"/>
    </row>
    <row r="6859" spans="22:22" x14ac:dyDescent="0.3">
      <c r="V6859" s="66"/>
    </row>
    <row r="6860" spans="22:22" x14ac:dyDescent="0.3">
      <c r="V6860" s="66"/>
    </row>
    <row r="6861" spans="22:22" x14ac:dyDescent="0.3">
      <c r="V6861" s="66"/>
    </row>
    <row r="6862" spans="22:22" x14ac:dyDescent="0.3">
      <c r="V6862" s="66"/>
    </row>
    <row r="6863" spans="22:22" x14ac:dyDescent="0.3">
      <c r="V6863" s="66"/>
    </row>
    <row r="6864" spans="22:22" x14ac:dyDescent="0.3">
      <c r="V6864" s="66"/>
    </row>
    <row r="6865" spans="22:22" x14ac:dyDescent="0.3">
      <c r="V6865" s="66"/>
    </row>
    <row r="6866" spans="22:22" x14ac:dyDescent="0.3">
      <c r="V6866" s="66"/>
    </row>
    <row r="6867" spans="22:22" x14ac:dyDescent="0.3">
      <c r="V6867" s="66"/>
    </row>
    <row r="6868" spans="22:22" x14ac:dyDescent="0.3">
      <c r="V6868" s="66"/>
    </row>
    <row r="6869" spans="22:22" x14ac:dyDescent="0.3">
      <c r="V6869" s="66"/>
    </row>
    <row r="6870" spans="22:22" x14ac:dyDescent="0.3">
      <c r="V6870" s="66"/>
    </row>
    <row r="6871" spans="22:22" x14ac:dyDescent="0.3">
      <c r="V6871" s="66"/>
    </row>
    <row r="6872" spans="22:22" x14ac:dyDescent="0.3">
      <c r="V6872" s="66"/>
    </row>
    <row r="6873" spans="22:22" x14ac:dyDescent="0.3">
      <c r="V6873" s="66"/>
    </row>
    <row r="6874" spans="22:22" x14ac:dyDescent="0.3">
      <c r="V6874" s="66"/>
    </row>
    <row r="6875" spans="22:22" x14ac:dyDescent="0.3">
      <c r="V6875" s="66"/>
    </row>
    <row r="6876" spans="22:22" x14ac:dyDescent="0.3">
      <c r="V6876" s="66"/>
    </row>
    <row r="6877" spans="22:22" x14ac:dyDescent="0.3">
      <c r="V6877" s="66"/>
    </row>
    <row r="6878" spans="22:22" x14ac:dyDescent="0.3">
      <c r="V6878" s="66"/>
    </row>
    <row r="6879" spans="22:22" x14ac:dyDescent="0.3">
      <c r="V6879" s="66"/>
    </row>
    <row r="6880" spans="22:22" x14ac:dyDescent="0.3">
      <c r="V6880" s="66"/>
    </row>
    <row r="6881" spans="22:22" x14ac:dyDescent="0.3">
      <c r="V6881" s="66"/>
    </row>
    <row r="6882" spans="22:22" x14ac:dyDescent="0.3">
      <c r="V6882" s="66"/>
    </row>
    <row r="6883" spans="22:22" x14ac:dyDescent="0.3">
      <c r="V6883" s="66"/>
    </row>
    <row r="6884" spans="22:22" x14ac:dyDescent="0.3">
      <c r="V6884" s="66"/>
    </row>
    <row r="6885" spans="22:22" x14ac:dyDescent="0.3">
      <c r="V6885" s="66"/>
    </row>
    <row r="6886" spans="22:22" x14ac:dyDescent="0.3">
      <c r="V6886" s="66"/>
    </row>
    <row r="6887" spans="22:22" x14ac:dyDescent="0.3">
      <c r="V6887" s="66"/>
    </row>
    <row r="6888" spans="22:22" x14ac:dyDescent="0.3">
      <c r="V6888" s="66"/>
    </row>
    <row r="6889" spans="22:22" x14ac:dyDescent="0.3">
      <c r="V6889" s="66"/>
    </row>
    <row r="6890" spans="22:22" x14ac:dyDescent="0.3">
      <c r="V6890" s="66"/>
    </row>
    <row r="6891" spans="22:22" x14ac:dyDescent="0.3">
      <c r="V6891" s="66"/>
    </row>
    <row r="6892" spans="22:22" x14ac:dyDescent="0.3">
      <c r="V6892" s="66"/>
    </row>
    <row r="6893" spans="22:22" x14ac:dyDescent="0.3">
      <c r="V6893" s="66"/>
    </row>
    <row r="6894" spans="22:22" x14ac:dyDescent="0.3">
      <c r="V6894" s="66"/>
    </row>
    <row r="6895" spans="22:22" x14ac:dyDescent="0.3">
      <c r="V6895" s="66"/>
    </row>
    <row r="6896" spans="22:22" x14ac:dyDescent="0.3">
      <c r="V6896" s="66"/>
    </row>
    <row r="6897" spans="22:22" x14ac:dyDescent="0.3">
      <c r="V6897" s="66"/>
    </row>
    <row r="6898" spans="22:22" x14ac:dyDescent="0.3">
      <c r="V6898" s="66"/>
    </row>
    <row r="6899" spans="22:22" x14ac:dyDescent="0.3">
      <c r="V6899" s="66"/>
    </row>
    <row r="6900" spans="22:22" x14ac:dyDescent="0.3">
      <c r="V6900" s="66"/>
    </row>
    <row r="6901" spans="22:22" x14ac:dyDescent="0.3">
      <c r="V6901" s="66"/>
    </row>
    <row r="6902" spans="22:22" x14ac:dyDescent="0.3">
      <c r="V6902" s="66"/>
    </row>
    <row r="6903" spans="22:22" x14ac:dyDescent="0.3">
      <c r="V6903" s="66"/>
    </row>
    <row r="6904" spans="22:22" x14ac:dyDescent="0.3">
      <c r="V6904" s="66"/>
    </row>
    <row r="6905" spans="22:22" x14ac:dyDescent="0.3">
      <c r="V6905" s="66"/>
    </row>
    <row r="6906" spans="22:22" x14ac:dyDescent="0.3">
      <c r="V6906" s="66"/>
    </row>
    <row r="6907" spans="22:22" x14ac:dyDescent="0.3">
      <c r="V6907" s="66"/>
    </row>
    <row r="6908" spans="22:22" x14ac:dyDescent="0.3">
      <c r="V6908" s="66"/>
    </row>
    <row r="6909" spans="22:22" x14ac:dyDescent="0.3">
      <c r="V6909" s="66"/>
    </row>
    <row r="6910" spans="22:22" x14ac:dyDescent="0.3">
      <c r="V6910" s="66"/>
    </row>
    <row r="6911" spans="22:22" x14ac:dyDescent="0.3">
      <c r="V6911" s="66"/>
    </row>
    <row r="6912" spans="22:22" x14ac:dyDescent="0.3">
      <c r="V6912" s="66"/>
    </row>
    <row r="6913" spans="22:22" x14ac:dyDescent="0.3">
      <c r="V6913" s="66"/>
    </row>
    <row r="6914" spans="22:22" x14ac:dyDescent="0.3">
      <c r="V6914" s="66"/>
    </row>
    <row r="6915" spans="22:22" x14ac:dyDescent="0.3">
      <c r="V6915" s="66"/>
    </row>
    <row r="6916" spans="22:22" x14ac:dyDescent="0.3">
      <c r="V6916" s="66"/>
    </row>
    <row r="6917" spans="22:22" x14ac:dyDescent="0.3">
      <c r="V6917" s="66"/>
    </row>
    <row r="6918" spans="22:22" x14ac:dyDescent="0.3">
      <c r="V6918" s="66"/>
    </row>
    <row r="6919" spans="22:22" x14ac:dyDescent="0.3">
      <c r="V6919" s="66"/>
    </row>
    <row r="6920" spans="22:22" x14ac:dyDescent="0.3">
      <c r="V6920" s="66"/>
    </row>
    <row r="6921" spans="22:22" x14ac:dyDescent="0.3">
      <c r="V6921" s="66"/>
    </row>
    <row r="6922" spans="22:22" x14ac:dyDescent="0.3">
      <c r="V6922" s="66"/>
    </row>
    <row r="6923" spans="22:22" x14ac:dyDescent="0.3">
      <c r="V6923" s="66"/>
    </row>
    <row r="6924" spans="22:22" x14ac:dyDescent="0.3">
      <c r="V6924" s="66"/>
    </row>
    <row r="6925" spans="22:22" x14ac:dyDescent="0.3">
      <c r="V6925" s="66"/>
    </row>
    <row r="6926" spans="22:22" x14ac:dyDescent="0.3">
      <c r="V6926" s="66"/>
    </row>
    <row r="6927" spans="22:22" x14ac:dyDescent="0.3">
      <c r="V6927" s="66"/>
    </row>
    <row r="6928" spans="22:22" x14ac:dyDescent="0.3">
      <c r="V6928" s="66"/>
    </row>
    <row r="6929" spans="22:22" x14ac:dyDescent="0.3">
      <c r="V6929" s="66"/>
    </row>
    <row r="6930" spans="22:22" x14ac:dyDescent="0.3">
      <c r="V6930" s="66"/>
    </row>
    <row r="6931" spans="22:22" x14ac:dyDescent="0.3">
      <c r="V6931" s="66"/>
    </row>
    <row r="6932" spans="22:22" x14ac:dyDescent="0.3">
      <c r="V6932" s="66"/>
    </row>
    <row r="6933" spans="22:22" x14ac:dyDescent="0.3">
      <c r="V6933" s="66"/>
    </row>
    <row r="6934" spans="22:22" x14ac:dyDescent="0.3">
      <c r="V6934" s="66"/>
    </row>
    <row r="6935" spans="22:22" x14ac:dyDescent="0.3">
      <c r="V6935" s="66"/>
    </row>
    <row r="6936" spans="22:22" x14ac:dyDescent="0.3">
      <c r="V6936" s="66"/>
    </row>
    <row r="6937" spans="22:22" x14ac:dyDescent="0.3">
      <c r="V6937" s="66"/>
    </row>
    <row r="6938" spans="22:22" x14ac:dyDescent="0.3">
      <c r="V6938" s="66"/>
    </row>
    <row r="6939" spans="22:22" x14ac:dyDescent="0.3">
      <c r="V6939" s="66"/>
    </row>
    <row r="6940" spans="22:22" x14ac:dyDescent="0.3">
      <c r="V6940" s="66"/>
    </row>
    <row r="6941" spans="22:22" x14ac:dyDescent="0.3">
      <c r="V6941" s="66"/>
    </row>
    <row r="6942" spans="22:22" x14ac:dyDescent="0.3">
      <c r="V6942" s="66"/>
    </row>
    <row r="6943" spans="22:22" x14ac:dyDescent="0.3">
      <c r="V6943" s="66"/>
    </row>
    <row r="6944" spans="22:22" x14ac:dyDescent="0.3">
      <c r="V6944" s="66"/>
    </row>
    <row r="6945" spans="22:22" x14ac:dyDescent="0.3">
      <c r="V6945" s="66"/>
    </row>
    <row r="6946" spans="22:22" x14ac:dyDescent="0.3">
      <c r="V6946" s="66"/>
    </row>
    <row r="6947" spans="22:22" x14ac:dyDescent="0.3">
      <c r="V6947" s="66"/>
    </row>
    <row r="6948" spans="22:22" x14ac:dyDescent="0.3">
      <c r="V6948" s="66"/>
    </row>
    <row r="6949" spans="22:22" x14ac:dyDescent="0.3">
      <c r="V6949" s="66"/>
    </row>
    <row r="6950" spans="22:22" x14ac:dyDescent="0.3">
      <c r="V6950" s="66"/>
    </row>
    <row r="6951" spans="22:22" x14ac:dyDescent="0.3">
      <c r="V6951" s="66"/>
    </row>
    <row r="6952" spans="22:22" x14ac:dyDescent="0.3">
      <c r="V6952" s="66"/>
    </row>
    <row r="6953" spans="22:22" x14ac:dyDescent="0.3">
      <c r="V6953" s="66"/>
    </row>
    <row r="6954" spans="22:22" x14ac:dyDescent="0.3">
      <c r="V6954" s="66"/>
    </row>
    <row r="6955" spans="22:22" x14ac:dyDescent="0.3">
      <c r="V6955" s="66"/>
    </row>
    <row r="6956" spans="22:22" x14ac:dyDescent="0.3">
      <c r="V6956" s="66"/>
    </row>
    <row r="6957" spans="22:22" x14ac:dyDescent="0.3">
      <c r="V6957" s="66"/>
    </row>
    <row r="6958" spans="22:22" x14ac:dyDescent="0.3">
      <c r="V6958" s="66"/>
    </row>
    <row r="6959" spans="22:22" x14ac:dyDescent="0.3">
      <c r="V6959" s="66"/>
    </row>
    <row r="6960" spans="22:22" x14ac:dyDescent="0.3">
      <c r="V6960" s="66"/>
    </row>
    <row r="6961" spans="22:22" x14ac:dyDescent="0.3">
      <c r="V6961" s="66"/>
    </row>
    <row r="6962" spans="22:22" x14ac:dyDescent="0.3">
      <c r="V6962" s="66"/>
    </row>
    <row r="6963" spans="22:22" x14ac:dyDescent="0.3">
      <c r="V6963" s="66"/>
    </row>
    <row r="6964" spans="22:22" x14ac:dyDescent="0.3">
      <c r="V6964" s="66"/>
    </row>
    <row r="6965" spans="22:22" x14ac:dyDescent="0.3">
      <c r="V6965" s="66"/>
    </row>
    <row r="6966" spans="22:22" x14ac:dyDescent="0.3">
      <c r="V6966" s="66"/>
    </row>
    <row r="6967" spans="22:22" x14ac:dyDescent="0.3">
      <c r="V6967" s="66"/>
    </row>
    <row r="6968" spans="22:22" x14ac:dyDescent="0.3">
      <c r="V6968" s="66"/>
    </row>
    <row r="6969" spans="22:22" x14ac:dyDescent="0.3">
      <c r="V6969" s="66"/>
    </row>
    <row r="6970" spans="22:22" x14ac:dyDescent="0.3">
      <c r="V6970" s="66"/>
    </row>
    <row r="6971" spans="22:22" x14ac:dyDescent="0.3">
      <c r="V6971" s="66"/>
    </row>
    <row r="6972" spans="22:22" x14ac:dyDescent="0.3">
      <c r="V6972" s="66"/>
    </row>
    <row r="6973" spans="22:22" x14ac:dyDescent="0.3">
      <c r="V6973" s="66"/>
    </row>
    <row r="6974" spans="22:22" x14ac:dyDescent="0.3">
      <c r="V6974" s="66"/>
    </row>
    <row r="6975" spans="22:22" x14ac:dyDescent="0.3">
      <c r="V6975" s="66"/>
    </row>
    <row r="6976" spans="22:22" x14ac:dyDescent="0.3">
      <c r="V6976" s="66"/>
    </row>
    <row r="6977" spans="22:22" x14ac:dyDescent="0.3">
      <c r="V6977" s="66"/>
    </row>
    <row r="6978" spans="22:22" x14ac:dyDescent="0.3">
      <c r="V6978" s="66"/>
    </row>
    <row r="6979" spans="22:22" x14ac:dyDescent="0.3">
      <c r="V6979" s="66"/>
    </row>
    <row r="6980" spans="22:22" x14ac:dyDescent="0.3">
      <c r="V6980" s="66"/>
    </row>
    <row r="6981" spans="22:22" x14ac:dyDescent="0.3">
      <c r="V6981" s="66"/>
    </row>
    <row r="6982" spans="22:22" x14ac:dyDescent="0.3">
      <c r="V6982" s="66"/>
    </row>
    <row r="6983" spans="22:22" x14ac:dyDescent="0.3">
      <c r="V6983" s="66"/>
    </row>
    <row r="6984" spans="22:22" x14ac:dyDescent="0.3">
      <c r="V6984" s="66"/>
    </row>
    <row r="6985" spans="22:22" x14ac:dyDescent="0.3">
      <c r="V6985" s="66"/>
    </row>
    <row r="6986" spans="22:22" x14ac:dyDescent="0.3">
      <c r="V6986" s="66"/>
    </row>
    <row r="6987" spans="22:22" x14ac:dyDescent="0.3">
      <c r="V6987" s="66"/>
    </row>
    <row r="6988" spans="22:22" x14ac:dyDescent="0.3">
      <c r="V6988" s="66"/>
    </row>
    <row r="6989" spans="22:22" x14ac:dyDescent="0.3">
      <c r="V6989" s="66"/>
    </row>
    <row r="6990" spans="22:22" x14ac:dyDescent="0.3">
      <c r="V6990" s="66"/>
    </row>
    <row r="6991" spans="22:22" x14ac:dyDescent="0.3">
      <c r="V6991" s="66"/>
    </row>
    <row r="6992" spans="22:22" x14ac:dyDescent="0.3">
      <c r="V6992" s="66"/>
    </row>
    <row r="6993" spans="22:22" x14ac:dyDescent="0.3">
      <c r="V6993" s="66"/>
    </row>
    <row r="6994" spans="22:22" x14ac:dyDescent="0.3">
      <c r="V6994" s="66"/>
    </row>
    <row r="6995" spans="22:22" x14ac:dyDescent="0.3">
      <c r="V6995" s="66"/>
    </row>
    <row r="6996" spans="22:22" x14ac:dyDescent="0.3">
      <c r="V6996" s="66"/>
    </row>
    <row r="6997" spans="22:22" x14ac:dyDescent="0.3">
      <c r="V6997" s="66"/>
    </row>
    <row r="6998" spans="22:22" x14ac:dyDescent="0.3">
      <c r="V6998" s="66"/>
    </row>
    <row r="6999" spans="22:22" x14ac:dyDescent="0.3">
      <c r="V6999" s="66"/>
    </row>
    <row r="7000" spans="22:22" x14ac:dyDescent="0.3">
      <c r="V7000" s="66"/>
    </row>
    <row r="7001" spans="22:22" x14ac:dyDescent="0.3">
      <c r="V7001" s="66"/>
    </row>
    <row r="7002" spans="22:22" x14ac:dyDescent="0.3">
      <c r="V7002" s="66"/>
    </row>
    <row r="7003" spans="22:22" x14ac:dyDescent="0.3">
      <c r="V7003" s="66"/>
    </row>
    <row r="7004" spans="22:22" x14ac:dyDescent="0.3">
      <c r="V7004" s="66"/>
    </row>
    <row r="7005" spans="22:22" x14ac:dyDescent="0.3">
      <c r="V7005" s="66"/>
    </row>
    <row r="7006" spans="22:22" x14ac:dyDescent="0.3">
      <c r="V7006" s="66"/>
    </row>
    <row r="7007" spans="22:22" x14ac:dyDescent="0.3">
      <c r="V7007" s="66"/>
    </row>
    <row r="7008" spans="22:22" x14ac:dyDescent="0.3">
      <c r="V7008" s="66"/>
    </row>
    <row r="7009" spans="22:22" x14ac:dyDescent="0.3">
      <c r="V7009" s="66"/>
    </row>
    <row r="7010" spans="22:22" x14ac:dyDescent="0.3">
      <c r="V7010" s="66"/>
    </row>
    <row r="7011" spans="22:22" x14ac:dyDescent="0.3">
      <c r="V7011" s="66"/>
    </row>
    <row r="7012" spans="22:22" x14ac:dyDescent="0.3">
      <c r="V7012" s="66"/>
    </row>
    <row r="7013" spans="22:22" x14ac:dyDescent="0.3">
      <c r="V7013" s="66"/>
    </row>
    <row r="7014" spans="22:22" x14ac:dyDescent="0.3">
      <c r="V7014" s="66"/>
    </row>
    <row r="7015" spans="22:22" x14ac:dyDescent="0.3">
      <c r="V7015" s="66"/>
    </row>
    <row r="7016" spans="22:22" x14ac:dyDescent="0.3">
      <c r="V7016" s="66"/>
    </row>
    <row r="7017" spans="22:22" x14ac:dyDescent="0.3">
      <c r="V7017" s="66"/>
    </row>
    <row r="7018" spans="22:22" x14ac:dyDescent="0.3">
      <c r="V7018" s="66"/>
    </row>
    <row r="7019" spans="22:22" x14ac:dyDescent="0.3">
      <c r="V7019" s="66"/>
    </row>
    <row r="7020" spans="22:22" x14ac:dyDescent="0.3">
      <c r="V7020" s="66"/>
    </row>
    <row r="7021" spans="22:22" x14ac:dyDescent="0.3">
      <c r="V7021" s="66"/>
    </row>
    <row r="7022" spans="22:22" x14ac:dyDescent="0.3">
      <c r="V7022" s="66"/>
    </row>
    <row r="7023" spans="22:22" x14ac:dyDescent="0.3">
      <c r="V7023" s="66"/>
    </row>
    <row r="7024" spans="22:22" x14ac:dyDescent="0.3">
      <c r="V7024" s="66"/>
    </row>
    <row r="7025" spans="22:22" x14ac:dyDescent="0.3">
      <c r="V7025" s="66"/>
    </row>
    <row r="7026" spans="22:22" x14ac:dyDescent="0.3">
      <c r="V7026" s="66"/>
    </row>
    <row r="7027" spans="22:22" x14ac:dyDescent="0.3">
      <c r="V7027" s="66"/>
    </row>
    <row r="7028" spans="22:22" x14ac:dyDescent="0.3">
      <c r="V7028" s="66"/>
    </row>
    <row r="7029" spans="22:22" x14ac:dyDescent="0.3">
      <c r="V7029" s="66"/>
    </row>
    <row r="7030" spans="22:22" x14ac:dyDescent="0.3">
      <c r="V7030" s="66"/>
    </row>
    <row r="7031" spans="22:22" x14ac:dyDescent="0.3">
      <c r="V7031" s="66"/>
    </row>
    <row r="7032" spans="22:22" x14ac:dyDescent="0.3">
      <c r="V7032" s="66"/>
    </row>
    <row r="7033" spans="22:22" x14ac:dyDescent="0.3">
      <c r="V7033" s="66"/>
    </row>
    <row r="7034" spans="22:22" x14ac:dyDescent="0.3">
      <c r="V7034" s="66"/>
    </row>
    <row r="7035" spans="22:22" x14ac:dyDescent="0.3">
      <c r="V7035" s="66"/>
    </row>
    <row r="7036" spans="22:22" x14ac:dyDescent="0.3">
      <c r="V7036" s="66"/>
    </row>
    <row r="7037" spans="22:22" x14ac:dyDescent="0.3">
      <c r="V7037" s="66"/>
    </row>
    <row r="7038" spans="22:22" x14ac:dyDescent="0.3">
      <c r="V7038" s="66"/>
    </row>
    <row r="7039" spans="22:22" x14ac:dyDescent="0.3">
      <c r="V7039" s="66"/>
    </row>
    <row r="7040" spans="22:22" x14ac:dyDescent="0.3">
      <c r="V7040" s="66"/>
    </row>
    <row r="7041" spans="22:22" x14ac:dyDescent="0.3">
      <c r="V7041" s="66"/>
    </row>
    <row r="7042" spans="22:22" x14ac:dyDescent="0.3">
      <c r="V7042" s="66"/>
    </row>
    <row r="7043" spans="22:22" x14ac:dyDescent="0.3">
      <c r="V7043" s="66"/>
    </row>
    <row r="7044" spans="22:22" x14ac:dyDescent="0.3">
      <c r="V7044" s="66"/>
    </row>
    <row r="7045" spans="22:22" x14ac:dyDescent="0.3">
      <c r="V7045" s="66"/>
    </row>
    <row r="7046" spans="22:22" x14ac:dyDescent="0.3">
      <c r="V7046" s="66"/>
    </row>
    <row r="7047" spans="22:22" x14ac:dyDescent="0.3">
      <c r="V7047" s="66"/>
    </row>
    <row r="7048" spans="22:22" x14ac:dyDescent="0.3">
      <c r="V7048" s="66"/>
    </row>
    <row r="7049" spans="22:22" x14ac:dyDescent="0.3">
      <c r="V7049" s="66"/>
    </row>
    <row r="7050" spans="22:22" x14ac:dyDescent="0.3">
      <c r="V7050" s="66"/>
    </row>
    <row r="7051" spans="22:22" x14ac:dyDescent="0.3">
      <c r="V7051" s="66"/>
    </row>
    <row r="7052" spans="22:22" x14ac:dyDescent="0.3">
      <c r="V7052" s="66"/>
    </row>
    <row r="7053" spans="22:22" x14ac:dyDescent="0.3">
      <c r="V7053" s="66"/>
    </row>
    <row r="7054" spans="22:22" x14ac:dyDescent="0.3">
      <c r="V7054" s="66"/>
    </row>
    <row r="7055" spans="22:22" x14ac:dyDescent="0.3">
      <c r="V7055" s="66"/>
    </row>
    <row r="7056" spans="22:22" x14ac:dyDescent="0.3">
      <c r="V7056" s="66"/>
    </row>
    <row r="7057" spans="22:22" x14ac:dyDescent="0.3">
      <c r="V7057" s="66"/>
    </row>
    <row r="7058" spans="22:22" x14ac:dyDescent="0.3">
      <c r="V7058" s="66"/>
    </row>
    <row r="7059" spans="22:22" x14ac:dyDescent="0.3">
      <c r="V7059" s="66"/>
    </row>
    <row r="7060" spans="22:22" x14ac:dyDescent="0.3">
      <c r="V7060" s="66"/>
    </row>
    <row r="7061" spans="22:22" x14ac:dyDescent="0.3">
      <c r="V7061" s="66"/>
    </row>
    <row r="7062" spans="22:22" x14ac:dyDescent="0.3">
      <c r="V7062" s="66"/>
    </row>
    <row r="7063" spans="22:22" x14ac:dyDescent="0.3">
      <c r="V7063" s="66"/>
    </row>
    <row r="7064" spans="22:22" x14ac:dyDescent="0.3">
      <c r="V7064" s="66"/>
    </row>
    <row r="7065" spans="22:22" x14ac:dyDescent="0.3">
      <c r="V7065" s="66"/>
    </row>
    <row r="7066" spans="22:22" x14ac:dyDescent="0.3">
      <c r="V7066" s="66"/>
    </row>
    <row r="7067" spans="22:22" x14ac:dyDescent="0.3">
      <c r="V7067" s="66"/>
    </row>
    <row r="7068" spans="22:22" x14ac:dyDescent="0.3">
      <c r="V7068" s="66"/>
    </row>
    <row r="7069" spans="22:22" x14ac:dyDescent="0.3">
      <c r="V7069" s="66"/>
    </row>
    <row r="7070" spans="22:22" x14ac:dyDescent="0.3">
      <c r="V7070" s="66"/>
    </row>
    <row r="7071" spans="22:22" x14ac:dyDescent="0.3">
      <c r="V7071" s="66"/>
    </row>
    <row r="7072" spans="22:22" x14ac:dyDescent="0.3">
      <c r="V7072" s="66"/>
    </row>
    <row r="7073" spans="22:22" x14ac:dyDescent="0.3">
      <c r="V7073" s="66"/>
    </row>
    <row r="7074" spans="22:22" x14ac:dyDescent="0.3">
      <c r="V7074" s="66"/>
    </row>
    <row r="7075" spans="22:22" x14ac:dyDescent="0.3">
      <c r="V7075" s="66"/>
    </row>
    <row r="7076" spans="22:22" x14ac:dyDescent="0.3">
      <c r="V7076" s="66"/>
    </row>
    <row r="7077" spans="22:22" x14ac:dyDescent="0.3">
      <c r="V7077" s="66"/>
    </row>
    <row r="7078" spans="22:22" x14ac:dyDescent="0.3">
      <c r="V7078" s="66"/>
    </row>
    <row r="7079" spans="22:22" x14ac:dyDescent="0.3">
      <c r="V7079" s="66"/>
    </row>
    <row r="7080" spans="22:22" x14ac:dyDescent="0.3">
      <c r="V7080" s="66"/>
    </row>
    <row r="7081" spans="22:22" x14ac:dyDescent="0.3">
      <c r="V7081" s="66"/>
    </row>
    <row r="7082" spans="22:22" x14ac:dyDescent="0.3">
      <c r="V7082" s="66"/>
    </row>
    <row r="7083" spans="22:22" x14ac:dyDescent="0.3">
      <c r="V7083" s="66"/>
    </row>
    <row r="7084" spans="22:22" x14ac:dyDescent="0.3">
      <c r="V7084" s="66"/>
    </row>
    <row r="7085" spans="22:22" x14ac:dyDescent="0.3">
      <c r="V7085" s="66"/>
    </row>
    <row r="7086" spans="22:22" x14ac:dyDescent="0.3">
      <c r="V7086" s="66"/>
    </row>
    <row r="7087" spans="22:22" x14ac:dyDescent="0.3">
      <c r="V7087" s="66"/>
    </row>
    <row r="7088" spans="22:22" x14ac:dyDescent="0.3">
      <c r="V7088" s="66"/>
    </row>
    <row r="7089" spans="22:22" x14ac:dyDescent="0.3">
      <c r="V7089" s="66"/>
    </row>
    <row r="7090" spans="22:22" x14ac:dyDescent="0.3">
      <c r="V7090" s="66"/>
    </row>
    <row r="7091" spans="22:22" x14ac:dyDescent="0.3">
      <c r="V7091" s="66"/>
    </row>
    <row r="7092" spans="22:22" x14ac:dyDescent="0.3">
      <c r="V7092" s="66"/>
    </row>
    <row r="7093" spans="22:22" x14ac:dyDescent="0.3">
      <c r="V7093" s="66"/>
    </row>
    <row r="7094" spans="22:22" x14ac:dyDescent="0.3">
      <c r="V7094" s="66"/>
    </row>
    <row r="7095" spans="22:22" x14ac:dyDescent="0.3">
      <c r="V7095" s="66"/>
    </row>
    <row r="7096" spans="22:22" x14ac:dyDescent="0.3">
      <c r="V7096" s="66"/>
    </row>
    <row r="7097" spans="22:22" x14ac:dyDescent="0.3">
      <c r="V7097" s="66"/>
    </row>
    <row r="7098" spans="22:22" x14ac:dyDescent="0.3">
      <c r="V7098" s="66"/>
    </row>
    <row r="7099" spans="22:22" x14ac:dyDescent="0.3">
      <c r="V7099" s="66"/>
    </row>
    <row r="7100" spans="22:22" x14ac:dyDescent="0.3">
      <c r="V7100" s="66"/>
    </row>
    <row r="7101" spans="22:22" x14ac:dyDescent="0.3">
      <c r="V7101" s="66"/>
    </row>
    <row r="7102" spans="22:22" x14ac:dyDescent="0.3">
      <c r="V7102" s="66"/>
    </row>
    <row r="7103" spans="22:22" x14ac:dyDescent="0.3">
      <c r="V7103" s="66"/>
    </row>
    <row r="7104" spans="22:22" x14ac:dyDescent="0.3">
      <c r="V7104" s="66"/>
    </row>
    <row r="7105" spans="22:22" x14ac:dyDescent="0.3">
      <c r="V7105" s="66"/>
    </row>
    <row r="7106" spans="22:22" x14ac:dyDescent="0.3">
      <c r="V7106" s="66"/>
    </row>
    <row r="7107" spans="22:22" x14ac:dyDescent="0.3">
      <c r="V7107" s="66"/>
    </row>
    <row r="7108" spans="22:22" x14ac:dyDescent="0.3">
      <c r="V7108" s="66"/>
    </row>
    <row r="7109" spans="22:22" x14ac:dyDescent="0.3">
      <c r="V7109" s="66"/>
    </row>
    <row r="7110" spans="22:22" x14ac:dyDescent="0.3">
      <c r="V7110" s="66"/>
    </row>
    <row r="7111" spans="22:22" x14ac:dyDescent="0.3">
      <c r="V7111" s="66"/>
    </row>
    <row r="7112" spans="22:22" x14ac:dyDescent="0.3">
      <c r="V7112" s="66"/>
    </row>
    <row r="7113" spans="22:22" x14ac:dyDescent="0.3">
      <c r="V7113" s="66"/>
    </row>
    <row r="7114" spans="22:22" x14ac:dyDescent="0.3">
      <c r="V7114" s="66"/>
    </row>
    <row r="7115" spans="22:22" x14ac:dyDescent="0.3">
      <c r="V7115" s="66"/>
    </row>
    <row r="7116" spans="22:22" x14ac:dyDescent="0.3">
      <c r="V7116" s="66"/>
    </row>
    <row r="7117" spans="22:22" x14ac:dyDescent="0.3">
      <c r="V7117" s="66"/>
    </row>
    <row r="7118" spans="22:22" x14ac:dyDescent="0.3">
      <c r="V7118" s="66"/>
    </row>
    <row r="7119" spans="22:22" x14ac:dyDescent="0.3">
      <c r="V7119" s="66"/>
    </row>
    <row r="7120" spans="22:22" x14ac:dyDescent="0.3">
      <c r="V7120" s="66"/>
    </row>
    <row r="7121" spans="22:22" x14ac:dyDescent="0.3">
      <c r="V7121" s="66"/>
    </row>
    <row r="7122" spans="22:22" x14ac:dyDescent="0.3">
      <c r="V7122" s="66"/>
    </row>
    <row r="7123" spans="22:22" x14ac:dyDescent="0.3">
      <c r="V7123" s="66"/>
    </row>
    <row r="7124" spans="22:22" x14ac:dyDescent="0.3">
      <c r="V7124" s="66"/>
    </row>
    <row r="7125" spans="22:22" x14ac:dyDescent="0.3">
      <c r="V7125" s="66"/>
    </row>
    <row r="7126" spans="22:22" x14ac:dyDescent="0.3">
      <c r="V7126" s="66"/>
    </row>
    <row r="7127" spans="22:22" x14ac:dyDescent="0.3">
      <c r="V7127" s="66"/>
    </row>
    <row r="7128" spans="22:22" x14ac:dyDescent="0.3">
      <c r="V7128" s="66"/>
    </row>
    <row r="7129" spans="22:22" x14ac:dyDescent="0.3">
      <c r="V7129" s="66"/>
    </row>
    <row r="7130" spans="22:22" x14ac:dyDescent="0.3">
      <c r="V7130" s="66"/>
    </row>
    <row r="7131" spans="22:22" x14ac:dyDescent="0.3">
      <c r="V7131" s="66"/>
    </row>
    <row r="7132" spans="22:22" x14ac:dyDescent="0.3">
      <c r="V7132" s="66"/>
    </row>
    <row r="7133" spans="22:22" x14ac:dyDescent="0.3">
      <c r="V7133" s="66"/>
    </row>
    <row r="7134" spans="22:22" x14ac:dyDescent="0.3">
      <c r="V7134" s="66"/>
    </row>
    <row r="7135" spans="22:22" x14ac:dyDescent="0.3">
      <c r="V7135" s="66"/>
    </row>
    <row r="7136" spans="22:22" x14ac:dyDescent="0.3">
      <c r="V7136" s="66"/>
    </row>
    <row r="7137" spans="22:22" x14ac:dyDescent="0.3">
      <c r="V7137" s="66"/>
    </row>
    <row r="7138" spans="22:22" x14ac:dyDescent="0.3">
      <c r="V7138" s="66"/>
    </row>
    <row r="7139" spans="22:22" x14ac:dyDescent="0.3">
      <c r="V7139" s="66"/>
    </row>
    <row r="7140" spans="22:22" x14ac:dyDescent="0.3">
      <c r="V7140" s="66"/>
    </row>
    <row r="7141" spans="22:22" x14ac:dyDescent="0.3">
      <c r="V7141" s="66"/>
    </row>
    <row r="7142" spans="22:22" x14ac:dyDescent="0.3">
      <c r="V7142" s="66"/>
    </row>
    <row r="7143" spans="22:22" x14ac:dyDescent="0.3">
      <c r="V7143" s="66"/>
    </row>
    <row r="7144" spans="22:22" x14ac:dyDescent="0.3">
      <c r="V7144" s="66"/>
    </row>
    <row r="7145" spans="22:22" x14ac:dyDescent="0.3">
      <c r="V7145" s="66"/>
    </row>
    <row r="7146" spans="22:22" x14ac:dyDescent="0.3">
      <c r="V7146" s="66"/>
    </row>
    <row r="7147" spans="22:22" x14ac:dyDescent="0.3">
      <c r="V7147" s="66"/>
    </row>
    <row r="7148" spans="22:22" x14ac:dyDescent="0.3">
      <c r="V7148" s="66"/>
    </row>
    <row r="7149" spans="22:22" x14ac:dyDescent="0.3">
      <c r="V7149" s="66"/>
    </row>
    <row r="7150" spans="22:22" x14ac:dyDescent="0.3">
      <c r="V7150" s="66"/>
    </row>
    <row r="7151" spans="22:22" x14ac:dyDescent="0.3">
      <c r="V7151" s="66"/>
    </row>
    <row r="7152" spans="22:22" x14ac:dyDescent="0.3">
      <c r="V7152" s="66"/>
    </row>
    <row r="7153" spans="22:22" x14ac:dyDescent="0.3">
      <c r="V7153" s="66"/>
    </row>
    <row r="7154" spans="22:22" x14ac:dyDescent="0.3">
      <c r="V7154" s="66"/>
    </row>
    <row r="7155" spans="22:22" x14ac:dyDescent="0.3">
      <c r="V7155" s="66"/>
    </row>
    <row r="7156" spans="22:22" x14ac:dyDescent="0.3">
      <c r="V7156" s="66"/>
    </row>
    <row r="7157" spans="22:22" x14ac:dyDescent="0.3">
      <c r="V7157" s="66"/>
    </row>
    <row r="7158" spans="22:22" x14ac:dyDescent="0.3">
      <c r="V7158" s="66"/>
    </row>
    <row r="7159" spans="22:22" x14ac:dyDescent="0.3">
      <c r="V7159" s="66"/>
    </row>
    <row r="7160" spans="22:22" x14ac:dyDescent="0.3">
      <c r="V7160" s="66"/>
    </row>
    <row r="7161" spans="22:22" x14ac:dyDescent="0.3">
      <c r="V7161" s="66"/>
    </row>
    <row r="7162" spans="22:22" x14ac:dyDescent="0.3">
      <c r="V7162" s="66"/>
    </row>
    <row r="7163" spans="22:22" x14ac:dyDescent="0.3">
      <c r="V7163" s="66"/>
    </row>
    <row r="7164" spans="22:22" x14ac:dyDescent="0.3">
      <c r="V7164" s="66"/>
    </row>
    <row r="7165" spans="22:22" x14ac:dyDescent="0.3">
      <c r="V7165" s="66"/>
    </row>
    <row r="7166" spans="22:22" x14ac:dyDescent="0.3">
      <c r="V7166" s="66"/>
    </row>
    <row r="7167" spans="22:22" x14ac:dyDescent="0.3">
      <c r="V7167" s="66"/>
    </row>
    <row r="7168" spans="22:22" x14ac:dyDescent="0.3">
      <c r="V7168" s="66"/>
    </row>
    <row r="7169" spans="22:22" x14ac:dyDescent="0.3">
      <c r="V7169" s="66"/>
    </row>
    <row r="7170" spans="22:22" x14ac:dyDescent="0.3">
      <c r="V7170" s="66"/>
    </row>
    <row r="7171" spans="22:22" x14ac:dyDescent="0.3">
      <c r="V7171" s="66"/>
    </row>
    <row r="7172" spans="22:22" x14ac:dyDescent="0.3">
      <c r="V7172" s="66"/>
    </row>
    <row r="7173" spans="22:22" x14ac:dyDescent="0.3">
      <c r="V7173" s="66"/>
    </row>
    <row r="7174" spans="22:22" x14ac:dyDescent="0.3">
      <c r="V7174" s="66"/>
    </row>
    <row r="7175" spans="22:22" x14ac:dyDescent="0.3">
      <c r="V7175" s="66"/>
    </row>
    <row r="7176" spans="22:22" x14ac:dyDescent="0.3">
      <c r="V7176" s="66"/>
    </row>
    <row r="7177" spans="22:22" x14ac:dyDescent="0.3">
      <c r="V7177" s="66"/>
    </row>
    <row r="7178" spans="22:22" x14ac:dyDescent="0.3">
      <c r="V7178" s="66"/>
    </row>
    <row r="7179" spans="22:22" x14ac:dyDescent="0.3">
      <c r="V7179" s="66"/>
    </row>
    <row r="7180" spans="22:22" x14ac:dyDescent="0.3">
      <c r="V7180" s="66"/>
    </row>
    <row r="7181" spans="22:22" x14ac:dyDescent="0.3">
      <c r="V7181" s="66"/>
    </row>
    <row r="7182" spans="22:22" x14ac:dyDescent="0.3">
      <c r="V7182" s="66"/>
    </row>
    <row r="7183" spans="22:22" x14ac:dyDescent="0.3">
      <c r="V7183" s="66"/>
    </row>
    <row r="7184" spans="22:22" x14ac:dyDescent="0.3">
      <c r="V7184" s="66"/>
    </row>
    <row r="7185" spans="22:22" x14ac:dyDescent="0.3">
      <c r="V7185" s="66"/>
    </row>
    <row r="7186" spans="22:22" x14ac:dyDescent="0.3">
      <c r="V7186" s="66"/>
    </row>
    <row r="7187" spans="22:22" x14ac:dyDescent="0.3">
      <c r="V7187" s="66"/>
    </row>
    <row r="7188" spans="22:22" x14ac:dyDescent="0.3">
      <c r="V7188" s="66"/>
    </row>
    <row r="7189" spans="22:22" x14ac:dyDescent="0.3">
      <c r="V7189" s="66"/>
    </row>
    <row r="7190" spans="22:22" x14ac:dyDescent="0.3">
      <c r="V7190" s="66"/>
    </row>
    <row r="7191" spans="22:22" x14ac:dyDescent="0.3">
      <c r="V7191" s="66"/>
    </row>
    <row r="7192" spans="22:22" x14ac:dyDescent="0.3">
      <c r="V7192" s="66"/>
    </row>
    <row r="7193" spans="22:22" x14ac:dyDescent="0.3">
      <c r="V7193" s="66"/>
    </row>
    <row r="7194" spans="22:22" x14ac:dyDescent="0.3">
      <c r="V7194" s="66"/>
    </row>
    <row r="7195" spans="22:22" x14ac:dyDescent="0.3">
      <c r="V7195" s="66"/>
    </row>
    <row r="7196" spans="22:22" x14ac:dyDescent="0.3">
      <c r="V7196" s="66"/>
    </row>
    <row r="7197" spans="22:22" x14ac:dyDescent="0.3">
      <c r="V7197" s="66"/>
    </row>
    <row r="7198" spans="22:22" x14ac:dyDescent="0.3">
      <c r="V7198" s="66"/>
    </row>
    <row r="7199" spans="22:22" x14ac:dyDescent="0.3">
      <c r="V7199" s="66"/>
    </row>
    <row r="7200" spans="22:22" x14ac:dyDescent="0.3">
      <c r="V7200" s="66"/>
    </row>
    <row r="7201" spans="22:22" x14ac:dyDescent="0.3">
      <c r="V7201" s="66"/>
    </row>
    <row r="7202" spans="22:22" x14ac:dyDescent="0.3">
      <c r="V7202" s="66"/>
    </row>
    <row r="7203" spans="22:22" x14ac:dyDescent="0.3">
      <c r="V7203" s="66"/>
    </row>
    <row r="7204" spans="22:22" x14ac:dyDescent="0.3">
      <c r="V7204" s="66"/>
    </row>
    <row r="7205" spans="22:22" x14ac:dyDescent="0.3">
      <c r="V7205" s="66"/>
    </row>
    <row r="7206" spans="22:22" x14ac:dyDescent="0.3">
      <c r="V7206" s="66"/>
    </row>
    <row r="7207" spans="22:22" x14ac:dyDescent="0.3">
      <c r="V7207" s="66"/>
    </row>
    <row r="7208" spans="22:22" x14ac:dyDescent="0.3">
      <c r="V7208" s="66"/>
    </row>
    <row r="7209" spans="22:22" x14ac:dyDescent="0.3">
      <c r="V7209" s="66"/>
    </row>
    <row r="7210" spans="22:22" x14ac:dyDescent="0.3">
      <c r="V7210" s="66"/>
    </row>
    <row r="7211" spans="22:22" x14ac:dyDescent="0.3">
      <c r="V7211" s="66"/>
    </row>
    <row r="7212" spans="22:22" x14ac:dyDescent="0.3">
      <c r="V7212" s="66"/>
    </row>
    <row r="7213" spans="22:22" x14ac:dyDescent="0.3">
      <c r="V7213" s="66"/>
    </row>
    <row r="7214" spans="22:22" x14ac:dyDescent="0.3">
      <c r="V7214" s="66"/>
    </row>
    <row r="7215" spans="22:22" x14ac:dyDescent="0.3">
      <c r="V7215" s="66"/>
    </row>
    <row r="7216" spans="22:22" x14ac:dyDescent="0.3">
      <c r="V7216" s="66"/>
    </row>
    <row r="7217" spans="22:22" x14ac:dyDescent="0.3">
      <c r="V7217" s="66"/>
    </row>
    <row r="7218" spans="22:22" x14ac:dyDescent="0.3">
      <c r="V7218" s="66"/>
    </row>
    <row r="7219" spans="22:22" x14ac:dyDescent="0.3">
      <c r="V7219" s="66"/>
    </row>
    <row r="7220" spans="22:22" x14ac:dyDescent="0.3">
      <c r="V7220" s="66"/>
    </row>
    <row r="7221" spans="22:22" x14ac:dyDescent="0.3">
      <c r="V7221" s="66"/>
    </row>
    <row r="7222" spans="22:22" x14ac:dyDescent="0.3">
      <c r="V7222" s="66"/>
    </row>
    <row r="7223" spans="22:22" x14ac:dyDescent="0.3">
      <c r="V7223" s="66"/>
    </row>
    <row r="7224" spans="22:22" x14ac:dyDescent="0.3">
      <c r="V7224" s="66"/>
    </row>
    <row r="7225" spans="22:22" x14ac:dyDescent="0.3">
      <c r="V7225" s="66"/>
    </row>
    <row r="7226" spans="22:22" x14ac:dyDescent="0.3">
      <c r="V7226" s="66"/>
    </row>
    <row r="7227" spans="22:22" x14ac:dyDescent="0.3">
      <c r="V7227" s="66"/>
    </row>
    <row r="7228" spans="22:22" x14ac:dyDescent="0.3">
      <c r="V7228" s="66"/>
    </row>
    <row r="7229" spans="22:22" x14ac:dyDescent="0.3">
      <c r="V7229" s="66"/>
    </row>
    <row r="7230" spans="22:22" x14ac:dyDescent="0.3">
      <c r="V7230" s="66"/>
    </row>
    <row r="7231" spans="22:22" x14ac:dyDescent="0.3">
      <c r="V7231" s="66"/>
    </row>
    <row r="7232" spans="22:22" x14ac:dyDescent="0.3">
      <c r="V7232" s="66"/>
    </row>
    <row r="7233" spans="22:22" x14ac:dyDescent="0.3">
      <c r="V7233" s="66"/>
    </row>
    <row r="7234" spans="22:22" x14ac:dyDescent="0.3">
      <c r="V7234" s="66"/>
    </row>
    <row r="7235" spans="22:22" x14ac:dyDescent="0.3">
      <c r="V7235" s="66"/>
    </row>
    <row r="7236" spans="22:22" x14ac:dyDescent="0.3">
      <c r="V7236" s="66"/>
    </row>
    <row r="7237" spans="22:22" x14ac:dyDescent="0.3">
      <c r="V7237" s="66"/>
    </row>
    <row r="7238" spans="22:22" x14ac:dyDescent="0.3">
      <c r="V7238" s="66"/>
    </row>
    <row r="7239" spans="22:22" x14ac:dyDescent="0.3">
      <c r="V7239" s="66"/>
    </row>
    <row r="7240" spans="22:22" x14ac:dyDescent="0.3">
      <c r="V7240" s="66"/>
    </row>
    <row r="7241" spans="22:22" x14ac:dyDescent="0.3">
      <c r="V7241" s="66"/>
    </row>
    <row r="7242" spans="22:22" x14ac:dyDescent="0.3">
      <c r="V7242" s="66"/>
    </row>
    <row r="7243" spans="22:22" x14ac:dyDescent="0.3">
      <c r="V7243" s="66"/>
    </row>
    <row r="7244" spans="22:22" x14ac:dyDescent="0.3">
      <c r="V7244" s="66"/>
    </row>
    <row r="7245" spans="22:22" x14ac:dyDescent="0.3">
      <c r="V7245" s="66"/>
    </row>
    <row r="7246" spans="22:22" x14ac:dyDescent="0.3">
      <c r="V7246" s="66"/>
    </row>
    <row r="7247" spans="22:22" x14ac:dyDescent="0.3">
      <c r="V7247" s="66"/>
    </row>
    <row r="7248" spans="22:22" x14ac:dyDescent="0.3">
      <c r="V7248" s="66"/>
    </row>
    <row r="7249" spans="22:22" x14ac:dyDescent="0.3">
      <c r="V7249" s="66"/>
    </row>
    <row r="7250" spans="22:22" x14ac:dyDescent="0.3">
      <c r="V7250" s="66"/>
    </row>
    <row r="7251" spans="22:22" x14ac:dyDescent="0.3">
      <c r="V7251" s="66"/>
    </row>
    <row r="7252" spans="22:22" x14ac:dyDescent="0.3">
      <c r="V7252" s="66"/>
    </row>
    <row r="7253" spans="22:22" x14ac:dyDescent="0.3">
      <c r="V7253" s="66"/>
    </row>
    <row r="7254" spans="22:22" x14ac:dyDescent="0.3">
      <c r="V7254" s="66"/>
    </row>
    <row r="7255" spans="22:22" x14ac:dyDescent="0.3">
      <c r="V7255" s="66"/>
    </row>
    <row r="7256" spans="22:22" x14ac:dyDescent="0.3">
      <c r="V7256" s="66"/>
    </row>
    <row r="7257" spans="22:22" x14ac:dyDescent="0.3">
      <c r="V7257" s="66"/>
    </row>
    <row r="7258" spans="22:22" x14ac:dyDescent="0.3">
      <c r="V7258" s="66"/>
    </row>
    <row r="7259" spans="22:22" x14ac:dyDescent="0.3">
      <c r="V7259" s="66"/>
    </row>
    <row r="7260" spans="22:22" x14ac:dyDescent="0.3">
      <c r="V7260" s="66"/>
    </row>
    <row r="7261" spans="22:22" x14ac:dyDescent="0.3">
      <c r="V7261" s="66"/>
    </row>
    <row r="7262" spans="22:22" x14ac:dyDescent="0.3">
      <c r="V7262" s="66"/>
    </row>
    <row r="7263" spans="22:22" x14ac:dyDescent="0.3">
      <c r="V7263" s="66"/>
    </row>
    <row r="7264" spans="22:22" x14ac:dyDescent="0.3">
      <c r="V7264" s="66"/>
    </row>
    <row r="7265" spans="22:22" x14ac:dyDescent="0.3">
      <c r="V7265" s="66"/>
    </row>
    <row r="7266" spans="22:22" x14ac:dyDescent="0.3">
      <c r="V7266" s="66"/>
    </row>
    <row r="7267" spans="22:22" x14ac:dyDescent="0.3">
      <c r="V7267" s="66"/>
    </row>
    <row r="7268" spans="22:22" x14ac:dyDescent="0.3">
      <c r="V7268" s="66"/>
    </row>
    <row r="7269" spans="22:22" x14ac:dyDescent="0.3">
      <c r="V7269" s="66"/>
    </row>
    <row r="7270" spans="22:22" x14ac:dyDescent="0.3">
      <c r="V7270" s="66"/>
    </row>
    <row r="7271" spans="22:22" x14ac:dyDescent="0.3">
      <c r="V7271" s="66"/>
    </row>
    <row r="7272" spans="22:22" x14ac:dyDescent="0.3">
      <c r="V7272" s="66"/>
    </row>
    <row r="7273" spans="22:22" x14ac:dyDescent="0.3">
      <c r="V7273" s="66"/>
    </row>
    <row r="7274" spans="22:22" x14ac:dyDescent="0.3">
      <c r="V7274" s="66"/>
    </row>
    <row r="7275" spans="22:22" x14ac:dyDescent="0.3">
      <c r="V7275" s="66"/>
    </row>
    <row r="7276" spans="22:22" x14ac:dyDescent="0.3">
      <c r="V7276" s="66"/>
    </row>
    <row r="7277" spans="22:22" x14ac:dyDescent="0.3">
      <c r="V7277" s="66"/>
    </row>
    <row r="7278" spans="22:22" x14ac:dyDescent="0.3">
      <c r="V7278" s="66"/>
    </row>
    <row r="7279" spans="22:22" x14ac:dyDescent="0.3">
      <c r="V7279" s="66"/>
    </row>
    <row r="7280" spans="22:22" x14ac:dyDescent="0.3">
      <c r="V7280" s="66"/>
    </row>
    <row r="7281" spans="22:22" x14ac:dyDescent="0.3">
      <c r="V7281" s="66"/>
    </row>
    <row r="7282" spans="22:22" x14ac:dyDescent="0.3">
      <c r="V7282" s="66"/>
    </row>
    <row r="7283" spans="22:22" x14ac:dyDescent="0.3">
      <c r="V7283" s="66"/>
    </row>
    <row r="7284" spans="22:22" x14ac:dyDescent="0.3">
      <c r="V7284" s="66"/>
    </row>
    <row r="7285" spans="22:22" x14ac:dyDescent="0.3">
      <c r="V7285" s="66"/>
    </row>
    <row r="7286" spans="22:22" x14ac:dyDescent="0.3">
      <c r="V7286" s="66"/>
    </row>
    <row r="7287" spans="22:22" x14ac:dyDescent="0.3">
      <c r="V7287" s="66"/>
    </row>
    <row r="7288" spans="22:22" x14ac:dyDescent="0.3">
      <c r="V7288" s="66"/>
    </row>
    <row r="7289" spans="22:22" x14ac:dyDescent="0.3">
      <c r="V7289" s="66"/>
    </row>
    <row r="7290" spans="22:22" x14ac:dyDescent="0.3">
      <c r="V7290" s="66"/>
    </row>
    <row r="7291" spans="22:22" x14ac:dyDescent="0.3">
      <c r="V7291" s="66"/>
    </row>
    <row r="7292" spans="22:22" x14ac:dyDescent="0.3">
      <c r="V7292" s="66"/>
    </row>
    <row r="7293" spans="22:22" x14ac:dyDescent="0.3">
      <c r="V7293" s="66"/>
    </row>
    <row r="7294" spans="22:22" x14ac:dyDescent="0.3">
      <c r="V7294" s="66"/>
    </row>
    <row r="7295" spans="22:22" x14ac:dyDescent="0.3">
      <c r="V7295" s="66"/>
    </row>
    <row r="7296" spans="22:22" x14ac:dyDescent="0.3">
      <c r="V7296" s="66"/>
    </row>
    <row r="7297" spans="22:22" x14ac:dyDescent="0.3">
      <c r="V7297" s="66"/>
    </row>
    <row r="7298" spans="22:22" x14ac:dyDescent="0.3">
      <c r="V7298" s="66"/>
    </row>
    <row r="7299" spans="22:22" x14ac:dyDescent="0.3">
      <c r="V7299" s="66"/>
    </row>
    <row r="7300" spans="22:22" x14ac:dyDescent="0.3">
      <c r="V7300" s="66"/>
    </row>
    <row r="7301" spans="22:22" x14ac:dyDescent="0.3">
      <c r="V7301" s="66"/>
    </row>
    <row r="7302" spans="22:22" x14ac:dyDescent="0.3">
      <c r="V7302" s="66"/>
    </row>
    <row r="7303" spans="22:22" x14ac:dyDescent="0.3">
      <c r="V7303" s="66"/>
    </row>
    <row r="7304" spans="22:22" x14ac:dyDescent="0.3">
      <c r="V7304" s="66"/>
    </row>
    <row r="7305" spans="22:22" x14ac:dyDescent="0.3">
      <c r="V7305" s="66"/>
    </row>
    <row r="7306" spans="22:22" x14ac:dyDescent="0.3">
      <c r="V7306" s="66"/>
    </row>
    <row r="7307" spans="22:22" x14ac:dyDescent="0.3">
      <c r="V7307" s="66"/>
    </row>
    <row r="7308" spans="22:22" x14ac:dyDescent="0.3">
      <c r="V7308" s="66"/>
    </row>
    <row r="7309" spans="22:22" x14ac:dyDescent="0.3">
      <c r="V7309" s="66"/>
    </row>
    <row r="7310" spans="22:22" x14ac:dyDescent="0.3">
      <c r="V7310" s="66"/>
    </row>
    <row r="7311" spans="22:22" x14ac:dyDescent="0.3">
      <c r="V7311" s="66"/>
    </row>
    <row r="7312" spans="22:22" x14ac:dyDescent="0.3">
      <c r="V7312" s="66"/>
    </row>
    <row r="7313" spans="22:22" x14ac:dyDescent="0.3">
      <c r="V7313" s="66"/>
    </row>
    <row r="7314" spans="22:22" x14ac:dyDescent="0.3">
      <c r="V7314" s="66"/>
    </row>
    <row r="7315" spans="22:22" x14ac:dyDescent="0.3">
      <c r="V7315" s="66"/>
    </row>
    <row r="7316" spans="22:22" x14ac:dyDescent="0.3">
      <c r="V7316" s="66"/>
    </row>
    <row r="7317" spans="22:22" x14ac:dyDescent="0.3">
      <c r="V7317" s="66"/>
    </row>
    <row r="7318" spans="22:22" x14ac:dyDescent="0.3">
      <c r="V7318" s="66"/>
    </row>
    <row r="7319" spans="22:22" x14ac:dyDescent="0.3">
      <c r="V7319" s="66"/>
    </row>
    <row r="7320" spans="22:22" x14ac:dyDescent="0.3">
      <c r="V7320" s="66"/>
    </row>
    <row r="7321" spans="22:22" x14ac:dyDescent="0.3">
      <c r="V7321" s="66"/>
    </row>
    <row r="7322" spans="22:22" x14ac:dyDescent="0.3">
      <c r="V7322" s="66"/>
    </row>
    <row r="7323" spans="22:22" x14ac:dyDescent="0.3">
      <c r="V7323" s="66"/>
    </row>
    <row r="7324" spans="22:22" x14ac:dyDescent="0.3">
      <c r="V7324" s="66"/>
    </row>
    <row r="7325" spans="22:22" x14ac:dyDescent="0.3">
      <c r="V7325" s="66"/>
    </row>
    <row r="7326" spans="22:22" x14ac:dyDescent="0.3">
      <c r="V7326" s="66"/>
    </row>
    <row r="7327" spans="22:22" x14ac:dyDescent="0.3">
      <c r="V7327" s="66"/>
    </row>
    <row r="7328" spans="22:22" x14ac:dyDescent="0.3">
      <c r="V7328" s="66"/>
    </row>
    <row r="7329" spans="22:22" x14ac:dyDescent="0.3">
      <c r="V7329" s="66"/>
    </row>
    <row r="7330" spans="22:22" x14ac:dyDescent="0.3">
      <c r="V7330" s="66"/>
    </row>
    <row r="7331" spans="22:22" x14ac:dyDescent="0.3">
      <c r="V7331" s="66"/>
    </row>
    <row r="7332" spans="22:22" x14ac:dyDescent="0.3">
      <c r="V7332" s="66"/>
    </row>
    <row r="7333" spans="22:22" x14ac:dyDescent="0.3">
      <c r="V7333" s="66"/>
    </row>
    <row r="7334" spans="22:22" x14ac:dyDescent="0.3">
      <c r="V7334" s="66"/>
    </row>
    <row r="7335" spans="22:22" x14ac:dyDescent="0.3">
      <c r="V7335" s="66"/>
    </row>
    <row r="7336" spans="22:22" x14ac:dyDescent="0.3">
      <c r="V7336" s="66"/>
    </row>
    <row r="7337" spans="22:22" x14ac:dyDescent="0.3">
      <c r="V7337" s="66"/>
    </row>
    <row r="7338" spans="22:22" x14ac:dyDescent="0.3">
      <c r="V7338" s="66"/>
    </row>
    <row r="7339" spans="22:22" x14ac:dyDescent="0.3">
      <c r="V7339" s="66"/>
    </row>
    <row r="7340" spans="22:22" x14ac:dyDescent="0.3">
      <c r="V7340" s="66"/>
    </row>
    <row r="7341" spans="22:22" x14ac:dyDescent="0.3">
      <c r="V7341" s="66"/>
    </row>
    <row r="7342" spans="22:22" x14ac:dyDescent="0.3">
      <c r="V7342" s="66"/>
    </row>
    <row r="7343" spans="22:22" x14ac:dyDescent="0.3">
      <c r="V7343" s="66"/>
    </row>
    <row r="7344" spans="22:22" x14ac:dyDescent="0.3">
      <c r="V7344" s="66"/>
    </row>
    <row r="7345" spans="22:22" x14ac:dyDescent="0.3">
      <c r="V7345" s="66"/>
    </row>
    <row r="7346" spans="22:22" x14ac:dyDescent="0.3">
      <c r="V7346" s="66"/>
    </row>
    <row r="7347" spans="22:22" x14ac:dyDescent="0.3">
      <c r="V7347" s="66"/>
    </row>
    <row r="7348" spans="22:22" x14ac:dyDescent="0.3">
      <c r="V7348" s="66"/>
    </row>
    <row r="7349" spans="22:22" x14ac:dyDescent="0.3">
      <c r="V7349" s="66"/>
    </row>
    <row r="7350" spans="22:22" x14ac:dyDescent="0.3">
      <c r="V7350" s="66"/>
    </row>
    <row r="7351" spans="22:22" x14ac:dyDescent="0.3">
      <c r="V7351" s="66"/>
    </row>
    <row r="7352" spans="22:22" x14ac:dyDescent="0.3">
      <c r="V7352" s="66"/>
    </row>
    <row r="7353" spans="22:22" x14ac:dyDescent="0.3">
      <c r="V7353" s="66"/>
    </row>
    <row r="7354" spans="22:22" x14ac:dyDescent="0.3">
      <c r="V7354" s="66"/>
    </row>
    <row r="7355" spans="22:22" x14ac:dyDescent="0.3">
      <c r="V7355" s="66"/>
    </row>
    <row r="7356" spans="22:22" x14ac:dyDescent="0.3">
      <c r="V7356" s="66"/>
    </row>
    <row r="7357" spans="22:22" x14ac:dyDescent="0.3">
      <c r="V7357" s="66"/>
    </row>
    <row r="7358" spans="22:22" x14ac:dyDescent="0.3">
      <c r="V7358" s="66"/>
    </row>
    <row r="7359" spans="22:22" x14ac:dyDescent="0.3">
      <c r="V7359" s="66"/>
    </row>
    <row r="7360" spans="22:22" x14ac:dyDescent="0.3">
      <c r="V7360" s="66"/>
    </row>
    <row r="7361" spans="22:22" x14ac:dyDescent="0.3">
      <c r="V7361" s="66"/>
    </row>
    <row r="7362" spans="22:22" x14ac:dyDescent="0.3">
      <c r="V7362" s="66"/>
    </row>
    <row r="7363" spans="22:22" x14ac:dyDescent="0.3">
      <c r="V7363" s="66"/>
    </row>
    <row r="7364" spans="22:22" x14ac:dyDescent="0.3">
      <c r="V7364" s="66"/>
    </row>
    <row r="7365" spans="22:22" x14ac:dyDescent="0.3">
      <c r="V7365" s="66"/>
    </row>
    <row r="7366" spans="22:22" x14ac:dyDescent="0.3">
      <c r="V7366" s="66"/>
    </row>
    <row r="7367" spans="22:22" x14ac:dyDescent="0.3">
      <c r="V7367" s="66"/>
    </row>
    <row r="7368" spans="22:22" x14ac:dyDescent="0.3">
      <c r="V7368" s="66"/>
    </row>
    <row r="7369" spans="22:22" x14ac:dyDescent="0.3">
      <c r="V7369" s="66"/>
    </row>
    <row r="7370" spans="22:22" x14ac:dyDescent="0.3">
      <c r="V7370" s="66"/>
    </row>
    <row r="7371" spans="22:22" x14ac:dyDescent="0.3">
      <c r="V7371" s="66"/>
    </row>
    <row r="7372" spans="22:22" x14ac:dyDescent="0.3">
      <c r="V7372" s="66"/>
    </row>
    <row r="7373" spans="22:22" x14ac:dyDescent="0.3">
      <c r="V7373" s="66"/>
    </row>
    <row r="7374" spans="22:22" x14ac:dyDescent="0.3">
      <c r="V7374" s="66"/>
    </row>
    <row r="7375" spans="22:22" x14ac:dyDescent="0.3">
      <c r="V7375" s="66"/>
    </row>
    <row r="7376" spans="22:22" x14ac:dyDescent="0.3">
      <c r="V7376" s="66"/>
    </row>
    <row r="7377" spans="22:22" x14ac:dyDescent="0.3">
      <c r="V7377" s="66"/>
    </row>
    <row r="7378" spans="22:22" x14ac:dyDescent="0.3">
      <c r="V7378" s="66"/>
    </row>
    <row r="7379" spans="22:22" x14ac:dyDescent="0.3">
      <c r="V7379" s="66"/>
    </row>
    <row r="7380" spans="22:22" x14ac:dyDescent="0.3">
      <c r="V7380" s="66"/>
    </row>
    <row r="7381" spans="22:22" x14ac:dyDescent="0.3">
      <c r="V7381" s="66"/>
    </row>
    <row r="7382" spans="22:22" x14ac:dyDescent="0.3">
      <c r="V7382" s="66"/>
    </row>
    <row r="7383" spans="22:22" x14ac:dyDescent="0.3">
      <c r="V7383" s="66"/>
    </row>
    <row r="7384" spans="22:22" x14ac:dyDescent="0.3">
      <c r="V7384" s="66"/>
    </row>
    <row r="7385" spans="22:22" x14ac:dyDescent="0.3">
      <c r="V7385" s="66"/>
    </row>
    <row r="7386" spans="22:22" x14ac:dyDescent="0.3">
      <c r="V7386" s="66"/>
    </row>
    <row r="7387" spans="22:22" x14ac:dyDescent="0.3">
      <c r="V7387" s="66"/>
    </row>
    <row r="7388" spans="22:22" x14ac:dyDescent="0.3">
      <c r="V7388" s="66"/>
    </row>
    <row r="7389" spans="22:22" x14ac:dyDescent="0.3">
      <c r="V7389" s="66"/>
    </row>
    <row r="7390" spans="22:22" x14ac:dyDescent="0.3">
      <c r="V7390" s="66"/>
    </row>
    <row r="7391" spans="22:22" x14ac:dyDescent="0.3">
      <c r="V7391" s="66"/>
    </row>
    <row r="7392" spans="22:22" x14ac:dyDescent="0.3">
      <c r="V7392" s="66"/>
    </row>
    <row r="7393" spans="22:22" x14ac:dyDescent="0.3">
      <c r="V7393" s="66"/>
    </row>
    <row r="7394" spans="22:22" x14ac:dyDescent="0.3">
      <c r="V7394" s="66"/>
    </row>
    <row r="7395" spans="22:22" x14ac:dyDescent="0.3">
      <c r="V7395" s="66"/>
    </row>
    <row r="7396" spans="22:22" x14ac:dyDescent="0.3">
      <c r="V7396" s="66"/>
    </row>
    <row r="7397" spans="22:22" x14ac:dyDescent="0.3">
      <c r="V7397" s="66"/>
    </row>
    <row r="7398" spans="22:22" x14ac:dyDescent="0.3">
      <c r="V7398" s="66"/>
    </row>
    <row r="7399" spans="22:22" x14ac:dyDescent="0.3">
      <c r="V7399" s="66"/>
    </row>
    <row r="7400" spans="22:22" x14ac:dyDescent="0.3">
      <c r="V7400" s="66"/>
    </row>
    <row r="7401" spans="22:22" x14ac:dyDescent="0.3">
      <c r="V7401" s="66"/>
    </row>
    <row r="7402" spans="22:22" x14ac:dyDescent="0.3">
      <c r="V7402" s="66"/>
    </row>
    <row r="7403" spans="22:22" x14ac:dyDescent="0.3">
      <c r="V7403" s="66"/>
    </row>
    <row r="7404" spans="22:22" x14ac:dyDescent="0.3">
      <c r="V7404" s="66"/>
    </row>
    <row r="7405" spans="22:22" x14ac:dyDescent="0.3">
      <c r="V7405" s="66"/>
    </row>
    <row r="7406" spans="22:22" x14ac:dyDescent="0.3">
      <c r="V7406" s="66"/>
    </row>
    <row r="7407" spans="22:22" x14ac:dyDescent="0.3">
      <c r="V7407" s="66"/>
    </row>
    <row r="7408" spans="22:22" x14ac:dyDescent="0.3">
      <c r="V7408" s="66"/>
    </row>
    <row r="7409" spans="22:22" x14ac:dyDescent="0.3">
      <c r="V7409" s="66"/>
    </row>
    <row r="7410" spans="22:22" x14ac:dyDescent="0.3">
      <c r="V7410" s="66"/>
    </row>
    <row r="7411" spans="22:22" x14ac:dyDescent="0.3">
      <c r="V7411" s="66"/>
    </row>
    <row r="7412" spans="22:22" x14ac:dyDescent="0.3">
      <c r="V7412" s="66"/>
    </row>
    <row r="7413" spans="22:22" x14ac:dyDescent="0.3">
      <c r="V7413" s="66"/>
    </row>
    <row r="7414" spans="22:22" x14ac:dyDescent="0.3">
      <c r="V7414" s="66"/>
    </row>
    <row r="7415" spans="22:22" x14ac:dyDescent="0.3">
      <c r="V7415" s="66"/>
    </row>
    <row r="7416" spans="22:22" x14ac:dyDescent="0.3">
      <c r="V7416" s="66"/>
    </row>
    <row r="7417" spans="22:22" x14ac:dyDescent="0.3">
      <c r="V7417" s="66"/>
    </row>
    <row r="7418" spans="22:22" x14ac:dyDescent="0.3">
      <c r="V7418" s="66"/>
    </row>
    <row r="7419" spans="22:22" x14ac:dyDescent="0.3">
      <c r="V7419" s="66"/>
    </row>
    <row r="7420" spans="22:22" x14ac:dyDescent="0.3">
      <c r="V7420" s="66"/>
    </row>
    <row r="7421" spans="22:22" x14ac:dyDescent="0.3">
      <c r="V7421" s="66"/>
    </row>
    <row r="7422" spans="22:22" x14ac:dyDescent="0.3">
      <c r="V7422" s="66"/>
    </row>
    <row r="7423" spans="22:22" x14ac:dyDescent="0.3">
      <c r="V7423" s="66"/>
    </row>
    <row r="7424" spans="22:22" x14ac:dyDescent="0.3">
      <c r="V7424" s="66"/>
    </row>
    <row r="7425" spans="22:22" x14ac:dyDescent="0.3">
      <c r="V7425" s="66"/>
    </row>
    <row r="7426" spans="22:22" x14ac:dyDescent="0.3">
      <c r="V7426" s="66"/>
    </row>
    <row r="7427" spans="22:22" x14ac:dyDescent="0.3">
      <c r="V7427" s="66"/>
    </row>
    <row r="7428" spans="22:22" x14ac:dyDescent="0.3">
      <c r="V7428" s="66"/>
    </row>
    <row r="7429" spans="22:22" x14ac:dyDescent="0.3">
      <c r="V7429" s="66"/>
    </row>
    <row r="7430" spans="22:22" x14ac:dyDescent="0.3">
      <c r="V7430" s="66"/>
    </row>
    <row r="7431" spans="22:22" x14ac:dyDescent="0.3">
      <c r="V7431" s="66"/>
    </row>
    <row r="7432" spans="22:22" x14ac:dyDescent="0.3">
      <c r="V7432" s="66"/>
    </row>
    <row r="7433" spans="22:22" x14ac:dyDescent="0.3">
      <c r="V7433" s="66"/>
    </row>
    <row r="7434" spans="22:22" x14ac:dyDescent="0.3">
      <c r="V7434" s="66"/>
    </row>
    <row r="7435" spans="22:22" x14ac:dyDescent="0.3">
      <c r="V7435" s="66"/>
    </row>
    <row r="7436" spans="22:22" x14ac:dyDescent="0.3">
      <c r="V7436" s="66"/>
    </row>
    <row r="7437" spans="22:22" x14ac:dyDescent="0.3">
      <c r="V7437" s="66"/>
    </row>
    <row r="7438" spans="22:22" x14ac:dyDescent="0.3">
      <c r="V7438" s="66"/>
    </row>
    <row r="7439" spans="22:22" x14ac:dyDescent="0.3">
      <c r="V7439" s="66"/>
    </row>
    <row r="7440" spans="22:22" x14ac:dyDescent="0.3">
      <c r="V7440" s="66"/>
    </row>
    <row r="7441" spans="22:22" x14ac:dyDescent="0.3">
      <c r="V7441" s="66"/>
    </row>
    <row r="7442" spans="22:22" x14ac:dyDescent="0.3">
      <c r="V7442" s="66"/>
    </row>
    <row r="7443" spans="22:22" x14ac:dyDescent="0.3">
      <c r="V7443" s="66"/>
    </row>
    <row r="7444" spans="22:22" x14ac:dyDescent="0.3">
      <c r="V7444" s="66"/>
    </row>
    <row r="7445" spans="22:22" x14ac:dyDescent="0.3">
      <c r="V7445" s="66"/>
    </row>
    <row r="7446" spans="22:22" x14ac:dyDescent="0.3">
      <c r="V7446" s="66"/>
    </row>
    <row r="7447" spans="22:22" x14ac:dyDescent="0.3">
      <c r="V7447" s="66"/>
    </row>
    <row r="7448" spans="22:22" x14ac:dyDescent="0.3">
      <c r="V7448" s="66"/>
    </row>
    <row r="7449" spans="22:22" x14ac:dyDescent="0.3">
      <c r="V7449" s="66"/>
    </row>
    <row r="7450" spans="22:22" x14ac:dyDescent="0.3">
      <c r="V7450" s="66"/>
    </row>
    <row r="7451" spans="22:22" x14ac:dyDescent="0.3">
      <c r="V7451" s="66"/>
    </row>
    <row r="7452" spans="22:22" x14ac:dyDescent="0.3">
      <c r="V7452" s="66"/>
    </row>
    <row r="7453" spans="22:22" x14ac:dyDescent="0.3">
      <c r="V7453" s="66"/>
    </row>
    <row r="7454" spans="22:22" x14ac:dyDescent="0.3">
      <c r="V7454" s="66"/>
    </row>
    <row r="7455" spans="22:22" x14ac:dyDescent="0.3">
      <c r="V7455" s="66"/>
    </row>
    <row r="7456" spans="22:22" x14ac:dyDescent="0.3">
      <c r="V7456" s="66"/>
    </row>
    <row r="7457" spans="22:22" x14ac:dyDescent="0.3">
      <c r="V7457" s="66"/>
    </row>
    <row r="7458" spans="22:22" x14ac:dyDescent="0.3">
      <c r="V7458" s="66"/>
    </row>
    <row r="7459" spans="22:22" x14ac:dyDescent="0.3">
      <c r="V7459" s="66"/>
    </row>
    <row r="7460" spans="22:22" x14ac:dyDescent="0.3">
      <c r="V7460" s="66"/>
    </row>
    <row r="7461" spans="22:22" x14ac:dyDescent="0.3">
      <c r="V7461" s="66"/>
    </row>
    <row r="7462" spans="22:22" x14ac:dyDescent="0.3">
      <c r="V7462" s="66"/>
    </row>
    <row r="7463" spans="22:22" x14ac:dyDescent="0.3">
      <c r="V7463" s="66"/>
    </row>
    <row r="7464" spans="22:22" x14ac:dyDescent="0.3">
      <c r="V7464" s="66"/>
    </row>
    <row r="7465" spans="22:22" x14ac:dyDescent="0.3">
      <c r="V7465" s="66"/>
    </row>
    <row r="7466" spans="22:22" x14ac:dyDescent="0.3">
      <c r="V7466" s="66"/>
    </row>
    <row r="7467" spans="22:22" x14ac:dyDescent="0.3">
      <c r="V7467" s="66"/>
    </row>
    <row r="7468" spans="22:22" x14ac:dyDescent="0.3">
      <c r="V7468" s="66"/>
    </row>
    <row r="7469" spans="22:22" x14ac:dyDescent="0.3">
      <c r="V7469" s="66"/>
    </row>
    <row r="7470" spans="22:22" x14ac:dyDescent="0.3">
      <c r="V7470" s="66"/>
    </row>
    <row r="7471" spans="22:22" x14ac:dyDescent="0.3">
      <c r="V7471" s="66"/>
    </row>
    <row r="7472" spans="22:22" x14ac:dyDescent="0.3">
      <c r="V7472" s="66"/>
    </row>
    <row r="7473" spans="22:22" x14ac:dyDescent="0.3">
      <c r="V7473" s="66"/>
    </row>
    <row r="7474" spans="22:22" x14ac:dyDescent="0.3">
      <c r="V7474" s="66"/>
    </row>
    <row r="7475" spans="22:22" x14ac:dyDescent="0.3">
      <c r="V7475" s="66"/>
    </row>
    <row r="7476" spans="22:22" x14ac:dyDescent="0.3">
      <c r="V7476" s="66"/>
    </row>
    <row r="7477" spans="22:22" x14ac:dyDescent="0.3">
      <c r="V7477" s="66"/>
    </row>
    <row r="7478" spans="22:22" x14ac:dyDescent="0.3">
      <c r="V7478" s="66"/>
    </row>
    <row r="7479" spans="22:22" x14ac:dyDescent="0.3">
      <c r="V7479" s="66"/>
    </row>
    <row r="7480" spans="22:22" x14ac:dyDescent="0.3">
      <c r="V7480" s="66"/>
    </row>
    <row r="7481" spans="22:22" x14ac:dyDescent="0.3">
      <c r="V7481" s="66"/>
    </row>
    <row r="7482" spans="22:22" x14ac:dyDescent="0.3">
      <c r="V7482" s="66"/>
    </row>
    <row r="7483" spans="22:22" x14ac:dyDescent="0.3">
      <c r="V7483" s="66"/>
    </row>
    <row r="7484" spans="22:22" x14ac:dyDescent="0.3">
      <c r="V7484" s="66"/>
    </row>
    <row r="7485" spans="22:22" x14ac:dyDescent="0.3">
      <c r="V7485" s="66"/>
    </row>
    <row r="7486" spans="22:22" x14ac:dyDescent="0.3">
      <c r="V7486" s="66"/>
    </row>
    <row r="7487" spans="22:22" x14ac:dyDescent="0.3">
      <c r="V7487" s="66"/>
    </row>
    <row r="7488" spans="22:22" x14ac:dyDescent="0.3">
      <c r="V7488" s="66"/>
    </row>
    <row r="7489" spans="22:22" x14ac:dyDescent="0.3">
      <c r="V7489" s="66"/>
    </row>
    <row r="7490" spans="22:22" x14ac:dyDescent="0.3">
      <c r="V7490" s="66"/>
    </row>
    <row r="7491" spans="22:22" x14ac:dyDescent="0.3">
      <c r="V7491" s="66"/>
    </row>
    <row r="7492" spans="22:22" x14ac:dyDescent="0.3">
      <c r="V7492" s="66"/>
    </row>
    <row r="7493" spans="22:22" x14ac:dyDescent="0.3">
      <c r="V7493" s="66"/>
    </row>
    <row r="7494" spans="22:22" x14ac:dyDescent="0.3">
      <c r="V7494" s="66"/>
    </row>
    <row r="7495" spans="22:22" x14ac:dyDescent="0.3">
      <c r="V7495" s="66"/>
    </row>
    <row r="7496" spans="22:22" x14ac:dyDescent="0.3">
      <c r="V7496" s="66"/>
    </row>
    <row r="7497" spans="22:22" x14ac:dyDescent="0.3">
      <c r="V7497" s="66"/>
    </row>
    <row r="7498" spans="22:22" x14ac:dyDescent="0.3">
      <c r="V7498" s="66"/>
    </row>
    <row r="7499" spans="22:22" x14ac:dyDescent="0.3">
      <c r="V7499" s="66"/>
    </row>
    <row r="7500" spans="22:22" x14ac:dyDescent="0.3">
      <c r="V7500" s="66"/>
    </row>
    <row r="7501" spans="22:22" x14ac:dyDescent="0.3">
      <c r="V7501" s="66"/>
    </row>
    <row r="7502" spans="22:22" x14ac:dyDescent="0.3">
      <c r="V7502" s="66"/>
    </row>
    <row r="7503" spans="22:22" x14ac:dyDescent="0.3">
      <c r="V7503" s="66"/>
    </row>
    <row r="7504" spans="22:22" x14ac:dyDescent="0.3">
      <c r="V7504" s="66"/>
    </row>
    <row r="7505" spans="22:22" x14ac:dyDescent="0.3">
      <c r="V7505" s="66"/>
    </row>
    <row r="7506" spans="22:22" x14ac:dyDescent="0.3">
      <c r="V7506" s="66"/>
    </row>
    <row r="7507" spans="22:22" x14ac:dyDescent="0.3">
      <c r="V7507" s="66"/>
    </row>
    <row r="7508" spans="22:22" x14ac:dyDescent="0.3">
      <c r="V7508" s="66"/>
    </row>
    <row r="7509" spans="22:22" x14ac:dyDescent="0.3">
      <c r="V7509" s="66"/>
    </row>
    <row r="7510" spans="22:22" x14ac:dyDescent="0.3">
      <c r="V7510" s="66"/>
    </row>
    <row r="7511" spans="22:22" x14ac:dyDescent="0.3">
      <c r="V7511" s="66"/>
    </row>
    <row r="7512" spans="22:22" x14ac:dyDescent="0.3">
      <c r="V7512" s="66"/>
    </row>
    <row r="7513" spans="22:22" x14ac:dyDescent="0.3">
      <c r="V7513" s="66"/>
    </row>
    <row r="7514" spans="22:22" x14ac:dyDescent="0.3">
      <c r="V7514" s="66"/>
    </row>
    <row r="7515" spans="22:22" x14ac:dyDescent="0.3">
      <c r="V7515" s="66"/>
    </row>
    <row r="7516" spans="22:22" x14ac:dyDescent="0.3">
      <c r="V7516" s="66"/>
    </row>
    <row r="7517" spans="22:22" x14ac:dyDescent="0.3">
      <c r="V7517" s="66"/>
    </row>
    <row r="7518" spans="22:22" x14ac:dyDescent="0.3">
      <c r="V7518" s="66"/>
    </row>
    <row r="7519" spans="22:22" x14ac:dyDescent="0.3">
      <c r="V7519" s="66"/>
    </row>
    <row r="7520" spans="22:22" x14ac:dyDescent="0.3">
      <c r="V7520" s="66"/>
    </row>
    <row r="7521" spans="22:22" x14ac:dyDescent="0.3">
      <c r="V7521" s="66"/>
    </row>
    <row r="7522" spans="22:22" x14ac:dyDescent="0.3">
      <c r="V7522" s="66"/>
    </row>
    <row r="7523" spans="22:22" x14ac:dyDescent="0.3">
      <c r="V7523" s="66"/>
    </row>
    <row r="7524" spans="22:22" x14ac:dyDescent="0.3">
      <c r="V7524" s="66"/>
    </row>
    <row r="7525" spans="22:22" x14ac:dyDescent="0.3">
      <c r="V7525" s="66"/>
    </row>
    <row r="7526" spans="22:22" x14ac:dyDescent="0.3">
      <c r="V7526" s="66"/>
    </row>
    <row r="7527" spans="22:22" x14ac:dyDescent="0.3">
      <c r="V7527" s="66"/>
    </row>
    <row r="7528" spans="22:22" x14ac:dyDescent="0.3">
      <c r="V7528" s="66"/>
    </row>
    <row r="7529" spans="22:22" x14ac:dyDescent="0.3">
      <c r="V7529" s="66"/>
    </row>
    <row r="7530" spans="22:22" x14ac:dyDescent="0.3">
      <c r="V7530" s="66"/>
    </row>
    <row r="7531" spans="22:22" x14ac:dyDescent="0.3">
      <c r="V7531" s="66"/>
    </row>
    <row r="7532" spans="22:22" x14ac:dyDescent="0.3">
      <c r="V7532" s="66"/>
    </row>
    <row r="7533" spans="22:22" x14ac:dyDescent="0.3">
      <c r="V7533" s="66"/>
    </row>
    <row r="7534" spans="22:22" x14ac:dyDescent="0.3">
      <c r="V7534" s="66"/>
    </row>
    <row r="7535" spans="22:22" x14ac:dyDescent="0.3">
      <c r="V7535" s="66"/>
    </row>
    <row r="7536" spans="22:22" x14ac:dyDescent="0.3">
      <c r="V7536" s="66"/>
    </row>
    <row r="7537" spans="22:22" x14ac:dyDescent="0.3">
      <c r="V7537" s="66"/>
    </row>
    <row r="7538" spans="22:22" x14ac:dyDescent="0.3">
      <c r="V7538" s="66"/>
    </row>
    <row r="7539" spans="22:22" x14ac:dyDescent="0.3">
      <c r="V7539" s="66"/>
    </row>
    <row r="7540" spans="22:22" x14ac:dyDescent="0.3">
      <c r="V7540" s="66"/>
    </row>
    <row r="7541" spans="22:22" x14ac:dyDescent="0.3">
      <c r="V7541" s="66"/>
    </row>
    <row r="7542" spans="22:22" x14ac:dyDescent="0.3">
      <c r="V7542" s="66"/>
    </row>
    <row r="7543" spans="22:22" x14ac:dyDescent="0.3">
      <c r="V7543" s="66"/>
    </row>
    <row r="7544" spans="22:22" x14ac:dyDescent="0.3">
      <c r="V7544" s="66"/>
    </row>
    <row r="7545" spans="22:22" x14ac:dyDescent="0.3">
      <c r="V7545" s="66"/>
    </row>
    <row r="7546" spans="22:22" x14ac:dyDescent="0.3">
      <c r="V7546" s="66"/>
    </row>
    <row r="7547" spans="22:22" x14ac:dyDescent="0.3">
      <c r="V7547" s="66"/>
    </row>
    <row r="7548" spans="22:22" x14ac:dyDescent="0.3">
      <c r="V7548" s="66"/>
    </row>
    <row r="7549" spans="22:22" x14ac:dyDescent="0.3">
      <c r="V7549" s="66"/>
    </row>
    <row r="7550" spans="22:22" x14ac:dyDescent="0.3">
      <c r="V7550" s="66"/>
    </row>
    <row r="7551" spans="22:22" x14ac:dyDescent="0.3">
      <c r="V7551" s="66"/>
    </row>
    <row r="7552" spans="22:22" x14ac:dyDescent="0.3">
      <c r="V7552" s="66"/>
    </row>
    <row r="7553" spans="22:22" x14ac:dyDescent="0.3">
      <c r="V7553" s="66"/>
    </row>
    <row r="7554" spans="22:22" x14ac:dyDescent="0.3">
      <c r="V7554" s="66"/>
    </row>
    <row r="7555" spans="22:22" x14ac:dyDescent="0.3">
      <c r="V7555" s="66"/>
    </row>
    <row r="7556" spans="22:22" x14ac:dyDescent="0.3">
      <c r="V7556" s="66"/>
    </row>
    <row r="7557" spans="22:22" x14ac:dyDescent="0.3">
      <c r="V7557" s="66"/>
    </row>
    <row r="7558" spans="22:22" x14ac:dyDescent="0.3">
      <c r="V7558" s="66"/>
    </row>
    <row r="7559" spans="22:22" x14ac:dyDescent="0.3">
      <c r="V7559" s="66"/>
    </row>
    <row r="7560" spans="22:22" x14ac:dyDescent="0.3">
      <c r="V7560" s="66"/>
    </row>
    <row r="7561" spans="22:22" x14ac:dyDescent="0.3">
      <c r="V7561" s="66"/>
    </row>
    <row r="7562" spans="22:22" x14ac:dyDescent="0.3">
      <c r="V7562" s="66"/>
    </row>
    <row r="7563" spans="22:22" x14ac:dyDescent="0.3">
      <c r="V7563" s="66"/>
    </row>
    <row r="7564" spans="22:22" x14ac:dyDescent="0.3">
      <c r="V7564" s="66"/>
    </row>
    <row r="7565" spans="22:22" x14ac:dyDescent="0.3">
      <c r="V7565" s="66"/>
    </row>
    <row r="7566" spans="22:22" x14ac:dyDescent="0.3">
      <c r="V7566" s="66"/>
    </row>
    <row r="7567" spans="22:22" x14ac:dyDescent="0.3">
      <c r="V7567" s="66"/>
    </row>
    <row r="7568" spans="22:22" x14ac:dyDescent="0.3">
      <c r="V7568" s="66"/>
    </row>
    <row r="7569" spans="22:22" x14ac:dyDescent="0.3">
      <c r="V7569" s="66"/>
    </row>
    <row r="7570" spans="22:22" x14ac:dyDescent="0.3">
      <c r="V7570" s="66"/>
    </row>
    <row r="7571" spans="22:22" x14ac:dyDescent="0.3">
      <c r="V7571" s="66"/>
    </row>
    <row r="7572" spans="22:22" x14ac:dyDescent="0.3">
      <c r="V7572" s="66"/>
    </row>
    <row r="7573" spans="22:22" x14ac:dyDescent="0.3">
      <c r="V7573" s="66"/>
    </row>
    <row r="7574" spans="22:22" x14ac:dyDescent="0.3">
      <c r="V7574" s="66"/>
    </row>
    <row r="7575" spans="22:22" x14ac:dyDescent="0.3">
      <c r="V7575" s="66"/>
    </row>
    <row r="7576" spans="22:22" x14ac:dyDescent="0.3">
      <c r="V7576" s="66"/>
    </row>
    <row r="7577" spans="22:22" x14ac:dyDescent="0.3">
      <c r="V7577" s="66"/>
    </row>
    <row r="7578" spans="22:22" x14ac:dyDescent="0.3">
      <c r="V7578" s="66"/>
    </row>
    <row r="7579" spans="22:22" x14ac:dyDescent="0.3">
      <c r="V7579" s="66"/>
    </row>
    <row r="7580" spans="22:22" x14ac:dyDescent="0.3">
      <c r="V7580" s="66"/>
    </row>
    <row r="7581" spans="22:22" x14ac:dyDescent="0.3">
      <c r="V7581" s="66"/>
    </row>
    <row r="7582" spans="22:22" x14ac:dyDescent="0.3">
      <c r="V7582" s="66"/>
    </row>
    <row r="7583" spans="22:22" x14ac:dyDescent="0.3">
      <c r="V7583" s="66"/>
    </row>
    <row r="7584" spans="22:22" x14ac:dyDescent="0.3">
      <c r="V7584" s="66"/>
    </row>
    <row r="7585" spans="22:22" x14ac:dyDescent="0.3">
      <c r="V7585" s="66"/>
    </row>
    <row r="7586" spans="22:22" x14ac:dyDescent="0.3">
      <c r="V7586" s="66"/>
    </row>
    <row r="7587" spans="22:22" x14ac:dyDescent="0.3">
      <c r="V7587" s="66"/>
    </row>
    <row r="7588" spans="22:22" x14ac:dyDescent="0.3">
      <c r="V7588" s="66"/>
    </row>
    <row r="7589" spans="22:22" x14ac:dyDescent="0.3">
      <c r="V7589" s="66"/>
    </row>
    <row r="7590" spans="22:22" x14ac:dyDescent="0.3">
      <c r="V7590" s="66"/>
    </row>
    <row r="7591" spans="22:22" x14ac:dyDescent="0.3">
      <c r="V7591" s="66"/>
    </row>
    <row r="7592" spans="22:22" x14ac:dyDescent="0.3">
      <c r="V7592" s="66"/>
    </row>
    <row r="7593" spans="22:22" x14ac:dyDescent="0.3">
      <c r="V7593" s="66"/>
    </row>
    <row r="7594" spans="22:22" x14ac:dyDescent="0.3">
      <c r="V7594" s="66"/>
    </row>
    <row r="7595" spans="22:22" x14ac:dyDescent="0.3">
      <c r="V7595" s="66"/>
    </row>
    <row r="7596" spans="22:22" x14ac:dyDescent="0.3">
      <c r="V7596" s="66"/>
    </row>
    <row r="7597" spans="22:22" x14ac:dyDescent="0.3">
      <c r="V7597" s="66"/>
    </row>
    <row r="7598" spans="22:22" x14ac:dyDescent="0.3">
      <c r="V7598" s="66"/>
    </row>
    <row r="7599" spans="22:22" x14ac:dyDescent="0.3">
      <c r="V7599" s="66"/>
    </row>
    <row r="7600" spans="22:22" x14ac:dyDescent="0.3">
      <c r="V7600" s="66"/>
    </row>
    <row r="7601" spans="22:22" x14ac:dyDescent="0.3">
      <c r="V7601" s="66"/>
    </row>
    <row r="7602" spans="22:22" x14ac:dyDescent="0.3">
      <c r="V7602" s="66"/>
    </row>
    <row r="7603" spans="22:22" x14ac:dyDescent="0.3">
      <c r="V7603" s="66"/>
    </row>
    <row r="7604" spans="22:22" x14ac:dyDescent="0.3">
      <c r="V7604" s="66"/>
    </row>
    <row r="7605" spans="22:22" x14ac:dyDescent="0.3">
      <c r="V7605" s="66"/>
    </row>
    <row r="7606" spans="22:22" x14ac:dyDescent="0.3">
      <c r="V7606" s="66"/>
    </row>
    <row r="7607" spans="22:22" x14ac:dyDescent="0.3">
      <c r="V7607" s="66"/>
    </row>
    <row r="7608" spans="22:22" x14ac:dyDescent="0.3">
      <c r="V7608" s="66"/>
    </row>
    <row r="7609" spans="22:22" x14ac:dyDescent="0.3">
      <c r="V7609" s="66"/>
    </row>
    <row r="7610" spans="22:22" x14ac:dyDescent="0.3">
      <c r="V7610" s="66"/>
    </row>
    <row r="7611" spans="22:22" x14ac:dyDescent="0.3">
      <c r="V7611" s="66"/>
    </row>
    <row r="7612" spans="22:22" x14ac:dyDescent="0.3">
      <c r="V7612" s="66"/>
    </row>
    <row r="7613" spans="22:22" x14ac:dyDescent="0.3">
      <c r="V7613" s="66"/>
    </row>
    <row r="7614" spans="22:22" x14ac:dyDescent="0.3">
      <c r="V7614" s="66"/>
    </row>
    <row r="7615" spans="22:22" x14ac:dyDescent="0.3">
      <c r="V7615" s="66"/>
    </row>
    <row r="7616" spans="22:22" x14ac:dyDescent="0.3">
      <c r="V7616" s="66"/>
    </row>
    <row r="7617" spans="22:22" x14ac:dyDescent="0.3">
      <c r="V7617" s="66"/>
    </row>
    <row r="7618" spans="22:22" x14ac:dyDescent="0.3">
      <c r="V7618" s="66"/>
    </row>
    <row r="7619" spans="22:22" x14ac:dyDescent="0.3">
      <c r="V7619" s="66"/>
    </row>
    <row r="7620" spans="22:22" x14ac:dyDescent="0.3">
      <c r="V7620" s="66"/>
    </row>
    <row r="7621" spans="22:22" x14ac:dyDescent="0.3">
      <c r="V7621" s="66"/>
    </row>
    <row r="7622" spans="22:22" x14ac:dyDescent="0.3">
      <c r="V7622" s="66"/>
    </row>
    <row r="7623" spans="22:22" x14ac:dyDescent="0.3">
      <c r="V7623" s="66"/>
    </row>
    <row r="7624" spans="22:22" x14ac:dyDescent="0.3">
      <c r="V7624" s="66"/>
    </row>
    <row r="7625" spans="22:22" x14ac:dyDescent="0.3">
      <c r="V7625" s="66"/>
    </row>
    <row r="7626" spans="22:22" x14ac:dyDescent="0.3">
      <c r="V7626" s="66"/>
    </row>
    <row r="7627" spans="22:22" x14ac:dyDescent="0.3">
      <c r="V7627" s="66"/>
    </row>
    <row r="7628" spans="22:22" x14ac:dyDescent="0.3">
      <c r="V7628" s="66"/>
    </row>
    <row r="7629" spans="22:22" x14ac:dyDescent="0.3">
      <c r="V7629" s="66"/>
    </row>
    <row r="7630" spans="22:22" x14ac:dyDescent="0.3">
      <c r="V7630" s="66"/>
    </row>
    <row r="7631" spans="22:22" x14ac:dyDescent="0.3">
      <c r="V7631" s="66"/>
    </row>
    <row r="7632" spans="22:22" x14ac:dyDescent="0.3">
      <c r="V7632" s="66"/>
    </row>
    <row r="7633" spans="22:22" x14ac:dyDescent="0.3">
      <c r="V7633" s="66"/>
    </row>
    <row r="7634" spans="22:22" x14ac:dyDescent="0.3">
      <c r="V7634" s="66"/>
    </row>
    <row r="7635" spans="22:22" x14ac:dyDescent="0.3">
      <c r="V7635" s="66"/>
    </row>
    <row r="7636" spans="22:22" x14ac:dyDescent="0.3">
      <c r="V7636" s="66"/>
    </row>
    <row r="7637" spans="22:22" x14ac:dyDescent="0.3">
      <c r="V7637" s="66"/>
    </row>
    <row r="7638" spans="22:22" x14ac:dyDescent="0.3">
      <c r="V7638" s="66"/>
    </row>
    <row r="7639" spans="22:22" x14ac:dyDescent="0.3">
      <c r="V7639" s="66"/>
    </row>
    <row r="7640" spans="22:22" x14ac:dyDescent="0.3">
      <c r="V7640" s="66"/>
    </row>
    <row r="7641" spans="22:22" x14ac:dyDescent="0.3">
      <c r="V7641" s="66"/>
    </row>
    <row r="7642" spans="22:22" x14ac:dyDescent="0.3">
      <c r="V7642" s="66"/>
    </row>
    <row r="7643" spans="22:22" x14ac:dyDescent="0.3">
      <c r="V7643" s="66"/>
    </row>
    <row r="7644" spans="22:22" x14ac:dyDescent="0.3">
      <c r="V7644" s="66"/>
    </row>
    <row r="7645" spans="22:22" x14ac:dyDescent="0.3">
      <c r="V7645" s="66"/>
    </row>
    <row r="7646" spans="22:22" x14ac:dyDescent="0.3">
      <c r="V7646" s="66"/>
    </row>
    <row r="7647" spans="22:22" x14ac:dyDescent="0.3">
      <c r="V7647" s="66"/>
    </row>
    <row r="7648" spans="22:22" x14ac:dyDescent="0.3">
      <c r="V7648" s="66"/>
    </row>
    <row r="7649" spans="22:22" x14ac:dyDescent="0.3">
      <c r="V7649" s="66"/>
    </row>
    <row r="7650" spans="22:22" x14ac:dyDescent="0.3">
      <c r="V7650" s="66"/>
    </row>
    <row r="7651" spans="22:22" x14ac:dyDescent="0.3">
      <c r="V7651" s="66"/>
    </row>
    <row r="7652" spans="22:22" x14ac:dyDescent="0.3">
      <c r="V7652" s="66"/>
    </row>
    <row r="7653" spans="22:22" x14ac:dyDescent="0.3">
      <c r="V7653" s="66"/>
    </row>
    <row r="7654" spans="22:22" x14ac:dyDescent="0.3">
      <c r="V7654" s="66"/>
    </row>
    <row r="7655" spans="22:22" x14ac:dyDescent="0.3">
      <c r="V7655" s="66"/>
    </row>
    <row r="7656" spans="22:22" x14ac:dyDescent="0.3">
      <c r="V7656" s="66"/>
    </row>
    <row r="7657" spans="22:22" x14ac:dyDescent="0.3">
      <c r="V7657" s="66"/>
    </row>
    <row r="7658" spans="22:22" x14ac:dyDescent="0.3">
      <c r="V7658" s="66"/>
    </row>
    <row r="7659" spans="22:22" x14ac:dyDescent="0.3">
      <c r="V7659" s="66"/>
    </row>
    <row r="7660" spans="22:22" x14ac:dyDescent="0.3">
      <c r="V7660" s="66"/>
    </row>
    <row r="7661" spans="22:22" x14ac:dyDescent="0.3">
      <c r="V7661" s="66"/>
    </row>
    <row r="7662" spans="22:22" x14ac:dyDescent="0.3">
      <c r="V7662" s="66"/>
    </row>
    <row r="7663" spans="22:22" x14ac:dyDescent="0.3">
      <c r="V7663" s="66"/>
    </row>
    <row r="7664" spans="22:22" x14ac:dyDescent="0.3">
      <c r="V7664" s="66"/>
    </row>
    <row r="7665" spans="22:22" x14ac:dyDescent="0.3">
      <c r="V7665" s="66"/>
    </row>
    <row r="7666" spans="22:22" x14ac:dyDescent="0.3">
      <c r="V7666" s="66"/>
    </row>
    <row r="7667" spans="22:22" x14ac:dyDescent="0.3">
      <c r="V7667" s="66"/>
    </row>
    <row r="7668" spans="22:22" x14ac:dyDescent="0.3">
      <c r="V7668" s="66"/>
    </row>
    <row r="7669" spans="22:22" x14ac:dyDescent="0.3">
      <c r="V7669" s="66"/>
    </row>
    <row r="7670" spans="22:22" x14ac:dyDescent="0.3">
      <c r="V7670" s="66"/>
    </row>
    <row r="7671" spans="22:22" x14ac:dyDescent="0.3">
      <c r="V7671" s="66"/>
    </row>
    <row r="7672" spans="22:22" x14ac:dyDescent="0.3">
      <c r="V7672" s="66"/>
    </row>
    <row r="7673" spans="22:22" x14ac:dyDescent="0.3">
      <c r="V7673" s="66"/>
    </row>
    <row r="7674" spans="22:22" x14ac:dyDescent="0.3">
      <c r="V7674" s="66"/>
    </row>
    <row r="7675" spans="22:22" x14ac:dyDescent="0.3">
      <c r="V7675" s="66"/>
    </row>
    <row r="7676" spans="22:22" x14ac:dyDescent="0.3">
      <c r="V7676" s="66"/>
    </row>
    <row r="7677" spans="22:22" x14ac:dyDescent="0.3">
      <c r="V7677" s="66"/>
    </row>
    <row r="7678" spans="22:22" x14ac:dyDescent="0.3">
      <c r="V7678" s="66"/>
    </row>
    <row r="7679" spans="22:22" x14ac:dyDescent="0.3">
      <c r="V7679" s="66"/>
    </row>
    <row r="7680" spans="22:22" x14ac:dyDescent="0.3">
      <c r="V7680" s="66"/>
    </row>
    <row r="7681" spans="22:22" x14ac:dyDescent="0.3">
      <c r="V7681" s="66"/>
    </row>
    <row r="7682" spans="22:22" x14ac:dyDescent="0.3">
      <c r="V7682" s="66"/>
    </row>
    <row r="7683" spans="22:22" x14ac:dyDescent="0.3">
      <c r="V7683" s="66"/>
    </row>
    <row r="7684" spans="22:22" x14ac:dyDescent="0.3">
      <c r="V7684" s="66"/>
    </row>
    <row r="7685" spans="22:22" x14ac:dyDescent="0.3">
      <c r="V7685" s="66"/>
    </row>
    <row r="7686" spans="22:22" x14ac:dyDescent="0.3">
      <c r="V7686" s="66"/>
    </row>
    <row r="7687" spans="22:22" x14ac:dyDescent="0.3">
      <c r="V7687" s="66"/>
    </row>
    <row r="7688" spans="22:22" x14ac:dyDescent="0.3">
      <c r="V7688" s="66"/>
    </row>
    <row r="7689" spans="22:22" x14ac:dyDescent="0.3">
      <c r="V7689" s="66"/>
    </row>
    <row r="7690" spans="22:22" x14ac:dyDescent="0.3">
      <c r="V7690" s="66"/>
    </row>
    <row r="7691" spans="22:22" x14ac:dyDescent="0.3">
      <c r="V7691" s="66"/>
    </row>
    <row r="7692" spans="22:22" x14ac:dyDescent="0.3">
      <c r="V7692" s="66"/>
    </row>
    <row r="7693" spans="22:22" x14ac:dyDescent="0.3">
      <c r="V7693" s="66"/>
    </row>
    <row r="7694" spans="22:22" x14ac:dyDescent="0.3">
      <c r="V7694" s="66"/>
    </row>
    <row r="7695" spans="22:22" x14ac:dyDescent="0.3">
      <c r="V7695" s="66"/>
    </row>
    <row r="7696" spans="22:22" x14ac:dyDescent="0.3">
      <c r="V7696" s="66"/>
    </row>
    <row r="7697" spans="22:22" x14ac:dyDescent="0.3">
      <c r="V7697" s="66"/>
    </row>
    <row r="7698" spans="22:22" x14ac:dyDescent="0.3">
      <c r="V7698" s="66"/>
    </row>
    <row r="7699" spans="22:22" x14ac:dyDescent="0.3">
      <c r="V7699" s="66"/>
    </row>
    <row r="7700" spans="22:22" x14ac:dyDescent="0.3">
      <c r="V7700" s="66"/>
    </row>
    <row r="7701" spans="22:22" x14ac:dyDescent="0.3">
      <c r="V7701" s="66"/>
    </row>
    <row r="7702" spans="22:22" x14ac:dyDescent="0.3">
      <c r="V7702" s="66"/>
    </row>
    <row r="7703" spans="22:22" x14ac:dyDescent="0.3">
      <c r="V7703" s="66"/>
    </row>
    <row r="7704" spans="22:22" x14ac:dyDescent="0.3">
      <c r="V7704" s="66"/>
    </row>
    <row r="7705" spans="22:22" x14ac:dyDescent="0.3">
      <c r="V7705" s="66"/>
    </row>
    <row r="7706" spans="22:22" x14ac:dyDescent="0.3">
      <c r="V7706" s="66"/>
    </row>
    <row r="7707" spans="22:22" x14ac:dyDescent="0.3">
      <c r="V7707" s="66"/>
    </row>
    <row r="7708" spans="22:22" x14ac:dyDescent="0.3">
      <c r="V7708" s="66"/>
    </row>
    <row r="7709" spans="22:22" x14ac:dyDescent="0.3">
      <c r="V7709" s="66"/>
    </row>
    <row r="7710" spans="22:22" x14ac:dyDescent="0.3">
      <c r="V7710" s="66"/>
    </row>
    <row r="7711" spans="22:22" x14ac:dyDescent="0.3">
      <c r="V7711" s="66"/>
    </row>
    <row r="7712" spans="22:22" x14ac:dyDescent="0.3">
      <c r="V7712" s="66"/>
    </row>
    <row r="7713" spans="22:22" x14ac:dyDescent="0.3">
      <c r="V7713" s="66"/>
    </row>
    <row r="7714" spans="22:22" x14ac:dyDescent="0.3">
      <c r="V7714" s="66"/>
    </row>
    <row r="7715" spans="22:22" x14ac:dyDescent="0.3">
      <c r="V7715" s="66"/>
    </row>
    <row r="7716" spans="22:22" x14ac:dyDescent="0.3">
      <c r="V7716" s="66"/>
    </row>
    <row r="7717" spans="22:22" x14ac:dyDescent="0.3">
      <c r="V7717" s="66"/>
    </row>
    <row r="7718" spans="22:22" x14ac:dyDescent="0.3">
      <c r="V7718" s="66"/>
    </row>
    <row r="7719" spans="22:22" x14ac:dyDescent="0.3">
      <c r="V7719" s="66"/>
    </row>
    <row r="7720" spans="22:22" x14ac:dyDescent="0.3">
      <c r="V7720" s="66"/>
    </row>
    <row r="7721" spans="22:22" x14ac:dyDescent="0.3">
      <c r="V7721" s="66"/>
    </row>
    <row r="7722" spans="22:22" x14ac:dyDescent="0.3">
      <c r="V7722" s="66"/>
    </row>
    <row r="7723" spans="22:22" x14ac:dyDescent="0.3">
      <c r="V7723" s="66"/>
    </row>
    <row r="7724" spans="22:22" x14ac:dyDescent="0.3">
      <c r="V7724" s="66"/>
    </row>
    <row r="7725" spans="22:22" x14ac:dyDescent="0.3">
      <c r="V7725" s="66"/>
    </row>
    <row r="7726" spans="22:22" x14ac:dyDescent="0.3">
      <c r="V7726" s="66"/>
    </row>
    <row r="7727" spans="22:22" x14ac:dyDescent="0.3">
      <c r="V7727" s="66"/>
    </row>
    <row r="7728" spans="22:22" x14ac:dyDescent="0.3">
      <c r="V7728" s="66"/>
    </row>
    <row r="7729" spans="22:22" x14ac:dyDescent="0.3">
      <c r="V7729" s="66"/>
    </row>
    <row r="7730" spans="22:22" x14ac:dyDescent="0.3">
      <c r="V7730" s="66"/>
    </row>
    <row r="7731" spans="22:22" x14ac:dyDescent="0.3">
      <c r="V7731" s="66"/>
    </row>
    <row r="7732" spans="22:22" x14ac:dyDescent="0.3">
      <c r="V7732" s="66"/>
    </row>
    <row r="7733" spans="22:22" x14ac:dyDescent="0.3">
      <c r="V7733" s="66"/>
    </row>
    <row r="7734" spans="22:22" x14ac:dyDescent="0.3">
      <c r="V7734" s="66"/>
    </row>
    <row r="7735" spans="22:22" x14ac:dyDescent="0.3">
      <c r="V7735" s="66"/>
    </row>
    <row r="7736" spans="22:22" x14ac:dyDescent="0.3">
      <c r="V7736" s="66"/>
    </row>
    <row r="7737" spans="22:22" x14ac:dyDescent="0.3">
      <c r="V7737" s="66"/>
    </row>
    <row r="7738" spans="22:22" x14ac:dyDescent="0.3">
      <c r="V7738" s="66"/>
    </row>
    <row r="7739" spans="22:22" x14ac:dyDescent="0.3">
      <c r="V7739" s="66"/>
    </row>
    <row r="7740" spans="22:22" x14ac:dyDescent="0.3">
      <c r="V7740" s="66"/>
    </row>
    <row r="7741" spans="22:22" x14ac:dyDescent="0.3">
      <c r="V7741" s="66"/>
    </row>
    <row r="7742" spans="22:22" x14ac:dyDescent="0.3">
      <c r="V7742" s="66"/>
    </row>
    <row r="7743" spans="22:22" x14ac:dyDescent="0.3">
      <c r="V7743" s="66"/>
    </row>
    <row r="7744" spans="22:22" x14ac:dyDescent="0.3">
      <c r="V7744" s="66"/>
    </row>
    <row r="7745" spans="22:22" x14ac:dyDescent="0.3">
      <c r="V7745" s="66"/>
    </row>
    <row r="7746" spans="22:22" x14ac:dyDescent="0.3">
      <c r="V7746" s="66"/>
    </row>
    <row r="7747" spans="22:22" x14ac:dyDescent="0.3">
      <c r="V7747" s="66"/>
    </row>
    <row r="7748" spans="22:22" x14ac:dyDescent="0.3">
      <c r="V7748" s="66"/>
    </row>
    <row r="7749" spans="22:22" x14ac:dyDescent="0.3">
      <c r="V7749" s="66"/>
    </row>
    <row r="7750" spans="22:22" x14ac:dyDescent="0.3">
      <c r="V7750" s="66"/>
    </row>
    <row r="7751" spans="22:22" x14ac:dyDescent="0.3">
      <c r="V7751" s="66"/>
    </row>
    <row r="7752" spans="22:22" x14ac:dyDescent="0.3">
      <c r="V7752" s="66"/>
    </row>
    <row r="7753" spans="22:22" x14ac:dyDescent="0.3">
      <c r="V7753" s="66"/>
    </row>
    <row r="7754" spans="22:22" x14ac:dyDescent="0.3">
      <c r="V7754" s="66"/>
    </row>
    <row r="7755" spans="22:22" x14ac:dyDescent="0.3">
      <c r="V7755" s="66"/>
    </row>
    <row r="7756" spans="22:22" x14ac:dyDescent="0.3">
      <c r="V7756" s="66"/>
    </row>
    <row r="7757" spans="22:22" x14ac:dyDescent="0.3">
      <c r="V7757" s="66"/>
    </row>
    <row r="7758" spans="22:22" x14ac:dyDescent="0.3">
      <c r="V7758" s="66"/>
    </row>
    <row r="7759" spans="22:22" x14ac:dyDescent="0.3">
      <c r="V7759" s="66"/>
    </row>
    <row r="7760" spans="22:22" x14ac:dyDescent="0.3">
      <c r="V7760" s="66"/>
    </row>
    <row r="7761" spans="22:22" x14ac:dyDescent="0.3">
      <c r="V7761" s="66"/>
    </row>
    <row r="7762" spans="22:22" x14ac:dyDescent="0.3">
      <c r="V7762" s="66"/>
    </row>
    <row r="7763" spans="22:22" x14ac:dyDescent="0.3">
      <c r="V7763" s="66"/>
    </row>
    <row r="7764" spans="22:22" x14ac:dyDescent="0.3">
      <c r="V7764" s="66"/>
    </row>
    <row r="7765" spans="22:22" x14ac:dyDescent="0.3">
      <c r="V7765" s="66"/>
    </row>
    <row r="7766" spans="22:22" x14ac:dyDescent="0.3">
      <c r="V7766" s="66"/>
    </row>
    <row r="7767" spans="22:22" x14ac:dyDescent="0.3">
      <c r="V7767" s="66"/>
    </row>
    <row r="7768" spans="22:22" x14ac:dyDescent="0.3">
      <c r="V7768" s="66"/>
    </row>
    <row r="7769" spans="22:22" x14ac:dyDescent="0.3">
      <c r="V7769" s="66"/>
    </row>
    <row r="7770" spans="22:22" x14ac:dyDescent="0.3">
      <c r="V7770" s="66"/>
    </row>
    <row r="7771" spans="22:22" x14ac:dyDescent="0.3">
      <c r="V7771" s="66"/>
    </row>
    <row r="7772" spans="22:22" x14ac:dyDescent="0.3">
      <c r="V7772" s="66"/>
    </row>
    <row r="7773" spans="22:22" x14ac:dyDescent="0.3">
      <c r="V7773" s="66"/>
    </row>
    <row r="7774" spans="22:22" x14ac:dyDescent="0.3">
      <c r="V7774" s="66"/>
    </row>
    <row r="7775" spans="22:22" x14ac:dyDescent="0.3">
      <c r="V7775" s="66"/>
    </row>
    <row r="7776" spans="22:22" x14ac:dyDescent="0.3">
      <c r="V7776" s="66"/>
    </row>
    <row r="7777" spans="22:22" x14ac:dyDescent="0.3">
      <c r="V7777" s="66"/>
    </row>
    <row r="7778" spans="22:22" x14ac:dyDescent="0.3">
      <c r="V7778" s="66"/>
    </row>
    <row r="7779" spans="22:22" x14ac:dyDescent="0.3">
      <c r="V7779" s="66"/>
    </row>
    <row r="7780" spans="22:22" x14ac:dyDescent="0.3">
      <c r="V7780" s="66"/>
    </row>
    <row r="7781" spans="22:22" x14ac:dyDescent="0.3">
      <c r="V7781" s="66"/>
    </row>
    <row r="7782" spans="22:22" x14ac:dyDescent="0.3">
      <c r="V7782" s="66"/>
    </row>
    <row r="7783" spans="22:22" x14ac:dyDescent="0.3">
      <c r="V7783" s="66"/>
    </row>
    <row r="7784" spans="22:22" x14ac:dyDescent="0.3">
      <c r="V7784" s="66"/>
    </row>
    <row r="7785" spans="22:22" x14ac:dyDescent="0.3">
      <c r="V7785" s="66"/>
    </row>
    <row r="7786" spans="22:22" x14ac:dyDescent="0.3">
      <c r="V7786" s="66"/>
    </row>
    <row r="7787" spans="22:22" x14ac:dyDescent="0.3">
      <c r="V7787" s="66"/>
    </row>
    <row r="7788" spans="22:22" x14ac:dyDescent="0.3">
      <c r="V7788" s="66"/>
    </row>
    <row r="7789" spans="22:22" x14ac:dyDescent="0.3">
      <c r="V7789" s="66"/>
    </row>
    <row r="7790" spans="22:22" x14ac:dyDescent="0.3">
      <c r="V7790" s="66"/>
    </row>
    <row r="7791" spans="22:22" x14ac:dyDescent="0.3">
      <c r="V7791" s="66"/>
    </row>
    <row r="7792" spans="22:22" x14ac:dyDescent="0.3">
      <c r="V7792" s="66"/>
    </row>
    <row r="7793" spans="22:22" x14ac:dyDescent="0.3">
      <c r="V7793" s="66"/>
    </row>
    <row r="7794" spans="22:22" x14ac:dyDescent="0.3">
      <c r="V7794" s="66"/>
    </row>
    <row r="7795" spans="22:22" x14ac:dyDescent="0.3">
      <c r="V7795" s="66"/>
    </row>
    <row r="7796" spans="22:22" x14ac:dyDescent="0.3">
      <c r="V7796" s="66"/>
    </row>
    <row r="7797" spans="22:22" x14ac:dyDescent="0.3">
      <c r="V7797" s="66"/>
    </row>
    <row r="7798" spans="22:22" x14ac:dyDescent="0.3">
      <c r="V7798" s="66"/>
    </row>
    <row r="7799" spans="22:22" x14ac:dyDescent="0.3">
      <c r="V7799" s="66"/>
    </row>
    <row r="7800" spans="22:22" x14ac:dyDescent="0.3">
      <c r="V7800" s="66"/>
    </row>
    <row r="7801" spans="22:22" x14ac:dyDescent="0.3">
      <c r="V7801" s="66"/>
    </row>
    <row r="7802" spans="22:22" x14ac:dyDescent="0.3">
      <c r="V7802" s="66"/>
    </row>
    <row r="7803" spans="22:22" x14ac:dyDescent="0.3">
      <c r="V7803" s="66"/>
    </row>
    <row r="7804" spans="22:22" x14ac:dyDescent="0.3">
      <c r="V7804" s="66"/>
    </row>
    <row r="7805" spans="22:22" x14ac:dyDescent="0.3">
      <c r="V7805" s="66"/>
    </row>
    <row r="7806" spans="22:22" x14ac:dyDescent="0.3">
      <c r="V7806" s="66"/>
    </row>
    <row r="7807" spans="22:22" x14ac:dyDescent="0.3">
      <c r="V7807" s="66"/>
    </row>
    <row r="7808" spans="22:22" x14ac:dyDescent="0.3">
      <c r="V7808" s="66"/>
    </row>
    <row r="7809" spans="22:22" x14ac:dyDescent="0.3">
      <c r="V7809" s="66"/>
    </row>
    <row r="7810" spans="22:22" x14ac:dyDescent="0.3">
      <c r="V7810" s="66"/>
    </row>
    <row r="7811" spans="22:22" x14ac:dyDescent="0.3">
      <c r="V7811" s="66"/>
    </row>
    <row r="7812" spans="22:22" x14ac:dyDescent="0.3">
      <c r="V7812" s="66"/>
    </row>
    <row r="7813" spans="22:22" x14ac:dyDescent="0.3">
      <c r="V7813" s="66"/>
    </row>
    <row r="7814" spans="22:22" x14ac:dyDescent="0.3">
      <c r="V7814" s="66"/>
    </row>
    <row r="7815" spans="22:22" x14ac:dyDescent="0.3">
      <c r="V7815" s="66"/>
    </row>
    <row r="7816" spans="22:22" x14ac:dyDescent="0.3">
      <c r="V7816" s="66"/>
    </row>
    <row r="7817" spans="22:22" x14ac:dyDescent="0.3">
      <c r="V7817" s="66"/>
    </row>
    <row r="7818" spans="22:22" x14ac:dyDescent="0.3">
      <c r="V7818" s="66"/>
    </row>
    <row r="7819" spans="22:22" x14ac:dyDescent="0.3">
      <c r="V7819" s="66"/>
    </row>
    <row r="7820" spans="22:22" x14ac:dyDescent="0.3">
      <c r="V7820" s="66"/>
    </row>
    <row r="7821" spans="22:22" x14ac:dyDescent="0.3">
      <c r="V7821" s="66"/>
    </row>
    <row r="7822" spans="22:22" x14ac:dyDescent="0.3">
      <c r="V7822" s="66"/>
    </row>
    <row r="7823" spans="22:22" x14ac:dyDescent="0.3">
      <c r="V7823" s="66"/>
    </row>
    <row r="7824" spans="22:22" x14ac:dyDescent="0.3">
      <c r="V7824" s="66"/>
    </row>
    <row r="7825" spans="22:22" x14ac:dyDescent="0.3">
      <c r="V7825" s="66"/>
    </row>
    <row r="7826" spans="22:22" x14ac:dyDescent="0.3">
      <c r="V7826" s="66"/>
    </row>
    <row r="7827" spans="22:22" x14ac:dyDescent="0.3">
      <c r="V7827" s="66"/>
    </row>
    <row r="7828" spans="22:22" x14ac:dyDescent="0.3">
      <c r="V7828" s="66"/>
    </row>
    <row r="7829" spans="22:22" x14ac:dyDescent="0.3">
      <c r="V7829" s="66"/>
    </row>
    <row r="7830" spans="22:22" x14ac:dyDescent="0.3">
      <c r="V7830" s="66"/>
    </row>
    <row r="7831" spans="22:22" x14ac:dyDescent="0.3">
      <c r="V7831" s="66"/>
    </row>
    <row r="7832" spans="22:22" x14ac:dyDescent="0.3">
      <c r="V7832" s="66"/>
    </row>
    <row r="7833" spans="22:22" x14ac:dyDescent="0.3">
      <c r="V7833" s="66"/>
    </row>
    <row r="7834" spans="22:22" x14ac:dyDescent="0.3">
      <c r="V7834" s="66"/>
    </row>
    <row r="7835" spans="22:22" x14ac:dyDescent="0.3">
      <c r="V7835" s="66"/>
    </row>
    <row r="7836" spans="22:22" x14ac:dyDescent="0.3">
      <c r="V7836" s="66"/>
    </row>
    <row r="7837" spans="22:22" x14ac:dyDescent="0.3">
      <c r="V7837" s="66"/>
    </row>
    <row r="7838" spans="22:22" x14ac:dyDescent="0.3">
      <c r="V7838" s="66"/>
    </row>
    <row r="7839" spans="22:22" x14ac:dyDescent="0.3">
      <c r="V7839" s="66"/>
    </row>
    <row r="7840" spans="22:22" x14ac:dyDescent="0.3">
      <c r="V7840" s="66"/>
    </row>
    <row r="7841" spans="22:22" x14ac:dyDescent="0.3">
      <c r="V7841" s="66"/>
    </row>
    <row r="7842" spans="22:22" x14ac:dyDescent="0.3">
      <c r="V7842" s="66"/>
    </row>
    <row r="7843" spans="22:22" x14ac:dyDescent="0.3">
      <c r="V7843" s="66"/>
    </row>
    <row r="7844" spans="22:22" x14ac:dyDescent="0.3">
      <c r="V7844" s="66"/>
    </row>
    <row r="7845" spans="22:22" x14ac:dyDescent="0.3">
      <c r="V7845" s="66"/>
    </row>
    <row r="7846" spans="22:22" x14ac:dyDescent="0.3">
      <c r="V7846" s="66"/>
    </row>
    <row r="7847" spans="22:22" x14ac:dyDescent="0.3">
      <c r="V7847" s="66"/>
    </row>
    <row r="7848" spans="22:22" x14ac:dyDescent="0.3">
      <c r="V7848" s="66"/>
    </row>
    <row r="7849" spans="22:22" x14ac:dyDescent="0.3">
      <c r="V7849" s="66"/>
    </row>
    <row r="7850" spans="22:22" x14ac:dyDescent="0.3">
      <c r="V7850" s="66"/>
    </row>
    <row r="7851" spans="22:22" x14ac:dyDescent="0.3">
      <c r="V7851" s="66"/>
    </row>
    <row r="7852" spans="22:22" x14ac:dyDescent="0.3">
      <c r="V7852" s="66"/>
    </row>
    <row r="7853" spans="22:22" x14ac:dyDescent="0.3">
      <c r="V7853" s="66"/>
    </row>
    <row r="7854" spans="22:22" x14ac:dyDescent="0.3">
      <c r="V7854" s="66"/>
    </row>
    <row r="7855" spans="22:22" x14ac:dyDescent="0.3">
      <c r="V7855" s="66"/>
    </row>
    <row r="7856" spans="22:22" x14ac:dyDescent="0.3">
      <c r="V7856" s="66"/>
    </row>
    <row r="7857" spans="22:22" x14ac:dyDescent="0.3">
      <c r="V7857" s="66"/>
    </row>
    <row r="7858" spans="22:22" x14ac:dyDescent="0.3">
      <c r="V7858" s="66"/>
    </row>
    <row r="7859" spans="22:22" x14ac:dyDescent="0.3">
      <c r="V7859" s="66"/>
    </row>
    <row r="7860" spans="22:22" x14ac:dyDescent="0.3">
      <c r="V7860" s="66"/>
    </row>
    <row r="7861" spans="22:22" x14ac:dyDescent="0.3">
      <c r="V7861" s="66"/>
    </row>
    <row r="7862" spans="22:22" x14ac:dyDescent="0.3">
      <c r="V7862" s="66"/>
    </row>
    <row r="7863" spans="22:22" x14ac:dyDescent="0.3">
      <c r="V7863" s="66"/>
    </row>
    <row r="7864" spans="22:22" x14ac:dyDescent="0.3">
      <c r="V7864" s="66"/>
    </row>
    <row r="7865" spans="22:22" x14ac:dyDescent="0.3">
      <c r="V7865" s="66"/>
    </row>
    <row r="7866" spans="22:22" x14ac:dyDescent="0.3">
      <c r="V7866" s="66"/>
    </row>
    <row r="7867" spans="22:22" x14ac:dyDescent="0.3">
      <c r="V7867" s="66"/>
    </row>
    <row r="7868" spans="22:22" x14ac:dyDescent="0.3">
      <c r="V7868" s="66"/>
    </row>
    <row r="7869" spans="22:22" x14ac:dyDescent="0.3">
      <c r="V7869" s="66"/>
    </row>
    <row r="7870" spans="22:22" x14ac:dyDescent="0.3">
      <c r="V7870" s="66"/>
    </row>
    <row r="7871" spans="22:22" x14ac:dyDescent="0.3">
      <c r="V7871" s="66"/>
    </row>
    <row r="7872" spans="22:22" x14ac:dyDescent="0.3">
      <c r="V7872" s="66"/>
    </row>
    <row r="7873" spans="22:22" x14ac:dyDescent="0.3">
      <c r="V7873" s="66"/>
    </row>
    <row r="7874" spans="22:22" x14ac:dyDescent="0.3">
      <c r="V7874" s="66"/>
    </row>
    <row r="7875" spans="22:22" x14ac:dyDescent="0.3">
      <c r="V7875" s="66"/>
    </row>
    <row r="7876" spans="22:22" x14ac:dyDescent="0.3">
      <c r="V7876" s="66"/>
    </row>
    <row r="7877" spans="22:22" x14ac:dyDescent="0.3">
      <c r="V7877" s="66"/>
    </row>
    <row r="7878" spans="22:22" x14ac:dyDescent="0.3">
      <c r="V7878" s="66"/>
    </row>
    <row r="7879" spans="22:22" x14ac:dyDescent="0.3">
      <c r="V7879" s="66"/>
    </row>
    <row r="7880" spans="22:22" x14ac:dyDescent="0.3">
      <c r="V7880" s="66"/>
    </row>
    <row r="7881" spans="22:22" x14ac:dyDescent="0.3">
      <c r="V7881" s="66"/>
    </row>
    <row r="7882" spans="22:22" x14ac:dyDescent="0.3">
      <c r="V7882" s="66"/>
    </row>
    <row r="7883" spans="22:22" x14ac:dyDescent="0.3">
      <c r="V7883" s="66"/>
    </row>
    <row r="7884" spans="22:22" x14ac:dyDescent="0.3">
      <c r="V7884" s="66"/>
    </row>
    <row r="7885" spans="22:22" x14ac:dyDescent="0.3">
      <c r="V7885" s="66"/>
    </row>
    <row r="7886" spans="22:22" x14ac:dyDescent="0.3">
      <c r="V7886" s="66"/>
    </row>
    <row r="7887" spans="22:22" x14ac:dyDescent="0.3">
      <c r="V7887" s="66"/>
    </row>
    <row r="7888" spans="22:22" x14ac:dyDescent="0.3">
      <c r="V7888" s="66"/>
    </row>
    <row r="7889" spans="22:22" x14ac:dyDescent="0.3">
      <c r="V7889" s="66"/>
    </row>
    <row r="7890" spans="22:22" x14ac:dyDescent="0.3">
      <c r="V7890" s="66"/>
    </row>
    <row r="7891" spans="22:22" x14ac:dyDescent="0.3">
      <c r="V7891" s="66"/>
    </row>
    <row r="7892" spans="22:22" x14ac:dyDescent="0.3">
      <c r="V7892" s="66"/>
    </row>
    <row r="7893" spans="22:22" x14ac:dyDescent="0.3">
      <c r="V7893" s="66"/>
    </row>
    <row r="7894" spans="22:22" x14ac:dyDescent="0.3">
      <c r="V7894" s="66"/>
    </row>
    <row r="7895" spans="22:22" x14ac:dyDescent="0.3">
      <c r="V7895" s="66"/>
    </row>
    <row r="7896" spans="22:22" x14ac:dyDescent="0.3">
      <c r="V7896" s="66"/>
    </row>
    <row r="7897" spans="22:22" x14ac:dyDescent="0.3">
      <c r="V7897" s="66"/>
    </row>
    <row r="7898" spans="22:22" x14ac:dyDescent="0.3">
      <c r="V7898" s="66"/>
    </row>
    <row r="7899" spans="22:22" x14ac:dyDescent="0.3">
      <c r="V7899" s="66"/>
    </row>
    <row r="7900" spans="22:22" x14ac:dyDescent="0.3">
      <c r="V7900" s="66"/>
    </row>
    <row r="7901" spans="22:22" x14ac:dyDescent="0.3">
      <c r="V7901" s="66"/>
    </row>
    <row r="7902" spans="22:22" x14ac:dyDescent="0.3">
      <c r="V7902" s="66"/>
    </row>
    <row r="7903" spans="22:22" x14ac:dyDescent="0.3">
      <c r="V7903" s="66"/>
    </row>
    <row r="7904" spans="22:22" x14ac:dyDescent="0.3">
      <c r="V7904" s="66"/>
    </row>
    <row r="7905" spans="22:22" x14ac:dyDescent="0.3">
      <c r="V7905" s="66"/>
    </row>
    <row r="7906" spans="22:22" x14ac:dyDescent="0.3">
      <c r="V7906" s="66"/>
    </row>
    <row r="7907" spans="22:22" x14ac:dyDescent="0.3">
      <c r="V7907" s="66"/>
    </row>
    <row r="7908" spans="22:22" x14ac:dyDescent="0.3">
      <c r="V7908" s="66"/>
    </row>
    <row r="7909" spans="22:22" x14ac:dyDescent="0.3">
      <c r="V7909" s="66"/>
    </row>
    <row r="7910" spans="22:22" x14ac:dyDescent="0.3">
      <c r="V7910" s="66"/>
    </row>
    <row r="7911" spans="22:22" x14ac:dyDescent="0.3">
      <c r="V7911" s="66"/>
    </row>
    <row r="7912" spans="22:22" x14ac:dyDescent="0.3">
      <c r="V7912" s="66"/>
    </row>
    <row r="7913" spans="22:22" x14ac:dyDescent="0.3">
      <c r="V7913" s="66"/>
    </row>
    <row r="7914" spans="22:22" x14ac:dyDescent="0.3">
      <c r="V7914" s="66"/>
    </row>
    <row r="7915" spans="22:22" x14ac:dyDescent="0.3">
      <c r="V7915" s="66"/>
    </row>
    <row r="7916" spans="22:22" x14ac:dyDescent="0.3">
      <c r="V7916" s="66"/>
    </row>
    <row r="7917" spans="22:22" x14ac:dyDescent="0.3">
      <c r="V7917" s="66"/>
    </row>
    <row r="7918" spans="22:22" x14ac:dyDescent="0.3">
      <c r="V7918" s="66"/>
    </row>
    <row r="7919" spans="22:22" x14ac:dyDescent="0.3">
      <c r="V7919" s="66"/>
    </row>
    <row r="7920" spans="22:22" x14ac:dyDescent="0.3">
      <c r="V7920" s="66"/>
    </row>
    <row r="7921" spans="22:22" x14ac:dyDescent="0.3">
      <c r="V7921" s="66"/>
    </row>
    <row r="7922" spans="22:22" x14ac:dyDescent="0.3">
      <c r="V7922" s="66"/>
    </row>
    <row r="7923" spans="22:22" x14ac:dyDescent="0.3">
      <c r="V7923" s="66"/>
    </row>
    <row r="7924" spans="22:22" x14ac:dyDescent="0.3">
      <c r="V7924" s="66"/>
    </row>
    <row r="7925" spans="22:22" x14ac:dyDescent="0.3">
      <c r="V7925" s="66"/>
    </row>
    <row r="7926" spans="22:22" x14ac:dyDescent="0.3">
      <c r="V7926" s="66"/>
    </row>
    <row r="7927" spans="22:22" x14ac:dyDescent="0.3">
      <c r="V7927" s="66"/>
    </row>
    <row r="7928" spans="22:22" x14ac:dyDescent="0.3">
      <c r="V7928" s="66"/>
    </row>
    <row r="7929" spans="22:22" x14ac:dyDescent="0.3">
      <c r="V7929" s="66"/>
    </row>
    <row r="7930" spans="22:22" x14ac:dyDescent="0.3">
      <c r="V7930" s="66"/>
    </row>
    <row r="7931" spans="22:22" x14ac:dyDescent="0.3">
      <c r="V7931" s="66"/>
    </row>
    <row r="7932" spans="22:22" x14ac:dyDescent="0.3">
      <c r="V7932" s="66"/>
    </row>
    <row r="7933" spans="22:22" x14ac:dyDescent="0.3">
      <c r="V7933" s="66"/>
    </row>
    <row r="7934" spans="22:22" x14ac:dyDescent="0.3">
      <c r="V7934" s="66"/>
    </row>
    <row r="7935" spans="22:22" x14ac:dyDescent="0.3">
      <c r="V7935" s="66"/>
    </row>
    <row r="7936" spans="22:22" x14ac:dyDescent="0.3">
      <c r="V7936" s="66"/>
    </row>
    <row r="7937" spans="22:22" x14ac:dyDescent="0.3">
      <c r="V7937" s="66"/>
    </row>
    <row r="7938" spans="22:22" x14ac:dyDescent="0.3">
      <c r="V7938" s="66"/>
    </row>
    <row r="7939" spans="22:22" x14ac:dyDescent="0.3">
      <c r="V7939" s="66"/>
    </row>
    <row r="7940" spans="22:22" x14ac:dyDescent="0.3">
      <c r="V7940" s="66"/>
    </row>
    <row r="7941" spans="22:22" x14ac:dyDescent="0.3">
      <c r="V7941" s="66"/>
    </row>
    <row r="7942" spans="22:22" x14ac:dyDescent="0.3">
      <c r="V7942" s="66"/>
    </row>
    <row r="7943" spans="22:22" x14ac:dyDescent="0.3">
      <c r="V7943" s="66"/>
    </row>
    <row r="7944" spans="22:22" x14ac:dyDescent="0.3">
      <c r="V7944" s="66"/>
    </row>
    <row r="7945" spans="22:22" x14ac:dyDescent="0.3">
      <c r="V7945" s="66"/>
    </row>
    <row r="7946" spans="22:22" x14ac:dyDescent="0.3">
      <c r="V7946" s="66"/>
    </row>
    <row r="7947" spans="22:22" x14ac:dyDescent="0.3">
      <c r="V7947" s="66"/>
    </row>
    <row r="7948" spans="22:22" x14ac:dyDescent="0.3">
      <c r="V7948" s="66"/>
    </row>
    <row r="7949" spans="22:22" x14ac:dyDescent="0.3">
      <c r="V7949" s="66"/>
    </row>
    <row r="7950" spans="22:22" x14ac:dyDescent="0.3">
      <c r="V7950" s="66"/>
    </row>
    <row r="7951" spans="22:22" x14ac:dyDescent="0.3">
      <c r="V7951" s="66"/>
    </row>
    <row r="7952" spans="22:22" x14ac:dyDescent="0.3">
      <c r="V7952" s="66"/>
    </row>
    <row r="7953" spans="22:22" x14ac:dyDescent="0.3">
      <c r="V7953" s="66"/>
    </row>
    <row r="7954" spans="22:22" x14ac:dyDescent="0.3">
      <c r="V7954" s="66"/>
    </row>
    <row r="7955" spans="22:22" x14ac:dyDescent="0.3">
      <c r="V7955" s="66"/>
    </row>
    <row r="7956" spans="22:22" x14ac:dyDescent="0.3">
      <c r="V7956" s="66"/>
    </row>
    <row r="7957" spans="22:22" x14ac:dyDescent="0.3">
      <c r="V7957" s="66"/>
    </row>
    <row r="7958" spans="22:22" x14ac:dyDescent="0.3">
      <c r="V7958" s="66"/>
    </row>
    <row r="7959" spans="22:22" x14ac:dyDescent="0.3">
      <c r="V7959" s="66"/>
    </row>
    <row r="7960" spans="22:22" x14ac:dyDescent="0.3">
      <c r="V7960" s="66"/>
    </row>
    <row r="7961" spans="22:22" x14ac:dyDescent="0.3">
      <c r="V7961" s="66"/>
    </row>
    <row r="7962" spans="22:22" x14ac:dyDescent="0.3">
      <c r="V7962" s="66"/>
    </row>
    <row r="7963" spans="22:22" x14ac:dyDescent="0.3">
      <c r="V7963" s="66"/>
    </row>
    <row r="7964" spans="22:22" x14ac:dyDescent="0.3">
      <c r="V7964" s="66"/>
    </row>
    <row r="7965" spans="22:22" x14ac:dyDescent="0.3">
      <c r="V7965" s="66"/>
    </row>
    <row r="7966" spans="22:22" x14ac:dyDescent="0.3">
      <c r="V7966" s="66"/>
    </row>
    <row r="7967" spans="22:22" x14ac:dyDescent="0.3">
      <c r="V7967" s="66"/>
    </row>
    <row r="7968" spans="22:22" x14ac:dyDescent="0.3">
      <c r="V7968" s="66"/>
    </row>
    <row r="7969" spans="22:22" x14ac:dyDescent="0.3">
      <c r="V7969" s="66"/>
    </row>
    <row r="7970" spans="22:22" x14ac:dyDescent="0.3">
      <c r="V7970" s="66"/>
    </row>
    <row r="7971" spans="22:22" x14ac:dyDescent="0.3">
      <c r="V7971" s="66"/>
    </row>
    <row r="7972" spans="22:22" x14ac:dyDescent="0.3">
      <c r="V7972" s="66"/>
    </row>
    <row r="7973" spans="22:22" x14ac:dyDescent="0.3">
      <c r="V7973" s="66"/>
    </row>
    <row r="7974" spans="22:22" x14ac:dyDescent="0.3">
      <c r="V7974" s="66"/>
    </row>
    <row r="7975" spans="22:22" x14ac:dyDescent="0.3">
      <c r="V7975" s="66"/>
    </row>
    <row r="7976" spans="22:22" x14ac:dyDescent="0.3">
      <c r="V7976" s="66"/>
    </row>
    <row r="7977" spans="22:22" x14ac:dyDescent="0.3">
      <c r="V7977" s="66"/>
    </row>
    <row r="7978" spans="22:22" x14ac:dyDescent="0.3">
      <c r="V7978" s="66"/>
    </row>
    <row r="7979" spans="22:22" x14ac:dyDescent="0.3">
      <c r="V7979" s="66"/>
    </row>
    <row r="7980" spans="22:22" x14ac:dyDescent="0.3">
      <c r="V7980" s="66"/>
    </row>
    <row r="7981" spans="22:22" x14ac:dyDescent="0.3">
      <c r="V7981" s="66"/>
    </row>
    <row r="7982" spans="22:22" x14ac:dyDescent="0.3">
      <c r="V7982" s="66"/>
    </row>
    <row r="7983" spans="22:22" x14ac:dyDescent="0.3">
      <c r="V7983" s="66"/>
    </row>
    <row r="7984" spans="22:22" x14ac:dyDescent="0.3">
      <c r="V7984" s="66"/>
    </row>
    <row r="7985" spans="22:22" x14ac:dyDescent="0.3">
      <c r="V7985" s="66"/>
    </row>
    <row r="7986" spans="22:22" x14ac:dyDescent="0.3">
      <c r="V7986" s="66"/>
    </row>
    <row r="7987" spans="22:22" x14ac:dyDescent="0.3">
      <c r="V7987" s="66"/>
    </row>
    <row r="7988" spans="22:22" x14ac:dyDescent="0.3">
      <c r="V7988" s="66"/>
    </row>
    <row r="7989" spans="22:22" x14ac:dyDescent="0.3">
      <c r="V7989" s="66"/>
    </row>
    <row r="7990" spans="22:22" x14ac:dyDescent="0.3">
      <c r="V7990" s="66"/>
    </row>
    <row r="7991" spans="22:22" x14ac:dyDescent="0.3">
      <c r="V7991" s="66"/>
    </row>
    <row r="7992" spans="22:22" x14ac:dyDescent="0.3">
      <c r="V7992" s="66"/>
    </row>
    <row r="7993" spans="22:22" x14ac:dyDescent="0.3">
      <c r="V7993" s="66"/>
    </row>
    <row r="7994" spans="22:22" x14ac:dyDescent="0.3">
      <c r="V7994" s="66"/>
    </row>
    <row r="7995" spans="22:22" x14ac:dyDescent="0.3">
      <c r="V7995" s="66"/>
    </row>
    <row r="7996" spans="22:22" x14ac:dyDescent="0.3">
      <c r="V7996" s="66"/>
    </row>
    <row r="7997" spans="22:22" x14ac:dyDescent="0.3">
      <c r="V7997" s="66"/>
    </row>
    <row r="7998" spans="22:22" x14ac:dyDescent="0.3">
      <c r="V7998" s="66"/>
    </row>
    <row r="7999" spans="22:22" x14ac:dyDescent="0.3">
      <c r="V7999" s="66"/>
    </row>
    <row r="8000" spans="22:22" x14ac:dyDescent="0.3">
      <c r="V8000" s="66"/>
    </row>
    <row r="8001" spans="22:22" x14ac:dyDescent="0.3">
      <c r="V8001" s="66"/>
    </row>
    <row r="8002" spans="22:22" x14ac:dyDescent="0.3">
      <c r="V8002" s="66"/>
    </row>
    <row r="8003" spans="22:22" x14ac:dyDescent="0.3">
      <c r="V8003" s="66"/>
    </row>
    <row r="8004" spans="22:22" x14ac:dyDescent="0.3">
      <c r="V8004" s="66"/>
    </row>
    <row r="8005" spans="22:22" x14ac:dyDescent="0.3">
      <c r="V8005" s="66"/>
    </row>
    <row r="8006" spans="22:22" x14ac:dyDescent="0.3">
      <c r="V8006" s="66"/>
    </row>
    <row r="8007" spans="22:22" x14ac:dyDescent="0.3">
      <c r="V8007" s="66"/>
    </row>
    <row r="8008" spans="22:22" x14ac:dyDescent="0.3">
      <c r="V8008" s="66"/>
    </row>
    <row r="8009" spans="22:22" x14ac:dyDescent="0.3">
      <c r="V8009" s="66"/>
    </row>
    <row r="8010" spans="22:22" x14ac:dyDescent="0.3">
      <c r="V8010" s="66"/>
    </row>
    <row r="8011" spans="22:22" x14ac:dyDescent="0.3">
      <c r="V8011" s="66"/>
    </row>
    <row r="8012" spans="22:22" x14ac:dyDescent="0.3">
      <c r="V8012" s="66"/>
    </row>
    <row r="8013" spans="22:22" x14ac:dyDescent="0.3">
      <c r="V8013" s="66"/>
    </row>
    <row r="8014" spans="22:22" x14ac:dyDescent="0.3">
      <c r="V8014" s="66"/>
    </row>
    <row r="8015" spans="22:22" x14ac:dyDescent="0.3">
      <c r="V8015" s="66"/>
    </row>
    <row r="8016" spans="22:22" x14ac:dyDescent="0.3">
      <c r="V8016" s="66"/>
    </row>
    <row r="8017" spans="22:22" x14ac:dyDescent="0.3">
      <c r="V8017" s="66"/>
    </row>
    <row r="8018" spans="22:22" x14ac:dyDescent="0.3">
      <c r="V8018" s="66"/>
    </row>
    <row r="8019" spans="22:22" x14ac:dyDescent="0.3">
      <c r="V8019" s="66"/>
    </row>
    <row r="8020" spans="22:22" x14ac:dyDescent="0.3">
      <c r="V8020" s="66"/>
    </row>
    <row r="8021" spans="22:22" x14ac:dyDescent="0.3">
      <c r="V8021" s="66"/>
    </row>
    <row r="8022" spans="22:22" x14ac:dyDescent="0.3">
      <c r="V8022" s="66"/>
    </row>
    <row r="8023" spans="22:22" x14ac:dyDescent="0.3">
      <c r="V8023" s="66"/>
    </row>
    <row r="8024" spans="22:22" x14ac:dyDescent="0.3">
      <c r="V8024" s="66"/>
    </row>
    <row r="8025" spans="22:22" x14ac:dyDescent="0.3">
      <c r="V8025" s="66"/>
    </row>
    <row r="8026" spans="22:22" x14ac:dyDescent="0.3">
      <c r="V8026" s="66"/>
    </row>
    <row r="8027" spans="22:22" x14ac:dyDescent="0.3">
      <c r="V8027" s="66"/>
    </row>
    <row r="8028" spans="22:22" x14ac:dyDescent="0.3">
      <c r="V8028" s="66"/>
    </row>
    <row r="8029" spans="22:22" x14ac:dyDescent="0.3">
      <c r="V8029" s="66"/>
    </row>
    <row r="8030" spans="22:22" x14ac:dyDescent="0.3">
      <c r="V8030" s="66"/>
    </row>
    <row r="8031" spans="22:22" x14ac:dyDescent="0.3">
      <c r="V8031" s="66"/>
    </row>
    <row r="8032" spans="22:22" x14ac:dyDescent="0.3">
      <c r="V8032" s="66"/>
    </row>
    <row r="8033" spans="22:22" x14ac:dyDescent="0.3">
      <c r="V8033" s="66"/>
    </row>
    <row r="8034" spans="22:22" x14ac:dyDescent="0.3">
      <c r="V8034" s="66"/>
    </row>
    <row r="8035" spans="22:22" x14ac:dyDescent="0.3">
      <c r="V8035" s="66"/>
    </row>
    <row r="8036" spans="22:22" x14ac:dyDescent="0.3">
      <c r="V8036" s="66"/>
    </row>
    <row r="8037" spans="22:22" x14ac:dyDescent="0.3">
      <c r="V8037" s="66"/>
    </row>
    <row r="8038" spans="22:22" x14ac:dyDescent="0.3">
      <c r="V8038" s="66"/>
    </row>
    <row r="8039" spans="22:22" x14ac:dyDescent="0.3">
      <c r="V8039" s="66"/>
    </row>
    <row r="8040" spans="22:22" x14ac:dyDescent="0.3">
      <c r="V8040" s="66"/>
    </row>
    <row r="8041" spans="22:22" x14ac:dyDescent="0.3">
      <c r="V8041" s="66"/>
    </row>
    <row r="8042" spans="22:22" x14ac:dyDescent="0.3">
      <c r="V8042" s="66"/>
    </row>
    <row r="8043" spans="22:22" x14ac:dyDescent="0.3">
      <c r="V8043" s="66"/>
    </row>
    <row r="8044" spans="22:22" x14ac:dyDescent="0.3">
      <c r="V8044" s="66"/>
    </row>
    <row r="8045" spans="22:22" x14ac:dyDescent="0.3">
      <c r="V8045" s="66"/>
    </row>
    <row r="8046" spans="22:22" x14ac:dyDescent="0.3">
      <c r="V8046" s="66"/>
    </row>
    <row r="8047" spans="22:22" x14ac:dyDescent="0.3">
      <c r="V8047" s="66"/>
    </row>
    <row r="8048" spans="22:22" x14ac:dyDescent="0.3">
      <c r="V8048" s="66"/>
    </row>
    <row r="8049" spans="22:22" x14ac:dyDescent="0.3">
      <c r="V8049" s="66"/>
    </row>
    <row r="8050" spans="22:22" x14ac:dyDescent="0.3">
      <c r="V8050" s="66"/>
    </row>
    <row r="8051" spans="22:22" x14ac:dyDescent="0.3">
      <c r="V8051" s="66"/>
    </row>
    <row r="8052" spans="22:22" x14ac:dyDescent="0.3">
      <c r="V8052" s="66"/>
    </row>
    <row r="8053" spans="22:22" x14ac:dyDescent="0.3">
      <c r="V8053" s="66"/>
    </row>
    <row r="8054" spans="22:22" x14ac:dyDescent="0.3">
      <c r="V8054" s="66"/>
    </row>
    <row r="8055" spans="22:22" x14ac:dyDescent="0.3">
      <c r="V8055" s="66"/>
    </row>
    <row r="8056" spans="22:22" x14ac:dyDescent="0.3">
      <c r="V8056" s="66"/>
    </row>
    <row r="8057" spans="22:22" x14ac:dyDescent="0.3">
      <c r="V8057" s="66"/>
    </row>
    <row r="8058" spans="22:22" x14ac:dyDescent="0.3">
      <c r="V8058" s="66"/>
    </row>
    <row r="8059" spans="22:22" x14ac:dyDescent="0.3">
      <c r="V8059" s="66"/>
    </row>
    <row r="8060" spans="22:22" x14ac:dyDescent="0.3">
      <c r="V8060" s="66"/>
    </row>
    <row r="8061" spans="22:22" x14ac:dyDescent="0.3">
      <c r="V8061" s="66"/>
    </row>
    <row r="8062" spans="22:22" x14ac:dyDescent="0.3">
      <c r="V8062" s="66"/>
    </row>
    <row r="8063" spans="22:22" x14ac:dyDescent="0.3">
      <c r="V8063" s="66"/>
    </row>
    <row r="8064" spans="22:22" x14ac:dyDescent="0.3">
      <c r="V8064" s="66"/>
    </row>
    <row r="8065" spans="22:22" x14ac:dyDescent="0.3">
      <c r="V8065" s="66"/>
    </row>
    <row r="8066" spans="22:22" x14ac:dyDescent="0.3">
      <c r="V8066" s="66"/>
    </row>
    <row r="8067" spans="22:22" x14ac:dyDescent="0.3">
      <c r="V8067" s="66"/>
    </row>
    <row r="8068" spans="22:22" x14ac:dyDescent="0.3">
      <c r="V8068" s="66"/>
    </row>
    <row r="8069" spans="22:22" x14ac:dyDescent="0.3">
      <c r="V8069" s="66"/>
    </row>
    <row r="8070" spans="22:22" x14ac:dyDescent="0.3">
      <c r="V8070" s="66"/>
    </row>
    <row r="8071" spans="22:22" x14ac:dyDescent="0.3">
      <c r="V8071" s="66"/>
    </row>
    <row r="8072" spans="22:22" x14ac:dyDescent="0.3">
      <c r="V8072" s="66"/>
    </row>
    <row r="8073" spans="22:22" x14ac:dyDescent="0.3">
      <c r="V8073" s="66"/>
    </row>
    <row r="8074" spans="22:22" x14ac:dyDescent="0.3">
      <c r="V8074" s="66"/>
    </row>
    <row r="8075" spans="22:22" x14ac:dyDescent="0.3">
      <c r="V8075" s="66"/>
    </row>
    <row r="8076" spans="22:22" x14ac:dyDescent="0.3">
      <c r="V8076" s="66"/>
    </row>
    <row r="8077" spans="22:22" x14ac:dyDescent="0.3">
      <c r="V8077" s="66"/>
    </row>
    <row r="8078" spans="22:22" x14ac:dyDescent="0.3">
      <c r="V8078" s="66"/>
    </row>
    <row r="8079" spans="22:22" x14ac:dyDescent="0.3">
      <c r="V8079" s="66"/>
    </row>
    <row r="8080" spans="22:22" x14ac:dyDescent="0.3">
      <c r="V8080" s="66"/>
    </row>
    <row r="8081" spans="22:22" x14ac:dyDescent="0.3">
      <c r="V8081" s="66"/>
    </row>
    <row r="8082" spans="22:22" x14ac:dyDescent="0.3">
      <c r="V8082" s="66"/>
    </row>
    <row r="8083" spans="22:22" x14ac:dyDescent="0.3">
      <c r="V8083" s="66"/>
    </row>
    <row r="8084" spans="22:22" x14ac:dyDescent="0.3">
      <c r="V8084" s="66"/>
    </row>
    <row r="8085" spans="22:22" x14ac:dyDescent="0.3">
      <c r="V8085" s="66"/>
    </row>
    <row r="8086" spans="22:22" x14ac:dyDescent="0.3">
      <c r="V8086" s="66"/>
    </row>
    <row r="8087" spans="22:22" x14ac:dyDescent="0.3">
      <c r="V8087" s="66"/>
    </row>
    <row r="8088" spans="22:22" x14ac:dyDescent="0.3">
      <c r="V8088" s="66"/>
    </row>
    <row r="8089" spans="22:22" x14ac:dyDescent="0.3">
      <c r="V8089" s="66"/>
    </row>
    <row r="8090" spans="22:22" x14ac:dyDescent="0.3">
      <c r="V8090" s="66"/>
    </row>
    <row r="8091" spans="22:22" x14ac:dyDescent="0.3">
      <c r="V8091" s="66"/>
    </row>
    <row r="8092" spans="22:22" x14ac:dyDescent="0.3">
      <c r="V8092" s="66"/>
    </row>
    <row r="8093" spans="22:22" x14ac:dyDescent="0.3">
      <c r="V8093" s="66"/>
    </row>
    <row r="8094" spans="22:22" x14ac:dyDescent="0.3">
      <c r="V8094" s="66"/>
    </row>
    <row r="8095" spans="22:22" x14ac:dyDescent="0.3">
      <c r="V8095" s="66"/>
    </row>
    <row r="8096" spans="22:22" x14ac:dyDescent="0.3">
      <c r="V8096" s="66"/>
    </row>
    <row r="8097" spans="22:22" x14ac:dyDescent="0.3">
      <c r="V8097" s="66"/>
    </row>
    <row r="8098" spans="22:22" x14ac:dyDescent="0.3">
      <c r="V8098" s="66"/>
    </row>
    <row r="8099" spans="22:22" x14ac:dyDescent="0.3">
      <c r="V8099" s="66"/>
    </row>
    <row r="8100" spans="22:22" x14ac:dyDescent="0.3">
      <c r="V8100" s="66"/>
    </row>
    <row r="8101" spans="22:22" x14ac:dyDescent="0.3">
      <c r="V8101" s="66"/>
    </row>
    <row r="8102" spans="22:22" x14ac:dyDescent="0.3">
      <c r="V8102" s="66"/>
    </row>
    <row r="8103" spans="22:22" x14ac:dyDescent="0.3">
      <c r="V8103" s="66"/>
    </row>
    <row r="8104" spans="22:22" x14ac:dyDescent="0.3">
      <c r="V8104" s="66"/>
    </row>
    <row r="8105" spans="22:22" x14ac:dyDescent="0.3">
      <c r="V8105" s="66"/>
    </row>
    <row r="8106" spans="22:22" x14ac:dyDescent="0.3">
      <c r="V8106" s="66"/>
    </row>
    <row r="8107" spans="22:22" x14ac:dyDescent="0.3">
      <c r="V8107" s="66"/>
    </row>
    <row r="8108" spans="22:22" x14ac:dyDescent="0.3">
      <c r="V8108" s="66"/>
    </row>
    <row r="8109" spans="22:22" x14ac:dyDescent="0.3">
      <c r="V8109" s="66"/>
    </row>
    <row r="8110" spans="22:22" x14ac:dyDescent="0.3">
      <c r="V8110" s="66"/>
    </row>
    <row r="8111" spans="22:22" x14ac:dyDescent="0.3">
      <c r="V8111" s="66"/>
    </row>
    <row r="8112" spans="22:22" x14ac:dyDescent="0.3">
      <c r="V8112" s="66"/>
    </row>
    <row r="8113" spans="22:22" x14ac:dyDescent="0.3">
      <c r="V8113" s="66"/>
    </row>
    <row r="8114" spans="22:22" x14ac:dyDescent="0.3">
      <c r="V8114" s="66"/>
    </row>
    <row r="8115" spans="22:22" x14ac:dyDescent="0.3">
      <c r="V8115" s="66"/>
    </row>
    <row r="8116" spans="22:22" x14ac:dyDescent="0.3">
      <c r="V8116" s="66"/>
    </row>
    <row r="8117" spans="22:22" x14ac:dyDescent="0.3">
      <c r="V8117" s="66"/>
    </row>
    <row r="8118" spans="22:22" x14ac:dyDescent="0.3">
      <c r="V8118" s="66"/>
    </row>
    <row r="8119" spans="22:22" x14ac:dyDescent="0.3">
      <c r="V8119" s="66"/>
    </row>
    <row r="8120" spans="22:22" x14ac:dyDescent="0.3">
      <c r="V8120" s="66"/>
    </row>
    <row r="8121" spans="22:22" x14ac:dyDescent="0.3">
      <c r="V8121" s="66"/>
    </row>
    <row r="8122" spans="22:22" x14ac:dyDescent="0.3">
      <c r="V8122" s="66"/>
    </row>
    <row r="8123" spans="22:22" x14ac:dyDescent="0.3">
      <c r="V8123" s="66"/>
    </row>
    <row r="8124" spans="22:22" x14ac:dyDescent="0.3">
      <c r="V8124" s="66"/>
    </row>
    <row r="8125" spans="22:22" x14ac:dyDescent="0.3">
      <c r="V8125" s="66"/>
    </row>
    <row r="8126" spans="22:22" x14ac:dyDescent="0.3">
      <c r="V8126" s="66"/>
    </row>
    <row r="8127" spans="22:22" x14ac:dyDescent="0.3">
      <c r="V8127" s="66"/>
    </row>
    <row r="8128" spans="22:22" x14ac:dyDescent="0.3">
      <c r="V8128" s="66"/>
    </row>
    <row r="8129" spans="22:22" x14ac:dyDescent="0.3">
      <c r="V8129" s="66"/>
    </row>
    <row r="8130" spans="22:22" x14ac:dyDescent="0.3">
      <c r="V8130" s="66"/>
    </row>
    <row r="8131" spans="22:22" x14ac:dyDescent="0.3">
      <c r="V8131" s="66"/>
    </row>
    <row r="8132" spans="22:22" x14ac:dyDescent="0.3">
      <c r="V8132" s="66"/>
    </row>
    <row r="8133" spans="22:22" x14ac:dyDescent="0.3">
      <c r="V8133" s="66"/>
    </row>
    <row r="8134" spans="22:22" x14ac:dyDescent="0.3">
      <c r="V8134" s="66"/>
    </row>
    <row r="8135" spans="22:22" x14ac:dyDescent="0.3">
      <c r="V8135" s="66"/>
    </row>
    <row r="8136" spans="22:22" x14ac:dyDescent="0.3">
      <c r="V8136" s="66"/>
    </row>
    <row r="8137" spans="22:22" x14ac:dyDescent="0.3">
      <c r="V8137" s="66"/>
    </row>
    <row r="8138" spans="22:22" x14ac:dyDescent="0.3">
      <c r="V8138" s="66"/>
    </row>
    <row r="8139" spans="22:22" x14ac:dyDescent="0.3">
      <c r="V8139" s="66"/>
    </row>
    <row r="8140" spans="22:22" x14ac:dyDescent="0.3">
      <c r="V8140" s="66"/>
    </row>
    <row r="8141" spans="22:22" x14ac:dyDescent="0.3">
      <c r="V8141" s="66"/>
    </row>
    <row r="8142" spans="22:22" x14ac:dyDescent="0.3">
      <c r="V8142" s="66"/>
    </row>
    <row r="8143" spans="22:22" x14ac:dyDescent="0.3">
      <c r="V8143" s="66"/>
    </row>
    <row r="8144" spans="22:22" x14ac:dyDescent="0.3">
      <c r="V8144" s="66"/>
    </row>
    <row r="8145" spans="22:22" x14ac:dyDescent="0.3">
      <c r="V8145" s="66"/>
    </row>
    <row r="8146" spans="22:22" x14ac:dyDescent="0.3">
      <c r="V8146" s="66"/>
    </row>
    <row r="8147" spans="22:22" x14ac:dyDescent="0.3">
      <c r="V8147" s="66"/>
    </row>
    <row r="8148" spans="22:22" x14ac:dyDescent="0.3">
      <c r="V8148" s="66"/>
    </row>
    <row r="8149" spans="22:22" x14ac:dyDescent="0.3">
      <c r="V8149" s="66"/>
    </row>
    <row r="8150" spans="22:22" x14ac:dyDescent="0.3">
      <c r="V8150" s="66"/>
    </row>
    <row r="8151" spans="22:22" x14ac:dyDescent="0.3">
      <c r="V8151" s="66"/>
    </row>
    <row r="8152" spans="22:22" x14ac:dyDescent="0.3">
      <c r="V8152" s="66"/>
    </row>
    <row r="8153" spans="22:22" x14ac:dyDescent="0.3">
      <c r="V8153" s="66"/>
    </row>
    <row r="8154" spans="22:22" x14ac:dyDescent="0.3">
      <c r="V8154" s="66"/>
    </row>
    <row r="8155" spans="22:22" x14ac:dyDescent="0.3">
      <c r="V8155" s="66"/>
    </row>
    <row r="8156" spans="22:22" x14ac:dyDescent="0.3">
      <c r="V8156" s="66"/>
    </row>
    <row r="8157" spans="22:22" x14ac:dyDescent="0.3">
      <c r="V8157" s="66"/>
    </row>
    <row r="8158" spans="22:22" x14ac:dyDescent="0.3">
      <c r="V8158" s="66"/>
    </row>
    <row r="8159" spans="22:22" x14ac:dyDescent="0.3">
      <c r="V8159" s="66"/>
    </row>
    <row r="8160" spans="22:22" x14ac:dyDescent="0.3">
      <c r="V8160" s="66"/>
    </row>
    <row r="8161" spans="22:22" x14ac:dyDescent="0.3">
      <c r="V8161" s="66"/>
    </row>
    <row r="8162" spans="22:22" x14ac:dyDescent="0.3">
      <c r="V8162" s="66"/>
    </row>
    <row r="8163" spans="22:22" x14ac:dyDescent="0.3">
      <c r="V8163" s="66"/>
    </row>
    <row r="8164" spans="22:22" x14ac:dyDescent="0.3">
      <c r="V8164" s="66"/>
    </row>
    <row r="8165" spans="22:22" x14ac:dyDescent="0.3">
      <c r="V8165" s="66"/>
    </row>
    <row r="8166" spans="22:22" x14ac:dyDescent="0.3">
      <c r="V8166" s="66"/>
    </row>
    <row r="8167" spans="22:22" x14ac:dyDescent="0.3">
      <c r="V8167" s="66"/>
    </row>
    <row r="8168" spans="22:22" x14ac:dyDescent="0.3">
      <c r="V8168" s="66"/>
    </row>
    <row r="8169" spans="22:22" x14ac:dyDescent="0.3">
      <c r="V8169" s="66"/>
    </row>
    <row r="8170" spans="22:22" x14ac:dyDescent="0.3">
      <c r="V8170" s="66"/>
    </row>
    <row r="8171" spans="22:22" x14ac:dyDescent="0.3">
      <c r="V8171" s="66"/>
    </row>
    <row r="8172" spans="22:22" x14ac:dyDescent="0.3">
      <c r="V8172" s="66"/>
    </row>
    <row r="8173" spans="22:22" x14ac:dyDescent="0.3">
      <c r="V8173" s="66"/>
    </row>
    <row r="8174" spans="22:22" x14ac:dyDescent="0.3">
      <c r="V8174" s="66"/>
    </row>
    <row r="8175" spans="22:22" x14ac:dyDescent="0.3">
      <c r="V8175" s="66"/>
    </row>
    <row r="8176" spans="22:22" x14ac:dyDescent="0.3">
      <c r="V8176" s="66"/>
    </row>
    <row r="8177" spans="22:22" x14ac:dyDescent="0.3">
      <c r="V8177" s="66"/>
    </row>
    <row r="8178" spans="22:22" x14ac:dyDescent="0.3">
      <c r="V8178" s="66"/>
    </row>
    <row r="8179" spans="22:22" x14ac:dyDescent="0.3">
      <c r="V8179" s="66"/>
    </row>
    <row r="8180" spans="22:22" x14ac:dyDescent="0.3">
      <c r="V8180" s="66"/>
    </row>
    <row r="8181" spans="22:22" x14ac:dyDescent="0.3">
      <c r="V8181" s="66"/>
    </row>
    <row r="8182" spans="22:22" x14ac:dyDescent="0.3">
      <c r="V8182" s="66"/>
    </row>
    <row r="8183" spans="22:22" x14ac:dyDescent="0.3">
      <c r="V8183" s="66"/>
    </row>
    <row r="8184" spans="22:22" x14ac:dyDescent="0.3">
      <c r="V8184" s="66"/>
    </row>
    <row r="8185" spans="22:22" x14ac:dyDescent="0.3">
      <c r="V8185" s="66"/>
    </row>
    <row r="8186" spans="22:22" x14ac:dyDescent="0.3">
      <c r="V8186" s="66"/>
    </row>
    <row r="8187" spans="22:22" x14ac:dyDescent="0.3">
      <c r="V8187" s="66"/>
    </row>
    <row r="8188" spans="22:22" x14ac:dyDescent="0.3">
      <c r="V8188" s="66"/>
    </row>
    <row r="8189" spans="22:22" x14ac:dyDescent="0.3">
      <c r="V8189" s="66"/>
    </row>
    <row r="8190" spans="22:22" x14ac:dyDescent="0.3">
      <c r="V8190" s="66"/>
    </row>
    <row r="8191" spans="22:22" x14ac:dyDescent="0.3">
      <c r="V8191" s="66"/>
    </row>
    <row r="8192" spans="22:22" x14ac:dyDescent="0.3">
      <c r="V8192" s="66"/>
    </row>
    <row r="8193" spans="22:22" x14ac:dyDescent="0.3">
      <c r="V8193" s="66"/>
    </row>
    <row r="8194" spans="22:22" x14ac:dyDescent="0.3">
      <c r="V8194" s="66"/>
    </row>
    <row r="8195" spans="22:22" x14ac:dyDescent="0.3">
      <c r="V8195" s="66"/>
    </row>
    <row r="8196" spans="22:22" x14ac:dyDescent="0.3">
      <c r="V8196" s="66"/>
    </row>
    <row r="8197" spans="22:22" x14ac:dyDescent="0.3">
      <c r="V8197" s="66"/>
    </row>
    <row r="8198" spans="22:22" x14ac:dyDescent="0.3">
      <c r="V8198" s="66"/>
    </row>
    <row r="8199" spans="22:22" x14ac:dyDescent="0.3">
      <c r="V8199" s="66"/>
    </row>
    <row r="8200" spans="22:22" x14ac:dyDescent="0.3">
      <c r="V8200" s="66"/>
    </row>
    <row r="8201" spans="22:22" x14ac:dyDescent="0.3">
      <c r="V8201" s="66"/>
    </row>
    <row r="8202" spans="22:22" x14ac:dyDescent="0.3">
      <c r="V8202" s="66"/>
    </row>
    <row r="8203" spans="22:22" x14ac:dyDescent="0.3">
      <c r="V8203" s="66"/>
    </row>
    <row r="8204" spans="22:22" x14ac:dyDescent="0.3">
      <c r="V8204" s="66"/>
    </row>
    <row r="8205" spans="22:22" x14ac:dyDescent="0.3">
      <c r="V8205" s="66"/>
    </row>
    <row r="8206" spans="22:22" x14ac:dyDescent="0.3">
      <c r="V8206" s="66"/>
    </row>
    <row r="8207" spans="22:22" x14ac:dyDescent="0.3">
      <c r="V8207" s="66"/>
    </row>
    <row r="8208" spans="22:22" x14ac:dyDescent="0.3">
      <c r="V8208" s="66"/>
    </row>
    <row r="8209" spans="22:22" x14ac:dyDescent="0.3">
      <c r="V8209" s="66"/>
    </row>
    <row r="8210" spans="22:22" x14ac:dyDescent="0.3">
      <c r="V8210" s="66"/>
    </row>
    <row r="8211" spans="22:22" x14ac:dyDescent="0.3">
      <c r="V8211" s="66"/>
    </row>
    <row r="8212" spans="22:22" x14ac:dyDescent="0.3">
      <c r="V8212" s="66"/>
    </row>
    <row r="8213" spans="22:22" x14ac:dyDescent="0.3">
      <c r="V8213" s="66"/>
    </row>
    <row r="8214" spans="22:22" x14ac:dyDescent="0.3">
      <c r="V8214" s="66"/>
    </row>
    <row r="8215" spans="22:22" x14ac:dyDescent="0.3">
      <c r="V8215" s="66"/>
    </row>
    <row r="8216" spans="22:22" x14ac:dyDescent="0.3">
      <c r="V8216" s="66"/>
    </row>
    <row r="8217" spans="22:22" x14ac:dyDescent="0.3">
      <c r="V8217" s="66"/>
    </row>
    <row r="8218" spans="22:22" x14ac:dyDescent="0.3">
      <c r="V8218" s="66"/>
    </row>
    <row r="8219" spans="22:22" x14ac:dyDescent="0.3">
      <c r="V8219" s="66"/>
    </row>
    <row r="8220" spans="22:22" x14ac:dyDescent="0.3">
      <c r="V8220" s="66"/>
    </row>
    <row r="8221" spans="22:22" x14ac:dyDescent="0.3">
      <c r="V8221" s="66"/>
    </row>
    <row r="8222" spans="22:22" x14ac:dyDescent="0.3">
      <c r="V8222" s="66"/>
    </row>
    <row r="8223" spans="22:22" x14ac:dyDescent="0.3">
      <c r="V8223" s="66"/>
    </row>
    <row r="8224" spans="22:22" x14ac:dyDescent="0.3">
      <c r="V8224" s="66"/>
    </row>
    <row r="8225" spans="22:22" x14ac:dyDescent="0.3">
      <c r="V8225" s="66"/>
    </row>
    <row r="8226" spans="22:22" x14ac:dyDescent="0.3">
      <c r="V8226" s="66"/>
    </row>
    <row r="8227" spans="22:22" x14ac:dyDescent="0.3">
      <c r="V8227" s="66"/>
    </row>
    <row r="8228" spans="22:22" x14ac:dyDescent="0.3">
      <c r="V8228" s="66"/>
    </row>
    <row r="8229" spans="22:22" x14ac:dyDescent="0.3">
      <c r="V8229" s="66"/>
    </row>
    <row r="8230" spans="22:22" x14ac:dyDescent="0.3">
      <c r="V8230" s="66"/>
    </row>
    <row r="8231" spans="22:22" x14ac:dyDescent="0.3">
      <c r="V8231" s="66"/>
    </row>
    <row r="8232" spans="22:22" x14ac:dyDescent="0.3">
      <c r="V8232" s="66"/>
    </row>
    <row r="8233" spans="22:22" x14ac:dyDescent="0.3">
      <c r="V8233" s="66"/>
    </row>
    <row r="8234" spans="22:22" x14ac:dyDescent="0.3">
      <c r="V8234" s="66"/>
    </row>
    <row r="8235" spans="22:22" x14ac:dyDescent="0.3">
      <c r="V8235" s="66"/>
    </row>
    <row r="8236" spans="22:22" x14ac:dyDescent="0.3">
      <c r="V8236" s="66"/>
    </row>
    <row r="8237" spans="22:22" x14ac:dyDescent="0.3">
      <c r="V8237" s="66"/>
    </row>
    <row r="8238" spans="22:22" x14ac:dyDescent="0.3">
      <c r="V8238" s="66"/>
    </row>
    <row r="8239" spans="22:22" x14ac:dyDescent="0.3">
      <c r="V8239" s="66"/>
    </row>
    <row r="8240" spans="22:22" x14ac:dyDescent="0.3">
      <c r="V8240" s="66"/>
    </row>
    <row r="8241" spans="22:22" x14ac:dyDescent="0.3">
      <c r="V8241" s="66"/>
    </row>
    <row r="8242" spans="22:22" x14ac:dyDescent="0.3">
      <c r="V8242" s="66"/>
    </row>
    <row r="8243" spans="22:22" x14ac:dyDescent="0.3">
      <c r="V8243" s="66"/>
    </row>
    <row r="8244" spans="22:22" x14ac:dyDescent="0.3">
      <c r="V8244" s="66"/>
    </row>
    <row r="8245" spans="22:22" x14ac:dyDescent="0.3">
      <c r="V8245" s="66"/>
    </row>
    <row r="8246" spans="22:22" x14ac:dyDescent="0.3">
      <c r="V8246" s="66"/>
    </row>
    <row r="8247" spans="22:22" x14ac:dyDescent="0.3">
      <c r="V8247" s="66"/>
    </row>
    <row r="8248" spans="22:22" x14ac:dyDescent="0.3">
      <c r="V8248" s="66"/>
    </row>
    <row r="8249" spans="22:22" x14ac:dyDescent="0.3">
      <c r="V8249" s="66"/>
    </row>
    <row r="8250" spans="22:22" x14ac:dyDescent="0.3">
      <c r="V8250" s="66"/>
    </row>
    <row r="8251" spans="22:22" x14ac:dyDescent="0.3">
      <c r="V8251" s="66"/>
    </row>
    <row r="8252" spans="22:22" x14ac:dyDescent="0.3">
      <c r="V8252" s="66"/>
    </row>
    <row r="8253" spans="22:22" x14ac:dyDescent="0.3">
      <c r="V8253" s="66"/>
    </row>
    <row r="8254" spans="22:22" x14ac:dyDescent="0.3">
      <c r="V8254" s="66"/>
    </row>
    <row r="8255" spans="22:22" x14ac:dyDescent="0.3">
      <c r="V8255" s="66"/>
    </row>
    <row r="8256" spans="22:22" x14ac:dyDescent="0.3">
      <c r="V8256" s="66"/>
    </row>
    <row r="8257" spans="22:22" x14ac:dyDescent="0.3">
      <c r="V8257" s="66"/>
    </row>
    <row r="8258" spans="22:22" x14ac:dyDescent="0.3">
      <c r="V8258" s="66"/>
    </row>
    <row r="8259" spans="22:22" x14ac:dyDescent="0.3">
      <c r="V8259" s="66"/>
    </row>
    <row r="8260" spans="22:22" x14ac:dyDescent="0.3">
      <c r="V8260" s="66"/>
    </row>
    <row r="8261" spans="22:22" x14ac:dyDescent="0.3">
      <c r="V8261" s="66"/>
    </row>
    <row r="8262" spans="22:22" x14ac:dyDescent="0.3">
      <c r="V8262" s="66"/>
    </row>
    <row r="8263" spans="22:22" x14ac:dyDescent="0.3">
      <c r="V8263" s="66"/>
    </row>
    <row r="8264" spans="22:22" x14ac:dyDescent="0.3">
      <c r="V8264" s="66"/>
    </row>
    <row r="8265" spans="22:22" x14ac:dyDescent="0.3">
      <c r="V8265" s="66"/>
    </row>
    <row r="8266" spans="22:22" x14ac:dyDescent="0.3">
      <c r="V8266" s="66"/>
    </row>
    <row r="8267" spans="22:22" x14ac:dyDescent="0.3">
      <c r="V8267" s="66"/>
    </row>
    <row r="8268" spans="22:22" x14ac:dyDescent="0.3">
      <c r="V8268" s="66"/>
    </row>
    <row r="8269" spans="22:22" x14ac:dyDescent="0.3">
      <c r="V8269" s="66"/>
    </row>
    <row r="8270" spans="22:22" x14ac:dyDescent="0.3">
      <c r="V8270" s="66"/>
    </row>
    <row r="8271" spans="22:22" x14ac:dyDescent="0.3">
      <c r="V8271" s="66"/>
    </row>
    <row r="8272" spans="22:22" x14ac:dyDescent="0.3">
      <c r="V8272" s="66"/>
    </row>
    <row r="8273" spans="22:22" x14ac:dyDescent="0.3">
      <c r="V8273" s="66"/>
    </row>
    <row r="8274" spans="22:22" x14ac:dyDescent="0.3">
      <c r="V8274" s="66"/>
    </row>
    <row r="8275" spans="22:22" x14ac:dyDescent="0.3">
      <c r="V8275" s="66"/>
    </row>
    <row r="8276" spans="22:22" x14ac:dyDescent="0.3">
      <c r="V8276" s="66"/>
    </row>
    <row r="8277" spans="22:22" x14ac:dyDescent="0.3">
      <c r="V8277" s="66"/>
    </row>
    <row r="8278" spans="22:22" x14ac:dyDescent="0.3">
      <c r="V8278" s="66"/>
    </row>
    <row r="8279" spans="22:22" x14ac:dyDescent="0.3">
      <c r="V8279" s="66"/>
    </row>
    <row r="8280" spans="22:22" x14ac:dyDescent="0.3">
      <c r="V8280" s="66"/>
    </row>
    <row r="8281" spans="22:22" x14ac:dyDescent="0.3">
      <c r="V8281" s="66"/>
    </row>
    <row r="8282" spans="22:22" x14ac:dyDescent="0.3">
      <c r="V8282" s="66"/>
    </row>
    <row r="8283" spans="22:22" x14ac:dyDescent="0.3">
      <c r="V8283" s="66"/>
    </row>
    <row r="8284" spans="22:22" x14ac:dyDescent="0.3">
      <c r="V8284" s="66"/>
    </row>
    <row r="8285" spans="22:22" x14ac:dyDescent="0.3">
      <c r="V8285" s="66"/>
    </row>
    <row r="8286" spans="22:22" x14ac:dyDescent="0.3">
      <c r="V8286" s="66"/>
    </row>
    <row r="8287" spans="22:22" x14ac:dyDescent="0.3">
      <c r="V8287" s="66"/>
    </row>
    <row r="8288" spans="22:22" x14ac:dyDescent="0.3">
      <c r="V8288" s="66"/>
    </row>
    <row r="8289" spans="22:22" x14ac:dyDescent="0.3">
      <c r="V8289" s="66"/>
    </row>
    <row r="8290" spans="22:22" x14ac:dyDescent="0.3">
      <c r="V8290" s="66"/>
    </row>
    <row r="8291" spans="22:22" x14ac:dyDescent="0.3">
      <c r="V8291" s="66"/>
    </row>
    <row r="8292" spans="22:22" x14ac:dyDescent="0.3">
      <c r="V8292" s="66"/>
    </row>
    <row r="8293" spans="22:22" x14ac:dyDescent="0.3">
      <c r="V8293" s="66"/>
    </row>
    <row r="8294" spans="22:22" x14ac:dyDescent="0.3">
      <c r="V8294" s="66"/>
    </row>
    <row r="8295" spans="22:22" x14ac:dyDescent="0.3">
      <c r="V8295" s="66"/>
    </row>
    <row r="8296" spans="22:22" x14ac:dyDescent="0.3">
      <c r="V8296" s="66"/>
    </row>
    <row r="8297" spans="22:22" x14ac:dyDescent="0.3">
      <c r="V8297" s="66"/>
    </row>
    <row r="8298" spans="22:22" x14ac:dyDescent="0.3">
      <c r="V8298" s="66"/>
    </row>
    <row r="8299" spans="22:22" x14ac:dyDescent="0.3">
      <c r="V8299" s="66"/>
    </row>
    <row r="8300" spans="22:22" x14ac:dyDescent="0.3">
      <c r="V8300" s="66"/>
    </row>
    <row r="8301" spans="22:22" x14ac:dyDescent="0.3">
      <c r="V8301" s="66"/>
    </row>
    <row r="8302" spans="22:22" x14ac:dyDescent="0.3">
      <c r="V8302" s="66"/>
    </row>
    <row r="8303" spans="22:22" x14ac:dyDescent="0.3">
      <c r="V8303" s="66"/>
    </row>
    <row r="8304" spans="22:22" x14ac:dyDescent="0.3">
      <c r="V8304" s="66"/>
    </row>
    <row r="8305" spans="22:22" x14ac:dyDescent="0.3">
      <c r="V8305" s="66"/>
    </row>
    <row r="8306" spans="22:22" x14ac:dyDescent="0.3">
      <c r="V8306" s="66"/>
    </row>
    <row r="8307" spans="22:22" x14ac:dyDescent="0.3">
      <c r="V8307" s="66"/>
    </row>
    <row r="8308" spans="22:22" x14ac:dyDescent="0.3">
      <c r="V8308" s="66"/>
    </row>
    <row r="8309" spans="22:22" x14ac:dyDescent="0.3">
      <c r="V8309" s="66"/>
    </row>
    <row r="8310" spans="22:22" x14ac:dyDescent="0.3">
      <c r="V8310" s="66"/>
    </row>
    <row r="8311" spans="22:22" x14ac:dyDescent="0.3">
      <c r="V8311" s="66"/>
    </row>
    <row r="8312" spans="22:22" x14ac:dyDescent="0.3">
      <c r="V8312" s="66"/>
    </row>
    <row r="8313" spans="22:22" x14ac:dyDescent="0.3">
      <c r="V8313" s="66"/>
    </row>
    <row r="8314" spans="22:22" x14ac:dyDescent="0.3">
      <c r="V8314" s="66"/>
    </row>
    <row r="8315" spans="22:22" x14ac:dyDescent="0.3">
      <c r="V8315" s="66"/>
    </row>
    <row r="8316" spans="22:22" x14ac:dyDescent="0.3">
      <c r="V8316" s="66"/>
    </row>
    <row r="8317" spans="22:22" x14ac:dyDescent="0.3">
      <c r="V8317" s="66"/>
    </row>
    <row r="8318" spans="22:22" x14ac:dyDescent="0.3">
      <c r="V8318" s="66"/>
    </row>
    <row r="8319" spans="22:22" x14ac:dyDescent="0.3">
      <c r="V8319" s="66"/>
    </row>
    <row r="8320" spans="22:22" x14ac:dyDescent="0.3">
      <c r="V8320" s="66"/>
    </row>
    <row r="8321" spans="22:22" x14ac:dyDescent="0.3">
      <c r="V8321" s="66"/>
    </row>
    <row r="8322" spans="22:22" x14ac:dyDescent="0.3">
      <c r="V8322" s="66"/>
    </row>
    <row r="8323" spans="22:22" x14ac:dyDescent="0.3">
      <c r="V8323" s="66"/>
    </row>
    <row r="8324" spans="22:22" x14ac:dyDescent="0.3">
      <c r="V8324" s="66"/>
    </row>
    <row r="8325" spans="22:22" x14ac:dyDescent="0.3">
      <c r="V8325" s="66"/>
    </row>
    <row r="8326" spans="22:22" x14ac:dyDescent="0.3">
      <c r="V8326" s="66"/>
    </row>
    <row r="8327" spans="22:22" x14ac:dyDescent="0.3">
      <c r="V8327" s="66"/>
    </row>
    <row r="8328" spans="22:22" x14ac:dyDescent="0.3">
      <c r="V8328" s="66"/>
    </row>
    <row r="8329" spans="22:22" x14ac:dyDescent="0.3">
      <c r="V8329" s="66"/>
    </row>
    <row r="8330" spans="22:22" x14ac:dyDescent="0.3">
      <c r="V8330" s="66"/>
    </row>
    <row r="8331" spans="22:22" x14ac:dyDescent="0.3">
      <c r="V8331" s="66"/>
    </row>
    <row r="8332" spans="22:22" x14ac:dyDescent="0.3">
      <c r="V8332" s="66"/>
    </row>
    <row r="8333" spans="22:22" x14ac:dyDescent="0.3">
      <c r="V8333" s="66"/>
    </row>
    <row r="8334" spans="22:22" x14ac:dyDescent="0.3">
      <c r="V8334" s="66"/>
    </row>
    <row r="8335" spans="22:22" x14ac:dyDescent="0.3">
      <c r="V8335" s="66"/>
    </row>
    <row r="8336" spans="22:22" x14ac:dyDescent="0.3">
      <c r="V8336" s="66"/>
    </row>
    <row r="8337" spans="22:22" x14ac:dyDescent="0.3">
      <c r="V8337" s="66"/>
    </row>
    <row r="8338" spans="22:22" x14ac:dyDescent="0.3">
      <c r="V8338" s="66"/>
    </row>
    <row r="8339" spans="22:22" x14ac:dyDescent="0.3">
      <c r="V8339" s="66"/>
    </row>
    <row r="8340" spans="22:22" x14ac:dyDescent="0.3">
      <c r="V8340" s="66"/>
    </row>
    <row r="8341" spans="22:22" x14ac:dyDescent="0.3">
      <c r="V8341" s="66"/>
    </row>
    <row r="8342" spans="22:22" x14ac:dyDescent="0.3">
      <c r="V8342" s="66"/>
    </row>
    <row r="8343" spans="22:22" x14ac:dyDescent="0.3">
      <c r="V8343" s="66"/>
    </row>
    <row r="8344" spans="22:22" x14ac:dyDescent="0.3">
      <c r="V8344" s="66"/>
    </row>
    <row r="8345" spans="22:22" x14ac:dyDescent="0.3">
      <c r="V8345" s="66"/>
    </row>
    <row r="8346" spans="22:22" x14ac:dyDescent="0.3">
      <c r="V8346" s="66"/>
    </row>
    <row r="8347" spans="22:22" x14ac:dyDescent="0.3">
      <c r="V8347" s="66"/>
    </row>
    <row r="8348" spans="22:22" x14ac:dyDescent="0.3">
      <c r="V8348" s="66"/>
    </row>
    <row r="8349" spans="22:22" x14ac:dyDescent="0.3">
      <c r="V8349" s="66"/>
    </row>
    <row r="8350" spans="22:22" x14ac:dyDescent="0.3">
      <c r="V8350" s="66"/>
    </row>
    <row r="8351" spans="22:22" x14ac:dyDescent="0.3">
      <c r="V8351" s="66"/>
    </row>
    <row r="8352" spans="22:22" x14ac:dyDescent="0.3">
      <c r="V8352" s="66"/>
    </row>
    <row r="8353" spans="22:22" x14ac:dyDescent="0.3">
      <c r="V8353" s="66"/>
    </row>
    <row r="8354" spans="22:22" x14ac:dyDescent="0.3">
      <c r="V8354" s="66"/>
    </row>
    <row r="8355" spans="22:22" x14ac:dyDescent="0.3">
      <c r="V8355" s="66"/>
    </row>
    <row r="8356" spans="22:22" x14ac:dyDescent="0.3">
      <c r="V8356" s="66"/>
    </row>
    <row r="8357" spans="22:22" x14ac:dyDescent="0.3">
      <c r="V8357" s="66"/>
    </row>
    <row r="8358" spans="22:22" x14ac:dyDescent="0.3">
      <c r="V8358" s="66"/>
    </row>
    <row r="8359" spans="22:22" x14ac:dyDescent="0.3">
      <c r="V8359" s="66"/>
    </row>
    <row r="8360" spans="22:22" x14ac:dyDescent="0.3">
      <c r="V8360" s="66"/>
    </row>
    <row r="8361" spans="22:22" x14ac:dyDescent="0.3">
      <c r="V8361" s="66"/>
    </row>
    <row r="8362" spans="22:22" x14ac:dyDescent="0.3">
      <c r="V8362" s="66"/>
    </row>
    <row r="8363" spans="22:22" x14ac:dyDescent="0.3">
      <c r="V8363" s="66"/>
    </row>
    <row r="8364" spans="22:22" x14ac:dyDescent="0.3">
      <c r="V8364" s="66"/>
    </row>
    <row r="8365" spans="22:22" x14ac:dyDescent="0.3">
      <c r="V8365" s="66"/>
    </row>
    <row r="8366" spans="22:22" x14ac:dyDescent="0.3">
      <c r="V8366" s="66"/>
    </row>
    <row r="8367" spans="22:22" x14ac:dyDescent="0.3">
      <c r="V8367" s="66"/>
    </row>
    <row r="8368" spans="22:22" x14ac:dyDescent="0.3">
      <c r="V8368" s="66"/>
    </row>
    <row r="8369" spans="22:22" x14ac:dyDescent="0.3">
      <c r="V8369" s="66"/>
    </row>
    <row r="8370" spans="22:22" x14ac:dyDescent="0.3">
      <c r="V8370" s="66"/>
    </row>
    <row r="8371" spans="22:22" x14ac:dyDescent="0.3">
      <c r="V8371" s="66"/>
    </row>
    <row r="8372" spans="22:22" x14ac:dyDescent="0.3">
      <c r="V8372" s="66"/>
    </row>
    <row r="8373" spans="22:22" x14ac:dyDescent="0.3">
      <c r="V8373" s="66"/>
    </row>
    <row r="8374" spans="22:22" x14ac:dyDescent="0.3">
      <c r="V8374" s="66"/>
    </row>
    <row r="8375" spans="22:22" x14ac:dyDescent="0.3">
      <c r="V8375" s="66"/>
    </row>
    <row r="8376" spans="22:22" x14ac:dyDescent="0.3">
      <c r="V8376" s="66"/>
    </row>
    <row r="8377" spans="22:22" x14ac:dyDescent="0.3">
      <c r="V8377" s="66"/>
    </row>
    <row r="8378" spans="22:22" x14ac:dyDescent="0.3">
      <c r="V8378" s="66"/>
    </row>
    <row r="8379" spans="22:22" x14ac:dyDescent="0.3">
      <c r="V8379" s="66"/>
    </row>
    <row r="8380" spans="22:22" x14ac:dyDescent="0.3">
      <c r="V8380" s="66"/>
    </row>
    <row r="8381" spans="22:22" x14ac:dyDescent="0.3">
      <c r="V8381" s="66"/>
    </row>
    <row r="8382" spans="22:22" x14ac:dyDescent="0.3">
      <c r="V8382" s="66"/>
    </row>
    <row r="8383" spans="22:22" x14ac:dyDescent="0.3">
      <c r="V8383" s="66"/>
    </row>
    <row r="8384" spans="22:22" x14ac:dyDescent="0.3">
      <c r="V8384" s="66"/>
    </row>
    <row r="8385" spans="22:22" x14ac:dyDescent="0.3">
      <c r="V8385" s="66"/>
    </row>
    <row r="8386" spans="22:22" x14ac:dyDescent="0.3">
      <c r="V8386" s="66"/>
    </row>
    <row r="8387" spans="22:22" x14ac:dyDescent="0.3">
      <c r="V8387" s="66"/>
    </row>
    <row r="8388" spans="22:22" x14ac:dyDescent="0.3">
      <c r="V8388" s="66"/>
    </row>
    <row r="8389" spans="22:22" x14ac:dyDescent="0.3">
      <c r="V8389" s="66"/>
    </row>
    <row r="8390" spans="22:22" x14ac:dyDescent="0.3">
      <c r="V8390" s="66"/>
    </row>
    <row r="8391" spans="22:22" x14ac:dyDescent="0.3">
      <c r="V8391" s="66"/>
    </row>
    <row r="8392" spans="22:22" x14ac:dyDescent="0.3">
      <c r="V8392" s="66"/>
    </row>
    <row r="8393" spans="22:22" x14ac:dyDescent="0.3">
      <c r="V8393" s="66"/>
    </row>
    <row r="8394" spans="22:22" x14ac:dyDescent="0.3">
      <c r="V8394" s="66"/>
    </row>
    <row r="8395" spans="22:22" x14ac:dyDescent="0.3">
      <c r="V8395" s="66"/>
    </row>
    <row r="8396" spans="22:22" x14ac:dyDescent="0.3">
      <c r="V8396" s="66"/>
    </row>
    <row r="8397" spans="22:22" x14ac:dyDescent="0.3">
      <c r="V8397" s="66"/>
    </row>
    <row r="8398" spans="22:22" x14ac:dyDescent="0.3">
      <c r="V8398" s="66"/>
    </row>
    <row r="8399" spans="22:22" x14ac:dyDescent="0.3">
      <c r="V8399" s="66"/>
    </row>
    <row r="8400" spans="22:22" x14ac:dyDescent="0.3">
      <c r="V8400" s="66"/>
    </row>
    <row r="8401" spans="22:22" x14ac:dyDescent="0.3">
      <c r="V8401" s="66"/>
    </row>
    <row r="8402" spans="22:22" x14ac:dyDescent="0.3">
      <c r="V8402" s="66"/>
    </row>
    <row r="8403" spans="22:22" x14ac:dyDescent="0.3">
      <c r="V8403" s="66"/>
    </row>
    <row r="8404" spans="22:22" x14ac:dyDescent="0.3">
      <c r="V8404" s="66"/>
    </row>
    <row r="8405" spans="22:22" x14ac:dyDescent="0.3">
      <c r="V8405" s="66"/>
    </row>
    <row r="8406" spans="22:22" x14ac:dyDescent="0.3">
      <c r="V8406" s="66"/>
    </row>
    <row r="8407" spans="22:22" x14ac:dyDescent="0.3">
      <c r="V8407" s="66"/>
    </row>
    <row r="8408" spans="22:22" x14ac:dyDescent="0.3">
      <c r="V8408" s="66"/>
    </row>
    <row r="8409" spans="22:22" x14ac:dyDescent="0.3">
      <c r="V8409" s="66"/>
    </row>
    <row r="8410" spans="22:22" x14ac:dyDescent="0.3">
      <c r="V8410" s="66"/>
    </row>
    <row r="8411" spans="22:22" x14ac:dyDescent="0.3">
      <c r="V8411" s="66"/>
    </row>
    <row r="8412" spans="22:22" x14ac:dyDescent="0.3">
      <c r="V8412" s="66"/>
    </row>
    <row r="8413" spans="22:22" x14ac:dyDescent="0.3">
      <c r="V8413" s="66"/>
    </row>
    <row r="8414" spans="22:22" x14ac:dyDescent="0.3">
      <c r="V8414" s="66"/>
    </row>
    <row r="8415" spans="22:22" x14ac:dyDescent="0.3">
      <c r="V8415" s="66"/>
    </row>
    <row r="8416" spans="22:22" x14ac:dyDescent="0.3">
      <c r="V8416" s="66"/>
    </row>
    <row r="8417" spans="22:22" x14ac:dyDescent="0.3">
      <c r="V8417" s="66"/>
    </row>
    <row r="8418" spans="22:22" x14ac:dyDescent="0.3">
      <c r="V8418" s="66"/>
    </row>
    <row r="8419" spans="22:22" x14ac:dyDescent="0.3">
      <c r="V8419" s="66"/>
    </row>
    <row r="8420" spans="22:22" x14ac:dyDescent="0.3">
      <c r="V8420" s="66"/>
    </row>
    <row r="8421" spans="22:22" x14ac:dyDescent="0.3">
      <c r="V8421" s="66"/>
    </row>
    <row r="8422" spans="22:22" x14ac:dyDescent="0.3">
      <c r="V8422" s="66"/>
    </row>
    <row r="8423" spans="22:22" x14ac:dyDescent="0.3">
      <c r="V8423" s="66"/>
    </row>
    <row r="8424" spans="22:22" x14ac:dyDescent="0.3">
      <c r="V8424" s="66"/>
    </row>
    <row r="8425" spans="22:22" x14ac:dyDescent="0.3">
      <c r="V8425" s="66"/>
    </row>
    <row r="8426" spans="22:22" x14ac:dyDescent="0.3">
      <c r="V8426" s="66"/>
    </row>
    <row r="8427" spans="22:22" x14ac:dyDescent="0.3">
      <c r="V8427" s="66"/>
    </row>
    <row r="8428" spans="22:22" x14ac:dyDescent="0.3">
      <c r="V8428" s="66"/>
    </row>
    <row r="8429" spans="22:22" x14ac:dyDescent="0.3">
      <c r="V8429" s="66"/>
    </row>
    <row r="8430" spans="22:22" x14ac:dyDescent="0.3">
      <c r="V8430" s="66"/>
    </row>
    <row r="8431" spans="22:22" x14ac:dyDescent="0.3">
      <c r="V8431" s="66"/>
    </row>
    <row r="8432" spans="22:22" x14ac:dyDescent="0.3">
      <c r="V8432" s="66"/>
    </row>
    <row r="8433" spans="22:22" x14ac:dyDescent="0.3">
      <c r="V8433" s="66"/>
    </row>
    <row r="8434" spans="22:22" x14ac:dyDescent="0.3">
      <c r="V8434" s="66"/>
    </row>
    <row r="8435" spans="22:22" x14ac:dyDescent="0.3">
      <c r="V8435" s="66"/>
    </row>
    <row r="8436" spans="22:22" x14ac:dyDescent="0.3">
      <c r="V8436" s="66"/>
    </row>
    <row r="8437" spans="22:22" x14ac:dyDescent="0.3">
      <c r="V8437" s="66"/>
    </row>
    <row r="8438" spans="22:22" x14ac:dyDescent="0.3">
      <c r="V8438" s="66"/>
    </row>
    <row r="8439" spans="22:22" x14ac:dyDescent="0.3">
      <c r="V8439" s="66"/>
    </row>
    <row r="8440" spans="22:22" x14ac:dyDescent="0.3">
      <c r="V8440" s="66"/>
    </row>
    <row r="8441" spans="22:22" x14ac:dyDescent="0.3">
      <c r="V8441" s="66"/>
    </row>
    <row r="8442" spans="22:22" x14ac:dyDescent="0.3">
      <c r="V8442" s="66"/>
    </row>
    <row r="8443" spans="22:22" x14ac:dyDescent="0.3">
      <c r="V8443" s="66"/>
    </row>
    <row r="8444" spans="22:22" x14ac:dyDescent="0.3">
      <c r="V8444" s="66"/>
    </row>
    <row r="8445" spans="22:22" x14ac:dyDescent="0.3">
      <c r="V8445" s="66"/>
    </row>
    <row r="8446" spans="22:22" x14ac:dyDescent="0.3">
      <c r="V8446" s="66"/>
    </row>
    <row r="8447" spans="22:22" x14ac:dyDescent="0.3">
      <c r="V8447" s="66"/>
    </row>
    <row r="8448" spans="22:22" x14ac:dyDescent="0.3">
      <c r="V8448" s="66"/>
    </row>
    <row r="8449" spans="22:22" x14ac:dyDescent="0.3">
      <c r="V8449" s="66"/>
    </row>
    <row r="8450" spans="22:22" x14ac:dyDescent="0.3">
      <c r="V8450" s="66"/>
    </row>
    <row r="8451" spans="22:22" x14ac:dyDescent="0.3">
      <c r="V8451" s="66"/>
    </row>
    <row r="8452" spans="22:22" x14ac:dyDescent="0.3">
      <c r="V8452" s="66"/>
    </row>
    <row r="8453" spans="22:22" x14ac:dyDescent="0.3">
      <c r="V8453" s="66"/>
    </row>
    <row r="8454" spans="22:22" x14ac:dyDescent="0.3">
      <c r="V8454" s="66"/>
    </row>
    <row r="8455" spans="22:22" x14ac:dyDescent="0.3">
      <c r="V8455" s="66"/>
    </row>
    <row r="8456" spans="22:22" x14ac:dyDescent="0.3">
      <c r="V8456" s="66"/>
    </row>
    <row r="8457" spans="22:22" x14ac:dyDescent="0.3">
      <c r="V8457" s="66"/>
    </row>
    <row r="8458" spans="22:22" x14ac:dyDescent="0.3">
      <c r="V8458" s="66"/>
    </row>
    <row r="8459" spans="22:22" x14ac:dyDescent="0.3">
      <c r="V8459" s="66"/>
    </row>
    <row r="8460" spans="22:22" x14ac:dyDescent="0.3">
      <c r="V8460" s="66"/>
    </row>
    <row r="8461" spans="22:22" x14ac:dyDescent="0.3">
      <c r="V8461" s="66"/>
    </row>
    <row r="8462" spans="22:22" x14ac:dyDescent="0.3">
      <c r="V8462" s="66"/>
    </row>
    <row r="8463" spans="22:22" x14ac:dyDescent="0.3">
      <c r="V8463" s="66"/>
    </row>
    <row r="8464" spans="22:22" x14ac:dyDescent="0.3">
      <c r="V8464" s="66"/>
    </row>
    <row r="8465" spans="22:22" x14ac:dyDescent="0.3">
      <c r="V8465" s="66"/>
    </row>
    <row r="8466" spans="22:22" x14ac:dyDescent="0.3">
      <c r="V8466" s="66"/>
    </row>
    <row r="8467" spans="22:22" x14ac:dyDescent="0.3">
      <c r="V8467" s="66"/>
    </row>
    <row r="8468" spans="22:22" x14ac:dyDescent="0.3">
      <c r="V8468" s="66"/>
    </row>
    <row r="8469" spans="22:22" x14ac:dyDescent="0.3">
      <c r="V8469" s="66"/>
    </row>
    <row r="8470" spans="22:22" x14ac:dyDescent="0.3">
      <c r="V8470" s="66"/>
    </row>
    <row r="8471" spans="22:22" x14ac:dyDescent="0.3">
      <c r="V8471" s="66"/>
    </row>
    <row r="8472" spans="22:22" x14ac:dyDescent="0.3">
      <c r="V8472" s="66"/>
    </row>
    <row r="8473" spans="22:22" x14ac:dyDescent="0.3">
      <c r="V8473" s="66"/>
    </row>
    <row r="8474" spans="22:22" x14ac:dyDescent="0.3">
      <c r="V8474" s="66"/>
    </row>
    <row r="8475" spans="22:22" x14ac:dyDescent="0.3">
      <c r="V8475" s="66"/>
    </row>
    <row r="8476" spans="22:22" x14ac:dyDescent="0.3">
      <c r="V8476" s="66"/>
    </row>
    <row r="8477" spans="22:22" x14ac:dyDescent="0.3">
      <c r="V8477" s="66"/>
    </row>
    <row r="8478" spans="22:22" x14ac:dyDescent="0.3">
      <c r="V8478" s="66"/>
    </row>
    <row r="8479" spans="22:22" x14ac:dyDescent="0.3">
      <c r="V8479" s="66"/>
    </row>
    <row r="8480" spans="22:22" x14ac:dyDescent="0.3">
      <c r="V8480" s="66"/>
    </row>
    <row r="8481" spans="22:22" x14ac:dyDescent="0.3">
      <c r="V8481" s="66"/>
    </row>
    <row r="8482" spans="22:22" x14ac:dyDescent="0.3">
      <c r="V8482" s="66"/>
    </row>
    <row r="8483" spans="22:22" x14ac:dyDescent="0.3">
      <c r="V8483" s="66"/>
    </row>
    <row r="8484" spans="22:22" x14ac:dyDescent="0.3">
      <c r="V8484" s="66"/>
    </row>
    <row r="8485" spans="22:22" x14ac:dyDescent="0.3">
      <c r="V8485" s="66"/>
    </row>
    <row r="8486" spans="22:22" x14ac:dyDescent="0.3">
      <c r="V8486" s="66"/>
    </row>
    <row r="8487" spans="22:22" x14ac:dyDescent="0.3">
      <c r="V8487" s="66"/>
    </row>
    <row r="8488" spans="22:22" x14ac:dyDescent="0.3">
      <c r="V8488" s="66"/>
    </row>
    <row r="8489" spans="22:22" x14ac:dyDescent="0.3">
      <c r="V8489" s="66"/>
    </row>
    <row r="8490" spans="22:22" x14ac:dyDescent="0.3">
      <c r="V8490" s="66"/>
    </row>
    <row r="8491" spans="22:22" x14ac:dyDescent="0.3">
      <c r="V8491" s="66"/>
    </row>
    <row r="8492" spans="22:22" x14ac:dyDescent="0.3">
      <c r="V8492" s="66"/>
    </row>
    <row r="8493" spans="22:22" x14ac:dyDescent="0.3">
      <c r="V8493" s="66"/>
    </row>
    <row r="8494" spans="22:22" x14ac:dyDescent="0.3">
      <c r="V8494" s="66"/>
    </row>
    <row r="8495" spans="22:22" x14ac:dyDescent="0.3">
      <c r="V8495" s="66"/>
    </row>
    <row r="8496" spans="22:22" x14ac:dyDescent="0.3">
      <c r="V8496" s="66"/>
    </row>
    <row r="8497" spans="22:22" x14ac:dyDescent="0.3">
      <c r="V8497" s="66"/>
    </row>
    <row r="8498" spans="22:22" x14ac:dyDescent="0.3">
      <c r="V8498" s="66"/>
    </row>
    <row r="8499" spans="22:22" x14ac:dyDescent="0.3">
      <c r="V8499" s="66"/>
    </row>
    <row r="8500" spans="22:22" x14ac:dyDescent="0.3">
      <c r="V8500" s="66"/>
    </row>
    <row r="8501" spans="22:22" x14ac:dyDescent="0.3">
      <c r="V8501" s="66"/>
    </row>
    <row r="8502" spans="22:22" x14ac:dyDescent="0.3">
      <c r="V8502" s="66"/>
    </row>
    <row r="8503" spans="22:22" x14ac:dyDescent="0.3">
      <c r="V8503" s="66"/>
    </row>
    <row r="8504" spans="22:22" x14ac:dyDescent="0.3">
      <c r="V8504" s="66"/>
    </row>
    <row r="8505" spans="22:22" x14ac:dyDescent="0.3">
      <c r="V8505" s="66"/>
    </row>
    <row r="8506" spans="22:22" x14ac:dyDescent="0.3">
      <c r="V8506" s="66"/>
    </row>
    <row r="8507" spans="22:22" x14ac:dyDescent="0.3">
      <c r="V8507" s="66"/>
    </row>
    <row r="8508" spans="22:22" x14ac:dyDescent="0.3">
      <c r="V8508" s="66"/>
    </row>
    <row r="8509" spans="22:22" x14ac:dyDescent="0.3">
      <c r="V8509" s="66"/>
    </row>
    <row r="8510" spans="22:22" x14ac:dyDescent="0.3">
      <c r="V8510" s="66"/>
    </row>
    <row r="8511" spans="22:22" x14ac:dyDescent="0.3">
      <c r="V8511" s="66"/>
    </row>
    <row r="8512" spans="22:22" x14ac:dyDescent="0.3">
      <c r="V8512" s="66"/>
    </row>
    <row r="8513" spans="22:22" x14ac:dyDescent="0.3">
      <c r="V8513" s="66"/>
    </row>
    <row r="8514" spans="22:22" x14ac:dyDescent="0.3">
      <c r="V8514" s="66"/>
    </row>
    <row r="8515" spans="22:22" x14ac:dyDescent="0.3">
      <c r="V8515" s="66"/>
    </row>
    <row r="8516" spans="22:22" x14ac:dyDescent="0.3">
      <c r="V8516" s="66"/>
    </row>
    <row r="8517" spans="22:22" x14ac:dyDescent="0.3">
      <c r="V8517" s="66"/>
    </row>
    <row r="8518" spans="22:22" x14ac:dyDescent="0.3">
      <c r="V8518" s="66"/>
    </row>
    <row r="8519" spans="22:22" x14ac:dyDescent="0.3">
      <c r="V8519" s="66"/>
    </row>
    <row r="8520" spans="22:22" x14ac:dyDescent="0.3">
      <c r="V8520" s="66"/>
    </row>
    <row r="8521" spans="22:22" x14ac:dyDescent="0.3">
      <c r="V8521" s="66"/>
    </row>
    <row r="8522" spans="22:22" x14ac:dyDescent="0.3">
      <c r="V8522" s="66"/>
    </row>
    <row r="8523" spans="22:22" x14ac:dyDescent="0.3">
      <c r="V8523" s="66"/>
    </row>
    <row r="8524" spans="22:22" x14ac:dyDescent="0.3">
      <c r="V8524" s="66"/>
    </row>
    <row r="8525" spans="22:22" x14ac:dyDescent="0.3">
      <c r="V8525" s="66"/>
    </row>
    <row r="8526" spans="22:22" x14ac:dyDescent="0.3">
      <c r="V8526" s="66"/>
    </row>
    <row r="8527" spans="22:22" x14ac:dyDescent="0.3">
      <c r="V8527" s="66"/>
    </row>
    <row r="8528" spans="22:22" x14ac:dyDescent="0.3">
      <c r="V8528" s="66"/>
    </row>
    <row r="8529" spans="22:22" x14ac:dyDescent="0.3">
      <c r="V8529" s="66"/>
    </row>
    <row r="8530" spans="22:22" x14ac:dyDescent="0.3">
      <c r="V8530" s="66"/>
    </row>
    <row r="8531" spans="22:22" x14ac:dyDescent="0.3">
      <c r="V8531" s="66"/>
    </row>
    <row r="8532" spans="22:22" x14ac:dyDescent="0.3">
      <c r="V8532" s="66"/>
    </row>
    <row r="8533" spans="22:22" x14ac:dyDescent="0.3">
      <c r="V8533" s="66"/>
    </row>
    <row r="8534" spans="22:22" x14ac:dyDescent="0.3">
      <c r="V8534" s="66"/>
    </row>
    <row r="8535" spans="22:22" x14ac:dyDescent="0.3">
      <c r="V8535" s="66"/>
    </row>
    <row r="8536" spans="22:22" x14ac:dyDescent="0.3">
      <c r="V8536" s="66"/>
    </row>
    <row r="8537" spans="22:22" x14ac:dyDescent="0.3">
      <c r="V8537" s="66"/>
    </row>
    <row r="8538" spans="22:22" x14ac:dyDescent="0.3">
      <c r="V8538" s="66"/>
    </row>
    <row r="8539" spans="22:22" x14ac:dyDescent="0.3">
      <c r="V8539" s="66"/>
    </row>
    <row r="8540" spans="22:22" x14ac:dyDescent="0.3">
      <c r="V8540" s="66"/>
    </row>
    <row r="8541" spans="22:22" x14ac:dyDescent="0.3">
      <c r="V8541" s="66"/>
    </row>
    <row r="8542" spans="22:22" x14ac:dyDescent="0.3">
      <c r="V8542" s="66"/>
    </row>
    <row r="8543" spans="22:22" x14ac:dyDescent="0.3">
      <c r="V8543" s="66"/>
    </row>
    <row r="8544" spans="22:22" x14ac:dyDescent="0.3">
      <c r="V8544" s="66"/>
    </row>
    <row r="8545" spans="22:22" x14ac:dyDescent="0.3">
      <c r="V8545" s="66"/>
    </row>
    <row r="8546" spans="22:22" x14ac:dyDescent="0.3">
      <c r="V8546" s="66"/>
    </row>
    <row r="8547" spans="22:22" x14ac:dyDescent="0.3">
      <c r="V8547" s="66"/>
    </row>
    <row r="8548" spans="22:22" x14ac:dyDescent="0.3">
      <c r="V8548" s="66"/>
    </row>
    <row r="8549" spans="22:22" x14ac:dyDescent="0.3">
      <c r="V8549" s="66"/>
    </row>
    <row r="8550" spans="22:22" x14ac:dyDescent="0.3">
      <c r="V8550" s="66"/>
    </row>
    <row r="8551" spans="22:22" x14ac:dyDescent="0.3">
      <c r="V8551" s="66"/>
    </row>
    <row r="8552" spans="22:22" x14ac:dyDescent="0.3">
      <c r="V8552" s="66"/>
    </row>
    <row r="8553" spans="22:22" x14ac:dyDescent="0.3">
      <c r="V8553" s="66"/>
    </row>
    <row r="8554" spans="22:22" x14ac:dyDescent="0.3">
      <c r="V8554" s="66"/>
    </row>
    <row r="8555" spans="22:22" x14ac:dyDescent="0.3">
      <c r="V8555" s="66"/>
    </row>
    <row r="8556" spans="22:22" x14ac:dyDescent="0.3">
      <c r="V8556" s="66"/>
    </row>
    <row r="8557" spans="22:22" x14ac:dyDescent="0.3">
      <c r="V8557" s="66"/>
    </row>
    <row r="8558" spans="22:22" x14ac:dyDescent="0.3">
      <c r="V8558" s="66"/>
    </row>
    <row r="8559" spans="22:22" x14ac:dyDescent="0.3">
      <c r="V8559" s="66"/>
    </row>
    <row r="8560" spans="22:22" x14ac:dyDescent="0.3">
      <c r="V8560" s="66"/>
    </row>
    <row r="8561" spans="22:22" x14ac:dyDescent="0.3">
      <c r="V8561" s="66"/>
    </row>
    <row r="8562" spans="22:22" x14ac:dyDescent="0.3">
      <c r="V8562" s="66"/>
    </row>
    <row r="8563" spans="22:22" x14ac:dyDescent="0.3">
      <c r="V8563" s="66"/>
    </row>
    <row r="8564" spans="22:22" x14ac:dyDescent="0.3">
      <c r="V8564" s="66"/>
    </row>
    <row r="8565" spans="22:22" x14ac:dyDescent="0.3">
      <c r="V8565" s="66"/>
    </row>
    <row r="8566" spans="22:22" x14ac:dyDescent="0.3">
      <c r="V8566" s="66"/>
    </row>
    <row r="8567" spans="22:22" x14ac:dyDescent="0.3">
      <c r="V8567" s="66"/>
    </row>
    <row r="8568" spans="22:22" x14ac:dyDescent="0.3">
      <c r="V8568" s="66"/>
    </row>
    <row r="8569" spans="22:22" x14ac:dyDescent="0.3">
      <c r="V8569" s="66"/>
    </row>
    <row r="8570" spans="22:22" x14ac:dyDescent="0.3">
      <c r="V8570" s="66"/>
    </row>
    <row r="8571" spans="22:22" x14ac:dyDescent="0.3">
      <c r="V8571" s="66"/>
    </row>
    <row r="8572" spans="22:22" x14ac:dyDescent="0.3">
      <c r="V8572" s="66"/>
    </row>
    <row r="8573" spans="22:22" x14ac:dyDescent="0.3">
      <c r="V8573" s="66"/>
    </row>
    <row r="8574" spans="22:22" x14ac:dyDescent="0.3">
      <c r="V8574" s="66"/>
    </row>
    <row r="8575" spans="22:22" x14ac:dyDescent="0.3">
      <c r="V8575" s="66"/>
    </row>
    <row r="8576" spans="22:22" x14ac:dyDescent="0.3">
      <c r="V8576" s="66"/>
    </row>
    <row r="8577" spans="22:22" x14ac:dyDescent="0.3">
      <c r="V8577" s="66"/>
    </row>
    <row r="8578" spans="22:22" x14ac:dyDescent="0.3">
      <c r="V8578" s="66"/>
    </row>
    <row r="8579" spans="22:22" x14ac:dyDescent="0.3">
      <c r="V8579" s="66"/>
    </row>
    <row r="8580" spans="22:22" x14ac:dyDescent="0.3">
      <c r="V8580" s="66"/>
    </row>
    <row r="8581" spans="22:22" x14ac:dyDescent="0.3">
      <c r="V8581" s="66"/>
    </row>
    <row r="8582" spans="22:22" x14ac:dyDescent="0.3">
      <c r="V8582" s="66"/>
    </row>
    <row r="8583" spans="22:22" x14ac:dyDescent="0.3">
      <c r="V8583" s="66"/>
    </row>
    <row r="8584" spans="22:22" x14ac:dyDescent="0.3">
      <c r="V8584" s="66"/>
    </row>
    <row r="8585" spans="22:22" x14ac:dyDescent="0.3">
      <c r="V8585" s="66"/>
    </row>
    <row r="8586" spans="22:22" x14ac:dyDescent="0.3">
      <c r="V8586" s="66"/>
    </row>
    <row r="8587" spans="22:22" x14ac:dyDescent="0.3">
      <c r="V8587" s="66"/>
    </row>
    <row r="8588" spans="22:22" x14ac:dyDescent="0.3">
      <c r="V8588" s="66"/>
    </row>
    <row r="8589" spans="22:22" x14ac:dyDescent="0.3">
      <c r="V8589" s="66"/>
    </row>
    <row r="8590" spans="22:22" x14ac:dyDescent="0.3">
      <c r="V8590" s="66"/>
    </row>
    <row r="8591" spans="22:22" x14ac:dyDescent="0.3">
      <c r="V8591" s="66"/>
    </row>
    <row r="8592" spans="22:22" x14ac:dyDescent="0.3">
      <c r="V8592" s="66"/>
    </row>
    <row r="8593" spans="22:22" x14ac:dyDescent="0.3">
      <c r="V8593" s="66"/>
    </row>
    <row r="8594" spans="22:22" x14ac:dyDescent="0.3">
      <c r="V8594" s="66"/>
    </row>
    <row r="8595" spans="22:22" x14ac:dyDescent="0.3">
      <c r="V8595" s="66"/>
    </row>
    <row r="8596" spans="22:22" x14ac:dyDescent="0.3">
      <c r="V8596" s="66"/>
    </row>
    <row r="8597" spans="22:22" x14ac:dyDescent="0.3">
      <c r="V8597" s="66"/>
    </row>
    <row r="8598" spans="22:22" x14ac:dyDescent="0.3">
      <c r="V8598" s="66"/>
    </row>
    <row r="8599" spans="22:22" x14ac:dyDescent="0.3">
      <c r="V8599" s="66"/>
    </row>
    <row r="8600" spans="22:22" x14ac:dyDescent="0.3">
      <c r="V8600" s="66"/>
    </row>
    <row r="8601" spans="22:22" x14ac:dyDescent="0.3">
      <c r="V8601" s="66"/>
    </row>
    <row r="8602" spans="22:22" x14ac:dyDescent="0.3">
      <c r="V8602" s="66"/>
    </row>
    <row r="8603" spans="22:22" x14ac:dyDescent="0.3">
      <c r="V8603" s="66"/>
    </row>
    <row r="8604" spans="22:22" x14ac:dyDescent="0.3">
      <c r="V8604" s="66"/>
    </row>
    <row r="8605" spans="22:22" x14ac:dyDescent="0.3">
      <c r="V8605" s="66"/>
    </row>
    <row r="8606" spans="22:22" x14ac:dyDescent="0.3">
      <c r="V8606" s="66"/>
    </row>
    <row r="8607" spans="22:22" x14ac:dyDescent="0.3">
      <c r="V8607" s="66"/>
    </row>
    <row r="8608" spans="22:22" x14ac:dyDescent="0.3">
      <c r="V8608" s="66"/>
    </row>
    <row r="8609" spans="22:22" x14ac:dyDescent="0.3">
      <c r="V8609" s="66"/>
    </row>
    <row r="8610" spans="22:22" x14ac:dyDescent="0.3">
      <c r="V8610" s="66"/>
    </row>
    <row r="8611" spans="22:22" x14ac:dyDescent="0.3">
      <c r="V8611" s="66"/>
    </row>
    <row r="8612" spans="22:22" x14ac:dyDescent="0.3">
      <c r="V8612" s="66"/>
    </row>
    <row r="8613" spans="22:22" x14ac:dyDescent="0.3">
      <c r="V8613" s="66"/>
    </row>
    <row r="8614" spans="22:22" x14ac:dyDescent="0.3">
      <c r="V8614" s="66"/>
    </row>
    <row r="8615" spans="22:22" x14ac:dyDescent="0.3">
      <c r="V8615" s="66"/>
    </row>
    <row r="8616" spans="22:22" x14ac:dyDescent="0.3">
      <c r="V8616" s="66"/>
    </row>
    <row r="8617" spans="22:22" x14ac:dyDescent="0.3">
      <c r="V8617" s="66"/>
    </row>
    <row r="8618" spans="22:22" x14ac:dyDescent="0.3">
      <c r="V8618" s="66"/>
    </row>
    <row r="8619" spans="22:22" x14ac:dyDescent="0.3">
      <c r="V8619" s="66"/>
    </row>
    <row r="8620" spans="22:22" x14ac:dyDescent="0.3">
      <c r="V8620" s="66"/>
    </row>
    <row r="8621" spans="22:22" x14ac:dyDescent="0.3">
      <c r="V8621" s="66"/>
    </row>
    <row r="8622" spans="22:22" x14ac:dyDescent="0.3">
      <c r="V8622" s="66"/>
    </row>
    <row r="8623" spans="22:22" x14ac:dyDescent="0.3">
      <c r="V8623" s="66"/>
    </row>
    <row r="8624" spans="22:22" x14ac:dyDescent="0.3">
      <c r="V8624" s="66"/>
    </row>
    <row r="8625" spans="22:22" x14ac:dyDescent="0.3">
      <c r="V8625" s="66"/>
    </row>
    <row r="8626" spans="22:22" x14ac:dyDescent="0.3">
      <c r="V8626" s="66"/>
    </row>
    <row r="8627" spans="22:22" x14ac:dyDescent="0.3">
      <c r="V8627" s="66"/>
    </row>
    <row r="8628" spans="22:22" x14ac:dyDescent="0.3">
      <c r="V8628" s="66"/>
    </row>
    <row r="8629" spans="22:22" x14ac:dyDescent="0.3">
      <c r="V8629" s="66"/>
    </row>
    <row r="8630" spans="22:22" x14ac:dyDescent="0.3">
      <c r="V8630" s="66"/>
    </row>
    <row r="8631" spans="22:22" x14ac:dyDescent="0.3">
      <c r="V8631" s="66"/>
    </row>
    <row r="8632" spans="22:22" x14ac:dyDescent="0.3">
      <c r="V8632" s="66"/>
    </row>
    <row r="8633" spans="22:22" x14ac:dyDescent="0.3">
      <c r="V8633" s="66"/>
    </row>
    <row r="8634" spans="22:22" x14ac:dyDescent="0.3">
      <c r="V8634" s="66"/>
    </row>
    <row r="8635" spans="22:22" x14ac:dyDescent="0.3">
      <c r="V8635" s="66"/>
    </row>
    <row r="8636" spans="22:22" x14ac:dyDescent="0.3">
      <c r="V8636" s="66"/>
    </row>
    <row r="8637" spans="22:22" x14ac:dyDescent="0.3">
      <c r="V8637" s="66"/>
    </row>
    <row r="8638" spans="22:22" x14ac:dyDescent="0.3">
      <c r="V8638" s="66"/>
    </row>
    <row r="8639" spans="22:22" x14ac:dyDescent="0.3">
      <c r="V8639" s="66"/>
    </row>
    <row r="8640" spans="22:22" x14ac:dyDescent="0.3">
      <c r="V8640" s="66"/>
    </row>
    <row r="8641" spans="22:22" x14ac:dyDescent="0.3">
      <c r="V8641" s="66"/>
    </row>
    <row r="8642" spans="22:22" x14ac:dyDescent="0.3">
      <c r="V8642" s="66"/>
    </row>
    <row r="8643" spans="22:22" x14ac:dyDescent="0.3">
      <c r="V8643" s="66"/>
    </row>
    <row r="8644" spans="22:22" x14ac:dyDescent="0.3">
      <c r="V8644" s="66"/>
    </row>
    <row r="8645" spans="22:22" x14ac:dyDescent="0.3">
      <c r="V8645" s="66"/>
    </row>
    <row r="8646" spans="22:22" x14ac:dyDescent="0.3">
      <c r="V8646" s="66"/>
    </row>
    <row r="8647" spans="22:22" x14ac:dyDescent="0.3">
      <c r="V8647" s="66"/>
    </row>
    <row r="8648" spans="22:22" x14ac:dyDescent="0.3">
      <c r="V8648" s="66"/>
    </row>
    <row r="8649" spans="22:22" x14ac:dyDescent="0.3">
      <c r="V8649" s="66"/>
    </row>
    <row r="8650" spans="22:22" x14ac:dyDescent="0.3">
      <c r="V8650" s="66"/>
    </row>
    <row r="8651" spans="22:22" x14ac:dyDescent="0.3">
      <c r="V8651" s="66"/>
    </row>
    <row r="8652" spans="22:22" x14ac:dyDescent="0.3">
      <c r="V8652" s="66"/>
    </row>
    <row r="8653" spans="22:22" x14ac:dyDescent="0.3">
      <c r="V8653" s="66"/>
    </row>
    <row r="8654" spans="22:22" x14ac:dyDescent="0.3">
      <c r="V8654" s="66"/>
    </row>
    <row r="8655" spans="22:22" x14ac:dyDescent="0.3">
      <c r="V8655" s="66"/>
    </row>
    <row r="8656" spans="22:22" x14ac:dyDescent="0.3">
      <c r="V8656" s="66"/>
    </row>
    <row r="8657" spans="22:22" x14ac:dyDescent="0.3">
      <c r="V8657" s="66"/>
    </row>
    <row r="8658" spans="22:22" x14ac:dyDescent="0.3">
      <c r="V8658" s="66"/>
    </row>
    <row r="8659" spans="22:22" x14ac:dyDescent="0.3">
      <c r="V8659" s="66"/>
    </row>
    <row r="8660" spans="22:22" x14ac:dyDescent="0.3">
      <c r="V8660" s="66"/>
    </row>
    <row r="8661" spans="22:22" x14ac:dyDescent="0.3">
      <c r="V8661" s="66"/>
    </row>
    <row r="8662" spans="22:22" x14ac:dyDescent="0.3">
      <c r="V8662" s="66"/>
    </row>
    <row r="8663" spans="22:22" x14ac:dyDescent="0.3">
      <c r="V8663" s="66"/>
    </row>
    <row r="8664" spans="22:22" x14ac:dyDescent="0.3">
      <c r="V8664" s="66"/>
    </row>
    <row r="8665" spans="22:22" x14ac:dyDescent="0.3">
      <c r="V8665" s="66"/>
    </row>
    <row r="8666" spans="22:22" x14ac:dyDescent="0.3">
      <c r="V8666" s="66"/>
    </row>
    <row r="8667" spans="22:22" x14ac:dyDescent="0.3">
      <c r="V8667" s="66"/>
    </row>
    <row r="8668" spans="22:22" x14ac:dyDescent="0.3">
      <c r="V8668" s="66"/>
    </row>
    <row r="8669" spans="22:22" x14ac:dyDescent="0.3">
      <c r="V8669" s="66"/>
    </row>
    <row r="8670" spans="22:22" x14ac:dyDescent="0.3">
      <c r="V8670" s="66"/>
    </row>
    <row r="8671" spans="22:22" x14ac:dyDescent="0.3">
      <c r="V8671" s="66"/>
    </row>
    <row r="8672" spans="22:22" x14ac:dyDescent="0.3">
      <c r="V8672" s="66"/>
    </row>
    <row r="8673" spans="22:22" x14ac:dyDescent="0.3">
      <c r="V8673" s="66"/>
    </row>
    <row r="8674" spans="22:22" x14ac:dyDescent="0.3">
      <c r="V8674" s="66"/>
    </row>
    <row r="8675" spans="22:22" x14ac:dyDescent="0.3">
      <c r="V8675" s="66"/>
    </row>
    <row r="8676" spans="22:22" x14ac:dyDescent="0.3">
      <c r="V8676" s="66"/>
    </row>
    <row r="8677" spans="22:22" x14ac:dyDescent="0.3">
      <c r="V8677" s="66"/>
    </row>
    <row r="8678" spans="22:22" x14ac:dyDescent="0.3">
      <c r="V8678" s="66"/>
    </row>
    <row r="8679" spans="22:22" x14ac:dyDescent="0.3">
      <c r="V8679" s="66"/>
    </row>
    <row r="8680" spans="22:22" x14ac:dyDescent="0.3">
      <c r="V8680" s="66"/>
    </row>
    <row r="8681" spans="22:22" x14ac:dyDescent="0.3">
      <c r="V8681" s="66"/>
    </row>
    <row r="8682" spans="22:22" x14ac:dyDescent="0.3">
      <c r="V8682" s="66"/>
    </row>
    <row r="8683" spans="22:22" x14ac:dyDescent="0.3">
      <c r="V8683" s="66"/>
    </row>
    <row r="8684" spans="22:22" x14ac:dyDescent="0.3">
      <c r="V8684" s="66"/>
    </row>
    <row r="8685" spans="22:22" x14ac:dyDescent="0.3">
      <c r="V8685" s="66"/>
    </row>
    <row r="8686" spans="22:22" x14ac:dyDescent="0.3">
      <c r="V8686" s="66"/>
    </row>
    <row r="8687" spans="22:22" x14ac:dyDescent="0.3">
      <c r="V8687" s="66"/>
    </row>
    <row r="8688" spans="22:22" x14ac:dyDescent="0.3">
      <c r="V8688" s="66"/>
    </row>
    <row r="8689" spans="22:22" x14ac:dyDescent="0.3">
      <c r="V8689" s="66"/>
    </row>
    <row r="8690" spans="22:22" x14ac:dyDescent="0.3">
      <c r="V8690" s="66"/>
    </row>
    <row r="8691" spans="22:22" x14ac:dyDescent="0.3">
      <c r="V8691" s="66"/>
    </row>
    <row r="8692" spans="22:22" x14ac:dyDescent="0.3">
      <c r="V8692" s="66"/>
    </row>
    <row r="8693" spans="22:22" x14ac:dyDescent="0.3">
      <c r="V8693" s="66"/>
    </row>
    <row r="8694" spans="22:22" x14ac:dyDescent="0.3">
      <c r="V8694" s="66"/>
    </row>
    <row r="8695" spans="22:22" x14ac:dyDescent="0.3">
      <c r="V8695" s="66"/>
    </row>
    <row r="8696" spans="22:22" x14ac:dyDescent="0.3">
      <c r="V8696" s="66"/>
    </row>
    <row r="8697" spans="22:22" x14ac:dyDescent="0.3">
      <c r="V8697" s="66"/>
    </row>
    <row r="8698" spans="22:22" x14ac:dyDescent="0.3">
      <c r="V8698" s="66"/>
    </row>
    <row r="8699" spans="22:22" x14ac:dyDescent="0.3">
      <c r="V8699" s="66"/>
    </row>
    <row r="8700" spans="22:22" x14ac:dyDescent="0.3">
      <c r="V8700" s="66"/>
    </row>
    <row r="8701" spans="22:22" x14ac:dyDescent="0.3">
      <c r="V8701" s="66"/>
    </row>
    <row r="8702" spans="22:22" x14ac:dyDescent="0.3">
      <c r="V8702" s="66"/>
    </row>
    <row r="8703" spans="22:22" x14ac:dyDescent="0.3">
      <c r="V8703" s="66"/>
    </row>
    <row r="8704" spans="22:22" x14ac:dyDescent="0.3">
      <c r="V8704" s="66"/>
    </row>
    <row r="8705" spans="22:22" x14ac:dyDescent="0.3">
      <c r="V8705" s="66"/>
    </row>
    <row r="8706" spans="22:22" x14ac:dyDescent="0.3">
      <c r="V8706" s="66"/>
    </row>
    <row r="8707" spans="22:22" x14ac:dyDescent="0.3">
      <c r="V8707" s="66"/>
    </row>
    <row r="8708" spans="22:22" x14ac:dyDescent="0.3">
      <c r="V8708" s="66"/>
    </row>
    <row r="8709" spans="22:22" x14ac:dyDescent="0.3">
      <c r="V8709" s="66"/>
    </row>
    <row r="8710" spans="22:22" x14ac:dyDescent="0.3">
      <c r="V8710" s="66"/>
    </row>
    <row r="8711" spans="22:22" x14ac:dyDescent="0.3">
      <c r="V8711" s="66"/>
    </row>
    <row r="8712" spans="22:22" x14ac:dyDescent="0.3">
      <c r="V8712" s="66"/>
    </row>
    <row r="8713" spans="22:22" x14ac:dyDescent="0.3">
      <c r="V8713" s="66"/>
    </row>
    <row r="8714" spans="22:22" x14ac:dyDescent="0.3">
      <c r="V8714" s="66"/>
    </row>
    <row r="8715" spans="22:22" x14ac:dyDescent="0.3">
      <c r="V8715" s="66"/>
    </row>
    <row r="8716" spans="22:22" x14ac:dyDescent="0.3">
      <c r="V8716" s="66"/>
    </row>
    <row r="8717" spans="22:22" x14ac:dyDescent="0.3">
      <c r="V8717" s="66"/>
    </row>
    <row r="8718" spans="22:22" x14ac:dyDescent="0.3">
      <c r="V8718" s="66"/>
    </row>
    <row r="8719" spans="22:22" x14ac:dyDescent="0.3">
      <c r="V8719" s="66"/>
    </row>
    <row r="8720" spans="22:22" x14ac:dyDescent="0.3">
      <c r="V8720" s="66"/>
    </row>
    <row r="8721" spans="22:22" x14ac:dyDescent="0.3">
      <c r="V8721" s="66"/>
    </row>
    <row r="8722" spans="22:22" x14ac:dyDescent="0.3">
      <c r="V8722" s="66"/>
    </row>
    <row r="8723" spans="22:22" x14ac:dyDescent="0.3">
      <c r="V8723" s="66"/>
    </row>
    <row r="8724" spans="22:22" x14ac:dyDescent="0.3">
      <c r="V8724" s="66"/>
    </row>
    <row r="8725" spans="22:22" x14ac:dyDescent="0.3">
      <c r="V8725" s="66"/>
    </row>
    <row r="8726" spans="22:22" x14ac:dyDescent="0.3">
      <c r="V8726" s="66"/>
    </row>
    <row r="8727" spans="22:22" x14ac:dyDescent="0.3">
      <c r="V8727" s="66"/>
    </row>
    <row r="8728" spans="22:22" x14ac:dyDescent="0.3">
      <c r="V8728" s="66"/>
    </row>
    <row r="8729" spans="22:22" x14ac:dyDescent="0.3">
      <c r="V8729" s="66"/>
    </row>
    <row r="8730" spans="22:22" x14ac:dyDescent="0.3">
      <c r="V8730" s="66"/>
    </row>
    <row r="8731" spans="22:22" x14ac:dyDescent="0.3">
      <c r="V8731" s="66"/>
    </row>
    <row r="8732" spans="22:22" x14ac:dyDescent="0.3">
      <c r="V8732" s="66"/>
    </row>
    <row r="8733" spans="22:22" x14ac:dyDescent="0.3">
      <c r="V8733" s="66"/>
    </row>
    <row r="8734" spans="22:22" x14ac:dyDescent="0.3">
      <c r="V8734" s="66"/>
    </row>
    <row r="8735" spans="22:22" x14ac:dyDescent="0.3">
      <c r="V8735" s="66"/>
    </row>
    <row r="8736" spans="22:22" x14ac:dyDescent="0.3">
      <c r="V8736" s="66"/>
    </row>
    <row r="8737" spans="22:22" x14ac:dyDescent="0.3">
      <c r="V8737" s="66"/>
    </row>
    <row r="8738" spans="22:22" x14ac:dyDescent="0.3">
      <c r="V8738" s="66"/>
    </row>
    <row r="8739" spans="22:22" x14ac:dyDescent="0.3">
      <c r="V8739" s="66"/>
    </row>
    <row r="8740" spans="22:22" x14ac:dyDescent="0.3">
      <c r="V8740" s="66"/>
    </row>
    <row r="8741" spans="22:22" x14ac:dyDescent="0.3">
      <c r="V8741" s="66"/>
    </row>
    <row r="8742" spans="22:22" x14ac:dyDescent="0.3">
      <c r="V8742" s="66"/>
    </row>
    <row r="8743" spans="22:22" x14ac:dyDescent="0.3">
      <c r="V8743" s="66"/>
    </row>
    <row r="8744" spans="22:22" x14ac:dyDescent="0.3">
      <c r="V8744" s="66"/>
    </row>
    <row r="8745" spans="22:22" x14ac:dyDescent="0.3">
      <c r="V8745" s="66"/>
    </row>
    <row r="8746" spans="22:22" x14ac:dyDescent="0.3">
      <c r="V8746" s="66"/>
    </row>
    <row r="8747" spans="22:22" x14ac:dyDescent="0.3">
      <c r="V8747" s="66"/>
    </row>
    <row r="8748" spans="22:22" x14ac:dyDescent="0.3">
      <c r="V8748" s="66"/>
    </row>
    <row r="8749" spans="22:22" x14ac:dyDescent="0.3">
      <c r="V8749" s="66"/>
    </row>
    <row r="8750" spans="22:22" x14ac:dyDescent="0.3">
      <c r="V8750" s="66"/>
    </row>
    <row r="8751" spans="22:22" x14ac:dyDescent="0.3">
      <c r="V8751" s="66"/>
    </row>
    <row r="8752" spans="22:22" x14ac:dyDescent="0.3">
      <c r="V8752" s="66"/>
    </row>
    <row r="8753" spans="22:22" x14ac:dyDescent="0.3">
      <c r="V8753" s="66"/>
    </row>
    <row r="8754" spans="22:22" x14ac:dyDescent="0.3">
      <c r="V8754" s="66"/>
    </row>
    <row r="8755" spans="22:22" x14ac:dyDescent="0.3">
      <c r="V8755" s="66"/>
    </row>
    <row r="8756" spans="22:22" x14ac:dyDescent="0.3">
      <c r="V8756" s="66"/>
    </row>
    <row r="8757" spans="22:22" x14ac:dyDescent="0.3">
      <c r="V8757" s="66"/>
    </row>
    <row r="8758" spans="22:22" x14ac:dyDescent="0.3">
      <c r="V8758" s="66"/>
    </row>
    <row r="8759" spans="22:22" x14ac:dyDescent="0.3">
      <c r="V8759" s="66"/>
    </row>
    <row r="8760" spans="22:22" x14ac:dyDescent="0.3">
      <c r="V8760" s="66"/>
    </row>
    <row r="8761" spans="22:22" x14ac:dyDescent="0.3">
      <c r="V8761" s="66"/>
    </row>
    <row r="8762" spans="22:22" x14ac:dyDescent="0.3">
      <c r="V8762" s="66"/>
    </row>
    <row r="8763" spans="22:22" x14ac:dyDescent="0.3">
      <c r="V8763" s="66"/>
    </row>
    <row r="8764" spans="22:22" x14ac:dyDescent="0.3">
      <c r="V8764" s="66"/>
    </row>
    <row r="8765" spans="22:22" x14ac:dyDescent="0.3">
      <c r="V8765" s="66"/>
    </row>
    <row r="8766" spans="22:22" x14ac:dyDescent="0.3">
      <c r="V8766" s="66"/>
    </row>
    <row r="8767" spans="22:22" x14ac:dyDescent="0.3">
      <c r="V8767" s="66"/>
    </row>
    <row r="8768" spans="22:22" x14ac:dyDescent="0.3">
      <c r="V8768" s="66"/>
    </row>
    <row r="8769" spans="22:22" x14ac:dyDescent="0.3">
      <c r="V8769" s="66"/>
    </row>
    <row r="8770" spans="22:22" x14ac:dyDescent="0.3">
      <c r="V8770" s="66"/>
    </row>
    <row r="8771" spans="22:22" x14ac:dyDescent="0.3">
      <c r="V8771" s="66"/>
    </row>
    <row r="8772" spans="22:22" x14ac:dyDescent="0.3">
      <c r="V8772" s="66"/>
    </row>
    <row r="8773" spans="22:22" x14ac:dyDescent="0.3">
      <c r="V8773" s="66"/>
    </row>
    <row r="8774" spans="22:22" x14ac:dyDescent="0.3">
      <c r="V8774" s="66"/>
    </row>
    <row r="8775" spans="22:22" x14ac:dyDescent="0.3">
      <c r="V8775" s="66"/>
    </row>
    <row r="8776" spans="22:22" x14ac:dyDescent="0.3">
      <c r="V8776" s="66"/>
    </row>
    <row r="8777" spans="22:22" x14ac:dyDescent="0.3">
      <c r="V8777" s="66"/>
    </row>
    <row r="8778" spans="22:22" x14ac:dyDescent="0.3">
      <c r="V8778" s="66"/>
    </row>
    <row r="8779" spans="22:22" x14ac:dyDescent="0.3">
      <c r="V8779" s="66"/>
    </row>
    <row r="8780" spans="22:22" x14ac:dyDescent="0.3">
      <c r="V8780" s="66"/>
    </row>
    <row r="8781" spans="22:22" x14ac:dyDescent="0.3">
      <c r="V8781" s="66"/>
    </row>
    <row r="8782" spans="22:22" x14ac:dyDescent="0.3">
      <c r="V8782" s="66"/>
    </row>
    <row r="8783" spans="22:22" x14ac:dyDescent="0.3">
      <c r="V8783" s="66"/>
    </row>
    <row r="8784" spans="22:22" x14ac:dyDescent="0.3">
      <c r="V8784" s="66"/>
    </row>
    <row r="8785" spans="22:22" x14ac:dyDescent="0.3">
      <c r="V8785" s="66"/>
    </row>
    <row r="8786" spans="22:22" x14ac:dyDescent="0.3">
      <c r="V8786" s="66"/>
    </row>
    <row r="8787" spans="22:22" x14ac:dyDescent="0.3">
      <c r="V8787" s="66"/>
    </row>
    <row r="8788" spans="22:22" x14ac:dyDescent="0.3">
      <c r="V8788" s="66"/>
    </row>
    <row r="8789" spans="22:22" x14ac:dyDescent="0.3">
      <c r="V8789" s="66"/>
    </row>
    <row r="8790" spans="22:22" x14ac:dyDescent="0.3">
      <c r="V8790" s="66"/>
    </row>
    <row r="8791" spans="22:22" x14ac:dyDescent="0.3">
      <c r="V8791" s="66"/>
    </row>
    <row r="8792" spans="22:22" x14ac:dyDescent="0.3">
      <c r="V8792" s="66"/>
    </row>
    <row r="8793" spans="22:22" x14ac:dyDescent="0.3">
      <c r="V8793" s="66"/>
    </row>
    <row r="8794" spans="22:22" x14ac:dyDescent="0.3">
      <c r="V8794" s="66"/>
    </row>
    <row r="8795" spans="22:22" x14ac:dyDescent="0.3">
      <c r="V8795" s="66"/>
    </row>
    <row r="8796" spans="22:22" x14ac:dyDescent="0.3">
      <c r="V8796" s="66"/>
    </row>
    <row r="8797" spans="22:22" x14ac:dyDescent="0.3">
      <c r="V8797" s="66"/>
    </row>
    <row r="8798" spans="22:22" x14ac:dyDescent="0.3">
      <c r="V8798" s="66"/>
    </row>
    <row r="8799" spans="22:22" x14ac:dyDescent="0.3">
      <c r="V8799" s="66"/>
    </row>
    <row r="8800" spans="22:22" x14ac:dyDescent="0.3">
      <c r="V8800" s="66"/>
    </row>
    <row r="8801" spans="22:22" x14ac:dyDescent="0.3">
      <c r="V8801" s="66"/>
    </row>
    <row r="8802" spans="22:22" x14ac:dyDescent="0.3">
      <c r="V8802" s="66"/>
    </row>
    <row r="8803" spans="22:22" x14ac:dyDescent="0.3">
      <c r="V8803" s="66"/>
    </row>
    <row r="8804" spans="22:22" x14ac:dyDescent="0.3">
      <c r="V8804" s="66"/>
    </row>
    <row r="8805" spans="22:22" x14ac:dyDescent="0.3">
      <c r="V8805" s="66"/>
    </row>
    <row r="8806" spans="22:22" x14ac:dyDescent="0.3">
      <c r="V8806" s="66"/>
    </row>
    <row r="8807" spans="22:22" x14ac:dyDescent="0.3">
      <c r="V8807" s="66"/>
    </row>
    <row r="8808" spans="22:22" x14ac:dyDescent="0.3">
      <c r="V8808" s="66"/>
    </row>
    <row r="8809" spans="22:22" x14ac:dyDescent="0.3">
      <c r="V8809" s="66"/>
    </row>
    <row r="8810" spans="22:22" x14ac:dyDescent="0.3">
      <c r="V8810" s="66"/>
    </row>
    <row r="8811" spans="22:22" x14ac:dyDescent="0.3">
      <c r="V8811" s="66"/>
    </row>
    <row r="8812" spans="22:22" x14ac:dyDescent="0.3">
      <c r="V8812" s="66"/>
    </row>
    <row r="8813" spans="22:22" x14ac:dyDescent="0.3">
      <c r="V8813" s="66"/>
    </row>
    <row r="8814" spans="22:22" x14ac:dyDescent="0.3">
      <c r="V8814" s="66"/>
    </row>
    <row r="8815" spans="22:22" x14ac:dyDescent="0.3">
      <c r="V8815" s="66"/>
    </row>
    <row r="8816" spans="22:22" x14ac:dyDescent="0.3">
      <c r="V8816" s="66"/>
    </row>
    <row r="8817" spans="22:22" x14ac:dyDescent="0.3">
      <c r="V8817" s="66"/>
    </row>
    <row r="8818" spans="22:22" x14ac:dyDescent="0.3">
      <c r="V8818" s="66"/>
    </row>
    <row r="8819" spans="22:22" x14ac:dyDescent="0.3">
      <c r="V8819" s="66"/>
    </row>
    <row r="8820" spans="22:22" x14ac:dyDescent="0.3">
      <c r="V8820" s="66"/>
    </row>
    <row r="8821" spans="22:22" x14ac:dyDescent="0.3">
      <c r="V8821" s="66"/>
    </row>
    <row r="8822" spans="22:22" x14ac:dyDescent="0.3">
      <c r="V8822" s="66"/>
    </row>
    <row r="8823" spans="22:22" x14ac:dyDescent="0.3">
      <c r="V8823" s="66"/>
    </row>
    <row r="8824" spans="22:22" x14ac:dyDescent="0.3">
      <c r="V8824" s="66"/>
    </row>
    <row r="8825" spans="22:22" x14ac:dyDescent="0.3">
      <c r="V8825" s="66"/>
    </row>
    <row r="8826" spans="22:22" x14ac:dyDescent="0.3">
      <c r="V8826" s="66"/>
    </row>
    <row r="8827" spans="22:22" x14ac:dyDescent="0.3">
      <c r="V8827" s="66"/>
    </row>
    <row r="8828" spans="22:22" x14ac:dyDescent="0.3">
      <c r="V8828" s="66"/>
    </row>
    <row r="8829" spans="22:22" x14ac:dyDescent="0.3">
      <c r="V8829" s="66"/>
    </row>
    <row r="8830" spans="22:22" x14ac:dyDescent="0.3">
      <c r="V8830" s="66"/>
    </row>
    <row r="8831" spans="22:22" x14ac:dyDescent="0.3">
      <c r="V8831" s="66"/>
    </row>
    <row r="8832" spans="22:22" x14ac:dyDescent="0.3">
      <c r="V8832" s="66"/>
    </row>
    <row r="8833" spans="22:22" x14ac:dyDescent="0.3">
      <c r="V8833" s="66"/>
    </row>
    <row r="8834" spans="22:22" x14ac:dyDescent="0.3">
      <c r="V8834" s="66"/>
    </row>
    <row r="8835" spans="22:22" x14ac:dyDescent="0.3">
      <c r="V8835" s="66"/>
    </row>
    <row r="8836" spans="22:22" x14ac:dyDescent="0.3">
      <c r="V8836" s="66"/>
    </row>
    <row r="8837" spans="22:22" x14ac:dyDescent="0.3">
      <c r="V8837" s="66"/>
    </row>
    <row r="8838" spans="22:22" x14ac:dyDescent="0.3">
      <c r="V8838" s="66"/>
    </row>
    <row r="8839" spans="22:22" x14ac:dyDescent="0.3">
      <c r="V8839" s="66"/>
    </row>
    <row r="8840" spans="22:22" x14ac:dyDescent="0.3">
      <c r="V8840" s="66"/>
    </row>
    <row r="8841" spans="22:22" x14ac:dyDescent="0.3">
      <c r="V8841" s="66"/>
    </row>
    <row r="8842" spans="22:22" x14ac:dyDescent="0.3">
      <c r="V8842" s="66"/>
    </row>
    <row r="8843" spans="22:22" x14ac:dyDescent="0.3">
      <c r="V8843" s="66"/>
    </row>
    <row r="8844" spans="22:22" x14ac:dyDescent="0.3">
      <c r="V8844" s="66"/>
    </row>
    <row r="8845" spans="22:22" x14ac:dyDescent="0.3">
      <c r="V8845" s="66"/>
    </row>
    <row r="8846" spans="22:22" x14ac:dyDescent="0.3">
      <c r="V8846" s="66"/>
    </row>
    <row r="8847" spans="22:22" x14ac:dyDescent="0.3">
      <c r="V8847" s="66"/>
    </row>
    <row r="8848" spans="22:22" x14ac:dyDescent="0.3">
      <c r="V8848" s="66"/>
    </row>
    <row r="8849" spans="22:22" x14ac:dyDescent="0.3">
      <c r="V8849" s="66"/>
    </row>
    <row r="8850" spans="22:22" x14ac:dyDescent="0.3">
      <c r="V8850" s="66"/>
    </row>
    <row r="8851" spans="22:22" x14ac:dyDescent="0.3">
      <c r="V8851" s="66"/>
    </row>
    <row r="8852" spans="22:22" x14ac:dyDescent="0.3">
      <c r="V8852" s="66"/>
    </row>
    <row r="8853" spans="22:22" x14ac:dyDescent="0.3">
      <c r="V8853" s="66"/>
    </row>
    <row r="8854" spans="22:22" x14ac:dyDescent="0.3">
      <c r="V8854" s="66"/>
    </row>
    <row r="8855" spans="22:22" x14ac:dyDescent="0.3">
      <c r="V8855" s="66"/>
    </row>
    <row r="8856" spans="22:22" x14ac:dyDescent="0.3">
      <c r="V8856" s="66"/>
    </row>
    <row r="8857" spans="22:22" x14ac:dyDescent="0.3">
      <c r="V8857" s="66"/>
    </row>
    <row r="8858" spans="22:22" x14ac:dyDescent="0.3">
      <c r="V8858" s="66"/>
    </row>
    <row r="8859" spans="22:22" x14ac:dyDescent="0.3">
      <c r="V8859" s="66"/>
    </row>
    <row r="8860" spans="22:22" x14ac:dyDescent="0.3">
      <c r="V8860" s="66"/>
    </row>
    <row r="8861" spans="22:22" x14ac:dyDescent="0.3">
      <c r="V8861" s="66"/>
    </row>
    <row r="8862" spans="22:22" x14ac:dyDescent="0.3">
      <c r="V8862" s="66"/>
    </row>
    <row r="8863" spans="22:22" x14ac:dyDescent="0.3">
      <c r="V8863" s="66"/>
    </row>
    <row r="8864" spans="22:22" x14ac:dyDescent="0.3">
      <c r="V8864" s="66"/>
    </row>
    <row r="8865" spans="22:22" x14ac:dyDescent="0.3">
      <c r="V8865" s="66"/>
    </row>
    <row r="8866" spans="22:22" x14ac:dyDescent="0.3">
      <c r="V8866" s="66"/>
    </row>
    <row r="8867" spans="22:22" x14ac:dyDescent="0.3">
      <c r="V8867" s="66"/>
    </row>
    <row r="8868" spans="22:22" x14ac:dyDescent="0.3">
      <c r="V8868" s="66"/>
    </row>
    <row r="8869" spans="22:22" x14ac:dyDescent="0.3">
      <c r="V8869" s="66"/>
    </row>
    <row r="8870" spans="22:22" x14ac:dyDescent="0.3">
      <c r="V8870" s="66"/>
    </row>
    <row r="8871" spans="22:22" x14ac:dyDescent="0.3">
      <c r="V8871" s="66"/>
    </row>
    <row r="8872" spans="22:22" x14ac:dyDescent="0.3">
      <c r="V8872" s="66"/>
    </row>
    <row r="8873" spans="22:22" x14ac:dyDescent="0.3">
      <c r="V8873" s="66"/>
    </row>
    <row r="8874" spans="22:22" x14ac:dyDescent="0.3">
      <c r="V8874" s="66"/>
    </row>
    <row r="8875" spans="22:22" x14ac:dyDescent="0.3">
      <c r="V8875" s="66"/>
    </row>
    <row r="8876" spans="22:22" x14ac:dyDescent="0.3">
      <c r="V8876" s="66"/>
    </row>
    <row r="8877" spans="22:22" x14ac:dyDescent="0.3">
      <c r="V8877" s="66"/>
    </row>
    <row r="8878" spans="22:22" x14ac:dyDescent="0.3">
      <c r="V8878" s="66"/>
    </row>
    <row r="8879" spans="22:22" x14ac:dyDescent="0.3">
      <c r="V8879" s="66"/>
    </row>
    <row r="8880" spans="22:22" x14ac:dyDescent="0.3">
      <c r="V8880" s="66"/>
    </row>
    <row r="8881" spans="22:22" x14ac:dyDescent="0.3">
      <c r="V8881" s="66"/>
    </row>
    <row r="8882" spans="22:22" x14ac:dyDescent="0.3">
      <c r="V8882" s="66"/>
    </row>
    <row r="8883" spans="22:22" x14ac:dyDescent="0.3">
      <c r="V8883" s="66"/>
    </row>
    <row r="8884" spans="22:22" x14ac:dyDescent="0.3">
      <c r="V8884" s="66"/>
    </row>
    <row r="8885" spans="22:22" x14ac:dyDescent="0.3">
      <c r="V8885" s="66"/>
    </row>
    <row r="8886" spans="22:22" x14ac:dyDescent="0.3">
      <c r="V8886" s="66"/>
    </row>
    <row r="8887" spans="22:22" x14ac:dyDescent="0.3">
      <c r="V8887" s="66"/>
    </row>
    <row r="8888" spans="22:22" x14ac:dyDescent="0.3">
      <c r="V8888" s="66"/>
    </row>
    <row r="8889" spans="22:22" x14ac:dyDescent="0.3">
      <c r="V8889" s="66"/>
    </row>
    <row r="8890" spans="22:22" x14ac:dyDescent="0.3">
      <c r="V8890" s="66"/>
    </row>
    <row r="8891" spans="22:22" x14ac:dyDescent="0.3">
      <c r="V8891" s="66"/>
    </row>
    <row r="8892" spans="22:22" x14ac:dyDescent="0.3">
      <c r="V8892" s="66"/>
    </row>
    <row r="8893" spans="22:22" x14ac:dyDescent="0.3">
      <c r="V8893" s="66"/>
    </row>
    <row r="8894" spans="22:22" x14ac:dyDescent="0.3">
      <c r="V8894" s="66"/>
    </row>
    <row r="8895" spans="22:22" x14ac:dyDescent="0.3">
      <c r="V8895" s="66"/>
    </row>
    <row r="8896" spans="22:22" x14ac:dyDescent="0.3">
      <c r="V8896" s="66"/>
    </row>
    <row r="8897" spans="22:22" x14ac:dyDescent="0.3">
      <c r="V8897" s="66"/>
    </row>
    <row r="8898" spans="22:22" x14ac:dyDescent="0.3">
      <c r="V8898" s="66"/>
    </row>
    <row r="8899" spans="22:22" x14ac:dyDescent="0.3">
      <c r="V8899" s="66"/>
    </row>
    <row r="8900" spans="22:22" x14ac:dyDescent="0.3">
      <c r="V8900" s="66"/>
    </row>
    <row r="8901" spans="22:22" x14ac:dyDescent="0.3">
      <c r="V8901" s="66"/>
    </row>
    <row r="8902" spans="22:22" x14ac:dyDescent="0.3">
      <c r="V8902" s="66"/>
    </row>
    <row r="8903" spans="22:22" x14ac:dyDescent="0.3">
      <c r="V8903" s="66"/>
    </row>
    <row r="8904" spans="22:22" x14ac:dyDescent="0.3">
      <c r="V8904" s="66"/>
    </row>
    <row r="8905" spans="22:22" x14ac:dyDescent="0.3">
      <c r="V8905" s="66"/>
    </row>
    <row r="8906" spans="22:22" x14ac:dyDescent="0.3">
      <c r="V8906" s="66"/>
    </row>
    <row r="8907" spans="22:22" x14ac:dyDescent="0.3">
      <c r="V8907" s="66"/>
    </row>
    <row r="8908" spans="22:22" x14ac:dyDescent="0.3">
      <c r="V8908" s="66"/>
    </row>
    <row r="8909" spans="22:22" x14ac:dyDescent="0.3">
      <c r="V8909" s="66"/>
    </row>
    <row r="8910" spans="22:22" x14ac:dyDescent="0.3">
      <c r="V8910" s="66"/>
    </row>
    <row r="8911" spans="22:22" x14ac:dyDescent="0.3">
      <c r="V8911" s="66"/>
    </row>
    <row r="8912" spans="22:22" x14ac:dyDescent="0.3">
      <c r="V8912" s="66"/>
    </row>
    <row r="8913" spans="22:22" x14ac:dyDescent="0.3">
      <c r="V8913" s="66"/>
    </row>
    <row r="8914" spans="22:22" x14ac:dyDescent="0.3">
      <c r="V8914" s="66"/>
    </row>
    <row r="8915" spans="22:22" x14ac:dyDescent="0.3">
      <c r="V8915" s="66"/>
    </row>
    <row r="8916" spans="22:22" x14ac:dyDescent="0.3">
      <c r="V8916" s="66"/>
    </row>
    <row r="8917" spans="22:22" x14ac:dyDescent="0.3">
      <c r="V8917" s="66"/>
    </row>
    <row r="8918" spans="22:22" x14ac:dyDescent="0.3">
      <c r="V8918" s="66"/>
    </row>
    <row r="8919" spans="22:22" x14ac:dyDescent="0.3">
      <c r="V8919" s="66"/>
    </row>
    <row r="8920" spans="22:22" x14ac:dyDescent="0.3">
      <c r="V8920" s="66"/>
    </row>
    <row r="8921" spans="22:22" x14ac:dyDescent="0.3">
      <c r="V8921" s="66"/>
    </row>
    <row r="8922" spans="22:22" x14ac:dyDescent="0.3">
      <c r="V8922" s="66"/>
    </row>
    <row r="8923" spans="22:22" x14ac:dyDescent="0.3">
      <c r="V8923" s="66"/>
    </row>
    <row r="8924" spans="22:22" x14ac:dyDescent="0.3">
      <c r="V8924" s="66"/>
    </row>
    <row r="8925" spans="22:22" x14ac:dyDescent="0.3">
      <c r="V8925" s="66"/>
    </row>
    <row r="8926" spans="22:22" x14ac:dyDescent="0.3">
      <c r="V8926" s="66"/>
    </row>
    <row r="8927" spans="22:22" x14ac:dyDescent="0.3">
      <c r="V8927" s="66"/>
    </row>
    <row r="8928" spans="22:22" x14ac:dyDescent="0.3">
      <c r="V8928" s="66"/>
    </row>
    <row r="8929" spans="22:22" x14ac:dyDescent="0.3">
      <c r="V8929" s="66"/>
    </row>
    <row r="8930" spans="22:22" x14ac:dyDescent="0.3">
      <c r="V8930" s="66"/>
    </row>
    <row r="8931" spans="22:22" x14ac:dyDescent="0.3">
      <c r="V8931" s="66"/>
    </row>
    <row r="8932" spans="22:22" x14ac:dyDescent="0.3">
      <c r="V8932" s="66"/>
    </row>
    <row r="8933" spans="22:22" x14ac:dyDescent="0.3">
      <c r="V8933" s="66"/>
    </row>
    <row r="8934" spans="22:22" x14ac:dyDescent="0.3">
      <c r="V8934" s="66"/>
    </row>
    <row r="8935" spans="22:22" x14ac:dyDescent="0.3">
      <c r="V8935" s="66"/>
    </row>
    <row r="8936" spans="22:22" x14ac:dyDescent="0.3">
      <c r="V8936" s="66"/>
    </row>
    <row r="8937" spans="22:22" x14ac:dyDescent="0.3">
      <c r="V8937" s="66"/>
    </row>
    <row r="8938" spans="22:22" x14ac:dyDescent="0.3">
      <c r="V8938" s="66"/>
    </row>
    <row r="8939" spans="22:22" x14ac:dyDescent="0.3">
      <c r="V8939" s="66"/>
    </row>
    <row r="8940" spans="22:22" x14ac:dyDescent="0.3">
      <c r="V8940" s="66"/>
    </row>
    <row r="8941" spans="22:22" x14ac:dyDescent="0.3">
      <c r="V8941" s="66"/>
    </row>
    <row r="8942" spans="22:22" x14ac:dyDescent="0.3">
      <c r="V8942" s="66"/>
    </row>
    <row r="8943" spans="22:22" x14ac:dyDescent="0.3">
      <c r="V8943" s="66"/>
    </row>
    <row r="8944" spans="22:22" x14ac:dyDescent="0.3">
      <c r="V8944" s="66"/>
    </row>
    <row r="8945" spans="22:22" x14ac:dyDescent="0.3">
      <c r="V8945" s="66"/>
    </row>
    <row r="8946" spans="22:22" x14ac:dyDescent="0.3">
      <c r="V8946" s="66"/>
    </row>
    <row r="8947" spans="22:22" x14ac:dyDescent="0.3">
      <c r="V8947" s="66"/>
    </row>
    <row r="8948" spans="22:22" x14ac:dyDescent="0.3">
      <c r="V8948" s="66"/>
    </row>
    <row r="8949" spans="22:22" x14ac:dyDescent="0.3">
      <c r="V8949" s="66"/>
    </row>
    <row r="8950" spans="22:22" x14ac:dyDescent="0.3">
      <c r="V8950" s="66"/>
    </row>
    <row r="8951" spans="22:22" x14ac:dyDescent="0.3">
      <c r="V8951" s="66"/>
    </row>
    <row r="8952" spans="22:22" x14ac:dyDescent="0.3">
      <c r="V8952" s="66"/>
    </row>
    <row r="8953" spans="22:22" x14ac:dyDescent="0.3">
      <c r="V8953" s="66"/>
    </row>
    <row r="8954" spans="22:22" x14ac:dyDescent="0.3">
      <c r="V8954" s="66"/>
    </row>
    <row r="8955" spans="22:22" x14ac:dyDescent="0.3">
      <c r="V8955" s="66"/>
    </row>
    <row r="8956" spans="22:22" x14ac:dyDescent="0.3">
      <c r="V8956" s="66"/>
    </row>
    <row r="8957" spans="22:22" x14ac:dyDescent="0.3">
      <c r="V8957" s="66"/>
    </row>
    <row r="8958" spans="22:22" x14ac:dyDescent="0.3">
      <c r="V8958" s="66"/>
    </row>
    <row r="8959" spans="22:22" x14ac:dyDescent="0.3">
      <c r="V8959" s="66"/>
    </row>
    <row r="8960" spans="22:22" x14ac:dyDescent="0.3">
      <c r="V8960" s="66"/>
    </row>
    <row r="8961" spans="22:22" x14ac:dyDescent="0.3">
      <c r="V8961" s="66"/>
    </row>
    <row r="8962" spans="22:22" x14ac:dyDescent="0.3">
      <c r="V8962" s="66"/>
    </row>
    <row r="8963" spans="22:22" x14ac:dyDescent="0.3">
      <c r="V8963" s="66"/>
    </row>
    <row r="8964" spans="22:22" x14ac:dyDescent="0.3">
      <c r="V8964" s="66"/>
    </row>
    <row r="8965" spans="22:22" x14ac:dyDescent="0.3">
      <c r="V8965" s="66"/>
    </row>
    <row r="8966" spans="22:22" x14ac:dyDescent="0.3">
      <c r="V8966" s="66"/>
    </row>
    <row r="8967" spans="22:22" x14ac:dyDescent="0.3">
      <c r="V8967" s="66"/>
    </row>
    <row r="8968" spans="22:22" x14ac:dyDescent="0.3">
      <c r="V8968" s="66"/>
    </row>
    <row r="8969" spans="22:22" x14ac:dyDescent="0.3">
      <c r="V8969" s="66"/>
    </row>
    <row r="8970" spans="22:22" x14ac:dyDescent="0.3">
      <c r="V8970" s="66"/>
    </row>
    <row r="8971" spans="22:22" x14ac:dyDescent="0.3">
      <c r="V8971" s="66"/>
    </row>
    <row r="8972" spans="22:22" x14ac:dyDescent="0.3">
      <c r="V8972" s="66"/>
    </row>
    <row r="8973" spans="22:22" x14ac:dyDescent="0.3">
      <c r="V8973" s="66"/>
    </row>
    <row r="8974" spans="22:22" x14ac:dyDescent="0.3">
      <c r="V8974" s="66"/>
    </row>
    <row r="8975" spans="22:22" x14ac:dyDescent="0.3">
      <c r="V8975" s="66"/>
    </row>
    <row r="8976" spans="22:22" x14ac:dyDescent="0.3">
      <c r="V8976" s="66"/>
    </row>
    <row r="8977" spans="22:22" x14ac:dyDescent="0.3">
      <c r="V8977" s="66"/>
    </row>
    <row r="8978" spans="22:22" x14ac:dyDescent="0.3">
      <c r="V8978" s="66"/>
    </row>
    <row r="8979" spans="22:22" x14ac:dyDescent="0.3">
      <c r="V8979" s="66"/>
    </row>
    <row r="8980" spans="22:22" x14ac:dyDescent="0.3">
      <c r="V8980" s="66"/>
    </row>
    <row r="8981" spans="22:22" x14ac:dyDescent="0.3">
      <c r="V8981" s="66"/>
    </row>
    <row r="8982" spans="22:22" x14ac:dyDescent="0.3">
      <c r="V8982" s="66"/>
    </row>
    <row r="8983" spans="22:22" x14ac:dyDescent="0.3">
      <c r="V8983" s="66"/>
    </row>
    <row r="8984" spans="22:22" x14ac:dyDescent="0.3">
      <c r="V8984" s="66"/>
    </row>
    <row r="8985" spans="22:22" x14ac:dyDescent="0.3">
      <c r="V8985" s="66"/>
    </row>
    <row r="8986" spans="22:22" x14ac:dyDescent="0.3">
      <c r="V8986" s="66"/>
    </row>
    <row r="8987" spans="22:22" x14ac:dyDescent="0.3">
      <c r="V8987" s="66"/>
    </row>
    <row r="8988" spans="22:22" x14ac:dyDescent="0.3">
      <c r="V8988" s="66"/>
    </row>
    <row r="8989" spans="22:22" x14ac:dyDescent="0.3">
      <c r="V8989" s="66"/>
    </row>
    <row r="8990" spans="22:22" x14ac:dyDescent="0.3">
      <c r="V8990" s="66"/>
    </row>
    <row r="8991" spans="22:22" x14ac:dyDescent="0.3">
      <c r="V8991" s="66"/>
    </row>
    <row r="8992" spans="22:22" x14ac:dyDescent="0.3">
      <c r="V8992" s="66"/>
    </row>
    <row r="8993" spans="22:22" x14ac:dyDescent="0.3">
      <c r="V8993" s="66"/>
    </row>
    <row r="8994" spans="22:22" x14ac:dyDescent="0.3">
      <c r="V8994" s="66"/>
    </row>
    <row r="8995" spans="22:22" x14ac:dyDescent="0.3">
      <c r="V8995" s="66"/>
    </row>
    <row r="8996" spans="22:22" x14ac:dyDescent="0.3">
      <c r="V8996" s="66"/>
    </row>
    <row r="8997" spans="22:22" x14ac:dyDescent="0.3">
      <c r="V8997" s="66"/>
    </row>
    <row r="8998" spans="22:22" x14ac:dyDescent="0.3">
      <c r="V8998" s="66"/>
    </row>
    <row r="8999" spans="22:22" x14ac:dyDescent="0.3">
      <c r="V8999" s="66"/>
    </row>
    <row r="9000" spans="22:22" x14ac:dyDescent="0.3">
      <c r="V9000" s="66"/>
    </row>
    <row r="9001" spans="22:22" x14ac:dyDescent="0.3">
      <c r="V9001" s="66"/>
    </row>
    <row r="9002" spans="22:22" x14ac:dyDescent="0.3">
      <c r="V9002" s="66"/>
    </row>
    <row r="9003" spans="22:22" x14ac:dyDescent="0.3">
      <c r="V9003" s="66"/>
    </row>
    <row r="9004" spans="22:22" x14ac:dyDescent="0.3">
      <c r="V9004" s="66"/>
    </row>
    <row r="9005" spans="22:22" x14ac:dyDescent="0.3">
      <c r="V9005" s="66"/>
    </row>
    <row r="9006" spans="22:22" x14ac:dyDescent="0.3">
      <c r="V9006" s="66"/>
    </row>
    <row r="9007" spans="22:22" x14ac:dyDescent="0.3">
      <c r="V9007" s="66"/>
    </row>
    <row r="9008" spans="22:22" x14ac:dyDescent="0.3">
      <c r="V9008" s="66"/>
    </row>
    <row r="9009" spans="22:22" x14ac:dyDescent="0.3">
      <c r="V9009" s="66"/>
    </row>
    <row r="9010" spans="22:22" x14ac:dyDescent="0.3">
      <c r="V9010" s="66"/>
    </row>
    <row r="9011" spans="22:22" x14ac:dyDescent="0.3">
      <c r="V9011" s="66"/>
    </row>
    <row r="9012" spans="22:22" x14ac:dyDescent="0.3">
      <c r="V9012" s="66"/>
    </row>
    <row r="9013" spans="22:22" x14ac:dyDescent="0.3">
      <c r="V9013" s="66"/>
    </row>
    <row r="9014" spans="22:22" x14ac:dyDescent="0.3">
      <c r="V9014" s="66"/>
    </row>
    <row r="9015" spans="22:22" x14ac:dyDescent="0.3">
      <c r="V9015" s="66"/>
    </row>
    <row r="9016" spans="22:22" x14ac:dyDescent="0.3">
      <c r="V9016" s="66"/>
    </row>
    <row r="9017" spans="22:22" x14ac:dyDescent="0.3">
      <c r="V9017" s="66"/>
    </row>
    <row r="9018" spans="22:22" x14ac:dyDescent="0.3">
      <c r="V9018" s="66"/>
    </row>
    <row r="9019" spans="22:22" x14ac:dyDescent="0.3">
      <c r="V9019" s="66"/>
    </row>
    <row r="9020" spans="22:22" x14ac:dyDescent="0.3">
      <c r="V9020" s="66"/>
    </row>
    <row r="9021" spans="22:22" x14ac:dyDescent="0.3">
      <c r="V9021" s="66"/>
    </row>
    <row r="9022" spans="22:22" x14ac:dyDescent="0.3">
      <c r="V9022" s="66"/>
    </row>
    <row r="9023" spans="22:22" x14ac:dyDescent="0.3">
      <c r="V9023" s="66"/>
    </row>
    <row r="9024" spans="22:22" x14ac:dyDescent="0.3">
      <c r="V9024" s="66"/>
    </row>
    <row r="9025" spans="22:22" x14ac:dyDescent="0.3">
      <c r="V9025" s="66"/>
    </row>
    <row r="9026" spans="22:22" x14ac:dyDescent="0.3">
      <c r="V9026" s="66"/>
    </row>
    <row r="9027" spans="22:22" x14ac:dyDescent="0.3">
      <c r="V9027" s="66"/>
    </row>
    <row r="9028" spans="22:22" x14ac:dyDescent="0.3">
      <c r="V9028" s="66"/>
    </row>
    <row r="9029" spans="22:22" x14ac:dyDescent="0.3">
      <c r="V9029" s="66"/>
    </row>
    <row r="9030" spans="22:22" x14ac:dyDescent="0.3">
      <c r="V9030" s="66"/>
    </row>
    <row r="9031" spans="22:22" x14ac:dyDescent="0.3">
      <c r="V9031" s="66"/>
    </row>
    <row r="9032" spans="22:22" x14ac:dyDescent="0.3">
      <c r="V9032" s="66"/>
    </row>
    <row r="9033" spans="22:22" x14ac:dyDescent="0.3">
      <c r="V9033" s="66"/>
    </row>
    <row r="9034" spans="22:22" x14ac:dyDescent="0.3">
      <c r="V9034" s="66"/>
    </row>
    <row r="9035" spans="22:22" x14ac:dyDescent="0.3">
      <c r="V9035" s="66"/>
    </row>
    <row r="9036" spans="22:22" x14ac:dyDescent="0.3">
      <c r="V9036" s="66"/>
    </row>
    <row r="9037" spans="22:22" x14ac:dyDescent="0.3">
      <c r="V9037" s="66"/>
    </row>
    <row r="9038" spans="22:22" x14ac:dyDescent="0.3">
      <c r="V9038" s="66"/>
    </row>
    <row r="9039" spans="22:22" x14ac:dyDescent="0.3">
      <c r="V9039" s="66"/>
    </row>
    <row r="9040" spans="22:22" x14ac:dyDescent="0.3">
      <c r="V9040" s="66"/>
    </row>
    <row r="9041" spans="22:22" x14ac:dyDescent="0.3">
      <c r="V9041" s="66"/>
    </row>
    <row r="9042" spans="22:22" x14ac:dyDescent="0.3">
      <c r="V9042" s="66"/>
    </row>
    <row r="9043" spans="22:22" x14ac:dyDescent="0.3">
      <c r="V9043" s="66"/>
    </row>
    <row r="9044" spans="22:22" x14ac:dyDescent="0.3">
      <c r="V9044" s="66"/>
    </row>
    <row r="9045" spans="22:22" x14ac:dyDescent="0.3">
      <c r="V9045" s="66"/>
    </row>
    <row r="9046" spans="22:22" x14ac:dyDescent="0.3">
      <c r="V9046" s="66"/>
    </row>
    <row r="9047" spans="22:22" x14ac:dyDescent="0.3">
      <c r="V9047" s="66"/>
    </row>
    <row r="9048" spans="22:22" x14ac:dyDescent="0.3">
      <c r="V9048" s="66"/>
    </row>
    <row r="9049" spans="22:22" x14ac:dyDescent="0.3">
      <c r="V9049" s="66"/>
    </row>
    <row r="9050" spans="22:22" x14ac:dyDescent="0.3">
      <c r="V9050" s="66"/>
    </row>
    <row r="9051" spans="22:22" x14ac:dyDescent="0.3">
      <c r="V9051" s="66"/>
    </row>
    <row r="9052" spans="22:22" x14ac:dyDescent="0.3">
      <c r="V9052" s="66"/>
    </row>
    <row r="9053" spans="22:22" x14ac:dyDescent="0.3">
      <c r="V9053" s="66"/>
    </row>
    <row r="9054" spans="22:22" x14ac:dyDescent="0.3">
      <c r="V9054" s="66"/>
    </row>
    <row r="9055" spans="22:22" x14ac:dyDescent="0.3">
      <c r="V9055" s="66"/>
    </row>
    <row r="9056" spans="22:22" x14ac:dyDescent="0.3">
      <c r="V9056" s="66"/>
    </row>
    <row r="9057" spans="22:22" x14ac:dyDescent="0.3">
      <c r="V9057" s="66"/>
    </row>
    <row r="9058" spans="22:22" x14ac:dyDescent="0.3">
      <c r="V9058" s="66"/>
    </row>
    <row r="9059" spans="22:22" x14ac:dyDescent="0.3">
      <c r="V9059" s="66"/>
    </row>
    <row r="9060" spans="22:22" x14ac:dyDescent="0.3">
      <c r="V9060" s="66"/>
    </row>
    <row r="9061" spans="22:22" x14ac:dyDescent="0.3">
      <c r="V9061" s="66"/>
    </row>
    <row r="9062" spans="22:22" x14ac:dyDescent="0.3">
      <c r="V9062" s="66"/>
    </row>
    <row r="9063" spans="22:22" x14ac:dyDescent="0.3">
      <c r="V9063" s="66"/>
    </row>
    <row r="9064" spans="22:22" x14ac:dyDescent="0.3">
      <c r="V9064" s="66"/>
    </row>
    <row r="9065" spans="22:22" x14ac:dyDescent="0.3">
      <c r="V9065" s="66"/>
    </row>
    <row r="9066" spans="22:22" x14ac:dyDescent="0.3">
      <c r="V9066" s="66"/>
    </row>
    <row r="9067" spans="22:22" x14ac:dyDescent="0.3">
      <c r="V9067" s="66"/>
    </row>
    <row r="9068" spans="22:22" x14ac:dyDescent="0.3">
      <c r="V9068" s="66"/>
    </row>
    <row r="9069" spans="22:22" x14ac:dyDescent="0.3">
      <c r="V9069" s="66"/>
    </row>
    <row r="9070" spans="22:22" x14ac:dyDescent="0.3">
      <c r="V9070" s="66"/>
    </row>
    <row r="9071" spans="22:22" x14ac:dyDescent="0.3">
      <c r="V9071" s="66"/>
    </row>
    <row r="9072" spans="22:22" x14ac:dyDescent="0.3">
      <c r="V9072" s="66"/>
    </row>
    <row r="9073" spans="22:22" x14ac:dyDescent="0.3">
      <c r="V9073" s="66"/>
    </row>
    <row r="9074" spans="22:22" x14ac:dyDescent="0.3">
      <c r="V9074" s="66"/>
    </row>
    <row r="9075" spans="22:22" x14ac:dyDescent="0.3">
      <c r="V9075" s="66"/>
    </row>
    <row r="9076" spans="22:22" x14ac:dyDescent="0.3">
      <c r="V9076" s="66"/>
    </row>
    <row r="9077" spans="22:22" x14ac:dyDescent="0.3">
      <c r="V9077" s="66"/>
    </row>
    <row r="9078" spans="22:22" x14ac:dyDescent="0.3">
      <c r="V9078" s="66"/>
    </row>
    <row r="9079" spans="22:22" x14ac:dyDescent="0.3">
      <c r="V9079" s="66"/>
    </row>
    <row r="9080" spans="22:22" x14ac:dyDescent="0.3">
      <c r="V9080" s="66"/>
    </row>
    <row r="9081" spans="22:22" x14ac:dyDescent="0.3">
      <c r="V9081" s="66"/>
    </row>
    <row r="9082" spans="22:22" x14ac:dyDescent="0.3">
      <c r="V9082" s="66"/>
    </row>
    <row r="9083" spans="22:22" x14ac:dyDescent="0.3">
      <c r="V9083" s="66"/>
    </row>
    <row r="9084" spans="22:22" x14ac:dyDescent="0.3">
      <c r="V9084" s="66"/>
    </row>
    <row r="9085" spans="22:22" x14ac:dyDescent="0.3">
      <c r="V9085" s="66"/>
    </row>
    <row r="9086" spans="22:22" x14ac:dyDescent="0.3">
      <c r="V9086" s="66"/>
    </row>
    <row r="9087" spans="22:22" x14ac:dyDescent="0.3">
      <c r="V9087" s="66"/>
    </row>
    <row r="9088" spans="22:22" x14ac:dyDescent="0.3">
      <c r="V9088" s="66"/>
    </row>
    <row r="9089" spans="22:22" x14ac:dyDescent="0.3">
      <c r="V9089" s="66"/>
    </row>
    <row r="9090" spans="22:22" x14ac:dyDescent="0.3">
      <c r="V9090" s="66"/>
    </row>
    <row r="9091" spans="22:22" x14ac:dyDescent="0.3">
      <c r="V9091" s="66"/>
    </row>
    <row r="9092" spans="22:22" x14ac:dyDescent="0.3">
      <c r="V9092" s="66"/>
    </row>
    <row r="9093" spans="22:22" x14ac:dyDescent="0.3">
      <c r="V9093" s="66"/>
    </row>
    <row r="9094" spans="22:22" x14ac:dyDescent="0.3">
      <c r="V9094" s="66"/>
    </row>
    <row r="9095" spans="22:22" x14ac:dyDescent="0.3">
      <c r="V9095" s="66"/>
    </row>
    <row r="9096" spans="22:22" x14ac:dyDescent="0.3">
      <c r="V9096" s="66"/>
    </row>
    <row r="9097" spans="22:22" x14ac:dyDescent="0.3">
      <c r="V9097" s="66"/>
    </row>
    <row r="9098" spans="22:22" x14ac:dyDescent="0.3">
      <c r="V9098" s="66"/>
    </row>
    <row r="9099" spans="22:22" x14ac:dyDescent="0.3">
      <c r="V9099" s="66"/>
    </row>
    <row r="9100" spans="22:22" x14ac:dyDescent="0.3">
      <c r="V9100" s="66"/>
    </row>
    <row r="9101" spans="22:22" x14ac:dyDescent="0.3">
      <c r="V9101" s="66"/>
    </row>
    <row r="9102" spans="22:22" x14ac:dyDescent="0.3">
      <c r="V9102" s="66"/>
    </row>
    <row r="9103" spans="22:22" x14ac:dyDescent="0.3">
      <c r="V9103" s="66"/>
    </row>
    <row r="9104" spans="22:22" x14ac:dyDescent="0.3">
      <c r="V9104" s="66"/>
    </row>
    <row r="9105" spans="22:22" x14ac:dyDescent="0.3">
      <c r="V9105" s="66"/>
    </row>
    <row r="9106" spans="22:22" x14ac:dyDescent="0.3">
      <c r="V9106" s="66"/>
    </row>
    <row r="9107" spans="22:22" x14ac:dyDescent="0.3">
      <c r="V9107" s="66"/>
    </row>
    <row r="9108" spans="22:22" x14ac:dyDescent="0.3">
      <c r="V9108" s="66"/>
    </row>
    <row r="9109" spans="22:22" x14ac:dyDescent="0.3">
      <c r="V9109" s="66"/>
    </row>
    <row r="9110" spans="22:22" x14ac:dyDescent="0.3">
      <c r="V9110" s="66"/>
    </row>
    <row r="9111" spans="22:22" x14ac:dyDescent="0.3">
      <c r="V9111" s="66"/>
    </row>
    <row r="9112" spans="22:22" x14ac:dyDescent="0.3">
      <c r="V9112" s="66"/>
    </row>
    <row r="9113" spans="22:22" x14ac:dyDescent="0.3">
      <c r="V9113" s="66"/>
    </row>
    <row r="9114" spans="22:22" x14ac:dyDescent="0.3">
      <c r="V9114" s="66"/>
    </row>
    <row r="9115" spans="22:22" x14ac:dyDescent="0.3">
      <c r="V9115" s="66"/>
    </row>
    <row r="9116" spans="22:22" x14ac:dyDescent="0.3">
      <c r="V9116" s="66"/>
    </row>
    <row r="9117" spans="22:22" x14ac:dyDescent="0.3">
      <c r="V9117" s="66"/>
    </row>
    <row r="9118" spans="22:22" x14ac:dyDescent="0.3">
      <c r="V9118" s="66"/>
    </row>
    <row r="9119" spans="22:22" x14ac:dyDescent="0.3">
      <c r="V9119" s="66"/>
    </row>
    <row r="9120" spans="22:22" x14ac:dyDescent="0.3">
      <c r="V9120" s="66"/>
    </row>
    <row r="9121" spans="22:22" x14ac:dyDescent="0.3">
      <c r="V9121" s="66"/>
    </row>
    <row r="9122" spans="22:22" x14ac:dyDescent="0.3">
      <c r="V9122" s="66"/>
    </row>
    <row r="9123" spans="22:22" x14ac:dyDescent="0.3">
      <c r="V9123" s="66"/>
    </row>
    <row r="9124" spans="22:22" x14ac:dyDescent="0.3">
      <c r="V9124" s="66"/>
    </row>
    <row r="9125" spans="22:22" x14ac:dyDescent="0.3">
      <c r="V9125" s="66"/>
    </row>
    <row r="9126" spans="22:22" x14ac:dyDescent="0.3">
      <c r="V9126" s="66"/>
    </row>
    <row r="9127" spans="22:22" x14ac:dyDescent="0.3">
      <c r="V9127" s="66"/>
    </row>
    <row r="9128" spans="22:22" x14ac:dyDescent="0.3">
      <c r="V9128" s="66"/>
    </row>
    <row r="9129" spans="22:22" x14ac:dyDescent="0.3">
      <c r="V9129" s="66"/>
    </row>
    <row r="9130" spans="22:22" x14ac:dyDescent="0.3">
      <c r="V9130" s="66"/>
    </row>
    <row r="9131" spans="22:22" x14ac:dyDescent="0.3">
      <c r="V9131" s="66"/>
    </row>
    <row r="9132" spans="22:22" x14ac:dyDescent="0.3">
      <c r="V9132" s="66"/>
    </row>
    <row r="9133" spans="22:22" x14ac:dyDescent="0.3">
      <c r="V9133" s="66"/>
    </row>
    <row r="9134" spans="22:22" x14ac:dyDescent="0.3">
      <c r="V9134" s="66"/>
    </row>
    <row r="9135" spans="22:22" x14ac:dyDescent="0.3">
      <c r="V9135" s="66"/>
    </row>
    <row r="9136" spans="22:22" x14ac:dyDescent="0.3">
      <c r="V9136" s="66"/>
    </row>
    <row r="9137" spans="22:22" x14ac:dyDescent="0.3">
      <c r="V9137" s="66"/>
    </row>
    <row r="9138" spans="22:22" x14ac:dyDescent="0.3">
      <c r="V9138" s="66"/>
    </row>
    <row r="9139" spans="22:22" x14ac:dyDescent="0.3">
      <c r="V9139" s="66"/>
    </row>
    <row r="9140" spans="22:22" x14ac:dyDescent="0.3">
      <c r="V9140" s="66"/>
    </row>
    <row r="9141" spans="22:22" x14ac:dyDescent="0.3">
      <c r="V9141" s="66"/>
    </row>
    <row r="9142" spans="22:22" x14ac:dyDescent="0.3">
      <c r="V9142" s="66"/>
    </row>
    <row r="9143" spans="22:22" x14ac:dyDescent="0.3">
      <c r="V9143" s="66"/>
    </row>
    <row r="9144" spans="22:22" x14ac:dyDescent="0.3">
      <c r="V9144" s="66"/>
    </row>
    <row r="9145" spans="22:22" x14ac:dyDescent="0.3">
      <c r="V9145" s="66"/>
    </row>
    <row r="9146" spans="22:22" x14ac:dyDescent="0.3">
      <c r="V9146" s="66"/>
    </row>
    <row r="9147" spans="22:22" x14ac:dyDescent="0.3">
      <c r="V9147" s="66"/>
    </row>
    <row r="9148" spans="22:22" x14ac:dyDescent="0.3">
      <c r="V9148" s="66"/>
    </row>
    <row r="9149" spans="22:22" x14ac:dyDescent="0.3">
      <c r="V9149" s="66"/>
    </row>
    <row r="9150" spans="22:22" x14ac:dyDescent="0.3">
      <c r="V9150" s="66"/>
    </row>
    <row r="9151" spans="22:22" x14ac:dyDescent="0.3">
      <c r="V9151" s="66"/>
    </row>
    <row r="9152" spans="22:22" x14ac:dyDescent="0.3">
      <c r="V9152" s="66"/>
    </row>
    <row r="9153" spans="22:22" x14ac:dyDescent="0.3">
      <c r="V9153" s="66"/>
    </row>
    <row r="9154" spans="22:22" x14ac:dyDescent="0.3">
      <c r="V9154" s="66"/>
    </row>
    <row r="9155" spans="22:22" x14ac:dyDescent="0.3">
      <c r="V9155" s="66"/>
    </row>
    <row r="9156" spans="22:22" x14ac:dyDescent="0.3">
      <c r="V9156" s="66"/>
    </row>
    <row r="9157" spans="22:22" x14ac:dyDescent="0.3">
      <c r="V9157" s="66"/>
    </row>
    <row r="9158" spans="22:22" x14ac:dyDescent="0.3">
      <c r="V9158" s="66"/>
    </row>
    <row r="9159" spans="22:22" x14ac:dyDescent="0.3">
      <c r="V9159" s="66"/>
    </row>
    <row r="9160" spans="22:22" x14ac:dyDescent="0.3">
      <c r="V9160" s="66"/>
    </row>
    <row r="9161" spans="22:22" x14ac:dyDescent="0.3">
      <c r="V9161" s="66"/>
    </row>
    <row r="9162" spans="22:22" x14ac:dyDescent="0.3">
      <c r="V9162" s="66"/>
    </row>
    <row r="9163" spans="22:22" x14ac:dyDescent="0.3">
      <c r="V9163" s="66"/>
    </row>
    <row r="9164" spans="22:22" x14ac:dyDescent="0.3">
      <c r="V9164" s="66"/>
    </row>
    <row r="9165" spans="22:22" x14ac:dyDescent="0.3">
      <c r="V9165" s="66"/>
    </row>
    <row r="9166" spans="22:22" x14ac:dyDescent="0.3">
      <c r="V9166" s="66"/>
    </row>
    <row r="9167" spans="22:22" x14ac:dyDescent="0.3">
      <c r="V9167" s="66"/>
    </row>
    <row r="9168" spans="22:22" x14ac:dyDescent="0.3">
      <c r="V9168" s="66"/>
    </row>
    <row r="9169" spans="22:22" x14ac:dyDescent="0.3">
      <c r="V9169" s="66"/>
    </row>
    <row r="9170" spans="22:22" x14ac:dyDescent="0.3">
      <c r="V9170" s="66"/>
    </row>
    <row r="9171" spans="22:22" x14ac:dyDescent="0.3">
      <c r="V9171" s="66"/>
    </row>
    <row r="9172" spans="22:22" x14ac:dyDescent="0.3">
      <c r="V9172" s="66"/>
    </row>
    <row r="9173" spans="22:22" x14ac:dyDescent="0.3">
      <c r="V9173" s="66"/>
    </row>
    <row r="9174" spans="22:22" x14ac:dyDescent="0.3">
      <c r="V9174" s="66"/>
    </row>
    <row r="9175" spans="22:22" x14ac:dyDescent="0.3">
      <c r="V9175" s="66"/>
    </row>
    <row r="9176" spans="22:22" x14ac:dyDescent="0.3">
      <c r="V9176" s="66"/>
    </row>
    <row r="9177" spans="22:22" x14ac:dyDescent="0.3">
      <c r="V9177" s="66"/>
    </row>
    <row r="9178" spans="22:22" x14ac:dyDescent="0.3">
      <c r="V9178" s="66"/>
    </row>
    <row r="9179" spans="22:22" x14ac:dyDescent="0.3">
      <c r="V9179" s="66"/>
    </row>
    <row r="9180" spans="22:22" x14ac:dyDescent="0.3">
      <c r="V9180" s="66"/>
    </row>
    <row r="9181" spans="22:22" x14ac:dyDescent="0.3">
      <c r="V9181" s="66"/>
    </row>
    <row r="9182" spans="22:22" x14ac:dyDescent="0.3">
      <c r="V9182" s="66"/>
    </row>
    <row r="9183" spans="22:22" x14ac:dyDescent="0.3">
      <c r="V9183" s="66"/>
    </row>
    <row r="9184" spans="22:22" x14ac:dyDescent="0.3">
      <c r="V9184" s="66"/>
    </row>
    <row r="9185" spans="22:22" x14ac:dyDescent="0.3">
      <c r="V9185" s="66"/>
    </row>
    <row r="9186" spans="22:22" x14ac:dyDescent="0.3">
      <c r="V9186" s="66"/>
    </row>
    <row r="9187" spans="22:22" x14ac:dyDescent="0.3">
      <c r="V9187" s="66"/>
    </row>
    <row r="9188" spans="22:22" x14ac:dyDescent="0.3">
      <c r="V9188" s="66"/>
    </row>
    <row r="9189" spans="22:22" x14ac:dyDescent="0.3">
      <c r="V9189" s="66"/>
    </row>
    <row r="9190" spans="22:22" x14ac:dyDescent="0.3">
      <c r="V9190" s="66"/>
    </row>
    <row r="9191" spans="22:22" x14ac:dyDescent="0.3">
      <c r="V9191" s="66"/>
    </row>
    <row r="9192" spans="22:22" x14ac:dyDescent="0.3">
      <c r="V9192" s="66"/>
    </row>
    <row r="9193" spans="22:22" x14ac:dyDescent="0.3">
      <c r="V9193" s="66"/>
    </row>
    <row r="9194" spans="22:22" x14ac:dyDescent="0.3">
      <c r="V9194" s="66"/>
    </row>
    <row r="9195" spans="22:22" x14ac:dyDescent="0.3">
      <c r="V9195" s="66"/>
    </row>
    <row r="9196" spans="22:22" x14ac:dyDescent="0.3">
      <c r="V9196" s="66"/>
    </row>
    <row r="9197" spans="22:22" x14ac:dyDescent="0.3">
      <c r="V9197" s="66"/>
    </row>
    <row r="9198" spans="22:22" x14ac:dyDescent="0.3">
      <c r="V9198" s="66"/>
    </row>
    <row r="9199" spans="22:22" x14ac:dyDescent="0.3">
      <c r="V9199" s="66"/>
    </row>
    <row r="9200" spans="22:22" x14ac:dyDescent="0.3">
      <c r="V9200" s="66"/>
    </row>
    <row r="9201" spans="22:22" x14ac:dyDescent="0.3">
      <c r="V9201" s="66"/>
    </row>
    <row r="9202" spans="22:22" x14ac:dyDescent="0.3">
      <c r="V9202" s="66"/>
    </row>
    <row r="9203" spans="22:22" x14ac:dyDescent="0.3">
      <c r="V9203" s="66"/>
    </row>
    <row r="9204" spans="22:22" x14ac:dyDescent="0.3">
      <c r="V9204" s="66"/>
    </row>
    <row r="9205" spans="22:22" x14ac:dyDescent="0.3">
      <c r="V9205" s="66"/>
    </row>
    <row r="9206" spans="22:22" x14ac:dyDescent="0.3">
      <c r="V9206" s="66"/>
    </row>
    <row r="9207" spans="22:22" x14ac:dyDescent="0.3">
      <c r="V9207" s="66"/>
    </row>
    <row r="9208" spans="22:22" x14ac:dyDescent="0.3">
      <c r="V9208" s="66"/>
    </row>
    <row r="9209" spans="22:22" x14ac:dyDescent="0.3">
      <c r="V9209" s="66"/>
    </row>
    <row r="9210" spans="22:22" x14ac:dyDescent="0.3">
      <c r="V9210" s="66"/>
    </row>
    <row r="9211" spans="22:22" x14ac:dyDescent="0.3">
      <c r="V9211" s="66"/>
    </row>
    <row r="9212" spans="22:22" x14ac:dyDescent="0.3">
      <c r="V9212" s="66"/>
    </row>
    <row r="9213" spans="22:22" x14ac:dyDescent="0.3">
      <c r="V9213" s="66"/>
    </row>
    <row r="9214" spans="22:22" x14ac:dyDescent="0.3">
      <c r="V9214" s="66"/>
    </row>
    <row r="9215" spans="22:22" x14ac:dyDescent="0.3">
      <c r="V9215" s="66"/>
    </row>
    <row r="9216" spans="22:22" x14ac:dyDescent="0.3">
      <c r="V9216" s="66"/>
    </row>
    <row r="9217" spans="22:22" x14ac:dyDescent="0.3">
      <c r="V9217" s="66"/>
    </row>
    <row r="9218" spans="22:22" x14ac:dyDescent="0.3">
      <c r="V9218" s="66"/>
    </row>
    <row r="9219" spans="22:22" x14ac:dyDescent="0.3">
      <c r="V9219" s="66"/>
    </row>
    <row r="9220" spans="22:22" x14ac:dyDescent="0.3">
      <c r="V9220" s="66"/>
    </row>
    <row r="9221" spans="22:22" x14ac:dyDescent="0.3">
      <c r="V9221" s="66"/>
    </row>
    <row r="9222" spans="22:22" x14ac:dyDescent="0.3">
      <c r="V9222" s="66"/>
    </row>
    <row r="9223" spans="22:22" x14ac:dyDescent="0.3">
      <c r="V9223" s="66"/>
    </row>
    <row r="9224" spans="22:22" x14ac:dyDescent="0.3">
      <c r="V9224" s="66"/>
    </row>
    <row r="9225" spans="22:22" x14ac:dyDescent="0.3">
      <c r="V9225" s="66"/>
    </row>
    <row r="9226" spans="22:22" x14ac:dyDescent="0.3">
      <c r="V9226" s="66"/>
    </row>
    <row r="9227" spans="22:22" x14ac:dyDescent="0.3">
      <c r="V9227" s="66"/>
    </row>
    <row r="9228" spans="22:22" x14ac:dyDescent="0.3">
      <c r="V9228" s="66"/>
    </row>
    <row r="9229" spans="22:22" x14ac:dyDescent="0.3">
      <c r="V9229" s="66"/>
    </row>
    <row r="9230" spans="22:22" x14ac:dyDescent="0.3">
      <c r="V9230" s="66"/>
    </row>
    <row r="9231" spans="22:22" x14ac:dyDescent="0.3">
      <c r="V9231" s="66"/>
    </row>
    <row r="9232" spans="22:22" x14ac:dyDescent="0.3">
      <c r="V9232" s="66"/>
    </row>
    <row r="9233" spans="22:22" x14ac:dyDescent="0.3">
      <c r="V9233" s="66"/>
    </row>
    <row r="9234" spans="22:22" x14ac:dyDescent="0.3">
      <c r="V9234" s="66"/>
    </row>
    <row r="9235" spans="22:22" x14ac:dyDescent="0.3">
      <c r="V9235" s="66"/>
    </row>
    <row r="9236" spans="22:22" x14ac:dyDescent="0.3">
      <c r="V9236" s="66"/>
    </row>
    <row r="9237" spans="22:22" x14ac:dyDescent="0.3">
      <c r="V9237" s="66"/>
    </row>
    <row r="9238" spans="22:22" x14ac:dyDescent="0.3">
      <c r="V9238" s="66"/>
    </row>
    <row r="9239" spans="22:22" x14ac:dyDescent="0.3">
      <c r="V9239" s="66"/>
    </row>
    <row r="9240" spans="22:22" x14ac:dyDescent="0.3">
      <c r="V9240" s="66"/>
    </row>
    <row r="9241" spans="22:22" x14ac:dyDescent="0.3">
      <c r="V9241" s="66"/>
    </row>
    <row r="9242" spans="22:22" x14ac:dyDescent="0.3">
      <c r="V9242" s="66"/>
    </row>
    <row r="9243" spans="22:22" x14ac:dyDescent="0.3">
      <c r="V9243" s="66"/>
    </row>
    <row r="9244" spans="22:22" x14ac:dyDescent="0.3">
      <c r="V9244" s="66"/>
    </row>
    <row r="9245" spans="22:22" x14ac:dyDescent="0.3">
      <c r="V9245" s="66"/>
    </row>
    <row r="9246" spans="22:22" x14ac:dyDescent="0.3">
      <c r="V9246" s="66"/>
    </row>
    <row r="9247" spans="22:22" x14ac:dyDescent="0.3">
      <c r="V9247" s="66"/>
    </row>
    <row r="9248" spans="22:22" x14ac:dyDescent="0.3">
      <c r="V9248" s="66"/>
    </row>
    <row r="9249" spans="22:22" x14ac:dyDescent="0.3">
      <c r="V9249" s="66"/>
    </row>
    <row r="9250" spans="22:22" x14ac:dyDescent="0.3">
      <c r="V9250" s="66"/>
    </row>
    <row r="9251" spans="22:22" x14ac:dyDescent="0.3">
      <c r="V9251" s="66"/>
    </row>
    <row r="9252" spans="22:22" x14ac:dyDescent="0.3">
      <c r="V9252" s="66"/>
    </row>
    <row r="9253" spans="22:22" x14ac:dyDescent="0.3">
      <c r="V9253" s="66"/>
    </row>
    <row r="9254" spans="22:22" x14ac:dyDescent="0.3">
      <c r="V9254" s="66"/>
    </row>
    <row r="9255" spans="22:22" x14ac:dyDescent="0.3">
      <c r="V9255" s="66"/>
    </row>
    <row r="9256" spans="22:22" x14ac:dyDescent="0.3">
      <c r="V9256" s="66"/>
    </row>
    <row r="9257" spans="22:22" x14ac:dyDescent="0.3">
      <c r="V9257" s="66"/>
    </row>
    <row r="9258" spans="22:22" x14ac:dyDescent="0.3">
      <c r="V9258" s="66"/>
    </row>
    <row r="9259" spans="22:22" x14ac:dyDescent="0.3">
      <c r="V9259" s="66"/>
    </row>
    <row r="9260" spans="22:22" x14ac:dyDescent="0.3">
      <c r="V9260" s="66"/>
    </row>
    <row r="9261" spans="22:22" x14ac:dyDescent="0.3">
      <c r="V9261" s="66"/>
    </row>
    <row r="9262" spans="22:22" x14ac:dyDescent="0.3">
      <c r="V9262" s="66"/>
    </row>
    <row r="9263" spans="22:22" x14ac:dyDescent="0.3">
      <c r="V9263" s="66"/>
    </row>
    <row r="9264" spans="22:22" x14ac:dyDescent="0.3">
      <c r="V9264" s="66"/>
    </row>
    <row r="9265" spans="22:22" x14ac:dyDescent="0.3">
      <c r="V9265" s="66"/>
    </row>
    <row r="9266" spans="22:22" x14ac:dyDescent="0.3">
      <c r="V9266" s="66"/>
    </row>
    <row r="9267" spans="22:22" x14ac:dyDescent="0.3">
      <c r="V9267" s="66"/>
    </row>
    <row r="9268" spans="22:22" x14ac:dyDescent="0.3">
      <c r="V9268" s="66"/>
    </row>
    <row r="9269" spans="22:22" x14ac:dyDescent="0.3">
      <c r="V9269" s="66"/>
    </row>
    <row r="9270" spans="22:22" x14ac:dyDescent="0.3">
      <c r="V9270" s="66"/>
    </row>
    <row r="9271" spans="22:22" x14ac:dyDescent="0.3">
      <c r="V9271" s="66"/>
    </row>
    <row r="9272" spans="22:22" x14ac:dyDescent="0.3">
      <c r="V9272" s="66"/>
    </row>
    <row r="9273" spans="22:22" x14ac:dyDescent="0.3">
      <c r="V9273" s="66"/>
    </row>
    <row r="9274" spans="22:22" x14ac:dyDescent="0.3">
      <c r="V9274" s="66"/>
    </row>
    <row r="9275" spans="22:22" x14ac:dyDescent="0.3">
      <c r="V9275" s="66"/>
    </row>
    <row r="9276" spans="22:22" x14ac:dyDescent="0.3">
      <c r="V9276" s="66"/>
    </row>
    <row r="9277" spans="22:22" x14ac:dyDescent="0.3">
      <c r="V9277" s="66"/>
    </row>
    <row r="9278" spans="22:22" x14ac:dyDescent="0.3">
      <c r="V9278" s="66"/>
    </row>
    <row r="9279" spans="22:22" x14ac:dyDescent="0.3">
      <c r="V9279" s="66"/>
    </row>
    <row r="9280" spans="22:22" x14ac:dyDescent="0.3">
      <c r="V9280" s="66"/>
    </row>
    <row r="9281" spans="22:22" x14ac:dyDescent="0.3">
      <c r="V9281" s="66"/>
    </row>
    <row r="9282" spans="22:22" x14ac:dyDescent="0.3">
      <c r="V9282" s="66"/>
    </row>
    <row r="9283" spans="22:22" x14ac:dyDescent="0.3">
      <c r="V9283" s="66"/>
    </row>
    <row r="9284" spans="22:22" x14ac:dyDescent="0.3">
      <c r="V9284" s="66"/>
    </row>
    <row r="9285" spans="22:22" x14ac:dyDescent="0.3">
      <c r="V9285" s="66"/>
    </row>
    <row r="9286" spans="22:22" x14ac:dyDescent="0.3">
      <c r="V9286" s="66"/>
    </row>
    <row r="9287" spans="22:22" x14ac:dyDescent="0.3">
      <c r="V9287" s="66"/>
    </row>
    <row r="9288" spans="22:22" x14ac:dyDescent="0.3">
      <c r="V9288" s="66"/>
    </row>
    <row r="9289" spans="22:22" x14ac:dyDescent="0.3">
      <c r="V9289" s="66"/>
    </row>
    <row r="9290" spans="22:22" x14ac:dyDescent="0.3">
      <c r="V9290" s="66"/>
    </row>
    <row r="9291" spans="22:22" x14ac:dyDescent="0.3">
      <c r="V9291" s="66"/>
    </row>
    <row r="9292" spans="22:22" x14ac:dyDescent="0.3">
      <c r="V9292" s="66"/>
    </row>
    <row r="9293" spans="22:22" x14ac:dyDescent="0.3">
      <c r="V9293" s="66"/>
    </row>
    <row r="9294" spans="22:22" x14ac:dyDescent="0.3">
      <c r="V9294" s="66"/>
    </row>
    <row r="9295" spans="22:22" x14ac:dyDescent="0.3">
      <c r="V9295" s="66"/>
    </row>
    <row r="9296" spans="22:22" x14ac:dyDescent="0.3">
      <c r="V9296" s="66"/>
    </row>
    <row r="9297" spans="22:22" x14ac:dyDescent="0.3">
      <c r="V9297" s="66"/>
    </row>
    <row r="9298" spans="22:22" x14ac:dyDescent="0.3">
      <c r="V9298" s="66"/>
    </row>
    <row r="9299" spans="22:22" x14ac:dyDescent="0.3">
      <c r="V9299" s="66"/>
    </row>
    <row r="9300" spans="22:22" x14ac:dyDescent="0.3">
      <c r="V9300" s="66"/>
    </row>
    <row r="9301" spans="22:22" x14ac:dyDescent="0.3">
      <c r="V9301" s="66"/>
    </row>
    <row r="9302" spans="22:22" x14ac:dyDescent="0.3">
      <c r="V9302" s="66"/>
    </row>
    <row r="9303" spans="22:22" x14ac:dyDescent="0.3">
      <c r="V9303" s="66"/>
    </row>
    <row r="9304" spans="22:22" x14ac:dyDescent="0.3">
      <c r="V9304" s="66"/>
    </row>
    <row r="9305" spans="22:22" x14ac:dyDescent="0.3">
      <c r="V9305" s="66"/>
    </row>
    <row r="9306" spans="22:22" x14ac:dyDescent="0.3">
      <c r="V9306" s="66"/>
    </row>
    <row r="9307" spans="22:22" x14ac:dyDescent="0.3">
      <c r="V9307" s="66"/>
    </row>
    <row r="9308" spans="22:22" x14ac:dyDescent="0.3">
      <c r="V9308" s="66"/>
    </row>
    <row r="9309" spans="22:22" x14ac:dyDescent="0.3">
      <c r="V9309" s="66"/>
    </row>
    <row r="9310" spans="22:22" x14ac:dyDescent="0.3">
      <c r="V9310" s="66"/>
    </row>
    <row r="9311" spans="22:22" x14ac:dyDescent="0.3">
      <c r="V9311" s="66"/>
    </row>
    <row r="9312" spans="22:22" x14ac:dyDescent="0.3">
      <c r="V9312" s="66"/>
    </row>
    <row r="9313" spans="22:22" x14ac:dyDescent="0.3">
      <c r="V9313" s="66"/>
    </row>
    <row r="9314" spans="22:22" x14ac:dyDescent="0.3">
      <c r="V9314" s="66"/>
    </row>
    <row r="9315" spans="22:22" x14ac:dyDescent="0.3">
      <c r="V9315" s="66"/>
    </row>
    <row r="9316" spans="22:22" x14ac:dyDescent="0.3">
      <c r="V9316" s="66"/>
    </row>
    <row r="9317" spans="22:22" x14ac:dyDescent="0.3">
      <c r="V9317" s="66"/>
    </row>
    <row r="9318" spans="22:22" x14ac:dyDescent="0.3">
      <c r="V9318" s="66"/>
    </row>
    <row r="9319" spans="22:22" x14ac:dyDescent="0.3">
      <c r="V9319" s="66"/>
    </row>
    <row r="9320" spans="22:22" x14ac:dyDescent="0.3">
      <c r="V9320" s="66"/>
    </row>
    <row r="9321" spans="22:22" x14ac:dyDescent="0.3">
      <c r="V9321" s="66"/>
    </row>
    <row r="9322" spans="22:22" x14ac:dyDescent="0.3">
      <c r="V9322" s="66"/>
    </row>
    <row r="9323" spans="22:22" x14ac:dyDescent="0.3">
      <c r="V9323" s="66"/>
    </row>
    <row r="9324" spans="22:22" x14ac:dyDescent="0.3">
      <c r="V9324" s="66"/>
    </row>
    <row r="9325" spans="22:22" x14ac:dyDescent="0.3">
      <c r="V9325" s="66"/>
    </row>
    <row r="9326" spans="22:22" x14ac:dyDescent="0.3">
      <c r="V9326" s="66"/>
    </row>
    <row r="9327" spans="22:22" x14ac:dyDescent="0.3">
      <c r="V9327" s="66"/>
    </row>
    <row r="9328" spans="22:22" x14ac:dyDescent="0.3">
      <c r="V9328" s="66"/>
    </row>
    <row r="9329" spans="22:22" x14ac:dyDescent="0.3">
      <c r="V9329" s="66"/>
    </row>
    <row r="9330" spans="22:22" x14ac:dyDescent="0.3">
      <c r="V9330" s="66"/>
    </row>
    <row r="9331" spans="22:22" x14ac:dyDescent="0.3">
      <c r="V9331" s="66"/>
    </row>
    <row r="9332" spans="22:22" x14ac:dyDescent="0.3">
      <c r="V9332" s="66"/>
    </row>
    <row r="9333" spans="22:22" x14ac:dyDescent="0.3">
      <c r="V9333" s="66"/>
    </row>
    <row r="9334" spans="22:22" x14ac:dyDescent="0.3">
      <c r="V9334" s="66"/>
    </row>
    <row r="9335" spans="22:22" x14ac:dyDescent="0.3">
      <c r="V9335" s="66"/>
    </row>
    <row r="9336" spans="22:22" x14ac:dyDescent="0.3">
      <c r="V9336" s="66"/>
    </row>
    <row r="9337" spans="22:22" x14ac:dyDescent="0.3">
      <c r="V9337" s="66"/>
    </row>
    <row r="9338" spans="22:22" x14ac:dyDescent="0.3">
      <c r="V9338" s="66"/>
    </row>
    <row r="9339" spans="22:22" x14ac:dyDescent="0.3">
      <c r="V9339" s="66"/>
    </row>
    <row r="9340" spans="22:22" x14ac:dyDescent="0.3">
      <c r="V9340" s="66"/>
    </row>
    <row r="9341" spans="22:22" x14ac:dyDescent="0.3">
      <c r="V9341" s="66"/>
    </row>
    <row r="9342" spans="22:22" x14ac:dyDescent="0.3">
      <c r="V9342" s="66"/>
    </row>
    <row r="9343" spans="22:22" x14ac:dyDescent="0.3">
      <c r="V9343" s="66"/>
    </row>
    <row r="9344" spans="22:22" x14ac:dyDescent="0.3">
      <c r="V9344" s="66"/>
    </row>
    <row r="9345" spans="22:22" x14ac:dyDescent="0.3">
      <c r="V9345" s="66"/>
    </row>
    <row r="9346" spans="22:22" x14ac:dyDescent="0.3">
      <c r="V9346" s="66"/>
    </row>
    <row r="9347" spans="22:22" x14ac:dyDescent="0.3">
      <c r="V9347" s="66"/>
    </row>
    <row r="9348" spans="22:22" x14ac:dyDescent="0.3">
      <c r="V9348" s="66"/>
    </row>
    <row r="9349" spans="22:22" x14ac:dyDescent="0.3">
      <c r="V9349" s="66"/>
    </row>
    <row r="9350" spans="22:22" x14ac:dyDescent="0.3">
      <c r="V9350" s="66"/>
    </row>
    <row r="9351" spans="22:22" x14ac:dyDescent="0.3">
      <c r="V9351" s="66"/>
    </row>
    <row r="9352" spans="22:22" x14ac:dyDescent="0.3">
      <c r="V9352" s="66"/>
    </row>
    <row r="9353" spans="22:22" x14ac:dyDescent="0.3">
      <c r="V9353" s="66"/>
    </row>
    <row r="9354" spans="22:22" x14ac:dyDescent="0.3">
      <c r="V9354" s="66"/>
    </row>
    <row r="9355" spans="22:22" x14ac:dyDescent="0.3">
      <c r="V9355" s="66"/>
    </row>
    <row r="9356" spans="22:22" x14ac:dyDescent="0.3">
      <c r="V9356" s="66"/>
    </row>
    <row r="9357" spans="22:22" x14ac:dyDescent="0.3">
      <c r="V9357" s="66"/>
    </row>
    <row r="9358" spans="22:22" x14ac:dyDescent="0.3">
      <c r="V9358" s="66"/>
    </row>
    <row r="9359" spans="22:22" x14ac:dyDescent="0.3">
      <c r="V9359" s="66"/>
    </row>
    <row r="9360" spans="22:22" x14ac:dyDescent="0.3">
      <c r="V9360" s="66"/>
    </row>
    <row r="9361" spans="22:22" x14ac:dyDescent="0.3">
      <c r="V9361" s="66"/>
    </row>
    <row r="9362" spans="22:22" x14ac:dyDescent="0.3">
      <c r="V9362" s="66"/>
    </row>
    <row r="9363" spans="22:22" x14ac:dyDescent="0.3">
      <c r="V9363" s="66"/>
    </row>
    <row r="9364" spans="22:22" x14ac:dyDescent="0.3">
      <c r="V9364" s="66"/>
    </row>
    <row r="9365" spans="22:22" x14ac:dyDescent="0.3">
      <c r="V9365" s="66"/>
    </row>
    <row r="9366" spans="22:22" x14ac:dyDescent="0.3">
      <c r="V9366" s="66"/>
    </row>
    <row r="9367" spans="22:22" x14ac:dyDescent="0.3">
      <c r="V9367" s="66"/>
    </row>
    <row r="9368" spans="22:22" x14ac:dyDescent="0.3">
      <c r="V9368" s="66"/>
    </row>
    <row r="9369" spans="22:22" x14ac:dyDescent="0.3">
      <c r="V9369" s="66"/>
    </row>
    <row r="9370" spans="22:22" x14ac:dyDescent="0.3">
      <c r="V9370" s="66"/>
    </row>
    <row r="9371" spans="22:22" x14ac:dyDescent="0.3">
      <c r="V9371" s="66"/>
    </row>
    <row r="9372" spans="22:22" x14ac:dyDescent="0.3">
      <c r="V9372" s="66"/>
    </row>
    <row r="9373" spans="22:22" x14ac:dyDescent="0.3">
      <c r="V9373" s="66"/>
    </row>
    <row r="9374" spans="22:22" x14ac:dyDescent="0.3">
      <c r="V9374" s="66"/>
    </row>
    <row r="9375" spans="22:22" x14ac:dyDescent="0.3">
      <c r="V9375" s="66"/>
    </row>
    <row r="9376" spans="22:22" x14ac:dyDescent="0.3">
      <c r="V9376" s="66"/>
    </row>
    <row r="9377" spans="22:22" x14ac:dyDescent="0.3">
      <c r="V9377" s="66"/>
    </row>
    <row r="9378" spans="22:22" x14ac:dyDescent="0.3">
      <c r="V9378" s="66"/>
    </row>
    <row r="9379" spans="22:22" x14ac:dyDescent="0.3">
      <c r="V9379" s="66"/>
    </row>
    <row r="9380" spans="22:22" x14ac:dyDescent="0.3">
      <c r="V9380" s="66"/>
    </row>
    <row r="9381" spans="22:22" x14ac:dyDescent="0.3">
      <c r="V9381" s="66"/>
    </row>
    <row r="9382" spans="22:22" x14ac:dyDescent="0.3">
      <c r="V9382" s="66"/>
    </row>
    <row r="9383" spans="22:22" x14ac:dyDescent="0.3">
      <c r="V9383" s="66"/>
    </row>
    <row r="9384" spans="22:22" x14ac:dyDescent="0.3">
      <c r="V9384" s="66"/>
    </row>
    <row r="9385" spans="22:22" x14ac:dyDescent="0.3">
      <c r="V9385" s="66"/>
    </row>
    <row r="9386" spans="22:22" x14ac:dyDescent="0.3">
      <c r="V9386" s="66"/>
    </row>
    <row r="9387" spans="22:22" x14ac:dyDescent="0.3">
      <c r="V9387" s="66"/>
    </row>
    <row r="9388" spans="22:22" x14ac:dyDescent="0.3">
      <c r="V9388" s="66"/>
    </row>
    <row r="9389" spans="22:22" x14ac:dyDescent="0.3">
      <c r="V9389" s="66"/>
    </row>
    <row r="9390" spans="22:22" x14ac:dyDescent="0.3">
      <c r="V9390" s="66"/>
    </row>
    <row r="9391" spans="22:22" x14ac:dyDescent="0.3">
      <c r="V9391" s="66"/>
    </row>
    <row r="9392" spans="22:22" x14ac:dyDescent="0.3">
      <c r="V9392" s="66"/>
    </row>
    <row r="9393" spans="22:22" x14ac:dyDescent="0.3">
      <c r="V9393" s="66"/>
    </row>
    <row r="9394" spans="22:22" x14ac:dyDescent="0.3">
      <c r="V9394" s="66"/>
    </row>
    <row r="9395" spans="22:22" x14ac:dyDescent="0.3">
      <c r="V9395" s="66"/>
    </row>
    <row r="9396" spans="22:22" x14ac:dyDescent="0.3">
      <c r="V9396" s="66"/>
    </row>
    <row r="9397" spans="22:22" x14ac:dyDescent="0.3">
      <c r="V9397" s="66"/>
    </row>
    <row r="9398" spans="22:22" x14ac:dyDescent="0.3">
      <c r="V9398" s="66"/>
    </row>
    <row r="9399" spans="22:22" x14ac:dyDescent="0.3">
      <c r="V9399" s="66"/>
    </row>
    <row r="9400" spans="22:22" x14ac:dyDescent="0.3">
      <c r="V9400" s="66"/>
    </row>
    <row r="9401" spans="22:22" x14ac:dyDescent="0.3">
      <c r="V9401" s="66"/>
    </row>
    <row r="9402" spans="22:22" x14ac:dyDescent="0.3">
      <c r="V9402" s="66"/>
    </row>
    <row r="9403" spans="22:22" x14ac:dyDescent="0.3">
      <c r="V9403" s="66"/>
    </row>
    <row r="9404" spans="22:22" x14ac:dyDescent="0.3">
      <c r="V9404" s="66"/>
    </row>
    <row r="9405" spans="22:22" x14ac:dyDescent="0.3">
      <c r="V9405" s="66"/>
    </row>
    <row r="9406" spans="22:22" x14ac:dyDescent="0.3">
      <c r="V9406" s="66"/>
    </row>
    <row r="9407" spans="22:22" x14ac:dyDescent="0.3">
      <c r="V9407" s="66"/>
    </row>
    <row r="9408" spans="22:22" x14ac:dyDescent="0.3">
      <c r="V9408" s="66"/>
    </row>
    <row r="9409" spans="22:22" x14ac:dyDescent="0.3">
      <c r="V9409" s="66"/>
    </row>
    <row r="9410" spans="22:22" x14ac:dyDescent="0.3">
      <c r="V9410" s="66"/>
    </row>
    <row r="9411" spans="22:22" x14ac:dyDescent="0.3">
      <c r="V9411" s="66"/>
    </row>
    <row r="9412" spans="22:22" x14ac:dyDescent="0.3">
      <c r="V9412" s="66"/>
    </row>
    <row r="9413" spans="22:22" x14ac:dyDescent="0.3">
      <c r="V9413" s="66"/>
    </row>
    <row r="9414" spans="22:22" x14ac:dyDescent="0.3">
      <c r="V9414" s="66"/>
    </row>
    <row r="9415" spans="22:22" x14ac:dyDescent="0.3">
      <c r="V9415" s="66"/>
    </row>
    <row r="9416" spans="22:22" x14ac:dyDescent="0.3">
      <c r="V9416" s="66"/>
    </row>
    <row r="9417" spans="22:22" x14ac:dyDescent="0.3">
      <c r="V9417" s="66"/>
    </row>
    <row r="9418" spans="22:22" x14ac:dyDescent="0.3">
      <c r="V9418" s="66"/>
    </row>
    <row r="9419" spans="22:22" x14ac:dyDescent="0.3">
      <c r="V9419" s="66"/>
    </row>
    <row r="9420" spans="22:22" x14ac:dyDescent="0.3">
      <c r="V9420" s="66"/>
    </row>
    <row r="9421" spans="22:22" x14ac:dyDescent="0.3">
      <c r="V9421" s="66"/>
    </row>
    <row r="9422" spans="22:22" x14ac:dyDescent="0.3">
      <c r="V9422" s="66"/>
    </row>
    <row r="9423" spans="22:22" x14ac:dyDescent="0.3">
      <c r="V9423" s="66"/>
    </row>
    <row r="9424" spans="22:22" x14ac:dyDescent="0.3">
      <c r="V9424" s="66"/>
    </row>
    <row r="9425" spans="22:22" x14ac:dyDescent="0.3">
      <c r="V9425" s="66"/>
    </row>
    <row r="9426" spans="22:22" x14ac:dyDescent="0.3">
      <c r="V9426" s="66"/>
    </row>
    <row r="9427" spans="22:22" x14ac:dyDescent="0.3">
      <c r="V9427" s="66"/>
    </row>
    <row r="9428" spans="22:22" x14ac:dyDescent="0.3">
      <c r="V9428" s="66"/>
    </row>
    <row r="9429" spans="22:22" x14ac:dyDescent="0.3">
      <c r="V9429" s="66"/>
    </row>
    <row r="9430" spans="22:22" x14ac:dyDescent="0.3">
      <c r="V9430" s="66"/>
    </row>
    <row r="9431" spans="22:22" x14ac:dyDescent="0.3">
      <c r="V9431" s="66"/>
    </row>
    <row r="9432" spans="22:22" x14ac:dyDescent="0.3">
      <c r="V9432" s="66"/>
    </row>
    <row r="9433" spans="22:22" x14ac:dyDescent="0.3">
      <c r="V9433" s="66"/>
    </row>
    <row r="9434" spans="22:22" x14ac:dyDescent="0.3">
      <c r="V9434" s="66"/>
    </row>
    <row r="9435" spans="22:22" x14ac:dyDescent="0.3">
      <c r="V9435" s="66"/>
    </row>
    <row r="9436" spans="22:22" x14ac:dyDescent="0.3">
      <c r="V9436" s="66"/>
    </row>
    <row r="9437" spans="22:22" x14ac:dyDescent="0.3">
      <c r="V9437" s="66"/>
    </row>
    <row r="9438" spans="22:22" x14ac:dyDescent="0.3">
      <c r="V9438" s="66"/>
    </row>
    <row r="9439" spans="22:22" x14ac:dyDescent="0.3">
      <c r="V9439" s="66"/>
    </row>
    <row r="9440" spans="22:22" x14ac:dyDescent="0.3">
      <c r="V9440" s="66"/>
    </row>
    <row r="9441" spans="22:22" x14ac:dyDescent="0.3">
      <c r="V9441" s="66"/>
    </row>
    <row r="9442" spans="22:22" x14ac:dyDescent="0.3">
      <c r="V9442" s="66"/>
    </row>
    <row r="9443" spans="22:22" x14ac:dyDescent="0.3">
      <c r="V9443" s="66"/>
    </row>
    <row r="9444" spans="22:22" x14ac:dyDescent="0.3">
      <c r="V9444" s="66"/>
    </row>
    <row r="9445" spans="22:22" x14ac:dyDescent="0.3">
      <c r="V9445" s="66"/>
    </row>
    <row r="9446" spans="22:22" x14ac:dyDescent="0.3">
      <c r="V9446" s="66"/>
    </row>
    <row r="9447" spans="22:22" x14ac:dyDescent="0.3">
      <c r="V9447" s="66"/>
    </row>
    <row r="9448" spans="22:22" x14ac:dyDescent="0.3">
      <c r="V9448" s="66"/>
    </row>
    <row r="9449" spans="22:22" x14ac:dyDescent="0.3">
      <c r="V9449" s="66"/>
    </row>
    <row r="9450" spans="22:22" x14ac:dyDescent="0.3">
      <c r="V9450" s="66"/>
    </row>
    <row r="9451" spans="22:22" x14ac:dyDescent="0.3">
      <c r="V9451" s="66"/>
    </row>
    <row r="9452" spans="22:22" x14ac:dyDescent="0.3">
      <c r="V9452" s="66"/>
    </row>
    <row r="9453" spans="22:22" x14ac:dyDescent="0.3">
      <c r="V9453" s="66"/>
    </row>
    <row r="9454" spans="22:22" x14ac:dyDescent="0.3">
      <c r="V9454" s="66"/>
    </row>
    <row r="9455" spans="22:22" x14ac:dyDescent="0.3">
      <c r="V9455" s="66"/>
    </row>
    <row r="9456" spans="22:22" x14ac:dyDescent="0.3">
      <c r="V9456" s="66"/>
    </row>
    <row r="9457" spans="22:22" x14ac:dyDescent="0.3">
      <c r="V9457" s="66"/>
    </row>
    <row r="9458" spans="22:22" x14ac:dyDescent="0.3">
      <c r="V9458" s="66"/>
    </row>
    <row r="9459" spans="22:22" x14ac:dyDescent="0.3">
      <c r="V9459" s="66"/>
    </row>
    <row r="9460" spans="22:22" x14ac:dyDescent="0.3">
      <c r="V9460" s="66"/>
    </row>
    <row r="9461" spans="22:22" x14ac:dyDescent="0.3">
      <c r="V9461" s="66"/>
    </row>
    <row r="9462" spans="22:22" x14ac:dyDescent="0.3">
      <c r="V9462" s="66"/>
    </row>
    <row r="9463" spans="22:22" x14ac:dyDescent="0.3">
      <c r="V9463" s="66"/>
    </row>
    <row r="9464" spans="22:22" x14ac:dyDescent="0.3">
      <c r="V9464" s="66"/>
    </row>
    <row r="9465" spans="22:22" x14ac:dyDescent="0.3">
      <c r="V9465" s="66"/>
    </row>
    <row r="9466" spans="22:22" x14ac:dyDescent="0.3">
      <c r="V9466" s="66"/>
    </row>
    <row r="9467" spans="22:22" x14ac:dyDescent="0.3">
      <c r="V9467" s="66"/>
    </row>
    <row r="9468" spans="22:22" x14ac:dyDescent="0.3">
      <c r="V9468" s="66"/>
    </row>
    <row r="9469" spans="22:22" x14ac:dyDescent="0.3">
      <c r="V9469" s="66"/>
    </row>
    <row r="9470" spans="22:22" x14ac:dyDescent="0.3">
      <c r="V9470" s="66"/>
    </row>
    <row r="9471" spans="22:22" x14ac:dyDescent="0.3">
      <c r="V9471" s="66"/>
    </row>
    <row r="9472" spans="22:22" x14ac:dyDescent="0.3">
      <c r="V9472" s="66"/>
    </row>
    <row r="9473" spans="22:22" x14ac:dyDescent="0.3">
      <c r="V9473" s="66"/>
    </row>
    <row r="9474" spans="22:22" x14ac:dyDescent="0.3">
      <c r="V9474" s="66"/>
    </row>
    <row r="9475" spans="22:22" x14ac:dyDescent="0.3">
      <c r="V9475" s="66"/>
    </row>
    <row r="9476" spans="22:22" x14ac:dyDescent="0.3">
      <c r="V9476" s="66"/>
    </row>
    <row r="9477" spans="22:22" x14ac:dyDescent="0.3">
      <c r="V9477" s="66"/>
    </row>
    <row r="9478" spans="22:22" x14ac:dyDescent="0.3">
      <c r="V9478" s="66"/>
    </row>
    <row r="9479" spans="22:22" x14ac:dyDescent="0.3">
      <c r="V9479" s="66"/>
    </row>
    <row r="9480" spans="22:22" x14ac:dyDescent="0.3">
      <c r="V9480" s="66"/>
    </row>
    <row r="9481" spans="22:22" x14ac:dyDescent="0.3">
      <c r="V9481" s="66"/>
    </row>
    <row r="9482" spans="22:22" x14ac:dyDescent="0.3">
      <c r="V9482" s="66"/>
    </row>
    <row r="9483" spans="22:22" x14ac:dyDescent="0.3">
      <c r="V9483" s="66"/>
    </row>
    <row r="9484" spans="22:22" x14ac:dyDescent="0.3">
      <c r="V9484" s="66"/>
    </row>
    <row r="9485" spans="22:22" x14ac:dyDescent="0.3">
      <c r="V9485" s="66"/>
    </row>
    <row r="9486" spans="22:22" x14ac:dyDescent="0.3">
      <c r="V9486" s="66"/>
    </row>
    <row r="9487" spans="22:22" x14ac:dyDescent="0.3">
      <c r="V9487" s="66"/>
    </row>
    <row r="9488" spans="22:22" x14ac:dyDescent="0.3">
      <c r="V9488" s="66"/>
    </row>
    <row r="9489" spans="22:22" x14ac:dyDescent="0.3">
      <c r="V9489" s="66"/>
    </row>
    <row r="9490" spans="22:22" x14ac:dyDescent="0.3">
      <c r="V9490" s="66"/>
    </row>
    <row r="9491" spans="22:22" x14ac:dyDescent="0.3">
      <c r="V9491" s="66"/>
    </row>
    <row r="9492" spans="22:22" x14ac:dyDescent="0.3">
      <c r="V9492" s="66"/>
    </row>
    <row r="9493" spans="22:22" x14ac:dyDescent="0.3">
      <c r="V9493" s="66"/>
    </row>
    <row r="9494" spans="22:22" x14ac:dyDescent="0.3">
      <c r="V9494" s="66"/>
    </row>
    <row r="9495" spans="22:22" x14ac:dyDescent="0.3">
      <c r="V9495" s="66"/>
    </row>
    <row r="9496" spans="22:22" x14ac:dyDescent="0.3">
      <c r="V9496" s="66"/>
    </row>
    <row r="9497" spans="22:22" x14ac:dyDescent="0.3">
      <c r="V9497" s="66"/>
    </row>
    <row r="9498" spans="22:22" x14ac:dyDescent="0.3">
      <c r="V9498" s="66"/>
    </row>
    <row r="9499" spans="22:22" x14ac:dyDescent="0.3">
      <c r="V9499" s="66"/>
    </row>
    <row r="9500" spans="22:22" x14ac:dyDescent="0.3">
      <c r="V9500" s="66"/>
    </row>
    <row r="9501" spans="22:22" x14ac:dyDescent="0.3">
      <c r="V9501" s="66"/>
    </row>
    <row r="9502" spans="22:22" x14ac:dyDescent="0.3">
      <c r="V9502" s="66"/>
    </row>
    <row r="9503" spans="22:22" x14ac:dyDescent="0.3">
      <c r="V9503" s="66"/>
    </row>
    <row r="9504" spans="22:22" x14ac:dyDescent="0.3">
      <c r="V9504" s="66"/>
    </row>
    <row r="9505" spans="22:22" x14ac:dyDescent="0.3">
      <c r="V9505" s="66"/>
    </row>
    <row r="9506" spans="22:22" x14ac:dyDescent="0.3">
      <c r="V9506" s="66"/>
    </row>
    <row r="9507" spans="22:22" x14ac:dyDescent="0.3">
      <c r="V9507" s="66"/>
    </row>
    <row r="9508" spans="22:22" x14ac:dyDescent="0.3">
      <c r="V9508" s="66"/>
    </row>
    <row r="9509" spans="22:22" x14ac:dyDescent="0.3">
      <c r="V9509" s="66"/>
    </row>
    <row r="9510" spans="22:22" x14ac:dyDescent="0.3">
      <c r="V9510" s="66"/>
    </row>
    <row r="9511" spans="22:22" x14ac:dyDescent="0.3">
      <c r="V9511" s="66"/>
    </row>
    <row r="9512" spans="22:22" x14ac:dyDescent="0.3">
      <c r="V9512" s="66"/>
    </row>
    <row r="9513" spans="22:22" x14ac:dyDescent="0.3">
      <c r="V9513" s="66"/>
    </row>
    <row r="9514" spans="22:22" x14ac:dyDescent="0.3">
      <c r="V9514" s="66"/>
    </row>
    <row r="9515" spans="22:22" x14ac:dyDescent="0.3">
      <c r="V9515" s="66"/>
    </row>
    <row r="9516" spans="22:22" x14ac:dyDescent="0.3">
      <c r="V9516" s="66"/>
    </row>
    <row r="9517" spans="22:22" x14ac:dyDescent="0.3">
      <c r="V9517" s="66"/>
    </row>
    <row r="9518" spans="22:22" x14ac:dyDescent="0.3">
      <c r="V9518" s="66"/>
    </row>
    <row r="9519" spans="22:22" x14ac:dyDescent="0.3">
      <c r="V9519" s="66"/>
    </row>
    <row r="9520" spans="22:22" x14ac:dyDescent="0.3">
      <c r="V9520" s="66"/>
    </row>
    <row r="9521" spans="22:22" x14ac:dyDescent="0.3">
      <c r="V9521" s="66"/>
    </row>
    <row r="9522" spans="22:22" x14ac:dyDescent="0.3">
      <c r="V9522" s="66"/>
    </row>
    <row r="9523" spans="22:22" x14ac:dyDescent="0.3">
      <c r="V9523" s="66"/>
    </row>
    <row r="9524" spans="22:22" x14ac:dyDescent="0.3">
      <c r="V9524" s="66"/>
    </row>
    <row r="9525" spans="22:22" x14ac:dyDescent="0.3">
      <c r="V9525" s="66"/>
    </row>
    <row r="9526" spans="22:22" x14ac:dyDescent="0.3">
      <c r="V9526" s="66"/>
    </row>
    <row r="9527" spans="22:22" x14ac:dyDescent="0.3">
      <c r="V9527" s="66"/>
    </row>
    <row r="9528" spans="22:22" x14ac:dyDescent="0.3">
      <c r="V9528" s="66"/>
    </row>
    <row r="9529" spans="22:22" x14ac:dyDescent="0.3">
      <c r="V9529" s="66"/>
    </row>
    <row r="9530" spans="22:22" x14ac:dyDescent="0.3">
      <c r="V9530" s="66"/>
    </row>
    <row r="9531" spans="22:22" x14ac:dyDescent="0.3">
      <c r="V9531" s="66"/>
    </row>
    <row r="9532" spans="22:22" x14ac:dyDescent="0.3">
      <c r="V9532" s="66"/>
    </row>
    <row r="9533" spans="22:22" x14ac:dyDescent="0.3">
      <c r="V9533" s="66"/>
    </row>
    <row r="9534" spans="22:22" x14ac:dyDescent="0.3">
      <c r="V9534" s="66"/>
    </row>
    <row r="9535" spans="22:22" x14ac:dyDescent="0.3">
      <c r="V9535" s="66"/>
    </row>
    <row r="9536" spans="22:22" x14ac:dyDescent="0.3">
      <c r="V9536" s="66"/>
    </row>
    <row r="9537" spans="22:22" x14ac:dyDescent="0.3">
      <c r="V9537" s="66"/>
    </row>
    <row r="9538" spans="22:22" x14ac:dyDescent="0.3">
      <c r="V9538" s="66"/>
    </row>
    <row r="9539" spans="22:22" x14ac:dyDescent="0.3">
      <c r="V9539" s="66"/>
    </row>
    <row r="9540" spans="22:22" x14ac:dyDescent="0.3">
      <c r="V9540" s="66"/>
    </row>
    <row r="9541" spans="22:22" x14ac:dyDescent="0.3">
      <c r="V9541" s="66"/>
    </row>
    <row r="9542" spans="22:22" x14ac:dyDescent="0.3">
      <c r="V9542" s="66"/>
    </row>
    <row r="9543" spans="22:22" x14ac:dyDescent="0.3">
      <c r="V9543" s="66"/>
    </row>
    <row r="9544" spans="22:22" x14ac:dyDescent="0.3">
      <c r="V9544" s="66"/>
    </row>
    <row r="9545" spans="22:22" x14ac:dyDescent="0.3">
      <c r="V9545" s="66"/>
    </row>
    <row r="9546" spans="22:22" x14ac:dyDescent="0.3">
      <c r="V9546" s="66"/>
    </row>
    <row r="9547" spans="22:22" x14ac:dyDescent="0.3">
      <c r="V9547" s="66"/>
    </row>
    <row r="9548" spans="22:22" x14ac:dyDescent="0.3">
      <c r="V9548" s="66"/>
    </row>
    <row r="9549" spans="22:22" x14ac:dyDescent="0.3">
      <c r="V9549" s="66"/>
    </row>
    <row r="9550" spans="22:22" x14ac:dyDescent="0.3">
      <c r="V9550" s="66"/>
    </row>
    <row r="9551" spans="22:22" x14ac:dyDescent="0.3">
      <c r="V9551" s="66"/>
    </row>
    <row r="9552" spans="22:22" x14ac:dyDescent="0.3">
      <c r="V9552" s="66"/>
    </row>
    <row r="9553" spans="22:22" x14ac:dyDescent="0.3">
      <c r="V9553" s="66"/>
    </row>
    <row r="9554" spans="22:22" x14ac:dyDescent="0.3">
      <c r="V9554" s="66"/>
    </row>
    <row r="9555" spans="22:22" x14ac:dyDescent="0.3">
      <c r="V9555" s="66"/>
    </row>
    <row r="9556" spans="22:22" x14ac:dyDescent="0.3">
      <c r="V9556" s="66"/>
    </row>
    <row r="9557" spans="22:22" x14ac:dyDescent="0.3">
      <c r="V9557" s="66"/>
    </row>
    <row r="9558" spans="22:22" x14ac:dyDescent="0.3">
      <c r="V9558" s="66"/>
    </row>
    <row r="9559" spans="22:22" x14ac:dyDescent="0.3">
      <c r="V9559" s="66"/>
    </row>
    <row r="9560" spans="22:22" x14ac:dyDescent="0.3">
      <c r="V9560" s="66"/>
    </row>
    <row r="9561" spans="22:22" x14ac:dyDescent="0.3">
      <c r="V9561" s="66"/>
    </row>
    <row r="9562" spans="22:22" x14ac:dyDescent="0.3">
      <c r="V9562" s="66"/>
    </row>
    <row r="9563" spans="22:22" x14ac:dyDescent="0.3">
      <c r="V9563" s="66"/>
    </row>
    <row r="9564" spans="22:22" x14ac:dyDescent="0.3">
      <c r="V9564" s="66"/>
    </row>
    <row r="9565" spans="22:22" x14ac:dyDescent="0.3">
      <c r="V9565" s="66"/>
    </row>
    <row r="9566" spans="22:22" x14ac:dyDescent="0.3">
      <c r="V9566" s="66"/>
    </row>
    <row r="9567" spans="22:22" x14ac:dyDescent="0.3">
      <c r="V9567" s="66"/>
    </row>
    <row r="9568" spans="22:22" x14ac:dyDescent="0.3">
      <c r="V9568" s="66"/>
    </row>
    <row r="9569" spans="22:22" x14ac:dyDescent="0.3">
      <c r="V9569" s="66"/>
    </row>
    <row r="9570" spans="22:22" x14ac:dyDescent="0.3">
      <c r="V9570" s="66"/>
    </row>
    <row r="9571" spans="22:22" x14ac:dyDescent="0.3">
      <c r="V9571" s="66"/>
    </row>
    <row r="9572" spans="22:22" x14ac:dyDescent="0.3">
      <c r="V9572" s="66"/>
    </row>
    <row r="9573" spans="22:22" x14ac:dyDescent="0.3">
      <c r="V9573" s="66"/>
    </row>
    <row r="9574" spans="22:22" x14ac:dyDescent="0.3">
      <c r="V9574" s="66"/>
    </row>
    <row r="9575" spans="22:22" x14ac:dyDescent="0.3">
      <c r="V9575" s="66"/>
    </row>
    <row r="9576" spans="22:22" x14ac:dyDescent="0.3">
      <c r="V9576" s="66"/>
    </row>
    <row r="9577" spans="22:22" x14ac:dyDescent="0.3">
      <c r="V9577" s="66"/>
    </row>
    <row r="9578" spans="22:22" x14ac:dyDescent="0.3">
      <c r="V9578" s="66"/>
    </row>
    <row r="9579" spans="22:22" x14ac:dyDescent="0.3">
      <c r="V9579" s="66"/>
    </row>
    <row r="9580" spans="22:22" x14ac:dyDescent="0.3">
      <c r="V9580" s="66"/>
    </row>
    <row r="9581" spans="22:22" x14ac:dyDescent="0.3">
      <c r="V9581" s="66"/>
    </row>
    <row r="9582" spans="22:22" x14ac:dyDescent="0.3">
      <c r="V9582" s="66"/>
    </row>
    <row r="9583" spans="22:22" x14ac:dyDescent="0.3">
      <c r="V9583" s="66"/>
    </row>
    <row r="9584" spans="22:22" x14ac:dyDescent="0.3">
      <c r="V9584" s="66"/>
    </row>
    <row r="9585" spans="22:22" x14ac:dyDescent="0.3">
      <c r="V9585" s="66"/>
    </row>
    <row r="9586" spans="22:22" x14ac:dyDescent="0.3">
      <c r="V9586" s="66"/>
    </row>
    <row r="9587" spans="22:22" x14ac:dyDescent="0.3">
      <c r="V9587" s="66"/>
    </row>
    <row r="9588" spans="22:22" x14ac:dyDescent="0.3">
      <c r="V9588" s="66"/>
    </row>
    <row r="9589" spans="22:22" x14ac:dyDescent="0.3">
      <c r="V9589" s="66"/>
    </row>
    <row r="9590" spans="22:22" x14ac:dyDescent="0.3">
      <c r="V9590" s="66"/>
    </row>
    <row r="9591" spans="22:22" x14ac:dyDescent="0.3">
      <c r="V9591" s="66"/>
    </row>
    <row r="9592" spans="22:22" x14ac:dyDescent="0.3">
      <c r="V9592" s="66"/>
    </row>
    <row r="9593" spans="22:22" x14ac:dyDescent="0.3">
      <c r="V9593" s="66"/>
    </row>
    <row r="9594" spans="22:22" x14ac:dyDescent="0.3">
      <c r="V9594" s="66"/>
    </row>
    <row r="9595" spans="22:22" x14ac:dyDescent="0.3">
      <c r="V9595" s="66"/>
    </row>
    <row r="9596" spans="22:22" x14ac:dyDescent="0.3">
      <c r="V9596" s="66"/>
    </row>
    <row r="9597" spans="22:22" x14ac:dyDescent="0.3">
      <c r="V9597" s="66"/>
    </row>
    <row r="9598" spans="22:22" x14ac:dyDescent="0.3">
      <c r="V9598" s="66"/>
    </row>
    <row r="9599" spans="22:22" x14ac:dyDescent="0.3">
      <c r="V9599" s="66"/>
    </row>
    <row r="9600" spans="22:22" x14ac:dyDescent="0.3">
      <c r="V9600" s="66"/>
    </row>
    <row r="9601" spans="22:22" x14ac:dyDescent="0.3">
      <c r="V9601" s="66"/>
    </row>
    <row r="9602" spans="22:22" x14ac:dyDescent="0.3">
      <c r="V9602" s="66"/>
    </row>
    <row r="9603" spans="22:22" x14ac:dyDescent="0.3">
      <c r="V9603" s="66"/>
    </row>
    <row r="9604" spans="22:22" x14ac:dyDescent="0.3">
      <c r="V9604" s="66"/>
    </row>
    <row r="9605" spans="22:22" x14ac:dyDescent="0.3">
      <c r="V9605" s="66"/>
    </row>
    <row r="9606" spans="22:22" x14ac:dyDescent="0.3">
      <c r="V9606" s="66"/>
    </row>
    <row r="9607" spans="22:22" x14ac:dyDescent="0.3">
      <c r="V9607" s="66"/>
    </row>
    <row r="9608" spans="22:22" x14ac:dyDescent="0.3">
      <c r="V9608" s="66"/>
    </row>
    <row r="9609" spans="22:22" x14ac:dyDescent="0.3">
      <c r="V9609" s="66"/>
    </row>
    <row r="9610" spans="22:22" x14ac:dyDescent="0.3">
      <c r="V9610" s="66"/>
    </row>
    <row r="9611" spans="22:22" x14ac:dyDescent="0.3">
      <c r="V9611" s="66"/>
    </row>
    <row r="9612" spans="22:22" x14ac:dyDescent="0.3">
      <c r="V9612" s="66"/>
    </row>
    <row r="9613" spans="22:22" x14ac:dyDescent="0.3">
      <c r="V9613" s="66"/>
    </row>
    <row r="9614" spans="22:22" x14ac:dyDescent="0.3">
      <c r="V9614" s="66"/>
    </row>
    <row r="9615" spans="22:22" x14ac:dyDescent="0.3">
      <c r="V9615" s="66"/>
    </row>
    <row r="9616" spans="22:22" x14ac:dyDescent="0.3">
      <c r="V9616" s="66"/>
    </row>
    <row r="9617" spans="22:22" x14ac:dyDescent="0.3">
      <c r="V9617" s="66"/>
    </row>
    <row r="9618" spans="22:22" x14ac:dyDescent="0.3">
      <c r="V9618" s="66"/>
    </row>
    <row r="9619" spans="22:22" x14ac:dyDescent="0.3">
      <c r="V9619" s="66"/>
    </row>
    <row r="9620" spans="22:22" x14ac:dyDescent="0.3">
      <c r="V9620" s="66"/>
    </row>
    <row r="9621" spans="22:22" x14ac:dyDescent="0.3">
      <c r="V9621" s="66"/>
    </row>
    <row r="9622" spans="22:22" x14ac:dyDescent="0.3">
      <c r="V9622" s="66"/>
    </row>
    <row r="9623" spans="22:22" x14ac:dyDescent="0.3">
      <c r="V9623" s="66"/>
    </row>
    <row r="9624" spans="22:22" x14ac:dyDescent="0.3">
      <c r="V9624" s="66"/>
    </row>
    <row r="9625" spans="22:22" x14ac:dyDescent="0.3">
      <c r="V9625" s="66"/>
    </row>
    <row r="9626" spans="22:22" x14ac:dyDescent="0.3">
      <c r="V9626" s="66"/>
    </row>
    <row r="9627" spans="22:22" x14ac:dyDescent="0.3">
      <c r="V9627" s="66"/>
    </row>
    <row r="9628" spans="22:22" x14ac:dyDescent="0.3">
      <c r="V9628" s="66"/>
    </row>
    <row r="9629" spans="22:22" x14ac:dyDescent="0.3">
      <c r="V9629" s="66"/>
    </row>
    <row r="9630" spans="22:22" x14ac:dyDescent="0.3">
      <c r="V9630" s="66"/>
    </row>
    <row r="9631" spans="22:22" x14ac:dyDescent="0.3">
      <c r="V9631" s="66"/>
    </row>
    <row r="9632" spans="22:22" x14ac:dyDescent="0.3">
      <c r="V9632" s="66"/>
    </row>
    <row r="9633" spans="22:22" x14ac:dyDescent="0.3">
      <c r="V9633" s="66"/>
    </row>
    <row r="9634" spans="22:22" x14ac:dyDescent="0.3">
      <c r="V9634" s="66"/>
    </row>
    <row r="9635" spans="22:22" x14ac:dyDescent="0.3">
      <c r="V9635" s="66"/>
    </row>
    <row r="9636" spans="22:22" x14ac:dyDescent="0.3">
      <c r="V9636" s="66"/>
    </row>
    <row r="9637" spans="22:22" x14ac:dyDescent="0.3">
      <c r="V9637" s="66"/>
    </row>
    <row r="9638" spans="22:22" x14ac:dyDescent="0.3">
      <c r="V9638" s="66"/>
    </row>
    <row r="9639" spans="22:22" x14ac:dyDescent="0.3">
      <c r="V9639" s="66"/>
    </row>
    <row r="9640" spans="22:22" x14ac:dyDescent="0.3">
      <c r="V9640" s="66"/>
    </row>
    <row r="9641" spans="22:22" x14ac:dyDescent="0.3">
      <c r="V9641" s="66"/>
    </row>
    <row r="9642" spans="22:22" x14ac:dyDescent="0.3">
      <c r="V9642" s="66"/>
    </row>
    <row r="9643" spans="22:22" x14ac:dyDescent="0.3">
      <c r="V9643" s="66"/>
    </row>
    <row r="9644" spans="22:22" x14ac:dyDescent="0.3">
      <c r="V9644" s="66"/>
    </row>
    <row r="9645" spans="22:22" x14ac:dyDescent="0.3">
      <c r="V9645" s="66"/>
    </row>
    <row r="9646" spans="22:22" x14ac:dyDescent="0.3">
      <c r="V9646" s="66"/>
    </row>
    <row r="9647" spans="22:22" x14ac:dyDescent="0.3">
      <c r="V9647" s="66"/>
    </row>
    <row r="9648" spans="22:22" x14ac:dyDescent="0.3">
      <c r="V9648" s="66"/>
    </row>
    <row r="9649" spans="22:22" x14ac:dyDescent="0.3">
      <c r="V9649" s="66"/>
    </row>
    <row r="9650" spans="22:22" x14ac:dyDescent="0.3">
      <c r="V9650" s="66"/>
    </row>
    <row r="9651" spans="22:22" x14ac:dyDescent="0.3">
      <c r="V9651" s="66"/>
    </row>
    <row r="9652" spans="22:22" x14ac:dyDescent="0.3">
      <c r="V9652" s="66"/>
    </row>
    <row r="9653" spans="22:22" x14ac:dyDescent="0.3">
      <c r="V9653" s="66"/>
    </row>
    <row r="9654" spans="22:22" x14ac:dyDescent="0.3">
      <c r="V9654" s="66"/>
    </row>
    <row r="9655" spans="22:22" x14ac:dyDescent="0.3">
      <c r="V9655" s="66"/>
    </row>
    <row r="9656" spans="22:22" x14ac:dyDescent="0.3">
      <c r="V9656" s="66"/>
    </row>
    <row r="9657" spans="22:22" x14ac:dyDescent="0.3">
      <c r="V9657" s="66"/>
    </row>
    <row r="9658" spans="22:22" x14ac:dyDescent="0.3">
      <c r="V9658" s="66"/>
    </row>
    <row r="9659" spans="22:22" x14ac:dyDescent="0.3">
      <c r="V9659" s="66"/>
    </row>
    <row r="9660" spans="22:22" x14ac:dyDescent="0.3">
      <c r="V9660" s="66"/>
    </row>
    <row r="9661" spans="22:22" x14ac:dyDescent="0.3">
      <c r="V9661" s="66"/>
    </row>
    <row r="9662" spans="22:22" x14ac:dyDescent="0.3">
      <c r="V9662" s="66"/>
    </row>
    <row r="9663" spans="22:22" x14ac:dyDescent="0.3">
      <c r="V9663" s="66"/>
    </row>
    <row r="9664" spans="22:22" x14ac:dyDescent="0.3">
      <c r="V9664" s="66"/>
    </row>
    <row r="9665" spans="22:22" x14ac:dyDescent="0.3">
      <c r="V9665" s="66"/>
    </row>
    <row r="9666" spans="22:22" x14ac:dyDescent="0.3">
      <c r="V9666" s="66"/>
    </row>
    <row r="9667" spans="22:22" x14ac:dyDescent="0.3">
      <c r="V9667" s="66"/>
    </row>
    <row r="9668" spans="22:22" x14ac:dyDescent="0.3">
      <c r="V9668" s="66"/>
    </row>
    <row r="9669" spans="22:22" x14ac:dyDescent="0.3">
      <c r="V9669" s="66"/>
    </row>
    <row r="9670" spans="22:22" x14ac:dyDescent="0.3">
      <c r="V9670" s="66"/>
    </row>
    <row r="9671" spans="22:22" x14ac:dyDescent="0.3">
      <c r="V9671" s="66"/>
    </row>
    <row r="9672" spans="22:22" x14ac:dyDescent="0.3">
      <c r="V9672" s="66"/>
    </row>
    <row r="9673" spans="22:22" x14ac:dyDescent="0.3">
      <c r="V9673" s="66"/>
    </row>
    <row r="9674" spans="22:22" x14ac:dyDescent="0.3">
      <c r="V9674" s="66"/>
    </row>
    <row r="9675" spans="22:22" x14ac:dyDescent="0.3">
      <c r="V9675" s="66"/>
    </row>
    <row r="9676" spans="22:22" x14ac:dyDescent="0.3">
      <c r="V9676" s="66"/>
    </row>
    <row r="9677" spans="22:22" x14ac:dyDescent="0.3">
      <c r="V9677" s="66"/>
    </row>
    <row r="9678" spans="22:22" x14ac:dyDescent="0.3">
      <c r="V9678" s="66"/>
    </row>
    <row r="9679" spans="22:22" x14ac:dyDescent="0.3">
      <c r="V9679" s="66"/>
    </row>
    <row r="9680" spans="22:22" x14ac:dyDescent="0.3">
      <c r="V9680" s="66"/>
    </row>
    <row r="9681" spans="22:22" x14ac:dyDescent="0.3">
      <c r="V9681" s="66"/>
    </row>
    <row r="9682" spans="22:22" x14ac:dyDescent="0.3">
      <c r="V9682" s="66"/>
    </row>
    <row r="9683" spans="22:22" x14ac:dyDescent="0.3">
      <c r="V9683" s="66"/>
    </row>
    <row r="9684" spans="22:22" x14ac:dyDescent="0.3">
      <c r="V9684" s="66"/>
    </row>
    <row r="9685" spans="22:22" x14ac:dyDescent="0.3">
      <c r="V9685" s="66"/>
    </row>
    <row r="9686" spans="22:22" x14ac:dyDescent="0.3">
      <c r="V9686" s="66"/>
    </row>
    <row r="9687" spans="22:22" x14ac:dyDescent="0.3">
      <c r="V9687" s="66"/>
    </row>
    <row r="9688" spans="22:22" x14ac:dyDescent="0.3">
      <c r="V9688" s="66"/>
    </row>
    <row r="9689" spans="22:22" x14ac:dyDescent="0.3">
      <c r="V9689" s="66"/>
    </row>
    <row r="9690" spans="22:22" x14ac:dyDescent="0.3">
      <c r="V9690" s="66"/>
    </row>
    <row r="9691" spans="22:22" x14ac:dyDescent="0.3">
      <c r="V9691" s="66"/>
    </row>
    <row r="9692" spans="22:22" x14ac:dyDescent="0.3">
      <c r="V9692" s="66"/>
    </row>
    <row r="9693" spans="22:22" x14ac:dyDescent="0.3">
      <c r="V9693" s="66"/>
    </row>
    <row r="9694" spans="22:22" x14ac:dyDescent="0.3">
      <c r="V9694" s="66"/>
    </row>
    <row r="9695" spans="22:22" x14ac:dyDescent="0.3">
      <c r="V9695" s="66"/>
    </row>
    <row r="9696" spans="22:22" x14ac:dyDescent="0.3">
      <c r="V9696" s="66"/>
    </row>
    <row r="9697" spans="22:22" x14ac:dyDescent="0.3">
      <c r="V9697" s="66"/>
    </row>
    <row r="9698" spans="22:22" x14ac:dyDescent="0.3">
      <c r="V9698" s="66"/>
    </row>
    <row r="9699" spans="22:22" x14ac:dyDescent="0.3">
      <c r="V9699" s="66"/>
    </row>
    <row r="9700" spans="22:22" x14ac:dyDescent="0.3">
      <c r="V9700" s="66"/>
    </row>
    <row r="9701" spans="22:22" x14ac:dyDescent="0.3">
      <c r="V9701" s="66"/>
    </row>
    <row r="9702" spans="22:22" x14ac:dyDescent="0.3">
      <c r="V9702" s="66"/>
    </row>
    <row r="9703" spans="22:22" x14ac:dyDescent="0.3">
      <c r="V9703" s="66"/>
    </row>
    <row r="9704" spans="22:22" x14ac:dyDescent="0.3">
      <c r="V9704" s="66"/>
    </row>
    <row r="9705" spans="22:22" x14ac:dyDescent="0.3">
      <c r="V9705" s="66"/>
    </row>
    <row r="9706" spans="22:22" x14ac:dyDescent="0.3">
      <c r="V9706" s="66"/>
    </row>
    <row r="9707" spans="22:22" x14ac:dyDescent="0.3">
      <c r="V9707" s="66"/>
    </row>
    <row r="9708" spans="22:22" x14ac:dyDescent="0.3">
      <c r="V9708" s="66"/>
    </row>
    <row r="9709" spans="22:22" x14ac:dyDescent="0.3">
      <c r="V9709" s="66"/>
    </row>
    <row r="9710" spans="22:22" x14ac:dyDescent="0.3">
      <c r="V9710" s="66"/>
    </row>
    <row r="9711" spans="22:22" x14ac:dyDescent="0.3">
      <c r="V9711" s="66"/>
    </row>
    <row r="9712" spans="22:22" x14ac:dyDescent="0.3">
      <c r="V9712" s="66"/>
    </row>
    <row r="9713" spans="22:22" x14ac:dyDescent="0.3">
      <c r="V9713" s="66"/>
    </row>
    <row r="9714" spans="22:22" x14ac:dyDescent="0.3">
      <c r="V9714" s="66"/>
    </row>
    <row r="9715" spans="22:22" x14ac:dyDescent="0.3">
      <c r="V9715" s="66"/>
    </row>
    <row r="9716" spans="22:22" x14ac:dyDescent="0.3">
      <c r="V9716" s="66"/>
    </row>
    <row r="9717" spans="22:22" x14ac:dyDescent="0.3">
      <c r="V9717" s="66"/>
    </row>
    <row r="9718" spans="22:22" x14ac:dyDescent="0.3">
      <c r="V9718" s="66"/>
    </row>
    <row r="9719" spans="22:22" x14ac:dyDescent="0.3">
      <c r="V9719" s="66"/>
    </row>
    <row r="9720" spans="22:22" x14ac:dyDescent="0.3">
      <c r="V9720" s="66"/>
    </row>
    <row r="9721" spans="22:22" x14ac:dyDescent="0.3">
      <c r="V9721" s="66"/>
    </row>
    <row r="9722" spans="22:22" x14ac:dyDescent="0.3">
      <c r="V9722" s="66"/>
    </row>
    <row r="9723" spans="22:22" x14ac:dyDescent="0.3">
      <c r="V9723" s="66"/>
    </row>
    <row r="9724" spans="22:22" x14ac:dyDescent="0.3">
      <c r="V9724" s="66"/>
    </row>
    <row r="9725" spans="22:22" x14ac:dyDescent="0.3">
      <c r="V9725" s="66"/>
    </row>
    <row r="9726" spans="22:22" x14ac:dyDescent="0.3">
      <c r="V9726" s="66"/>
    </row>
    <row r="9727" spans="22:22" x14ac:dyDescent="0.3">
      <c r="V9727" s="66"/>
    </row>
    <row r="9728" spans="22:22" x14ac:dyDescent="0.3">
      <c r="V9728" s="66"/>
    </row>
    <row r="9729" spans="22:22" x14ac:dyDescent="0.3">
      <c r="V9729" s="66"/>
    </row>
    <row r="9730" spans="22:22" x14ac:dyDescent="0.3">
      <c r="V9730" s="66"/>
    </row>
    <row r="9731" spans="22:22" x14ac:dyDescent="0.3">
      <c r="V9731" s="66"/>
    </row>
    <row r="9732" spans="22:22" x14ac:dyDescent="0.3">
      <c r="V9732" s="66"/>
    </row>
    <row r="9733" spans="22:22" x14ac:dyDescent="0.3">
      <c r="V9733" s="66"/>
    </row>
    <row r="9734" spans="22:22" x14ac:dyDescent="0.3">
      <c r="V9734" s="66"/>
    </row>
    <row r="9735" spans="22:22" x14ac:dyDescent="0.3">
      <c r="V9735" s="66"/>
    </row>
    <row r="9736" spans="22:22" x14ac:dyDescent="0.3">
      <c r="V9736" s="66"/>
    </row>
    <row r="9737" spans="22:22" x14ac:dyDescent="0.3">
      <c r="V9737" s="66"/>
    </row>
    <row r="9738" spans="22:22" x14ac:dyDescent="0.3">
      <c r="V9738" s="66"/>
    </row>
    <row r="9739" spans="22:22" x14ac:dyDescent="0.3">
      <c r="V9739" s="66"/>
    </row>
    <row r="9740" spans="22:22" x14ac:dyDescent="0.3">
      <c r="V9740" s="66"/>
    </row>
    <row r="9741" spans="22:22" x14ac:dyDescent="0.3">
      <c r="V9741" s="66"/>
    </row>
    <row r="9742" spans="22:22" x14ac:dyDescent="0.3">
      <c r="V9742" s="66"/>
    </row>
    <row r="9743" spans="22:22" x14ac:dyDescent="0.3">
      <c r="V9743" s="66"/>
    </row>
    <row r="9744" spans="22:22" x14ac:dyDescent="0.3">
      <c r="V9744" s="66"/>
    </row>
    <row r="9745" spans="22:22" x14ac:dyDescent="0.3">
      <c r="V9745" s="66"/>
    </row>
    <row r="9746" spans="22:22" x14ac:dyDescent="0.3">
      <c r="V9746" s="66"/>
    </row>
    <row r="9747" spans="22:22" x14ac:dyDescent="0.3">
      <c r="V9747" s="66"/>
    </row>
    <row r="9748" spans="22:22" x14ac:dyDescent="0.3">
      <c r="V9748" s="66"/>
    </row>
    <row r="9749" spans="22:22" x14ac:dyDescent="0.3">
      <c r="V9749" s="66"/>
    </row>
    <row r="9750" spans="22:22" x14ac:dyDescent="0.3">
      <c r="V9750" s="66"/>
    </row>
    <row r="9751" spans="22:22" x14ac:dyDescent="0.3">
      <c r="V9751" s="66"/>
    </row>
    <row r="9752" spans="22:22" x14ac:dyDescent="0.3">
      <c r="V9752" s="66"/>
    </row>
    <row r="9753" spans="22:22" x14ac:dyDescent="0.3">
      <c r="V9753" s="66"/>
    </row>
    <row r="9754" spans="22:22" x14ac:dyDescent="0.3">
      <c r="V9754" s="66"/>
    </row>
    <row r="9755" spans="22:22" x14ac:dyDescent="0.3">
      <c r="V9755" s="66"/>
    </row>
    <row r="9756" spans="22:22" x14ac:dyDescent="0.3">
      <c r="V9756" s="66"/>
    </row>
    <row r="9757" spans="22:22" x14ac:dyDescent="0.3">
      <c r="V9757" s="66"/>
    </row>
    <row r="9758" spans="22:22" x14ac:dyDescent="0.3">
      <c r="V9758" s="66"/>
    </row>
    <row r="9759" spans="22:22" x14ac:dyDescent="0.3">
      <c r="V9759" s="66"/>
    </row>
    <row r="9760" spans="22:22" x14ac:dyDescent="0.3">
      <c r="V9760" s="66"/>
    </row>
    <row r="9761" spans="22:22" x14ac:dyDescent="0.3">
      <c r="V9761" s="66"/>
    </row>
    <row r="9762" spans="22:22" x14ac:dyDescent="0.3">
      <c r="V9762" s="66"/>
    </row>
    <row r="9763" spans="22:22" x14ac:dyDescent="0.3">
      <c r="V9763" s="66"/>
    </row>
    <row r="9764" spans="22:22" x14ac:dyDescent="0.3">
      <c r="V9764" s="66"/>
    </row>
    <row r="9765" spans="22:22" x14ac:dyDescent="0.3">
      <c r="V9765" s="66"/>
    </row>
    <row r="9766" spans="22:22" x14ac:dyDescent="0.3">
      <c r="V9766" s="66"/>
    </row>
    <row r="9767" spans="22:22" x14ac:dyDescent="0.3">
      <c r="V9767" s="66"/>
    </row>
    <row r="9768" spans="22:22" x14ac:dyDescent="0.3">
      <c r="V9768" s="66"/>
    </row>
    <row r="9769" spans="22:22" x14ac:dyDescent="0.3">
      <c r="V9769" s="66"/>
    </row>
    <row r="9770" spans="22:22" x14ac:dyDescent="0.3">
      <c r="V9770" s="66"/>
    </row>
    <row r="9771" spans="22:22" x14ac:dyDescent="0.3">
      <c r="V9771" s="66"/>
    </row>
    <row r="9772" spans="22:22" x14ac:dyDescent="0.3">
      <c r="V9772" s="66"/>
    </row>
    <row r="9773" spans="22:22" x14ac:dyDescent="0.3">
      <c r="V9773" s="66"/>
    </row>
    <row r="9774" spans="22:22" x14ac:dyDescent="0.3">
      <c r="V9774" s="66"/>
    </row>
    <row r="9775" spans="22:22" x14ac:dyDescent="0.3">
      <c r="V9775" s="66"/>
    </row>
    <row r="9776" spans="22:22" x14ac:dyDescent="0.3">
      <c r="V9776" s="66"/>
    </row>
    <row r="9777" spans="22:22" x14ac:dyDescent="0.3">
      <c r="V9777" s="66"/>
    </row>
    <row r="9778" spans="22:22" x14ac:dyDescent="0.3">
      <c r="V9778" s="66"/>
    </row>
    <row r="9779" spans="22:22" x14ac:dyDescent="0.3">
      <c r="V9779" s="66"/>
    </row>
    <row r="9780" spans="22:22" x14ac:dyDescent="0.3">
      <c r="V9780" s="66"/>
    </row>
    <row r="9781" spans="22:22" x14ac:dyDescent="0.3">
      <c r="V9781" s="66"/>
    </row>
    <row r="9782" spans="22:22" x14ac:dyDescent="0.3">
      <c r="V9782" s="66"/>
    </row>
    <row r="9783" spans="22:22" x14ac:dyDescent="0.3">
      <c r="V9783" s="66"/>
    </row>
    <row r="9784" spans="22:22" x14ac:dyDescent="0.3">
      <c r="V9784" s="66"/>
    </row>
    <row r="9785" spans="22:22" x14ac:dyDescent="0.3">
      <c r="V9785" s="66"/>
    </row>
    <row r="9786" spans="22:22" x14ac:dyDescent="0.3">
      <c r="V9786" s="66"/>
    </row>
    <row r="9787" spans="22:22" x14ac:dyDescent="0.3">
      <c r="V9787" s="66"/>
    </row>
    <row r="9788" spans="22:22" x14ac:dyDescent="0.3">
      <c r="V9788" s="66"/>
    </row>
    <row r="9789" spans="22:22" x14ac:dyDescent="0.3">
      <c r="V9789" s="66"/>
    </row>
    <row r="9790" spans="22:22" x14ac:dyDescent="0.3">
      <c r="V9790" s="66"/>
    </row>
    <row r="9791" spans="22:22" x14ac:dyDescent="0.3">
      <c r="V9791" s="66"/>
    </row>
    <row r="9792" spans="22:22" x14ac:dyDescent="0.3">
      <c r="V9792" s="66"/>
    </row>
    <row r="9793" spans="22:22" x14ac:dyDescent="0.3">
      <c r="V9793" s="66"/>
    </row>
    <row r="9794" spans="22:22" x14ac:dyDescent="0.3">
      <c r="V9794" s="66"/>
    </row>
    <row r="9795" spans="22:22" x14ac:dyDescent="0.3">
      <c r="V9795" s="66"/>
    </row>
    <row r="9796" spans="22:22" x14ac:dyDescent="0.3">
      <c r="V9796" s="66"/>
    </row>
    <row r="9797" spans="22:22" x14ac:dyDescent="0.3">
      <c r="V9797" s="66"/>
    </row>
    <row r="9798" spans="22:22" x14ac:dyDescent="0.3">
      <c r="V9798" s="66"/>
    </row>
    <row r="9799" spans="22:22" x14ac:dyDescent="0.3">
      <c r="V9799" s="66"/>
    </row>
    <row r="9800" spans="22:22" x14ac:dyDescent="0.3">
      <c r="V9800" s="66"/>
    </row>
    <row r="9801" spans="22:22" x14ac:dyDescent="0.3">
      <c r="V9801" s="66"/>
    </row>
    <row r="9802" spans="22:22" x14ac:dyDescent="0.3">
      <c r="V9802" s="66"/>
    </row>
    <row r="9803" spans="22:22" x14ac:dyDescent="0.3">
      <c r="V9803" s="66"/>
    </row>
    <row r="9804" spans="22:22" x14ac:dyDescent="0.3">
      <c r="V9804" s="66"/>
    </row>
    <row r="9805" spans="22:22" x14ac:dyDescent="0.3">
      <c r="V9805" s="66"/>
    </row>
    <row r="9806" spans="22:22" x14ac:dyDescent="0.3">
      <c r="V9806" s="66"/>
    </row>
    <row r="9807" spans="22:22" x14ac:dyDescent="0.3">
      <c r="V9807" s="66"/>
    </row>
    <row r="9808" spans="22:22" x14ac:dyDescent="0.3">
      <c r="V9808" s="66"/>
    </row>
    <row r="9809" spans="22:22" x14ac:dyDescent="0.3">
      <c r="V9809" s="66"/>
    </row>
    <row r="9810" spans="22:22" x14ac:dyDescent="0.3">
      <c r="V9810" s="66"/>
    </row>
    <row r="9811" spans="22:22" x14ac:dyDescent="0.3">
      <c r="V9811" s="66"/>
    </row>
    <row r="9812" spans="22:22" x14ac:dyDescent="0.3">
      <c r="V9812" s="66"/>
    </row>
    <row r="9813" spans="22:22" x14ac:dyDescent="0.3">
      <c r="V9813" s="66"/>
    </row>
    <row r="9814" spans="22:22" x14ac:dyDescent="0.3">
      <c r="V9814" s="66"/>
    </row>
    <row r="9815" spans="22:22" x14ac:dyDescent="0.3">
      <c r="V9815" s="66"/>
    </row>
    <row r="9816" spans="22:22" x14ac:dyDescent="0.3">
      <c r="V9816" s="66"/>
    </row>
    <row r="9817" spans="22:22" x14ac:dyDescent="0.3">
      <c r="V9817" s="66"/>
    </row>
    <row r="9818" spans="22:22" x14ac:dyDescent="0.3">
      <c r="V9818" s="66"/>
    </row>
    <row r="9819" spans="22:22" x14ac:dyDescent="0.3">
      <c r="V9819" s="66"/>
    </row>
    <row r="9820" spans="22:22" x14ac:dyDescent="0.3">
      <c r="V9820" s="66"/>
    </row>
    <row r="9821" spans="22:22" x14ac:dyDescent="0.3">
      <c r="V9821" s="66"/>
    </row>
    <row r="9822" spans="22:22" x14ac:dyDescent="0.3">
      <c r="V9822" s="66"/>
    </row>
    <row r="9823" spans="22:22" x14ac:dyDescent="0.3">
      <c r="V9823" s="66"/>
    </row>
    <row r="9824" spans="22:22" x14ac:dyDescent="0.3">
      <c r="V9824" s="66"/>
    </row>
    <row r="9825" spans="22:22" x14ac:dyDescent="0.3">
      <c r="V9825" s="66"/>
    </row>
    <row r="9826" spans="22:22" x14ac:dyDescent="0.3">
      <c r="V9826" s="66"/>
    </row>
    <row r="9827" spans="22:22" x14ac:dyDescent="0.3">
      <c r="V9827" s="66"/>
    </row>
    <row r="9828" spans="22:22" x14ac:dyDescent="0.3">
      <c r="V9828" s="66"/>
    </row>
    <row r="9829" spans="22:22" x14ac:dyDescent="0.3">
      <c r="V9829" s="66"/>
    </row>
    <row r="9830" spans="22:22" x14ac:dyDescent="0.3">
      <c r="V9830" s="66"/>
    </row>
    <row r="9831" spans="22:22" x14ac:dyDescent="0.3">
      <c r="V9831" s="66"/>
    </row>
    <row r="9832" spans="22:22" x14ac:dyDescent="0.3">
      <c r="V9832" s="66"/>
    </row>
    <row r="9833" spans="22:22" x14ac:dyDescent="0.3">
      <c r="V9833" s="66"/>
    </row>
    <row r="9834" spans="22:22" x14ac:dyDescent="0.3">
      <c r="V9834" s="66"/>
    </row>
    <row r="9835" spans="22:22" x14ac:dyDescent="0.3">
      <c r="V9835" s="66"/>
    </row>
    <row r="9836" spans="22:22" x14ac:dyDescent="0.3">
      <c r="V9836" s="66"/>
    </row>
    <row r="9837" spans="22:22" x14ac:dyDescent="0.3">
      <c r="V9837" s="66"/>
    </row>
    <row r="9838" spans="22:22" x14ac:dyDescent="0.3">
      <c r="V9838" s="66"/>
    </row>
    <row r="9839" spans="22:22" x14ac:dyDescent="0.3">
      <c r="V9839" s="66"/>
    </row>
    <row r="9840" spans="22:22" x14ac:dyDescent="0.3">
      <c r="V9840" s="66"/>
    </row>
    <row r="9841" spans="22:22" x14ac:dyDescent="0.3">
      <c r="V9841" s="66"/>
    </row>
    <row r="9842" spans="22:22" x14ac:dyDescent="0.3">
      <c r="V9842" s="66"/>
    </row>
    <row r="9843" spans="22:22" x14ac:dyDescent="0.3">
      <c r="V9843" s="66"/>
    </row>
    <row r="9844" spans="22:22" x14ac:dyDescent="0.3">
      <c r="V9844" s="66"/>
    </row>
    <row r="9845" spans="22:22" x14ac:dyDescent="0.3">
      <c r="V9845" s="66"/>
    </row>
    <row r="9846" spans="22:22" x14ac:dyDescent="0.3">
      <c r="V9846" s="66"/>
    </row>
    <row r="9847" spans="22:22" x14ac:dyDescent="0.3">
      <c r="V9847" s="66"/>
    </row>
    <row r="9848" spans="22:22" x14ac:dyDescent="0.3">
      <c r="V9848" s="66"/>
    </row>
    <row r="9849" spans="22:22" x14ac:dyDescent="0.3">
      <c r="V9849" s="66"/>
    </row>
    <row r="9850" spans="22:22" x14ac:dyDescent="0.3">
      <c r="V9850" s="66"/>
    </row>
    <row r="9851" spans="22:22" x14ac:dyDescent="0.3">
      <c r="V9851" s="66"/>
    </row>
    <row r="9852" spans="22:22" x14ac:dyDescent="0.3">
      <c r="V9852" s="66"/>
    </row>
    <row r="9853" spans="22:22" x14ac:dyDescent="0.3">
      <c r="V9853" s="66"/>
    </row>
    <row r="9854" spans="22:22" x14ac:dyDescent="0.3">
      <c r="V9854" s="66"/>
    </row>
    <row r="9855" spans="22:22" x14ac:dyDescent="0.3">
      <c r="V9855" s="66"/>
    </row>
    <row r="9856" spans="22:22" x14ac:dyDescent="0.3">
      <c r="V9856" s="66"/>
    </row>
    <row r="9857" spans="22:22" x14ac:dyDescent="0.3">
      <c r="V9857" s="66"/>
    </row>
    <row r="9858" spans="22:22" x14ac:dyDescent="0.3">
      <c r="V9858" s="66"/>
    </row>
    <row r="9859" spans="22:22" x14ac:dyDescent="0.3">
      <c r="V9859" s="66"/>
    </row>
    <row r="9860" spans="22:22" x14ac:dyDescent="0.3">
      <c r="V9860" s="66"/>
    </row>
    <row r="9861" spans="22:22" x14ac:dyDescent="0.3">
      <c r="V9861" s="66"/>
    </row>
    <row r="9862" spans="22:22" x14ac:dyDescent="0.3">
      <c r="V9862" s="66"/>
    </row>
    <row r="9863" spans="22:22" x14ac:dyDescent="0.3">
      <c r="V9863" s="66"/>
    </row>
    <row r="9864" spans="22:22" x14ac:dyDescent="0.3">
      <c r="V9864" s="66"/>
    </row>
    <row r="9865" spans="22:22" x14ac:dyDescent="0.3">
      <c r="V9865" s="66"/>
    </row>
    <row r="9866" spans="22:22" x14ac:dyDescent="0.3">
      <c r="V9866" s="66"/>
    </row>
    <row r="9867" spans="22:22" x14ac:dyDescent="0.3">
      <c r="V9867" s="66"/>
    </row>
    <row r="9868" spans="22:22" x14ac:dyDescent="0.3">
      <c r="V9868" s="66"/>
    </row>
    <row r="9869" spans="22:22" x14ac:dyDescent="0.3">
      <c r="V9869" s="66"/>
    </row>
    <row r="9870" spans="22:22" x14ac:dyDescent="0.3">
      <c r="V9870" s="66"/>
    </row>
    <row r="9871" spans="22:22" x14ac:dyDescent="0.3">
      <c r="V9871" s="66"/>
    </row>
    <row r="9872" spans="22:22" x14ac:dyDescent="0.3">
      <c r="V9872" s="66"/>
    </row>
    <row r="9873" spans="22:22" x14ac:dyDescent="0.3">
      <c r="V9873" s="66"/>
    </row>
    <row r="9874" spans="22:22" x14ac:dyDescent="0.3">
      <c r="V9874" s="66"/>
    </row>
    <row r="9875" spans="22:22" x14ac:dyDescent="0.3">
      <c r="V9875" s="66"/>
    </row>
    <row r="9876" spans="22:22" x14ac:dyDescent="0.3">
      <c r="V9876" s="66"/>
    </row>
    <row r="9877" spans="22:22" x14ac:dyDescent="0.3">
      <c r="V9877" s="66"/>
    </row>
    <row r="9878" spans="22:22" x14ac:dyDescent="0.3">
      <c r="V9878" s="66"/>
    </row>
    <row r="9879" spans="22:22" x14ac:dyDescent="0.3">
      <c r="V9879" s="66"/>
    </row>
    <row r="9880" spans="22:22" x14ac:dyDescent="0.3">
      <c r="V9880" s="66"/>
    </row>
    <row r="9881" spans="22:22" x14ac:dyDescent="0.3">
      <c r="V9881" s="66"/>
    </row>
    <row r="9882" spans="22:22" x14ac:dyDescent="0.3">
      <c r="V9882" s="66"/>
    </row>
    <row r="9883" spans="22:22" x14ac:dyDescent="0.3">
      <c r="V9883" s="66"/>
    </row>
    <row r="9884" spans="22:22" x14ac:dyDescent="0.3">
      <c r="V9884" s="66"/>
    </row>
    <row r="9885" spans="22:22" x14ac:dyDescent="0.3">
      <c r="V9885" s="66"/>
    </row>
    <row r="9886" spans="22:22" x14ac:dyDescent="0.3">
      <c r="V9886" s="66"/>
    </row>
    <row r="9887" spans="22:22" x14ac:dyDescent="0.3">
      <c r="V9887" s="66"/>
    </row>
    <row r="9888" spans="22:22" x14ac:dyDescent="0.3">
      <c r="V9888" s="66"/>
    </row>
    <row r="9889" spans="22:22" x14ac:dyDescent="0.3">
      <c r="V9889" s="66"/>
    </row>
    <row r="9890" spans="22:22" x14ac:dyDescent="0.3">
      <c r="V9890" s="66"/>
    </row>
    <row r="9891" spans="22:22" x14ac:dyDescent="0.3">
      <c r="V9891" s="66"/>
    </row>
    <row r="9892" spans="22:22" x14ac:dyDescent="0.3">
      <c r="V9892" s="66"/>
    </row>
    <row r="9893" spans="22:22" x14ac:dyDescent="0.3">
      <c r="V9893" s="66"/>
    </row>
    <row r="9894" spans="22:22" x14ac:dyDescent="0.3">
      <c r="V9894" s="66"/>
    </row>
    <row r="9895" spans="22:22" x14ac:dyDescent="0.3">
      <c r="V9895" s="66"/>
    </row>
    <row r="9896" spans="22:22" x14ac:dyDescent="0.3">
      <c r="V9896" s="66"/>
    </row>
    <row r="9897" spans="22:22" x14ac:dyDescent="0.3">
      <c r="V9897" s="66"/>
    </row>
    <row r="9898" spans="22:22" x14ac:dyDescent="0.3">
      <c r="V9898" s="66"/>
    </row>
    <row r="9899" spans="22:22" x14ac:dyDescent="0.3">
      <c r="V9899" s="66"/>
    </row>
    <row r="9900" spans="22:22" x14ac:dyDescent="0.3">
      <c r="V9900" s="66"/>
    </row>
    <row r="9901" spans="22:22" x14ac:dyDescent="0.3">
      <c r="V9901" s="66"/>
    </row>
    <row r="9902" spans="22:22" x14ac:dyDescent="0.3">
      <c r="V9902" s="66"/>
    </row>
    <row r="9903" spans="22:22" x14ac:dyDescent="0.3">
      <c r="V9903" s="66"/>
    </row>
    <row r="9904" spans="22:22" x14ac:dyDescent="0.3">
      <c r="V9904" s="66"/>
    </row>
    <row r="9905" spans="22:22" x14ac:dyDescent="0.3">
      <c r="V9905" s="66"/>
    </row>
    <row r="9906" spans="22:22" x14ac:dyDescent="0.3">
      <c r="V9906" s="66"/>
    </row>
    <row r="9907" spans="22:22" x14ac:dyDescent="0.3">
      <c r="V9907" s="66"/>
    </row>
    <row r="9908" spans="22:22" x14ac:dyDescent="0.3">
      <c r="V9908" s="66"/>
    </row>
    <row r="9909" spans="22:22" x14ac:dyDescent="0.3">
      <c r="V9909" s="66"/>
    </row>
    <row r="9910" spans="22:22" x14ac:dyDescent="0.3">
      <c r="V9910" s="66"/>
    </row>
    <row r="9911" spans="22:22" x14ac:dyDescent="0.3">
      <c r="V9911" s="66"/>
    </row>
    <row r="9912" spans="22:22" x14ac:dyDescent="0.3">
      <c r="V9912" s="66"/>
    </row>
    <row r="9913" spans="22:22" x14ac:dyDescent="0.3">
      <c r="V9913" s="66"/>
    </row>
    <row r="9914" spans="22:22" x14ac:dyDescent="0.3">
      <c r="V9914" s="66"/>
    </row>
    <row r="9915" spans="22:22" x14ac:dyDescent="0.3">
      <c r="V9915" s="66"/>
    </row>
    <row r="9916" spans="22:22" x14ac:dyDescent="0.3">
      <c r="V9916" s="66"/>
    </row>
    <row r="9917" spans="22:22" x14ac:dyDescent="0.3">
      <c r="V9917" s="66"/>
    </row>
    <row r="9918" spans="22:22" x14ac:dyDescent="0.3">
      <c r="V9918" s="66"/>
    </row>
    <row r="9919" spans="22:22" x14ac:dyDescent="0.3">
      <c r="V9919" s="66"/>
    </row>
    <row r="9920" spans="22:22" x14ac:dyDescent="0.3">
      <c r="V9920" s="66"/>
    </row>
    <row r="9921" spans="22:22" x14ac:dyDescent="0.3">
      <c r="V9921" s="66"/>
    </row>
    <row r="9922" spans="22:22" x14ac:dyDescent="0.3">
      <c r="V9922" s="66"/>
    </row>
    <row r="9923" spans="22:22" x14ac:dyDescent="0.3">
      <c r="V9923" s="66"/>
    </row>
    <row r="9924" spans="22:22" x14ac:dyDescent="0.3">
      <c r="V9924" s="66"/>
    </row>
    <row r="9925" spans="22:22" x14ac:dyDescent="0.3">
      <c r="V9925" s="66"/>
    </row>
    <row r="9926" spans="22:22" x14ac:dyDescent="0.3">
      <c r="V9926" s="66"/>
    </row>
    <row r="9927" spans="22:22" x14ac:dyDescent="0.3">
      <c r="V9927" s="66"/>
    </row>
    <row r="9928" spans="22:22" x14ac:dyDescent="0.3">
      <c r="V9928" s="66"/>
    </row>
    <row r="9929" spans="22:22" x14ac:dyDescent="0.3">
      <c r="V9929" s="66"/>
    </row>
    <row r="9930" spans="22:22" x14ac:dyDescent="0.3">
      <c r="V9930" s="66"/>
    </row>
    <row r="9931" spans="22:22" x14ac:dyDescent="0.3">
      <c r="V9931" s="66"/>
    </row>
    <row r="9932" spans="22:22" x14ac:dyDescent="0.3">
      <c r="V9932" s="66"/>
    </row>
    <row r="9933" spans="22:22" x14ac:dyDescent="0.3">
      <c r="V9933" s="66"/>
    </row>
    <row r="9934" spans="22:22" x14ac:dyDescent="0.3">
      <c r="V9934" s="66"/>
    </row>
    <row r="9935" spans="22:22" x14ac:dyDescent="0.3">
      <c r="V9935" s="66"/>
    </row>
    <row r="9936" spans="22:22" x14ac:dyDescent="0.3">
      <c r="V9936" s="66"/>
    </row>
    <row r="9937" spans="22:22" x14ac:dyDescent="0.3">
      <c r="V9937" s="66"/>
    </row>
    <row r="9938" spans="22:22" x14ac:dyDescent="0.3">
      <c r="V9938" s="66"/>
    </row>
    <row r="9939" spans="22:22" x14ac:dyDescent="0.3">
      <c r="V9939" s="66"/>
    </row>
    <row r="9940" spans="22:22" x14ac:dyDescent="0.3">
      <c r="V9940" s="66"/>
    </row>
    <row r="9941" spans="22:22" x14ac:dyDescent="0.3">
      <c r="V9941" s="66"/>
    </row>
    <row r="9942" spans="22:22" x14ac:dyDescent="0.3">
      <c r="V9942" s="66"/>
    </row>
    <row r="9943" spans="22:22" x14ac:dyDescent="0.3">
      <c r="V9943" s="66"/>
    </row>
    <row r="9944" spans="22:22" x14ac:dyDescent="0.3">
      <c r="V9944" s="66"/>
    </row>
    <row r="9945" spans="22:22" x14ac:dyDescent="0.3">
      <c r="V9945" s="66"/>
    </row>
    <row r="9946" spans="22:22" x14ac:dyDescent="0.3">
      <c r="V9946" s="66"/>
    </row>
    <row r="9947" spans="22:22" x14ac:dyDescent="0.3">
      <c r="V9947" s="66"/>
    </row>
    <row r="9948" spans="22:22" x14ac:dyDescent="0.3">
      <c r="V9948" s="66"/>
    </row>
    <row r="9949" spans="22:22" x14ac:dyDescent="0.3">
      <c r="V9949" s="66"/>
    </row>
    <row r="9950" spans="22:22" x14ac:dyDescent="0.3">
      <c r="V9950" s="66"/>
    </row>
    <row r="9951" spans="22:22" x14ac:dyDescent="0.3">
      <c r="V9951" s="66"/>
    </row>
    <row r="9952" spans="22:22" x14ac:dyDescent="0.3">
      <c r="V9952" s="66"/>
    </row>
    <row r="9953" spans="22:22" x14ac:dyDescent="0.3">
      <c r="V9953" s="66"/>
    </row>
    <row r="9954" spans="22:22" x14ac:dyDescent="0.3">
      <c r="V9954" s="66"/>
    </row>
    <row r="9955" spans="22:22" x14ac:dyDescent="0.3">
      <c r="V9955" s="66"/>
    </row>
    <row r="9956" spans="22:22" x14ac:dyDescent="0.3">
      <c r="V9956" s="66"/>
    </row>
    <row r="9957" spans="22:22" x14ac:dyDescent="0.3">
      <c r="V9957" s="66"/>
    </row>
    <row r="9958" spans="22:22" x14ac:dyDescent="0.3">
      <c r="V9958" s="66"/>
    </row>
    <row r="9959" spans="22:22" x14ac:dyDescent="0.3">
      <c r="V9959" s="66"/>
    </row>
    <row r="9960" spans="22:22" x14ac:dyDescent="0.3">
      <c r="V9960" s="66"/>
    </row>
    <row r="9961" spans="22:22" x14ac:dyDescent="0.3">
      <c r="V9961" s="66"/>
    </row>
    <row r="9962" spans="22:22" x14ac:dyDescent="0.3">
      <c r="V9962" s="66"/>
    </row>
    <row r="9963" spans="22:22" x14ac:dyDescent="0.3">
      <c r="V9963" s="66"/>
    </row>
    <row r="9964" spans="22:22" x14ac:dyDescent="0.3">
      <c r="V9964" s="66"/>
    </row>
    <row r="9965" spans="22:22" x14ac:dyDescent="0.3">
      <c r="V9965" s="66"/>
    </row>
    <row r="9966" spans="22:22" x14ac:dyDescent="0.3">
      <c r="V9966" s="66"/>
    </row>
    <row r="9967" spans="22:22" x14ac:dyDescent="0.3">
      <c r="V9967" s="66"/>
    </row>
    <row r="9968" spans="22:22" x14ac:dyDescent="0.3">
      <c r="V9968" s="66"/>
    </row>
    <row r="9969" spans="22:22" x14ac:dyDescent="0.3">
      <c r="V9969" s="66"/>
    </row>
    <row r="9970" spans="22:22" x14ac:dyDescent="0.3">
      <c r="V9970" s="66"/>
    </row>
    <row r="9971" spans="22:22" x14ac:dyDescent="0.3">
      <c r="V9971" s="66"/>
    </row>
    <row r="9972" spans="22:22" x14ac:dyDescent="0.3">
      <c r="V9972" s="66"/>
    </row>
    <row r="9973" spans="22:22" x14ac:dyDescent="0.3">
      <c r="V9973" s="66"/>
    </row>
    <row r="9974" spans="22:22" x14ac:dyDescent="0.3">
      <c r="V9974" s="66"/>
    </row>
    <row r="9975" spans="22:22" x14ac:dyDescent="0.3">
      <c r="V9975" s="66"/>
    </row>
    <row r="9976" spans="22:22" x14ac:dyDescent="0.3">
      <c r="V9976" s="66"/>
    </row>
    <row r="9977" spans="22:22" x14ac:dyDescent="0.3">
      <c r="V9977" s="66"/>
    </row>
    <row r="9978" spans="22:22" x14ac:dyDescent="0.3">
      <c r="V9978" s="66"/>
    </row>
    <row r="9979" spans="22:22" x14ac:dyDescent="0.3">
      <c r="V9979" s="66"/>
    </row>
    <row r="9980" spans="22:22" x14ac:dyDescent="0.3">
      <c r="V9980" s="66"/>
    </row>
    <row r="9981" spans="22:22" x14ac:dyDescent="0.3">
      <c r="V9981" s="66"/>
    </row>
    <row r="9982" spans="22:22" x14ac:dyDescent="0.3">
      <c r="V9982" s="66"/>
    </row>
    <row r="9983" spans="22:22" x14ac:dyDescent="0.3">
      <c r="V9983" s="66"/>
    </row>
    <row r="9984" spans="22:22" x14ac:dyDescent="0.3">
      <c r="V9984" s="66"/>
    </row>
    <row r="9985" spans="22:22" x14ac:dyDescent="0.3">
      <c r="V9985" s="66"/>
    </row>
    <row r="9986" spans="22:22" x14ac:dyDescent="0.3">
      <c r="V9986" s="66"/>
    </row>
    <row r="9987" spans="22:22" x14ac:dyDescent="0.3">
      <c r="V9987" s="66"/>
    </row>
    <row r="9988" spans="22:22" x14ac:dyDescent="0.3">
      <c r="V9988" s="66"/>
    </row>
    <row r="9989" spans="22:22" x14ac:dyDescent="0.3">
      <c r="V9989" s="66"/>
    </row>
    <row r="9990" spans="22:22" x14ac:dyDescent="0.3">
      <c r="V9990" s="66"/>
    </row>
    <row r="9991" spans="22:22" x14ac:dyDescent="0.3">
      <c r="V9991" s="66"/>
    </row>
    <row r="9992" spans="22:22" x14ac:dyDescent="0.3">
      <c r="V9992" s="66"/>
    </row>
    <row r="9993" spans="22:22" x14ac:dyDescent="0.3">
      <c r="V9993" s="66"/>
    </row>
    <row r="9994" spans="22:22" x14ac:dyDescent="0.3">
      <c r="V9994" s="66"/>
    </row>
    <row r="9995" spans="22:22" x14ac:dyDescent="0.3">
      <c r="V9995" s="66"/>
    </row>
    <row r="9996" spans="22:22" x14ac:dyDescent="0.3">
      <c r="V9996" s="66"/>
    </row>
    <row r="9997" spans="22:22" x14ac:dyDescent="0.3">
      <c r="V9997" s="66"/>
    </row>
    <row r="9998" spans="22:22" x14ac:dyDescent="0.3">
      <c r="V9998" s="66"/>
    </row>
    <row r="9999" spans="22:22" x14ac:dyDescent="0.3">
      <c r="V9999" s="66"/>
    </row>
    <row r="10000" spans="22:22" x14ac:dyDescent="0.3">
      <c r="V10000" s="66"/>
    </row>
    <row r="10001" spans="22:22" x14ac:dyDescent="0.3">
      <c r="V10001" s="66"/>
    </row>
    <row r="10002" spans="22:22" x14ac:dyDescent="0.3">
      <c r="V10002" s="66"/>
    </row>
    <row r="10003" spans="22:22" x14ac:dyDescent="0.3">
      <c r="V10003" s="66"/>
    </row>
    <row r="10004" spans="22:22" x14ac:dyDescent="0.3">
      <c r="V10004" s="66"/>
    </row>
    <row r="10005" spans="22:22" x14ac:dyDescent="0.3">
      <c r="V10005" s="66"/>
    </row>
    <row r="10006" spans="22:22" x14ac:dyDescent="0.3">
      <c r="V10006" s="66"/>
    </row>
    <row r="10007" spans="22:22" x14ac:dyDescent="0.3">
      <c r="V10007" s="66"/>
    </row>
    <row r="10008" spans="22:22" x14ac:dyDescent="0.3">
      <c r="V10008" s="66"/>
    </row>
    <row r="10009" spans="22:22" x14ac:dyDescent="0.3">
      <c r="V10009" s="66"/>
    </row>
    <row r="10010" spans="22:22" x14ac:dyDescent="0.3">
      <c r="V10010" s="66"/>
    </row>
    <row r="10011" spans="22:22" x14ac:dyDescent="0.3">
      <c r="V10011" s="66"/>
    </row>
    <row r="10012" spans="22:22" x14ac:dyDescent="0.3">
      <c r="V10012" s="66"/>
    </row>
    <row r="10013" spans="22:22" x14ac:dyDescent="0.3">
      <c r="V10013" s="66"/>
    </row>
    <row r="10014" spans="22:22" x14ac:dyDescent="0.3">
      <c r="V10014" s="66"/>
    </row>
    <row r="10015" spans="22:22" x14ac:dyDescent="0.3">
      <c r="V10015" s="66"/>
    </row>
    <row r="10016" spans="22:22" x14ac:dyDescent="0.3">
      <c r="V10016" s="66"/>
    </row>
    <row r="10017" spans="22:22" x14ac:dyDescent="0.3">
      <c r="V10017" s="66"/>
    </row>
    <row r="10018" spans="22:22" x14ac:dyDescent="0.3">
      <c r="V10018" s="66"/>
    </row>
    <row r="10019" spans="22:22" x14ac:dyDescent="0.3">
      <c r="V10019" s="66"/>
    </row>
    <row r="10020" spans="22:22" x14ac:dyDescent="0.3">
      <c r="V10020" s="66"/>
    </row>
    <row r="10021" spans="22:22" x14ac:dyDescent="0.3">
      <c r="V10021" s="66"/>
    </row>
    <row r="10022" spans="22:22" x14ac:dyDescent="0.3">
      <c r="V10022" s="66"/>
    </row>
    <row r="10023" spans="22:22" x14ac:dyDescent="0.3">
      <c r="V10023" s="66"/>
    </row>
    <row r="10024" spans="22:22" x14ac:dyDescent="0.3">
      <c r="V10024" s="66"/>
    </row>
    <row r="10025" spans="22:22" x14ac:dyDescent="0.3">
      <c r="V10025" s="66"/>
    </row>
    <row r="10026" spans="22:22" x14ac:dyDescent="0.3">
      <c r="V10026" s="66"/>
    </row>
    <row r="10027" spans="22:22" x14ac:dyDescent="0.3">
      <c r="V10027" s="66"/>
    </row>
    <row r="10028" spans="22:22" x14ac:dyDescent="0.3">
      <c r="V10028" s="66"/>
    </row>
    <row r="10029" spans="22:22" x14ac:dyDescent="0.3">
      <c r="V10029" s="66"/>
    </row>
    <row r="10030" spans="22:22" x14ac:dyDescent="0.3">
      <c r="V10030" s="66"/>
    </row>
    <row r="10031" spans="22:22" x14ac:dyDescent="0.3">
      <c r="V10031" s="66"/>
    </row>
    <row r="10032" spans="22:22" x14ac:dyDescent="0.3">
      <c r="V10032" s="66"/>
    </row>
    <row r="10033" spans="22:22" x14ac:dyDescent="0.3">
      <c r="V10033" s="66"/>
    </row>
    <row r="10034" spans="22:22" x14ac:dyDescent="0.3">
      <c r="V10034" s="66"/>
    </row>
    <row r="10035" spans="22:22" x14ac:dyDescent="0.3">
      <c r="V10035" s="66"/>
    </row>
    <row r="10036" spans="22:22" x14ac:dyDescent="0.3">
      <c r="V10036" s="66"/>
    </row>
    <row r="10037" spans="22:22" x14ac:dyDescent="0.3">
      <c r="V10037" s="66"/>
    </row>
    <row r="10038" spans="22:22" x14ac:dyDescent="0.3">
      <c r="V10038" s="66"/>
    </row>
    <row r="10039" spans="22:22" x14ac:dyDescent="0.3">
      <c r="V10039" s="66"/>
    </row>
    <row r="10040" spans="22:22" x14ac:dyDescent="0.3">
      <c r="V10040" s="66"/>
    </row>
    <row r="10041" spans="22:22" x14ac:dyDescent="0.3">
      <c r="V10041" s="66"/>
    </row>
    <row r="10042" spans="22:22" x14ac:dyDescent="0.3">
      <c r="V10042" s="66"/>
    </row>
    <row r="10043" spans="22:22" x14ac:dyDescent="0.3">
      <c r="V10043" s="66"/>
    </row>
    <row r="10044" spans="22:22" x14ac:dyDescent="0.3">
      <c r="V10044" s="66"/>
    </row>
    <row r="10045" spans="22:22" x14ac:dyDescent="0.3">
      <c r="V10045" s="66"/>
    </row>
    <row r="10046" spans="22:22" x14ac:dyDescent="0.3">
      <c r="V10046" s="66"/>
    </row>
    <row r="10047" spans="22:22" x14ac:dyDescent="0.3">
      <c r="V10047" s="66"/>
    </row>
    <row r="10048" spans="22:22" x14ac:dyDescent="0.3">
      <c r="V10048" s="66"/>
    </row>
    <row r="10049" spans="22:22" x14ac:dyDescent="0.3">
      <c r="V10049" s="66"/>
    </row>
    <row r="10050" spans="22:22" x14ac:dyDescent="0.3">
      <c r="V10050" s="66"/>
    </row>
    <row r="10051" spans="22:22" x14ac:dyDescent="0.3">
      <c r="V10051" s="66"/>
    </row>
    <row r="10052" spans="22:22" x14ac:dyDescent="0.3">
      <c r="V10052" s="66"/>
    </row>
    <row r="10053" spans="22:22" x14ac:dyDescent="0.3">
      <c r="V10053" s="66"/>
    </row>
    <row r="10054" spans="22:22" x14ac:dyDescent="0.3">
      <c r="V10054" s="66"/>
    </row>
    <row r="10055" spans="22:22" x14ac:dyDescent="0.3">
      <c r="V10055" s="66"/>
    </row>
    <row r="10056" spans="22:22" x14ac:dyDescent="0.3">
      <c r="V10056" s="66"/>
    </row>
    <row r="10057" spans="22:22" x14ac:dyDescent="0.3">
      <c r="V10057" s="66"/>
    </row>
    <row r="10058" spans="22:22" x14ac:dyDescent="0.3">
      <c r="V10058" s="66"/>
    </row>
    <row r="10059" spans="22:22" x14ac:dyDescent="0.3">
      <c r="V10059" s="66"/>
    </row>
    <row r="10060" spans="22:22" x14ac:dyDescent="0.3">
      <c r="V10060" s="66"/>
    </row>
    <row r="10061" spans="22:22" x14ac:dyDescent="0.3">
      <c r="V10061" s="66"/>
    </row>
    <row r="10062" spans="22:22" x14ac:dyDescent="0.3">
      <c r="V10062" s="66"/>
    </row>
    <row r="10063" spans="22:22" x14ac:dyDescent="0.3">
      <c r="V10063" s="66"/>
    </row>
    <row r="10064" spans="22:22" x14ac:dyDescent="0.3">
      <c r="V10064" s="66"/>
    </row>
    <row r="10065" spans="22:22" x14ac:dyDescent="0.3">
      <c r="V10065" s="66"/>
    </row>
    <row r="10066" spans="22:22" x14ac:dyDescent="0.3">
      <c r="V10066" s="66"/>
    </row>
    <row r="10067" spans="22:22" x14ac:dyDescent="0.3">
      <c r="V10067" s="66"/>
    </row>
    <row r="10068" spans="22:22" x14ac:dyDescent="0.3">
      <c r="V10068" s="66"/>
    </row>
    <row r="10069" spans="22:22" x14ac:dyDescent="0.3">
      <c r="V10069" s="66"/>
    </row>
    <row r="10070" spans="22:22" x14ac:dyDescent="0.3">
      <c r="V10070" s="66"/>
    </row>
    <row r="10071" spans="22:22" x14ac:dyDescent="0.3">
      <c r="V10071" s="66"/>
    </row>
    <row r="10072" spans="22:22" x14ac:dyDescent="0.3">
      <c r="V10072" s="66"/>
    </row>
    <row r="10073" spans="22:22" x14ac:dyDescent="0.3">
      <c r="V10073" s="66"/>
    </row>
    <row r="10074" spans="22:22" x14ac:dyDescent="0.3">
      <c r="V10074" s="66"/>
    </row>
    <row r="10075" spans="22:22" x14ac:dyDescent="0.3">
      <c r="V10075" s="66"/>
    </row>
    <row r="10076" spans="22:22" x14ac:dyDescent="0.3">
      <c r="V10076" s="66"/>
    </row>
    <row r="10077" spans="22:22" x14ac:dyDescent="0.3">
      <c r="V10077" s="66"/>
    </row>
    <row r="10078" spans="22:22" x14ac:dyDescent="0.3">
      <c r="V10078" s="66"/>
    </row>
    <row r="10079" spans="22:22" x14ac:dyDescent="0.3">
      <c r="V10079" s="66"/>
    </row>
    <row r="10080" spans="22:22" x14ac:dyDescent="0.3">
      <c r="V10080" s="66"/>
    </row>
    <row r="10081" spans="22:22" x14ac:dyDescent="0.3">
      <c r="V10081" s="66"/>
    </row>
    <row r="10082" spans="22:22" x14ac:dyDescent="0.3">
      <c r="V10082" s="66"/>
    </row>
    <row r="10083" spans="22:22" x14ac:dyDescent="0.3">
      <c r="V10083" s="66"/>
    </row>
    <row r="10084" spans="22:22" x14ac:dyDescent="0.3">
      <c r="V10084" s="66"/>
    </row>
    <row r="10085" spans="22:22" x14ac:dyDescent="0.3">
      <c r="V10085" s="66"/>
    </row>
    <row r="10086" spans="22:22" x14ac:dyDescent="0.3">
      <c r="V10086" s="66"/>
    </row>
    <row r="10087" spans="22:22" x14ac:dyDescent="0.3">
      <c r="V10087" s="66"/>
    </row>
    <row r="10088" spans="22:22" x14ac:dyDescent="0.3">
      <c r="V10088" s="66"/>
    </row>
    <row r="10089" spans="22:22" x14ac:dyDescent="0.3">
      <c r="V10089" s="66"/>
    </row>
    <row r="10090" spans="22:22" x14ac:dyDescent="0.3">
      <c r="V10090" s="66"/>
    </row>
    <row r="10091" spans="22:22" x14ac:dyDescent="0.3">
      <c r="V10091" s="66"/>
    </row>
    <row r="10092" spans="22:22" x14ac:dyDescent="0.3">
      <c r="V10092" s="66"/>
    </row>
    <row r="10093" spans="22:22" x14ac:dyDescent="0.3">
      <c r="V10093" s="66"/>
    </row>
    <row r="10094" spans="22:22" x14ac:dyDescent="0.3">
      <c r="V10094" s="66"/>
    </row>
    <row r="10095" spans="22:22" x14ac:dyDescent="0.3">
      <c r="V10095" s="66"/>
    </row>
    <row r="10096" spans="22:22" x14ac:dyDescent="0.3">
      <c r="V10096" s="66"/>
    </row>
    <row r="10097" spans="22:22" x14ac:dyDescent="0.3">
      <c r="V10097" s="66"/>
    </row>
    <row r="10098" spans="22:22" x14ac:dyDescent="0.3">
      <c r="V10098" s="66"/>
    </row>
    <row r="10099" spans="22:22" x14ac:dyDescent="0.3">
      <c r="V10099" s="66"/>
    </row>
    <row r="10100" spans="22:22" x14ac:dyDescent="0.3">
      <c r="V10100" s="66"/>
    </row>
    <row r="10101" spans="22:22" x14ac:dyDescent="0.3">
      <c r="V10101" s="66"/>
    </row>
    <row r="10102" spans="22:22" x14ac:dyDescent="0.3">
      <c r="V10102" s="66"/>
    </row>
    <row r="10103" spans="22:22" x14ac:dyDescent="0.3">
      <c r="V10103" s="66"/>
    </row>
    <row r="10104" spans="22:22" x14ac:dyDescent="0.3">
      <c r="V10104" s="66"/>
    </row>
    <row r="10105" spans="22:22" x14ac:dyDescent="0.3">
      <c r="V10105" s="66"/>
    </row>
    <row r="10106" spans="22:22" x14ac:dyDescent="0.3">
      <c r="V10106" s="66"/>
    </row>
    <row r="10107" spans="22:22" x14ac:dyDescent="0.3">
      <c r="V10107" s="66"/>
    </row>
    <row r="10108" spans="22:22" x14ac:dyDescent="0.3">
      <c r="V10108" s="66"/>
    </row>
    <row r="10109" spans="22:22" x14ac:dyDescent="0.3">
      <c r="V10109" s="66"/>
    </row>
    <row r="10110" spans="22:22" x14ac:dyDescent="0.3">
      <c r="V10110" s="66"/>
    </row>
    <row r="10111" spans="22:22" x14ac:dyDescent="0.3">
      <c r="V10111" s="66"/>
    </row>
    <row r="10112" spans="22:22" x14ac:dyDescent="0.3">
      <c r="V10112" s="66"/>
    </row>
    <row r="10113" spans="22:22" x14ac:dyDescent="0.3">
      <c r="V10113" s="66"/>
    </row>
    <row r="10114" spans="22:22" x14ac:dyDescent="0.3">
      <c r="V10114" s="66"/>
    </row>
    <row r="10115" spans="22:22" x14ac:dyDescent="0.3">
      <c r="V10115" s="66"/>
    </row>
    <row r="10116" spans="22:22" x14ac:dyDescent="0.3">
      <c r="V10116" s="66"/>
    </row>
    <row r="10117" spans="22:22" x14ac:dyDescent="0.3">
      <c r="V10117" s="66"/>
    </row>
    <row r="10118" spans="22:22" x14ac:dyDescent="0.3">
      <c r="V10118" s="66"/>
    </row>
    <row r="10119" spans="22:22" x14ac:dyDescent="0.3">
      <c r="V10119" s="66"/>
    </row>
    <row r="10120" spans="22:22" x14ac:dyDescent="0.3">
      <c r="V10120" s="66"/>
    </row>
    <row r="10121" spans="22:22" x14ac:dyDescent="0.3">
      <c r="V10121" s="66"/>
    </row>
    <row r="10122" spans="22:22" x14ac:dyDescent="0.3">
      <c r="V10122" s="66"/>
    </row>
    <row r="10123" spans="22:22" x14ac:dyDescent="0.3">
      <c r="V10123" s="66"/>
    </row>
    <row r="10124" spans="22:22" x14ac:dyDescent="0.3">
      <c r="V10124" s="66"/>
    </row>
    <row r="10125" spans="22:22" x14ac:dyDescent="0.3">
      <c r="V10125" s="66"/>
    </row>
    <row r="10126" spans="22:22" x14ac:dyDescent="0.3">
      <c r="V10126" s="66"/>
    </row>
    <row r="10127" spans="22:22" x14ac:dyDescent="0.3">
      <c r="V10127" s="66"/>
    </row>
    <row r="10128" spans="22:22" x14ac:dyDescent="0.3">
      <c r="V10128" s="66"/>
    </row>
    <row r="10129" spans="22:22" x14ac:dyDescent="0.3">
      <c r="V10129" s="66"/>
    </row>
    <row r="10130" spans="22:22" x14ac:dyDescent="0.3">
      <c r="V10130" s="66"/>
    </row>
    <row r="10131" spans="22:22" x14ac:dyDescent="0.3">
      <c r="V10131" s="66"/>
    </row>
    <row r="10132" spans="22:22" x14ac:dyDescent="0.3">
      <c r="V10132" s="66"/>
    </row>
    <row r="10133" spans="22:22" x14ac:dyDescent="0.3">
      <c r="V10133" s="66"/>
    </row>
    <row r="10134" spans="22:22" x14ac:dyDescent="0.3">
      <c r="V10134" s="66"/>
    </row>
    <row r="10135" spans="22:22" x14ac:dyDescent="0.3">
      <c r="V10135" s="66"/>
    </row>
    <row r="10136" spans="22:22" x14ac:dyDescent="0.3">
      <c r="V10136" s="66"/>
    </row>
    <row r="10137" spans="22:22" x14ac:dyDescent="0.3">
      <c r="V10137" s="66"/>
    </row>
    <row r="10138" spans="22:22" x14ac:dyDescent="0.3">
      <c r="V10138" s="66"/>
    </row>
    <row r="10139" spans="22:22" x14ac:dyDescent="0.3">
      <c r="V10139" s="66"/>
    </row>
    <row r="10140" spans="22:22" x14ac:dyDescent="0.3">
      <c r="V10140" s="66"/>
    </row>
    <row r="10141" spans="22:22" x14ac:dyDescent="0.3">
      <c r="V10141" s="66"/>
    </row>
    <row r="10142" spans="22:22" x14ac:dyDescent="0.3">
      <c r="V10142" s="66"/>
    </row>
    <row r="10143" spans="22:22" x14ac:dyDescent="0.3">
      <c r="V10143" s="66"/>
    </row>
    <row r="10144" spans="22:22" x14ac:dyDescent="0.3">
      <c r="V10144" s="66"/>
    </row>
    <row r="10145" spans="22:22" x14ac:dyDescent="0.3">
      <c r="V10145" s="66"/>
    </row>
    <row r="10146" spans="22:22" x14ac:dyDescent="0.3">
      <c r="V10146" s="66"/>
    </row>
    <row r="10147" spans="22:22" x14ac:dyDescent="0.3">
      <c r="V10147" s="66"/>
    </row>
    <row r="10148" spans="22:22" x14ac:dyDescent="0.3">
      <c r="V10148" s="66"/>
    </row>
    <row r="10149" spans="22:22" x14ac:dyDescent="0.3">
      <c r="V10149" s="66"/>
    </row>
    <row r="10150" spans="22:22" x14ac:dyDescent="0.3">
      <c r="V10150" s="66"/>
    </row>
    <row r="10151" spans="22:22" x14ac:dyDescent="0.3">
      <c r="V10151" s="66"/>
    </row>
    <row r="10152" spans="22:22" x14ac:dyDescent="0.3">
      <c r="V10152" s="66"/>
    </row>
    <row r="10153" spans="22:22" x14ac:dyDescent="0.3">
      <c r="V10153" s="66"/>
    </row>
    <row r="10154" spans="22:22" x14ac:dyDescent="0.3">
      <c r="V10154" s="66"/>
    </row>
    <row r="10155" spans="22:22" x14ac:dyDescent="0.3">
      <c r="V10155" s="66"/>
    </row>
    <row r="10156" spans="22:22" x14ac:dyDescent="0.3">
      <c r="V10156" s="66"/>
    </row>
    <row r="10157" spans="22:22" x14ac:dyDescent="0.3">
      <c r="V10157" s="66"/>
    </row>
    <row r="10158" spans="22:22" x14ac:dyDescent="0.3">
      <c r="V10158" s="66"/>
    </row>
    <row r="10159" spans="22:22" x14ac:dyDescent="0.3">
      <c r="V10159" s="66"/>
    </row>
    <row r="10160" spans="22:22" x14ac:dyDescent="0.3">
      <c r="V10160" s="66"/>
    </row>
    <row r="10161" spans="22:22" x14ac:dyDescent="0.3">
      <c r="V10161" s="66"/>
    </row>
    <row r="10162" spans="22:22" x14ac:dyDescent="0.3">
      <c r="V10162" s="66"/>
    </row>
    <row r="10163" spans="22:22" x14ac:dyDescent="0.3">
      <c r="V10163" s="66"/>
    </row>
    <row r="10164" spans="22:22" x14ac:dyDescent="0.3">
      <c r="V10164" s="66"/>
    </row>
    <row r="10165" spans="22:22" x14ac:dyDescent="0.3">
      <c r="V10165" s="66"/>
    </row>
    <row r="10166" spans="22:22" x14ac:dyDescent="0.3">
      <c r="V10166" s="66"/>
    </row>
    <row r="10167" spans="22:22" x14ac:dyDescent="0.3">
      <c r="V10167" s="66"/>
    </row>
    <row r="10168" spans="22:22" x14ac:dyDescent="0.3">
      <c r="V10168" s="66"/>
    </row>
    <row r="10169" spans="22:22" x14ac:dyDescent="0.3">
      <c r="V10169" s="66"/>
    </row>
    <row r="10170" spans="22:22" x14ac:dyDescent="0.3">
      <c r="V10170" s="66"/>
    </row>
    <row r="10171" spans="22:22" x14ac:dyDescent="0.3">
      <c r="V10171" s="66"/>
    </row>
    <row r="10172" spans="22:22" x14ac:dyDescent="0.3">
      <c r="V10172" s="66"/>
    </row>
    <row r="10173" spans="22:22" x14ac:dyDescent="0.3">
      <c r="V10173" s="66"/>
    </row>
    <row r="10174" spans="22:22" x14ac:dyDescent="0.3">
      <c r="V10174" s="66"/>
    </row>
    <row r="10175" spans="22:22" x14ac:dyDescent="0.3">
      <c r="V10175" s="66"/>
    </row>
    <row r="10176" spans="22:22" x14ac:dyDescent="0.3">
      <c r="V10176" s="66"/>
    </row>
    <row r="10177" spans="22:22" x14ac:dyDescent="0.3">
      <c r="V10177" s="66"/>
    </row>
    <row r="10178" spans="22:22" x14ac:dyDescent="0.3">
      <c r="V10178" s="66"/>
    </row>
    <row r="10179" spans="22:22" x14ac:dyDescent="0.3">
      <c r="V10179" s="66"/>
    </row>
    <row r="10180" spans="22:22" x14ac:dyDescent="0.3">
      <c r="V10180" s="66"/>
    </row>
    <row r="10181" spans="22:22" x14ac:dyDescent="0.3">
      <c r="V10181" s="66"/>
    </row>
    <row r="10182" spans="22:22" x14ac:dyDescent="0.3">
      <c r="V10182" s="66"/>
    </row>
    <row r="10183" spans="22:22" x14ac:dyDescent="0.3">
      <c r="V10183" s="66"/>
    </row>
    <row r="10184" spans="22:22" x14ac:dyDescent="0.3">
      <c r="V10184" s="66"/>
    </row>
    <row r="10185" spans="22:22" x14ac:dyDescent="0.3">
      <c r="V10185" s="66"/>
    </row>
    <row r="10186" spans="22:22" x14ac:dyDescent="0.3">
      <c r="V10186" s="66"/>
    </row>
    <row r="10187" spans="22:22" x14ac:dyDescent="0.3">
      <c r="V10187" s="66"/>
    </row>
    <row r="10188" spans="22:22" x14ac:dyDescent="0.3">
      <c r="V10188" s="66"/>
    </row>
    <row r="10189" spans="22:22" x14ac:dyDescent="0.3">
      <c r="V10189" s="66"/>
    </row>
    <row r="10190" spans="22:22" x14ac:dyDescent="0.3">
      <c r="V10190" s="66"/>
    </row>
    <row r="10191" spans="22:22" x14ac:dyDescent="0.3">
      <c r="V10191" s="66"/>
    </row>
    <row r="10192" spans="22:22" x14ac:dyDescent="0.3">
      <c r="V10192" s="66"/>
    </row>
    <row r="10193" spans="22:22" x14ac:dyDescent="0.3">
      <c r="V10193" s="66"/>
    </row>
    <row r="10194" spans="22:22" x14ac:dyDescent="0.3">
      <c r="V10194" s="66"/>
    </row>
    <row r="10195" spans="22:22" x14ac:dyDescent="0.3">
      <c r="V10195" s="66"/>
    </row>
    <row r="10196" spans="22:22" x14ac:dyDescent="0.3">
      <c r="V10196" s="66"/>
    </row>
    <row r="10197" spans="22:22" x14ac:dyDescent="0.3">
      <c r="V10197" s="66"/>
    </row>
    <row r="10198" spans="22:22" x14ac:dyDescent="0.3">
      <c r="V10198" s="66"/>
    </row>
    <row r="10199" spans="22:22" x14ac:dyDescent="0.3">
      <c r="V10199" s="66"/>
    </row>
    <row r="10200" spans="22:22" x14ac:dyDescent="0.3">
      <c r="V10200" s="66"/>
    </row>
    <row r="10201" spans="22:22" x14ac:dyDescent="0.3">
      <c r="V10201" s="66"/>
    </row>
    <row r="10202" spans="22:22" x14ac:dyDescent="0.3">
      <c r="V10202" s="66"/>
    </row>
    <row r="10203" spans="22:22" x14ac:dyDescent="0.3">
      <c r="V10203" s="66"/>
    </row>
    <row r="10204" spans="22:22" x14ac:dyDescent="0.3">
      <c r="V10204" s="66"/>
    </row>
    <row r="10205" spans="22:22" x14ac:dyDescent="0.3">
      <c r="V10205" s="66"/>
    </row>
    <row r="10206" spans="22:22" x14ac:dyDescent="0.3">
      <c r="V10206" s="66"/>
    </row>
    <row r="10207" spans="22:22" x14ac:dyDescent="0.3">
      <c r="V10207" s="66"/>
    </row>
    <row r="10208" spans="22:22" x14ac:dyDescent="0.3">
      <c r="V10208" s="66"/>
    </row>
    <row r="10209" spans="22:22" x14ac:dyDescent="0.3">
      <c r="V10209" s="66"/>
    </row>
    <row r="10210" spans="22:22" x14ac:dyDescent="0.3">
      <c r="V10210" s="66"/>
    </row>
    <row r="10211" spans="22:22" x14ac:dyDescent="0.3">
      <c r="V10211" s="66"/>
    </row>
    <row r="10212" spans="22:22" x14ac:dyDescent="0.3">
      <c r="V10212" s="66"/>
    </row>
    <row r="10213" spans="22:22" x14ac:dyDescent="0.3">
      <c r="V10213" s="66"/>
    </row>
    <row r="10214" spans="22:22" x14ac:dyDescent="0.3">
      <c r="V10214" s="66"/>
    </row>
    <row r="10215" spans="22:22" x14ac:dyDescent="0.3">
      <c r="V10215" s="66"/>
    </row>
    <row r="10216" spans="22:22" x14ac:dyDescent="0.3">
      <c r="V10216" s="66"/>
    </row>
    <row r="10217" spans="22:22" x14ac:dyDescent="0.3">
      <c r="V10217" s="66"/>
    </row>
    <row r="10218" spans="22:22" x14ac:dyDescent="0.3">
      <c r="V10218" s="66"/>
    </row>
    <row r="10219" spans="22:22" x14ac:dyDescent="0.3">
      <c r="V10219" s="66"/>
    </row>
    <row r="10220" spans="22:22" x14ac:dyDescent="0.3">
      <c r="V10220" s="66"/>
    </row>
    <row r="10221" spans="22:22" x14ac:dyDescent="0.3">
      <c r="V10221" s="66"/>
    </row>
    <row r="10222" spans="22:22" x14ac:dyDescent="0.3">
      <c r="V10222" s="66"/>
    </row>
    <row r="10223" spans="22:22" x14ac:dyDescent="0.3">
      <c r="V10223" s="66"/>
    </row>
    <row r="10224" spans="22:22" x14ac:dyDescent="0.3">
      <c r="V10224" s="66"/>
    </row>
    <row r="10225" spans="22:22" x14ac:dyDescent="0.3">
      <c r="V10225" s="66"/>
    </row>
    <row r="10226" spans="22:22" x14ac:dyDescent="0.3">
      <c r="V10226" s="66"/>
    </row>
    <row r="10227" spans="22:22" x14ac:dyDescent="0.3">
      <c r="V10227" s="66"/>
    </row>
    <row r="10228" spans="22:22" x14ac:dyDescent="0.3">
      <c r="V10228" s="66"/>
    </row>
    <row r="10229" spans="22:22" x14ac:dyDescent="0.3">
      <c r="V10229" s="66"/>
    </row>
    <row r="10230" spans="22:22" x14ac:dyDescent="0.3">
      <c r="V10230" s="66"/>
    </row>
    <row r="10231" spans="22:22" x14ac:dyDescent="0.3">
      <c r="V10231" s="66"/>
    </row>
    <row r="10232" spans="22:22" x14ac:dyDescent="0.3">
      <c r="V10232" s="66"/>
    </row>
    <row r="10233" spans="22:22" x14ac:dyDescent="0.3">
      <c r="V10233" s="66"/>
    </row>
    <row r="10234" spans="22:22" x14ac:dyDescent="0.3">
      <c r="V10234" s="66"/>
    </row>
    <row r="10235" spans="22:22" x14ac:dyDescent="0.3">
      <c r="V10235" s="66"/>
    </row>
    <row r="10236" spans="22:22" x14ac:dyDescent="0.3">
      <c r="V10236" s="66"/>
    </row>
    <row r="10237" spans="22:22" x14ac:dyDescent="0.3">
      <c r="V10237" s="66"/>
    </row>
    <row r="10238" spans="22:22" x14ac:dyDescent="0.3">
      <c r="V10238" s="66"/>
    </row>
    <row r="10239" spans="22:22" x14ac:dyDescent="0.3">
      <c r="V10239" s="66"/>
    </row>
    <row r="10240" spans="22:22" x14ac:dyDescent="0.3">
      <c r="V10240" s="66"/>
    </row>
    <row r="10241" spans="22:22" x14ac:dyDescent="0.3">
      <c r="V10241" s="66"/>
    </row>
    <row r="10242" spans="22:22" x14ac:dyDescent="0.3">
      <c r="V10242" s="66"/>
    </row>
    <row r="10243" spans="22:22" x14ac:dyDescent="0.3">
      <c r="V10243" s="66"/>
    </row>
    <row r="10244" spans="22:22" x14ac:dyDescent="0.3">
      <c r="V10244" s="66"/>
    </row>
    <row r="10245" spans="22:22" x14ac:dyDescent="0.3">
      <c r="V10245" s="66"/>
    </row>
    <row r="10246" spans="22:22" x14ac:dyDescent="0.3">
      <c r="V10246" s="66"/>
    </row>
    <row r="10247" spans="22:22" x14ac:dyDescent="0.3">
      <c r="V10247" s="66"/>
    </row>
    <row r="10248" spans="22:22" x14ac:dyDescent="0.3">
      <c r="V10248" s="66"/>
    </row>
    <row r="10249" spans="22:22" x14ac:dyDescent="0.3">
      <c r="V10249" s="66"/>
    </row>
    <row r="10250" spans="22:22" x14ac:dyDescent="0.3">
      <c r="V10250" s="66"/>
    </row>
    <row r="10251" spans="22:22" x14ac:dyDescent="0.3">
      <c r="V10251" s="66"/>
    </row>
    <row r="10252" spans="22:22" x14ac:dyDescent="0.3">
      <c r="V10252" s="66"/>
    </row>
    <row r="10253" spans="22:22" x14ac:dyDescent="0.3">
      <c r="V10253" s="66"/>
    </row>
    <row r="10254" spans="22:22" x14ac:dyDescent="0.3">
      <c r="V10254" s="66"/>
    </row>
    <row r="10255" spans="22:22" x14ac:dyDescent="0.3">
      <c r="V10255" s="66"/>
    </row>
    <row r="10256" spans="22:22" x14ac:dyDescent="0.3">
      <c r="V10256" s="66"/>
    </row>
    <row r="10257" spans="22:22" x14ac:dyDescent="0.3">
      <c r="V10257" s="66"/>
    </row>
    <row r="10258" spans="22:22" x14ac:dyDescent="0.3">
      <c r="V10258" s="66"/>
    </row>
    <row r="10259" spans="22:22" x14ac:dyDescent="0.3">
      <c r="V10259" s="66"/>
    </row>
    <row r="10260" spans="22:22" x14ac:dyDescent="0.3">
      <c r="V10260" s="66"/>
    </row>
    <row r="10261" spans="22:22" x14ac:dyDescent="0.3">
      <c r="V10261" s="66"/>
    </row>
    <row r="10262" spans="22:22" x14ac:dyDescent="0.3">
      <c r="V10262" s="66"/>
    </row>
    <row r="10263" spans="22:22" x14ac:dyDescent="0.3">
      <c r="V10263" s="66"/>
    </row>
    <row r="10264" spans="22:22" x14ac:dyDescent="0.3">
      <c r="V10264" s="66"/>
    </row>
    <row r="10265" spans="22:22" x14ac:dyDescent="0.3">
      <c r="V10265" s="66"/>
    </row>
    <row r="10266" spans="22:22" x14ac:dyDescent="0.3">
      <c r="V10266" s="66"/>
    </row>
    <row r="10267" spans="22:22" x14ac:dyDescent="0.3">
      <c r="V10267" s="66"/>
    </row>
    <row r="10268" spans="22:22" x14ac:dyDescent="0.3">
      <c r="V10268" s="66"/>
    </row>
    <row r="10269" spans="22:22" x14ac:dyDescent="0.3">
      <c r="V10269" s="66"/>
    </row>
    <row r="10270" spans="22:22" x14ac:dyDescent="0.3">
      <c r="V10270" s="66"/>
    </row>
    <row r="10271" spans="22:22" x14ac:dyDescent="0.3">
      <c r="V10271" s="66"/>
    </row>
    <row r="10272" spans="22:22" x14ac:dyDescent="0.3">
      <c r="V10272" s="66"/>
    </row>
    <row r="10273" spans="22:22" x14ac:dyDescent="0.3">
      <c r="V10273" s="66"/>
    </row>
    <row r="10274" spans="22:22" x14ac:dyDescent="0.3">
      <c r="V10274" s="66"/>
    </row>
    <row r="10275" spans="22:22" x14ac:dyDescent="0.3">
      <c r="V10275" s="66"/>
    </row>
    <row r="10276" spans="22:22" x14ac:dyDescent="0.3">
      <c r="V10276" s="66"/>
    </row>
    <row r="10277" spans="22:22" x14ac:dyDescent="0.3">
      <c r="V10277" s="66"/>
    </row>
    <row r="10278" spans="22:22" x14ac:dyDescent="0.3">
      <c r="V10278" s="66"/>
    </row>
    <row r="10279" spans="22:22" x14ac:dyDescent="0.3">
      <c r="V10279" s="66"/>
    </row>
    <row r="10280" spans="22:22" x14ac:dyDescent="0.3">
      <c r="V10280" s="66"/>
    </row>
    <row r="10281" spans="22:22" x14ac:dyDescent="0.3">
      <c r="V10281" s="66"/>
    </row>
    <row r="10282" spans="22:22" x14ac:dyDescent="0.3">
      <c r="V10282" s="66"/>
    </row>
    <row r="10283" spans="22:22" x14ac:dyDescent="0.3">
      <c r="V10283" s="66"/>
    </row>
    <row r="10284" spans="22:22" x14ac:dyDescent="0.3">
      <c r="V10284" s="66"/>
    </row>
    <row r="10285" spans="22:22" x14ac:dyDescent="0.3">
      <c r="V10285" s="66"/>
    </row>
    <row r="10286" spans="22:22" x14ac:dyDescent="0.3">
      <c r="V10286" s="66"/>
    </row>
    <row r="10287" spans="22:22" x14ac:dyDescent="0.3">
      <c r="V10287" s="66"/>
    </row>
    <row r="10288" spans="22:22" x14ac:dyDescent="0.3">
      <c r="V10288" s="66"/>
    </row>
    <row r="10289" spans="22:22" x14ac:dyDescent="0.3">
      <c r="V10289" s="66"/>
    </row>
    <row r="10290" spans="22:22" x14ac:dyDescent="0.3">
      <c r="V10290" s="66"/>
    </row>
    <row r="10291" spans="22:22" x14ac:dyDescent="0.3">
      <c r="V10291" s="66"/>
    </row>
    <row r="10292" spans="22:22" x14ac:dyDescent="0.3">
      <c r="V10292" s="66"/>
    </row>
    <row r="10293" spans="22:22" x14ac:dyDescent="0.3">
      <c r="V10293" s="66"/>
    </row>
    <row r="10294" spans="22:22" x14ac:dyDescent="0.3">
      <c r="V10294" s="66"/>
    </row>
    <row r="10295" spans="22:22" x14ac:dyDescent="0.3">
      <c r="V10295" s="66"/>
    </row>
    <row r="10296" spans="22:22" x14ac:dyDescent="0.3">
      <c r="V10296" s="66"/>
    </row>
    <row r="10297" spans="22:22" x14ac:dyDescent="0.3">
      <c r="V10297" s="66"/>
    </row>
    <row r="10298" spans="22:22" x14ac:dyDescent="0.3">
      <c r="V10298" s="66"/>
    </row>
    <row r="10299" spans="22:22" x14ac:dyDescent="0.3">
      <c r="V10299" s="66"/>
    </row>
    <row r="10300" spans="22:22" x14ac:dyDescent="0.3">
      <c r="V10300" s="66"/>
    </row>
    <row r="10301" spans="22:22" x14ac:dyDescent="0.3">
      <c r="V10301" s="66"/>
    </row>
    <row r="10302" spans="22:22" x14ac:dyDescent="0.3">
      <c r="V10302" s="66"/>
    </row>
    <row r="10303" spans="22:22" x14ac:dyDescent="0.3">
      <c r="V10303" s="66"/>
    </row>
    <row r="10304" spans="22:22" x14ac:dyDescent="0.3">
      <c r="V10304" s="66"/>
    </row>
    <row r="10305" spans="22:22" x14ac:dyDescent="0.3">
      <c r="V10305" s="66"/>
    </row>
    <row r="10306" spans="22:22" x14ac:dyDescent="0.3">
      <c r="V10306" s="66"/>
    </row>
    <row r="10307" spans="22:22" x14ac:dyDescent="0.3">
      <c r="V10307" s="66"/>
    </row>
    <row r="10308" spans="22:22" x14ac:dyDescent="0.3">
      <c r="V10308" s="66"/>
    </row>
    <row r="10309" spans="22:22" x14ac:dyDescent="0.3">
      <c r="V10309" s="66"/>
    </row>
    <row r="10310" spans="22:22" x14ac:dyDescent="0.3">
      <c r="V10310" s="66"/>
    </row>
    <row r="10311" spans="22:22" x14ac:dyDescent="0.3">
      <c r="V10311" s="66"/>
    </row>
    <row r="10312" spans="22:22" x14ac:dyDescent="0.3">
      <c r="V10312" s="66"/>
    </row>
    <row r="10313" spans="22:22" x14ac:dyDescent="0.3">
      <c r="V10313" s="66"/>
    </row>
    <row r="10314" spans="22:22" x14ac:dyDescent="0.3">
      <c r="V10314" s="66"/>
    </row>
    <row r="10315" spans="22:22" x14ac:dyDescent="0.3">
      <c r="V10315" s="66"/>
    </row>
    <row r="10316" spans="22:22" x14ac:dyDescent="0.3">
      <c r="V10316" s="66"/>
    </row>
    <row r="10317" spans="22:22" x14ac:dyDescent="0.3">
      <c r="V10317" s="66"/>
    </row>
    <row r="10318" spans="22:22" x14ac:dyDescent="0.3">
      <c r="V10318" s="66"/>
    </row>
    <row r="10319" spans="22:22" x14ac:dyDescent="0.3">
      <c r="V10319" s="66"/>
    </row>
    <row r="10320" spans="22:22" x14ac:dyDescent="0.3">
      <c r="V10320" s="66"/>
    </row>
    <row r="10321" spans="22:22" x14ac:dyDescent="0.3">
      <c r="V10321" s="66"/>
    </row>
    <row r="10322" spans="22:22" x14ac:dyDescent="0.3">
      <c r="V10322" s="66"/>
    </row>
    <row r="10323" spans="22:22" x14ac:dyDescent="0.3">
      <c r="V10323" s="66"/>
    </row>
    <row r="10324" spans="22:22" x14ac:dyDescent="0.3">
      <c r="V10324" s="66"/>
    </row>
    <row r="10325" spans="22:22" x14ac:dyDescent="0.3">
      <c r="V10325" s="66"/>
    </row>
    <row r="10326" spans="22:22" x14ac:dyDescent="0.3">
      <c r="V10326" s="66"/>
    </row>
    <row r="10327" spans="22:22" x14ac:dyDescent="0.3">
      <c r="V10327" s="66"/>
    </row>
    <row r="10328" spans="22:22" x14ac:dyDescent="0.3">
      <c r="V10328" s="66"/>
    </row>
    <row r="10329" spans="22:22" x14ac:dyDescent="0.3">
      <c r="V10329" s="66"/>
    </row>
    <row r="10330" spans="22:22" x14ac:dyDescent="0.3">
      <c r="V10330" s="66"/>
    </row>
    <row r="10331" spans="22:22" x14ac:dyDescent="0.3">
      <c r="V10331" s="66"/>
    </row>
    <row r="10332" spans="22:22" x14ac:dyDescent="0.3">
      <c r="V10332" s="66"/>
    </row>
    <row r="10333" spans="22:22" x14ac:dyDescent="0.3">
      <c r="V10333" s="66"/>
    </row>
    <row r="10334" spans="22:22" x14ac:dyDescent="0.3">
      <c r="V10334" s="66"/>
    </row>
    <row r="10335" spans="22:22" x14ac:dyDescent="0.3">
      <c r="V10335" s="66"/>
    </row>
    <row r="10336" spans="22:22" x14ac:dyDescent="0.3">
      <c r="V10336" s="66"/>
    </row>
    <row r="10337" spans="22:22" x14ac:dyDescent="0.3">
      <c r="V10337" s="66"/>
    </row>
    <row r="10338" spans="22:22" x14ac:dyDescent="0.3">
      <c r="V10338" s="66"/>
    </row>
    <row r="10339" spans="22:22" x14ac:dyDescent="0.3">
      <c r="V10339" s="66"/>
    </row>
    <row r="10340" spans="22:22" x14ac:dyDescent="0.3">
      <c r="V10340" s="66"/>
    </row>
    <row r="10341" spans="22:22" x14ac:dyDescent="0.3">
      <c r="V10341" s="66"/>
    </row>
    <row r="10342" spans="22:22" x14ac:dyDescent="0.3">
      <c r="V10342" s="66"/>
    </row>
    <row r="10343" spans="22:22" x14ac:dyDescent="0.3">
      <c r="V10343" s="66"/>
    </row>
    <row r="10344" spans="22:22" x14ac:dyDescent="0.3">
      <c r="V10344" s="66"/>
    </row>
    <row r="10345" spans="22:22" x14ac:dyDescent="0.3">
      <c r="V10345" s="66"/>
    </row>
    <row r="10346" spans="22:22" x14ac:dyDescent="0.3">
      <c r="V10346" s="66"/>
    </row>
    <row r="10347" spans="22:22" x14ac:dyDescent="0.3">
      <c r="V10347" s="66"/>
    </row>
    <row r="10348" spans="22:22" x14ac:dyDescent="0.3">
      <c r="V10348" s="66"/>
    </row>
    <row r="10349" spans="22:22" x14ac:dyDescent="0.3">
      <c r="V10349" s="66"/>
    </row>
    <row r="10350" spans="22:22" x14ac:dyDescent="0.3">
      <c r="V10350" s="66"/>
    </row>
    <row r="10351" spans="22:22" x14ac:dyDescent="0.3">
      <c r="V10351" s="66"/>
    </row>
    <row r="10352" spans="22:22" x14ac:dyDescent="0.3">
      <c r="V10352" s="66"/>
    </row>
    <row r="10353" spans="22:22" x14ac:dyDescent="0.3">
      <c r="V10353" s="66"/>
    </row>
    <row r="10354" spans="22:22" x14ac:dyDescent="0.3">
      <c r="V10354" s="66"/>
    </row>
    <row r="10355" spans="22:22" x14ac:dyDescent="0.3">
      <c r="V10355" s="66"/>
    </row>
    <row r="10356" spans="22:22" x14ac:dyDescent="0.3">
      <c r="V10356" s="66"/>
    </row>
    <row r="10357" spans="22:22" x14ac:dyDescent="0.3">
      <c r="V10357" s="66"/>
    </row>
    <row r="10358" spans="22:22" x14ac:dyDescent="0.3">
      <c r="V10358" s="66"/>
    </row>
    <row r="10359" spans="22:22" x14ac:dyDescent="0.3">
      <c r="V10359" s="66"/>
    </row>
    <row r="10360" spans="22:22" x14ac:dyDescent="0.3">
      <c r="V10360" s="66"/>
    </row>
    <row r="10361" spans="22:22" x14ac:dyDescent="0.3">
      <c r="V10361" s="66"/>
    </row>
    <row r="10362" spans="22:22" x14ac:dyDescent="0.3">
      <c r="V10362" s="66"/>
    </row>
    <row r="10363" spans="22:22" x14ac:dyDescent="0.3">
      <c r="V10363" s="66"/>
    </row>
    <row r="10364" spans="22:22" x14ac:dyDescent="0.3">
      <c r="V10364" s="66"/>
    </row>
    <row r="10365" spans="22:22" x14ac:dyDescent="0.3">
      <c r="V10365" s="66"/>
    </row>
    <row r="10366" spans="22:22" x14ac:dyDescent="0.3">
      <c r="V10366" s="66"/>
    </row>
    <row r="10367" spans="22:22" x14ac:dyDescent="0.3">
      <c r="V10367" s="66"/>
    </row>
    <row r="10368" spans="22:22" x14ac:dyDescent="0.3">
      <c r="V10368" s="66"/>
    </row>
    <row r="10369" spans="22:22" x14ac:dyDescent="0.3">
      <c r="V10369" s="66"/>
    </row>
    <row r="10370" spans="22:22" x14ac:dyDescent="0.3">
      <c r="V10370" s="66"/>
    </row>
    <row r="10371" spans="22:22" x14ac:dyDescent="0.3">
      <c r="V10371" s="66"/>
    </row>
    <row r="10372" spans="22:22" x14ac:dyDescent="0.3">
      <c r="V10372" s="66"/>
    </row>
    <row r="10373" spans="22:22" x14ac:dyDescent="0.3">
      <c r="V10373" s="66"/>
    </row>
    <row r="10374" spans="22:22" x14ac:dyDescent="0.3">
      <c r="V10374" s="66"/>
    </row>
    <row r="10375" spans="22:22" x14ac:dyDescent="0.3">
      <c r="V10375" s="66"/>
    </row>
    <row r="10376" spans="22:22" x14ac:dyDescent="0.3">
      <c r="V10376" s="66"/>
    </row>
    <row r="10377" spans="22:22" x14ac:dyDescent="0.3">
      <c r="V10377" s="66"/>
    </row>
    <row r="10378" spans="22:22" x14ac:dyDescent="0.3">
      <c r="V10378" s="66"/>
    </row>
    <row r="10379" spans="22:22" x14ac:dyDescent="0.3">
      <c r="V10379" s="66"/>
    </row>
    <row r="10380" spans="22:22" x14ac:dyDescent="0.3">
      <c r="V10380" s="66"/>
    </row>
    <row r="10381" spans="22:22" x14ac:dyDescent="0.3">
      <c r="V10381" s="66"/>
    </row>
    <row r="10382" spans="22:22" x14ac:dyDescent="0.3">
      <c r="V10382" s="66"/>
    </row>
    <row r="10383" spans="22:22" x14ac:dyDescent="0.3">
      <c r="V10383" s="66"/>
    </row>
    <row r="10384" spans="22:22" x14ac:dyDescent="0.3">
      <c r="V10384" s="66"/>
    </row>
    <row r="10385" spans="22:22" x14ac:dyDescent="0.3">
      <c r="V10385" s="66"/>
    </row>
    <row r="10386" spans="22:22" x14ac:dyDescent="0.3">
      <c r="V10386" s="66"/>
    </row>
    <row r="10387" spans="22:22" x14ac:dyDescent="0.3">
      <c r="V10387" s="66"/>
    </row>
    <row r="10388" spans="22:22" x14ac:dyDescent="0.3">
      <c r="V10388" s="66"/>
    </row>
    <row r="10389" spans="22:22" x14ac:dyDescent="0.3">
      <c r="V10389" s="66"/>
    </row>
    <row r="10390" spans="22:22" x14ac:dyDescent="0.3">
      <c r="V10390" s="66"/>
    </row>
    <row r="10391" spans="22:22" x14ac:dyDescent="0.3">
      <c r="V10391" s="66"/>
    </row>
    <row r="10392" spans="22:22" x14ac:dyDescent="0.3">
      <c r="V10392" s="66"/>
    </row>
    <row r="10393" spans="22:22" x14ac:dyDescent="0.3">
      <c r="V10393" s="66"/>
    </row>
    <row r="10394" spans="22:22" x14ac:dyDescent="0.3">
      <c r="V10394" s="66"/>
    </row>
    <row r="10395" spans="22:22" x14ac:dyDescent="0.3">
      <c r="V10395" s="66"/>
    </row>
    <row r="10396" spans="22:22" x14ac:dyDescent="0.3">
      <c r="V10396" s="66"/>
    </row>
    <row r="10397" spans="22:22" x14ac:dyDescent="0.3">
      <c r="V10397" s="66"/>
    </row>
    <row r="10398" spans="22:22" x14ac:dyDescent="0.3">
      <c r="V10398" s="66"/>
    </row>
    <row r="10399" spans="22:22" x14ac:dyDescent="0.3">
      <c r="V10399" s="66"/>
    </row>
    <row r="10400" spans="22:22" x14ac:dyDescent="0.3">
      <c r="V10400" s="66"/>
    </row>
    <row r="10401" spans="22:22" x14ac:dyDescent="0.3">
      <c r="V10401" s="66"/>
    </row>
    <row r="10402" spans="22:22" x14ac:dyDescent="0.3">
      <c r="V10402" s="66"/>
    </row>
    <row r="10403" spans="22:22" x14ac:dyDescent="0.3">
      <c r="V10403" s="66"/>
    </row>
    <row r="10404" spans="22:22" x14ac:dyDescent="0.3">
      <c r="V10404" s="66"/>
    </row>
    <row r="10405" spans="22:22" x14ac:dyDescent="0.3">
      <c r="V10405" s="66"/>
    </row>
    <row r="10406" spans="22:22" x14ac:dyDescent="0.3">
      <c r="V10406" s="66"/>
    </row>
    <row r="10407" spans="22:22" x14ac:dyDescent="0.3">
      <c r="V10407" s="66"/>
    </row>
    <row r="10408" spans="22:22" x14ac:dyDescent="0.3">
      <c r="V10408" s="66"/>
    </row>
    <row r="10409" spans="22:22" x14ac:dyDescent="0.3">
      <c r="V10409" s="66"/>
    </row>
    <row r="10410" spans="22:22" x14ac:dyDescent="0.3">
      <c r="V10410" s="66"/>
    </row>
    <row r="10411" spans="22:22" x14ac:dyDescent="0.3">
      <c r="V10411" s="66"/>
    </row>
    <row r="10412" spans="22:22" x14ac:dyDescent="0.3">
      <c r="V10412" s="66"/>
    </row>
    <row r="10413" spans="22:22" x14ac:dyDescent="0.3">
      <c r="V10413" s="66"/>
    </row>
    <row r="10414" spans="22:22" x14ac:dyDescent="0.3">
      <c r="V10414" s="66"/>
    </row>
    <row r="10415" spans="22:22" x14ac:dyDescent="0.3">
      <c r="V10415" s="66"/>
    </row>
    <row r="10416" spans="22:22" x14ac:dyDescent="0.3">
      <c r="V10416" s="66"/>
    </row>
    <row r="10417" spans="22:22" x14ac:dyDescent="0.3">
      <c r="V10417" s="66"/>
    </row>
    <row r="10418" spans="22:22" x14ac:dyDescent="0.3">
      <c r="V10418" s="66"/>
    </row>
    <row r="10419" spans="22:22" x14ac:dyDescent="0.3">
      <c r="V10419" s="66"/>
    </row>
    <row r="10420" spans="22:22" x14ac:dyDescent="0.3">
      <c r="V10420" s="66"/>
    </row>
    <row r="10421" spans="22:22" x14ac:dyDescent="0.3">
      <c r="V10421" s="66"/>
    </row>
    <row r="10422" spans="22:22" x14ac:dyDescent="0.3">
      <c r="V10422" s="66"/>
    </row>
    <row r="10423" spans="22:22" x14ac:dyDescent="0.3">
      <c r="V10423" s="66"/>
    </row>
    <row r="10424" spans="22:22" x14ac:dyDescent="0.3">
      <c r="V10424" s="66"/>
    </row>
    <row r="10425" spans="22:22" x14ac:dyDescent="0.3">
      <c r="V10425" s="66"/>
    </row>
    <row r="10426" spans="22:22" x14ac:dyDescent="0.3">
      <c r="V10426" s="66"/>
    </row>
    <row r="10427" spans="22:22" x14ac:dyDescent="0.3">
      <c r="V10427" s="66"/>
    </row>
    <row r="10428" spans="22:22" x14ac:dyDescent="0.3">
      <c r="V10428" s="66"/>
    </row>
    <row r="10429" spans="22:22" x14ac:dyDescent="0.3">
      <c r="V10429" s="66"/>
    </row>
    <row r="10430" spans="22:22" x14ac:dyDescent="0.3">
      <c r="V10430" s="66"/>
    </row>
    <row r="10431" spans="22:22" x14ac:dyDescent="0.3">
      <c r="V10431" s="66"/>
    </row>
    <row r="10432" spans="22:22" x14ac:dyDescent="0.3">
      <c r="V10432" s="66"/>
    </row>
    <row r="10433" spans="22:22" x14ac:dyDescent="0.3">
      <c r="V10433" s="66"/>
    </row>
    <row r="10434" spans="22:22" x14ac:dyDescent="0.3">
      <c r="V10434" s="66"/>
    </row>
    <row r="10435" spans="22:22" x14ac:dyDescent="0.3">
      <c r="V10435" s="66"/>
    </row>
    <row r="10436" spans="22:22" x14ac:dyDescent="0.3">
      <c r="V10436" s="66"/>
    </row>
    <row r="10437" spans="22:22" x14ac:dyDescent="0.3">
      <c r="V10437" s="66"/>
    </row>
    <row r="10438" spans="22:22" x14ac:dyDescent="0.3">
      <c r="V10438" s="66"/>
    </row>
    <row r="10439" spans="22:22" x14ac:dyDescent="0.3">
      <c r="V10439" s="66"/>
    </row>
    <row r="10440" spans="22:22" x14ac:dyDescent="0.3">
      <c r="V10440" s="66"/>
    </row>
    <row r="10441" spans="22:22" x14ac:dyDescent="0.3">
      <c r="V10441" s="66"/>
    </row>
    <row r="10442" spans="22:22" x14ac:dyDescent="0.3">
      <c r="V10442" s="66"/>
    </row>
    <row r="10443" spans="22:22" x14ac:dyDescent="0.3">
      <c r="V10443" s="66"/>
    </row>
    <row r="10444" spans="22:22" x14ac:dyDescent="0.3">
      <c r="V10444" s="66"/>
    </row>
    <row r="10445" spans="22:22" x14ac:dyDescent="0.3">
      <c r="V10445" s="66"/>
    </row>
    <row r="10446" spans="22:22" x14ac:dyDescent="0.3">
      <c r="V10446" s="66"/>
    </row>
    <row r="10447" spans="22:22" x14ac:dyDescent="0.3">
      <c r="V10447" s="66"/>
    </row>
    <row r="10448" spans="22:22" x14ac:dyDescent="0.3">
      <c r="V10448" s="66"/>
    </row>
    <row r="10449" spans="22:22" x14ac:dyDescent="0.3">
      <c r="V10449" s="66"/>
    </row>
    <row r="10450" spans="22:22" x14ac:dyDescent="0.3">
      <c r="V10450" s="66"/>
    </row>
    <row r="10451" spans="22:22" x14ac:dyDescent="0.3">
      <c r="V10451" s="66"/>
    </row>
    <row r="10452" spans="22:22" x14ac:dyDescent="0.3">
      <c r="V10452" s="66"/>
    </row>
    <row r="10453" spans="22:22" x14ac:dyDescent="0.3">
      <c r="V10453" s="66"/>
    </row>
    <row r="10454" spans="22:22" x14ac:dyDescent="0.3">
      <c r="V10454" s="66"/>
    </row>
    <row r="10455" spans="22:22" x14ac:dyDescent="0.3">
      <c r="V10455" s="66"/>
    </row>
    <row r="10456" spans="22:22" x14ac:dyDescent="0.3">
      <c r="V10456" s="66"/>
    </row>
    <row r="10457" spans="22:22" x14ac:dyDescent="0.3">
      <c r="V10457" s="66"/>
    </row>
    <row r="10458" spans="22:22" x14ac:dyDescent="0.3">
      <c r="V10458" s="66"/>
    </row>
    <row r="10459" spans="22:22" x14ac:dyDescent="0.3">
      <c r="V10459" s="66"/>
    </row>
    <row r="10460" spans="22:22" x14ac:dyDescent="0.3">
      <c r="V10460" s="66"/>
    </row>
    <row r="10461" spans="22:22" x14ac:dyDescent="0.3">
      <c r="V10461" s="66"/>
    </row>
    <row r="10462" spans="22:22" x14ac:dyDescent="0.3">
      <c r="V10462" s="66"/>
    </row>
    <row r="10463" spans="22:22" x14ac:dyDescent="0.3">
      <c r="V10463" s="66"/>
    </row>
    <row r="10464" spans="22:22" x14ac:dyDescent="0.3">
      <c r="V10464" s="66"/>
    </row>
    <row r="10465" spans="22:22" x14ac:dyDescent="0.3">
      <c r="V10465" s="66"/>
    </row>
    <row r="10466" spans="22:22" x14ac:dyDescent="0.3">
      <c r="V10466" s="66"/>
    </row>
    <row r="10467" spans="22:22" x14ac:dyDescent="0.3">
      <c r="V10467" s="66"/>
    </row>
    <row r="10468" spans="22:22" x14ac:dyDescent="0.3">
      <c r="V10468" s="66"/>
    </row>
    <row r="10469" spans="22:22" x14ac:dyDescent="0.3">
      <c r="V10469" s="66"/>
    </row>
    <row r="10470" spans="22:22" x14ac:dyDescent="0.3">
      <c r="V10470" s="66"/>
    </row>
    <row r="10471" spans="22:22" x14ac:dyDescent="0.3">
      <c r="V10471" s="66"/>
    </row>
    <row r="10472" spans="22:22" x14ac:dyDescent="0.3">
      <c r="V10472" s="66"/>
    </row>
    <row r="10473" spans="22:22" x14ac:dyDescent="0.3">
      <c r="V10473" s="66"/>
    </row>
    <row r="10474" spans="22:22" x14ac:dyDescent="0.3">
      <c r="V10474" s="66"/>
    </row>
    <row r="10475" spans="22:22" x14ac:dyDescent="0.3">
      <c r="V10475" s="66"/>
    </row>
    <row r="10476" spans="22:22" x14ac:dyDescent="0.3">
      <c r="V10476" s="66"/>
    </row>
    <row r="10477" spans="22:22" x14ac:dyDescent="0.3">
      <c r="V10477" s="66"/>
    </row>
    <row r="10478" spans="22:22" x14ac:dyDescent="0.3">
      <c r="V10478" s="66"/>
    </row>
    <row r="10479" spans="22:22" x14ac:dyDescent="0.3">
      <c r="V10479" s="66"/>
    </row>
    <row r="10480" spans="22:22" x14ac:dyDescent="0.3">
      <c r="V10480" s="66"/>
    </row>
    <row r="10481" spans="22:22" x14ac:dyDescent="0.3">
      <c r="V10481" s="66"/>
    </row>
    <row r="10482" spans="22:22" x14ac:dyDescent="0.3">
      <c r="V10482" s="66"/>
    </row>
    <row r="10483" spans="22:22" x14ac:dyDescent="0.3">
      <c r="V10483" s="66"/>
    </row>
    <row r="10484" spans="22:22" x14ac:dyDescent="0.3">
      <c r="V10484" s="66"/>
    </row>
    <row r="10485" spans="22:22" x14ac:dyDescent="0.3">
      <c r="V10485" s="66"/>
    </row>
    <row r="10486" spans="22:22" x14ac:dyDescent="0.3">
      <c r="V10486" s="66"/>
    </row>
    <row r="10487" spans="22:22" x14ac:dyDescent="0.3">
      <c r="V10487" s="66"/>
    </row>
    <row r="10488" spans="22:22" x14ac:dyDescent="0.3">
      <c r="V10488" s="66"/>
    </row>
    <row r="10489" spans="22:22" x14ac:dyDescent="0.3">
      <c r="V10489" s="66"/>
    </row>
    <row r="10490" spans="22:22" x14ac:dyDescent="0.3">
      <c r="V10490" s="66"/>
    </row>
    <row r="10491" spans="22:22" x14ac:dyDescent="0.3">
      <c r="V10491" s="66"/>
    </row>
    <row r="10492" spans="22:22" x14ac:dyDescent="0.3">
      <c r="V10492" s="66"/>
    </row>
    <row r="10493" spans="22:22" x14ac:dyDescent="0.3">
      <c r="V10493" s="66"/>
    </row>
    <row r="10494" spans="22:22" x14ac:dyDescent="0.3">
      <c r="V10494" s="66"/>
    </row>
    <row r="10495" spans="22:22" x14ac:dyDescent="0.3">
      <c r="V10495" s="66"/>
    </row>
    <row r="10496" spans="22:22" x14ac:dyDescent="0.3">
      <c r="V10496" s="66"/>
    </row>
    <row r="10497" spans="22:22" x14ac:dyDescent="0.3">
      <c r="V10497" s="66"/>
    </row>
    <row r="10498" spans="22:22" x14ac:dyDescent="0.3">
      <c r="V10498" s="66"/>
    </row>
    <row r="10499" spans="22:22" x14ac:dyDescent="0.3">
      <c r="V10499" s="66"/>
    </row>
    <row r="10500" spans="22:22" x14ac:dyDescent="0.3">
      <c r="V10500" s="66"/>
    </row>
    <row r="10501" spans="22:22" x14ac:dyDescent="0.3">
      <c r="V10501" s="66"/>
    </row>
    <row r="10502" spans="22:22" x14ac:dyDescent="0.3">
      <c r="V10502" s="66"/>
    </row>
    <row r="10503" spans="22:22" x14ac:dyDescent="0.3">
      <c r="V10503" s="66"/>
    </row>
    <row r="10504" spans="22:22" x14ac:dyDescent="0.3">
      <c r="V10504" s="66"/>
    </row>
    <row r="10505" spans="22:22" x14ac:dyDescent="0.3">
      <c r="V10505" s="66"/>
    </row>
    <row r="10506" spans="22:22" x14ac:dyDescent="0.3">
      <c r="V10506" s="66"/>
    </row>
    <row r="10507" spans="22:22" x14ac:dyDescent="0.3">
      <c r="V10507" s="66"/>
    </row>
    <row r="10508" spans="22:22" x14ac:dyDescent="0.3">
      <c r="V10508" s="66"/>
    </row>
    <row r="10509" spans="22:22" x14ac:dyDescent="0.3">
      <c r="V10509" s="66"/>
    </row>
    <row r="10510" spans="22:22" x14ac:dyDescent="0.3">
      <c r="V10510" s="66"/>
    </row>
    <row r="10511" spans="22:22" x14ac:dyDescent="0.3">
      <c r="V10511" s="66"/>
    </row>
    <row r="10512" spans="22:22" x14ac:dyDescent="0.3">
      <c r="V10512" s="66"/>
    </row>
    <row r="10513" spans="22:22" x14ac:dyDescent="0.3">
      <c r="V10513" s="66"/>
    </row>
    <row r="10514" spans="22:22" x14ac:dyDescent="0.3">
      <c r="V10514" s="66"/>
    </row>
    <row r="10515" spans="22:22" x14ac:dyDescent="0.3">
      <c r="V10515" s="66"/>
    </row>
    <row r="10516" spans="22:22" x14ac:dyDescent="0.3">
      <c r="V10516" s="66"/>
    </row>
    <row r="10517" spans="22:22" x14ac:dyDescent="0.3">
      <c r="V10517" s="66"/>
    </row>
    <row r="10518" spans="22:22" x14ac:dyDescent="0.3">
      <c r="V10518" s="66"/>
    </row>
    <row r="10519" spans="22:22" x14ac:dyDescent="0.3">
      <c r="V10519" s="66"/>
    </row>
    <row r="10520" spans="22:22" x14ac:dyDescent="0.3">
      <c r="V10520" s="66"/>
    </row>
    <row r="10521" spans="22:22" x14ac:dyDescent="0.3">
      <c r="V10521" s="66"/>
    </row>
    <row r="10522" spans="22:22" x14ac:dyDescent="0.3">
      <c r="V10522" s="66"/>
    </row>
    <row r="10523" spans="22:22" x14ac:dyDescent="0.3">
      <c r="V10523" s="66"/>
    </row>
    <row r="10524" spans="22:22" x14ac:dyDescent="0.3">
      <c r="V10524" s="66"/>
    </row>
    <row r="10525" spans="22:22" x14ac:dyDescent="0.3">
      <c r="V10525" s="66"/>
    </row>
    <row r="10526" spans="22:22" x14ac:dyDescent="0.3">
      <c r="V10526" s="66"/>
    </row>
    <row r="10527" spans="22:22" x14ac:dyDescent="0.3">
      <c r="V10527" s="66"/>
    </row>
    <row r="10528" spans="22:22" x14ac:dyDescent="0.3">
      <c r="V10528" s="66"/>
    </row>
    <row r="10529" spans="22:22" x14ac:dyDescent="0.3">
      <c r="V10529" s="66"/>
    </row>
    <row r="10530" spans="22:22" x14ac:dyDescent="0.3">
      <c r="V10530" s="66"/>
    </row>
    <row r="10531" spans="22:22" x14ac:dyDescent="0.3">
      <c r="V10531" s="66"/>
    </row>
    <row r="10532" spans="22:22" x14ac:dyDescent="0.3">
      <c r="V10532" s="66"/>
    </row>
    <row r="10533" spans="22:22" x14ac:dyDescent="0.3">
      <c r="V10533" s="66"/>
    </row>
    <row r="10534" spans="22:22" x14ac:dyDescent="0.3">
      <c r="V10534" s="66"/>
    </row>
    <row r="10535" spans="22:22" x14ac:dyDescent="0.3">
      <c r="V10535" s="66"/>
    </row>
    <row r="10536" spans="22:22" x14ac:dyDescent="0.3">
      <c r="V10536" s="66"/>
    </row>
    <row r="10537" spans="22:22" x14ac:dyDescent="0.3">
      <c r="V10537" s="66"/>
    </row>
    <row r="10538" spans="22:22" x14ac:dyDescent="0.3">
      <c r="V10538" s="66"/>
    </row>
    <row r="10539" spans="22:22" x14ac:dyDescent="0.3">
      <c r="V10539" s="66"/>
    </row>
    <row r="10540" spans="22:22" x14ac:dyDescent="0.3">
      <c r="V10540" s="66"/>
    </row>
    <row r="10541" spans="22:22" x14ac:dyDescent="0.3">
      <c r="V10541" s="66"/>
    </row>
    <row r="10542" spans="22:22" x14ac:dyDescent="0.3">
      <c r="V10542" s="66"/>
    </row>
    <row r="10543" spans="22:22" x14ac:dyDescent="0.3">
      <c r="V10543" s="66"/>
    </row>
    <row r="10544" spans="22:22" x14ac:dyDescent="0.3">
      <c r="V10544" s="66"/>
    </row>
    <row r="10545" spans="22:22" x14ac:dyDescent="0.3">
      <c r="V10545" s="66"/>
    </row>
    <row r="10546" spans="22:22" x14ac:dyDescent="0.3">
      <c r="V10546" s="66"/>
    </row>
    <row r="10547" spans="22:22" x14ac:dyDescent="0.3">
      <c r="V10547" s="66"/>
    </row>
    <row r="10548" spans="22:22" x14ac:dyDescent="0.3">
      <c r="V10548" s="66"/>
    </row>
    <row r="10549" spans="22:22" x14ac:dyDescent="0.3">
      <c r="V10549" s="66"/>
    </row>
    <row r="10550" spans="22:22" x14ac:dyDescent="0.3">
      <c r="V10550" s="66"/>
    </row>
    <row r="10551" spans="22:22" x14ac:dyDescent="0.3">
      <c r="V10551" s="66"/>
    </row>
    <row r="10552" spans="22:22" x14ac:dyDescent="0.3">
      <c r="V10552" s="66"/>
    </row>
    <row r="10553" spans="22:22" x14ac:dyDescent="0.3">
      <c r="V10553" s="66"/>
    </row>
    <row r="10554" spans="22:22" x14ac:dyDescent="0.3">
      <c r="V10554" s="66"/>
    </row>
    <row r="10555" spans="22:22" x14ac:dyDescent="0.3">
      <c r="V10555" s="66"/>
    </row>
    <row r="10556" spans="22:22" x14ac:dyDescent="0.3">
      <c r="V10556" s="66"/>
    </row>
    <row r="10557" spans="22:22" x14ac:dyDescent="0.3">
      <c r="V10557" s="66"/>
    </row>
    <row r="10558" spans="22:22" x14ac:dyDescent="0.3">
      <c r="V10558" s="66"/>
    </row>
    <row r="10559" spans="22:22" x14ac:dyDescent="0.3">
      <c r="V10559" s="66"/>
    </row>
    <row r="10560" spans="22:22" x14ac:dyDescent="0.3">
      <c r="V10560" s="66"/>
    </row>
    <row r="10561" spans="22:22" x14ac:dyDescent="0.3">
      <c r="V10561" s="66"/>
    </row>
    <row r="10562" spans="22:22" x14ac:dyDescent="0.3">
      <c r="V10562" s="66"/>
    </row>
    <row r="10563" spans="22:22" x14ac:dyDescent="0.3">
      <c r="V10563" s="66"/>
    </row>
    <row r="10564" spans="22:22" x14ac:dyDescent="0.3">
      <c r="V10564" s="66"/>
    </row>
    <row r="10565" spans="22:22" x14ac:dyDescent="0.3">
      <c r="V10565" s="66"/>
    </row>
    <row r="10566" spans="22:22" x14ac:dyDescent="0.3">
      <c r="V10566" s="66"/>
    </row>
    <row r="10567" spans="22:22" x14ac:dyDescent="0.3">
      <c r="V10567" s="66"/>
    </row>
    <row r="10568" spans="22:22" x14ac:dyDescent="0.3">
      <c r="V10568" s="66"/>
    </row>
    <row r="10569" spans="22:22" x14ac:dyDescent="0.3">
      <c r="V10569" s="66"/>
    </row>
    <row r="10570" spans="22:22" x14ac:dyDescent="0.3">
      <c r="V10570" s="66"/>
    </row>
    <row r="10571" spans="22:22" x14ac:dyDescent="0.3">
      <c r="V10571" s="66"/>
    </row>
    <row r="10572" spans="22:22" x14ac:dyDescent="0.3">
      <c r="V10572" s="66"/>
    </row>
    <row r="10573" spans="22:22" x14ac:dyDescent="0.3">
      <c r="V10573" s="66"/>
    </row>
    <row r="10574" spans="22:22" x14ac:dyDescent="0.3">
      <c r="V10574" s="66"/>
    </row>
    <row r="10575" spans="22:22" x14ac:dyDescent="0.3">
      <c r="V10575" s="66"/>
    </row>
    <row r="10576" spans="22:22" x14ac:dyDescent="0.3">
      <c r="V10576" s="66"/>
    </row>
    <row r="10577" spans="22:22" x14ac:dyDescent="0.3">
      <c r="V10577" s="66"/>
    </row>
    <row r="10578" spans="22:22" x14ac:dyDescent="0.3">
      <c r="V10578" s="66"/>
    </row>
    <row r="10579" spans="22:22" x14ac:dyDescent="0.3">
      <c r="V10579" s="66"/>
    </row>
    <row r="10580" spans="22:22" x14ac:dyDescent="0.3">
      <c r="V10580" s="66"/>
    </row>
    <row r="10581" spans="22:22" x14ac:dyDescent="0.3">
      <c r="V10581" s="66"/>
    </row>
    <row r="10582" spans="22:22" x14ac:dyDescent="0.3">
      <c r="V10582" s="66"/>
    </row>
    <row r="10583" spans="22:22" x14ac:dyDescent="0.3">
      <c r="V10583" s="66"/>
    </row>
    <row r="10584" spans="22:22" x14ac:dyDescent="0.3">
      <c r="V10584" s="66"/>
    </row>
    <row r="10585" spans="22:22" x14ac:dyDescent="0.3">
      <c r="V10585" s="66"/>
    </row>
    <row r="10586" spans="22:22" x14ac:dyDescent="0.3">
      <c r="V10586" s="66"/>
    </row>
    <row r="10587" spans="22:22" x14ac:dyDescent="0.3">
      <c r="V10587" s="66"/>
    </row>
    <row r="10588" spans="22:22" x14ac:dyDescent="0.3">
      <c r="V10588" s="66"/>
    </row>
    <row r="10589" spans="22:22" x14ac:dyDescent="0.3">
      <c r="V10589" s="66"/>
    </row>
    <row r="10590" spans="22:22" x14ac:dyDescent="0.3">
      <c r="V10590" s="66"/>
    </row>
    <row r="10591" spans="22:22" x14ac:dyDescent="0.3">
      <c r="V10591" s="66"/>
    </row>
    <row r="10592" spans="22:22" x14ac:dyDescent="0.3">
      <c r="V10592" s="66"/>
    </row>
    <row r="10593" spans="22:22" x14ac:dyDescent="0.3">
      <c r="V10593" s="66"/>
    </row>
    <row r="10594" spans="22:22" x14ac:dyDescent="0.3">
      <c r="V10594" s="66"/>
    </row>
    <row r="10595" spans="22:22" x14ac:dyDescent="0.3">
      <c r="V10595" s="66"/>
    </row>
    <row r="10596" spans="22:22" x14ac:dyDescent="0.3">
      <c r="V10596" s="66"/>
    </row>
    <row r="10597" spans="22:22" x14ac:dyDescent="0.3">
      <c r="V10597" s="66"/>
    </row>
    <row r="10598" spans="22:22" x14ac:dyDescent="0.3">
      <c r="V10598" s="66"/>
    </row>
    <row r="10599" spans="22:22" x14ac:dyDescent="0.3">
      <c r="V10599" s="66"/>
    </row>
    <row r="10600" spans="22:22" x14ac:dyDescent="0.3">
      <c r="V10600" s="66"/>
    </row>
    <row r="10601" spans="22:22" x14ac:dyDescent="0.3">
      <c r="V10601" s="66"/>
    </row>
    <row r="10602" spans="22:22" x14ac:dyDescent="0.3">
      <c r="V10602" s="66"/>
    </row>
    <row r="10603" spans="22:22" x14ac:dyDescent="0.3">
      <c r="V10603" s="66"/>
    </row>
    <row r="10604" spans="22:22" x14ac:dyDescent="0.3">
      <c r="V10604" s="66"/>
    </row>
    <row r="10605" spans="22:22" x14ac:dyDescent="0.3">
      <c r="V10605" s="66"/>
    </row>
    <row r="10606" spans="22:22" x14ac:dyDescent="0.3">
      <c r="V10606" s="66"/>
    </row>
    <row r="10607" spans="22:22" x14ac:dyDescent="0.3">
      <c r="V10607" s="66"/>
    </row>
    <row r="10608" spans="22:22" x14ac:dyDescent="0.3">
      <c r="V10608" s="66"/>
    </row>
    <row r="10609" spans="22:22" x14ac:dyDescent="0.3">
      <c r="V10609" s="66"/>
    </row>
    <row r="10610" spans="22:22" x14ac:dyDescent="0.3">
      <c r="V10610" s="66"/>
    </row>
    <row r="10611" spans="22:22" x14ac:dyDescent="0.3">
      <c r="V10611" s="66"/>
    </row>
    <row r="10612" spans="22:22" x14ac:dyDescent="0.3">
      <c r="V10612" s="66"/>
    </row>
    <row r="10613" spans="22:22" x14ac:dyDescent="0.3">
      <c r="V10613" s="66"/>
    </row>
    <row r="10614" spans="22:22" x14ac:dyDescent="0.3">
      <c r="V10614" s="66"/>
    </row>
    <row r="10615" spans="22:22" x14ac:dyDescent="0.3">
      <c r="V10615" s="66"/>
    </row>
    <row r="10616" spans="22:22" x14ac:dyDescent="0.3">
      <c r="V10616" s="66"/>
    </row>
    <row r="10617" spans="22:22" x14ac:dyDescent="0.3">
      <c r="V10617" s="66"/>
    </row>
    <row r="10618" spans="22:22" x14ac:dyDescent="0.3">
      <c r="V10618" s="66"/>
    </row>
    <row r="10619" spans="22:22" x14ac:dyDescent="0.3">
      <c r="V10619" s="66"/>
    </row>
    <row r="10620" spans="22:22" x14ac:dyDescent="0.3">
      <c r="V10620" s="66"/>
    </row>
    <row r="10621" spans="22:22" x14ac:dyDescent="0.3">
      <c r="V10621" s="66"/>
    </row>
    <row r="10622" spans="22:22" x14ac:dyDescent="0.3">
      <c r="V10622" s="66"/>
    </row>
    <row r="10623" spans="22:22" x14ac:dyDescent="0.3">
      <c r="V10623" s="66"/>
    </row>
    <row r="10624" spans="22:22" x14ac:dyDescent="0.3">
      <c r="V10624" s="66"/>
    </row>
    <row r="10625" spans="22:22" x14ac:dyDescent="0.3">
      <c r="V10625" s="66"/>
    </row>
    <row r="10626" spans="22:22" x14ac:dyDescent="0.3">
      <c r="V10626" s="66"/>
    </row>
    <row r="10627" spans="22:22" x14ac:dyDescent="0.3">
      <c r="V10627" s="66"/>
    </row>
    <row r="10628" spans="22:22" x14ac:dyDescent="0.3">
      <c r="V10628" s="66"/>
    </row>
    <row r="10629" spans="22:22" x14ac:dyDescent="0.3">
      <c r="V10629" s="66"/>
    </row>
    <row r="10630" spans="22:22" x14ac:dyDescent="0.3">
      <c r="V10630" s="66"/>
    </row>
    <row r="10631" spans="22:22" x14ac:dyDescent="0.3">
      <c r="V10631" s="66"/>
    </row>
    <row r="10632" spans="22:22" x14ac:dyDescent="0.3">
      <c r="V10632" s="66"/>
    </row>
    <row r="10633" spans="22:22" x14ac:dyDescent="0.3">
      <c r="V10633" s="66"/>
    </row>
    <row r="10634" spans="22:22" x14ac:dyDescent="0.3">
      <c r="V10634" s="66"/>
    </row>
    <row r="10635" spans="22:22" x14ac:dyDescent="0.3">
      <c r="V10635" s="66"/>
    </row>
    <row r="10636" spans="22:22" x14ac:dyDescent="0.3">
      <c r="V10636" s="66"/>
    </row>
    <row r="10637" spans="22:22" x14ac:dyDescent="0.3">
      <c r="V10637" s="66"/>
    </row>
    <row r="10638" spans="22:22" x14ac:dyDescent="0.3">
      <c r="V10638" s="66"/>
    </row>
    <row r="10639" spans="22:22" x14ac:dyDescent="0.3">
      <c r="V10639" s="66"/>
    </row>
    <row r="10640" spans="22:22" x14ac:dyDescent="0.3">
      <c r="V10640" s="66"/>
    </row>
    <row r="10641" spans="22:22" x14ac:dyDescent="0.3">
      <c r="V10641" s="66"/>
    </row>
    <row r="10642" spans="22:22" x14ac:dyDescent="0.3">
      <c r="V10642" s="66"/>
    </row>
    <row r="10643" spans="22:22" x14ac:dyDescent="0.3">
      <c r="V10643" s="66"/>
    </row>
    <row r="10644" spans="22:22" x14ac:dyDescent="0.3">
      <c r="V10644" s="66"/>
    </row>
    <row r="10645" spans="22:22" x14ac:dyDescent="0.3">
      <c r="V10645" s="66"/>
    </row>
    <row r="10646" spans="22:22" x14ac:dyDescent="0.3">
      <c r="V10646" s="66"/>
    </row>
    <row r="10647" spans="22:22" x14ac:dyDescent="0.3">
      <c r="V10647" s="66"/>
    </row>
    <row r="10648" spans="22:22" x14ac:dyDescent="0.3">
      <c r="V10648" s="66"/>
    </row>
    <row r="10649" spans="22:22" x14ac:dyDescent="0.3">
      <c r="V10649" s="66"/>
    </row>
    <row r="10650" spans="22:22" x14ac:dyDescent="0.3">
      <c r="V10650" s="66"/>
    </row>
    <row r="10651" spans="22:22" x14ac:dyDescent="0.3">
      <c r="V10651" s="66"/>
    </row>
    <row r="10652" spans="22:22" x14ac:dyDescent="0.3">
      <c r="V10652" s="66"/>
    </row>
    <row r="10653" spans="22:22" x14ac:dyDescent="0.3">
      <c r="V10653" s="66"/>
    </row>
    <row r="10654" spans="22:22" x14ac:dyDescent="0.3">
      <c r="V10654" s="66"/>
    </row>
    <row r="10655" spans="22:22" x14ac:dyDescent="0.3">
      <c r="V10655" s="66"/>
    </row>
    <row r="10656" spans="22:22" x14ac:dyDescent="0.3">
      <c r="V10656" s="66"/>
    </row>
    <row r="10657" spans="22:22" x14ac:dyDescent="0.3">
      <c r="V10657" s="66"/>
    </row>
    <row r="10658" spans="22:22" x14ac:dyDescent="0.3">
      <c r="V10658" s="66"/>
    </row>
    <row r="10659" spans="22:22" x14ac:dyDescent="0.3">
      <c r="V10659" s="66"/>
    </row>
    <row r="10660" spans="22:22" x14ac:dyDescent="0.3">
      <c r="V10660" s="66"/>
    </row>
    <row r="10661" spans="22:22" x14ac:dyDescent="0.3">
      <c r="V10661" s="66"/>
    </row>
    <row r="10662" spans="22:22" x14ac:dyDescent="0.3">
      <c r="V10662" s="66"/>
    </row>
    <row r="10663" spans="22:22" x14ac:dyDescent="0.3">
      <c r="V10663" s="66"/>
    </row>
    <row r="10664" spans="22:22" x14ac:dyDescent="0.3">
      <c r="V10664" s="66"/>
    </row>
    <row r="10665" spans="22:22" x14ac:dyDescent="0.3">
      <c r="V10665" s="66"/>
    </row>
    <row r="10666" spans="22:22" x14ac:dyDescent="0.3">
      <c r="V10666" s="66"/>
    </row>
    <row r="10667" spans="22:22" x14ac:dyDescent="0.3">
      <c r="V10667" s="66"/>
    </row>
    <row r="10668" spans="22:22" x14ac:dyDescent="0.3">
      <c r="V10668" s="66"/>
    </row>
    <row r="10669" spans="22:22" x14ac:dyDescent="0.3">
      <c r="V10669" s="66"/>
    </row>
    <row r="10670" spans="22:22" x14ac:dyDescent="0.3">
      <c r="V10670" s="66"/>
    </row>
    <row r="10671" spans="22:22" x14ac:dyDescent="0.3">
      <c r="V10671" s="66"/>
    </row>
    <row r="10672" spans="22:22" x14ac:dyDescent="0.3">
      <c r="V10672" s="66"/>
    </row>
    <row r="10673" spans="22:22" x14ac:dyDescent="0.3">
      <c r="V10673" s="66"/>
    </row>
    <row r="10674" spans="22:22" x14ac:dyDescent="0.3">
      <c r="V10674" s="66"/>
    </row>
    <row r="10675" spans="22:22" x14ac:dyDescent="0.3">
      <c r="V10675" s="66"/>
    </row>
    <row r="10676" spans="22:22" x14ac:dyDescent="0.3">
      <c r="V10676" s="66"/>
    </row>
    <row r="10677" spans="22:22" x14ac:dyDescent="0.3">
      <c r="V10677" s="66"/>
    </row>
    <row r="10678" spans="22:22" x14ac:dyDescent="0.3">
      <c r="V10678" s="66"/>
    </row>
    <row r="10679" spans="22:22" x14ac:dyDescent="0.3">
      <c r="V10679" s="66"/>
    </row>
    <row r="10680" spans="22:22" x14ac:dyDescent="0.3">
      <c r="V10680" s="66"/>
    </row>
    <row r="10681" spans="22:22" x14ac:dyDescent="0.3">
      <c r="V10681" s="66"/>
    </row>
    <row r="10682" spans="22:22" x14ac:dyDescent="0.3">
      <c r="V10682" s="66"/>
    </row>
    <row r="10683" spans="22:22" x14ac:dyDescent="0.3">
      <c r="V10683" s="66"/>
    </row>
    <row r="10684" spans="22:22" x14ac:dyDescent="0.3">
      <c r="V10684" s="66"/>
    </row>
    <row r="10685" spans="22:22" x14ac:dyDescent="0.3">
      <c r="V10685" s="66"/>
    </row>
    <row r="10686" spans="22:22" x14ac:dyDescent="0.3">
      <c r="V10686" s="66"/>
    </row>
    <row r="10687" spans="22:22" x14ac:dyDescent="0.3">
      <c r="V10687" s="66"/>
    </row>
    <row r="10688" spans="22:22" x14ac:dyDescent="0.3">
      <c r="V10688" s="66"/>
    </row>
    <row r="10689" spans="22:22" x14ac:dyDescent="0.3">
      <c r="V10689" s="66"/>
    </row>
    <row r="10690" spans="22:22" x14ac:dyDescent="0.3">
      <c r="V10690" s="66"/>
    </row>
    <row r="10691" spans="22:22" x14ac:dyDescent="0.3">
      <c r="V10691" s="66"/>
    </row>
    <row r="10692" spans="22:22" x14ac:dyDescent="0.3">
      <c r="V10692" s="66"/>
    </row>
    <row r="10693" spans="22:22" x14ac:dyDescent="0.3">
      <c r="V10693" s="66"/>
    </row>
    <row r="10694" spans="22:22" x14ac:dyDescent="0.3">
      <c r="V10694" s="66"/>
    </row>
    <row r="10695" spans="22:22" x14ac:dyDescent="0.3">
      <c r="V10695" s="66"/>
    </row>
    <row r="10696" spans="22:22" x14ac:dyDescent="0.3">
      <c r="V10696" s="66"/>
    </row>
    <row r="10697" spans="22:22" x14ac:dyDescent="0.3">
      <c r="V10697" s="66"/>
    </row>
    <row r="10698" spans="22:22" x14ac:dyDescent="0.3">
      <c r="V10698" s="66"/>
    </row>
    <row r="10699" spans="22:22" x14ac:dyDescent="0.3">
      <c r="V10699" s="66"/>
    </row>
    <row r="10700" spans="22:22" x14ac:dyDescent="0.3">
      <c r="V10700" s="66"/>
    </row>
    <row r="10701" spans="22:22" x14ac:dyDescent="0.3">
      <c r="V10701" s="66"/>
    </row>
    <row r="10702" spans="22:22" x14ac:dyDescent="0.3">
      <c r="V10702" s="66"/>
    </row>
    <row r="10703" spans="22:22" x14ac:dyDescent="0.3">
      <c r="V10703" s="66"/>
    </row>
    <row r="10704" spans="22:22" x14ac:dyDescent="0.3">
      <c r="V10704" s="66"/>
    </row>
    <row r="10705" spans="22:22" x14ac:dyDescent="0.3">
      <c r="V10705" s="66"/>
    </row>
    <row r="10706" spans="22:22" x14ac:dyDescent="0.3">
      <c r="V10706" s="66"/>
    </row>
    <row r="10707" spans="22:22" x14ac:dyDescent="0.3">
      <c r="V10707" s="66"/>
    </row>
    <row r="10708" spans="22:22" x14ac:dyDescent="0.3">
      <c r="V10708" s="66"/>
    </row>
    <row r="10709" spans="22:22" x14ac:dyDescent="0.3">
      <c r="V10709" s="66"/>
    </row>
    <row r="10710" spans="22:22" x14ac:dyDescent="0.3">
      <c r="V10710" s="66"/>
    </row>
    <row r="10711" spans="22:22" x14ac:dyDescent="0.3">
      <c r="V10711" s="66"/>
    </row>
    <row r="10712" spans="22:22" x14ac:dyDescent="0.3">
      <c r="V10712" s="66"/>
    </row>
    <row r="10713" spans="22:22" x14ac:dyDescent="0.3">
      <c r="V10713" s="66"/>
    </row>
    <row r="10714" spans="22:22" x14ac:dyDescent="0.3">
      <c r="V10714" s="66"/>
    </row>
    <row r="10715" spans="22:22" x14ac:dyDescent="0.3">
      <c r="V10715" s="66"/>
    </row>
    <row r="10716" spans="22:22" x14ac:dyDescent="0.3">
      <c r="V10716" s="66"/>
    </row>
    <row r="10717" spans="22:22" x14ac:dyDescent="0.3">
      <c r="V10717" s="66"/>
    </row>
    <row r="10718" spans="22:22" x14ac:dyDescent="0.3">
      <c r="V10718" s="66"/>
    </row>
    <row r="10719" spans="22:22" x14ac:dyDescent="0.3">
      <c r="V10719" s="66"/>
    </row>
    <row r="10720" spans="22:22" x14ac:dyDescent="0.3">
      <c r="V10720" s="66"/>
    </row>
    <row r="10721" spans="22:22" x14ac:dyDescent="0.3">
      <c r="V10721" s="66"/>
    </row>
    <row r="10722" spans="22:22" x14ac:dyDescent="0.3">
      <c r="V10722" s="66"/>
    </row>
    <row r="10723" spans="22:22" x14ac:dyDescent="0.3">
      <c r="V10723" s="66"/>
    </row>
    <row r="10724" spans="22:22" x14ac:dyDescent="0.3">
      <c r="V10724" s="66"/>
    </row>
    <row r="10725" spans="22:22" x14ac:dyDescent="0.3">
      <c r="V10725" s="66"/>
    </row>
    <row r="10726" spans="22:22" x14ac:dyDescent="0.3">
      <c r="V10726" s="66"/>
    </row>
    <row r="10727" spans="22:22" x14ac:dyDescent="0.3">
      <c r="V10727" s="66"/>
    </row>
    <row r="10728" spans="22:22" x14ac:dyDescent="0.3">
      <c r="V10728" s="66"/>
    </row>
    <row r="10729" spans="22:22" x14ac:dyDescent="0.3">
      <c r="V10729" s="66"/>
    </row>
    <row r="10730" spans="22:22" x14ac:dyDescent="0.3">
      <c r="V10730" s="66"/>
    </row>
    <row r="10731" spans="22:22" x14ac:dyDescent="0.3">
      <c r="V10731" s="66"/>
    </row>
    <row r="10732" spans="22:22" x14ac:dyDescent="0.3">
      <c r="V10732" s="66"/>
    </row>
    <row r="10733" spans="22:22" x14ac:dyDescent="0.3">
      <c r="V10733" s="66"/>
    </row>
    <row r="10734" spans="22:22" x14ac:dyDescent="0.3">
      <c r="V10734" s="66"/>
    </row>
    <row r="10735" spans="22:22" x14ac:dyDescent="0.3">
      <c r="V10735" s="66"/>
    </row>
    <row r="10736" spans="22:22" x14ac:dyDescent="0.3">
      <c r="V10736" s="66"/>
    </row>
    <row r="10737" spans="22:22" x14ac:dyDescent="0.3">
      <c r="V10737" s="66"/>
    </row>
    <row r="10738" spans="22:22" x14ac:dyDescent="0.3">
      <c r="V10738" s="66"/>
    </row>
    <row r="10739" spans="22:22" x14ac:dyDescent="0.3">
      <c r="V10739" s="66"/>
    </row>
    <row r="10740" spans="22:22" x14ac:dyDescent="0.3">
      <c r="V10740" s="66"/>
    </row>
    <row r="10741" spans="22:22" x14ac:dyDescent="0.3">
      <c r="V10741" s="66"/>
    </row>
    <row r="10742" spans="22:22" x14ac:dyDescent="0.3">
      <c r="V10742" s="66"/>
    </row>
    <row r="10743" spans="22:22" x14ac:dyDescent="0.3">
      <c r="V10743" s="66"/>
    </row>
    <row r="10744" spans="22:22" x14ac:dyDescent="0.3">
      <c r="V10744" s="66"/>
    </row>
    <row r="10745" spans="22:22" x14ac:dyDescent="0.3">
      <c r="V10745" s="66"/>
    </row>
    <row r="10746" spans="22:22" x14ac:dyDescent="0.3">
      <c r="V10746" s="66"/>
    </row>
    <row r="10747" spans="22:22" x14ac:dyDescent="0.3">
      <c r="V10747" s="66"/>
    </row>
    <row r="10748" spans="22:22" x14ac:dyDescent="0.3">
      <c r="V10748" s="66"/>
    </row>
    <row r="10749" spans="22:22" x14ac:dyDescent="0.3">
      <c r="V10749" s="66"/>
    </row>
    <row r="10750" spans="22:22" x14ac:dyDescent="0.3">
      <c r="V10750" s="66"/>
    </row>
    <row r="10751" spans="22:22" x14ac:dyDescent="0.3">
      <c r="V10751" s="66"/>
    </row>
    <row r="10752" spans="22:22" x14ac:dyDescent="0.3">
      <c r="V10752" s="66"/>
    </row>
    <row r="10753" spans="22:22" x14ac:dyDescent="0.3">
      <c r="V10753" s="66"/>
    </row>
    <row r="10754" spans="22:22" x14ac:dyDescent="0.3">
      <c r="V10754" s="66"/>
    </row>
    <row r="10755" spans="22:22" x14ac:dyDescent="0.3">
      <c r="V10755" s="66"/>
    </row>
    <row r="10756" spans="22:22" x14ac:dyDescent="0.3">
      <c r="V10756" s="66"/>
    </row>
    <row r="10757" spans="22:22" x14ac:dyDescent="0.3">
      <c r="V10757" s="66"/>
    </row>
    <row r="10758" spans="22:22" x14ac:dyDescent="0.3">
      <c r="V10758" s="66"/>
    </row>
    <row r="10759" spans="22:22" x14ac:dyDescent="0.3">
      <c r="V10759" s="66"/>
    </row>
    <row r="10760" spans="22:22" x14ac:dyDescent="0.3">
      <c r="V10760" s="66"/>
    </row>
    <row r="10761" spans="22:22" x14ac:dyDescent="0.3">
      <c r="V10761" s="66"/>
    </row>
    <row r="10762" spans="22:22" x14ac:dyDescent="0.3">
      <c r="V10762" s="66"/>
    </row>
    <row r="10763" spans="22:22" x14ac:dyDescent="0.3">
      <c r="V10763" s="66"/>
    </row>
    <row r="10764" spans="22:22" x14ac:dyDescent="0.3">
      <c r="V10764" s="66"/>
    </row>
    <row r="10765" spans="22:22" x14ac:dyDescent="0.3">
      <c r="V10765" s="66"/>
    </row>
    <row r="10766" spans="22:22" x14ac:dyDescent="0.3">
      <c r="V10766" s="66"/>
    </row>
    <row r="10767" spans="22:22" x14ac:dyDescent="0.3">
      <c r="V10767" s="66"/>
    </row>
    <row r="10768" spans="22:22" x14ac:dyDescent="0.3">
      <c r="V10768" s="66"/>
    </row>
    <row r="10769" spans="22:22" x14ac:dyDescent="0.3">
      <c r="V10769" s="66"/>
    </row>
    <row r="10770" spans="22:22" x14ac:dyDescent="0.3">
      <c r="V10770" s="66"/>
    </row>
    <row r="10771" spans="22:22" x14ac:dyDescent="0.3">
      <c r="V10771" s="66"/>
    </row>
    <row r="10772" spans="22:22" x14ac:dyDescent="0.3">
      <c r="V10772" s="66"/>
    </row>
    <row r="10773" spans="22:22" x14ac:dyDescent="0.3">
      <c r="V10773" s="66"/>
    </row>
    <row r="10774" spans="22:22" x14ac:dyDescent="0.3">
      <c r="V10774" s="66"/>
    </row>
    <row r="10775" spans="22:22" x14ac:dyDescent="0.3">
      <c r="V10775" s="66"/>
    </row>
    <row r="10776" spans="22:22" x14ac:dyDescent="0.3">
      <c r="V10776" s="66"/>
    </row>
    <row r="10777" spans="22:22" x14ac:dyDescent="0.3">
      <c r="V10777" s="66"/>
    </row>
    <row r="10778" spans="22:22" x14ac:dyDescent="0.3">
      <c r="V10778" s="66"/>
    </row>
    <row r="10779" spans="22:22" x14ac:dyDescent="0.3">
      <c r="V10779" s="66"/>
    </row>
    <row r="10780" spans="22:22" x14ac:dyDescent="0.3">
      <c r="V10780" s="66"/>
    </row>
    <row r="10781" spans="22:22" x14ac:dyDescent="0.3">
      <c r="V10781" s="66"/>
    </row>
    <row r="10782" spans="22:22" x14ac:dyDescent="0.3">
      <c r="V10782" s="66"/>
    </row>
    <row r="10783" spans="22:22" x14ac:dyDescent="0.3">
      <c r="V10783" s="66"/>
    </row>
    <row r="10784" spans="22:22" x14ac:dyDescent="0.3">
      <c r="V10784" s="66"/>
    </row>
    <row r="10785" spans="22:22" x14ac:dyDescent="0.3">
      <c r="V10785" s="66"/>
    </row>
    <row r="10786" spans="22:22" x14ac:dyDescent="0.3">
      <c r="V10786" s="66"/>
    </row>
    <row r="10787" spans="22:22" x14ac:dyDescent="0.3">
      <c r="V10787" s="66"/>
    </row>
    <row r="10788" spans="22:22" x14ac:dyDescent="0.3">
      <c r="V10788" s="66"/>
    </row>
    <row r="10789" spans="22:22" x14ac:dyDescent="0.3">
      <c r="V10789" s="66"/>
    </row>
    <row r="10790" spans="22:22" x14ac:dyDescent="0.3">
      <c r="V10790" s="66"/>
    </row>
    <row r="10791" spans="22:22" x14ac:dyDescent="0.3">
      <c r="V10791" s="66"/>
    </row>
    <row r="10792" spans="22:22" x14ac:dyDescent="0.3">
      <c r="V10792" s="66"/>
    </row>
    <row r="10793" spans="22:22" x14ac:dyDescent="0.3">
      <c r="V10793" s="66"/>
    </row>
    <row r="10794" spans="22:22" x14ac:dyDescent="0.3">
      <c r="V10794" s="66"/>
    </row>
    <row r="10795" spans="22:22" x14ac:dyDescent="0.3">
      <c r="V10795" s="66"/>
    </row>
    <row r="10796" spans="22:22" x14ac:dyDescent="0.3">
      <c r="V10796" s="66"/>
    </row>
    <row r="10797" spans="22:22" x14ac:dyDescent="0.3">
      <c r="V10797" s="66"/>
    </row>
    <row r="10798" spans="22:22" x14ac:dyDescent="0.3">
      <c r="V10798" s="66"/>
    </row>
    <row r="10799" spans="22:22" x14ac:dyDescent="0.3">
      <c r="V10799" s="66"/>
    </row>
    <row r="10800" spans="22:22" x14ac:dyDescent="0.3">
      <c r="V10800" s="66"/>
    </row>
    <row r="10801" spans="22:22" x14ac:dyDescent="0.3">
      <c r="V10801" s="66"/>
    </row>
    <row r="10802" spans="22:22" x14ac:dyDescent="0.3">
      <c r="V10802" s="66"/>
    </row>
    <row r="10803" spans="22:22" x14ac:dyDescent="0.3">
      <c r="V10803" s="66"/>
    </row>
    <row r="10804" spans="22:22" x14ac:dyDescent="0.3">
      <c r="V10804" s="66"/>
    </row>
    <row r="10805" spans="22:22" x14ac:dyDescent="0.3">
      <c r="V10805" s="66"/>
    </row>
    <row r="10806" spans="22:22" x14ac:dyDescent="0.3">
      <c r="V10806" s="66"/>
    </row>
    <row r="10807" spans="22:22" x14ac:dyDescent="0.3">
      <c r="V10807" s="66"/>
    </row>
    <row r="10808" spans="22:22" x14ac:dyDescent="0.3">
      <c r="V10808" s="66"/>
    </row>
    <row r="10809" spans="22:22" x14ac:dyDescent="0.3">
      <c r="V10809" s="66"/>
    </row>
    <row r="10810" spans="22:22" x14ac:dyDescent="0.3">
      <c r="V10810" s="66"/>
    </row>
    <row r="10811" spans="22:22" x14ac:dyDescent="0.3">
      <c r="V10811" s="66"/>
    </row>
    <row r="10812" spans="22:22" x14ac:dyDescent="0.3">
      <c r="V10812" s="66"/>
    </row>
    <row r="10813" spans="22:22" x14ac:dyDescent="0.3">
      <c r="V10813" s="66"/>
    </row>
    <row r="10814" spans="22:22" x14ac:dyDescent="0.3">
      <c r="V10814" s="66"/>
    </row>
    <row r="10815" spans="22:22" x14ac:dyDescent="0.3">
      <c r="V10815" s="66"/>
    </row>
    <row r="10816" spans="22:22" x14ac:dyDescent="0.3">
      <c r="V10816" s="66"/>
    </row>
    <row r="10817" spans="22:22" x14ac:dyDescent="0.3">
      <c r="V10817" s="66"/>
    </row>
    <row r="10818" spans="22:22" x14ac:dyDescent="0.3">
      <c r="V10818" s="66"/>
    </row>
    <row r="10819" spans="22:22" x14ac:dyDescent="0.3">
      <c r="V10819" s="66"/>
    </row>
    <row r="10820" spans="22:22" x14ac:dyDescent="0.3">
      <c r="V10820" s="66"/>
    </row>
    <row r="10821" spans="22:22" x14ac:dyDescent="0.3">
      <c r="V10821" s="66"/>
    </row>
    <row r="10822" spans="22:22" x14ac:dyDescent="0.3">
      <c r="V10822" s="66"/>
    </row>
    <row r="10823" spans="22:22" x14ac:dyDescent="0.3">
      <c r="V10823" s="66"/>
    </row>
    <row r="10824" spans="22:22" x14ac:dyDescent="0.3">
      <c r="V10824" s="66"/>
    </row>
    <row r="10825" spans="22:22" x14ac:dyDescent="0.3">
      <c r="V10825" s="66"/>
    </row>
    <row r="10826" spans="22:22" x14ac:dyDescent="0.3">
      <c r="V10826" s="66"/>
    </row>
    <row r="10827" spans="22:22" x14ac:dyDescent="0.3">
      <c r="V10827" s="66"/>
    </row>
    <row r="10828" spans="22:22" x14ac:dyDescent="0.3">
      <c r="V10828" s="66"/>
    </row>
    <row r="10829" spans="22:22" x14ac:dyDescent="0.3">
      <c r="V10829" s="66"/>
    </row>
    <row r="10830" spans="22:22" x14ac:dyDescent="0.3">
      <c r="V10830" s="66"/>
    </row>
    <row r="10831" spans="22:22" x14ac:dyDescent="0.3">
      <c r="V10831" s="66"/>
    </row>
    <row r="10832" spans="22:22" x14ac:dyDescent="0.3">
      <c r="V10832" s="66"/>
    </row>
    <row r="10833" spans="22:22" x14ac:dyDescent="0.3">
      <c r="V10833" s="66"/>
    </row>
    <row r="10834" spans="22:22" x14ac:dyDescent="0.3">
      <c r="V10834" s="66"/>
    </row>
    <row r="10835" spans="22:22" x14ac:dyDescent="0.3">
      <c r="V10835" s="66"/>
    </row>
    <row r="10836" spans="22:22" x14ac:dyDescent="0.3">
      <c r="V10836" s="66"/>
    </row>
    <row r="10837" spans="22:22" x14ac:dyDescent="0.3">
      <c r="V10837" s="66"/>
    </row>
    <row r="10838" spans="22:22" x14ac:dyDescent="0.3">
      <c r="V10838" s="66"/>
    </row>
    <row r="10839" spans="22:22" x14ac:dyDescent="0.3">
      <c r="V10839" s="66"/>
    </row>
    <row r="10840" spans="22:22" x14ac:dyDescent="0.3">
      <c r="V10840" s="66"/>
    </row>
    <row r="10841" spans="22:22" x14ac:dyDescent="0.3">
      <c r="V10841" s="66"/>
    </row>
    <row r="10842" spans="22:22" x14ac:dyDescent="0.3">
      <c r="V10842" s="66"/>
    </row>
    <row r="10843" spans="22:22" x14ac:dyDescent="0.3">
      <c r="V10843" s="66"/>
    </row>
    <row r="10844" spans="22:22" x14ac:dyDescent="0.3">
      <c r="V10844" s="66"/>
    </row>
    <row r="10845" spans="22:22" x14ac:dyDescent="0.3">
      <c r="V10845" s="66"/>
    </row>
    <row r="10846" spans="22:22" x14ac:dyDescent="0.3">
      <c r="V10846" s="66"/>
    </row>
    <row r="10847" spans="22:22" x14ac:dyDescent="0.3">
      <c r="V10847" s="66"/>
    </row>
    <row r="10848" spans="22:22" x14ac:dyDescent="0.3">
      <c r="V10848" s="66"/>
    </row>
    <row r="10849" spans="22:22" x14ac:dyDescent="0.3">
      <c r="V10849" s="66"/>
    </row>
    <row r="10850" spans="22:22" x14ac:dyDescent="0.3">
      <c r="V10850" s="66"/>
    </row>
    <row r="10851" spans="22:22" x14ac:dyDescent="0.3">
      <c r="V10851" s="66"/>
    </row>
    <row r="10852" spans="22:22" x14ac:dyDescent="0.3">
      <c r="V10852" s="66"/>
    </row>
    <row r="10853" spans="22:22" x14ac:dyDescent="0.3">
      <c r="V10853" s="66"/>
    </row>
    <row r="10854" spans="22:22" x14ac:dyDescent="0.3">
      <c r="V10854" s="66"/>
    </row>
    <row r="10855" spans="22:22" x14ac:dyDescent="0.3">
      <c r="V10855" s="66"/>
    </row>
    <row r="10856" spans="22:22" x14ac:dyDescent="0.3">
      <c r="V10856" s="66"/>
    </row>
    <row r="10857" spans="22:22" x14ac:dyDescent="0.3">
      <c r="V10857" s="66"/>
    </row>
    <row r="10858" spans="22:22" x14ac:dyDescent="0.3">
      <c r="V10858" s="66"/>
    </row>
    <row r="10859" spans="22:22" x14ac:dyDescent="0.3">
      <c r="V10859" s="66"/>
    </row>
    <row r="10860" spans="22:22" x14ac:dyDescent="0.3">
      <c r="V10860" s="66"/>
    </row>
    <row r="10861" spans="22:22" x14ac:dyDescent="0.3">
      <c r="V10861" s="66"/>
    </row>
    <row r="10862" spans="22:22" x14ac:dyDescent="0.3">
      <c r="V10862" s="66"/>
    </row>
    <row r="10863" spans="22:22" x14ac:dyDescent="0.3">
      <c r="V10863" s="66"/>
    </row>
    <row r="10864" spans="22:22" x14ac:dyDescent="0.3">
      <c r="V10864" s="66"/>
    </row>
    <row r="10865" spans="22:22" x14ac:dyDescent="0.3">
      <c r="V10865" s="66"/>
    </row>
    <row r="10866" spans="22:22" x14ac:dyDescent="0.3">
      <c r="V10866" s="66"/>
    </row>
    <row r="10867" spans="22:22" x14ac:dyDescent="0.3">
      <c r="V10867" s="66"/>
    </row>
    <row r="10868" spans="22:22" x14ac:dyDescent="0.3">
      <c r="V10868" s="66"/>
    </row>
    <row r="10869" spans="22:22" x14ac:dyDescent="0.3">
      <c r="V10869" s="66"/>
    </row>
    <row r="10870" spans="22:22" x14ac:dyDescent="0.3">
      <c r="V10870" s="66"/>
    </row>
    <row r="10871" spans="22:22" x14ac:dyDescent="0.3">
      <c r="V10871" s="66"/>
    </row>
    <row r="10872" spans="22:22" x14ac:dyDescent="0.3">
      <c r="V10872" s="66"/>
    </row>
    <row r="10873" spans="22:22" x14ac:dyDescent="0.3">
      <c r="V10873" s="66"/>
    </row>
    <row r="10874" spans="22:22" x14ac:dyDescent="0.3">
      <c r="V10874" s="66"/>
    </row>
    <row r="10875" spans="22:22" x14ac:dyDescent="0.3">
      <c r="V10875" s="66"/>
    </row>
    <row r="10876" spans="22:22" x14ac:dyDescent="0.3">
      <c r="V10876" s="66"/>
    </row>
    <row r="10877" spans="22:22" x14ac:dyDescent="0.3">
      <c r="V10877" s="66"/>
    </row>
    <row r="10878" spans="22:22" x14ac:dyDescent="0.3">
      <c r="V10878" s="66"/>
    </row>
    <row r="10879" spans="22:22" x14ac:dyDescent="0.3">
      <c r="V10879" s="66"/>
    </row>
    <row r="10880" spans="22:22" x14ac:dyDescent="0.3">
      <c r="V10880" s="66"/>
    </row>
    <row r="10881" spans="22:22" x14ac:dyDescent="0.3">
      <c r="V10881" s="66"/>
    </row>
    <row r="10882" spans="22:22" x14ac:dyDescent="0.3">
      <c r="V10882" s="66"/>
    </row>
    <row r="10883" spans="22:22" x14ac:dyDescent="0.3">
      <c r="V10883" s="66"/>
    </row>
    <row r="10884" spans="22:22" x14ac:dyDescent="0.3">
      <c r="V10884" s="66"/>
    </row>
    <row r="10885" spans="22:22" x14ac:dyDescent="0.3">
      <c r="V10885" s="66"/>
    </row>
    <row r="10886" spans="22:22" x14ac:dyDescent="0.3">
      <c r="V10886" s="66"/>
    </row>
    <row r="10887" spans="22:22" x14ac:dyDescent="0.3">
      <c r="V10887" s="66"/>
    </row>
    <row r="10888" spans="22:22" x14ac:dyDescent="0.3">
      <c r="V10888" s="66"/>
    </row>
    <row r="10889" spans="22:22" x14ac:dyDescent="0.3">
      <c r="V10889" s="66"/>
    </row>
    <row r="10890" spans="22:22" x14ac:dyDescent="0.3">
      <c r="V10890" s="66"/>
    </row>
    <row r="10891" spans="22:22" x14ac:dyDescent="0.3">
      <c r="V10891" s="66"/>
    </row>
    <row r="10892" spans="22:22" x14ac:dyDescent="0.3">
      <c r="V10892" s="66"/>
    </row>
    <row r="10893" spans="22:22" x14ac:dyDescent="0.3">
      <c r="V10893" s="66"/>
    </row>
    <row r="10894" spans="22:22" x14ac:dyDescent="0.3">
      <c r="V10894" s="66"/>
    </row>
    <row r="10895" spans="22:22" x14ac:dyDescent="0.3">
      <c r="V10895" s="66"/>
    </row>
    <row r="10896" spans="22:22" x14ac:dyDescent="0.3">
      <c r="V10896" s="66"/>
    </row>
    <row r="10897" spans="22:22" x14ac:dyDescent="0.3">
      <c r="V10897" s="66"/>
    </row>
    <row r="10898" spans="22:22" x14ac:dyDescent="0.3">
      <c r="V10898" s="66"/>
    </row>
    <row r="10899" spans="22:22" x14ac:dyDescent="0.3">
      <c r="V10899" s="66"/>
    </row>
    <row r="10900" spans="22:22" x14ac:dyDescent="0.3">
      <c r="V10900" s="66"/>
    </row>
    <row r="10901" spans="22:22" x14ac:dyDescent="0.3">
      <c r="V10901" s="66"/>
    </row>
    <row r="10902" spans="22:22" x14ac:dyDescent="0.3">
      <c r="V10902" s="66"/>
    </row>
    <row r="10903" spans="22:22" x14ac:dyDescent="0.3">
      <c r="V10903" s="66"/>
    </row>
    <row r="10904" spans="22:22" x14ac:dyDescent="0.3">
      <c r="V10904" s="66"/>
    </row>
    <row r="10905" spans="22:22" x14ac:dyDescent="0.3">
      <c r="V10905" s="66"/>
    </row>
    <row r="10906" spans="22:22" x14ac:dyDescent="0.3">
      <c r="V10906" s="66"/>
    </row>
    <row r="10907" spans="22:22" x14ac:dyDescent="0.3">
      <c r="V10907" s="66"/>
    </row>
    <row r="10908" spans="22:22" x14ac:dyDescent="0.3">
      <c r="V10908" s="66"/>
    </row>
    <row r="10909" spans="22:22" x14ac:dyDescent="0.3">
      <c r="V10909" s="66"/>
    </row>
    <row r="10910" spans="22:22" x14ac:dyDescent="0.3">
      <c r="V10910" s="66"/>
    </row>
    <row r="10911" spans="22:22" x14ac:dyDescent="0.3">
      <c r="V10911" s="66"/>
    </row>
    <row r="10912" spans="22:22" x14ac:dyDescent="0.3">
      <c r="V10912" s="66"/>
    </row>
    <row r="10913" spans="22:22" x14ac:dyDescent="0.3">
      <c r="V10913" s="66"/>
    </row>
    <row r="10914" spans="22:22" x14ac:dyDescent="0.3">
      <c r="V10914" s="66"/>
    </row>
    <row r="10915" spans="22:22" x14ac:dyDescent="0.3">
      <c r="V10915" s="66"/>
    </row>
    <row r="10916" spans="22:22" x14ac:dyDescent="0.3">
      <c r="V10916" s="66"/>
    </row>
    <row r="10917" spans="22:22" x14ac:dyDescent="0.3">
      <c r="V10917" s="66"/>
    </row>
    <row r="10918" spans="22:22" x14ac:dyDescent="0.3">
      <c r="V10918" s="66"/>
    </row>
    <row r="10919" spans="22:22" x14ac:dyDescent="0.3">
      <c r="V10919" s="66"/>
    </row>
    <row r="10920" spans="22:22" x14ac:dyDescent="0.3">
      <c r="V10920" s="66"/>
    </row>
    <row r="10921" spans="22:22" x14ac:dyDescent="0.3">
      <c r="V10921" s="66"/>
    </row>
    <row r="10922" spans="22:22" x14ac:dyDescent="0.3">
      <c r="V10922" s="66"/>
    </row>
    <row r="10923" spans="22:22" x14ac:dyDescent="0.3">
      <c r="V10923" s="66"/>
    </row>
    <row r="10924" spans="22:22" x14ac:dyDescent="0.3">
      <c r="V10924" s="66"/>
    </row>
    <row r="10925" spans="22:22" x14ac:dyDescent="0.3">
      <c r="V10925" s="66"/>
    </row>
    <row r="10926" spans="22:22" x14ac:dyDescent="0.3">
      <c r="V10926" s="66"/>
    </row>
    <row r="10927" spans="22:22" x14ac:dyDescent="0.3">
      <c r="V10927" s="66"/>
    </row>
    <row r="10928" spans="22:22" x14ac:dyDescent="0.3">
      <c r="V10928" s="66"/>
    </row>
    <row r="10929" spans="22:22" x14ac:dyDescent="0.3">
      <c r="V10929" s="66"/>
    </row>
    <row r="10930" spans="22:22" x14ac:dyDescent="0.3">
      <c r="V10930" s="66"/>
    </row>
    <row r="10931" spans="22:22" x14ac:dyDescent="0.3">
      <c r="V10931" s="66"/>
    </row>
    <row r="10932" spans="22:22" x14ac:dyDescent="0.3">
      <c r="V10932" s="66"/>
    </row>
    <row r="10933" spans="22:22" x14ac:dyDescent="0.3">
      <c r="V10933" s="66"/>
    </row>
    <row r="10934" spans="22:22" x14ac:dyDescent="0.3">
      <c r="V10934" s="66"/>
    </row>
    <row r="10935" spans="22:22" x14ac:dyDescent="0.3">
      <c r="V10935" s="66"/>
    </row>
    <row r="10936" spans="22:22" x14ac:dyDescent="0.3">
      <c r="V10936" s="66"/>
    </row>
    <row r="10937" spans="22:22" x14ac:dyDescent="0.3">
      <c r="V10937" s="66"/>
    </row>
    <row r="10938" spans="22:22" x14ac:dyDescent="0.3">
      <c r="V10938" s="66"/>
    </row>
    <row r="10939" spans="22:22" x14ac:dyDescent="0.3">
      <c r="V10939" s="66"/>
    </row>
    <row r="10940" spans="22:22" x14ac:dyDescent="0.3">
      <c r="V10940" s="66"/>
    </row>
    <row r="10941" spans="22:22" x14ac:dyDescent="0.3">
      <c r="V10941" s="66"/>
    </row>
    <row r="10942" spans="22:22" x14ac:dyDescent="0.3">
      <c r="V10942" s="66"/>
    </row>
    <row r="10943" spans="22:22" x14ac:dyDescent="0.3">
      <c r="V10943" s="66"/>
    </row>
    <row r="10944" spans="22:22" x14ac:dyDescent="0.3">
      <c r="V10944" s="66"/>
    </row>
    <row r="10945" spans="22:22" x14ac:dyDescent="0.3">
      <c r="V10945" s="66"/>
    </row>
    <row r="10946" spans="22:22" x14ac:dyDescent="0.3">
      <c r="V10946" s="66"/>
    </row>
    <row r="10947" spans="22:22" x14ac:dyDescent="0.3">
      <c r="V10947" s="66"/>
    </row>
    <row r="10948" spans="22:22" x14ac:dyDescent="0.3">
      <c r="V10948" s="66"/>
    </row>
    <row r="10949" spans="22:22" x14ac:dyDescent="0.3">
      <c r="V10949" s="66"/>
    </row>
    <row r="10950" spans="22:22" x14ac:dyDescent="0.3">
      <c r="V10950" s="66"/>
    </row>
    <row r="10951" spans="22:22" x14ac:dyDescent="0.3">
      <c r="V10951" s="66"/>
    </row>
    <row r="10952" spans="22:22" x14ac:dyDescent="0.3">
      <c r="V10952" s="66"/>
    </row>
    <row r="10953" spans="22:22" x14ac:dyDescent="0.3">
      <c r="V10953" s="66"/>
    </row>
    <row r="10954" spans="22:22" x14ac:dyDescent="0.3">
      <c r="V10954" s="66"/>
    </row>
    <row r="10955" spans="22:22" x14ac:dyDescent="0.3">
      <c r="V10955" s="66"/>
    </row>
    <row r="10956" spans="22:22" x14ac:dyDescent="0.3">
      <c r="V10956" s="66"/>
    </row>
    <row r="10957" spans="22:22" x14ac:dyDescent="0.3">
      <c r="V10957" s="66"/>
    </row>
    <row r="10958" spans="22:22" x14ac:dyDescent="0.3">
      <c r="V10958" s="66"/>
    </row>
    <row r="10959" spans="22:22" x14ac:dyDescent="0.3">
      <c r="V10959" s="66"/>
    </row>
    <row r="10960" spans="22:22" x14ac:dyDescent="0.3">
      <c r="V10960" s="66"/>
    </row>
    <row r="10961" spans="22:22" x14ac:dyDescent="0.3">
      <c r="V10961" s="66"/>
    </row>
    <row r="10962" spans="22:22" x14ac:dyDescent="0.3">
      <c r="V10962" s="66"/>
    </row>
    <row r="10963" spans="22:22" x14ac:dyDescent="0.3">
      <c r="V10963" s="66"/>
    </row>
    <row r="10964" spans="22:22" x14ac:dyDescent="0.3">
      <c r="V10964" s="66"/>
    </row>
    <row r="10965" spans="22:22" x14ac:dyDescent="0.3">
      <c r="V10965" s="66"/>
    </row>
    <row r="10966" spans="22:22" x14ac:dyDescent="0.3">
      <c r="V10966" s="66"/>
    </row>
    <row r="10967" spans="22:22" x14ac:dyDescent="0.3">
      <c r="V10967" s="66"/>
    </row>
    <row r="10968" spans="22:22" x14ac:dyDescent="0.3">
      <c r="V10968" s="66"/>
    </row>
    <row r="10969" spans="22:22" x14ac:dyDescent="0.3">
      <c r="V10969" s="66"/>
    </row>
    <row r="10970" spans="22:22" x14ac:dyDescent="0.3">
      <c r="V10970" s="66"/>
    </row>
    <row r="10971" spans="22:22" x14ac:dyDescent="0.3">
      <c r="V10971" s="66"/>
    </row>
    <row r="10972" spans="22:22" x14ac:dyDescent="0.3">
      <c r="V10972" s="66"/>
    </row>
    <row r="10973" spans="22:22" x14ac:dyDescent="0.3">
      <c r="V10973" s="66"/>
    </row>
    <row r="10974" spans="22:22" x14ac:dyDescent="0.3">
      <c r="V10974" s="66"/>
    </row>
    <row r="10975" spans="22:22" x14ac:dyDescent="0.3">
      <c r="V10975" s="66"/>
    </row>
    <row r="10976" spans="22:22" x14ac:dyDescent="0.3">
      <c r="V10976" s="66"/>
    </row>
    <row r="10977" spans="22:22" x14ac:dyDescent="0.3">
      <c r="V10977" s="66"/>
    </row>
    <row r="10978" spans="22:22" x14ac:dyDescent="0.3">
      <c r="V10978" s="66"/>
    </row>
    <row r="10979" spans="22:22" x14ac:dyDescent="0.3">
      <c r="V10979" s="66"/>
    </row>
    <row r="10980" spans="22:22" x14ac:dyDescent="0.3">
      <c r="V10980" s="66"/>
    </row>
    <row r="10981" spans="22:22" x14ac:dyDescent="0.3">
      <c r="V10981" s="66"/>
    </row>
    <row r="10982" spans="22:22" x14ac:dyDescent="0.3">
      <c r="V10982" s="66"/>
    </row>
    <row r="10983" spans="22:22" x14ac:dyDescent="0.3">
      <c r="V10983" s="66"/>
    </row>
    <row r="10984" spans="22:22" x14ac:dyDescent="0.3">
      <c r="V10984" s="66"/>
    </row>
    <row r="10985" spans="22:22" x14ac:dyDescent="0.3">
      <c r="V10985" s="66"/>
    </row>
    <row r="10986" spans="22:22" x14ac:dyDescent="0.3">
      <c r="V10986" s="66"/>
    </row>
    <row r="10987" spans="22:22" x14ac:dyDescent="0.3">
      <c r="V10987" s="66"/>
    </row>
    <row r="10988" spans="22:22" x14ac:dyDescent="0.3">
      <c r="V10988" s="66"/>
    </row>
    <row r="10989" spans="22:22" x14ac:dyDescent="0.3">
      <c r="V10989" s="66"/>
    </row>
    <row r="10990" spans="22:22" x14ac:dyDescent="0.3">
      <c r="V10990" s="66"/>
    </row>
    <row r="10991" spans="22:22" x14ac:dyDescent="0.3">
      <c r="V10991" s="66"/>
    </row>
    <row r="10992" spans="22:22" x14ac:dyDescent="0.3">
      <c r="V10992" s="66"/>
    </row>
    <row r="10993" spans="22:22" x14ac:dyDescent="0.3">
      <c r="V10993" s="66"/>
    </row>
    <row r="10994" spans="22:22" x14ac:dyDescent="0.3">
      <c r="V10994" s="66"/>
    </row>
    <row r="10995" spans="22:22" x14ac:dyDescent="0.3">
      <c r="V10995" s="66"/>
    </row>
    <row r="10996" spans="22:22" x14ac:dyDescent="0.3">
      <c r="V10996" s="66"/>
    </row>
    <row r="10997" spans="22:22" x14ac:dyDescent="0.3">
      <c r="V10997" s="66"/>
    </row>
    <row r="10998" spans="22:22" x14ac:dyDescent="0.3">
      <c r="V10998" s="66"/>
    </row>
    <row r="10999" spans="22:22" x14ac:dyDescent="0.3">
      <c r="V10999" s="66"/>
    </row>
    <row r="11000" spans="22:22" x14ac:dyDescent="0.3">
      <c r="V11000" s="66"/>
    </row>
    <row r="11001" spans="22:22" x14ac:dyDescent="0.3">
      <c r="V11001" s="66"/>
    </row>
    <row r="11002" spans="22:22" x14ac:dyDescent="0.3">
      <c r="V11002" s="66"/>
    </row>
    <row r="11003" spans="22:22" x14ac:dyDescent="0.3">
      <c r="V11003" s="66"/>
    </row>
    <row r="11004" spans="22:22" x14ac:dyDescent="0.3">
      <c r="V11004" s="66"/>
    </row>
    <row r="11005" spans="22:22" x14ac:dyDescent="0.3">
      <c r="V11005" s="66"/>
    </row>
    <row r="11006" spans="22:22" x14ac:dyDescent="0.3">
      <c r="V11006" s="66"/>
    </row>
    <row r="11007" spans="22:22" x14ac:dyDescent="0.3">
      <c r="V11007" s="66"/>
    </row>
    <row r="11008" spans="22:22" x14ac:dyDescent="0.3">
      <c r="V11008" s="66"/>
    </row>
    <row r="11009" spans="22:22" x14ac:dyDescent="0.3">
      <c r="V11009" s="66"/>
    </row>
    <row r="11010" spans="22:22" x14ac:dyDescent="0.3">
      <c r="V11010" s="66"/>
    </row>
    <row r="11011" spans="22:22" x14ac:dyDescent="0.3">
      <c r="V11011" s="66"/>
    </row>
    <row r="11012" spans="22:22" x14ac:dyDescent="0.3">
      <c r="V11012" s="66"/>
    </row>
    <row r="11013" spans="22:22" x14ac:dyDescent="0.3">
      <c r="V11013" s="66"/>
    </row>
    <row r="11014" spans="22:22" x14ac:dyDescent="0.3">
      <c r="V11014" s="66"/>
    </row>
    <row r="11015" spans="22:22" x14ac:dyDescent="0.3">
      <c r="V11015" s="66"/>
    </row>
    <row r="11016" spans="22:22" x14ac:dyDescent="0.3">
      <c r="V11016" s="66"/>
    </row>
    <row r="11017" spans="22:22" x14ac:dyDescent="0.3">
      <c r="V11017" s="66"/>
    </row>
    <row r="11018" spans="22:22" x14ac:dyDescent="0.3">
      <c r="V11018" s="66"/>
    </row>
    <row r="11019" spans="22:22" x14ac:dyDescent="0.3">
      <c r="V11019" s="66"/>
    </row>
    <row r="11020" spans="22:22" x14ac:dyDescent="0.3">
      <c r="V11020" s="66"/>
    </row>
    <row r="11021" spans="22:22" x14ac:dyDescent="0.3">
      <c r="V11021" s="66"/>
    </row>
    <row r="11022" spans="22:22" x14ac:dyDescent="0.3">
      <c r="V11022" s="66"/>
    </row>
    <row r="11023" spans="22:22" x14ac:dyDescent="0.3">
      <c r="V11023" s="66"/>
    </row>
    <row r="11024" spans="22:22" x14ac:dyDescent="0.3">
      <c r="V11024" s="66"/>
    </row>
    <row r="11025" spans="22:22" x14ac:dyDescent="0.3">
      <c r="V11025" s="66"/>
    </row>
    <row r="11026" spans="22:22" x14ac:dyDescent="0.3">
      <c r="V11026" s="66"/>
    </row>
    <row r="11027" spans="22:22" x14ac:dyDescent="0.3">
      <c r="V11027" s="66"/>
    </row>
    <row r="11028" spans="22:22" x14ac:dyDescent="0.3">
      <c r="V11028" s="66"/>
    </row>
    <row r="11029" spans="22:22" x14ac:dyDescent="0.3">
      <c r="V11029" s="66"/>
    </row>
    <row r="11030" spans="22:22" x14ac:dyDescent="0.3">
      <c r="V11030" s="66"/>
    </row>
    <row r="11031" spans="22:22" x14ac:dyDescent="0.3">
      <c r="V11031" s="66"/>
    </row>
    <row r="11032" spans="22:22" x14ac:dyDescent="0.3">
      <c r="V11032" s="66"/>
    </row>
    <row r="11033" spans="22:22" x14ac:dyDescent="0.3">
      <c r="V11033" s="66"/>
    </row>
    <row r="11034" spans="22:22" x14ac:dyDescent="0.3">
      <c r="V11034" s="66"/>
    </row>
    <row r="11035" spans="22:22" x14ac:dyDescent="0.3">
      <c r="V11035" s="66"/>
    </row>
    <row r="11036" spans="22:22" x14ac:dyDescent="0.3">
      <c r="V11036" s="66"/>
    </row>
    <row r="11037" spans="22:22" x14ac:dyDescent="0.3">
      <c r="V11037" s="66"/>
    </row>
    <row r="11038" spans="22:22" x14ac:dyDescent="0.3">
      <c r="V11038" s="66"/>
    </row>
    <row r="11039" spans="22:22" x14ac:dyDescent="0.3">
      <c r="V11039" s="66"/>
    </row>
    <row r="11040" spans="22:22" x14ac:dyDescent="0.3">
      <c r="V11040" s="66"/>
    </row>
    <row r="11041" spans="22:22" x14ac:dyDescent="0.3">
      <c r="V11041" s="66"/>
    </row>
    <row r="11042" spans="22:22" x14ac:dyDescent="0.3">
      <c r="V11042" s="66"/>
    </row>
    <row r="11043" spans="22:22" x14ac:dyDescent="0.3">
      <c r="V11043" s="66"/>
    </row>
    <row r="11044" spans="22:22" x14ac:dyDescent="0.3">
      <c r="V11044" s="66"/>
    </row>
    <row r="11045" spans="22:22" x14ac:dyDescent="0.3">
      <c r="V11045" s="66"/>
    </row>
    <row r="11046" spans="22:22" x14ac:dyDescent="0.3">
      <c r="V11046" s="66"/>
    </row>
    <row r="11047" spans="22:22" x14ac:dyDescent="0.3">
      <c r="V11047" s="66"/>
    </row>
    <row r="11048" spans="22:22" x14ac:dyDescent="0.3">
      <c r="V11048" s="66"/>
    </row>
    <row r="11049" spans="22:22" x14ac:dyDescent="0.3">
      <c r="V11049" s="66"/>
    </row>
    <row r="11050" spans="22:22" x14ac:dyDescent="0.3">
      <c r="V11050" s="66"/>
    </row>
    <row r="11051" spans="22:22" x14ac:dyDescent="0.3">
      <c r="V11051" s="66"/>
    </row>
    <row r="11052" spans="22:22" x14ac:dyDescent="0.3">
      <c r="V11052" s="66"/>
    </row>
    <row r="11053" spans="22:22" x14ac:dyDescent="0.3">
      <c r="V11053" s="66"/>
    </row>
    <row r="11054" spans="22:22" x14ac:dyDescent="0.3">
      <c r="V11054" s="66"/>
    </row>
    <row r="11055" spans="22:22" x14ac:dyDescent="0.3">
      <c r="V11055" s="66"/>
    </row>
    <row r="11056" spans="22:22" x14ac:dyDescent="0.3">
      <c r="V11056" s="66"/>
    </row>
    <row r="11057" spans="22:22" x14ac:dyDescent="0.3">
      <c r="V11057" s="66"/>
    </row>
    <row r="11058" spans="22:22" x14ac:dyDescent="0.3">
      <c r="V11058" s="66"/>
    </row>
    <row r="11059" spans="22:22" x14ac:dyDescent="0.3">
      <c r="V11059" s="66"/>
    </row>
    <row r="11060" spans="22:22" x14ac:dyDescent="0.3">
      <c r="V11060" s="66"/>
    </row>
    <row r="11061" spans="22:22" x14ac:dyDescent="0.3">
      <c r="V11061" s="66"/>
    </row>
    <row r="11062" spans="22:22" x14ac:dyDescent="0.3">
      <c r="V11062" s="66"/>
    </row>
    <row r="11063" spans="22:22" x14ac:dyDescent="0.3">
      <c r="V11063" s="66"/>
    </row>
    <row r="11064" spans="22:22" x14ac:dyDescent="0.3">
      <c r="V11064" s="66"/>
    </row>
    <row r="11065" spans="22:22" x14ac:dyDescent="0.3">
      <c r="V11065" s="66"/>
    </row>
    <row r="11066" spans="22:22" x14ac:dyDescent="0.3">
      <c r="V11066" s="66"/>
    </row>
    <row r="11067" spans="22:22" x14ac:dyDescent="0.3">
      <c r="V11067" s="66"/>
    </row>
    <row r="11068" spans="22:22" x14ac:dyDescent="0.3">
      <c r="V11068" s="66"/>
    </row>
    <row r="11069" spans="22:22" x14ac:dyDescent="0.3">
      <c r="V11069" s="66"/>
    </row>
    <row r="11070" spans="22:22" x14ac:dyDescent="0.3">
      <c r="V11070" s="66"/>
    </row>
    <row r="11071" spans="22:22" x14ac:dyDescent="0.3">
      <c r="V11071" s="66"/>
    </row>
    <row r="11072" spans="22:22" x14ac:dyDescent="0.3">
      <c r="V11072" s="66"/>
    </row>
    <row r="11073" spans="22:22" x14ac:dyDescent="0.3">
      <c r="V11073" s="66"/>
    </row>
    <row r="11074" spans="22:22" x14ac:dyDescent="0.3">
      <c r="V11074" s="66"/>
    </row>
    <row r="11075" spans="22:22" x14ac:dyDescent="0.3">
      <c r="V11075" s="66"/>
    </row>
    <row r="11076" spans="22:22" x14ac:dyDescent="0.3">
      <c r="V11076" s="66"/>
    </row>
    <row r="11077" spans="22:22" x14ac:dyDescent="0.3">
      <c r="V11077" s="66"/>
    </row>
    <row r="11078" spans="22:22" x14ac:dyDescent="0.3">
      <c r="V11078" s="66"/>
    </row>
    <row r="11079" spans="22:22" x14ac:dyDescent="0.3">
      <c r="V11079" s="66"/>
    </row>
    <row r="11080" spans="22:22" x14ac:dyDescent="0.3">
      <c r="V11080" s="66"/>
    </row>
    <row r="11081" spans="22:22" x14ac:dyDescent="0.3">
      <c r="V11081" s="66"/>
    </row>
    <row r="11082" spans="22:22" x14ac:dyDescent="0.3">
      <c r="V11082" s="66"/>
    </row>
    <row r="11083" spans="22:22" x14ac:dyDescent="0.3">
      <c r="V11083" s="66"/>
    </row>
    <row r="11084" spans="22:22" x14ac:dyDescent="0.3">
      <c r="V11084" s="66"/>
    </row>
    <row r="11085" spans="22:22" x14ac:dyDescent="0.3">
      <c r="V11085" s="66"/>
    </row>
    <row r="11086" spans="22:22" x14ac:dyDescent="0.3">
      <c r="V11086" s="66"/>
    </row>
    <row r="11087" spans="22:22" x14ac:dyDescent="0.3">
      <c r="V11087" s="66"/>
    </row>
    <row r="11088" spans="22:22" x14ac:dyDescent="0.3">
      <c r="V11088" s="66"/>
    </row>
    <row r="11089" spans="22:22" x14ac:dyDescent="0.3">
      <c r="V11089" s="66"/>
    </row>
    <row r="11090" spans="22:22" x14ac:dyDescent="0.3">
      <c r="V11090" s="66"/>
    </row>
    <row r="11091" spans="22:22" x14ac:dyDescent="0.3">
      <c r="V11091" s="66"/>
    </row>
    <row r="11092" spans="22:22" x14ac:dyDescent="0.3">
      <c r="V11092" s="66"/>
    </row>
    <row r="11093" spans="22:22" x14ac:dyDescent="0.3">
      <c r="V11093" s="66"/>
    </row>
    <row r="11094" spans="22:22" x14ac:dyDescent="0.3">
      <c r="V11094" s="66"/>
    </row>
    <row r="11095" spans="22:22" x14ac:dyDescent="0.3">
      <c r="V11095" s="66"/>
    </row>
    <row r="11096" spans="22:22" x14ac:dyDescent="0.3">
      <c r="V11096" s="66"/>
    </row>
    <row r="11097" spans="22:22" x14ac:dyDescent="0.3">
      <c r="V11097" s="66"/>
    </row>
    <row r="11098" spans="22:22" x14ac:dyDescent="0.3">
      <c r="V11098" s="66"/>
    </row>
    <row r="11099" spans="22:22" x14ac:dyDescent="0.3">
      <c r="V11099" s="66"/>
    </row>
    <row r="11100" spans="22:22" x14ac:dyDescent="0.3">
      <c r="V11100" s="66"/>
    </row>
    <row r="11101" spans="22:22" x14ac:dyDescent="0.3">
      <c r="V11101" s="66"/>
    </row>
    <row r="11102" spans="22:22" x14ac:dyDescent="0.3">
      <c r="V11102" s="66"/>
    </row>
    <row r="11103" spans="22:22" x14ac:dyDescent="0.3">
      <c r="V11103" s="66"/>
    </row>
    <row r="11104" spans="22:22" x14ac:dyDescent="0.3">
      <c r="V11104" s="66"/>
    </row>
    <row r="11105" spans="22:22" x14ac:dyDescent="0.3">
      <c r="V11105" s="66"/>
    </row>
    <row r="11106" spans="22:22" x14ac:dyDescent="0.3">
      <c r="V11106" s="66"/>
    </row>
    <row r="11107" spans="22:22" x14ac:dyDescent="0.3">
      <c r="V11107" s="66"/>
    </row>
    <row r="11108" spans="22:22" x14ac:dyDescent="0.3">
      <c r="V11108" s="66"/>
    </row>
    <row r="11109" spans="22:22" x14ac:dyDescent="0.3">
      <c r="V11109" s="66"/>
    </row>
    <row r="11110" spans="22:22" x14ac:dyDescent="0.3">
      <c r="V11110" s="66"/>
    </row>
    <row r="11111" spans="22:22" x14ac:dyDescent="0.3">
      <c r="V11111" s="66"/>
    </row>
    <row r="11112" spans="22:22" x14ac:dyDescent="0.3">
      <c r="V11112" s="66"/>
    </row>
    <row r="11113" spans="22:22" x14ac:dyDescent="0.3">
      <c r="V11113" s="66"/>
    </row>
    <row r="11114" spans="22:22" x14ac:dyDescent="0.3">
      <c r="V11114" s="66"/>
    </row>
    <row r="11115" spans="22:22" x14ac:dyDescent="0.3">
      <c r="V11115" s="66"/>
    </row>
    <row r="11116" spans="22:22" x14ac:dyDescent="0.3">
      <c r="V11116" s="66"/>
    </row>
    <row r="11117" spans="22:22" x14ac:dyDescent="0.3">
      <c r="V11117" s="66"/>
    </row>
    <row r="11118" spans="22:22" x14ac:dyDescent="0.3">
      <c r="V11118" s="66"/>
    </row>
    <row r="11119" spans="22:22" x14ac:dyDescent="0.3">
      <c r="V11119" s="66"/>
    </row>
    <row r="11120" spans="22:22" x14ac:dyDescent="0.3">
      <c r="V11120" s="66"/>
    </row>
    <row r="11121" spans="22:22" x14ac:dyDescent="0.3">
      <c r="V11121" s="66"/>
    </row>
    <row r="11122" spans="22:22" x14ac:dyDescent="0.3">
      <c r="V11122" s="66"/>
    </row>
    <row r="11123" spans="22:22" x14ac:dyDescent="0.3">
      <c r="V11123" s="66"/>
    </row>
    <row r="11124" spans="22:22" x14ac:dyDescent="0.3">
      <c r="V11124" s="66"/>
    </row>
    <row r="11125" spans="22:22" x14ac:dyDescent="0.3">
      <c r="V11125" s="66"/>
    </row>
    <row r="11126" spans="22:22" x14ac:dyDescent="0.3">
      <c r="V11126" s="66"/>
    </row>
    <row r="11127" spans="22:22" x14ac:dyDescent="0.3">
      <c r="V11127" s="66"/>
    </row>
    <row r="11128" spans="22:22" x14ac:dyDescent="0.3">
      <c r="V11128" s="66"/>
    </row>
    <row r="11129" spans="22:22" x14ac:dyDescent="0.3">
      <c r="V11129" s="66"/>
    </row>
    <row r="11130" spans="22:22" x14ac:dyDescent="0.3">
      <c r="V11130" s="66"/>
    </row>
    <row r="11131" spans="22:22" x14ac:dyDescent="0.3">
      <c r="V11131" s="66"/>
    </row>
    <row r="11132" spans="22:22" x14ac:dyDescent="0.3">
      <c r="V11132" s="66"/>
    </row>
    <row r="11133" spans="22:22" x14ac:dyDescent="0.3">
      <c r="V11133" s="66"/>
    </row>
    <row r="11134" spans="22:22" x14ac:dyDescent="0.3">
      <c r="V11134" s="66"/>
    </row>
    <row r="11135" spans="22:22" x14ac:dyDescent="0.3">
      <c r="V11135" s="66"/>
    </row>
    <row r="11136" spans="22:22" x14ac:dyDescent="0.3">
      <c r="V11136" s="66"/>
    </row>
    <row r="11137" spans="22:22" x14ac:dyDescent="0.3">
      <c r="V11137" s="66"/>
    </row>
    <row r="11138" spans="22:22" x14ac:dyDescent="0.3">
      <c r="V11138" s="66"/>
    </row>
    <row r="11139" spans="22:22" x14ac:dyDescent="0.3">
      <c r="V11139" s="66"/>
    </row>
    <row r="11140" spans="22:22" x14ac:dyDescent="0.3">
      <c r="V11140" s="66"/>
    </row>
    <row r="11141" spans="22:22" x14ac:dyDescent="0.3">
      <c r="V11141" s="66"/>
    </row>
    <row r="11142" spans="22:22" x14ac:dyDescent="0.3">
      <c r="V11142" s="66"/>
    </row>
    <row r="11143" spans="22:22" x14ac:dyDescent="0.3">
      <c r="V11143" s="66"/>
    </row>
    <row r="11144" spans="22:22" x14ac:dyDescent="0.3">
      <c r="V11144" s="66"/>
    </row>
    <row r="11145" spans="22:22" x14ac:dyDescent="0.3">
      <c r="V11145" s="66"/>
    </row>
    <row r="11146" spans="22:22" x14ac:dyDescent="0.3">
      <c r="V11146" s="66"/>
    </row>
    <row r="11147" spans="22:22" x14ac:dyDescent="0.3">
      <c r="V11147" s="66"/>
    </row>
    <row r="11148" spans="22:22" x14ac:dyDescent="0.3">
      <c r="V11148" s="66"/>
    </row>
    <row r="11149" spans="22:22" x14ac:dyDescent="0.3">
      <c r="V11149" s="66"/>
    </row>
    <row r="11150" spans="22:22" x14ac:dyDescent="0.3">
      <c r="V11150" s="66"/>
    </row>
    <row r="11151" spans="22:22" x14ac:dyDescent="0.3">
      <c r="V11151" s="66"/>
    </row>
    <row r="11152" spans="22:22" x14ac:dyDescent="0.3">
      <c r="V11152" s="66"/>
    </row>
    <row r="11153" spans="22:22" x14ac:dyDescent="0.3">
      <c r="V11153" s="66"/>
    </row>
    <row r="11154" spans="22:22" x14ac:dyDescent="0.3">
      <c r="V11154" s="66"/>
    </row>
    <row r="11155" spans="22:22" x14ac:dyDescent="0.3">
      <c r="V11155" s="66"/>
    </row>
    <row r="11156" spans="22:22" x14ac:dyDescent="0.3">
      <c r="V11156" s="66"/>
    </row>
    <row r="11157" spans="22:22" x14ac:dyDescent="0.3">
      <c r="V11157" s="66"/>
    </row>
    <row r="11158" spans="22:22" x14ac:dyDescent="0.3">
      <c r="V11158" s="66"/>
    </row>
    <row r="11159" spans="22:22" x14ac:dyDescent="0.3">
      <c r="V11159" s="66"/>
    </row>
    <row r="11160" spans="22:22" x14ac:dyDescent="0.3">
      <c r="V11160" s="66"/>
    </row>
    <row r="11161" spans="22:22" x14ac:dyDescent="0.3">
      <c r="V11161" s="66"/>
    </row>
    <row r="11162" spans="22:22" x14ac:dyDescent="0.3">
      <c r="V11162" s="66"/>
    </row>
    <row r="11163" spans="22:22" x14ac:dyDescent="0.3">
      <c r="V11163" s="66"/>
    </row>
    <row r="11164" spans="22:22" x14ac:dyDescent="0.3">
      <c r="V11164" s="66"/>
    </row>
    <row r="11165" spans="22:22" x14ac:dyDescent="0.3">
      <c r="V11165" s="66"/>
    </row>
    <row r="11166" spans="22:22" x14ac:dyDescent="0.3">
      <c r="V11166" s="66"/>
    </row>
    <row r="11167" spans="22:22" x14ac:dyDescent="0.3">
      <c r="V11167" s="66"/>
    </row>
    <row r="11168" spans="22:22" x14ac:dyDescent="0.3">
      <c r="V11168" s="66"/>
    </row>
    <row r="11169" spans="22:22" x14ac:dyDescent="0.3">
      <c r="V11169" s="66"/>
    </row>
    <row r="11170" spans="22:22" x14ac:dyDescent="0.3">
      <c r="V11170" s="66"/>
    </row>
    <row r="11171" spans="22:22" x14ac:dyDescent="0.3">
      <c r="V11171" s="66"/>
    </row>
    <row r="11172" spans="22:22" x14ac:dyDescent="0.3">
      <c r="V11172" s="66"/>
    </row>
    <row r="11173" spans="22:22" x14ac:dyDescent="0.3">
      <c r="V11173" s="66"/>
    </row>
    <row r="11174" spans="22:22" x14ac:dyDescent="0.3">
      <c r="V11174" s="66"/>
    </row>
    <row r="11175" spans="22:22" x14ac:dyDescent="0.3">
      <c r="V11175" s="66"/>
    </row>
    <row r="11176" spans="22:22" x14ac:dyDescent="0.3">
      <c r="V11176" s="66"/>
    </row>
    <row r="11177" spans="22:22" x14ac:dyDescent="0.3">
      <c r="V11177" s="66"/>
    </row>
    <row r="11178" spans="22:22" x14ac:dyDescent="0.3">
      <c r="V11178" s="66"/>
    </row>
    <row r="11179" spans="22:22" x14ac:dyDescent="0.3">
      <c r="V11179" s="66"/>
    </row>
    <row r="11180" spans="22:22" x14ac:dyDescent="0.3">
      <c r="V11180" s="66"/>
    </row>
    <row r="11181" spans="22:22" x14ac:dyDescent="0.3">
      <c r="V11181" s="66"/>
    </row>
    <row r="11182" spans="22:22" x14ac:dyDescent="0.3">
      <c r="V11182" s="66"/>
    </row>
    <row r="11183" spans="22:22" x14ac:dyDescent="0.3">
      <c r="V11183" s="66"/>
    </row>
    <row r="11184" spans="22:22" x14ac:dyDescent="0.3">
      <c r="V11184" s="66"/>
    </row>
    <row r="11185" spans="22:22" x14ac:dyDescent="0.3">
      <c r="V11185" s="66"/>
    </row>
    <row r="11186" spans="22:22" x14ac:dyDescent="0.3">
      <c r="V11186" s="66"/>
    </row>
    <row r="11187" spans="22:22" x14ac:dyDescent="0.3">
      <c r="V11187" s="66"/>
    </row>
    <row r="11188" spans="22:22" x14ac:dyDescent="0.3">
      <c r="V11188" s="66"/>
    </row>
    <row r="11189" spans="22:22" x14ac:dyDescent="0.3">
      <c r="V11189" s="66"/>
    </row>
    <row r="11190" spans="22:22" x14ac:dyDescent="0.3">
      <c r="V11190" s="66"/>
    </row>
    <row r="11191" spans="22:22" x14ac:dyDescent="0.3">
      <c r="V11191" s="66"/>
    </row>
    <row r="11192" spans="22:22" x14ac:dyDescent="0.3">
      <c r="V11192" s="66"/>
    </row>
    <row r="11193" spans="22:22" x14ac:dyDescent="0.3">
      <c r="V11193" s="66"/>
    </row>
    <row r="11194" spans="22:22" x14ac:dyDescent="0.3">
      <c r="V11194" s="66"/>
    </row>
    <row r="11195" spans="22:22" x14ac:dyDescent="0.3">
      <c r="V11195" s="66"/>
    </row>
    <row r="11196" spans="22:22" x14ac:dyDescent="0.3">
      <c r="V11196" s="66"/>
    </row>
    <row r="11197" spans="22:22" x14ac:dyDescent="0.3">
      <c r="V11197" s="66"/>
    </row>
    <row r="11198" spans="22:22" x14ac:dyDescent="0.3">
      <c r="V11198" s="66"/>
    </row>
    <row r="11199" spans="22:22" x14ac:dyDescent="0.3">
      <c r="V11199" s="66"/>
    </row>
    <row r="11200" spans="22:22" x14ac:dyDescent="0.3">
      <c r="V11200" s="66"/>
    </row>
    <row r="11201" spans="22:22" x14ac:dyDescent="0.3">
      <c r="V11201" s="66"/>
    </row>
    <row r="11202" spans="22:22" x14ac:dyDescent="0.3">
      <c r="V11202" s="66"/>
    </row>
    <row r="11203" spans="22:22" x14ac:dyDescent="0.3">
      <c r="V11203" s="66"/>
    </row>
    <row r="11204" spans="22:22" x14ac:dyDescent="0.3">
      <c r="V11204" s="66"/>
    </row>
    <row r="11205" spans="22:22" x14ac:dyDescent="0.3">
      <c r="V11205" s="66"/>
    </row>
    <row r="11206" spans="22:22" x14ac:dyDescent="0.3">
      <c r="V11206" s="66"/>
    </row>
    <row r="11207" spans="22:22" x14ac:dyDescent="0.3">
      <c r="V11207" s="66"/>
    </row>
    <row r="11208" spans="22:22" x14ac:dyDescent="0.3">
      <c r="V11208" s="66"/>
    </row>
    <row r="11209" spans="22:22" x14ac:dyDescent="0.3">
      <c r="V11209" s="66"/>
    </row>
    <row r="11210" spans="22:22" x14ac:dyDescent="0.3">
      <c r="V11210" s="66"/>
    </row>
    <row r="11211" spans="22:22" x14ac:dyDescent="0.3">
      <c r="V11211" s="66"/>
    </row>
    <row r="11212" spans="22:22" x14ac:dyDescent="0.3">
      <c r="V11212" s="66"/>
    </row>
    <row r="11213" spans="22:22" x14ac:dyDescent="0.3">
      <c r="V11213" s="66"/>
    </row>
    <row r="11214" spans="22:22" x14ac:dyDescent="0.3">
      <c r="V11214" s="66"/>
    </row>
    <row r="11215" spans="22:22" x14ac:dyDescent="0.3">
      <c r="V11215" s="66"/>
    </row>
    <row r="11216" spans="22:22" x14ac:dyDescent="0.3">
      <c r="V11216" s="66"/>
    </row>
    <row r="11217" spans="22:22" x14ac:dyDescent="0.3">
      <c r="V11217" s="66"/>
    </row>
    <row r="11218" spans="22:22" x14ac:dyDescent="0.3">
      <c r="V11218" s="66"/>
    </row>
    <row r="11219" spans="22:22" x14ac:dyDescent="0.3">
      <c r="V11219" s="66"/>
    </row>
    <row r="11220" spans="22:22" x14ac:dyDescent="0.3">
      <c r="V11220" s="66"/>
    </row>
    <row r="11221" spans="22:22" x14ac:dyDescent="0.3">
      <c r="V11221" s="66"/>
    </row>
    <row r="11222" spans="22:22" x14ac:dyDescent="0.3">
      <c r="V11222" s="66"/>
    </row>
    <row r="11223" spans="22:22" x14ac:dyDescent="0.3">
      <c r="V11223" s="66"/>
    </row>
    <row r="11224" spans="22:22" x14ac:dyDescent="0.3">
      <c r="V11224" s="66"/>
    </row>
    <row r="11225" spans="22:22" x14ac:dyDescent="0.3">
      <c r="V11225" s="66"/>
    </row>
    <row r="11226" spans="22:22" x14ac:dyDescent="0.3">
      <c r="V11226" s="66"/>
    </row>
    <row r="11227" spans="22:22" x14ac:dyDescent="0.3">
      <c r="V11227" s="66"/>
    </row>
    <row r="11228" spans="22:22" x14ac:dyDescent="0.3">
      <c r="V11228" s="66"/>
    </row>
    <row r="11229" spans="22:22" x14ac:dyDescent="0.3">
      <c r="V11229" s="66"/>
    </row>
    <row r="11230" spans="22:22" x14ac:dyDescent="0.3">
      <c r="V11230" s="66"/>
    </row>
    <row r="11231" spans="22:22" x14ac:dyDescent="0.3">
      <c r="V11231" s="66"/>
    </row>
    <row r="11232" spans="22:22" x14ac:dyDescent="0.3">
      <c r="V11232" s="66"/>
    </row>
    <row r="11233" spans="22:22" x14ac:dyDescent="0.3">
      <c r="V11233" s="66"/>
    </row>
    <row r="11234" spans="22:22" x14ac:dyDescent="0.3">
      <c r="V11234" s="66"/>
    </row>
    <row r="11235" spans="22:22" x14ac:dyDescent="0.3">
      <c r="V11235" s="66"/>
    </row>
    <row r="11236" spans="22:22" x14ac:dyDescent="0.3">
      <c r="V11236" s="66"/>
    </row>
    <row r="11237" spans="22:22" x14ac:dyDescent="0.3">
      <c r="V11237" s="66"/>
    </row>
    <row r="11238" spans="22:22" x14ac:dyDescent="0.3">
      <c r="V11238" s="66"/>
    </row>
    <row r="11239" spans="22:22" x14ac:dyDescent="0.3">
      <c r="V11239" s="66"/>
    </row>
    <row r="11240" spans="22:22" x14ac:dyDescent="0.3">
      <c r="V11240" s="66"/>
    </row>
    <row r="11241" spans="22:22" x14ac:dyDescent="0.3">
      <c r="V11241" s="66"/>
    </row>
    <row r="11242" spans="22:22" x14ac:dyDescent="0.3">
      <c r="V11242" s="66"/>
    </row>
    <row r="11243" spans="22:22" x14ac:dyDescent="0.3">
      <c r="V11243" s="66"/>
    </row>
    <row r="11244" spans="22:22" x14ac:dyDescent="0.3">
      <c r="V11244" s="66"/>
    </row>
    <row r="11245" spans="22:22" x14ac:dyDescent="0.3">
      <c r="V11245" s="66"/>
    </row>
    <row r="11246" spans="22:22" x14ac:dyDescent="0.3">
      <c r="V11246" s="66"/>
    </row>
    <row r="11247" spans="22:22" x14ac:dyDescent="0.3">
      <c r="V11247" s="66"/>
    </row>
    <row r="11248" spans="22:22" x14ac:dyDescent="0.3">
      <c r="V11248" s="66"/>
    </row>
    <row r="11249" spans="22:22" x14ac:dyDescent="0.3">
      <c r="V11249" s="66"/>
    </row>
    <row r="11250" spans="22:22" x14ac:dyDescent="0.3">
      <c r="V11250" s="66"/>
    </row>
    <row r="11251" spans="22:22" x14ac:dyDescent="0.3">
      <c r="V11251" s="66"/>
    </row>
    <row r="11252" spans="22:22" x14ac:dyDescent="0.3">
      <c r="V11252" s="66"/>
    </row>
    <row r="11253" spans="22:22" x14ac:dyDescent="0.3">
      <c r="V11253" s="66"/>
    </row>
    <row r="11254" spans="22:22" x14ac:dyDescent="0.3">
      <c r="V11254" s="66"/>
    </row>
    <row r="11255" spans="22:22" x14ac:dyDescent="0.3">
      <c r="V11255" s="66"/>
    </row>
    <row r="11256" spans="22:22" x14ac:dyDescent="0.3">
      <c r="V11256" s="66"/>
    </row>
    <row r="11257" spans="22:22" x14ac:dyDescent="0.3">
      <c r="V11257" s="66"/>
    </row>
    <row r="11258" spans="22:22" x14ac:dyDescent="0.3">
      <c r="V11258" s="66"/>
    </row>
    <row r="11259" spans="22:22" x14ac:dyDescent="0.3">
      <c r="V11259" s="66"/>
    </row>
    <row r="11260" spans="22:22" x14ac:dyDescent="0.3">
      <c r="V11260" s="66"/>
    </row>
    <row r="11261" spans="22:22" x14ac:dyDescent="0.3">
      <c r="V11261" s="66"/>
    </row>
    <row r="11262" spans="22:22" x14ac:dyDescent="0.3">
      <c r="V11262" s="66"/>
    </row>
    <row r="11263" spans="22:22" x14ac:dyDescent="0.3">
      <c r="V11263" s="66"/>
    </row>
    <row r="11264" spans="22:22" x14ac:dyDescent="0.3">
      <c r="V11264" s="66"/>
    </row>
    <row r="11265" spans="22:22" x14ac:dyDescent="0.3">
      <c r="V11265" s="66"/>
    </row>
    <row r="11266" spans="22:22" x14ac:dyDescent="0.3">
      <c r="V11266" s="66"/>
    </row>
    <row r="11267" spans="22:22" x14ac:dyDescent="0.3">
      <c r="V11267" s="66"/>
    </row>
    <row r="11268" spans="22:22" x14ac:dyDescent="0.3">
      <c r="V11268" s="66"/>
    </row>
    <row r="11269" spans="22:22" x14ac:dyDescent="0.3">
      <c r="V11269" s="66"/>
    </row>
    <row r="11270" spans="22:22" x14ac:dyDescent="0.3">
      <c r="V11270" s="66"/>
    </row>
    <row r="11271" spans="22:22" x14ac:dyDescent="0.3">
      <c r="V11271" s="66"/>
    </row>
    <row r="11272" spans="22:22" x14ac:dyDescent="0.3">
      <c r="V11272" s="66"/>
    </row>
    <row r="11273" spans="22:22" x14ac:dyDescent="0.3">
      <c r="V11273" s="66"/>
    </row>
    <row r="11274" spans="22:22" x14ac:dyDescent="0.3">
      <c r="V11274" s="66"/>
    </row>
    <row r="11275" spans="22:22" x14ac:dyDescent="0.3">
      <c r="V11275" s="66"/>
    </row>
    <row r="11276" spans="22:22" x14ac:dyDescent="0.3">
      <c r="V11276" s="66"/>
    </row>
    <row r="11277" spans="22:22" x14ac:dyDescent="0.3">
      <c r="V11277" s="66"/>
    </row>
    <row r="11278" spans="22:22" x14ac:dyDescent="0.3">
      <c r="V11278" s="66"/>
    </row>
    <row r="11279" spans="22:22" x14ac:dyDescent="0.3">
      <c r="V11279" s="66"/>
    </row>
    <row r="11280" spans="22:22" x14ac:dyDescent="0.3">
      <c r="V11280" s="66"/>
    </row>
    <row r="11281" spans="22:22" x14ac:dyDescent="0.3">
      <c r="V11281" s="66"/>
    </row>
    <row r="11282" spans="22:22" x14ac:dyDescent="0.3">
      <c r="V11282" s="66"/>
    </row>
    <row r="11283" spans="22:22" x14ac:dyDescent="0.3">
      <c r="V11283" s="66"/>
    </row>
    <row r="11284" spans="22:22" x14ac:dyDescent="0.3">
      <c r="V11284" s="66"/>
    </row>
    <row r="11285" spans="22:22" x14ac:dyDescent="0.3">
      <c r="V11285" s="66"/>
    </row>
    <row r="11286" spans="22:22" x14ac:dyDescent="0.3">
      <c r="V11286" s="66"/>
    </row>
    <row r="11287" spans="22:22" x14ac:dyDescent="0.3">
      <c r="V11287" s="66"/>
    </row>
    <row r="11288" spans="22:22" x14ac:dyDescent="0.3">
      <c r="V11288" s="66"/>
    </row>
    <row r="11289" spans="22:22" x14ac:dyDescent="0.3">
      <c r="V11289" s="66"/>
    </row>
    <row r="11290" spans="22:22" x14ac:dyDescent="0.3">
      <c r="V11290" s="66"/>
    </row>
    <row r="11291" spans="22:22" x14ac:dyDescent="0.3">
      <c r="V11291" s="66"/>
    </row>
    <row r="11292" spans="22:22" x14ac:dyDescent="0.3">
      <c r="V11292" s="66"/>
    </row>
    <row r="11293" spans="22:22" x14ac:dyDescent="0.3">
      <c r="V11293" s="66"/>
    </row>
    <row r="11294" spans="22:22" x14ac:dyDescent="0.3">
      <c r="V11294" s="66"/>
    </row>
    <row r="11295" spans="22:22" x14ac:dyDescent="0.3">
      <c r="V11295" s="66"/>
    </row>
    <row r="11296" spans="22:22" x14ac:dyDescent="0.3">
      <c r="V11296" s="66"/>
    </row>
    <row r="11297" spans="22:22" x14ac:dyDescent="0.3">
      <c r="V11297" s="66"/>
    </row>
    <row r="11298" spans="22:22" x14ac:dyDescent="0.3">
      <c r="V11298" s="66"/>
    </row>
    <row r="11299" spans="22:22" x14ac:dyDescent="0.3">
      <c r="V11299" s="66"/>
    </row>
    <row r="11300" spans="22:22" x14ac:dyDescent="0.3">
      <c r="V11300" s="66"/>
    </row>
    <row r="11301" spans="22:22" x14ac:dyDescent="0.3">
      <c r="V11301" s="66"/>
    </row>
    <row r="11302" spans="22:22" x14ac:dyDescent="0.3">
      <c r="V11302" s="66"/>
    </row>
    <row r="11303" spans="22:22" x14ac:dyDescent="0.3">
      <c r="V11303" s="66"/>
    </row>
    <row r="11304" spans="22:22" x14ac:dyDescent="0.3">
      <c r="V11304" s="66"/>
    </row>
    <row r="11305" spans="22:22" x14ac:dyDescent="0.3">
      <c r="V11305" s="66"/>
    </row>
    <row r="11306" spans="22:22" x14ac:dyDescent="0.3">
      <c r="V11306" s="66"/>
    </row>
    <row r="11307" spans="22:22" x14ac:dyDescent="0.3">
      <c r="V11307" s="66"/>
    </row>
    <row r="11308" spans="22:22" x14ac:dyDescent="0.3">
      <c r="V11308" s="66"/>
    </row>
    <row r="11309" spans="22:22" x14ac:dyDescent="0.3">
      <c r="V11309" s="66"/>
    </row>
    <row r="11310" spans="22:22" x14ac:dyDescent="0.3">
      <c r="V11310" s="66"/>
    </row>
    <row r="11311" spans="22:22" x14ac:dyDescent="0.3">
      <c r="V11311" s="66"/>
    </row>
    <row r="11312" spans="22:22" x14ac:dyDescent="0.3">
      <c r="V11312" s="66"/>
    </row>
    <row r="11313" spans="22:22" x14ac:dyDescent="0.3">
      <c r="V11313" s="66"/>
    </row>
    <row r="11314" spans="22:22" x14ac:dyDescent="0.3">
      <c r="V11314" s="66"/>
    </row>
    <row r="11315" spans="22:22" x14ac:dyDescent="0.3">
      <c r="V11315" s="66"/>
    </row>
    <row r="11316" spans="22:22" x14ac:dyDescent="0.3">
      <c r="V11316" s="66"/>
    </row>
    <row r="11317" spans="22:22" x14ac:dyDescent="0.3">
      <c r="V11317" s="66"/>
    </row>
    <row r="11318" spans="22:22" x14ac:dyDescent="0.3">
      <c r="V11318" s="66"/>
    </row>
    <row r="11319" spans="22:22" x14ac:dyDescent="0.3">
      <c r="V11319" s="66"/>
    </row>
    <row r="11320" spans="22:22" x14ac:dyDescent="0.3">
      <c r="V11320" s="66"/>
    </row>
    <row r="11321" spans="22:22" x14ac:dyDescent="0.3">
      <c r="V11321" s="66"/>
    </row>
    <row r="11322" spans="22:22" x14ac:dyDescent="0.3">
      <c r="V11322" s="66"/>
    </row>
    <row r="11323" spans="22:22" x14ac:dyDescent="0.3">
      <c r="V11323" s="66"/>
    </row>
    <row r="11324" spans="22:22" x14ac:dyDescent="0.3">
      <c r="V11324" s="66"/>
    </row>
    <row r="11325" spans="22:22" x14ac:dyDescent="0.3">
      <c r="V11325" s="66"/>
    </row>
    <row r="11326" spans="22:22" x14ac:dyDescent="0.3">
      <c r="V11326" s="66"/>
    </row>
    <row r="11327" spans="22:22" x14ac:dyDescent="0.3">
      <c r="V11327" s="66"/>
    </row>
    <row r="11328" spans="22:22" x14ac:dyDescent="0.3">
      <c r="V11328" s="66"/>
    </row>
    <row r="11329" spans="22:22" x14ac:dyDescent="0.3">
      <c r="V11329" s="66"/>
    </row>
    <row r="11330" spans="22:22" x14ac:dyDescent="0.3">
      <c r="V11330" s="66"/>
    </row>
    <row r="11331" spans="22:22" x14ac:dyDescent="0.3">
      <c r="V11331" s="66"/>
    </row>
    <row r="11332" spans="22:22" x14ac:dyDescent="0.3">
      <c r="V11332" s="66"/>
    </row>
    <row r="11333" spans="22:22" x14ac:dyDescent="0.3">
      <c r="V11333" s="66"/>
    </row>
    <row r="11334" spans="22:22" x14ac:dyDescent="0.3">
      <c r="V11334" s="66"/>
    </row>
    <row r="11335" spans="22:22" x14ac:dyDescent="0.3">
      <c r="V11335" s="66"/>
    </row>
    <row r="11336" spans="22:22" x14ac:dyDescent="0.3">
      <c r="V11336" s="66"/>
    </row>
    <row r="11337" spans="22:22" x14ac:dyDescent="0.3">
      <c r="V11337" s="66"/>
    </row>
    <row r="11338" spans="22:22" x14ac:dyDescent="0.3">
      <c r="V11338" s="66"/>
    </row>
    <row r="11339" spans="22:22" x14ac:dyDescent="0.3">
      <c r="V11339" s="66"/>
    </row>
    <row r="11340" spans="22:22" x14ac:dyDescent="0.3">
      <c r="V11340" s="66"/>
    </row>
    <row r="11341" spans="22:22" x14ac:dyDescent="0.3">
      <c r="V11341" s="66"/>
    </row>
    <row r="11342" spans="22:22" x14ac:dyDescent="0.3">
      <c r="V11342" s="66"/>
    </row>
    <row r="11343" spans="22:22" x14ac:dyDescent="0.3">
      <c r="V11343" s="66"/>
    </row>
    <row r="11344" spans="22:22" x14ac:dyDescent="0.3">
      <c r="V11344" s="66"/>
    </row>
    <row r="11345" spans="22:22" x14ac:dyDescent="0.3">
      <c r="V11345" s="66"/>
    </row>
    <row r="11346" spans="22:22" x14ac:dyDescent="0.3">
      <c r="V11346" s="66"/>
    </row>
    <row r="11347" spans="22:22" x14ac:dyDescent="0.3">
      <c r="V11347" s="66"/>
    </row>
    <row r="11348" spans="22:22" x14ac:dyDescent="0.3">
      <c r="V11348" s="66"/>
    </row>
    <row r="11349" spans="22:22" x14ac:dyDescent="0.3">
      <c r="V11349" s="66"/>
    </row>
    <row r="11350" spans="22:22" x14ac:dyDescent="0.3">
      <c r="V11350" s="66"/>
    </row>
    <row r="11351" spans="22:22" x14ac:dyDescent="0.3">
      <c r="V11351" s="66"/>
    </row>
    <row r="11352" spans="22:22" x14ac:dyDescent="0.3">
      <c r="V11352" s="66"/>
    </row>
    <row r="11353" spans="22:22" x14ac:dyDescent="0.3">
      <c r="V11353" s="66"/>
    </row>
    <row r="11354" spans="22:22" x14ac:dyDescent="0.3">
      <c r="V11354" s="66"/>
    </row>
    <row r="11355" spans="22:22" x14ac:dyDescent="0.3">
      <c r="V11355" s="66"/>
    </row>
    <row r="11356" spans="22:22" x14ac:dyDescent="0.3">
      <c r="V11356" s="66"/>
    </row>
    <row r="11357" spans="22:22" x14ac:dyDescent="0.3">
      <c r="V11357" s="66"/>
    </row>
    <row r="11358" spans="22:22" x14ac:dyDescent="0.3">
      <c r="V11358" s="66"/>
    </row>
    <row r="11359" spans="22:22" x14ac:dyDescent="0.3">
      <c r="V11359" s="66"/>
    </row>
    <row r="11360" spans="22:22" x14ac:dyDescent="0.3">
      <c r="V11360" s="66"/>
    </row>
    <row r="11361" spans="22:22" x14ac:dyDescent="0.3">
      <c r="V11361" s="66"/>
    </row>
    <row r="11362" spans="22:22" x14ac:dyDescent="0.3">
      <c r="V11362" s="66"/>
    </row>
    <row r="11363" spans="22:22" x14ac:dyDescent="0.3">
      <c r="V11363" s="66"/>
    </row>
    <row r="11364" spans="22:22" x14ac:dyDescent="0.3">
      <c r="V11364" s="66"/>
    </row>
    <row r="11365" spans="22:22" x14ac:dyDescent="0.3">
      <c r="V11365" s="66"/>
    </row>
    <row r="11366" spans="22:22" x14ac:dyDescent="0.3">
      <c r="V11366" s="66"/>
    </row>
    <row r="11367" spans="22:22" x14ac:dyDescent="0.3">
      <c r="V11367" s="66"/>
    </row>
    <row r="11368" spans="22:22" x14ac:dyDescent="0.3">
      <c r="V11368" s="66"/>
    </row>
    <row r="11369" spans="22:22" x14ac:dyDescent="0.3">
      <c r="V11369" s="66"/>
    </row>
    <row r="11370" spans="22:22" x14ac:dyDescent="0.3">
      <c r="V11370" s="66"/>
    </row>
    <row r="11371" spans="22:22" x14ac:dyDescent="0.3">
      <c r="V11371" s="66"/>
    </row>
    <row r="11372" spans="22:22" x14ac:dyDescent="0.3">
      <c r="V11372" s="66"/>
    </row>
    <row r="11373" spans="22:22" x14ac:dyDescent="0.3">
      <c r="V11373" s="66"/>
    </row>
    <row r="11374" spans="22:22" x14ac:dyDescent="0.3">
      <c r="V11374" s="66"/>
    </row>
    <row r="11375" spans="22:22" x14ac:dyDescent="0.3">
      <c r="V11375" s="66"/>
    </row>
    <row r="11376" spans="22:22" x14ac:dyDescent="0.3">
      <c r="V11376" s="66"/>
    </row>
    <row r="11377" spans="22:22" x14ac:dyDescent="0.3">
      <c r="V11377" s="66"/>
    </row>
    <row r="11378" spans="22:22" x14ac:dyDescent="0.3">
      <c r="V11378" s="66"/>
    </row>
    <row r="11379" spans="22:22" x14ac:dyDescent="0.3">
      <c r="V11379" s="66"/>
    </row>
    <row r="11380" spans="22:22" x14ac:dyDescent="0.3">
      <c r="V11380" s="66"/>
    </row>
    <row r="11381" spans="22:22" x14ac:dyDescent="0.3">
      <c r="V11381" s="66"/>
    </row>
    <row r="11382" spans="22:22" x14ac:dyDescent="0.3">
      <c r="V11382" s="66"/>
    </row>
    <row r="11383" spans="22:22" x14ac:dyDescent="0.3">
      <c r="V11383" s="66"/>
    </row>
    <row r="11384" spans="22:22" x14ac:dyDescent="0.3">
      <c r="V11384" s="66"/>
    </row>
    <row r="11385" spans="22:22" x14ac:dyDescent="0.3">
      <c r="V11385" s="66"/>
    </row>
    <row r="11386" spans="22:22" x14ac:dyDescent="0.3">
      <c r="V11386" s="66"/>
    </row>
    <row r="11387" spans="22:22" x14ac:dyDescent="0.3">
      <c r="V11387" s="66"/>
    </row>
    <row r="11388" spans="22:22" x14ac:dyDescent="0.3">
      <c r="V11388" s="66"/>
    </row>
    <row r="11389" spans="22:22" x14ac:dyDescent="0.3">
      <c r="V11389" s="66"/>
    </row>
    <row r="11390" spans="22:22" x14ac:dyDescent="0.3">
      <c r="V11390" s="66"/>
    </row>
    <row r="11391" spans="22:22" x14ac:dyDescent="0.3">
      <c r="V11391" s="66"/>
    </row>
    <row r="11392" spans="22:22" x14ac:dyDescent="0.3">
      <c r="V11392" s="66"/>
    </row>
    <row r="11393" spans="22:22" x14ac:dyDescent="0.3">
      <c r="V11393" s="66"/>
    </row>
    <row r="11394" spans="22:22" x14ac:dyDescent="0.3">
      <c r="V11394" s="66"/>
    </row>
    <row r="11395" spans="22:22" x14ac:dyDescent="0.3">
      <c r="V11395" s="66"/>
    </row>
    <row r="11396" spans="22:22" x14ac:dyDescent="0.3">
      <c r="V11396" s="66"/>
    </row>
    <row r="11397" spans="22:22" x14ac:dyDescent="0.3">
      <c r="V11397" s="66"/>
    </row>
    <row r="11398" spans="22:22" x14ac:dyDescent="0.3">
      <c r="V11398" s="66"/>
    </row>
    <row r="11399" spans="22:22" x14ac:dyDescent="0.3">
      <c r="V11399" s="66"/>
    </row>
    <row r="11400" spans="22:22" x14ac:dyDescent="0.3">
      <c r="V11400" s="66"/>
    </row>
    <row r="11401" spans="22:22" x14ac:dyDescent="0.3">
      <c r="V11401" s="66"/>
    </row>
    <row r="11402" spans="22:22" x14ac:dyDescent="0.3">
      <c r="V11402" s="66"/>
    </row>
    <row r="11403" spans="22:22" x14ac:dyDescent="0.3">
      <c r="V11403" s="66"/>
    </row>
    <row r="11404" spans="22:22" x14ac:dyDescent="0.3">
      <c r="V11404" s="66"/>
    </row>
    <row r="11405" spans="22:22" x14ac:dyDescent="0.3">
      <c r="V11405" s="66"/>
    </row>
    <row r="11406" spans="22:22" x14ac:dyDescent="0.3">
      <c r="V11406" s="66"/>
    </row>
    <row r="11407" spans="22:22" x14ac:dyDescent="0.3">
      <c r="V11407" s="66"/>
    </row>
    <row r="11408" spans="22:22" x14ac:dyDescent="0.3">
      <c r="V11408" s="66"/>
    </row>
    <row r="11409" spans="22:22" x14ac:dyDescent="0.3">
      <c r="V11409" s="66"/>
    </row>
    <row r="11410" spans="22:22" x14ac:dyDescent="0.3">
      <c r="V11410" s="66"/>
    </row>
    <row r="11411" spans="22:22" x14ac:dyDescent="0.3">
      <c r="V11411" s="66"/>
    </row>
    <row r="11412" spans="22:22" x14ac:dyDescent="0.3">
      <c r="V11412" s="66"/>
    </row>
    <row r="11413" spans="22:22" x14ac:dyDescent="0.3">
      <c r="V11413" s="66"/>
    </row>
    <row r="11414" spans="22:22" x14ac:dyDescent="0.3">
      <c r="V11414" s="66"/>
    </row>
    <row r="11415" spans="22:22" x14ac:dyDescent="0.3">
      <c r="V11415" s="66"/>
    </row>
    <row r="11416" spans="22:22" x14ac:dyDescent="0.3">
      <c r="V11416" s="66"/>
    </row>
    <row r="11417" spans="22:22" x14ac:dyDescent="0.3">
      <c r="V11417" s="66"/>
    </row>
    <row r="11418" spans="22:22" x14ac:dyDescent="0.3">
      <c r="V11418" s="66"/>
    </row>
    <row r="11419" spans="22:22" x14ac:dyDescent="0.3">
      <c r="V11419" s="66"/>
    </row>
    <row r="11420" spans="22:22" x14ac:dyDescent="0.3">
      <c r="V11420" s="66"/>
    </row>
    <row r="11421" spans="22:22" x14ac:dyDescent="0.3">
      <c r="V11421" s="66"/>
    </row>
    <row r="11422" spans="22:22" x14ac:dyDescent="0.3">
      <c r="V11422" s="66"/>
    </row>
    <row r="11423" spans="22:22" x14ac:dyDescent="0.3">
      <c r="V11423" s="66"/>
    </row>
    <row r="11424" spans="22:22" x14ac:dyDescent="0.3">
      <c r="V11424" s="66"/>
    </row>
    <row r="11425" spans="22:22" x14ac:dyDescent="0.3">
      <c r="V11425" s="66"/>
    </row>
    <row r="11426" spans="22:22" x14ac:dyDescent="0.3">
      <c r="V11426" s="66"/>
    </row>
    <row r="11427" spans="22:22" x14ac:dyDescent="0.3">
      <c r="V11427" s="66"/>
    </row>
    <row r="11428" spans="22:22" x14ac:dyDescent="0.3">
      <c r="V11428" s="66"/>
    </row>
    <row r="11429" spans="22:22" x14ac:dyDescent="0.3">
      <c r="V11429" s="66"/>
    </row>
    <row r="11430" spans="22:22" x14ac:dyDescent="0.3">
      <c r="V11430" s="66"/>
    </row>
    <row r="11431" spans="22:22" x14ac:dyDescent="0.3">
      <c r="V11431" s="66"/>
    </row>
    <row r="11432" spans="22:22" x14ac:dyDescent="0.3">
      <c r="V11432" s="66"/>
    </row>
    <row r="11433" spans="22:22" x14ac:dyDescent="0.3">
      <c r="V11433" s="66"/>
    </row>
    <row r="11434" spans="22:22" x14ac:dyDescent="0.3">
      <c r="V11434" s="66"/>
    </row>
    <row r="11435" spans="22:22" x14ac:dyDescent="0.3">
      <c r="V11435" s="66"/>
    </row>
    <row r="11436" spans="22:22" x14ac:dyDescent="0.3">
      <c r="V11436" s="66"/>
    </row>
    <row r="11437" spans="22:22" x14ac:dyDescent="0.3">
      <c r="V11437" s="66"/>
    </row>
    <row r="11438" spans="22:22" x14ac:dyDescent="0.3">
      <c r="V11438" s="66"/>
    </row>
    <row r="11439" spans="22:22" x14ac:dyDescent="0.3">
      <c r="V11439" s="66"/>
    </row>
    <row r="11440" spans="22:22" x14ac:dyDescent="0.3">
      <c r="V11440" s="66"/>
    </row>
    <row r="11441" spans="22:22" x14ac:dyDescent="0.3">
      <c r="V11441" s="66"/>
    </row>
    <row r="11442" spans="22:22" x14ac:dyDescent="0.3">
      <c r="V11442" s="66"/>
    </row>
    <row r="11443" spans="22:22" x14ac:dyDescent="0.3">
      <c r="V11443" s="66"/>
    </row>
    <row r="11444" spans="22:22" x14ac:dyDescent="0.3">
      <c r="V11444" s="66"/>
    </row>
    <row r="11445" spans="22:22" x14ac:dyDescent="0.3">
      <c r="V11445" s="66"/>
    </row>
    <row r="11446" spans="22:22" x14ac:dyDescent="0.3">
      <c r="V11446" s="66"/>
    </row>
    <row r="11447" spans="22:22" x14ac:dyDescent="0.3">
      <c r="V11447" s="66"/>
    </row>
    <row r="11448" spans="22:22" x14ac:dyDescent="0.3">
      <c r="V11448" s="66"/>
    </row>
    <row r="11449" spans="22:22" x14ac:dyDescent="0.3">
      <c r="V11449" s="66"/>
    </row>
    <row r="11450" spans="22:22" x14ac:dyDescent="0.3">
      <c r="V11450" s="66"/>
    </row>
    <row r="11451" spans="22:22" x14ac:dyDescent="0.3">
      <c r="V11451" s="66"/>
    </row>
    <row r="11452" spans="22:22" x14ac:dyDescent="0.3">
      <c r="V11452" s="66"/>
    </row>
    <row r="11453" spans="22:22" x14ac:dyDescent="0.3">
      <c r="V11453" s="66"/>
    </row>
    <row r="11454" spans="22:22" x14ac:dyDescent="0.3">
      <c r="V11454" s="66"/>
    </row>
    <row r="11455" spans="22:22" x14ac:dyDescent="0.3">
      <c r="V11455" s="66"/>
    </row>
    <row r="11456" spans="22:22" x14ac:dyDescent="0.3">
      <c r="V11456" s="66"/>
    </row>
    <row r="11457" spans="22:22" x14ac:dyDescent="0.3">
      <c r="V11457" s="66"/>
    </row>
    <row r="11458" spans="22:22" x14ac:dyDescent="0.3">
      <c r="V11458" s="66"/>
    </row>
    <row r="11459" spans="22:22" x14ac:dyDescent="0.3">
      <c r="V11459" s="66"/>
    </row>
    <row r="11460" spans="22:22" x14ac:dyDescent="0.3">
      <c r="V11460" s="66"/>
    </row>
    <row r="11461" spans="22:22" x14ac:dyDescent="0.3">
      <c r="V11461" s="66"/>
    </row>
    <row r="11462" spans="22:22" x14ac:dyDescent="0.3">
      <c r="V11462" s="66"/>
    </row>
    <row r="11463" spans="22:22" x14ac:dyDescent="0.3">
      <c r="V11463" s="66"/>
    </row>
    <row r="11464" spans="22:22" x14ac:dyDescent="0.3">
      <c r="V11464" s="66"/>
    </row>
    <row r="11465" spans="22:22" x14ac:dyDescent="0.3">
      <c r="V11465" s="66"/>
    </row>
    <row r="11466" spans="22:22" x14ac:dyDescent="0.3">
      <c r="V11466" s="66"/>
    </row>
    <row r="11467" spans="22:22" x14ac:dyDescent="0.3">
      <c r="V11467" s="66"/>
    </row>
    <row r="11468" spans="22:22" x14ac:dyDescent="0.3">
      <c r="V11468" s="66"/>
    </row>
    <row r="11469" spans="22:22" x14ac:dyDescent="0.3">
      <c r="V11469" s="66"/>
    </row>
    <row r="11470" spans="22:22" x14ac:dyDescent="0.3">
      <c r="V11470" s="66"/>
    </row>
    <row r="11471" spans="22:22" x14ac:dyDescent="0.3">
      <c r="V11471" s="66"/>
    </row>
    <row r="11472" spans="22:22" x14ac:dyDescent="0.3">
      <c r="V11472" s="66"/>
    </row>
    <row r="11473" spans="22:22" x14ac:dyDescent="0.3">
      <c r="V11473" s="66"/>
    </row>
    <row r="11474" spans="22:22" x14ac:dyDescent="0.3">
      <c r="V11474" s="66"/>
    </row>
    <row r="11475" spans="22:22" x14ac:dyDescent="0.3">
      <c r="V11475" s="66"/>
    </row>
    <row r="11476" spans="22:22" x14ac:dyDescent="0.3">
      <c r="V11476" s="66"/>
    </row>
    <row r="11477" spans="22:22" x14ac:dyDescent="0.3">
      <c r="V11477" s="66"/>
    </row>
    <row r="11478" spans="22:22" x14ac:dyDescent="0.3">
      <c r="V11478" s="66"/>
    </row>
    <row r="11479" spans="22:22" x14ac:dyDescent="0.3">
      <c r="V11479" s="66"/>
    </row>
    <row r="11480" spans="22:22" x14ac:dyDescent="0.3">
      <c r="V11480" s="66"/>
    </row>
    <row r="11481" spans="22:22" x14ac:dyDescent="0.3">
      <c r="V11481" s="66"/>
    </row>
    <row r="11482" spans="22:22" x14ac:dyDescent="0.3">
      <c r="V11482" s="66"/>
    </row>
    <row r="11483" spans="22:22" x14ac:dyDescent="0.3">
      <c r="V11483" s="66"/>
    </row>
    <row r="11484" spans="22:22" x14ac:dyDescent="0.3">
      <c r="V11484" s="66"/>
    </row>
    <row r="11485" spans="22:22" x14ac:dyDescent="0.3">
      <c r="V11485" s="66"/>
    </row>
    <row r="11486" spans="22:22" x14ac:dyDescent="0.3">
      <c r="V11486" s="66"/>
    </row>
    <row r="11487" spans="22:22" x14ac:dyDescent="0.3">
      <c r="V11487" s="66"/>
    </row>
    <row r="11488" spans="22:22" x14ac:dyDescent="0.3">
      <c r="V11488" s="66"/>
    </row>
    <row r="11489" spans="22:22" x14ac:dyDescent="0.3">
      <c r="V11489" s="66"/>
    </row>
    <row r="11490" spans="22:22" x14ac:dyDescent="0.3">
      <c r="V11490" s="66"/>
    </row>
    <row r="11491" spans="22:22" x14ac:dyDescent="0.3">
      <c r="V11491" s="66"/>
    </row>
    <row r="11492" spans="22:22" x14ac:dyDescent="0.3">
      <c r="V11492" s="66"/>
    </row>
    <row r="11493" spans="22:22" x14ac:dyDescent="0.3">
      <c r="V11493" s="66"/>
    </row>
    <row r="11494" spans="22:22" x14ac:dyDescent="0.3">
      <c r="V11494" s="66"/>
    </row>
    <row r="11495" spans="22:22" x14ac:dyDescent="0.3">
      <c r="V11495" s="66"/>
    </row>
    <row r="11496" spans="22:22" x14ac:dyDescent="0.3">
      <c r="V11496" s="66"/>
    </row>
    <row r="11497" spans="22:22" x14ac:dyDescent="0.3">
      <c r="V11497" s="66"/>
    </row>
    <row r="11498" spans="22:22" x14ac:dyDescent="0.3">
      <c r="V11498" s="66"/>
    </row>
    <row r="11499" spans="22:22" x14ac:dyDescent="0.3">
      <c r="V11499" s="66"/>
    </row>
    <row r="11500" spans="22:22" x14ac:dyDescent="0.3">
      <c r="V11500" s="66"/>
    </row>
    <row r="11501" spans="22:22" x14ac:dyDescent="0.3">
      <c r="V11501" s="66"/>
    </row>
    <row r="11502" spans="22:22" x14ac:dyDescent="0.3">
      <c r="V11502" s="66"/>
    </row>
    <row r="11503" spans="22:22" x14ac:dyDescent="0.3">
      <c r="V11503" s="66"/>
    </row>
    <row r="11504" spans="22:22" x14ac:dyDescent="0.3">
      <c r="V11504" s="66"/>
    </row>
    <row r="11505" spans="22:22" x14ac:dyDescent="0.3">
      <c r="V11505" s="66"/>
    </row>
    <row r="11506" spans="22:22" x14ac:dyDescent="0.3">
      <c r="V11506" s="66"/>
    </row>
    <row r="11507" spans="22:22" x14ac:dyDescent="0.3">
      <c r="V11507" s="66"/>
    </row>
    <row r="11508" spans="22:22" x14ac:dyDescent="0.3">
      <c r="V11508" s="66"/>
    </row>
    <row r="11509" spans="22:22" x14ac:dyDescent="0.3">
      <c r="V11509" s="66"/>
    </row>
    <row r="11510" spans="22:22" x14ac:dyDescent="0.3">
      <c r="V11510" s="66"/>
    </row>
    <row r="11511" spans="22:22" x14ac:dyDescent="0.3">
      <c r="V11511" s="66"/>
    </row>
    <row r="11512" spans="22:22" x14ac:dyDescent="0.3">
      <c r="V11512" s="66"/>
    </row>
    <row r="11513" spans="22:22" x14ac:dyDescent="0.3">
      <c r="V11513" s="66"/>
    </row>
    <row r="11514" spans="22:22" x14ac:dyDescent="0.3">
      <c r="V11514" s="66"/>
    </row>
    <row r="11515" spans="22:22" x14ac:dyDescent="0.3">
      <c r="V11515" s="66"/>
    </row>
    <row r="11516" spans="22:22" x14ac:dyDescent="0.3">
      <c r="V11516" s="66"/>
    </row>
    <row r="11517" spans="22:22" x14ac:dyDescent="0.3">
      <c r="V11517" s="66"/>
    </row>
    <row r="11518" spans="22:22" x14ac:dyDescent="0.3">
      <c r="V11518" s="66"/>
    </row>
    <row r="11519" spans="22:22" x14ac:dyDescent="0.3">
      <c r="V11519" s="66"/>
    </row>
    <row r="11520" spans="22:22" x14ac:dyDescent="0.3">
      <c r="V11520" s="66"/>
    </row>
    <row r="11521" spans="22:22" x14ac:dyDescent="0.3">
      <c r="V11521" s="66"/>
    </row>
    <row r="11522" spans="22:22" x14ac:dyDescent="0.3">
      <c r="V11522" s="66"/>
    </row>
    <row r="11523" spans="22:22" x14ac:dyDescent="0.3">
      <c r="V11523" s="66"/>
    </row>
    <row r="11524" spans="22:22" x14ac:dyDescent="0.3">
      <c r="V11524" s="66"/>
    </row>
    <row r="11525" spans="22:22" x14ac:dyDescent="0.3">
      <c r="V11525" s="66"/>
    </row>
    <row r="11526" spans="22:22" x14ac:dyDescent="0.3">
      <c r="V11526" s="66"/>
    </row>
    <row r="11527" spans="22:22" x14ac:dyDescent="0.3">
      <c r="V11527" s="66"/>
    </row>
    <row r="11528" spans="22:22" x14ac:dyDescent="0.3">
      <c r="V11528" s="66"/>
    </row>
    <row r="11529" spans="22:22" x14ac:dyDescent="0.3">
      <c r="V11529" s="66"/>
    </row>
    <row r="11530" spans="22:22" x14ac:dyDescent="0.3">
      <c r="V11530" s="66"/>
    </row>
    <row r="11531" spans="22:22" x14ac:dyDescent="0.3">
      <c r="V11531" s="66"/>
    </row>
    <row r="11532" spans="22:22" x14ac:dyDescent="0.3">
      <c r="V11532" s="66"/>
    </row>
    <row r="11533" spans="22:22" x14ac:dyDescent="0.3">
      <c r="V11533" s="66"/>
    </row>
    <row r="11534" spans="22:22" x14ac:dyDescent="0.3">
      <c r="V11534" s="66"/>
    </row>
    <row r="11535" spans="22:22" x14ac:dyDescent="0.3">
      <c r="V11535" s="66"/>
    </row>
    <row r="11536" spans="22:22" x14ac:dyDescent="0.3">
      <c r="V11536" s="66"/>
    </row>
    <row r="11537" spans="22:22" x14ac:dyDescent="0.3">
      <c r="V11537" s="66"/>
    </row>
    <row r="11538" spans="22:22" x14ac:dyDescent="0.3">
      <c r="V11538" s="66"/>
    </row>
    <row r="11539" spans="22:22" x14ac:dyDescent="0.3">
      <c r="V11539" s="66"/>
    </row>
    <row r="11540" spans="22:22" x14ac:dyDescent="0.3">
      <c r="V11540" s="66"/>
    </row>
    <row r="11541" spans="22:22" x14ac:dyDescent="0.3">
      <c r="V11541" s="66"/>
    </row>
    <row r="11542" spans="22:22" x14ac:dyDescent="0.3">
      <c r="V11542" s="66"/>
    </row>
    <row r="11543" spans="22:22" x14ac:dyDescent="0.3">
      <c r="V11543" s="66"/>
    </row>
    <row r="11544" spans="22:22" x14ac:dyDescent="0.3">
      <c r="V11544" s="66"/>
    </row>
    <row r="11545" spans="22:22" x14ac:dyDescent="0.3">
      <c r="V11545" s="66"/>
    </row>
    <row r="11546" spans="22:22" x14ac:dyDescent="0.3">
      <c r="V11546" s="66"/>
    </row>
    <row r="11547" spans="22:22" x14ac:dyDescent="0.3">
      <c r="V11547" s="66"/>
    </row>
    <row r="11548" spans="22:22" x14ac:dyDescent="0.3">
      <c r="V11548" s="66"/>
    </row>
    <row r="11549" spans="22:22" x14ac:dyDescent="0.3">
      <c r="V11549" s="66"/>
    </row>
    <row r="11550" spans="22:22" x14ac:dyDescent="0.3">
      <c r="V11550" s="66"/>
    </row>
    <row r="11551" spans="22:22" x14ac:dyDescent="0.3">
      <c r="V11551" s="66"/>
    </row>
    <row r="11552" spans="22:22" x14ac:dyDescent="0.3">
      <c r="V11552" s="66"/>
    </row>
    <row r="11553" spans="22:22" x14ac:dyDescent="0.3">
      <c r="V11553" s="66"/>
    </row>
    <row r="11554" spans="22:22" x14ac:dyDescent="0.3">
      <c r="V11554" s="66"/>
    </row>
    <row r="11555" spans="22:22" x14ac:dyDescent="0.3">
      <c r="V11555" s="66"/>
    </row>
    <row r="11556" spans="22:22" x14ac:dyDescent="0.3">
      <c r="V11556" s="66"/>
    </row>
    <row r="11557" spans="22:22" x14ac:dyDescent="0.3">
      <c r="V11557" s="66"/>
    </row>
    <row r="11558" spans="22:22" x14ac:dyDescent="0.3">
      <c r="V11558" s="66"/>
    </row>
    <row r="11559" spans="22:22" x14ac:dyDescent="0.3">
      <c r="V11559" s="66"/>
    </row>
    <row r="11560" spans="22:22" x14ac:dyDescent="0.3">
      <c r="V11560" s="66"/>
    </row>
    <row r="11561" spans="22:22" x14ac:dyDescent="0.3">
      <c r="V11561" s="66"/>
    </row>
    <row r="11562" spans="22:22" x14ac:dyDescent="0.3">
      <c r="V11562" s="66"/>
    </row>
    <row r="11563" spans="22:22" x14ac:dyDescent="0.3">
      <c r="V11563" s="66"/>
    </row>
    <row r="11564" spans="22:22" x14ac:dyDescent="0.3">
      <c r="V11564" s="66"/>
    </row>
    <row r="11565" spans="22:22" x14ac:dyDescent="0.3">
      <c r="V11565" s="66"/>
    </row>
    <row r="11566" spans="22:22" x14ac:dyDescent="0.3">
      <c r="V11566" s="66"/>
    </row>
    <row r="11567" spans="22:22" x14ac:dyDescent="0.3">
      <c r="V11567" s="66"/>
    </row>
    <row r="11568" spans="22:22" x14ac:dyDescent="0.3">
      <c r="V11568" s="66"/>
    </row>
    <row r="11569" spans="22:22" x14ac:dyDescent="0.3">
      <c r="V11569" s="66"/>
    </row>
    <row r="11570" spans="22:22" x14ac:dyDescent="0.3">
      <c r="V11570" s="66"/>
    </row>
    <row r="11571" spans="22:22" x14ac:dyDescent="0.3">
      <c r="V11571" s="66"/>
    </row>
    <row r="11572" spans="22:22" x14ac:dyDescent="0.3">
      <c r="V11572" s="66"/>
    </row>
    <row r="11573" spans="22:22" x14ac:dyDescent="0.3">
      <c r="V11573" s="66"/>
    </row>
    <row r="11574" spans="22:22" x14ac:dyDescent="0.3">
      <c r="V11574" s="66"/>
    </row>
    <row r="11575" spans="22:22" x14ac:dyDescent="0.3">
      <c r="V11575" s="66"/>
    </row>
    <row r="11576" spans="22:22" x14ac:dyDescent="0.3">
      <c r="V11576" s="66"/>
    </row>
    <row r="11577" spans="22:22" x14ac:dyDescent="0.3">
      <c r="V11577" s="66"/>
    </row>
    <row r="11578" spans="22:22" x14ac:dyDescent="0.3">
      <c r="V11578" s="66"/>
    </row>
    <row r="11579" spans="22:22" x14ac:dyDescent="0.3">
      <c r="V11579" s="66"/>
    </row>
    <row r="11580" spans="22:22" x14ac:dyDescent="0.3">
      <c r="V11580" s="66"/>
    </row>
    <row r="11581" spans="22:22" x14ac:dyDescent="0.3">
      <c r="V11581" s="66"/>
    </row>
    <row r="11582" spans="22:22" x14ac:dyDescent="0.3">
      <c r="V11582" s="66"/>
    </row>
    <row r="11583" spans="22:22" x14ac:dyDescent="0.3">
      <c r="V11583" s="66"/>
    </row>
    <row r="11584" spans="22:22" x14ac:dyDescent="0.3">
      <c r="V11584" s="66"/>
    </row>
    <row r="11585" spans="22:22" x14ac:dyDescent="0.3">
      <c r="V11585" s="66"/>
    </row>
    <row r="11586" spans="22:22" x14ac:dyDescent="0.3">
      <c r="V11586" s="66"/>
    </row>
    <row r="11587" spans="22:22" x14ac:dyDescent="0.3">
      <c r="V11587" s="66"/>
    </row>
    <row r="11588" spans="22:22" x14ac:dyDescent="0.3">
      <c r="V11588" s="66"/>
    </row>
    <row r="11589" spans="22:22" x14ac:dyDescent="0.3">
      <c r="V11589" s="66"/>
    </row>
    <row r="11590" spans="22:22" x14ac:dyDescent="0.3">
      <c r="V11590" s="66"/>
    </row>
    <row r="11591" spans="22:22" x14ac:dyDescent="0.3">
      <c r="V11591" s="66"/>
    </row>
    <row r="11592" spans="22:22" x14ac:dyDescent="0.3">
      <c r="V11592" s="66"/>
    </row>
    <row r="11593" spans="22:22" x14ac:dyDescent="0.3">
      <c r="V11593" s="66"/>
    </row>
    <row r="11594" spans="22:22" x14ac:dyDescent="0.3">
      <c r="V11594" s="66"/>
    </row>
    <row r="11595" spans="22:22" x14ac:dyDescent="0.3">
      <c r="V11595" s="66"/>
    </row>
    <row r="11596" spans="22:22" x14ac:dyDescent="0.3">
      <c r="V11596" s="66"/>
    </row>
    <row r="11597" spans="22:22" x14ac:dyDescent="0.3">
      <c r="V11597" s="66"/>
    </row>
    <row r="11598" spans="22:22" x14ac:dyDescent="0.3">
      <c r="V11598" s="66"/>
    </row>
    <row r="11599" spans="22:22" x14ac:dyDescent="0.3">
      <c r="V11599" s="66"/>
    </row>
    <row r="11600" spans="22:22" x14ac:dyDescent="0.3">
      <c r="V11600" s="66"/>
    </row>
    <row r="11601" spans="22:22" x14ac:dyDescent="0.3">
      <c r="V11601" s="66"/>
    </row>
    <row r="11602" spans="22:22" x14ac:dyDescent="0.3">
      <c r="V11602" s="66"/>
    </row>
    <row r="11603" spans="22:22" x14ac:dyDescent="0.3">
      <c r="V11603" s="66"/>
    </row>
    <row r="11604" spans="22:22" x14ac:dyDescent="0.3">
      <c r="V11604" s="66"/>
    </row>
    <row r="11605" spans="22:22" x14ac:dyDescent="0.3">
      <c r="V11605" s="66"/>
    </row>
    <row r="11606" spans="22:22" x14ac:dyDescent="0.3">
      <c r="V11606" s="66"/>
    </row>
    <row r="11607" spans="22:22" x14ac:dyDescent="0.3">
      <c r="V11607" s="66"/>
    </row>
    <row r="11608" spans="22:22" x14ac:dyDescent="0.3">
      <c r="V11608" s="66"/>
    </row>
    <row r="11609" spans="22:22" x14ac:dyDescent="0.3">
      <c r="V11609" s="66"/>
    </row>
    <row r="11610" spans="22:22" x14ac:dyDescent="0.3">
      <c r="V11610" s="66"/>
    </row>
    <row r="11611" spans="22:22" x14ac:dyDescent="0.3">
      <c r="V11611" s="66"/>
    </row>
    <row r="11612" spans="22:22" x14ac:dyDescent="0.3">
      <c r="V11612" s="66"/>
    </row>
    <row r="11613" spans="22:22" x14ac:dyDescent="0.3">
      <c r="V11613" s="66"/>
    </row>
    <row r="11614" spans="22:22" x14ac:dyDescent="0.3">
      <c r="V11614" s="66"/>
    </row>
    <row r="11615" spans="22:22" x14ac:dyDescent="0.3">
      <c r="V11615" s="66"/>
    </row>
    <row r="11616" spans="22:22" x14ac:dyDescent="0.3">
      <c r="V11616" s="66"/>
    </row>
    <row r="11617" spans="22:22" x14ac:dyDescent="0.3">
      <c r="V11617" s="66"/>
    </row>
    <row r="11618" spans="22:22" x14ac:dyDescent="0.3">
      <c r="V11618" s="66"/>
    </row>
    <row r="11619" spans="22:22" x14ac:dyDescent="0.3">
      <c r="V11619" s="66"/>
    </row>
    <row r="11620" spans="22:22" x14ac:dyDescent="0.3">
      <c r="V11620" s="66"/>
    </row>
    <row r="11621" spans="22:22" x14ac:dyDescent="0.3">
      <c r="V11621" s="66"/>
    </row>
    <row r="11622" spans="22:22" x14ac:dyDescent="0.3">
      <c r="V11622" s="66"/>
    </row>
    <row r="11623" spans="22:22" x14ac:dyDescent="0.3">
      <c r="V11623" s="66"/>
    </row>
    <row r="11624" spans="22:22" x14ac:dyDescent="0.3">
      <c r="V11624" s="66"/>
    </row>
    <row r="11625" spans="22:22" x14ac:dyDescent="0.3">
      <c r="V11625" s="66"/>
    </row>
    <row r="11626" spans="22:22" x14ac:dyDescent="0.3">
      <c r="V11626" s="66"/>
    </row>
    <row r="11627" spans="22:22" x14ac:dyDescent="0.3">
      <c r="V11627" s="66"/>
    </row>
    <row r="11628" spans="22:22" x14ac:dyDescent="0.3">
      <c r="V11628" s="66"/>
    </row>
    <row r="11629" spans="22:22" x14ac:dyDescent="0.3">
      <c r="V11629" s="66"/>
    </row>
    <row r="11630" spans="22:22" x14ac:dyDescent="0.3">
      <c r="V11630" s="66"/>
    </row>
    <row r="11631" spans="22:22" x14ac:dyDescent="0.3">
      <c r="V11631" s="66"/>
    </row>
    <row r="11632" spans="22:22" x14ac:dyDescent="0.3">
      <c r="V11632" s="66"/>
    </row>
    <row r="11633" spans="22:22" x14ac:dyDescent="0.3">
      <c r="V11633" s="66"/>
    </row>
    <row r="11634" spans="22:22" x14ac:dyDescent="0.3">
      <c r="V11634" s="66"/>
    </row>
    <row r="11635" spans="22:22" x14ac:dyDescent="0.3">
      <c r="V11635" s="66"/>
    </row>
    <row r="11636" spans="22:22" x14ac:dyDescent="0.3">
      <c r="V11636" s="66"/>
    </row>
    <row r="11637" spans="22:22" x14ac:dyDescent="0.3">
      <c r="V11637" s="66"/>
    </row>
    <row r="11638" spans="22:22" x14ac:dyDescent="0.3">
      <c r="V11638" s="66"/>
    </row>
    <row r="11639" spans="22:22" x14ac:dyDescent="0.3">
      <c r="V11639" s="66"/>
    </row>
    <row r="11640" spans="22:22" x14ac:dyDescent="0.3">
      <c r="V11640" s="66"/>
    </row>
    <row r="11641" spans="22:22" x14ac:dyDescent="0.3">
      <c r="V11641" s="66"/>
    </row>
    <row r="11642" spans="22:22" x14ac:dyDescent="0.3">
      <c r="V11642" s="66"/>
    </row>
    <row r="11643" spans="22:22" x14ac:dyDescent="0.3">
      <c r="V11643" s="66"/>
    </row>
    <row r="11644" spans="22:22" x14ac:dyDescent="0.3">
      <c r="V11644" s="66"/>
    </row>
    <row r="11645" spans="22:22" x14ac:dyDescent="0.3">
      <c r="V11645" s="66"/>
    </row>
    <row r="11646" spans="22:22" x14ac:dyDescent="0.3">
      <c r="V11646" s="66"/>
    </row>
    <row r="11647" spans="22:22" x14ac:dyDescent="0.3">
      <c r="V11647" s="66"/>
    </row>
    <row r="11648" spans="22:22" x14ac:dyDescent="0.3">
      <c r="V11648" s="66"/>
    </row>
    <row r="11649" spans="22:22" x14ac:dyDescent="0.3">
      <c r="V11649" s="66"/>
    </row>
    <row r="11650" spans="22:22" x14ac:dyDescent="0.3">
      <c r="V11650" s="66"/>
    </row>
    <row r="11651" spans="22:22" x14ac:dyDescent="0.3">
      <c r="V11651" s="66"/>
    </row>
    <row r="11652" spans="22:22" x14ac:dyDescent="0.3">
      <c r="V11652" s="66"/>
    </row>
    <row r="11653" spans="22:22" x14ac:dyDescent="0.3">
      <c r="V11653" s="66"/>
    </row>
    <row r="11654" spans="22:22" x14ac:dyDescent="0.3">
      <c r="V11654" s="66"/>
    </row>
    <row r="11655" spans="22:22" x14ac:dyDescent="0.3">
      <c r="V11655" s="66"/>
    </row>
    <row r="11656" spans="22:22" x14ac:dyDescent="0.3">
      <c r="V11656" s="66"/>
    </row>
    <row r="11657" spans="22:22" x14ac:dyDescent="0.3">
      <c r="V11657" s="66"/>
    </row>
    <row r="11658" spans="22:22" x14ac:dyDescent="0.3">
      <c r="V11658" s="66"/>
    </row>
    <row r="11659" spans="22:22" x14ac:dyDescent="0.3">
      <c r="V11659" s="66"/>
    </row>
    <row r="11660" spans="22:22" x14ac:dyDescent="0.3">
      <c r="V11660" s="66"/>
    </row>
    <row r="11661" spans="22:22" x14ac:dyDescent="0.3">
      <c r="V11661" s="66"/>
    </row>
    <row r="11662" spans="22:22" x14ac:dyDescent="0.3">
      <c r="V11662" s="66"/>
    </row>
    <row r="11663" spans="22:22" x14ac:dyDescent="0.3">
      <c r="V11663" s="66"/>
    </row>
    <row r="11664" spans="22:22" x14ac:dyDescent="0.3">
      <c r="V11664" s="66"/>
    </row>
    <row r="11665" spans="22:22" x14ac:dyDescent="0.3">
      <c r="V11665" s="66"/>
    </row>
    <row r="11666" spans="22:22" x14ac:dyDescent="0.3">
      <c r="V11666" s="66"/>
    </row>
    <row r="11667" spans="22:22" x14ac:dyDescent="0.3">
      <c r="V11667" s="66"/>
    </row>
    <row r="11668" spans="22:22" x14ac:dyDescent="0.3">
      <c r="V11668" s="66"/>
    </row>
    <row r="11669" spans="22:22" x14ac:dyDescent="0.3">
      <c r="V11669" s="66"/>
    </row>
    <row r="11670" spans="22:22" x14ac:dyDescent="0.3">
      <c r="V11670" s="66"/>
    </row>
    <row r="11671" spans="22:22" x14ac:dyDescent="0.3">
      <c r="V11671" s="66"/>
    </row>
    <row r="11672" spans="22:22" x14ac:dyDescent="0.3">
      <c r="V11672" s="66"/>
    </row>
    <row r="11673" spans="22:22" x14ac:dyDescent="0.3">
      <c r="V11673" s="66"/>
    </row>
    <row r="11674" spans="22:22" x14ac:dyDescent="0.3">
      <c r="V11674" s="66"/>
    </row>
    <row r="11675" spans="22:22" x14ac:dyDescent="0.3">
      <c r="V11675" s="66"/>
    </row>
    <row r="11676" spans="22:22" x14ac:dyDescent="0.3">
      <c r="V11676" s="66"/>
    </row>
    <row r="11677" spans="22:22" x14ac:dyDescent="0.3">
      <c r="V11677" s="66"/>
    </row>
    <row r="11678" spans="22:22" x14ac:dyDescent="0.3">
      <c r="V11678" s="66"/>
    </row>
    <row r="11679" spans="22:22" x14ac:dyDescent="0.3">
      <c r="V11679" s="66"/>
    </row>
    <row r="11680" spans="22:22" x14ac:dyDescent="0.3">
      <c r="V11680" s="66"/>
    </row>
    <row r="11681" spans="22:22" x14ac:dyDescent="0.3">
      <c r="V11681" s="66"/>
    </row>
    <row r="11682" spans="22:22" x14ac:dyDescent="0.3">
      <c r="V11682" s="66"/>
    </row>
    <row r="11683" spans="22:22" x14ac:dyDescent="0.3">
      <c r="V11683" s="66"/>
    </row>
    <row r="11684" spans="22:22" x14ac:dyDescent="0.3">
      <c r="V11684" s="66"/>
    </row>
    <row r="11685" spans="22:22" x14ac:dyDescent="0.3">
      <c r="V11685" s="66"/>
    </row>
    <row r="11686" spans="22:22" x14ac:dyDescent="0.3">
      <c r="V11686" s="66"/>
    </row>
    <row r="11687" spans="22:22" x14ac:dyDescent="0.3">
      <c r="V11687" s="66"/>
    </row>
    <row r="11688" spans="22:22" x14ac:dyDescent="0.3">
      <c r="V11688" s="66"/>
    </row>
    <row r="11689" spans="22:22" x14ac:dyDescent="0.3">
      <c r="V11689" s="66"/>
    </row>
    <row r="11690" spans="22:22" x14ac:dyDescent="0.3">
      <c r="V11690" s="66"/>
    </row>
    <row r="11691" spans="22:22" x14ac:dyDescent="0.3">
      <c r="V11691" s="66"/>
    </row>
    <row r="11692" spans="22:22" x14ac:dyDescent="0.3">
      <c r="V11692" s="66"/>
    </row>
    <row r="11693" spans="22:22" x14ac:dyDescent="0.3">
      <c r="V11693" s="66"/>
    </row>
    <row r="11694" spans="22:22" x14ac:dyDescent="0.3">
      <c r="V11694" s="66"/>
    </row>
    <row r="11695" spans="22:22" x14ac:dyDescent="0.3">
      <c r="V11695" s="66"/>
    </row>
    <row r="11696" spans="22:22" x14ac:dyDescent="0.3">
      <c r="V11696" s="66"/>
    </row>
    <row r="11697" spans="22:22" x14ac:dyDescent="0.3">
      <c r="V11697" s="66"/>
    </row>
    <row r="11698" spans="22:22" x14ac:dyDescent="0.3">
      <c r="V11698" s="66"/>
    </row>
    <row r="11699" spans="22:22" x14ac:dyDescent="0.3">
      <c r="V11699" s="66"/>
    </row>
    <row r="11700" spans="22:22" x14ac:dyDescent="0.3">
      <c r="V11700" s="66"/>
    </row>
    <row r="11701" spans="22:22" x14ac:dyDescent="0.3">
      <c r="V11701" s="66"/>
    </row>
    <row r="11702" spans="22:22" x14ac:dyDescent="0.3">
      <c r="V11702" s="66"/>
    </row>
    <row r="11703" spans="22:22" x14ac:dyDescent="0.3">
      <c r="V11703" s="66"/>
    </row>
    <row r="11704" spans="22:22" x14ac:dyDescent="0.3">
      <c r="V11704" s="66"/>
    </row>
    <row r="11705" spans="22:22" x14ac:dyDescent="0.3">
      <c r="V11705" s="66"/>
    </row>
    <row r="11706" spans="22:22" x14ac:dyDescent="0.3">
      <c r="V11706" s="66"/>
    </row>
    <row r="11707" spans="22:22" x14ac:dyDescent="0.3">
      <c r="V11707" s="66"/>
    </row>
    <row r="11708" spans="22:22" x14ac:dyDescent="0.3">
      <c r="V11708" s="66"/>
    </row>
    <row r="11709" spans="22:22" x14ac:dyDescent="0.3">
      <c r="V11709" s="66"/>
    </row>
    <row r="11710" spans="22:22" x14ac:dyDescent="0.3">
      <c r="V11710" s="66"/>
    </row>
    <row r="11711" spans="22:22" x14ac:dyDescent="0.3">
      <c r="V11711" s="66"/>
    </row>
    <row r="11712" spans="22:22" x14ac:dyDescent="0.3">
      <c r="V11712" s="66"/>
    </row>
    <row r="11713" spans="22:22" x14ac:dyDescent="0.3">
      <c r="V11713" s="66"/>
    </row>
    <row r="11714" spans="22:22" x14ac:dyDescent="0.3">
      <c r="V11714" s="66"/>
    </row>
    <row r="11715" spans="22:22" x14ac:dyDescent="0.3">
      <c r="V11715" s="66"/>
    </row>
    <row r="11716" spans="22:22" x14ac:dyDescent="0.3">
      <c r="V11716" s="66"/>
    </row>
    <row r="11717" spans="22:22" x14ac:dyDescent="0.3">
      <c r="V11717" s="66"/>
    </row>
    <row r="11718" spans="22:22" x14ac:dyDescent="0.3">
      <c r="V11718" s="66"/>
    </row>
    <row r="11719" spans="22:22" x14ac:dyDescent="0.3">
      <c r="V11719" s="66"/>
    </row>
    <row r="11720" spans="22:22" x14ac:dyDescent="0.3">
      <c r="V11720" s="66"/>
    </row>
    <row r="11721" spans="22:22" x14ac:dyDescent="0.3">
      <c r="V11721" s="66"/>
    </row>
    <row r="11722" spans="22:22" x14ac:dyDescent="0.3">
      <c r="V11722" s="66"/>
    </row>
    <row r="11723" spans="22:22" x14ac:dyDescent="0.3">
      <c r="V11723" s="66"/>
    </row>
    <row r="11724" spans="22:22" x14ac:dyDescent="0.3">
      <c r="V11724" s="66"/>
    </row>
    <row r="11725" spans="22:22" x14ac:dyDescent="0.3">
      <c r="V11725" s="66"/>
    </row>
    <row r="11726" spans="22:22" x14ac:dyDescent="0.3">
      <c r="V11726" s="66"/>
    </row>
    <row r="11727" spans="22:22" x14ac:dyDescent="0.3">
      <c r="V11727" s="66"/>
    </row>
    <row r="11728" spans="22:22" x14ac:dyDescent="0.3">
      <c r="V11728" s="66"/>
    </row>
    <row r="11729" spans="22:22" x14ac:dyDescent="0.3">
      <c r="V11729" s="66"/>
    </row>
    <row r="11730" spans="22:22" x14ac:dyDescent="0.3">
      <c r="V11730" s="66"/>
    </row>
    <row r="11731" spans="22:22" x14ac:dyDescent="0.3">
      <c r="V11731" s="66"/>
    </row>
    <row r="11732" spans="22:22" x14ac:dyDescent="0.3">
      <c r="V11732" s="66"/>
    </row>
    <row r="11733" spans="22:22" x14ac:dyDescent="0.3">
      <c r="V11733" s="66"/>
    </row>
    <row r="11734" spans="22:22" x14ac:dyDescent="0.3">
      <c r="V11734" s="66"/>
    </row>
    <row r="11735" spans="22:22" x14ac:dyDescent="0.3">
      <c r="V11735" s="66"/>
    </row>
    <row r="11736" spans="22:22" x14ac:dyDescent="0.3">
      <c r="V11736" s="66"/>
    </row>
    <row r="11737" spans="22:22" x14ac:dyDescent="0.3">
      <c r="V11737" s="66"/>
    </row>
    <row r="11738" spans="22:22" x14ac:dyDescent="0.3">
      <c r="V11738" s="66"/>
    </row>
    <row r="11739" spans="22:22" x14ac:dyDescent="0.3">
      <c r="V11739" s="66"/>
    </row>
    <row r="11740" spans="22:22" x14ac:dyDescent="0.3">
      <c r="V11740" s="66"/>
    </row>
    <row r="11741" spans="22:22" x14ac:dyDescent="0.3">
      <c r="V11741" s="66"/>
    </row>
    <row r="11742" spans="22:22" x14ac:dyDescent="0.3">
      <c r="V11742" s="66"/>
    </row>
    <row r="11743" spans="22:22" x14ac:dyDescent="0.3">
      <c r="V11743" s="66"/>
    </row>
    <row r="11744" spans="22:22" x14ac:dyDescent="0.3">
      <c r="V11744" s="66"/>
    </row>
    <row r="11745" spans="22:22" x14ac:dyDescent="0.3">
      <c r="V11745" s="66"/>
    </row>
    <row r="11746" spans="22:22" x14ac:dyDescent="0.3">
      <c r="V11746" s="66"/>
    </row>
    <row r="11747" spans="22:22" x14ac:dyDescent="0.3">
      <c r="V11747" s="66"/>
    </row>
    <row r="11748" spans="22:22" x14ac:dyDescent="0.3">
      <c r="V11748" s="66"/>
    </row>
    <row r="11749" spans="22:22" x14ac:dyDescent="0.3">
      <c r="V11749" s="66"/>
    </row>
    <row r="11750" spans="22:22" x14ac:dyDescent="0.3">
      <c r="V11750" s="66"/>
    </row>
    <row r="11751" spans="22:22" x14ac:dyDescent="0.3">
      <c r="V11751" s="66"/>
    </row>
    <row r="11752" spans="22:22" x14ac:dyDescent="0.3">
      <c r="V11752" s="66"/>
    </row>
    <row r="11753" spans="22:22" x14ac:dyDescent="0.3">
      <c r="V11753" s="66"/>
    </row>
    <row r="11754" spans="22:22" x14ac:dyDescent="0.3">
      <c r="V11754" s="66"/>
    </row>
    <row r="11755" spans="22:22" x14ac:dyDescent="0.3">
      <c r="V11755" s="66"/>
    </row>
    <row r="11756" spans="22:22" x14ac:dyDescent="0.3">
      <c r="V11756" s="66"/>
    </row>
    <row r="11757" spans="22:22" x14ac:dyDescent="0.3">
      <c r="V11757" s="66"/>
    </row>
    <row r="11758" spans="22:22" x14ac:dyDescent="0.3">
      <c r="V11758" s="66"/>
    </row>
    <row r="11759" spans="22:22" x14ac:dyDescent="0.3">
      <c r="V11759" s="66"/>
    </row>
    <row r="11760" spans="22:22" x14ac:dyDescent="0.3">
      <c r="V11760" s="66"/>
    </row>
    <row r="11761" spans="22:22" x14ac:dyDescent="0.3">
      <c r="V11761" s="66"/>
    </row>
    <row r="11762" spans="22:22" x14ac:dyDescent="0.3">
      <c r="V11762" s="66"/>
    </row>
    <row r="11763" spans="22:22" x14ac:dyDescent="0.3">
      <c r="V11763" s="66"/>
    </row>
    <row r="11764" spans="22:22" x14ac:dyDescent="0.3">
      <c r="V11764" s="66"/>
    </row>
    <row r="11765" spans="22:22" x14ac:dyDescent="0.3">
      <c r="V11765" s="66"/>
    </row>
    <row r="11766" spans="22:22" x14ac:dyDescent="0.3">
      <c r="V11766" s="66"/>
    </row>
    <row r="11767" spans="22:22" x14ac:dyDescent="0.3">
      <c r="V11767" s="66"/>
    </row>
    <row r="11768" spans="22:22" x14ac:dyDescent="0.3">
      <c r="V11768" s="66"/>
    </row>
    <row r="11769" spans="22:22" x14ac:dyDescent="0.3">
      <c r="V11769" s="66"/>
    </row>
    <row r="11770" spans="22:22" x14ac:dyDescent="0.3">
      <c r="V11770" s="66"/>
    </row>
    <row r="11771" spans="22:22" x14ac:dyDescent="0.3">
      <c r="V11771" s="66"/>
    </row>
    <row r="11772" spans="22:22" x14ac:dyDescent="0.3">
      <c r="V11772" s="66"/>
    </row>
    <row r="11773" spans="22:22" x14ac:dyDescent="0.3">
      <c r="V11773" s="66"/>
    </row>
    <row r="11774" spans="22:22" x14ac:dyDescent="0.3">
      <c r="V11774" s="66"/>
    </row>
    <row r="11775" spans="22:22" x14ac:dyDescent="0.3">
      <c r="V11775" s="66"/>
    </row>
    <row r="11776" spans="22:22" x14ac:dyDescent="0.3">
      <c r="V11776" s="66"/>
    </row>
    <row r="11777" spans="22:22" x14ac:dyDescent="0.3">
      <c r="V11777" s="66"/>
    </row>
    <row r="11778" spans="22:22" x14ac:dyDescent="0.3">
      <c r="V11778" s="66"/>
    </row>
    <row r="11779" spans="22:22" x14ac:dyDescent="0.3">
      <c r="V11779" s="66"/>
    </row>
    <row r="11780" spans="22:22" x14ac:dyDescent="0.3">
      <c r="V11780" s="66"/>
    </row>
    <row r="11781" spans="22:22" x14ac:dyDescent="0.3">
      <c r="V11781" s="66"/>
    </row>
    <row r="11782" spans="22:22" x14ac:dyDescent="0.3">
      <c r="V11782" s="66"/>
    </row>
    <row r="11783" spans="22:22" x14ac:dyDescent="0.3">
      <c r="V11783" s="66"/>
    </row>
    <row r="11784" spans="22:22" x14ac:dyDescent="0.3">
      <c r="V11784" s="66"/>
    </row>
    <row r="11785" spans="22:22" x14ac:dyDescent="0.3">
      <c r="V11785" s="66"/>
    </row>
    <row r="11786" spans="22:22" x14ac:dyDescent="0.3">
      <c r="V11786" s="66"/>
    </row>
    <row r="11787" spans="22:22" x14ac:dyDescent="0.3">
      <c r="V11787" s="66"/>
    </row>
    <row r="11788" spans="22:22" x14ac:dyDescent="0.3">
      <c r="V11788" s="66"/>
    </row>
    <row r="11789" spans="22:22" x14ac:dyDescent="0.3">
      <c r="V11789" s="66"/>
    </row>
    <row r="11790" spans="22:22" x14ac:dyDescent="0.3">
      <c r="V11790" s="66"/>
    </row>
    <row r="11791" spans="22:22" x14ac:dyDescent="0.3">
      <c r="V11791" s="66"/>
    </row>
    <row r="11792" spans="22:22" x14ac:dyDescent="0.3">
      <c r="V11792" s="66"/>
    </row>
    <row r="11793" spans="22:22" x14ac:dyDescent="0.3">
      <c r="V11793" s="66"/>
    </row>
    <row r="11794" spans="22:22" x14ac:dyDescent="0.3">
      <c r="V11794" s="66"/>
    </row>
    <row r="11795" spans="22:22" x14ac:dyDescent="0.3">
      <c r="V11795" s="66"/>
    </row>
    <row r="11796" spans="22:22" x14ac:dyDescent="0.3">
      <c r="V11796" s="66"/>
    </row>
    <row r="11797" spans="22:22" x14ac:dyDescent="0.3">
      <c r="V11797" s="66"/>
    </row>
    <row r="11798" spans="22:22" x14ac:dyDescent="0.3">
      <c r="V11798" s="66"/>
    </row>
    <row r="11799" spans="22:22" x14ac:dyDescent="0.3">
      <c r="V11799" s="66"/>
    </row>
    <row r="11800" spans="22:22" x14ac:dyDescent="0.3">
      <c r="V11800" s="66"/>
    </row>
    <row r="11801" spans="22:22" x14ac:dyDescent="0.3">
      <c r="V11801" s="66"/>
    </row>
    <row r="11802" spans="22:22" x14ac:dyDescent="0.3">
      <c r="V11802" s="66"/>
    </row>
    <row r="11803" spans="22:22" x14ac:dyDescent="0.3">
      <c r="V11803" s="66"/>
    </row>
    <row r="11804" spans="22:22" x14ac:dyDescent="0.3">
      <c r="V11804" s="66"/>
    </row>
    <row r="11805" spans="22:22" x14ac:dyDescent="0.3">
      <c r="V11805" s="66"/>
    </row>
    <row r="11806" spans="22:22" x14ac:dyDescent="0.3">
      <c r="V11806" s="66"/>
    </row>
    <row r="11807" spans="22:22" x14ac:dyDescent="0.3">
      <c r="V11807" s="66"/>
    </row>
    <row r="11808" spans="22:22" x14ac:dyDescent="0.3">
      <c r="V11808" s="66"/>
    </row>
    <row r="11809" spans="22:22" x14ac:dyDescent="0.3">
      <c r="V11809" s="66"/>
    </row>
    <row r="11810" spans="22:22" x14ac:dyDescent="0.3">
      <c r="V11810" s="66"/>
    </row>
    <row r="11811" spans="22:22" x14ac:dyDescent="0.3">
      <c r="V11811" s="66"/>
    </row>
    <row r="11812" spans="22:22" x14ac:dyDescent="0.3">
      <c r="V11812" s="66"/>
    </row>
    <row r="11813" spans="22:22" x14ac:dyDescent="0.3">
      <c r="V11813" s="66"/>
    </row>
    <row r="11814" spans="22:22" x14ac:dyDescent="0.3">
      <c r="V11814" s="66"/>
    </row>
    <row r="11815" spans="22:22" x14ac:dyDescent="0.3">
      <c r="V11815" s="66"/>
    </row>
    <row r="11816" spans="22:22" x14ac:dyDescent="0.3">
      <c r="V11816" s="66"/>
    </row>
    <row r="11817" spans="22:22" x14ac:dyDescent="0.3">
      <c r="V11817" s="66"/>
    </row>
    <row r="11818" spans="22:22" x14ac:dyDescent="0.3">
      <c r="V11818" s="66"/>
    </row>
    <row r="11819" spans="22:22" x14ac:dyDescent="0.3">
      <c r="V11819" s="66"/>
    </row>
    <row r="11820" spans="22:22" x14ac:dyDescent="0.3">
      <c r="V11820" s="66"/>
    </row>
    <row r="11821" spans="22:22" x14ac:dyDescent="0.3">
      <c r="V11821" s="66"/>
    </row>
    <row r="11822" spans="22:22" x14ac:dyDescent="0.3">
      <c r="V11822" s="66"/>
    </row>
    <row r="11823" spans="22:22" x14ac:dyDescent="0.3">
      <c r="V11823" s="66"/>
    </row>
    <row r="11824" spans="22:22" x14ac:dyDescent="0.3">
      <c r="V11824" s="66"/>
    </row>
    <row r="11825" spans="22:22" x14ac:dyDescent="0.3">
      <c r="V11825" s="66"/>
    </row>
    <row r="11826" spans="22:22" x14ac:dyDescent="0.3">
      <c r="V11826" s="66"/>
    </row>
    <row r="11827" spans="22:22" x14ac:dyDescent="0.3">
      <c r="V11827" s="66"/>
    </row>
    <row r="11828" spans="22:22" x14ac:dyDescent="0.3">
      <c r="V11828" s="66"/>
    </row>
    <row r="11829" spans="22:22" x14ac:dyDescent="0.3">
      <c r="V11829" s="66"/>
    </row>
    <row r="11830" spans="22:22" x14ac:dyDescent="0.3">
      <c r="V11830" s="66"/>
    </row>
    <row r="11831" spans="22:22" x14ac:dyDescent="0.3">
      <c r="V11831" s="66"/>
    </row>
    <row r="11832" spans="22:22" x14ac:dyDescent="0.3">
      <c r="V11832" s="66"/>
    </row>
    <row r="11833" spans="22:22" x14ac:dyDescent="0.3">
      <c r="V11833" s="66"/>
    </row>
    <row r="11834" spans="22:22" x14ac:dyDescent="0.3">
      <c r="V11834" s="66"/>
    </row>
    <row r="11835" spans="22:22" x14ac:dyDescent="0.3">
      <c r="V11835" s="66"/>
    </row>
    <row r="11836" spans="22:22" x14ac:dyDescent="0.3">
      <c r="V11836" s="66"/>
    </row>
    <row r="11837" spans="22:22" x14ac:dyDescent="0.3">
      <c r="V11837" s="66"/>
    </row>
    <row r="11838" spans="22:22" x14ac:dyDescent="0.3">
      <c r="V11838" s="66"/>
    </row>
    <row r="11839" spans="22:22" x14ac:dyDescent="0.3">
      <c r="V11839" s="66"/>
    </row>
    <row r="11840" spans="22:22" x14ac:dyDescent="0.3">
      <c r="V11840" s="66"/>
    </row>
    <row r="11841" spans="22:22" x14ac:dyDescent="0.3">
      <c r="V11841" s="66"/>
    </row>
    <row r="11842" spans="22:22" x14ac:dyDescent="0.3">
      <c r="V11842" s="66"/>
    </row>
    <row r="11843" spans="22:22" x14ac:dyDescent="0.3">
      <c r="V11843" s="66"/>
    </row>
    <row r="11844" spans="22:22" x14ac:dyDescent="0.3">
      <c r="V11844" s="66"/>
    </row>
    <row r="11845" spans="22:22" x14ac:dyDescent="0.3">
      <c r="V11845" s="66"/>
    </row>
    <row r="11846" spans="22:22" x14ac:dyDescent="0.3">
      <c r="V11846" s="66"/>
    </row>
    <row r="11847" spans="22:22" x14ac:dyDescent="0.3">
      <c r="V11847" s="66"/>
    </row>
    <row r="11848" spans="22:22" x14ac:dyDescent="0.3">
      <c r="V11848" s="66"/>
    </row>
    <row r="11849" spans="22:22" x14ac:dyDescent="0.3">
      <c r="V11849" s="66"/>
    </row>
    <row r="11850" spans="22:22" x14ac:dyDescent="0.3">
      <c r="V11850" s="66"/>
    </row>
    <row r="11851" spans="22:22" x14ac:dyDescent="0.3">
      <c r="V11851" s="66"/>
    </row>
    <row r="11852" spans="22:22" x14ac:dyDescent="0.3">
      <c r="V11852" s="66"/>
    </row>
    <row r="11853" spans="22:22" x14ac:dyDescent="0.3">
      <c r="V11853" s="66"/>
    </row>
    <row r="11854" spans="22:22" x14ac:dyDescent="0.3">
      <c r="V11854" s="66"/>
    </row>
    <row r="11855" spans="22:22" x14ac:dyDescent="0.3">
      <c r="V11855" s="66"/>
    </row>
    <row r="11856" spans="22:22" x14ac:dyDescent="0.3">
      <c r="V11856" s="66"/>
    </row>
    <row r="11857" spans="22:22" x14ac:dyDescent="0.3">
      <c r="V11857" s="66"/>
    </row>
    <row r="11858" spans="22:22" x14ac:dyDescent="0.3">
      <c r="V11858" s="66"/>
    </row>
    <row r="11859" spans="22:22" x14ac:dyDescent="0.3">
      <c r="V11859" s="66"/>
    </row>
    <row r="11860" spans="22:22" x14ac:dyDescent="0.3">
      <c r="V11860" s="66"/>
    </row>
    <row r="11861" spans="22:22" x14ac:dyDescent="0.3">
      <c r="V11861" s="66"/>
    </row>
    <row r="11862" spans="22:22" x14ac:dyDescent="0.3">
      <c r="V11862" s="66"/>
    </row>
    <row r="11863" spans="22:22" x14ac:dyDescent="0.3">
      <c r="V11863" s="66"/>
    </row>
    <row r="11864" spans="22:22" x14ac:dyDescent="0.3">
      <c r="V11864" s="66"/>
    </row>
    <row r="11865" spans="22:22" x14ac:dyDescent="0.3">
      <c r="V11865" s="66"/>
    </row>
    <row r="11866" spans="22:22" x14ac:dyDescent="0.3">
      <c r="V11866" s="66"/>
    </row>
    <row r="11867" spans="22:22" x14ac:dyDescent="0.3">
      <c r="V11867" s="66"/>
    </row>
    <row r="11868" spans="22:22" x14ac:dyDescent="0.3">
      <c r="V11868" s="66"/>
    </row>
    <row r="11869" spans="22:22" x14ac:dyDescent="0.3">
      <c r="V11869" s="66"/>
    </row>
    <row r="11870" spans="22:22" x14ac:dyDescent="0.3">
      <c r="V11870" s="66"/>
    </row>
    <row r="11871" spans="22:22" x14ac:dyDescent="0.3">
      <c r="V11871" s="66"/>
    </row>
    <row r="11872" spans="22:22" x14ac:dyDescent="0.3">
      <c r="V11872" s="66"/>
    </row>
    <row r="11873" spans="22:22" x14ac:dyDescent="0.3">
      <c r="V11873" s="66"/>
    </row>
    <row r="11874" spans="22:22" x14ac:dyDescent="0.3">
      <c r="V11874" s="66"/>
    </row>
    <row r="11875" spans="22:22" x14ac:dyDescent="0.3">
      <c r="V11875" s="66"/>
    </row>
    <row r="11876" spans="22:22" x14ac:dyDescent="0.3">
      <c r="V11876" s="66"/>
    </row>
    <row r="11877" spans="22:22" x14ac:dyDescent="0.3">
      <c r="V11877" s="66"/>
    </row>
    <row r="11878" spans="22:22" x14ac:dyDescent="0.3">
      <c r="V11878" s="66"/>
    </row>
    <row r="11879" spans="22:22" x14ac:dyDescent="0.3">
      <c r="V11879" s="66"/>
    </row>
    <row r="11880" spans="22:22" x14ac:dyDescent="0.3">
      <c r="V11880" s="66"/>
    </row>
    <row r="11881" spans="22:22" x14ac:dyDescent="0.3">
      <c r="V11881" s="66"/>
    </row>
    <row r="11882" spans="22:22" x14ac:dyDescent="0.3">
      <c r="V11882" s="66"/>
    </row>
    <row r="11883" spans="22:22" x14ac:dyDescent="0.3">
      <c r="V11883" s="66"/>
    </row>
    <row r="11884" spans="22:22" x14ac:dyDescent="0.3">
      <c r="V11884" s="66"/>
    </row>
    <row r="11885" spans="22:22" x14ac:dyDescent="0.3">
      <c r="V11885" s="66"/>
    </row>
    <row r="11886" spans="22:22" x14ac:dyDescent="0.3">
      <c r="V11886" s="66"/>
    </row>
    <row r="11887" spans="22:22" x14ac:dyDescent="0.3">
      <c r="V11887" s="66"/>
    </row>
    <row r="11888" spans="22:22" x14ac:dyDescent="0.3">
      <c r="V11888" s="66"/>
    </row>
    <row r="11889" spans="22:22" x14ac:dyDescent="0.3">
      <c r="V11889" s="66"/>
    </row>
    <row r="11890" spans="22:22" x14ac:dyDescent="0.3">
      <c r="V11890" s="66"/>
    </row>
    <row r="11891" spans="22:22" x14ac:dyDescent="0.3">
      <c r="V11891" s="66"/>
    </row>
    <row r="11892" spans="22:22" x14ac:dyDescent="0.3">
      <c r="V11892" s="66"/>
    </row>
    <row r="11893" spans="22:22" x14ac:dyDescent="0.3">
      <c r="V11893" s="66"/>
    </row>
    <row r="11894" spans="22:22" x14ac:dyDescent="0.3">
      <c r="V11894" s="66"/>
    </row>
    <row r="11895" spans="22:22" x14ac:dyDescent="0.3">
      <c r="V11895" s="66"/>
    </row>
    <row r="11896" spans="22:22" x14ac:dyDescent="0.3">
      <c r="V11896" s="66"/>
    </row>
    <row r="11897" spans="22:22" x14ac:dyDescent="0.3">
      <c r="V11897" s="66"/>
    </row>
    <row r="11898" spans="22:22" x14ac:dyDescent="0.3">
      <c r="V11898" s="66"/>
    </row>
    <row r="11899" spans="22:22" x14ac:dyDescent="0.3">
      <c r="V11899" s="66"/>
    </row>
    <row r="11900" spans="22:22" x14ac:dyDescent="0.3">
      <c r="V11900" s="66"/>
    </row>
    <row r="11901" spans="22:22" x14ac:dyDescent="0.3">
      <c r="V11901" s="66"/>
    </row>
    <row r="11902" spans="22:22" x14ac:dyDescent="0.3">
      <c r="V11902" s="66"/>
    </row>
    <row r="11903" spans="22:22" x14ac:dyDescent="0.3">
      <c r="V11903" s="66"/>
    </row>
    <row r="11904" spans="22:22" x14ac:dyDescent="0.3">
      <c r="V11904" s="66"/>
    </row>
    <row r="11905" spans="22:22" x14ac:dyDescent="0.3">
      <c r="V11905" s="66"/>
    </row>
    <row r="11906" spans="22:22" x14ac:dyDescent="0.3">
      <c r="V11906" s="66"/>
    </row>
    <row r="11907" spans="22:22" x14ac:dyDescent="0.3">
      <c r="V11907" s="66"/>
    </row>
    <row r="11908" spans="22:22" x14ac:dyDescent="0.3">
      <c r="V11908" s="66"/>
    </row>
    <row r="11909" spans="22:22" x14ac:dyDescent="0.3">
      <c r="V11909" s="66"/>
    </row>
    <row r="11910" spans="22:22" x14ac:dyDescent="0.3">
      <c r="V11910" s="66"/>
    </row>
    <row r="11911" spans="22:22" x14ac:dyDescent="0.3">
      <c r="V11911" s="66"/>
    </row>
    <row r="11912" spans="22:22" x14ac:dyDescent="0.3">
      <c r="V11912" s="66"/>
    </row>
    <row r="11913" spans="22:22" x14ac:dyDescent="0.3">
      <c r="V11913" s="66"/>
    </row>
    <row r="11914" spans="22:22" x14ac:dyDescent="0.3">
      <c r="V11914" s="66"/>
    </row>
    <row r="11915" spans="22:22" x14ac:dyDescent="0.3">
      <c r="V11915" s="66"/>
    </row>
    <row r="11916" spans="22:22" x14ac:dyDescent="0.3">
      <c r="V11916" s="66"/>
    </row>
    <row r="11917" spans="22:22" x14ac:dyDescent="0.3">
      <c r="V11917" s="66"/>
    </row>
    <row r="11918" spans="22:22" x14ac:dyDescent="0.3">
      <c r="V11918" s="66"/>
    </row>
    <row r="11919" spans="22:22" x14ac:dyDescent="0.3">
      <c r="V11919" s="66"/>
    </row>
    <row r="11920" spans="22:22" x14ac:dyDescent="0.3">
      <c r="V11920" s="66"/>
    </row>
    <row r="11921" spans="22:22" x14ac:dyDescent="0.3">
      <c r="V11921" s="66"/>
    </row>
    <row r="11922" spans="22:22" x14ac:dyDescent="0.3">
      <c r="V11922" s="66"/>
    </row>
    <row r="11923" spans="22:22" x14ac:dyDescent="0.3">
      <c r="V11923" s="66"/>
    </row>
    <row r="11924" spans="22:22" x14ac:dyDescent="0.3">
      <c r="V11924" s="66"/>
    </row>
    <row r="11925" spans="22:22" x14ac:dyDescent="0.3">
      <c r="V11925" s="66"/>
    </row>
    <row r="11926" spans="22:22" x14ac:dyDescent="0.3">
      <c r="V11926" s="66"/>
    </row>
    <row r="11927" spans="22:22" x14ac:dyDescent="0.3">
      <c r="V11927" s="66"/>
    </row>
    <row r="11928" spans="22:22" x14ac:dyDescent="0.3">
      <c r="V11928" s="66"/>
    </row>
    <row r="11929" spans="22:22" x14ac:dyDescent="0.3">
      <c r="V11929" s="66"/>
    </row>
    <row r="11930" spans="22:22" x14ac:dyDescent="0.3">
      <c r="V11930" s="66"/>
    </row>
    <row r="11931" spans="22:22" x14ac:dyDescent="0.3">
      <c r="V11931" s="66"/>
    </row>
    <row r="11932" spans="22:22" x14ac:dyDescent="0.3">
      <c r="V11932" s="66"/>
    </row>
    <row r="11933" spans="22:22" x14ac:dyDescent="0.3">
      <c r="V11933" s="66"/>
    </row>
    <row r="11934" spans="22:22" x14ac:dyDescent="0.3">
      <c r="V11934" s="66"/>
    </row>
    <row r="11935" spans="22:22" x14ac:dyDescent="0.3">
      <c r="V11935" s="66"/>
    </row>
    <row r="11936" spans="22:22" x14ac:dyDescent="0.3">
      <c r="V11936" s="66"/>
    </row>
    <row r="11937" spans="22:22" x14ac:dyDescent="0.3">
      <c r="V11937" s="66"/>
    </row>
    <row r="11938" spans="22:22" x14ac:dyDescent="0.3">
      <c r="V11938" s="66"/>
    </row>
    <row r="11939" spans="22:22" x14ac:dyDescent="0.3">
      <c r="V11939" s="66"/>
    </row>
    <row r="11940" spans="22:22" x14ac:dyDescent="0.3">
      <c r="V11940" s="66"/>
    </row>
    <row r="11941" spans="22:22" x14ac:dyDescent="0.3">
      <c r="V11941" s="66"/>
    </row>
    <row r="11942" spans="22:22" x14ac:dyDescent="0.3">
      <c r="V11942" s="66"/>
    </row>
    <row r="11943" spans="22:22" x14ac:dyDescent="0.3">
      <c r="V11943" s="66"/>
    </row>
    <row r="11944" spans="22:22" x14ac:dyDescent="0.3">
      <c r="V11944" s="66"/>
    </row>
    <row r="11945" spans="22:22" x14ac:dyDescent="0.3">
      <c r="V11945" s="66"/>
    </row>
    <row r="11946" spans="22:22" x14ac:dyDescent="0.3">
      <c r="V11946" s="66"/>
    </row>
    <row r="11947" spans="22:22" x14ac:dyDescent="0.3">
      <c r="V11947" s="66"/>
    </row>
    <row r="11948" spans="22:22" x14ac:dyDescent="0.3">
      <c r="V11948" s="66"/>
    </row>
    <row r="11949" spans="22:22" x14ac:dyDescent="0.3">
      <c r="V11949" s="66"/>
    </row>
    <row r="11950" spans="22:22" x14ac:dyDescent="0.3">
      <c r="V11950" s="66"/>
    </row>
    <row r="11951" spans="22:22" x14ac:dyDescent="0.3">
      <c r="V11951" s="66"/>
    </row>
    <row r="11952" spans="22:22" x14ac:dyDescent="0.3">
      <c r="V11952" s="66"/>
    </row>
    <row r="11953" spans="22:22" x14ac:dyDescent="0.3">
      <c r="V11953" s="66"/>
    </row>
    <row r="11954" spans="22:22" x14ac:dyDescent="0.3">
      <c r="V11954" s="66"/>
    </row>
    <row r="11955" spans="22:22" x14ac:dyDescent="0.3">
      <c r="V11955" s="66"/>
    </row>
    <row r="11956" spans="22:22" x14ac:dyDescent="0.3">
      <c r="V11956" s="66"/>
    </row>
    <row r="11957" spans="22:22" x14ac:dyDescent="0.3">
      <c r="V11957" s="66"/>
    </row>
    <row r="11958" spans="22:22" x14ac:dyDescent="0.3">
      <c r="V11958" s="66"/>
    </row>
    <row r="11959" spans="22:22" x14ac:dyDescent="0.3">
      <c r="V11959" s="66"/>
    </row>
    <row r="11960" spans="22:22" x14ac:dyDescent="0.3">
      <c r="V11960" s="66"/>
    </row>
    <row r="11961" spans="22:22" x14ac:dyDescent="0.3">
      <c r="V11961" s="66"/>
    </row>
    <row r="11962" spans="22:22" x14ac:dyDescent="0.3">
      <c r="V11962" s="66"/>
    </row>
    <row r="11963" spans="22:22" x14ac:dyDescent="0.3">
      <c r="V11963" s="66"/>
    </row>
    <row r="11964" spans="22:22" x14ac:dyDescent="0.3">
      <c r="V11964" s="66"/>
    </row>
    <row r="11965" spans="22:22" x14ac:dyDescent="0.3">
      <c r="V11965" s="66"/>
    </row>
    <row r="11966" spans="22:22" x14ac:dyDescent="0.3">
      <c r="V11966" s="66"/>
    </row>
    <row r="11967" spans="22:22" x14ac:dyDescent="0.3">
      <c r="V11967" s="66"/>
    </row>
    <row r="11968" spans="22:22" x14ac:dyDescent="0.3">
      <c r="V11968" s="66"/>
    </row>
    <row r="11969" spans="22:22" x14ac:dyDescent="0.3">
      <c r="V11969" s="66"/>
    </row>
    <row r="11970" spans="22:22" x14ac:dyDescent="0.3">
      <c r="V11970" s="66"/>
    </row>
    <row r="11971" spans="22:22" x14ac:dyDescent="0.3">
      <c r="V11971" s="66"/>
    </row>
    <row r="11972" spans="22:22" x14ac:dyDescent="0.3">
      <c r="V11972" s="66"/>
    </row>
    <row r="11973" spans="22:22" x14ac:dyDescent="0.3">
      <c r="V11973" s="66"/>
    </row>
    <row r="11974" spans="22:22" x14ac:dyDescent="0.3">
      <c r="V11974" s="66"/>
    </row>
    <row r="11975" spans="22:22" x14ac:dyDescent="0.3">
      <c r="V11975" s="66"/>
    </row>
    <row r="11976" spans="22:22" x14ac:dyDescent="0.3">
      <c r="V11976" s="66"/>
    </row>
    <row r="11977" spans="22:22" x14ac:dyDescent="0.3">
      <c r="V11977" s="66"/>
    </row>
    <row r="11978" spans="22:22" x14ac:dyDescent="0.3">
      <c r="V11978" s="66"/>
    </row>
    <row r="11979" spans="22:22" x14ac:dyDescent="0.3">
      <c r="V11979" s="66"/>
    </row>
    <row r="11980" spans="22:22" x14ac:dyDescent="0.3">
      <c r="V11980" s="66"/>
    </row>
    <row r="11981" spans="22:22" x14ac:dyDescent="0.3">
      <c r="V11981" s="66"/>
    </row>
    <row r="11982" spans="22:22" x14ac:dyDescent="0.3">
      <c r="V11982" s="66"/>
    </row>
    <row r="11983" spans="22:22" x14ac:dyDescent="0.3">
      <c r="V11983" s="66"/>
    </row>
    <row r="11984" spans="22:22" x14ac:dyDescent="0.3">
      <c r="V11984" s="66"/>
    </row>
    <row r="11985" spans="22:22" x14ac:dyDescent="0.3">
      <c r="V11985" s="66"/>
    </row>
    <row r="11986" spans="22:22" x14ac:dyDescent="0.3">
      <c r="V11986" s="66"/>
    </row>
    <row r="11987" spans="22:22" x14ac:dyDescent="0.3">
      <c r="V11987" s="66"/>
    </row>
    <row r="11988" spans="22:22" x14ac:dyDescent="0.3">
      <c r="V11988" s="66"/>
    </row>
    <row r="11989" spans="22:22" x14ac:dyDescent="0.3">
      <c r="V11989" s="66"/>
    </row>
    <row r="11990" spans="22:22" x14ac:dyDescent="0.3">
      <c r="V11990" s="66"/>
    </row>
    <row r="11991" spans="22:22" x14ac:dyDescent="0.3">
      <c r="V11991" s="66"/>
    </row>
    <row r="11992" spans="22:22" x14ac:dyDescent="0.3">
      <c r="V11992" s="66"/>
    </row>
    <row r="11993" spans="22:22" x14ac:dyDescent="0.3">
      <c r="V11993" s="66"/>
    </row>
    <row r="11994" spans="22:22" x14ac:dyDescent="0.3">
      <c r="V11994" s="66"/>
    </row>
    <row r="11995" spans="22:22" x14ac:dyDescent="0.3">
      <c r="V11995" s="66"/>
    </row>
    <row r="11996" spans="22:22" x14ac:dyDescent="0.3">
      <c r="V11996" s="66"/>
    </row>
    <row r="11997" spans="22:22" x14ac:dyDescent="0.3">
      <c r="V11997" s="66"/>
    </row>
    <row r="11998" spans="22:22" x14ac:dyDescent="0.3">
      <c r="V11998" s="66"/>
    </row>
    <row r="11999" spans="22:22" x14ac:dyDescent="0.3">
      <c r="V11999" s="66"/>
    </row>
    <row r="12000" spans="22:22" x14ac:dyDescent="0.3">
      <c r="V12000" s="66"/>
    </row>
    <row r="12001" spans="22:22" x14ac:dyDescent="0.3">
      <c r="V12001" s="66"/>
    </row>
    <row r="12002" spans="22:22" x14ac:dyDescent="0.3">
      <c r="V12002" s="66"/>
    </row>
    <row r="12003" spans="22:22" x14ac:dyDescent="0.3">
      <c r="V12003" s="66"/>
    </row>
    <row r="12004" spans="22:22" x14ac:dyDescent="0.3">
      <c r="V12004" s="66"/>
    </row>
    <row r="12005" spans="22:22" x14ac:dyDescent="0.3">
      <c r="V12005" s="66"/>
    </row>
    <row r="12006" spans="22:22" x14ac:dyDescent="0.3">
      <c r="V12006" s="66"/>
    </row>
    <row r="12007" spans="22:22" x14ac:dyDescent="0.3">
      <c r="V12007" s="66"/>
    </row>
    <row r="12008" spans="22:22" x14ac:dyDescent="0.3">
      <c r="V12008" s="66"/>
    </row>
    <row r="12009" spans="22:22" x14ac:dyDescent="0.3">
      <c r="V12009" s="66"/>
    </row>
    <row r="12010" spans="22:22" x14ac:dyDescent="0.3">
      <c r="V12010" s="66"/>
    </row>
    <row r="12011" spans="22:22" x14ac:dyDescent="0.3">
      <c r="V12011" s="66"/>
    </row>
    <row r="12012" spans="22:22" x14ac:dyDescent="0.3">
      <c r="V12012" s="66"/>
    </row>
    <row r="12013" spans="22:22" x14ac:dyDescent="0.3">
      <c r="V12013" s="66"/>
    </row>
    <row r="12014" spans="22:22" x14ac:dyDescent="0.3">
      <c r="V12014" s="66"/>
    </row>
    <row r="12015" spans="22:22" x14ac:dyDescent="0.3">
      <c r="V12015" s="66"/>
    </row>
    <row r="12016" spans="22:22" x14ac:dyDescent="0.3">
      <c r="V12016" s="66"/>
    </row>
    <row r="12017" spans="22:22" x14ac:dyDescent="0.3">
      <c r="V12017" s="66"/>
    </row>
    <row r="12018" spans="22:22" x14ac:dyDescent="0.3">
      <c r="V12018" s="66"/>
    </row>
    <row r="12019" spans="22:22" x14ac:dyDescent="0.3">
      <c r="V12019" s="66"/>
    </row>
    <row r="12020" spans="22:22" x14ac:dyDescent="0.3">
      <c r="V12020" s="66"/>
    </row>
    <row r="12021" spans="22:22" x14ac:dyDescent="0.3">
      <c r="V12021" s="66"/>
    </row>
    <row r="12022" spans="22:22" x14ac:dyDescent="0.3">
      <c r="V12022" s="66"/>
    </row>
    <row r="12023" spans="22:22" x14ac:dyDescent="0.3">
      <c r="V12023" s="66"/>
    </row>
    <row r="12024" spans="22:22" x14ac:dyDescent="0.3">
      <c r="V12024" s="66"/>
    </row>
    <row r="12025" spans="22:22" x14ac:dyDescent="0.3">
      <c r="V12025" s="66"/>
    </row>
    <row r="12026" spans="22:22" x14ac:dyDescent="0.3">
      <c r="V12026" s="66"/>
    </row>
    <row r="12027" spans="22:22" x14ac:dyDescent="0.3">
      <c r="V12027" s="66"/>
    </row>
    <row r="12028" spans="22:22" x14ac:dyDescent="0.3">
      <c r="V12028" s="66"/>
    </row>
    <row r="12029" spans="22:22" x14ac:dyDescent="0.3">
      <c r="V12029" s="66"/>
    </row>
    <row r="12030" spans="22:22" x14ac:dyDescent="0.3">
      <c r="V12030" s="66"/>
    </row>
    <row r="12031" spans="22:22" x14ac:dyDescent="0.3">
      <c r="V12031" s="66"/>
    </row>
    <row r="12032" spans="22:22" x14ac:dyDescent="0.3">
      <c r="V12032" s="66"/>
    </row>
    <row r="12033" spans="22:22" x14ac:dyDescent="0.3">
      <c r="V12033" s="66"/>
    </row>
    <row r="12034" spans="22:22" x14ac:dyDescent="0.3">
      <c r="V12034" s="66"/>
    </row>
    <row r="12035" spans="22:22" x14ac:dyDescent="0.3">
      <c r="V12035" s="66"/>
    </row>
    <row r="12036" spans="22:22" x14ac:dyDescent="0.3">
      <c r="V12036" s="66"/>
    </row>
    <row r="12037" spans="22:22" x14ac:dyDescent="0.3">
      <c r="V12037" s="66"/>
    </row>
    <row r="12038" spans="22:22" x14ac:dyDescent="0.3">
      <c r="V12038" s="66"/>
    </row>
    <row r="12039" spans="22:22" x14ac:dyDescent="0.3">
      <c r="V12039" s="66"/>
    </row>
    <row r="12040" spans="22:22" x14ac:dyDescent="0.3">
      <c r="V12040" s="66"/>
    </row>
    <row r="12041" spans="22:22" x14ac:dyDescent="0.3">
      <c r="V12041" s="66"/>
    </row>
    <row r="12042" spans="22:22" x14ac:dyDescent="0.3">
      <c r="V12042" s="66"/>
    </row>
    <row r="12043" spans="22:22" x14ac:dyDescent="0.3">
      <c r="V12043" s="66"/>
    </row>
    <row r="12044" spans="22:22" x14ac:dyDescent="0.3">
      <c r="V12044" s="66"/>
    </row>
    <row r="12045" spans="22:22" x14ac:dyDescent="0.3">
      <c r="V12045" s="66"/>
    </row>
    <row r="12046" spans="22:22" x14ac:dyDescent="0.3">
      <c r="V12046" s="66"/>
    </row>
    <row r="12047" spans="22:22" x14ac:dyDescent="0.3">
      <c r="V12047" s="66"/>
    </row>
    <row r="12048" spans="22:22" x14ac:dyDescent="0.3">
      <c r="V12048" s="66"/>
    </row>
    <row r="12049" spans="22:22" x14ac:dyDescent="0.3">
      <c r="V12049" s="66"/>
    </row>
    <row r="12050" spans="22:22" x14ac:dyDescent="0.3">
      <c r="V12050" s="66"/>
    </row>
    <row r="12051" spans="22:22" x14ac:dyDescent="0.3">
      <c r="V12051" s="66"/>
    </row>
    <row r="12052" spans="22:22" x14ac:dyDescent="0.3">
      <c r="V12052" s="66"/>
    </row>
    <row r="12053" spans="22:22" x14ac:dyDescent="0.3">
      <c r="V12053" s="66"/>
    </row>
    <row r="12054" spans="22:22" x14ac:dyDescent="0.3">
      <c r="V12054" s="66"/>
    </row>
    <row r="12055" spans="22:22" x14ac:dyDescent="0.3">
      <c r="V12055" s="66"/>
    </row>
    <row r="12056" spans="22:22" x14ac:dyDescent="0.3">
      <c r="V12056" s="66"/>
    </row>
    <row r="12057" spans="22:22" x14ac:dyDescent="0.3">
      <c r="V12057" s="66"/>
    </row>
    <row r="12058" spans="22:22" x14ac:dyDescent="0.3">
      <c r="V12058" s="66"/>
    </row>
    <row r="12059" spans="22:22" x14ac:dyDescent="0.3">
      <c r="V12059" s="66"/>
    </row>
    <row r="12060" spans="22:22" x14ac:dyDescent="0.3">
      <c r="V12060" s="66"/>
    </row>
    <row r="12061" spans="22:22" x14ac:dyDescent="0.3">
      <c r="V12061" s="66"/>
    </row>
    <row r="12062" spans="22:22" x14ac:dyDescent="0.3">
      <c r="V12062" s="66"/>
    </row>
    <row r="12063" spans="22:22" x14ac:dyDescent="0.3">
      <c r="V12063" s="66"/>
    </row>
    <row r="12064" spans="22:22" x14ac:dyDescent="0.3">
      <c r="V12064" s="66"/>
    </row>
    <row r="12065" spans="22:22" x14ac:dyDescent="0.3">
      <c r="V12065" s="66"/>
    </row>
    <row r="12066" spans="22:22" x14ac:dyDescent="0.3">
      <c r="V12066" s="66"/>
    </row>
    <row r="12067" spans="22:22" x14ac:dyDescent="0.3">
      <c r="V12067" s="66"/>
    </row>
    <row r="12068" spans="22:22" x14ac:dyDescent="0.3">
      <c r="V12068" s="66"/>
    </row>
    <row r="12069" spans="22:22" x14ac:dyDescent="0.3">
      <c r="V12069" s="66"/>
    </row>
    <row r="12070" spans="22:22" x14ac:dyDescent="0.3">
      <c r="V12070" s="66"/>
    </row>
    <row r="12071" spans="22:22" x14ac:dyDescent="0.3">
      <c r="V12071" s="66"/>
    </row>
    <row r="12072" spans="22:22" x14ac:dyDescent="0.3">
      <c r="V12072" s="66"/>
    </row>
    <row r="12073" spans="22:22" x14ac:dyDescent="0.3">
      <c r="V12073" s="66"/>
    </row>
    <row r="12074" spans="22:22" x14ac:dyDescent="0.3">
      <c r="V12074" s="66"/>
    </row>
    <row r="12075" spans="22:22" x14ac:dyDescent="0.3">
      <c r="V12075" s="66"/>
    </row>
    <row r="12076" spans="22:22" x14ac:dyDescent="0.3">
      <c r="V12076" s="66"/>
    </row>
    <row r="12077" spans="22:22" x14ac:dyDescent="0.3">
      <c r="V12077" s="66"/>
    </row>
    <row r="12078" spans="22:22" x14ac:dyDescent="0.3">
      <c r="V12078" s="66"/>
    </row>
    <row r="12079" spans="22:22" x14ac:dyDescent="0.3">
      <c r="V12079" s="66"/>
    </row>
    <row r="12080" spans="22:22" x14ac:dyDescent="0.3">
      <c r="V12080" s="66"/>
    </row>
    <row r="12081" spans="22:22" x14ac:dyDescent="0.3">
      <c r="V12081" s="66"/>
    </row>
    <row r="12082" spans="22:22" x14ac:dyDescent="0.3">
      <c r="V12082" s="66"/>
    </row>
    <row r="12083" spans="22:22" x14ac:dyDescent="0.3">
      <c r="V12083" s="66"/>
    </row>
    <row r="12084" spans="22:22" x14ac:dyDescent="0.3">
      <c r="V12084" s="66"/>
    </row>
    <row r="12085" spans="22:22" x14ac:dyDescent="0.3">
      <c r="V12085" s="66"/>
    </row>
    <row r="12086" spans="22:22" x14ac:dyDescent="0.3">
      <c r="V12086" s="66"/>
    </row>
    <row r="12087" spans="22:22" x14ac:dyDescent="0.3">
      <c r="V12087" s="66"/>
    </row>
    <row r="12088" spans="22:22" x14ac:dyDescent="0.3">
      <c r="V12088" s="66"/>
    </row>
    <row r="12089" spans="22:22" x14ac:dyDescent="0.3">
      <c r="V12089" s="66"/>
    </row>
    <row r="12090" spans="22:22" x14ac:dyDescent="0.3">
      <c r="V12090" s="66"/>
    </row>
    <row r="12091" spans="22:22" x14ac:dyDescent="0.3">
      <c r="V12091" s="66"/>
    </row>
    <row r="12092" spans="22:22" x14ac:dyDescent="0.3">
      <c r="V12092" s="66"/>
    </row>
    <row r="12093" spans="22:22" x14ac:dyDescent="0.3">
      <c r="V12093" s="66"/>
    </row>
    <row r="12094" spans="22:22" x14ac:dyDescent="0.3">
      <c r="V12094" s="66"/>
    </row>
    <row r="12095" spans="22:22" x14ac:dyDescent="0.3">
      <c r="V12095" s="66"/>
    </row>
    <row r="12096" spans="22:22" x14ac:dyDescent="0.3">
      <c r="V12096" s="66"/>
    </row>
    <row r="12097" spans="22:22" x14ac:dyDescent="0.3">
      <c r="V12097" s="66"/>
    </row>
    <row r="12098" spans="22:22" x14ac:dyDescent="0.3">
      <c r="V12098" s="66"/>
    </row>
    <row r="12099" spans="22:22" x14ac:dyDescent="0.3">
      <c r="V12099" s="66"/>
    </row>
    <row r="12100" spans="22:22" x14ac:dyDescent="0.3">
      <c r="V12100" s="66"/>
    </row>
    <row r="12101" spans="22:22" x14ac:dyDescent="0.3">
      <c r="V12101" s="66"/>
    </row>
    <row r="12102" spans="22:22" x14ac:dyDescent="0.3">
      <c r="V12102" s="66"/>
    </row>
    <row r="12103" spans="22:22" x14ac:dyDescent="0.3">
      <c r="V12103" s="66"/>
    </row>
    <row r="12104" spans="22:22" x14ac:dyDescent="0.3">
      <c r="V12104" s="66"/>
    </row>
    <row r="12105" spans="22:22" x14ac:dyDescent="0.3">
      <c r="V12105" s="66"/>
    </row>
    <row r="12106" spans="22:22" x14ac:dyDescent="0.3">
      <c r="V12106" s="66"/>
    </row>
    <row r="12107" spans="22:22" x14ac:dyDescent="0.3">
      <c r="V12107" s="66"/>
    </row>
    <row r="12108" spans="22:22" x14ac:dyDescent="0.3">
      <c r="V12108" s="66"/>
    </row>
    <row r="12109" spans="22:22" x14ac:dyDescent="0.3">
      <c r="V12109" s="66"/>
    </row>
    <row r="12110" spans="22:22" x14ac:dyDescent="0.3">
      <c r="V12110" s="66"/>
    </row>
    <row r="12111" spans="22:22" x14ac:dyDescent="0.3">
      <c r="V12111" s="66"/>
    </row>
    <row r="12112" spans="22:22" x14ac:dyDescent="0.3">
      <c r="V12112" s="66"/>
    </row>
    <row r="12113" spans="22:22" x14ac:dyDescent="0.3">
      <c r="V12113" s="66"/>
    </row>
    <row r="12114" spans="22:22" x14ac:dyDescent="0.3">
      <c r="V12114" s="66"/>
    </row>
    <row r="12115" spans="22:22" x14ac:dyDescent="0.3">
      <c r="V12115" s="66"/>
    </row>
    <row r="12116" spans="22:22" x14ac:dyDescent="0.3">
      <c r="V12116" s="66"/>
    </row>
    <row r="12117" spans="22:22" x14ac:dyDescent="0.3">
      <c r="V12117" s="66"/>
    </row>
    <row r="12118" spans="22:22" x14ac:dyDescent="0.3">
      <c r="V12118" s="66"/>
    </row>
    <row r="12119" spans="22:22" x14ac:dyDescent="0.3">
      <c r="V12119" s="66"/>
    </row>
    <row r="12120" spans="22:22" x14ac:dyDescent="0.3">
      <c r="V12120" s="66"/>
    </row>
    <row r="12121" spans="22:22" x14ac:dyDescent="0.3">
      <c r="V12121" s="66"/>
    </row>
    <row r="12122" spans="22:22" x14ac:dyDescent="0.3">
      <c r="V12122" s="66"/>
    </row>
    <row r="12123" spans="22:22" x14ac:dyDescent="0.3">
      <c r="V12123" s="66"/>
    </row>
    <row r="12124" spans="22:22" x14ac:dyDescent="0.3">
      <c r="V12124" s="66"/>
    </row>
    <row r="12125" spans="22:22" x14ac:dyDescent="0.3">
      <c r="V12125" s="66"/>
    </row>
    <row r="12126" spans="22:22" x14ac:dyDescent="0.3">
      <c r="V12126" s="66"/>
    </row>
    <row r="12127" spans="22:22" x14ac:dyDescent="0.3">
      <c r="V12127" s="66"/>
    </row>
    <row r="12128" spans="22:22" x14ac:dyDescent="0.3">
      <c r="V12128" s="66"/>
    </row>
    <row r="12129" spans="22:22" x14ac:dyDescent="0.3">
      <c r="V12129" s="66"/>
    </row>
    <row r="12130" spans="22:22" x14ac:dyDescent="0.3">
      <c r="V12130" s="66"/>
    </row>
    <row r="12131" spans="22:22" x14ac:dyDescent="0.3">
      <c r="V12131" s="66"/>
    </row>
    <row r="12132" spans="22:22" x14ac:dyDescent="0.3">
      <c r="V12132" s="66"/>
    </row>
    <row r="12133" spans="22:22" x14ac:dyDescent="0.3">
      <c r="V12133" s="66"/>
    </row>
    <row r="12134" spans="22:22" x14ac:dyDescent="0.3">
      <c r="V12134" s="66"/>
    </row>
    <row r="12135" spans="22:22" x14ac:dyDescent="0.3">
      <c r="V12135" s="66"/>
    </row>
    <row r="12136" spans="22:22" x14ac:dyDescent="0.3">
      <c r="V12136" s="66"/>
    </row>
    <row r="12137" spans="22:22" x14ac:dyDescent="0.3">
      <c r="V12137" s="66"/>
    </row>
    <row r="12138" spans="22:22" x14ac:dyDescent="0.3">
      <c r="V12138" s="66"/>
    </row>
    <row r="12139" spans="22:22" x14ac:dyDescent="0.3">
      <c r="V12139" s="66"/>
    </row>
    <row r="12140" spans="22:22" x14ac:dyDescent="0.3">
      <c r="V12140" s="66"/>
    </row>
    <row r="12141" spans="22:22" x14ac:dyDescent="0.3">
      <c r="V12141" s="66"/>
    </row>
    <row r="12142" spans="22:22" x14ac:dyDescent="0.3">
      <c r="V12142" s="66"/>
    </row>
    <row r="12143" spans="22:22" x14ac:dyDescent="0.3">
      <c r="V12143" s="66"/>
    </row>
    <row r="12144" spans="22:22" x14ac:dyDescent="0.3">
      <c r="V12144" s="66"/>
    </row>
    <row r="12145" spans="22:22" x14ac:dyDescent="0.3">
      <c r="V12145" s="66"/>
    </row>
    <row r="12146" spans="22:22" x14ac:dyDescent="0.3">
      <c r="V12146" s="66"/>
    </row>
    <row r="12147" spans="22:22" x14ac:dyDescent="0.3">
      <c r="V12147" s="66"/>
    </row>
    <row r="12148" spans="22:22" x14ac:dyDescent="0.3">
      <c r="V12148" s="66"/>
    </row>
    <row r="12149" spans="22:22" x14ac:dyDescent="0.3">
      <c r="V12149" s="66"/>
    </row>
    <row r="12150" spans="22:22" x14ac:dyDescent="0.3">
      <c r="V12150" s="66"/>
    </row>
    <row r="12151" spans="22:22" x14ac:dyDescent="0.3">
      <c r="V12151" s="66"/>
    </row>
    <row r="12152" spans="22:22" x14ac:dyDescent="0.3">
      <c r="V12152" s="66"/>
    </row>
    <row r="12153" spans="22:22" x14ac:dyDescent="0.3">
      <c r="V12153" s="66"/>
    </row>
    <row r="12154" spans="22:22" x14ac:dyDescent="0.3">
      <c r="V12154" s="66"/>
    </row>
    <row r="12155" spans="22:22" x14ac:dyDescent="0.3">
      <c r="V12155" s="66"/>
    </row>
    <row r="12156" spans="22:22" x14ac:dyDescent="0.3">
      <c r="V12156" s="66"/>
    </row>
    <row r="12157" spans="22:22" x14ac:dyDescent="0.3">
      <c r="V12157" s="66"/>
    </row>
    <row r="12158" spans="22:22" x14ac:dyDescent="0.3">
      <c r="V12158" s="66"/>
    </row>
    <row r="12159" spans="22:22" x14ac:dyDescent="0.3">
      <c r="V12159" s="66"/>
    </row>
    <row r="12160" spans="22:22" x14ac:dyDescent="0.3">
      <c r="V12160" s="66"/>
    </row>
    <row r="12161" spans="22:22" x14ac:dyDescent="0.3">
      <c r="V12161" s="66"/>
    </row>
    <row r="12162" spans="22:22" x14ac:dyDescent="0.3">
      <c r="V12162" s="66"/>
    </row>
    <row r="12163" spans="22:22" x14ac:dyDescent="0.3">
      <c r="V12163" s="66"/>
    </row>
    <row r="12164" spans="22:22" x14ac:dyDescent="0.3">
      <c r="V12164" s="66"/>
    </row>
    <row r="12165" spans="22:22" x14ac:dyDescent="0.3">
      <c r="V12165" s="66"/>
    </row>
    <row r="12166" spans="22:22" x14ac:dyDescent="0.3">
      <c r="V12166" s="66"/>
    </row>
    <row r="12167" spans="22:22" x14ac:dyDescent="0.3">
      <c r="V12167" s="66"/>
    </row>
    <row r="12168" spans="22:22" x14ac:dyDescent="0.3">
      <c r="V12168" s="66"/>
    </row>
    <row r="12169" spans="22:22" x14ac:dyDescent="0.3">
      <c r="V12169" s="66"/>
    </row>
    <row r="12170" spans="22:22" x14ac:dyDescent="0.3">
      <c r="V12170" s="66"/>
    </row>
    <row r="12171" spans="22:22" x14ac:dyDescent="0.3">
      <c r="V12171" s="66"/>
    </row>
    <row r="12172" spans="22:22" x14ac:dyDescent="0.3">
      <c r="V12172" s="66"/>
    </row>
    <row r="12173" spans="22:22" x14ac:dyDescent="0.3">
      <c r="V12173" s="66"/>
    </row>
    <row r="12174" spans="22:22" x14ac:dyDescent="0.3">
      <c r="V12174" s="66"/>
    </row>
    <row r="12175" spans="22:22" x14ac:dyDescent="0.3">
      <c r="V12175" s="66"/>
    </row>
    <row r="12176" spans="22:22" x14ac:dyDescent="0.3">
      <c r="V12176" s="66"/>
    </row>
    <row r="12177" spans="22:22" x14ac:dyDescent="0.3">
      <c r="V12177" s="66"/>
    </row>
    <row r="12178" spans="22:22" x14ac:dyDescent="0.3">
      <c r="V12178" s="66"/>
    </row>
    <row r="12179" spans="22:22" x14ac:dyDescent="0.3">
      <c r="V12179" s="66"/>
    </row>
    <row r="12180" spans="22:22" x14ac:dyDescent="0.3">
      <c r="V12180" s="66"/>
    </row>
    <row r="12181" spans="22:22" x14ac:dyDescent="0.3">
      <c r="V12181" s="66"/>
    </row>
    <row r="12182" spans="22:22" x14ac:dyDescent="0.3">
      <c r="V12182" s="66"/>
    </row>
    <row r="12183" spans="22:22" x14ac:dyDescent="0.3">
      <c r="V12183" s="66"/>
    </row>
    <row r="12184" spans="22:22" x14ac:dyDescent="0.3">
      <c r="V12184" s="66"/>
    </row>
    <row r="12185" spans="22:22" x14ac:dyDescent="0.3">
      <c r="V12185" s="66"/>
    </row>
    <row r="12186" spans="22:22" x14ac:dyDescent="0.3">
      <c r="V12186" s="66"/>
    </row>
    <row r="12187" spans="22:22" x14ac:dyDescent="0.3">
      <c r="V12187" s="66"/>
    </row>
    <row r="12188" spans="22:22" x14ac:dyDescent="0.3">
      <c r="V12188" s="66"/>
    </row>
    <row r="12189" spans="22:22" x14ac:dyDescent="0.3">
      <c r="V12189" s="66"/>
    </row>
    <row r="12190" spans="22:22" x14ac:dyDescent="0.3">
      <c r="V12190" s="66"/>
    </row>
    <row r="12191" spans="22:22" x14ac:dyDescent="0.3">
      <c r="V12191" s="66"/>
    </row>
    <row r="12192" spans="22:22" x14ac:dyDescent="0.3">
      <c r="V12192" s="66"/>
    </row>
    <row r="12193" spans="22:22" x14ac:dyDescent="0.3">
      <c r="V12193" s="66"/>
    </row>
    <row r="12194" spans="22:22" x14ac:dyDescent="0.3">
      <c r="V12194" s="66"/>
    </row>
    <row r="12195" spans="22:22" x14ac:dyDescent="0.3">
      <c r="V12195" s="66"/>
    </row>
    <row r="12196" spans="22:22" x14ac:dyDescent="0.3">
      <c r="V12196" s="66"/>
    </row>
    <row r="12197" spans="22:22" x14ac:dyDescent="0.3">
      <c r="V12197" s="66"/>
    </row>
    <row r="12198" spans="22:22" x14ac:dyDescent="0.3">
      <c r="V12198" s="66"/>
    </row>
    <row r="12199" spans="22:22" x14ac:dyDescent="0.3">
      <c r="V12199" s="66"/>
    </row>
    <row r="12200" spans="22:22" x14ac:dyDescent="0.3">
      <c r="V12200" s="66"/>
    </row>
    <row r="12201" spans="22:22" x14ac:dyDescent="0.3">
      <c r="V12201" s="66"/>
    </row>
    <row r="12202" spans="22:22" x14ac:dyDescent="0.3">
      <c r="V12202" s="66"/>
    </row>
    <row r="12203" spans="22:22" x14ac:dyDescent="0.3">
      <c r="V12203" s="66"/>
    </row>
    <row r="12204" spans="22:22" x14ac:dyDescent="0.3">
      <c r="V12204" s="66"/>
    </row>
    <row r="12205" spans="22:22" x14ac:dyDescent="0.3">
      <c r="V12205" s="66"/>
    </row>
    <row r="12206" spans="22:22" x14ac:dyDescent="0.3">
      <c r="V12206" s="66"/>
    </row>
    <row r="12207" spans="22:22" x14ac:dyDescent="0.3">
      <c r="V12207" s="66"/>
    </row>
    <row r="12208" spans="22:22" x14ac:dyDescent="0.3">
      <c r="V12208" s="66"/>
    </row>
    <row r="12209" spans="22:22" x14ac:dyDescent="0.3">
      <c r="V12209" s="66"/>
    </row>
    <row r="12210" spans="22:22" x14ac:dyDescent="0.3">
      <c r="V12210" s="66"/>
    </row>
    <row r="12211" spans="22:22" x14ac:dyDescent="0.3">
      <c r="V12211" s="66"/>
    </row>
    <row r="12212" spans="22:22" x14ac:dyDescent="0.3">
      <c r="V12212" s="66"/>
    </row>
    <row r="12213" spans="22:22" x14ac:dyDescent="0.3">
      <c r="V12213" s="66"/>
    </row>
    <row r="12214" spans="22:22" x14ac:dyDescent="0.3">
      <c r="V12214" s="66"/>
    </row>
    <row r="12215" spans="22:22" x14ac:dyDescent="0.3">
      <c r="V12215" s="66"/>
    </row>
    <row r="12216" spans="22:22" x14ac:dyDescent="0.3">
      <c r="V12216" s="66"/>
    </row>
    <row r="12217" spans="22:22" x14ac:dyDescent="0.3">
      <c r="V12217" s="66"/>
    </row>
    <row r="12218" spans="22:22" x14ac:dyDescent="0.3">
      <c r="V12218" s="66"/>
    </row>
    <row r="12219" spans="22:22" x14ac:dyDescent="0.3">
      <c r="V12219" s="66"/>
    </row>
    <row r="12220" spans="22:22" x14ac:dyDescent="0.3">
      <c r="V12220" s="66"/>
    </row>
    <row r="12221" spans="22:22" x14ac:dyDescent="0.3">
      <c r="V12221" s="66"/>
    </row>
    <row r="12222" spans="22:22" x14ac:dyDescent="0.3">
      <c r="V12222" s="66"/>
    </row>
    <row r="12223" spans="22:22" x14ac:dyDescent="0.3">
      <c r="V12223" s="66"/>
    </row>
    <row r="12224" spans="22:22" x14ac:dyDescent="0.3">
      <c r="V12224" s="66"/>
    </row>
    <row r="12225" spans="22:22" x14ac:dyDescent="0.3">
      <c r="V12225" s="66"/>
    </row>
    <row r="12226" spans="22:22" x14ac:dyDescent="0.3">
      <c r="V12226" s="66"/>
    </row>
    <row r="12227" spans="22:22" x14ac:dyDescent="0.3">
      <c r="V12227" s="66"/>
    </row>
    <row r="12228" spans="22:22" x14ac:dyDescent="0.3">
      <c r="V12228" s="66"/>
    </row>
    <row r="12229" spans="22:22" x14ac:dyDescent="0.3">
      <c r="V12229" s="66"/>
    </row>
    <row r="12230" spans="22:22" x14ac:dyDescent="0.3">
      <c r="V12230" s="66"/>
    </row>
    <row r="12231" spans="22:22" x14ac:dyDescent="0.3">
      <c r="V12231" s="66"/>
    </row>
    <row r="12232" spans="22:22" x14ac:dyDescent="0.3">
      <c r="V12232" s="66"/>
    </row>
    <row r="12233" spans="22:22" x14ac:dyDescent="0.3">
      <c r="V12233" s="66"/>
    </row>
    <row r="12234" spans="22:22" x14ac:dyDescent="0.3">
      <c r="V12234" s="66"/>
    </row>
    <row r="12235" spans="22:22" x14ac:dyDescent="0.3">
      <c r="V12235" s="66"/>
    </row>
    <row r="12236" spans="22:22" x14ac:dyDescent="0.3">
      <c r="V12236" s="66"/>
    </row>
    <row r="12237" spans="22:22" x14ac:dyDescent="0.3">
      <c r="V12237" s="66"/>
    </row>
    <row r="12238" spans="22:22" x14ac:dyDescent="0.3">
      <c r="V12238" s="66"/>
    </row>
    <row r="12239" spans="22:22" x14ac:dyDescent="0.3">
      <c r="V12239" s="66"/>
    </row>
    <row r="12240" spans="22:22" x14ac:dyDescent="0.3">
      <c r="V12240" s="66"/>
    </row>
    <row r="12241" spans="22:22" x14ac:dyDescent="0.3">
      <c r="V12241" s="66"/>
    </row>
    <row r="12242" spans="22:22" x14ac:dyDescent="0.3">
      <c r="V12242" s="66"/>
    </row>
    <row r="12243" spans="22:22" x14ac:dyDescent="0.3">
      <c r="V12243" s="66"/>
    </row>
    <row r="12244" spans="22:22" x14ac:dyDescent="0.3">
      <c r="V12244" s="66"/>
    </row>
    <row r="12245" spans="22:22" x14ac:dyDescent="0.3">
      <c r="V12245" s="66"/>
    </row>
    <row r="12246" spans="22:22" x14ac:dyDescent="0.3">
      <c r="V12246" s="66"/>
    </row>
    <row r="12247" spans="22:22" x14ac:dyDescent="0.3">
      <c r="V12247" s="66"/>
    </row>
    <row r="12248" spans="22:22" x14ac:dyDescent="0.3">
      <c r="V12248" s="66"/>
    </row>
    <row r="12249" spans="22:22" x14ac:dyDescent="0.3">
      <c r="V12249" s="66"/>
    </row>
    <row r="12250" spans="22:22" x14ac:dyDescent="0.3">
      <c r="V12250" s="66"/>
    </row>
    <row r="12251" spans="22:22" x14ac:dyDescent="0.3">
      <c r="V12251" s="66"/>
    </row>
    <row r="12252" spans="22:22" x14ac:dyDescent="0.3">
      <c r="V12252" s="66"/>
    </row>
    <row r="12253" spans="22:22" x14ac:dyDescent="0.3">
      <c r="V12253" s="66"/>
    </row>
    <row r="12254" spans="22:22" x14ac:dyDescent="0.3">
      <c r="V12254" s="66"/>
    </row>
    <row r="12255" spans="22:22" x14ac:dyDescent="0.3">
      <c r="V12255" s="66"/>
    </row>
    <row r="12256" spans="22:22" x14ac:dyDescent="0.3">
      <c r="V12256" s="66"/>
    </row>
    <row r="12257" spans="22:22" x14ac:dyDescent="0.3">
      <c r="V12257" s="66"/>
    </row>
    <row r="12258" spans="22:22" x14ac:dyDescent="0.3">
      <c r="V12258" s="66"/>
    </row>
    <row r="12259" spans="22:22" x14ac:dyDescent="0.3">
      <c r="V12259" s="66"/>
    </row>
    <row r="12260" spans="22:22" x14ac:dyDescent="0.3">
      <c r="V12260" s="66"/>
    </row>
    <row r="12261" spans="22:22" x14ac:dyDescent="0.3">
      <c r="V12261" s="66"/>
    </row>
    <row r="12262" spans="22:22" x14ac:dyDescent="0.3">
      <c r="V12262" s="66"/>
    </row>
    <row r="12263" spans="22:22" x14ac:dyDescent="0.3">
      <c r="V12263" s="66"/>
    </row>
    <row r="12264" spans="22:22" x14ac:dyDescent="0.3">
      <c r="V12264" s="66"/>
    </row>
    <row r="12265" spans="22:22" x14ac:dyDescent="0.3">
      <c r="V12265" s="66"/>
    </row>
    <row r="12266" spans="22:22" x14ac:dyDescent="0.3">
      <c r="V12266" s="66"/>
    </row>
    <row r="12267" spans="22:22" x14ac:dyDescent="0.3">
      <c r="V12267" s="66"/>
    </row>
    <row r="12268" spans="22:22" x14ac:dyDescent="0.3">
      <c r="V12268" s="66"/>
    </row>
    <row r="12269" spans="22:22" x14ac:dyDescent="0.3">
      <c r="V12269" s="66"/>
    </row>
    <row r="12270" spans="22:22" x14ac:dyDescent="0.3">
      <c r="V12270" s="66"/>
    </row>
    <row r="12271" spans="22:22" x14ac:dyDescent="0.3">
      <c r="V12271" s="66"/>
    </row>
    <row r="12272" spans="22:22" x14ac:dyDescent="0.3">
      <c r="V12272" s="66"/>
    </row>
    <row r="12273" spans="22:22" x14ac:dyDescent="0.3">
      <c r="V12273" s="66"/>
    </row>
    <row r="12274" spans="22:22" x14ac:dyDescent="0.3">
      <c r="V12274" s="66"/>
    </row>
    <row r="12275" spans="22:22" x14ac:dyDescent="0.3">
      <c r="V12275" s="66"/>
    </row>
    <row r="12276" spans="22:22" x14ac:dyDescent="0.3">
      <c r="V12276" s="66"/>
    </row>
    <row r="12277" spans="22:22" x14ac:dyDescent="0.3">
      <c r="V12277" s="66"/>
    </row>
    <row r="12278" spans="22:22" x14ac:dyDescent="0.3">
      <c r="V12278" s="66"/>
    </row>
    <row r="12279" spans="22:22" x14ac:dyDescent="0.3">
      <c r="V12279" s="66"/>
    </row>
    <row r="12280" spans="22:22" x14ac:dyDescent="0.3">
      <c r="V12280" s="66"/>
    </row>
    <row r="12281" spans="22:22" x14ac:dyDescent="0.3">
      <c r="V12281" s="66"/>
    </row>
    <row r="12282" spans="22:22" x14ac:dyDescent="0.3">
      <c r="V12282" s="66"/>
    </row>
    <row r="12283" spans="22:22" x14ac:dyDescent="0.3">
      <c r="V12283" s="66"/>
    </row>
    <row r="12284" spans="22:22" x14ac:dyDescent="0.3">
      <c r="V12284" s="66"/>
    </row>
    <row r="12285" spans="22:22" x14ac:dyDescent="0.3">
      <c r="V12285" s="66"/>
    </row>
    <row r="12286" spans="22:22" x14ac:dyDescent="0.3">
      <c r="V12286" s="66"/>
    </row>
    <row r="12287" spans="22:22" x14ac:dyDescent="0.3">
      <c r="V12287" s="66"/>
    </row>
    <row r="12288" spans="22:22" x14ac:dyDescent="0.3">
      <c r="V12288" s="66"/>
    </row>
    <row r="12289" spans="22:22" x14ac:dyDescent="0.3">
      <c r="V12289" s="66"/>
    </row>
    <row r="12290" spans="22:22" x14ac:dyDescent="0.3">
      <c r="V12290" s="66"/>
    </row>
    <row r="12291" spans="22:22" x14ac:dyDescent="0.3">
      <c r="V12291" s="66"/>
    </row>
    <row r="12292" spans="22:22" x14ac:dyDescent="0.3">
      <c r="V12292" s="66"/>
    </row>
    <row r="12293" spans="22:22" x14ac:dyDescent="0.3">
      <c r="V12293" s="66"/>
    </row>
    <row r="12294" spans="22:22" x14ac:dyDescent="0.3">
      <c r="V12294" s="66"/>
    </row>
    <row r="12295" spans="22:22" x14ac:dyDescent="0.3">
      <c r="V12295" s="66"/>
    </row>
    <row r="12296" spans="22:22" x14ac:dyDescent="0.3">
      <c r="V12296" s="66"/>
    </row>
    <row r="12297" spans="22:22" x14ac:dyDescent="0.3">
      <c r="V12297" s="66"/>
    </row>
    <row r="12298" spans="22:22" x14ac:dyDescent="0.3">
      <c r="V12298" s="66"/>
    </row>
    <row r="12299" spans="22:22" x14ac:dyDescent="0.3">
      <c r="V12299" s="66"/>
    </row>
    <row r="12300" spans="22:22" x14ac:dyDescent="0.3">
      <c r="V12300" s="66"/>
    </row>
    <row r="12301" spans="22:22" x14ac:dyDescent="0.3">
      <c r="V12301" s="66"/>
    </row>
    <row r="12302" spans="22:22" x14ac:dyDescent="0.3">
      <c r="V12302" s="66"/>
    </row>
    <row r="12303" spans="22:22" x14ac:dyDescent="0.3">
      <c r="V12303" s="66"/>
    </row>
    <row r="12304" spans="22:22" x14ac:dyDescent="0.3">
      <c r="V12304" s="66"/>
    </row>
    <row r="12305" spans="22:22" x14ac:dyDescent="0.3">
      <c r="V12305" s="66"/>
    </row>
    <row r="12306" spans="22:22" x14ac:dyDescent="0.3">
      <c r="V12306" s="66"/>
    </row>
    <row r="12307" spans="22:22" x14ac:dyDescent="0.3">
      <c r="V12307" s="66"/>
    </row>
    <row r="12308" spans="22:22" x14ac:dyDescent="0.3">
      <c r="V12308" s="66"/>
    </row>
    <row r="12309" spans="22:22" x14ac:dyDescent="0.3">
      <c r="V12309" s="66"/>
    </row>
    <row r="12310" spans="22:22" x14ac:dyDescent="0.3">
      <c r="V12310" s="66"/>
    </row>
    <row r="12311" spans="22:22" x14ac:dyDescent="0.3">
      <c r="V12311" s="66"/>
    </row>
    <row r="12312" spans="22:22" x14ac:dyDescent="0.3">
      <c r="V12312" s="66"/>
    </row>
    <row r="12313" spans="22:22" x14ac:dyDescent="0.3">
      <c r="V12313" s="66"/>
    </row>
    <row r="12314" spans="22:22" x14ac:dyDescent="0.3">
      <c r="V12314" s="66"/>
    </row>
    <row r="12315" spans="22:22" x14ac:dyDescent="0.3">
      <c r="V12315" s="66"/>
    </row>
    <row r="12316" spans="22:22" x14ac:dyDescent="0.3">
      <c r="V12316" s="66"/>
    </row>
    <row r="12317" spans="22:22" x14ac:dyDescent="0.3">
      <c r="V12317" s="66"/>
    </row>
    <row r="12318" spans="22:22" x14ac:dyDescent="0.3">
      <c r="V12318" s="66"/>
    </row>
    <row r="12319" spans="22:22" x14ac:dyDescent="0.3">
      <c r="V12319" s="66"/>
    </row>
    <row r="12320" spans="22:22" x14ac:dyDescent="0.3">
      <c r="V12320" s="66"/>
    </row>
    <row r="12321" spans="22:22" x14ac:dyDescent="0.3">
      <c r="V12321" s="66"/>
    </row>
    <row r="12322" spans="22:22" x14ac:dyDescent="0.3">
      <c r="V12322" s="66"/>
    </row>
    <row r="12323" spans="22:22" x14ac:dyDescent="0.3">
      <c r="V12323" s="66"/>
    </row>
    <row r="12324" spans="22:22" x14ac:dyDescent="0.3">
      <c r="V12324" s="66"/>
    </row>
    <row r="12325" spans="22:22" x14ac:dyDescent="0.3">
      <c r="V12325" s="66"/>
    </row>
    <row r="12326" spans="22:22" x14ac:dyDescent="0.3">
      <c r="V12326" s="66"/>
    </row>
    <row r="12327" spans="22:22" x14ac:dyDescent="0.3">
      <c r="V12327" s="66"/>
    </row>
    <row r="12328" spans="22:22" x14ac:dyDescent="0.3">
      <c r="V12328" s="66"/>
    </row>
    <row r="12329" spans="22:22" x14ac:dyDescent="0.3">
      <c r="V12329" s="66"/>
    </row>
    <row r="12330" spans="22:22" x14ac:dyDescent="0.3">
      <c r="V12330" s="66"/>
    </row>
    <row r="12331" spans="22:22" x14ac:dyDescent="0.3">
      <c r="V12331" s="66"/>
    </row>
    <row r="12332" spans="22:22" x14ac:dyDescent="0.3">
      <c r="V12332" s="66"/>
    </row>
    <row r="12333" spans="22:22" x14ac:dyDescent="0.3">
      <c r="V12333" s="66"/>
    </row>
    <row r="12334" spans="22:22" x14ac:dyDescent="0.3">
      <c r="V12334" s="66"/>
    </row>
    <row r="12335" spans="22:22" x14ac:dyDescent="0.3">
      <c r="V12335" s="66"/>
    </row>
    <row r="12336" spans="22:22" x14ac:dyDescent="0.3">
      <c r="V12336" s="66"/>
    </row>
    <row r="12337" spans="22:22" x14ac:dyDescent="0.3">
      <c r="V12337" s="66"/>
    </row>
    <row r="12338" spans="22:22" x14ac:dyDescent="0.3">
      <c r="V12338" s="66"/>
    </row>
    <row r="12339" spans="22:22" x14ac:dyDescent="0.3">
      <c r="V12339" s="66"/>
    </row>
    <row r="12340" spans="22:22" x14ac:dyDescent="0.3">
      <c r="V12340" s="66"/>
    </row>
    <row r="12341" spans="22:22" x14ac:dyDescent="0.3">
      <c r="V12341" s="66"/>
    </row>
    <row r="12342" spans="22:22" x14ac:dyDescent="0.3">
      <c r="V12342" s="66"/>
    </row>
    <row r="12343" spans="22:22" x14ac:dyDescent="0.3">
      <c r="V12343" s="66"/>
    </row>
    <row r="12344" spans="22:22" x14ac:dyDescent="0.3">
      <c r="V12344" s="66"/>
    </row>
    <row r="12345" spans="22:22" x14ac:dyDescent="0.3">
      <c r="V12345" s="66"/>
    </row>
    <row r="12346" spans="22:22" x14ac:dyDescent="0.3">
      <c r="V12346" s="66"/>
    </row>
    <row r="12347" spans="22:22" x14ac:dyDescent="0.3">
      <c r="V12347" s="66"/>
    </row>
    <row r="12348" spans="22:22" x14ac:dyDescent="0.3">
      <c r="V12348" s="66"/>
    </row>
    <row r="12349" spans="22:22" x14ac:dyDescent="0.3">
      <c r="V12349" s="66"/>
    </row>
    <row r="12350" spans="22:22" x14ac:dyDescent="0.3">
      <c r="V12350" s="66"/>
    </row>
    <row r="12351" spans="22:22" x14ac:dyDescent="0.3">
      <c r="V12351" s="66"/>
    </row>
    <row r="12352" spans="22:22" x14ac:dyDescent="0.3">
      <c r="V12352" s="66"/>
    </row>
    <row r="12353" spans="22:22" x14ac:dyDescent="0.3">
      <c r="V12353" s="66"/>
    </row>
    <row r="12354" spans="22:22" x14ac:dyDescent="0.3">
      <c r="V12354" s="66"/>
    </row>
    <row r="12355" spans="22:22" x14ac:dyDescent="0.3">
      <c r="V12355" s="66"/>
    </row>
    <row r="12356" spans="22:22" x14ac:dyDescent="0.3">
      <c r="V12356" s="66"/>
    </row>
    <row r="12357" spans="22:22" x14ac:dyDescent="0.3">
      <c r="V12357" s="66"/>
    </row>
    <row r="12358" spans="22:22" x14ac:dyDescent="0.3">
      <c r="V12358" s="66"/>
    </row>
    <row r="12359" spans="22:22" x14ac:dyDescent="0.3">
      <c r="V12359" s="66"/>
    </row>
    <row r="12360" spans="22:22" x14ac:dyDescent="0.3">
      <c r="V12360" s="66"/>
    </row>
    <row r="12361" spans="22:22" x14ac:dyDescent="0.3">
      <c r="V12361" s="66"/>
    </row>
    <row r="12362" spans="22:22" x14ac:dyDescent="0.3">
      <c r="V12362" s="66"/>
    </row>
    <row r="12363" spans="22:22" x14ac:dyDescent="0.3">
      <c r="V12363" s="66"/>
    </row>
    <row r="12364" spans="22:22" x14ac:dyDescent="0.3">
      <c r="V12364" s="66"/>
    </row>
    <row r="12365" spans="22:22" x14ac:dyDescent="0.3">
      <c r="V12365" s="66"/>
    </row>
    <row r="12366" spans="22:22" x14ac:dyDescent="0.3">
      <c r="V12366" s="66"/>
    </row>
    <row r="12367" spans="22:22" x14ac:dyDescent="0.3">
      <c r="V12367" s="66"/>
    </row>
    <row r="12368" spans="22:22" x14ac:dyDescent="0.3">
      <c r="V12368" s="66"/>
    </row>
    <row r="12369" spans="22:22" x14ac:dyDescent="0.3">
      <c r="V12369" s="66"/>
    </row>
    <row r="12370" spans="22:22" x14ac:dyDescent="0.3">
      <c r="V12370" s="66"/>
    </row>
    <row r="12371" spans="22:22" x14ac:dyDescent="0.3">
      <c r="V12371" s="66"/>
    </row>
    <row r="12372" spans="22:22" x14ac:dyDescent="0.3">
      <c r="V12372" s="66"/>
    </row>
    <row r="12373" spans="22:22" x14ac:dyDescent="0.3">
      <c r="V12373" s="66"/>
    </row>
    <row r="12374" spans="22:22" x14ac:dyDescent="0.3">
      <c r="V12374" s="66"/>
    </row>
    <row r="12375" spans="22:22" x14ac:dyDescent="0.3">
      <c r="V12375" s="66"/>
    </row>
    <row r="12376" spans="22:22" x14ac:dyDescent="0.3">
      <c r="V12376" s="66"/>
    </row>
    <row r="12377" spans="22:22" x14ac:dyDescent="0.3">
      <c r="V12377" s="66"/>
    </row>
    <row r="12378" spans="22:22" x14ac:dyDescent="0.3">
      <c r="V12378" s="66"/>
    </row>
    <row r="12379" spans="22:22" x14ac:dyDescent="0.3">
      <c r="V12379" s="66"/>
    </row>
    <row r="12380" spans="22:22" x14ac:dyDescent="0.3">
      <c r="V12380" s="66"/>
    </row>
    <row r="12381" spans="22:22" x14ac:dyDescent="0.3">
      <c r="V12381" s="66"/>
    </row>
    <row r="12382" spans="22:22" x14ac:dyDescent="0.3">
      <c r="V12382" s="66"/>
    </row>
    <row r="12383" spans="22:22" x14ac:dyDescent="0.3">
      <c r="V12383" s="66"/>
    </row>
    <row r="12384" spans="22:22" x14ac:dyDescent="0.3">
      <c r="V12384" s="66"/>
    </row>
    <row r="12385" spans="22:22" x14ac:dyDescent="0.3">
      <c r="V12385" s="66"/>
    </row>
    <row r="12386" spans="22:22" x14ac:dyDescent="0.3">
      <c r="V12386" s="66"/>
    </row>
    <row r="12387" spans="22:22" x14ac:dyDescent="0.3">
      <c r="V12387" s="66"/>
    </row>
    <row r="12388" spans="22:22" x14ac:dyDescent="0.3">
      <c r="V12388" s="66"/>
    </row>
    <row r="12389" spans="22:22" x14ac:dyDescent="0.3">
      <c r="V12389" s="66"/>
    </row>
    <row r="12390" spans="22:22" x14ac:dyDescent="0.3">
      <c r="V12390" s="66"/>
    </row>
    <row r="12391" spans="22:22" x14ac:dyDescent="0.3">
      <c r="V12391" s="66"/>
    </row>
    <row r="12392" spans="22:22" x14ac:dyDescent="0.3">
      <c r="V12392" s="66"/>
    </row>
    <row r="12393" spans="22:22" x14ac:dyDescent="0.3">
      <c r="V12393" s="66"/>
    </row>
    <row r="12394" spans="22:22" x14ac:dyDescent="0.3">
      <c r="V12394" s="66"/>
    </row>
    <row r="12395" spans="22:22" x14ac:dyDescent="0.3">
      <c r="V12395" s="66"/>
    </row>
    <row r="12396" spans="22:22" x14ac:dyDescent="0.3">
      <c r="V12396" s="66"/>
    </row>
    <row r="12397" spans="22:22" x14ac:dyDescent="0.3">
      <c r="V12397" s="66"/>
    </row>
    <row r="12398" spans="22:22" x14ac:dyDescent="0.3">
      <c r="V12398" s="66"/>
    </row>
    <row r="12399" spans="22:22" x14ac:dyDescent="0.3">
      <c r="V12399" s="66"/>
    </row>
    <row r="12400" spans="22:22" x14ac:dyDescent="0.3">
      <c r="V12400" s="66"/>
    </row>
    <row r="12401" spans="22:22" x14ac:dyDescent="0.3">
      <c r="V12401" s="66"/>
    </row>
    <row r="12402" spans="22:22" x14ac:dyDescent="0.3">
      <c r="V12402" s="66"/>
    </row>
    <row r="12403" spans="22:22" x14ac:dyDescent="0.3">
      <c r="V12403" s="66"/>
    </row>
    <row r="12404" spans="22:22" x14ac:dyDescent="0.3">
      <c r="V12404" s="66"/>
    </row>
    <row r="12405" spans="22:22" x14ac:dyDescent="0.3">
      <c r="V12405" s="66"/>
    </row>
    <row r="12406" spans="22:22" x14ac:dyDescent="0.3">
      <c r="V12406" s="66"/>
    </row>
    <row r="12407" spans="22:22" x14ac:dyDescent="0.3">
      <c r="V12407" s="66"/>
    </row>
    <row r="12408" spans="22:22" x14ac:dyDescent="0.3">
      <c r="V12408" s="66"/>
    </row>
    <row r="12409" spans="22:22" x14ac:dyDescent="0.3">
      <c r="V12409" s="66"/>
    </row>
    <row r="12410" spans="22:22" x14ac:dyDescent="0.3">
      <c r="V12410" s="66"/>
    </row>
    <row r="12411" spans="22:22" x14ac:dyDescent="0.3">
      <c r="V12411" s="66"/>
    </row>
    <row r="12412" spans="22:22" x14ac:dyDescent="0.3">
      <c r="V12412" s="66"/>
    </row>
    <row r="12413" spans="22:22" x14ac:dyDescent="0.3">
      <c r="V12413" s="66"/>
    </row>
    <row r="12414" spans="22:22" x14ac:dyDescent="0.3">
      <c r="V12414" s="66"/>
    </row>
    <row r="12415" spans="22:22" x14ac:dyDescent="0.3">
      <c r="V12415" s="66"/>
    </row>
    <row r="12416" spans="22:22" x14ac:dyDescent="0.3">
      <c r="V12416" s="66"/>
    </row>
    <row r="12417" spans="22:22" x14ac:dyDescent="0.3">
      <c r="V12417" s="66"/>
    </row>
    <row r="12418" spans="22:22" x14ac:dyDescent="0.3">
      <c r="V12418" s="66"/>
    </row>
    <row r="12419" spans="22:22" x14ac:dyDescent="0.3">
      <c r="V12419" s="66"/>
    </row>
    <row r="12420" spans="22:22" x14ac:dyDescent="0.3">
      <c r="V12420" s="66"/>
    </row>
    <row r="12421" spans="22:22" x14ac:dyDescent="0.3">
      <c r="V12421" s="66"/>
    </row>
    <row r="12422" spans="22:22" x14ac:dyDescent="0.3">
      <c r="V12422" s="66"/>
    </row>
    <row r="12423" spans="22:22" x14ac:dyDescent="0.3">
      <c r="V12423" s="66"/>
    </row>
    <row r="12424" spans="22:22" x14ac:dyDescent="0.3">
      <c r="V12424" s="66"/>
    </row>
    <row r="12425" spans="22:22" x14ac:dyDescent="0.3">
      <c r="V12425" s="66"/>
    </row>
    <row r="12426" spans="22:22" x14ac:dyDescent="0.3">
      <c r="V12426" s="66"/>
    </row>
    <row r="12427" spans="22:22" x14ac:dyDescent="0.3">
      <c r="V12427" s="66"/>
    </row>
    <row r="12428" spans="22:22" x14ac:dyDescent="0.3">
      <c r="V12428" s="66"/>
    </row>
    <row r="12429" spans="22:22" x14ac:dyDescent="0.3">
      <c r="V12429" s="66"/>
    </row>
    <row r="12430" spans="22:22" x14ac:dyDescent="0.3">
      <c r="V12430" s="66"/>
    </row>
    <row r="12431" spans="22:22" x14ac:dyDescent="0.3">
      <c r="V12431" s="66"/>
    </row>
    <row r="12432" spans="22:22" x14ac:dyDescent="0.3">
      <c r="V12432" s="66"/>
    </row>
    <row r="12433" spans="22:22" x14ac:dyDescent="0.3">
      <c r="V12433" s="66"/>
    </row>
    <row r="12434" spans="22:22" x14ac:dyDescent="0.3">
      <c r="V12434" s="66"/>
    </row>
    <row r="12435" spans="22:22" x14ac:dyDescent="0.3">
      <c r="V12435" s="66"/>
    </row>
    <row r="12436" spans="22:22" x14ac:dyDescent="0.3">
      <c r="V12436" s="66"/>
    </row>
    <row r="12437" spans="22:22" x14ac:dyDescent="0.3">
      <c r="V12437" s="66"/>
    </row>
    <row r="12438" spans="22:22" x14ac:dyDescent="0.3">
      <c r="V12438" s="66"/>
    </row>
    <row r="12439" spans="22:22" x14ac:dyDescent="0.3">
      <c r="V12439" s="66"/>
    </row>
    <row r="12440" spans="22:22" x14ac:dyDescent="0.3">
      <c r="V12440" s="66"/>
    </row>
    <row r="12441" spans="22:22" x14ac:dyDescent="0.3">
      <c r="V12441" s="66"/>
    </row>
    <row r="12442" spans="22:22" x14ac:dyDescent="0.3">
      <c r="V12442" s="66"/>
    </row>
    <row r="12443" spans="22:22" x14ac:dyDescent="0.3">
      <c r="V12443" s="66"/>
    </row>
    <row r="12444" spans="22:22" x14ac:dyDescent="0.3">
      <c r="V12444" s="66"/>
    </row>
    <row r="12445" spans="22:22" x14ac:dyDescent="0.3">
      <c r="V12445" s="66"/>
    </row>
    <row r="12446" spans="22:22" x14ac:dyDescent="0.3">
      <c r="V12446" s="66"/>
    </row>
    <row r="12447" spans="22:22" x14ac:dyDescent="0.3">
      <c r="V12447" s="66"/>
    </row>
    <row r="12448" spans="22:22" x14ac:dyDescent="0.3">
      <c r="V12448" s="66"/>
    </row>
    <row r="12449" spans="22:22" x14ac:dyDescent="0.3">
      <c r="V12449" s="66"/>
    </row>
    <row r="12450" spans="22:22" x14ac:dyDescent="0.3">
      <c r="V12450" s="66"/>
    </row>
    <row r="12451" spans="22:22" x14ac:dyDescent="0.3">
      <c r="V12451" s="66"/>
    </row>
    <row r="12452" spans="22:22" x14ac:dyDescent="0.3">
      <c r="V12452" s="66"/>
    </row>
    <row r="12453" spans="22:22" x14ac:dyDescent="0.3">
      <c r="V12453" s="66"/>
    </row>
    <row r="12454" spans="22:22" x14ac:dyDescent="0.3">
      <c r="V12454" s="66"/>
    </row>
    <row r="12455" spans="22:22" x14ac:dyDescent="0.3">
      <c r="V12455" s="66"/>
    </row>
    <row r="12456" spans="22:22" x14ac:dyDescent="0.3">
      <c r="V12456" s="66"/>
    </row>
    <row r="12457" spans="22:22" x14ac:dyDescent="0.3">
      <c r="V12457" s="66"/>
    </row>
    <row r="12458" spans="22:22" x14ac:dyDescent="0.3">
      <c r="V12458" s="66"/>
    </row>
    <row r="12459" spans="22:22" x14ac:dyDescent="0.3">
      <c r="V12459" s="66"/>
    </row>
    <row r="12460" spans="22:22" x14ac:dyDescent="0.3">
      <c r="V12460" s="66"/>
    </row>
    <row r="12461" spans="22:22" x14ac:dyDescent="0.3">
      <c r="V12461" s="66"/>
    </row>
    <row r="12462" spans="22:22" x14ac:dyDescent="0.3">
      <c r="V12462" s="66"/>
    </row>
    <row r="12463" spans="22:22" x14ac:dyDescent="0.3">
      <c r="V12463" s="66"/>
    </row>
    <row r="12464" spans="22:22" x14ac:dyDescent="0.3">
      <c r="V12464" s="66"/>
    </row>
    <row r="12465" spans="22:22" x14ac:dyDescent="0.3">
      <c r="V12465" s="66"/>
    </row>
    <row r="12466" spans="22:22" x14ac:dyDescent="0.3">
      <c r="V12466" s="66"/>
    </row>
    <row r="12467" spans="22:22" x14ac:dyDescent="0.3">
      <c r="V12467" s="66"/>
    </row>
    <row r="12468" spans="22:22" x14ac:dyDescent="0.3">
      <c r="V12468" s="66"/>
    </row>
    <row r="12469" spans="22:22" x14ac:dyDescent="0.3">
      <c r="V12469" s="66"/>
    </row>
    <row r="12470" spans="22:22" x14ac:dyDescent="0.3">
      <c r="V12470" s="66"/>
    </row>
    <row r="12471" spans="22:22" x14ac:dyDescent="0.3">
      <c r="V12471" s="66"/>
    </row>
    <row r="12472" spans="22:22" x14ac:dyDescent="0.3">
      <c r="V12472" s="66"/>
    </row>
    <row r="12473" spans="22:22" x14ac:dyDescent="0.3">
      <c r="V12473" s="66"/>
    </row>
    <row r="12474" spans="22:22" x14ac:dyDescent="0.3">
      <c r="V12474" s="66"/>
    </row>
    <row r="12475" spans="22:22" x14ac:dyDescent="0.3">
      <c r="V12475" s="66"/>
    </row>
    <row r="12476" spans="22:22" x14ac:dyDescent="0.3">
      <c r="V12476" s="66"/>
    </row>
    <row r="12477" spans="22:22" x14ac:dyDescent="0.3">
      <c r="V12477" s="66"/>
    </row>
    <row r="12478" spans="22:22" x14ac:dyDescent="0.3">
      <c r="V12478" s="66"/>
    </row>
    <row r="12479" spans="22:22" x14ac:dyDescent="0.3">
      <c r="V12479" s="66"/>
    </row>
    <row r="12480" spans="22:22" x14ac:dyDescent="0.3">
      <c r="V12480" s="66"/>
    </row>
    <row r="12481" spans="22:22" x14ac:dyDescent="0.3">
      <c r="V12481" s="66"/>
    </row>
    <row r="12482" spans="22:22" x14ac:dyDescent="0.3">
      <c r="V12482" s="66"/>
    </row>
    <row r="12483" spans="22:22" x14ac:dyDescent="0.3">
      <c r="V12483" s="66"/>
    </row>
    <row r="12484" spans="22:22" x14ac:dyDescent="0.3">
      <c r="V12484" s="66"/>
    </row>
    <row r="12485" spans="22:22" x14ac:dyDescent="0.3">
      <c r="V12485" s="66"/>
    </row>
    <row r="12486" spans="22:22" x14ac:dyDescent="0.3">
      <c r="V12486" s="66"/>
    </row>
    <row r="12487" spans="22:22" x14ac:dyDescent="0.3">
      <c r="V12487" s="66"/>
    </row>
    <row r="12488" spans="22:22" x14ac:dyDescent="0.3">
      <c r="V12488" s="66"/>
    </row>
    <row r="12489" spans="22:22" x14ac:dyDescent="0.3">
      <c r="V12489" s="66"/>
    </row>
    <row r="12490" spans="22:22" x14ac:dyDescent="0.3">
      <c r="V12490" s="66"/>
    </row>
    <row r="12491" spans="22:22" x14ac:dyDescent="0.3">
      <c r="V12491" s="66"/>
    </row>
    <row r="12492" spans="22:22" x14ac:dyDescent="0.3">
      <c r="V12492" s="66"/>
    </row>
    <row r="12493" spans="22:22" x14ac:dyDescent="0.3">
      <c r="V12493" s="66"/>
    </row>
    <row r="12494" spans="22:22" x14ac:dyDescent="0.3">
      <c r="V12494" s="66"/>
    </row>
    <row r="12495" spans="22:22" x14ac:dyDescent="0.3">
      <c r="V12495" s="66"/>
    </row>
    <row r="12496" spans="22:22" x14ac:dyDescent="0.3">
      <c r="V12496" s="66"/>
    </row>
    <row r="12497" spans="22:22" x14ac:dyDescent="0.3">
      <c r="V12497" s="66"/>
    </row>
    <row r="12498" spans="22:22" x14ac:dyDescent="0.3">
      <c r="V12498" s="66"/>
    </row>
    <row r="12499" spans="22:22" x14ac:dyDescent="0.3">
      <c r="V12499" s="66"/>
    </row>
    <row r="12500" spans="22:22" x14ac:dyDescent="0.3">
      <c r="V12500" s="66"/>
    </row>
    <row r="12501" spans="22:22" x14ac:dyDescent="0.3">
      <c r="V12501" s="66"/>
    </row>
    <row r="12502" spans="22:22" x14ac:dyDescent="0.3">
      <c r="V12502" s="66"/>
    </row>
    <row r="12503" spans="22:22" x14ac:dyDescent="0.3">
      <c r="V12503" s="66"/>
    </row>
    <row r="12504" spans="22:22" x14ac:dyDescent="0.3">
      <c r="V12504" s="66"/>
    </row>
    <row r="12505" spans="22:22" x14ac:dyDescent="0.3">
      <c r="V12505" s="66"/>
    </row>
    <row r="12506" spans="22:22" x14ac:dyDescent="0.3">
      <c r="V12506" s="66"/>
    </row>
    <row r="12507" spans="22:22" x14ac:dyDescent="0.3">
      <c r="V12507" s="66"/>
    </row>
    <row r="12508" spans="22:22" x14ac:dyDescent="0.3">
      <c r="V12508" s="66"/>
    </row>
    <row r="12509" spans="22:22" x14ac:dyDescent="0.3">
      <c r="V12509" s="66"/>
    </row>
    <row r="12510" spans="22:22" x14ac:dyDescent="0.3">
      <c r="V12510" s="66"/>
    </row>
    <row r="12511" spans="22:22" x14ac:dyDescent="0.3">
      <c r="V12511" s="66"/>
    </row>
    <row r="12512" spans="22:22" x14ac:dyDescent="0.3">
      <c r="V12512" s="66"/>
    </row>
    <row r="12513" spans="22:22" x14ac:dyDescent="0.3">
      <c r="V12513" s="66"/>
    </row>
    <row r="12514" spans="22:22" x14ac:dyDescent="0.3">
      <c r="V12514" s="66"/>
    </row>
    <row r="12515" spans="22:22" x14ac:dyDescent="0.3">
      <c r="V12515" s="66"/>
    </row>
    <row r="12516" spans="22:22" x14ac:dyDescent="0.3">
      <c r="V12516" s="66"/>
    </row>
    <row r="12517" spans="22:22" x14ac:dyDescent="0.3">
      <c r="V12517" s="66"/>
    </row>
    <row r="12518" spans="22:22" x14ac:dyDescent="0.3">
      <c r="V12518" s="66"/>
    </row>
    <row r="12519" spans="22:22" x14ac:dyDescent="0.3">
      <c r="V12519" s="66"/>
    </row>
    <row r="12520" spans="22:22" x14ac:dyDescent="0.3">
      <c r="V12520" s="66"/>
    </row>
    <row r="12521" spans="22:22" x14ac:dyDescent="0.3">
      <c r="V12521" s="66"/>
    </row>
    <row r="12522" spans="22:22" x14ac:dyDescent="0.3">
      <c r="V12522" s="66"/>
    </row>
    <row r="12523" spans="22:22" x14ac:dyDescent="0.3">
      <c r="V12523" s="66"/>
    </row>
    <row r="12524" spans="22:22" x14ac:dyDescent="0.3">
      <c r="V12524" s="66"/>
    </row>
    <row r="12525" spans="22:22" x14ac:dyDescent="0.3">
      <c r="V12525" s="66"/>
    </row>
    <row r="12526" spans="22:22" x14ac:dyDescent="0.3">
      <c r="V12526" s="66"/>
    </row>
    <row r="12527" spans="22:22" x14ac:dyDescent="0.3">
      <c r="V12527" s="66"/>
    </row>
    <row r="12528" spans="22:22" x14ac:dyDescent="0.3">
      <c r="V12528" s="66"/>
    </row>
    <row r="12529" spans="22:22" x14ac:dyDescent="0.3">
      <c r="V12529" s="66"/>
    </row>
    <row r="12530" spans="22:22" x14ac:dyDescent="0.3">
      <c r="V12530" s="66"/>
    </row>
    <row r="12531" spans="22:22" x14ac:dyDescent="0.3">
      <c r="V12531" s="66"/>
    </row>
    <row r="12532" spans="22:22" x14ac:dyDescent="0.3">
      <c r="V12532" s="66"/>
    </row>
    <row r="12533" spans="22:22" x14ac:dyDescent="0.3">
      <c r="V12533" s="66"/>
    </row>
    <row r="12534" spans="22:22" x14ac:dyDescent="0.3">
      <c r="V12534" s="66"/>
    </row>
    <row r="12535" spans="22:22" x14ac:dyDescent="0.3">
      <c r="V12535" s="66"/>
    </row>
    <row r="12536" spans="22:22" x14ac:dyDescent="0.3">
      <c r="V12536" s="66"/>
    </row>
    <row r="12537" spans="22:22" x14ac:dyDescent="0.3">
      <c r="V12537" s="66"/>
    </row>
    <row r="12538" spans="22:22" x14ac:dyDescent="0.3">
      <c r="V12538" s="66"/>
    </row>
    <row r="12539" spans="22:22" x14ac:dyDescent="0.3">
      <c r="V12539" s="66"/>
    </row>
    <row r="12540" spans="22:22" x14ac:dyDescent="0.3">
      <c r="V12540" s="66"/>
    </row>
    <row r="12541" spans="22:22" x14ac:dyDescent="0.3">
      <c r="V12541" s="66"/>
    </row>
    <row r="12542" spans="22:22" x14ac:dyDescent="0.3">
      <c r="V12542" s="66"/>
    </row>
    <row r="12543" spans="22:22" x14ac:dyDescent="0.3">
      <c r="V12543" s="66"/>
    </row>
    <row r="12544" spans="22:22" x14ac:dyDescent="0.3">
      <c r="V12544" s="66"/>
    </row>
    <row r="12545" spans="22:22" x14ac:dyDescent="0.3">
      <c r="V12545" s="66"/>
    </row>
    <row r="12546" spans="22:22" x14ac:dyDescent="0.3">
      <c r="V12546" s="66"/>
    </row>
    <row r="12547" spans="22:22" x14ac:dyDescent="0.3">
      <c r="V12547" s="66"/>
    </row>
    <row r="12548" spans="22:22" x14ac:dyDescent="0.3">
      <c r="V12548" s="66"/>
    </row>
    <row r="12549" spans="22:22" x14ac:dyDescent="0.3">
      <c r="V12549" s="66"/>
    </row>
    <row r="12550" spans="22:22" x14ac:dyDescent="0.3">
      <c r="V12550" s="66"/>
    </row>
    <row r="12551" spans="22:22" x14ac:dyDescent="0.3">
      <c r="V12551" s="66"/>
    </row>
    <row r="12552" spans="22:22" x14ac:dyDescent="0.3">
      <c r="V12552" s="66"/>
    </row>
    <row r="12553" spans="22:22" x14ac:dyDescent="0.3">
      <c r="V12553" s="66"/>
    </row>
    <row r="12554" spans="22:22" x14ac:dyDescent="0.3">
      <c r="V12554" s="66"/>
    </row>
    <row r="12555" spans="22:22" x14ac:dyDescent="0.3">
      <c r="V12555" s="66"/>
    </row>
    <row r="12556" spans="22:22" x14ac:dyDescent="0.3">
      <c r="V12556" s="66"/>
    </row>
    <row r="12557" spans="22:22" x14ac:dyDescent="0.3">
      <c r="V12557" s="66"/>
    </row>
    <row r="12558" spans="22:22" x14ac:dyDescent="0.3">
      <c r="V12558" s="66"/>
    </row>
    <row r="12559" spans="22:22" x14ac:dyDescent="0.3">
      <c r="V12559" s="66"/>
    </row>
    <row r="12560" spans="22:22" x14ac:dyDescent="0.3">
      <c r="V12560" s="66"/>
    </row>
    <row r="12561" spans="22:22" x14ac:dyDescent="0.3">
      <c r="V12561" s="66"/>
    </row>
    <row r="12562" spans="22:22" x14ac:dyDescent="0.3">
      <c r="V12562" s="66"/>
    </row>
    <row r="12563" spans="22:22" x14ac:dyDescent="0.3">
      <c r="V12563" s="66"/>
    </row>
    <row r="12564" spans="22:22" x14ac:dyDescent="0.3">
      <c r="V12564" s="66"/>
    </row>
    <row r="12565" spans="22:22" x14ac:dyDescent="0.3">
      <c r="V12565" s="66"/>
    </row>
    <row r="12566" spans="22:22" x14ac:dyDescent="0.3">
      <c r="V12566" s="66"/>
    </row>
    <row r="12567" spans="22:22" x14ac:dyDescent="0.3">
      <c r="V12567" s="66"/>
    </row>
    <row r="12568" spans="22:22" x14ac:dyDescent="0.3">
      <c r="V12568" s="66"/>
    </row>
    <row r="12569" spans="22:22" x14ac:dyDescent="0.3">
      <c r="V12569" s="66"/>
    </row>
    <row r="12570" spans="22:22" x14ac:dyDescent="0.3">
      <c r="V12570" s="66"/>
    </row>
    <row r="12571" spans="22:22" x14ac:dyDescent="0.3">
      <c r="V12571" s="66"/>
    </row>
    <row r="12572" spans="22:22" x14ac:dyDescent="0.3">
      <c r="V12572" s="66"/>
    </row>
    <row r="12573" spans="22:22" x14ac:dyDescent="0.3">
      <c r="V12573" s="66"/>
    </row>
    <row r="12574" spans="22:22" x14ac:dyDescent="0.3">
      <c r="V12574" s="66"/>
    </row>
    <row r="12575" spans="22:22" x14ac:dyDescent="0.3">
      <c r="V12575" s="66"/>
    </row>
    <row r="12576" spans="22:22" x14ac:dyDescent="0.3">
      <c r="V12576" s="66"/>
    </row>
    <row r="12577" spans="22:22" x14ac:dyDescent="0.3">
      <c r="V12577" s="66"/>
    </row>
    <row r="12578" spans="22:22" x14ac:dyDescent="0.3">
      <c r="V12578" s="66"/>
    </row>
    <row r="12579" spans="22:22" x14ac:dyDescent="0.3">
      <c r="V12579" s="66"/>
    </row>
    <row r="12580" spans="22:22" x14ac:dyDescent="0.3">
      <c r="V12580" s="66"/>
    </row>
    <row r="12581" spans="22:22" x14ac:dyDescent="0.3">
      <c r="V12581" s="66"/>
    </row>
    <row r="12582" spans="22:22" x14ac:dyDescent="0.3">
      <c r="V12582" s="66"/>
    </row>
    <row r="12583" spans="22:22" x14ac:dyDescent="0.3">
      <c r="V12583" s="66"/>
    </row>
    <row r="12584" spans="22:22" x14ac:dyDescent="0.3">
      <c r="V12584" s="66"/>
    </row>
    <row r="12585" spans="22:22" x14ac:dyDescent="0.3">
      <c r="V12585" s="66"/>
    </row>
    <row r="12586" spans="22:22" x14ac:dyDescent="0.3">
      <c r="V12586" s="66"/>
    </row>
    <row r="12587" spans="22:22" x14ac:dyDescent="0.3">
      <c r="V12587" s="66"/>
    </row>
    <row r="12588" spans="22:22" x14ac:dyDescent="0.3">
      <c r="V12588" s="66"/>
    </row>
    <row r="12589" spans="22:22" x14ac:dyDescent="0.3">
      <c r="V12589" s="66"/>
    </row>
    <row r="12590" spans="22:22" x14ac:dyDescent="0.3">
      <c r="V12590" s="66"/>
    </row>
    <row r="12591" spans="22:22" x14ac:dyDescent="0.3">
      <c r="V12591" s="66"/>
    </row>
    <row r="12592" spans="22:22" x14ac:dyDescent="0.3">
      <c r="V12592" s="66"/>
    </row>
    <row r="12593" spans="22:22" x14ac:dyDescent="0.3">
      <c r="V12593" s="66"/>
    </row>
    <row r="12594" spans="22:22" x14ac:dyDescent="0.3">
      <c r="V12594" s="66"/>
    </row>
    <row r="12595" spans="22:22" x14ac:dyDescent="0.3">
      <c r="V12595" s="66"/>
    </row>
    <row r="12596" spans="22:22" x14ac:dyDescent="0.3">
      <c r="V12596" s="66"/>
    </row>
    <row r="12597" spans="22:22" x14ac:dyDescent="0.3">
      <c r="V12597" s="66"/>
    </row>
    <row r="12598" spans="22:22" x14ac:dyDescent="0.3">
      <c r="V12598" s="66"/>
    </row>
    <row r="12599" spans="22:22" x14ac:dyDescent="0.3">
      <c r="V12599" s="66"/>
    </row>
    <row r="12600" spans="22:22" x14ac:dyDescent="0.3">
      <c r="V12600" s="66"/>
    </row>
    <row r="12601" spans="22:22" x14ac:dyDescent="0.3">
      <c r="V12601" s="66"/>
    </row>
    <row r="12602" spans="22:22" x14ac:dyDescent="0.3">
      <c r="V12602" s="66"/>
    </row>
    <row r="12603" spans="22:22" x14ac:dyDescent="0.3">
      <c r="V12603" s="66"/>
    </row>
    <row r="12604" spans="22:22" x14ac:dyDescent="0.3">
      <c r="V12604" s="66"/>
    </row>
    <row r="12605" spans="22:22" x14ac:dyDescent="0.3">
      <c r="V12605" s="66"/>
    </row>
    <row r="12606" spans="22:22" x14ac:dyDescent="0.3">
      <c r="V12606" s="66"/>
    </row>
    <row r="12607" spans="22:22" x14ac:dyDescent="0.3">
      <c r="V12607" s="66"/>
    </row>
    <row r="12608" spans="22:22" x14ac:dyDescent="0.3">
      <c r="V12608" s="66"/>
    </row>
    <row r="12609" spans="22:22" x14ac:dyDescent="0.3">
      <c r="V12609" s="66"/>
    </row>
    <row r="12610" spans="22:22" x14ac:dyDescent="0.3">
      <c r="V12610" s="66"/>
    </row>
    <row r="12611" spans="22:22" x14ac:dyDescent="0.3">
      <c r="V12611" s="66"/>
    </row>
    <row r="12612" spans="22:22" x14ac:dyDescent="0.3">
      <c r="V12612" s="66"/>
    </row>
    <row r="12613" spans="22:22" x14ac:dyDescent="0.3">
      <c r="V12613" s="66"/>
    </row>
    <row r="12614" spans="22:22" x14ac:dyDescent="0.3">
      <c r="V12614" s="66"/>
    </row>
    <row r="12615" spans="22:22" x14ac:dyDescent="0.3">
      <c r="V12615" s="66"/>
    </row>
    <row r="12616" spans="22:22" x14ac:dyDescent="0.3">
      <c r="V12616" s="66"/>
    </row>
    <row r="12617" spans="22:22" x14ac:dyDescent="0.3">
      <c r="V12617" s="66"/>
    </row>
    <row r="12618" spans="22:22" x14ac:dyDescent="0.3">
      <c r="V12618" s="66"/>
    </row>
    <row r="12619" spans="22:22" x14ac:dyDescent="0.3">
      <c r="V12619" s="66"/>
    </row>
    <row r="12620" spans="22:22" x14ac:dyDescent="0.3">
      <c r="V12620" s="66"/>
    </row>
    <row r="12621" spans="22:22" x14ac:dyDescent="0.3">
      <c r="V12621" s="66"/>
    </row>
    <row r="12622" spans="22:22" x14ac:dyDescent="0.3">
      <c r="V12622" s="66"/>
    </row>
    <row r="12623" spans="22:22" x14ac:dyDescent="0.3">
      <c r="V12623" s="66"/>
    </row>
    <row r="12624" spans="22:22" x14ac:dyDescent="0.3">
      <c r="V12624" s="66"/>
    </row>
    <row r="12625" spans="22:22" x14ac:dyDescent="0.3">
      <c r="V12625" s="66"/>
    </row>
    <row r="12626" spans="22:22" x14ac:dyDescent="0.3">
      <c r="V12626" s="66"/>
    </row>
    <row r="12627" spans="22:22" x14ac:dyDescent="0.3">
      <c r="V12627" s="66"/>
    </row>
    <row r="12628" spans="22:22" x14ac:dyDescent="0.3">
      <c r="V12628" s="66"/>
    </row>
    <row r="12629" spans="22:22" x14ac:dyDescent="0.3">
      <c r="V12629" s="66"/>
    </row>
    <row r="12630" spans="22:22" x14ac:dyDescent="0.3">
      <c r="V12630" s="66"/>
    </row>
    <row r="12631" spans="22:22" x14ac:dyDescent="0.3">
      <c r="V12631" s="66"/>
    </row>
    <row r="12632" spans="22:22" x14ac:dyDescent="0.3">
      <c r="V12632" s="66"/>
    </row>
    <row r="12633" spans="22:22" x14ac:dyDescent="0.3">
      <c r="V12633" s="66"/>
    </row>
    <row r="12634" spans="22:22" x14ac:dyDescent="0.3">
      <c r="V12634" s="66"/>
    </row>
    <row r="12635" spans="22:22" x14ac:dyDescent="0.3">
      <c r="V12635" s="66"/>
    </row>
    <row r="12636" spans="22:22" x14ac:dyDescent="0.3">
      <c r="V12636" s="66"/>
    </row>
    <row r="12637" spans="22:22" x14ac:dyDescent="0.3">
      <c r="V12637" s="66"/>
    </row>
    <row r="12638" spans="22:22" x14ac:dyDescent="0.3">
      <c r="V12638" s="66"/>
    </row>
    <row r="12639" spans="22:22" x14ac:dyDescent="0.3">
      <c r="V12639" s="66"/>
    </row>
    <row r="12640" spans="22:22" x14ac:dyDescent="0.3">
      <c r="V12640" s="66"/>
    </row>
    <row r="12641" spans="22:22" x14ac:dyDescent="0.3">
      <c r="V12641" s="66"/>
    </row>
    <row r="12642" spans="22:22" x14ac:dyDescent="0.3">
      <c r="V12642" s="66"/>
    </row>
    <row r="12643" spans="22:22" x14ac:dyDescent="0.3">
      <c r="V12643" s="66"/>
    </row>
    <row r="12644" spans="22:22" x14ac:dyDescent="0.3">
      <c r="V12644" s="66"/>
    </row>
    <row r="12645" spans="22:22" x14ac:dyDescent="0.3">
      <c r="V12645" s="66"/>
    </row>
    <row r="12646" spans="22:22" x14ac:dyDescent="0.3">
      <c r="V12646" s="66"/>
    </row>
    <row r="12647" spans="22:22" x14ac:dyDescent="0.3">
      <c r="V12647" s="66"/>
    </row>
    <row r="12648" spans="22:22" x14ac:dyDescent="0.3">
      <c r="V12648" s="66"/>
    </row>
    <row r="12649" spans="22:22" x14ac:dyDescent="0.3">
      <c r="V12649" s="66"/>
    </row>
    <row r="12650" spans="22:22" x14ac:dyDescent="0.3">
      <c r="V12650" s="66"/>
    </row>
    <row r="12651" spans="22:22" x14ac:dyDescent="0.3">
      <c r="V12651" s="66"/>
    </row>
    <row r="12652" spans="22:22" x14ac:dyDescent="0.3">
      <c r="V12652" s="66"/>
    </row>
    <row r="12653" spans="22:22" x14ac:dyDescent="0.3">
      <c r="V12653" s="66"/>
    </row>
    <row r="12654" spans="22:22" x14ac:dyDescent="0.3">
      <c r="V12654" s="66"/>
    </row>
    <row r="12655" spans="22:22" x14ac:dyDescent="0.3">
      <c r="V12655" s="66"/>
    </row>
    <row r="12656" spans="22:22" x14ac:dyDescent="0.3">
      <c r="V12656" s="66"/>
    </row>
    <row r="12657" spans="22:22" x14ac:dyDescent="0.3">
      <c r="V12657" s="66"/>
    </row>
    <row r="12658" spans="22:22" x14ac:dyDescent="0.3">
      <c r="V12658" s="66"/>
    </row>
    <row r="12659" spans="22:22" x14ac:dyDescent="0.3">
      <c r="V12659" s="66"/>
    </row>
    <row r="12660" spans="22:22" x14ac:dyDescent="0.3">
      <c r="V12660" s="66"/>
    </row>
    <row r="12661" spans="22:22" x14ac:dyDescent="0.3">
      <c r="V12661" s="66"/>
    </row>
    <row r="12662" spans="22:22" x14ac:dyDescent="0.3">
      <c r="V12662" s="66"/>
    </row>
    <row r="12663" spans="22:22" x14ac:dyDescent="0.3">
      <c r="V12663" s="66"/>
    </row>
    <row r="12664" spans="22:22" x14ac:dyDescent="0.3">
      <c r="V12664" s="66"/>
    </row>
    <row r="12665" spans="22:22" x14ac:dyDescent="0.3">
      <c r="V12665" s="66"/>
    </row>
    <row r="12666" spans="22:22" x14ac:dyDescent="0.3">
      <c r="V12666" s="66"/>
    </row>
    <row r="12667" spans="22:22" x14ac:dyDescent="0.3">
      <c r="V12667" s="66"/>
    </row>
    <row r="12668" spans="22:22" x14ac:dyDescent="0.3">
      <c r="V12668" s="66"/>
    </row>
    <row r="12669" spans="22:22" x14ac:dyDescent="0.3">
      <c r="V12669" s="66"/>
    </row>
    <row r="12670" spans="22:22" x14ac:dyDescent="0.3">
      <c r="V12670" s="66"/>
    </row>
    <row r="12671" spans="22:22" x14ac:dyDescent="0.3">
      <c r="V12671" s="66"/>
    </row>
    <row r="12672" spans="22:22" x14ac:dyDescent="0.3">
      <c r="V12672" s="66"/>
    </row>
    <row r="12673" spans="22:22" x14ac:dyDescent="0.3">
      <c r="V12673" s="66"/>
    </row>
    <row r="12674" spans="22:22" x14ac:dyDescent="0.3">
      <c r="V12674" s="66"/>
    </row>
    <row r="12675" spans="22:22" x14ac:dyDescent="0.3">
      <c r="V12675" s="66"/>
    </row>
    <row r="12676" spans="22:22" x14ac:dyDescent="0.3">
      <c r="V12676" s="66"/>
    </row>
    <row r="12677" spans="22:22" x14ac:dyDescent="0.3">
      <c r="V12677" s="66"/>
    </row>
    <row r="12678" spans="22:22" x14ac:dyDescent="0.3">
      <c r="V12678" s="66"/>
    </row>
    <row r="12679" spans="22:22" x14ac:dyDescent="0.3">
      <c r="V12679" s="66"/>
    </row>
    <row r="12680" spans="22:22" x14ac:dyDescent="0.3">
      <c r="V12680" s="66"/>
    </row>
    <row r="12681" spans="22:22" x14ac:dyDescent="0.3">
      <c r="V12681" s="66"/>
    </row>
    <row r="12682" spans="22:22" x14ac:dyDescent="0.3">
      <c r="V12682" s="66"/>
    </row>
    <row r="12683" spans="22:22" x14ac:dyDescent="0.3">
      <c r="V12683" s="66"/>
    </row>
    <row r="12684" spans="22:22" x14ac:dyDescent="0.3">
      <c r="V12684" s="66"/>
    </row>
    <row r="12685" spans="22:22" x14ac:dyDescent="0.3">
      <c r="V12685" s="66"/>
    </row>
    <row r="12686" spans="22:22" x14ac:dyDescent="0.3">
      <c r="V12686" s="66"/>
    </row>
    <row r="12687" spans="22:22" x14ac:dyDescent="0.3">
      <c r="V12687" s="66"/>
    </row>
    <row r="12688" spans="22:22" x14ac:dyDescent="0.3">
      <c r="V12688" s="66"/>
    </row>
    <row r="12689" spans="22:22" x14ac:dyDescent="0.3">
      <c r="V12689" s="66"/>
    </row>
    <row r="12690" spans="22:22" x14ac:dyDescent="0.3">
      <c r="V12690" s="66"/>
    </row>
    <row r="12691" spans="22:22" x14ac:dyDescent="0.3">
      <c r="V12691" s="66"/>
    </row>
    <row r="12692" spans="22:22" x14ac:dyDescent="0.3">
      <c r="V12692" s="66"/>
    </row>
    <row r="12693" spans="22:22" x14ac:dyDescent="0.3">
      <c r="V12693" s="66"/>
    </row>
    <row r="12694" spans="22:22" x14ac:dyDescent="0.3">
      <c r="V12694" s="66"/>
    </row>
    <row r="12695" spans="22:22" x14ac:dyDescent="0.3">
      <c r="V12695" s="66"/>
    </row>
    <row r="12696" spans="22:22" x14ac:dyDescent="0.3">
      <c r="V12696" s="66"/>
    </row>
    <row r="12697" spans="22:22" x14ac:dyDescent="0.3">
      <c r="V12697" s="66"/>
    </row>
    <row r="12698" spans="22:22" x14ac:dyDescent="0.3">
      <c r="V12698" s="66"/>
    </row>
    <row r="12699" spans="22:22" x14ac:dyDescent="0.3">
      <c r="V12699" s="66"/>
    </row>
    <row r="12700" spans="22:22" x14ac:dyDescent="0.3">
      <c r="V12700" s="66"/>
    </row>
    <row r="12701" spans="22:22" x14ac:dyDescent="0.3">
      <c r="V12701" s="66"/>
    </row>
    <row r="12702" spans="22:22" x14ac:dyDescent="0.3">
      <c r="V12702" s="66"/>
    </row>
    <row r="12703" spans="22:22" x14ac:dyDescent="0.3">
      <c r="V12703" s="66"/>
    </row>
    <row r="12704" spans="22:22" x14ac:dyDescent="0.3">
      <c r="V12704" s="66"/>
    </row>
    <row r="12705" spans="22:22" x14ac:dyDescent="0.3">
      <c r="V12705" s="66"/>
    </row>
    <row r="12706" spans="22:22" x14ac:dyDescent="0.3">
      <c r="V12706" s="66"/>
    </row>
    <row r="12707" spans="22:22" x14ac:dyDescent="0.3">
      <c r="V12707" s="66"/>
    </row>
    <row r="12708" spans="22:22" x14ac:dyDescent="0.3">
      <c r="V12708" s="66"/>
    </row>
    <row r="12709" spans="22:22" x14ac:dyDescent="0.3">
      <c r="V12709" s="66"/>
    </row>
    <row r="12710" spans="22:22" x14ac:dyDescent="0.3">
      <c r="V12710" s="66"/>
    </row>
    <row r="12711" spans="22:22" x14ac:dyDescent="0.3">
      <c r="V12711" s="66"/>
    </row>
    <row r="12712" spans="22:22" x14ac:dyDescent="0.3">
      <c r="V12712" s="66"/>
    </row>
    <row r="12713" spans="22:22" x14ac:dyDescent="0.3">
      <c r="V12713" s="66"/>
    </row>
    <row r="12714" spans="22:22" x14ac:dyDescent="0.3">
      <c r="V12714" s="66"/>
    </row>
    <row r="12715" spans="22:22" x14ac:dyDescent="0.3">
      <c r="V12715" s="66"/>
    </row>
    <row r="12716" spans="22:22" x14ac:dyDescent="0.3">
      <c r="V12716" s="66"/>
    </row>
    <row r="12717" spans="22:22" x14ac:dyDescent="0.3">
      <c r="V12717" s="66"/>
    </row>
    <row r="12718" spans="22:22" x14ac:dyDescent="0.3">
      <c r="V12718" s="66"/>
    </row>
    <row r="12719" spans="22:22" x14ac:dyDescent="0.3">
      <c r="V12719" s="66"/>
    </row>
    <row r="12720" spans="22:22" x14ac:dyDescent="0.3">
      <c r="V12720" s="66"/>
    </row>
    <row r="12721" spans="22:22" x14ac:dyDescent="0.3">
      <c r="V12721" s="66"/>
    </row>
    <row r="12722" spans="22:22" x14ac:dyDescent="0.3">
      <c r="V12722" s="66"/>
    </row>
    <row r="12723" spans="22:22" x14ac:dyDescent="0.3">
      <c r="V12723" s="66"/>
    </row>
    <row r="12724" spans="22:22" x14ac:dyDescent="0.3">
      <c r="V12724" s="66"/>
    </row>
    <row r="12725" spans="22:22" x14ac:dyDescent="0.3">
      <c r="V12725" s="66"/>
    </row>
    <row r="12726" spans="22:22" x14ac:dyDescent="0.3">
      <c r="V12726" s="66"/>
    </row>
    <row r="12727" spans="22:22" x14ac:dyDescent="0.3">
      <c r="V12727" s="66"/>
    </row>
    <row r="12728" spans="22:22" x14ac:dyDescent="0.3">
      <c r="V12728" s="66"/>
    </row>
    <row r="12729" spans="22:22" x14ac:dyDescent="0.3">
      <c r="V12729" s="66"/>
    </row>
    <row r="12730" spans="22:22" x14ac:dyDescent="0.3">
      <c r="V12730" s="66"/>
    </row>
    <row r="12731" spans="22:22" x14ac:dyDescent="0.3">
      <c r="V12731" s="66"/>
    </row>
    <row r="12732" spans="22:22" x14ac:dyDescent="0.3">
      <c r="V12732" s="66"/>
    </row>
    <row r="12733" spans="22:22" x14ac:dyDescent="0.3">
      <c r="V12733" s="66"/>
    </row>
    <row r="12734" spans="22:22" x14ac:dyDescent="0.3">
      <c r="V12734" s="66"/>
    </row>
    <row r="12735" spans="22:22" x14ac:dyDescent="0.3">
      <c r="V12735" s="66"/>
    </row>
    <row r="12736" spans="22:22" x14ac:dyDescent="0.3">
      <c r="V12736" s="66"/>
    </row>
    <row r="12737" spans="22:22" x14ac:dyDescent="0.3">
      <c r="V12737" s="66"/>
    </row>
    <row r="12738" spans="22:22" x14ac:dyDescent="0.3">
      <c r="V12738" s="66"/>
    </row>
    <row r="12739" spans="22:22" x14ac:dyDescent="0.3">
      <c r="V12739" s="66"/>
    </row>
    <row r="12740" spans="22:22" x14ac:dyDescent="0.3">
      <c r="V12740" s="66"/>
    </row>
    <row r="12741" spans="22:22" x14ac:dyDescent="0.3">
      <c r="V12741" s="66"/>
    </row>
    <row r="12742" spans="22:22" x14ac:dyDescent="0.3">
      <c r="V12742" s="66"/>
    </row>
    <row r="12743" spans="22:22" x14ac:dyDescent="0.3">
      <c r="V12743" s="66"/>
    </row>
    <row r="12744" spans="22:22" x14ac:dyDescent="0.3">
      <c r="V12744" s="66"/>
    </row>
    <row r="12745" spans="22:22" x14ac:dyDescent="0.3">
      <c r="V12745" s="66"/>
    </row>
    <row r="12746" spans="22:22" x14ac:dyDescent="0.3">
      <c r="V12746" s="66"/>
    </row>
    <row r="12747" spans="22:22" x14ac:dyDescent="0.3">
      <c r="V12747" s="66"/>
    </row>
    <row r="12748" spans="22:22" x14ac:dyDescent="0.3">
      <c r="V12748" s="66"/>
    </row>
    <row r="12749" spans="22:22" x14ac:dyDescent="0.3">
      <c r="V12749" s="66"/>
    </row>
    <row r="12750" spans="22:22" x14ac:dyDescent="0.3">
      <c r="V12750" s="66"/>
    </row>
    <row r="12751" spans="22:22" x14ac:dyDescent="0.3">
      <c r="V12751" s="66"/>
    </row>
    <row r="12752" spans="22:22" x14ac:dyDescent="0.3">
      <c r="V12752" s="66"/>
    </row>
    <row r="12753" spans="22:22" x14ac:dyDescent="0.3">
      <c r="V12753" s="66"/>
    </row>
    <row r="12754" spans="22:22" x14ac:dyDescent="0.3">
      <c r="V12754" s="66"/>
    </row>
    <row r="12755" spans="22:22" x14ac:dyDescent="0.3">
      <c r="V12755" s="66"/>
    </row>
    <row r="12756" spans="22:22" x14ac:dyDescent="0.3">
      <c r="V12756" s="66"/>
    </row>
    <row r="12757" spans="22:22" x14ac:dyDescent="0.3">
      <c r="V12757" s="66"/>
    </row>
    <row r="12758" spans="22:22" x14ac:dyDescent="0.3">
      <c r="V12758" s="66"/>
    </row>
    <row r="12759" spans="22:22" x14ac:dyDescent="0.3">
      <c r="V12759" s="66"/>
    </row>
    <row r="12760" spans="22:22" x14ac:dyDescent="0.3">
      <c r="V12760" s="66"/>
    </row>
    <row r="12761" spans="22:22" x14ac:dyDescent="0.3">
      <c r="V12761" s="66"/>
    </row>
    <row r="12762" spans="22:22" x14ac:dyDescent="0.3">
      <c r="V12762" s="66"/>
    </row>
    <row r="12763" spans="22:22" x14ac:dyDescent="0.3">
      <c r="V12763" s="66"/>
    </row>
    <row r="12764" spans="22:22" x14ac:dyDescent="0.3">
      <c r="V12764" s="66"/>
    </row>
    <row r="12765" spans="22:22" x14ac:dyDescent="0.3">
      <c r="V12765" s="66"/>
    </row>
    <row r="12766" spans="22:22" x14ac:dyDescent="0.3">
      <c r="V12766" s="66"/>
    </row>
    <row r="12767" spans="22:22" x14ac:dyDescent="0.3">
      <c r="V12767" s="66"/>
    </row>
    <row r="12768" spans="22:22" x14ac:dyDescent="0.3">
      <c r="V12768" s="66"/>
    </row>
    <row r="12769" spans="22:22" x14ac:dyDescent="0.3">
      <c r="V12769" s="66"/>
    </row>
    <row r="12770" spans="22:22" x14ac:dyDescent="0.3">
      <c r="V12770" s="66"/>
    </row>
    <row r="12771" spans="22:22" x14ac:dyDescent="0.3">
      <c r="V12771" s="66"/>
    </row>
    <row r="12772" spans="22:22" x14ac:dyDescent="0.3">
      <c r="V12772" s="66"/>
    </row>
    <row r="12773" spans="22:22" x14ac:dyDescent="0.3">
      <c r="V12773" s="66"/>
    </row>
    <row r="12774" spans="22:22" x14ac:dyDescent="0.3">
      <c r="V12774" s="66"/>
    </row>
    <row r="12775" spans="22:22" x14ac:dyDescent="0.3">
      <c r="V12775" s="66"/>
    </row>
    <row r="12776" spans="22:22" x14ac:dyDescent="0.3">
      <c r="V12776" s="66"/>
    </row>
    <row r="12777" spans="22:22" x14ac:dyDescent="0.3">
      <c r="V12777" s="66"/>
    </row>
    <row r="12778" spans="22:22" x14ac:dyDescent="0.3">
      <c r="V12778" s="66"/>
    </row>
    <row r="12779" spans="22:22" x14ac:dyDescent="0.3">
      <c r="V12779" s="66"/>
    </row>
    <row r="12780" spans="22:22" x14ac:dyDescent="0.3">
      <c r="V12780" s="66"/>
    </row>
    <row r="12781" spans="22:22" x14ac:dyDescent="0.3">
      <c r="V12781" s="66"/>
    </row>
    <row r="12782" spans="22:22" x14ac:dyDescent="0.3">
      <c r="V12782" s="66"/>
    </row>
    <row r="12783" spans="22:22" x14ac:dyDescent="0.3">
      <c r="V12783" s="66"/>
    </row>
    <row r="12784" spans="22:22" x14ac:dyDescent="0.3">
      <c r="V12784" s="66"/>
    </row>
    <row r="12785" spans="22:22" x14ac:dyDescent="0.3">
      <c r="V12785" s="66"/>
    </row>
    <row r="12786" spans="22:22" x14ac:dyDescent="0.3">
      <c r="V12786" s="66"/>
    </row>
    <row r="12787" spans="22:22" x14ac:dyDescent="0.3">
      <c r="V12787" s="66"/>
    </row>
    <row r="12788" spans="22:22" x14ac:dyDescent="0.3">
      <c r="V12788" s="66"/>
    </row>
    <row r="12789" spans="22:22" x14ac:dyDescent="0.3">
      <c r="V12789" s="66"/>
    </row>
    <row r="12790" spans="22:22" x14ac:dyDescent="0.3">
      <c r="V12790" s="66"/>
    </row>
    <row r="12791" spans="22:22" x14ac:dyDescent="0.3">
      <c r="V12791" s="66"/>
    </row>
    <row r="12792" spans="22:22" x14ac:dyDescent="0.3">
      <c r="V12792" s="66"/>
    </row>
    <row r="12793" spans="22:22" x14ac:dyDescent="0.3">
      <c r="V12793" s="66"/>
    </row>
    <row r="12794" spans="22:22" x14ac:dyDescent="0.3">
      <c r="V12794" s="66"/>
    </row>
    <row r="12795" spans="22:22" x14ac:dyDescent="0.3">
      <c r="V12795" s="66"/>
    </row>
    <row r="12796" spans="22:22" x14ac:dyDescent="0.3">
      <c r="V12796" s="66"/>
    </row>
    <row r="12797" spans="22:22" x14ac:dyDescent="0.3">
      <c r="V12797" s="66"/>
    </row>
    <row r="12798" spans="22:22" x14ac:dyDescent="0.3">
      <c r="V12798" s="66"/>
    </row>
    <row r="12799" spans="22:22" x14ac:dyDescent="0.3">
      <c r="V12799" s="66"/>
    </row>
    <row r="12800" spans="22:22" x14ac:dyDescent="0.3">
      <c r="V12800" s="66"/>
    </row>
    <row r="12801" spans="22:22" x14ac:dyDescent="0.3">
      <c r="V12801" s="66"/>
    </row>
    <row r="12802" spans="22:22" x14ac:dyDescent="0.3">
      <c r="V12802" s="66"/>
    </row>
    <row r="12803" spans="22:22" x14ac:dyDescent="0.3">
      <c r="V12803" s="66"/>
    </row>
    <row r="12804" spans="22:22" x14ac:dyDescent="0.3">
      <c r="V12804" s="66"/>
    </row>
    <row r="12805" spans="22:22" x14ac:dyDescent="0.3">
      <c r="V12805" s="66"/>
    </row>
    <row r="12806" spans="22:22" x14ac:dyDescent="0.3">
      <c r="V12806" s="66"/>
    </row>
    <row r="12807" spans="22:22" x14ac:dyDescent="0.3">
      <c r="V12807" s="66"/>
    </row>
    <row r="12808" spans="22:22" x14ac:dyDescent="0.3">
      <c r="V12808" s="66"/>
    </row>
    <row r="12809" spans="22:22" x14ac:dyDescent="0.3">
      <c r="V12809" s="66"/>
    </row>
    <row r="12810" spans="22:22" x14ac:dyDescent="0.3">
      <c r="V12810" s="66"/>
    </row>
    <row r="12811" spans="22:22" x14ac:dyDescent="0.3">
      <c r="V12811" s="66"/>
    </row>
    <row r="12812" spans="22:22" x14ac:dyDescent="0.3">
      <c r="V12812" s="66"/>
    </row>
    <row r="12813" spans="22:22" x14ac:dyDescent="0.3">
      <c r="V12813" s="66"/>
    </row>
    <row r="12814" spans="22:22" x14ac:dyDescent="0.3">
      <c r="V12814" s="66"/>
    </row>
    <row r="12815" spans="22:22" x14ac:dyDescent="0.3">
      <c r="V12815" s="66"/>
    </row>
    <row r="12816" spans="22:22" x14ac:dyDescent="0.3">
      <c r="V12816" s="66"/>
    </row>
    <row r="12817" spans="22:22" x14ac:dyDescent="0.3">
      <c r="V12817" s="66"/>
    </row>
    <row r="12818" spans="22:22" x14ac:dyDescent="0.3">
      <c r="V12818" s="66"/>
    </row>
    <row r="12819" spans="22:22" x14ac:dyDescent="0.3">
      <c r="V12819" s="66"/>
    </row>
    <row r="12820" spans="22:22" x14ac:dyDescent="0.3">
      <c r="V12820" s="66"/>
    </row>
    <row r="12821" spans="22:22" x14ac:dyDescent="0.3">
      <c r="V12821" s="66"/>
    </row>
    <row r="12822" spans="22:22" x14ac:dyDescent="0.3">
      <c r="V12822" s="66"/>
    </row>
    <row r="12823" spans="22:22" x14ac:dyDescent="0.3">
      <c r="V12823" s="66"/>
    </row>
    <row r="12824" spans="22:22" x14ac:dyDescent="0.3">
      <c r="V12824" s="66"/>
    </row>
    <row r="12825" spans="22:22" x14ac:dyDescent="0.3">
      <c r="V12825" s="66"/>
    </row>
    <row r="12826" spans="22:22" x14ac:dyDescent="0.3">
      <c r="V12826" s="66"/>
    </row>
    <row r="12827" spans="22:22" x14ac:dyDescent="0.3">
      <c r="V12827" s="66"/>
    </row>
    <row r="12828" spans="22:22" x14ac:dyDescent="0.3">
      <c r="V12828" s="66"/>
    </row>
    <row r="12829" spans="22:22" x14ac:dyDescent="0.3">
      <c r="V12829" s="66"/>
    </row>
    <row r="12830" spans="22:22" x14ac:dyDescent="0.3">
      <c r="V12830" s="66"/>
    </row>
    <row r="12831" spans="22:22" x14ac:dyDescent="0.3">
      <c r="V12831" s="66"/>
    </row>
    <row r="12832" spans="22:22" x14ac:dyDescent="0.3">
      <c r="V12832" s="66"/>
    </row>
    <row r="12833" spans="22:22" x14ac:dyDescent="0.3">
      <c r="V12833" s="66"/>
    </row>
    <row r="12834" spans="22:22" x14ac:dyDescent="0.3">
      <c r="V12834" s="66"/>
    </row>
    <row r="12835" spans="22:22" x14ac:dyDescent="0.3">
      <c r="V12835" s="66"/>
    </row>
    <row r="12836" spans="22:22" x14ac:dyDescent="0.3">
      <c r="V12836" s="66"/>
    </row>
    <row r="12837" spans="22:22" x14ac:dyDescent="0.3">
      <c r="V12837" s="66"/>
    </row>
    <row r="12838" spans="22:22" x14ac:dyDescent="0.3">
      <c r="V12838" s="66"/>
    </row>
    <row r="12839" spans="22:22" x14ac:dyDescent="0.3">
      <c r="V12839" s="66"/>
    </row>
    <row r="12840" spans="22:22" x14ac:dyDescent="0.3">
      <c r="V12840" s="66"/>
    </row>
    <row r="12841" spans="22:22" x14ac:dyDescent="0.3">
      <c r="V12841" s="66"/>
    </row>
    <row r="12842" spans="22:22" x14ac:dyDescent="0.3">
      <c r="V12842" s="66"/>
    </row>
    <row r="12843" spans="22:22" x14ac:dyDescent="0.3">
      <c r="V12843" s="66"/>
    </row>
    <row r="12844" spans="22:22" x14ac:dyDescent="0.3">
      <c r="V12844" s="66"/>
    </row>
    <row r="12845" spans="22:22" x14ac:dyDescent="0.3">
      <c r="V12845" s="66"/>
    </row>
    <row r="12846" spans="22:22" x14ac:dyDescent="0.3">
      <c r="V12846" s="66"/>
    </row>
    <row r="12847" spans="22:22" x14ac:dyDescent="0.3">
      <c r="V12847" s="66"/>
    </row>
    <row r="12848" spans="22:22" x14ac:dyDescent="0.3">
      <c r="V12848" s="66"/>
    </row>
    <row r="12849" spans="22:22" x14ac:dyDescent="0.3">
      <c r="V12849" s="66"/>
    </row>
    <row r="12850" spans="22:22" x14ac:dyDescent="0.3">
      <c r="V12850" s="66"/>
    </row>
    <row r="12851" spans="22:22" x14ac:dyDescent="0.3">
      <c r="V12851" s="66"/>
    </row>
    <row r="12852" spans="22:22" x14ac:dyDescent="0.3">
      <c r="V12852" s="66"/>
    </row>
    <row r="12853" spans="22:22" x14ac:dyDescent="0.3">
      <c r="V12853" s="66"/>
    </row>
    <row r="12854" spans="22:22" x14ac:dyDescent="0.3">
      <c r="V12854" s="66"/>
    </row>
    <row r="12855" spans="22:22" x14ac:dyDescent="0.3">
      <c r="V12855" s="66"/>
    </row>
    <row r="12856" spans="22:22" x14ac:dyDescent="0.3">
      <c r="V12856" s="66"/>
    </row>
    <row r="12857" spans="22:22" x14ac:dyDescent="0.3">
      <c r="V12857" s="66"/>
    </row>
    <row r="12858" spans="22:22" x14ac:dyDescent="0.3">
      <c r="V12858" s="66"/>
    </row>
    <row r="12859" spans="22:22" x14ac:dyDescent="0.3">
      <c r="V12859" s="66"/>
    </row>
    <row r="12860" spans="22:22" x14ac:dyDescent="0.3">
      <c r="V12860" s="66"/>
    </row>
    <row r="12861" spans="22:22" x14ac:dyDescent="0.3">
      <c r="V12861" s="66"/>
    </row>
    <row r="12862" spans="22:22" x14ac:dyDescent="0.3">
      <c r="V12862" s="66"/>
    </row>
    <row r="12863" spans="22:22" x14ac:dyDescent="0.3">
      <c r="V12863" s="66"/>
    </row>
    <row r="12864" spans="22:22" x14ac:dyDescent="0.3">
      <c r="V12864" s="66"/>
    </row>
    <row r="12865" spans="22:22" x14ac:dyDescent="0.3">
      <c r="V12865" s="66"/>
    </row>
    <row r="12866" spans="22:22" x14ac:dyDescent="0.3">
      <c r="V12866" s="66"/>
    </row>
    <row r="12867" spans="22:22" x14ac:dyDescent="0.3">
      <c r="V12867" s="66"/>
    </row>
    <row r="12868" spans="22:22" x14ac:dyDescent="0.3">
      <c r="V12868" s="66"/>
    </row>
    <row r="12869" spans="22:22" x14ac:dyDescent="0.3">
      <c r="V12869" s="66"/>
    </row>
    <row r="12870" spans="22:22" x14ac:dyDescent="0.3">
      <c r="V12870" s="66"/>
    </row>
    <row r="12871" spans="22:22" x14ac:dyDescent="0.3">
      <c r="V12871" s="66"/>
    </row>
    <row r="12872" spans="22:22" x14ac:dyDescent="0.3">
      <c r="V12872" s="66"/>
    </row>
    <row r="12873" spans="22:22" x14ac:dyDescent="0.3">
      <c r="V12873" s="66"/>
    </row>
    <row r="12874" spans="22:22" x14ac:dyDescent="0.3">
      <c r="V12874" s="66"/>
    </row>
    <row r="12875" spans="22:22" x14ac:dyDescent="0.3">
      <c r="V12875" s="66"/>
    </row>
    <row r="12876" spans="22:22" x14ac:dyDescent="0.3">
      <c r="V12876" s="66"/>
    </row>
    <row r="12877" spans="22:22" x14ac:dyDescent="0.3">
      <c r="V12877" s="66"/>
    </row>
    <row r="12878" spans="22:22" x14ac:dyDescent="0.3">
      <c r="V12878" s="66"/>
    </row>
    <row r="12879" spans="22:22" x14ac:dyDescent="0.3">
      <c r="V12879" s="66"/>
    </row>
    <row r="12880" spans="22:22" x14ac:dyDescent="0.3">
      <c r="V12880" s="66"/>
    </row>
    <row r="12881" spans="22:22" x14ac:dyDescent="0.3">
      <c r="V12881" s="66"/>
    </row>
    <row r="12882" spans="22:22" x14ac:dyDescent="0.3">
      <c r="V12882" s="66"/>
    </row>
    <row r="12883" spans="22:22" x14ac:dyDescent="0.3">
      <c r="V12883" s="66"/>
    </row>
    <row r="12884" spans="22:22" x14ac:dyDescent="0.3">
      <c r="V12884" s="66"/>
    </row>
    <row r="12885" spans="22:22" x14ac:dyDescent="0.3">
      <c r="V12885" s="66"/>
    </row>
    <row r="12886" spans="22:22" x14ac:dyDescent="0.3">
      <c r="V12886" s="66"/>
    </row>
    <row r="12887" spans="22:22" x14ac:dyDescent="0.3">
      <c r="V12887" s="66"/>
    </row>
    <row r="12888" spans="22:22" x14ac:dyDescent="0.3">
      <c r="V12888" s="66"/>
    </row>
    <row r="12889" spans="22:22" x14ac:dyDescent="0.3">
      <c r="V12889" s="66"/>
    </row>
    <row r="12890" spans="22:22" x14ac:dyDescent="0.3">
      <c r="V12890" s="66"/>
    </row>
    <row r="12891" spans="22:22" x14ac:dyDescent="0.3">
      <c r="V12891" s="66"/>
    </row>
    <row r="12892" spans="22:22" x14ac:dyDescent="0.3">
      <c r="V12892" s="66"/>
    </row>
    <row r="12893" spans="22:22" x14ac:dyDescent="0.3">
      <c r="V12893" s="66"/>
    </row>
    <row r="12894" spans="22:22" x14ac:dyDescent="0.3">
      <c r="V12894" s="66"/>
    </row>
    <row r="12895" spans="22:22" x14ac:dyDescent="0.3">
      <c r="V12895" s="66"/>
    </row>
    <row r="12896" spans="22:22" x14ac:dyDescent="0.3">
      <c r="V12896" s="66"/>
    </row>
    <row r="12897" spans="22:22" x14ac:dyDescent="0.3">
      <c r="V12897" s="66"/>
    </row>
    <row r="12898" spans="22:22" x14ac:dyDescent="0.3">
      <c r="V12898" s="66"/>
    </row>
    <row r="12899" spans="22:22" x14ac:dyDescent="0.3">
      <c r="V12899" s="66"/>
    </row>
    <row r="12900" spans="22:22" x14ac:dyDescent="0.3">
      <c r="V12900" s="66"/>
    </row>
    <row r="12901" spans="22:22" x14ac:dyDescent="0.3">
      <c r="V12901" s="66"/>
    </row>
    <row r="12902" spans="22:22" x14ac:dyDescent="0.3">
      <c r="V12902" s="66"/>
    </row>
    <row r="12903" spans="22:22" x14ac:dyDescent="0.3">
      <c r="V12903" s="66"/>
    </row>
    <row r="12904" spans="22:22" x14ac:dyDescent="0.3">
      <c r="V12904" s="66"/>
    </row>
    <row r="12905" spans="22:22" x14ac:dyDescent="0.3">
      <c r="V12905" s="66"/>
    </row>
    <row r="12906" spans="22:22" x14ac:dyDescent="0.3">
      <c r="V12906" s="66"/>
    </row>
    <row r="12907" spans="22:22" x14ac:dyDescent="0.3">
      <c r="V12907" s="66"/>
    </row>
    <row r="12908" spans="22:22" x14ac:dyDescent="0.3">
      <c r="V12908" s="66"/>
    </row>
    <row r="12909" spans="22:22" x14ac:dyDescent="0.3">
      <c r="V12909" s="66"/>
    </row>
    <row r="12910" spans="22:22" x14ac:dyDescent="0.3">
      <c r="V12910" s="66"/>
    </row>
    <row r="12911" spans="22:22" x14ac:dyDescent="0.3">
      <c r="V12911" s="66"/>
    </row>
    <row r="12912" spans="22:22" x14ac:dyDescent="0.3">
      <c r="V12912" s="66"/>
    </row>
    <row r="12913" spans="22:22" x14ac:dyDescent="0.3">
      <c r="V12913" s="66"/>
    </row>
    <row r="12914" spans="22:22" x14ac:dyDescent="0.3">
      <c r="V12914" s="66"/>
    </row>
    <row r="12915" spans="22:22" x14ac:dyDescent="0.3">
      <c r="V12915" s="66"/>
    </row>
    <row r="12916" spans="22:22" x14ac:dyDescent="0.3">
      <c r="V12916" s="66"/>
    </row>
    <row r="12917" spans="22:22" x14ac:dyDescent="0.3">
      <c r="V12917" s="66"/>
    </row>
    <row r="12918" spans="22:22" x14ac:dyDescent="0.3">
      <c r="V12918" s="66"/>
    </row>
    <row r="12919" spans="22:22" x14ac:dyDescent="0.3">
      <c r="V12919" s="66"/>
    </row>
    <row r="12920" spans="22:22" x14ac:dyDescent="0.3">
      <c r="V12920" s="66"/>
    </row>
    <row r="12921" spans="22:22" x14ac:dyDescent="0.3">
      <c r="V12921" s="66"/>
    </row>
    <row r="12922" spans="22:22" x14ac:dyDescent="0.3">
      <c r="V12922" s="66"/>
    </row>
    <row r="12923" spans="22:22" x14ac:dyDescent="0.3">
      <c r="V12923" s="66"/>
    </row>
    <row r="12924" spans="22:22" x14ac:dyDescent="0.3">
      <c r="V12924" s="66"/>
    </row>
    <row r="12925" spans="22:22" x14ac:dyDescent="0.3">
      <c r="V12925" s="66"/>
    </row>
    <row r="12926" spans="22:22" x14ac:dyDescent="0.3">
      <c r="V12926" s="66"/>
    </row>
    <row r="12927" spans="22:22" x14ac:dyDescent="0.3">
      <c r="V12927" s="66"/>
    </row>
    <row r="12928" spans="22:22" x14ac:dyDescent="0.3">
      <c r="V12928" s="66"/>
    </row>
    <row r="12929" spans="22:22" x14ac:dyDescent="0.3">
      <c r="V12929" s="66"/>
    </row>
    <row r="12930" spans="22:22" x14ac:dyDescent="0.3">
      <c r="V12930" s="66"/>
    </row>
    <row r="12931" spans="22:22" x14ac:dyDescent="0.3">
      <c r="V12931" s="66"/>
    </row>
    <row r="12932" spans="22:22" x14ac:dyDescent="0.3">
      <c r="V12932" s="66"/>
    </row>
    <row r="12933" spans="22:22" x14ac:dyDescent="0.3">
      <c r="V12933" s="66"/>
    </row>
    <row r="12934" spans="22:22" x14ac:dyDescent="0.3">
      <c r="V12934" s="66"/>
    </row>
    <row r="12935" spans="22:22" x14ac:dyDescent="0.3">
      <c r="V12935" s="66"/>
    </row>
    <row r="12936" spans="22:22" x14ac:dyDescent="0.3">
      <c r="V12936" s="66"/>
    </row>
    <row r="12937" spans="22:22" x14ac:dyDescent="0.3">
      <c r="V12937" s="66"/>
    </row>
    <row r="12938" spans="22:22" x14ac:dyDescent="0.3">
      <c r="V12938" s="66"/>
    </row>
    <row r="12939" spans="22:22" x14ac:dyDescent="0.3">
      <c r="V12939" s="66"/>
    </row>
    <row r="12940" spans="22:22" x14ac:dyDescent="0.3">
      <c r="V12940" s="66"/>
    </row>
    <row r="12941" spans="22:22" x14ac:dyDescent="0.3">
      <c r="V12941" s="66"/>
    </row>
    <row r="12942" spans="22:22" x14ac:dyDescent="0.3">
      <c r="V12942" s="66"/>
    </row>
    <row r="12943" spans="22:22" x14ac:dyDescent="0.3">
      <c r="V12943" s="66"/>
    </row>
    <row r="12944" spans="22:22" x14ac:dyDescent="0.3">
      <c r="V12944" s="66"/>
    </row>
    <row r="12945" spans="22:22" x14ac:dyDescent="0.3">
      <c r="V12945" s="66"/>
    </row>
    <row r="12946" spans="22:22" x14ac:dyDescent="0.3">
      <c r="V12946" s="66"/>
    </row>
    <row r="12947" spans="22:22" x14ac:dyDescent="0.3">
      <c r="V12947" s="66"/>
    </row>
    <row r="12948" spans="22:22" x14ac:dyDescent="0.3">
      <c r="V12948" s="66"/>
    </row>
    <row r="12949" spans="22:22" x14ac:dyDescent="0.3">
      <c r="V12949" s="66"/>
    </row>
    <row r="12950" spans="22:22" x14ac:dyDescent="0.3">
      <c r="V12950" s="66"/>
    </row>
    <row r="12951" spans="22:22" x14ac:dyDescent="0.3">
      <c r="V12951" s="66"/>
    </row>
    <row r="12952" spans="22:22" x14ac:dyDescent="0.3">
      <c r="V12952" s="66"/>
    </row>
    <row r="12953" spans="22:22" x14ac:dyDescent="0.3">
      <c r="V12953" s="66"/>
    </row>
    <row r="12954" spans="22:22" x14ac:dyDescent="0.3">
      <c r="V12954" s="66"/>
    </row>
    <row r="12955" spans="22:22" x14ac:dyDescent="0.3">
      <c r="V12955" s="66"/>
    </row>
    <row r="12956" spans="22:22" x14ac:dyDescent="0.3">
      <c r="V12956" s="66"/>
    </row>
    <row r="12957" spans="22:22" x14ac:dyDescent="0.3">
      <c r="V12957" s="66"/>
    </row>
    <row r="12958" spans="22:22" x14ac:dyDescent="0.3">
      <c r="V12958" s="66"/>
    </row>
    <row r="12959" spans="22:22" x14ac:dyDescent="0.3">
      <c r="V12959" s="66"/>
    </row>
    <row r="12960" spans="22:22" x14ac:dyDescent="0.3">
      <c r="V12960" s="66"/>
    </row>
    <row r="12961" spans="22:22" x14ac:dyDescent="0.3">
      <c r="V12961" s="66"/>
    </row>
    <row r="12962" spans="22:22" x14ac:dyDescent="0.3">
      <c r="V12962" s="66"/>
    </row>
    <row r="12963" spans="22:22" x14ac:dyDescent="0.3">
      <c r="V12963" s="66"/>
    </row>
    <row r="12964" spans="22:22" x14ac:dyDescent="0.3">
      <c r="V12964" s="66"/>
    </row>
    <row r="12965" spans="22:22" x14ac:dyDescent="0.3">
      <c r="V12965" s="66"/>
    </row>
    <row r="12966" spans="22:22" x14ac:dyDescent="0.3">
      <c r="V12966" s="66"/>
    </row>
    <row r="12967" spans="22:22" x14ac:dyDescent="0.3">
      <c r="V12967" s="66"/>
    </row>
    <row r="12968" spans="22:22" x14ac:dyDescent="0.3">
      <c r="V12968" s="66"/>
    </row>
    <row r="12969" spans="22:22" x14ac:dyDescent="0.3">
      <c r="V12969" s="66"/>
    </row>
    <row r="12970" spans="22:22" x14ac:dyDescent="0.3">
      <c r="V12970" s="66"/>
    </row>
    <row r="12971" spans="22:22" x14ac:dyDescent="0.3">
      <c r="V12971" s="66"/>
    </row>
    <row r="12972" spans="22:22" x14ac:dyDescent="0.3">
      <c r="V12972" s="66"/>
    </row>
    <row r="12973" spans="22:22" x14ac:dyDescent="0.3">
      <c r="V12973" s="66"/>
    </row>
    <row r="12974" spans="22:22" x14ac:dyDescent="0.3">
      <c r="V12974" s="66"/>
    </row>
    <row r="12975" spans="22:22" x14ac:dyDescent="0.3">
      <c r="V12975" s="66"/>
    </row>
    <row r="12976" spans="22:22" x14ac:dyDescent="0.3">
      <c r="V12976" s="66"/>
    </row>
    <row r="12977" spans="22:22" x14ac:dyDescent="0.3">
      <c r="V12977" s="66"/>
    </row>
    <row r="12978" spans="22:22" x14ac:dyDescent="0.3">
      <c r="V12978" s="66"/>
    </row>
    <row r="12979" spans="22:22" x14ac:dyDescent="0.3">
      <c r="V12979" s="66"/>
    </row>
    <row r="12980" spans="22:22" x14ac:dyDescent="0.3">
      <c r="V12980" s="66"/>
    </row>
    <row r="12981" spans="22:22" x14ac:dyDescent="0.3">
      <c r="V12981" s="66"/>
    </row>
    <row r="12982" spans="22:22" x14ac:dyDescent="0.3">
      <c r="V12982" s="66"/>
    </row>
    <row r="12983" spans="22:22" x14ac:dyDescent="0.3">
      <c r="V12983" s="66"/>
    </row>
    <row r="12984" spans="22:22" x14ac:dyDescent="0.3">
      <c r="V12984" s="66"/>
    </row>
    <row r="12985" spans="22:22" x14ac:dyDescent="0.3">
      <c r="V12985" s="66"/>
    </row>
    <row r="12986" spans="22:22" x14ac:dyDescent="0.3">
      <c r="V12986" s="66"/>
    </row>
    <row r="12987" spans="22:22" x14ac:dyDescent="0.3">
      <c r="V12987" s="66"/>
    </row>
    <row r="12988" spans="22:22" x14ac:dyDescent="0.3">
      <c r="V12988" s="66"/>
    </row>
    <row r="12989" spans="22:22" x14ac:dyDescent="0.3">
      <c r="V12989" s="66"/>
    </row>
    <row r="12990" spans="22:22" x14ac:dyDescent="0.3">
      <c r="V12990" s="66"/>
    </row>
    <row r="12991" spans="22:22" x14ac:dyDescent="0.3">
      <c r="V12991" s="66"/>
    </row>
    <row r="12992" spans="22:22" x14ac:dyDescent="0.3">
      <c r="V12992" s="66"/>
    </row>
    <row r="12993" spans="22:22" x14ac:dyDescent="0.3">
      <c r="V12993" s="66"/>
    </row>
    <row r="12994" spans="22:22" x14ac:dyDescent="0.3">
      <c r="V12994" s="66"/>
    </row>
    <row r="12995" spans="22:22" x14ac:dyDescent="0.3">
      <c r="V12995" s="66"/>
    </row>
    <row r="12996" spans="22:22" x14ac:dyDescent="0.3">
      <c r="V12996" s="66"/>
    </row>
    <row r="12997" spans="22:22" x14ac:dyDescent="0.3">
      <c r="V12997" s="66"/>
    </row>
    <row r="12998" spans="22:22" x14ac:dyDescent="0.3">
      <c r="V12998" s="66"/>
    </row>
    <row r="12999" spans="22:22" x14ac:dyDescent="0.3">
      <c r="V12999" s="66"/>
    </row>
    <row r="13000" spans="22:22" x14ac:dyDescent="0.3">
      <c r="V13000" s="66"/>
    </row>
    <row r="13001" spans="22:22" x14ac:dyDescent="0.3">
      <c r="V13001" s="66"/>
    </row>
    <row r="13002" spans="22:22" x14ac:dyDescent="0.3">
      <c r="V13002" s="66"/>
    </row>
    <row r="13003" spans="22:22" x14ac:dyDescent="0.3">
      <c r="V13003" s="66"/>
    </row>
    <row r="13004" spans="22:22" x14ac:dyDescent="0.3">
      <c r="V13004" s="66"/>
    </row>
    <row r="13005" spans="22:22" x14ac:dyDescent="0.3">
      <c r="V13005" s="66"/>
    </row>
    <row r="13006" spans="22:22" x14ac:dyDescent="0.3">
      <c r="V13006" s="66"/>
    </row>
    <row r="13007" spans="22:22" x14ac:dyDescent="0.3">
      <c r="V13007" s="66"/>
    </row>
    <row r="13008" spans="22:22" x14ac:dyDescent="0.3">
      <c r="V13008" s="66"/>
    </row>
    <row r="13009" spans="22:22" x14ac:dyDescent="0.3">
      <c r="V13009" s="66"/>
    </row>
    <row r="13010" spans="22:22" x14ac:dyDescent="0.3">
      <c r="V13010" s="66"/>
    </row>
    <row r="13011" spans="22:22" x14ac:dyDescent="0.3">
      <c r="V13011" s="66"/>
    </row>
    <row r="13012" spans="22:22" x14ac:dyDescent="0.3">
      <c r="V13012" s="66"/>
    </row>
    <row r="13013" spans="22:22" x14ac:dyDescent="0.3">
      <c r="V13013" s="66"/>
    </row>
    <row r="13014" spans="22:22" x14ac:dyDescent="0.3">
      <c r="V13014" s="66"/>
    </row>
    <row r="13015" spans="22:22" x14ac:dyDescent="0.3">
      <c r="V13015" s="66"/>
    </row>
    <row r="13016" spans="22:22" x14ac:dyDescent="0.3">
      <c r="V13016" s="66"/>
    </row>
    <row r="13017" spans="22:22" x14ac:dyDescent="0.3">
      <c r="V13017" s="66"/>
    </row>
    <row r="13018" spans="22:22" x14ac:dyDescent="0.3">
      <c r="V13018" s="66"/>
    </row>
    <row r="13019" spans="22:22" x14ac:dyDescent="0.3">
      <c r="V13019" s="66"/>
    </row>
    <row r="13020" spans="22:22" x14ac:dyDescent="0.3">
      <c r="V13020" s="66"/>
    </row>
    <row r="13021" spans="22:22" x14ac:dyDescent="0.3">
      <c r="V13021" s="66"/>
    </row>
    <row r="13022" spans="22:22" x14ac:dyDescent="0.3">
      <c r="V13022" s="66"/>
    </row>
    <row r="13023" spans="22:22" x14ac:dyDescent="0.3">
      <c r="V13023" s="66"/>
    </row>
    <row r="13024" spans="22:22" x14ac:dyDescent="0.3">
      <c r="V13024" s="66"/>
    </row>
    <row r="13025" spans="22:22" x14ac:dyDescent="0.3">
      <c r="V13025" s="66"/>
    </row>
    <row r="13026" spans="22:22" x14ac:dyDescent="0.3">
      <c r="V13026" s="66"/>
    </row>
    <row r="13027" spans="22:22" x14ac:dyDescent="0.3">
      <c r="V13027" s="66"/>
    </row>
    <row r="13028" spans="22:22" x14ac:dyDescent="0.3">
      <c r="V13028" s="66"/>
    </row>
    <row r="13029" spans="22:22" x14ac:dyDescent="0.3">
      <c r="V13029" s="66"/>
    </row>
    <row r="13030" spans="22:22" x14ac:dyDescent="0.3">
      <c r="V13030" s="66"/>
    </row>
    <row r="13031" spans="22:22" x14ac:dyDescent="0.3">
      <c r="V13031" s="66"/>
    </row>
    <row r="13032" spans="22:22" x14ac:dyDescent="0.3">
      <c r="V13032" s="66"/>
    </row>
    <row r="13033" spans="22:22" x14ac:dyDescent="0.3">
      <c r="V13033" s="66"/>
    </row>
    <row r="13034" spans="22:22" x14ac:dyDescent="0.3">
      <c r="V13034" s="66"/>
    </row>
    <row r="13035" spans="22:22" x14ac:dyDescent="0.3">
      <c r="V13035" s="66"/>
    </row>
    <row r="13036" spans="22:22" x14ac:dyDescent="0.3">
      <c r="V13036" s="66"/>
    </row>
    <row r="13037" spans="22:22" x14ac:dyDescent="0.3">
      <c r="V13037" s="66"/>
    </row>
    <row r="13038" spans="22:22" x14ac:dyDescent="0.3">
      <c r="V13038" s="66"/>
    </row>
    <row r="13039" spans="22:22" x14ac:dyDescent="0.3">
      <c r="V13039" s="66"/>
    </row>
    <row r="13040" spans="22:22" x14ac:dyDescent="0.3">
      <c r="V13040" s="66"/>
    </row>
    <row r="13041" spans="22:22" x14ac:dyDescent="0.3">
      <c r="V13041" s="66"/>
    </row>
    <row r="13042" spans="22:22" x14ac:dyDescent="0.3">
      <c r="V13042" s="66"/>
    </row>
    <row r="13043" spans="22:22" x14ac:dyDescent="0.3">
      <c r="V13043" s="66"/>
    </row>
    <row r="13044" spans="22:22" x14ac:dyDescent="0.3">
      <c r="V13044" s="66"/>
    </row>
    <row r="13045" spans="22:22" x14ac:dyDescent="0.3">
      <c r="V13045" s="66"/>
    </row>
    <row r="13046" spans="22:22" x14ac:dyDescent="0.3">
      <c r="V13046" s="66"/>
    </row>
    <row r="13047" spans="22:22" x14ac:dyDescent="0.3">
      <c r="V13047" s="66"/>
    </row>
    <row r="13048" spans="22:22" x14ac:dyDescent="0.3">
      <c r="V13048" s="66"/>
    </row>
    <row r="13049" spans="22:22" x14ac:dyDescent="0.3">
      <c r="V13049" s="66"/>
    </row>
    <row r="13050" spans="22:22" x14ac:dyDescent="0.3">
      <c r="V13050" s="66"/>
    </row>
    <row r="13051" spans="22:22" x14ac:dyDescent="0.3">
      <c r="V13051" s="66"/>
    </row>
    <row r="13052" spans="22:22" x14ac:dyDescent="0.3">
      <c r="V13052" s="66"/>
    </row>
    <row r="13053" spans="22:22" x14ac:dyDescent="0.3">
      <c r="V13053" s="66"/>
    </row>
    <row r="13054" spans="22:22" x14ac:dyDescent="0.3">
      <c r="V13054" s="66"/>
    </row>
    <row r="13055" spans="22:22" x14ac:dyDescent="0.3">
      <c r="V13055" s="66"/>
    </row>
    <row r="13056" spans="22:22" x14ac:dyDescent="0.3">
      <c r="V13056" s="66"/>
    </row>
    <row r="13057" spans="22:22" x14ac:dyDescent="0.3">
      <c r="V13057" s="66"/>
    </row>
    <row r="13058" spans="22:22" x14ac:dyDescent="0.3">
      <c r="V13058" s="66"/>
    </row>
    <row r="13059" spans="22:22" x14ac:dyDescent="0.3">
      <c r="V13059" s="66"/>
    </row>
    <row r="13060" spans="22:22" x14ac:dyDescent="0.3">
      <c r="V13060" s="66"/>
    </row>
    <row r="13061" spans="22:22" x14ac:dyDescent="0.3">
      <c r="V13061" s="66"/>
    </row>
    <row r="13062" spans="22:22" x14ac:dyDescent="0.3">
      <c r="V13062" s="66"/>
    </row>
    <row r="13063" spans="22:22" x14ac:dyDescent="0.3">
      <c r="V13063" s="66"/>
    </row>
    <row r="13064" spans="22:22" x14ac:dyDescent="0.3">
      <c r="V13064" s="66"/>
    </row>
    <row r="13065" spans="22:22" x14ac:dyDescent="0.3">
      <c r="V13065" s="66"/>
    </row>
    <row r="13066" spans="22:22" x14ac:dyDescent="0.3">
      <c r="V13066" s="66"/>
    </row>
    <row r="13067" spans="22:22" x14ac:dyDescent="0.3">
      <c r="V13067" s="66"/>
    </row>
    <row r="13068" spans="22:22" x14ac:dyDescent="0.3">
      <c r="V13068" s="66"/>
    </row>
    <row r="13069" spans="22:22" x14ac:dyDescent="0.3">
      <c r="V13069" s="66"/>
    </row>
    <row r="13070" spans="22:22" x14ac:dyDescent="0.3">
      <c r="V13070" s="66"/>
    </row>
    <row r="13071" spans="22:22" x14ac:dyDescent="0.3">
      <c r="V13071" s="66"/>
    </row>
    <row r="13072" spans="22:22" x14ac:dyDescent="0.3">
      <c r="V13072" s="66"/>
    </row>
    <row r="13073" spans="22:22" x14ac:dyDescent="0.3">
      <c r="V13073" s="66"/>
    </row>
    <row r="13074" spans="22:22" x14ac:dyDescent="0.3">
      <c r="V13074" s="66"/>
    </row>
    <row r="13075" spans="22:22" x14ac:dyDescent="0.3">
      <c r="V13075" s="66"/>
    </row>
    <row r="13076" spans="22:22" x14ac:dyDescent="0.3">
      <c r="V13076" s="66"/>
    </row>
    <row r="13077" spans="22:22" x14ac:dyDescent="0.3">
      <c r="V13077" s="66"/>
    </row>
    <row r="13078" spans="22:22" x14ac:dyDescent="0.3">
      <c r="V13078" s="66"/>
    </row>
    <row r="13079" spans="22:22" x14ac:dyDescent="0.3">
      <c r="V13079" s="66"/>
    </row>
    <row r="13080" spans="22:22" x14ac:dyDescent="0.3">
      <c r="V13080" s="66"/>
    </row>
    <row r="13081" spans="22:22" x14ac:dyDescent="0.3">
      <c r="V13081" s="66"/>
    </row>
    <row r="13082" spans="22:22" x14ac:dyDescent="0.3">
      <c r="V13082" s="66"/>
    </row>
    <row r="13083" spans="22:22" x14ac:dyDescent="0.3">
      <c r="V13083" s="66"/>
    </row>
    <row r="13084" spans="22:22" x14ac:dyDescent="0.3">
      <c r="V13084" s="66"/>
    </row>
    <row r="13085" spans="22:22" x14ac:dyDescent="0.3">
      <c r="V13085" s="66"/>
    </row>
    <row r="13086" spans="22:22" x14ac:dyDescent="0.3">
      <c r="V13086" s="66"/>
    </row>
    <row r="13087" spans="22:22" x14ac:dyDescent="0.3">
      <c r="V13087" s="66"/>
    </row>
    <row r="13088" spans="22:22" x14ac:dyDescent="0.3">
      <c r="V13088" s="66"/>
    </row>
    <row r="13089" spans="22:22" x14ac:dyDescent="0.3">
      <c r="V13089" s="66"/>
    </row>
    <row r="13090" spans="22:22" x14ac:dyDescent="0.3">
      <c r="V13090" s="66"/>
    </row>
    <row r="13091" spans="22:22" x14ac:dyDescent="0.3">
      <c r="V13091" s="66"/>
    </row>
    <row r="13092" spans="22:22" x14ac:dyDescent="0.3">
      <c r="V13092" s="66"/>
    </row>
    <row r="13093" spans="22:22" x14ac:dyDescent="0.3">
      <c r="V13093" s="66"/>
    </row>
    <row r="13094" spans="22:22" x14ac:dyDescent="0.3">
      <c r="V13094" s="66"/>
    </row>
    <row r="13095" spans="22:22" x14ac:dyDescent="0.3">
      <c r="V13095" s="66"/>
    </row>
    <row r="13096" spans="22:22" x14ac:dyDescent="0.3">
      <c r="V13096" s="66"/>
    </row>
    <row r="13097" spans="22:22" x14ac:dyDescent="0.3">
      <c r="V13097" s="66"/>
    </row>
    <row r="13098" spans="22:22" x14ac:dyDescent="0.3">
      <c r="V13098" s="66"/>
    </row>
    <row r="13099" spans="22:22" x14ac:dyDescent="0.3">
      <c r="V13099" s="66"/>
    </row>
    <row r="13100" spans="22:22" x14ac:dyDescent="0.3">
      <c r="V13100" s="66"/>
    </row>
    <row r="13101" spans="22:22" x14ac:dyDescent="0.3">
      <c r="V13101" s="66"/>
    </row>
    <row r="13102" spans="22:22" x14ac:dyDescent="0.3">
      <c r="V13102" s="66"/>
    </row>
    <row r="13103" spans="22:22" x14ac:dyDescent="0.3">
      <c r="V13103" s="66"/>
    </row>
    <row r="13104" spans="22:22" x14ac:dyDescent="0.3">
      <c r="V13104" s="66"/>
    </row>
    <row r="13105" spans="22:22" x14ac:dyDescent="0.3">
      <c r="V13105" s="66"/>
    </row>
    <row r="13106" spans="22:22" x14ac:dyDescent="0.3">
      <c r="V13106" s="66"/>
    </row>
    <row r="13107" spans="22:22" x14ac:dyDescent="0.3">
      <c r="V13107" s="66"/>
    </row>
    <row r="13108" spans="22:22" x14ac:dyDescent="0.3">
      <c r="V13108" s="66"/>
    </row>
    <row r="13109" spans="22:22" x14ac:dyDescent="0.3">
      <c r="V13109" s="66"/>
    </row>
    <row r="13110" spans="22:22" x14ac:dyDescent="0.3">
      <c r="V13110" s="66"/>
    </row>
    <row r="13111" spans="22:22" x14ac:dyDescent="0.3">
      <c r="V13111" s="66"/>
    </row>
    <row r="13112" spans="22:22" x14ac:dyDescent="0.3">
      <c r="V13112" s="66"/>
    </row>
    <row r="13113" spans="22:22" x14ac:dyDescent="0.3">
      <c r="V13113" s="66"/>
    </row>
    <row r="13114" spans="22:22" x14ac:dyDescent="0.3">
      <c r="V13114" s="66"/>
    </row>
    <row r="13115" spans="22:22" x14ac:dyDescent="0.3">
      <c r="V13115" s="66"/>
    </row>
    <row r="13116" spans="22:22" x14ac:dyDescent="0.3">
      <c r="V13116" s="66"/>
    </row>
    <row r="13117" spans="22:22" x14ac:dyDescent="0.3">
      <c r="V13117" s="66"/>
    </row>
    <row r="13118" spans="22:22" x14ac:dyDescent="0.3">
      <c r="V13118" s="66"/>
    </row>
    <row r="13119" spans="22:22" x14ac:dyDescent="0.3">
      <c r="V13119" s="66"/>
    </row>
    <row r="13120" spans="22:22" x14ac:dyDescent="0.3">
      <c r="V13120" s="66"/>
    </row>
    <row r="13121" spans="22:22" x14ac:dyDescent="0.3">
      <c r="V13121" s="66"/>
    </row>
    <row r="13122" spans="22:22" x14ac:dyDescent="0.3">
      <c r="V13122" s="66"/>
    </row>
    <row r="13123" spans="22:22" x14ac:dyDescent="0.3">
      <c r="V13123" s="66"/>
    </row>
    <row r="13124" spans="22:22" x14ac:dyDescent="0.3">
      <c r="V13124" s="66"/>
    </row>
    <row r="13125" spans="22:22" x14ac:dyDescent="0.3">
      <c r="V13125" s="66"/>
    </row>
    <row r="13126" spans="22:22" x14ac:dyDescent="0.3">
      <c r="V13126" s="66"/>
    </row>
    <row r="13127" spans="22:22" x14ac:dyDescent="0.3">
      <c r="V13127" s="66"/>
    </row>
    <row r="13128" spans="22:22" x14ac:dyDescent="0.3">
      <c r="V13128" s="66"/>
    </row>
    <row r="13129" spans="22:22" x14ac:dyDescent="0.3">
      <c r="V13129" s="66"/>
    </row>
    <row r="13130" spans="22:22" x14ac:dyDescent="0.3">
      <c r="V13130" s="66"/>
    </row>
    <row r="13131" spans="22:22" x14ac:dyDescent="0.3">
      <c r="V13131" s="66"/>
    </row>
    <row r="13132" spans="22:22" x14ac:dyDescent="0.3">
      <c r="V13132" s="66"/>
    </row>
    <row r="13133" spans="22:22" x14ac:dyDescent="0.3">
      <c r="V13133" s="66"/>
    </row>
    <row r="13134" spans="22:22" x14ac:dyDescent="0.3">
      <c r="V13134" s="66"/>
    </row>
    <row r="13135" spans="22:22" x14ac:dyDescent="0.3">
      <c r="V13135" s="66"/>
    </row>
    <row r="13136" spans="22:22" x14ac:dyDescent="0.3">
      <c r="V13136" s="66"/>
    </row>
    <row r="13137" spans="22:22" x14ac:dyDescent="0.3">
      <c r="V13137" s="66"/>
    </row>
    <row r="13138" spans="22:22" x14ac:dyDescent="0.3">
      <c r="V13138" s="66"/>
    </row>
    <row r="13139" spans="22:22" x14ac:dyDescent="0.3">
      <c r="V13139" s="66"/>
    </row>
    <row r="13140" spans="22:22" x14ac:dyDescent="0.3">
      <c r="V13140" s="66"/>
    </row>
    <row r="13141" spans="22:22" x14ac:dyDescent="0.3">
      <c r="V13141" s="66"/>
    </row>
    <row r="13142" spans="22:22" x14ac:dyDescent="0.3">
      <c r="V13142" s="66"/>
    </row>
    <row r="13143" spans="22:22" x14ac:dyDescent="0.3">
      <c r="V13143" s="66"/>
    </row>
    <row r="13144" spans="22:22" x14ac:dyDescent="0.3">
      <c r="V13144" s="66"/>
    </row>
    <row r="13145" spans="22:22" x14ac:dyDescent="0.3">
      <c r="V13145" s="66"/>
    </row>
    <row r="13146" spans="22:22" x14ac:dyDescent="0.3">
      <c r="V13146" s="66"/>
    </row>
    <row r="13147" spans="22:22" x14ac:dyDescent="0.3">
      <c r="V13147" s="66"/>
    </row>
    <row r="13148" spans="22:22" x14ac:dyDescent="0.3">
      <c r="V13148" s="66"/>
    </row>
    <row r="13149" spans="22:22" x14ac:dyDescent="0.3">
      <c r="V13149" s="66"/>
    </row>
    <row r="13150" spans="22:22" x14ac:dyDescent="0.3">
      <c r="V13150" s="66"/>
    </row>
    <row r="13151" spans="22:22" x14ac:dyDescent="0.3">
      <c r="V13151" s="66"/>
    </row>
    <row r="13152" spans="22:22" x14ac:dyDescent="0.3">
      <c r="V13152" s="66"/>
    </row>
    <row r="13153" spans="22:22" x14ac:dyDescent="0.3">
      <c r="V13153" s="66"/>
    </row>
    <row r="13154" spans="22:22" x14ac:dyDescent="0.3">
      <c r="V13154" s="66"/>
    </row>
    <row r="13155" spans="22:22" x14ac:dyDescent="0.3">
      <c r="V13155" s="66"/>
    </row>
    <row r="13156" spans="22:22" x14ac:dyDescent="0.3">
      <c r="V13156" s="66"/>
    </row>
    <row r="13157" spans="22:22" x14ac:dyDescent="0.3">
      <c r="V13157" s="66"/>
    </row>
    <row r="13158" spans="22:22" x14ac:dyDescent="0.3">
      <c r="V13158" s="66"/>
    </row>
    <row r="13159" spans="22:22" x14ac:dyDescent="0.3">
      <c r="V13159" s="66"/>
    </row>
    <row r="13160" spans="22:22" x14ac:dyDescent="0.3">
      <c r="V13160" s="66"/>
    </row>
    <row r="13161" spans="22:22" x14ac:dyDescent="0.3">
      <c r="V13161" s="66"/>
    </row>
    <row r="13162" spans="22:22" x14ac:dyDescent="0.3">
      <c r="V13162" s="66"/>
    </row>
    <row r="13163" spans="22:22" x14ac:dyDescent="0.3">
      <c r="V13163" s="66"/>
    </row>
    <row r="13164" spans="22:22" x14ac:dyDescent="0.3">
      <c r="V13164" s="66"/>
    </row>
    <row r="13165" spans="22:22" x14ac:dyDescent="0.3">
      <c r="V13165" s="66"/>
    </row>
    <row r="13166" spans="22:22" x14ac:dyDescent="0.3">
      <c r="V13166" s="66"/>
    </row>
    <row r="13167" spans="22:22" x14ac:dyDescent="0.3">
      <c r="V13167" s="66"/>
    </row>
    <row r="13168" spans="22:22" x14ac:dyDescent="0.3">
      <c r="V13168" s="66"/>
    </row>
    <row r="13169" spans="22:22" x14ac:dyDescent="0.3">
      <c r="V13169" s="66"/>
    </row>
    <row r="13170" spans="22:22" x14ac:dyDescent="0.3">
      <c r="V13170" s="66"/>
    </row>
    <row r="13171" spans="22:22" x14ac:dyDescent="0.3">
      <c r="V13171" s="66"/>
    </row>
    <row r="13172" spans="22:22" x14ac:dyDescent="0.3">
      <c r="V13172" s="66"/>
    </row>
    <row r="13173" spans="22:22" x14ac:dyDescent="0.3">
      <c r="V13173" s="66"/>
    </row>
    <row r="13174" spans="22:22" x14ac:dyDescent="0.3">
      <c r="V13174" s="66"/>
    </row>
    <row r="13175" spans="22:22" x14ac:dyDescent="0.3">
      <c r="V13175" s="66"/>
    </row>
    <row r="13176" spans="22:22" x14ac:dyDescent="0.3">
      <c r="V13176" s="66"/>
    </row>
    <row r="13177" spans="22:22" x14ac:dyDescent="0.3">
      <c r="V13177" s="66"/>
    </row>
    <row r="13178" spans="22:22" x14ac:dyDescent="0.3">
      <c r="V13178" s="66"/>
    </row>
    <row r="13179" spans="22:22" x14ac:dyDescent="0.3">
      <c r="V13179" s="66"/>
    </row>
    <row r="13180" spans="22:22" x14ac:dyDescent="0.3">
      <c r="V13180" s="66"/>
    </row>
    <row r="13181" spans="22:22" x14ac:dyDescent="0.3">
      <c r="V13181" s="66"/>
    </row>
    <row r="13182" spans="22:22" x14ac:dyDescent="0.3">
      <c r="V13182" s="66"/>
    </row>
    <row r="13183" spans="22:22" x14ac:dyDescent="0.3">
      <c r="V13183" s="66"/>
    </row>
    <row r="13184" spans="22:22" x14ac:dyDescent="0.3">
      <c r="V13184" s="66"/>
    </row>
    <row r="13185" spans="22:22" x14ac:dyDescent="0.3">
      <c r="V13185" s="66"/>
    </row>
    <row r="13186" spans="22:22" x14ac:dyDescent="0.3">
      <c r="V13186" s="66"/>
    </row>
    <row r="13187" spans="22:22" x14ac:dyDescent="0.3">
      <c r="V13187" s="66"/>
    </row>
    <row r="13188" spans="22:22" x14ac:dyDescent="0.3">
      <c r="V13188" s="66"/>
    </row>
    <row r="13189" spans="22:22" x14ac:dyDescent="0.3">
      <c r="V13189" s="66"/>
    </row>
    <row r="13190" spans="22:22" x14ac:dyDescent="0.3">
      <c r="V13190" s="66"/>
    </row>
    <row r="13191" spans="22:22" x14ac:dyDescent="0.3">
      <c r="V13191" s="66"/>
    </row>
    <row r="13192" spans="22:22" x14ac:dyDescent="0.3">
      <c r="V13192" s="66"/>
    </row>
    <row r="13193" spans="22:22" x14ac:dyDescent="0.3">
      <c r="V13193" s="66"/>
    </row>
    <row r="13194" spans="22:22" x14ac:dyDescent="0.3">
      <c r="V13194" s="66"/>
    </row>
    <row r="13195" spans="22:22" x14ac:dyDescent="0.3">
      <c r="V13195" s="66"/>
    </row>
    <row r="13196" spans="22:22" x14ac:dyDescent="0.3">
      <c r="V13196" s="66"/>
    </row>
    <row r="13197" spans="22:22" x14ac:dyDescent="0.3">
      <c r="V13197" s="66"/>
    </row>
    <row r="13198" spans="22:22" x14ac:dyDescent="0.3">
      <c r="V13198" s="66"/>
    </row>
    <row r="13199" spans="22:22" x14ac:dyDescent="0.3">
      <c r="V13199" s="66"/>
    </row>
    <row r="13200" spans="22:22" x14ac:dyDescent="0.3">
      <c r="V13200" s="66"/>
    </row>
    <row r="13201" spans="22:22" x14ac:dyDescent="0.3">
      <c r="V13201" s="66"/>
    </row>
    <row r="13202" spans="22:22" x14ac:dyDescent="0.3">
      <c r="V13202" s="66"/>
    </row>
    <row r="13203" spans="22:22" x14ac:dyDescent="0.3">
      <c r="V13203" s="66"/>
    </row>
    <row r="13204" spans="22:22" x14ac:dyDescent="0.3">
      <c r="V13204" s="66"/>
    </row>
    <row r="13205" spans="22:22" x14ac:dyDescent="0.3">
      <c r="V13205" s="66"/>
    </row>
    <row r="13206" spans="22:22" x14ac:dyDescent="0.3">
      <c r="V13206" s="66"/>
    </row>
    <row r="13207" spans="22:22" x14ac:dyDescent="0.3">
      <c r="V13207" s="66"/>
    </row>
    <row r="13208" spans="22:22" x14ac:dyDescent="0.3">
      <c r="V13208" s="66"/>
    </row>
    <row r="13209" spans="22:22" x14ac:dyDescent="0.3">
      <c r="V13209" s="66"/>
    </row>
    <row r="13210" spans="22:22" x14ac:dyDescent="0.3">
      <c r="V13210" s="66"/>
    </row>
    <row r="13211" spans="22:22" x14ac:dyDescent="0.3">
      <c r="V13211" s="66"/>
    </row>
    <row r="13212" spans="22:22" x14ac:dyDescent="0.3">
      <c r="V13212" s="66"/>
    </row>
    <row r="13213" spans="22:22" x14ac:dyDescent="0.3">
      <c r="V13213" s="66"/>
    </row>
    <row r="13214" spans="22:22" x14ac:dyDescent="0.3">
      <c r="V13214" s="66"/>
    </row>
    <row r="13215" spans="22:22" x14ac:dyDescent="0.3">
      <c r="V13215" s="66"/>
    </row>
    <row r="13216" spans="22:22" x14ac:dyDescent="0.3">
      <c r="V13216" s="66"/>
    </row>
    <row r="13217" spans="22:22" x14ac:dyDescent="0.3">
      <c r="V13217" s="66"/>
    </row>
    <row r="13218" spans="22:22" x14ac:dyDescent="0.3">
      <c r="V13218" s="66"/>
    </row>
    <row r="13219" spans="22:22" x14ac:dyDescent="0.3">
      <c r="V13219" s="66"/>
    </row>
    <row r="13220" spans="22:22" x14ac:dyDescent="0.3">
      <c r="V13220" s="66"/>
    </row>
    <row r="13221" spans="22:22" x14ac:dyDescent="0.3">
      <c r="V13221" s="66"/>
    </row>
    <row r="13222" spans="22:22" x14ac:dyDescent="0.3">
      <c r="V13222" s="66"/>
    </row>
    <row r="13223" spans="22:22" x14ac:dyDescent="0.3">
      <c r="V13223" s="66"/>
    </row>
    <row r="13224" spans="22:22" x14ac:dyDescent="0.3">
      <c r="V13224" s="66"/>
    </row>
    <row r="13225" spans="22:22" x14ac:dyDescent="0.3">
      <c r="V13225" s="66"/>
    </row>
    <row r="13226" spans="22:22" x14ac:dyDescent="0.3">
      <c r="V13226" s="66"/>
    </row>
    <row r="13227" spans="22:22" x14ac:dyDescent="0.3">
      <c r="V13227" s="66"/>
    </row>
    <row r="13228" spans="22:22" x14ac:dyDescent="0.3">
      <c r="V13228" s="66"/>
    </row>
    <row r="13229" spans="22:22" x14ac:dyDescent="0.3">
      <c r="V13229" s="66"/>
    </row>
    <row r="13230" spans="22:22" x14ac:dyDescent="0.3">
      <c r="V13230" s="66"/>
    </row>
    <row r="13231" spans="22:22" x14ac:dyDescent="0.3">
      <c r="V13231" s="66"/>
    </row>
    <row r="13232" spans="22:22" x14ac:dyDescent="0.3">
      <c r="V13232" s="66"/>
    </row>
    <row r="13233" spans="22:22" x14ac:dyDescent="0.3">
      <c r="V13233" s="66"/>
    </row>
    <row r="13234" spans="22:22" x14ac:dyDescent="0.3">
      <c r="V13234" s="66"/>
    </row>
    <row r="13235" spans="22:22" x14ac:dyDescent="0.3">
      <c r="V13235" s="66"/>
    </row>
    <row r="13236" spans="22:22" x14ac:dyDescent="0.3">
      <c r="V13236" s="66"/>
    </row>
    <row r="13237" spans="22:22" x14ac:dyDescent="0.3">
      <c r="V13237" s="66"/>
    </row>
    <row r="13238" spans="22:22" x14ac:dyDescent="0.3">
      <c r="V13238" s="66"/>
    </row>
    <row r="13239" spans="22:22" x14ac:dyDescent="0.3">
      <c r="V13239" s="66"/>
    </row>
    <row r="13240" spans="22:22" x14ac:dyDescent="0.3">
      <c r="V13240" s="66"/>
    </row>
    <row r="13241" spans="22:22" x14ac:dyDescent="0.3">
      <c r="V13241" s="66"/>
    </row>
    <row r="13242" spans="22:22" x14ac:dyDescent="0.3">
      <c r="V13242" s="66"/>
    </row>
    <row r="13243" spans="22:22" x14ac:dyDescent="0.3">
      <c r="V13243" s="66"/>
    </row>
    <row r="13244" spans="22:22" x14ac:dyDescent="0.3">
      <c r="V13244" s="66"/>
    </row>
    <row r="13245" spans="22:22" x14ac:dyDescent="0.3">
      <c r="V13245" s="66"/>
    </row>
    <row r="13246" spans="22:22" x14ac:dyDescent="0.3">
      <c r="V13246" s="66"/>
    </row>
    <row r="13247" spans="22:22" x14ac:dyDescent="0.3">
      <c r="V13247" s="66"/>
    </row>
    <row r="13248" spans="22:22" x14ac:dyDescent="0.3">
      <c r="V13248" s="66"/>
    </row>
    <row r="13249" spans="22:22" x14ac:dyDescent="0.3">
      <c r="V13249" s="66"/>
    </row>
    <row r="13250" spans="22:22" x14ac:dyDescent="0.3">
      <c r="V13250" s="66"/>
    </row>
    <row r="13251" spans="22:22" x14ac:dyDescent="0.3">
      <c r="V13251" s="66"/>
    </row>
    <row r="13252" spans="22:22" x14ac:dyDescent="0.3">
      <c r="V13252" s="66"/>
    </row>
    <row r="13253" spans="22:22" x14ac:dyDescent="0.3">
      <c r="V13253" s="66"/>
    </row>
    <row r="13254" spans="22:22" x14ac:dyDescent="0.3">
      <c r="V13254" s="66"/>
    </row>
    <row r="13255" spans="22:22" x14ac:dyDescent="0.3">
      <c r="V13255" s="66"/>
    </row>
    <row r="13256" spans="22:22" x14ac:dyDescent="0.3">
      <c r="V13256" s="66"/>
    </row>
    <row r="13257" spans="22:22" x14ac:dyDescent="0.3">
      <c r="V13257" s="66"/>
    </row>
    <row r="13258" spans="22:22" x14ac:dyDescent="0.3">
      <c r="V13258" s="66"/>
    </row>
    <row r="13259" spans="22:22" x14ac:dyDescent="0.3">
      <c r="V13259" s="66"/>
    </row>
    <row r="13260" spans="22:22" x14ac:dyDescent="0.3">
      <c r="V13260" s="66"/>
    </row>
    <row r="13261" spans="22:22" x14ac:dyDescent="0.3">
      <c r="V13261" s="66"/>
    </row>
    <row r="13262" spans="22:22" x14ac:dyDescent="0.3">
      <c r="V13262" s="66"/>
    </row>
    <row r="13263" spans="22:22" x14ac:dyDescent="0.3">
      <c r="V13263" s="66"/>
    </row>
    <row r="13264" spans="22:22" x14ac:dyDescent="0.3">
      <c r="V13264" s="66"/>
    </row>
    <row r="13265" spans="22:22" x14ac:dyDescent="0.3">
      <c r="V13265" s="66"/>
    </row>
    <row r="13266" spans="22:22" x14ac:dyDescent="0.3">
      <c r="V13266" s="66"/>
    </row>
    <row r="13267" spans="22:22" x14ac:dyDescent="0.3">
      <c r="V13267" s="66"/>
    </row>
    <row r="13268" spans="22:22" x14ac:dyDescent="0.3">
      <c r="V13268" s="66"/>
    </row>
    <row r="13269" spans="22:22" x14ac:dyDescent="0.3">
      <c r="V13269" s="66"/>
    </row>
    <row r="13270" spans="22:22" x14ac:dyDescent="0.3">
      <c r="V13270" s="66"/>
    </row>
    <row r="13271" spans="22:22" x14ac:dyDescent="0.3">
      <c r="V13271" s="66"/>
    </row>
    <row r="13272" spans="22:22" x14ac:dyDescent="0.3">
      <c r="V13272" s="66"/>
    </row>
    <row r="13273" spans="22:22" x14ac:dyDescent="0.3">
      <c r="V13273" s="66"/>
    </row>
    <row r="13274" spans="22:22" x14ac:dyDescent="0.3">
      <c r="V13274" s="66"/>
    </row>
    <row r="13275" spans="22:22" x14ac:dyDescent="0.3">
      <c r="V13275" s="66"/>
    </row>
    <row r="13276" spans="22:22" x14ac:dyDescent="0.3">
      <c r="V13276" s="66"/>
    </row>
    <row r="13277" spans="22:22" x14ac:dyDescent="0.3">
      <c r="V13277" s="66"/>
    </row>
    <row r="13278" spans="22:22" x14ac:dyDescent="0.3">
      <c r="V13278" s="66"/>
    </row>
    <row r="13279" spans="22:22" x14ac:dyDescent="0.3">
      <c r="V13279" s="66"/>
    </row>
    <row r="13280" spans="22:22" x14ac:dyDescent="0.3">
      <c r="V13280" s="66"/>
    </row>
    <row r="13281" spans="22:22" x14ac:dyDescent="0.3">
      <c r="V13281" s="66"/>
    </row>
    <row r="13282" spans="22:22" x14ac:dyDescent="0.3">
      <c r="V13282" s="66"/>
    </row>
    <row r="13283" spans="22:22" x14ac:dyDescent="0.3">
      <c r="V13283" s="66"/>
    </row>
    <row r="13284" spans="22:22" x14ac:dyDescent="0.3">
      <c r="V13284" s="66"/>
    </row>
    <row r="13285" spans="22:22" x14ac:dyDescent="0.3">
      <c r="V13285" s="66"/>
    </row>
    <row r="13286" spans="22:22" x14ac:dyDescent="0.3">
      <c r="V13286" s="66"/>
    </row>
    <row r="13287" spans="22:22" x14ac:dyDescent="0.3">
      <c r="V13287" s="66"/>
    </row>
    <row r="13288" spans="22:22" x14ac:dyDescent="0.3">
      <c r="V13288" s="66"/>
    </row>
    <row r="13289" spans="22:22" x14ac:dyDescent="0.3">
      <c r="V13289" s="66"/>
    </row>
    <row r="13290" spans="22:22" x14ac:dyDescent="0.3">
      <c r="V13290" s="66"/>
    </row>
    <row r="13291" spans="22:22" x14ac:dyDescent="0.3">
      <c r="V13291" s="66"/>
    </row>
    <row r="13292" spans="22:22" x14ac:dyDescent="0.3">
      <c r="V13292" s="66"/>
    </row>
    <row r="13293" spans="22:22" x14ac:dyDescent="0.3">
      <c r="V13293" s="66"/>
    </row>
    <row r="13294" spans="22:22" x14ac:dyDescent="0.3">
      <c r="V13294" s="66"/>
    </row>
    <row r="13295" spans="22:22" x14ac:dyDescent="0.3">
      <c r="V13295" s="66"/>
    </row>
    <row r="13296" spans="22:22" x14ac:dyDescent="0.3">
      <c r="V13296" s="66"/>
    </row>
    <row r="13297" spans="22:22" x14ac:dyDescent="0.3">
      <c r="V13297" s="66"/>
    </row>
    <row r="13298" spans="22:22" x14ac:dyDescent="0.3">
      <c r="V13298" s="66"/>
    </row>
    <row r="13299" spans="22:22" x14ac:dyDescent="0.3">
      <c r="V13299" s="66"/>
    </row>
    <row r="13300" spans="22:22" x14ac:dyDescent="0.3">
      <c r="V13300" s="66"/>
    </row>
    <row r="13301" spans="22:22" x14ac:dyDescent="0.3">
      <c r="V13301" s="66"/>
    </row>
    <row r="13302" spans="22:22" x14ac:dyDescent="0.3">
      <c r="V13302" s="66"/>
    </row>
    <row r="13303" spans="22:22" x14ac:dyDescent="0.3">
      <c r="V13303" s="66"/>
    </row>
    <row r="13304" spans="22:22" x14ac:dyDescent="0.3">
      <c r="V13304" s="66"/>
    </row>
    <row r="13305" spans="22:22" x14ac:dyDescent="0.3">
      <c r="V13305" s="66"/>
    </row>
    <row r="13306" spans="22:22" x14ac:dyDescent="0.3">
      <c r="V13306" s="66"/>
    </row>
    <row r="13307" spans="22:22" x14ac:dyDescent="0.3">
      <c r="V13307" s="66"/>
    </row>
    <row r="13308" spans="22:22" x14ac:dyDescent="0.3">
      <c r="V13308" s="66"/>
    </row>
    <row r="13309" spans="22:22" x14ac:dyDescent="0.3">
      <c r="V13309" s="66"/>
    </row>
    <row r="13310" spans="22:22" x14ac:dyDescent="0.3">
      <c r="V13310" s="66"/>
    </row>
    <row r="13311" spans="22:22" x14ac:dyDescent="0.3">
      <c r="V13311" s="66"/>
    </row>
    <row r="13312" spans="22:22" x14ac:dyDescent="0.3">
      <c r="V13312" s="66"/>
    </row>
    <row r="13313" spans="22:22" x14ac:dyDescent="0.3">
      <c r="V13313" s="66"/>
    </row>
    <row r="13314" spans="22:22" x14ac:dyDescent="0.3">
      <c r="V13314" s="66"/>
    </row>
    <row r="13315" spans="22:22" x14ac:dyDescent="0.3">
      <c r="V13315" s="66"/>
    </row>
    <row r="13316" spans="22:22" x14ac:dyDescent="0.3">
      <c r="V13316" s="66"/>
    </row>
    <row r="13317" spans="22:22" x14ac:dyDescent="0.3">
      <c r="V13317" s="66"/>
    </row>
    <row r="13318" spans="22:22" x14ac:dyDescent="0.3">
      <c r="V13318" s="66"/>
    </row>
    <row r="13319" spans="22:22" x14ac:dyDescent="0.3">
      <c r="V13319" s="66"/>
    </row>
    <row r="13320" spans="22:22" x14ac:dyDescent="0.3">
      <c r="V13320" s="66"/>
    </row>
    <row r="13321" spans="22:22" x14ac:dyDescent="0.3">
      <c r="V13321" s="66"/>
    </row>
    <row r="13322" spans="22:22" x14ac:dyDescent="0.3">
      <c r="V13322" s="66"/>
    </row>
    <row r="13323" spans="22:22" x14ac:dyDescent="0.3">
      <c r="V13323" s="66"/>
    </row>
    <row r="13324" spans="22:22" x14ac:dyDescent="0.3">
      <c r="V13324" s="66"/>
    </row>
    <row r="13325" spans="22:22" x14ac:dyDescent="0.3">
      <c r="V13325" s="66"/>
    </row>
    <row r="13326" spans="22:22" x14ac:dyDescent="0.3">
      <c r="V13326" s="66"/>
    </row>
    <row r="13327" spans="22:22" x14ac:dyDescent="0.3">
      <c r="V13327" s="66"/>
    </row>
    <row r="13328" spans="22:22" x14ac:dyDescent="0.3">
      <c r="V13328" s="66"/>
    </row>
    <row r="13329" spans="22:22" x14ac:dyDescent="0.3">
      <c r="V13329" s="66"/>
    </row>
    <row r="13330" spans="22:22" x14ac:dyDescent="0.3">
      <c r="V13330" s="66"/>
    </row>
    <row r="13331" spans="22:22" x14ac:dyDescent="0.3">
      <c r="V13331" s="66"/>
    </row>
    <row r="13332" spans="22:22" x14ac:dyDescent="0.3">
      <c r="V13332" s="66"/>
    </row>
    <row r="13333" spans="22:22" x14ac:dyDescent="0.3">
      <c r="V13333" s="66"/>
    </row>
    <row r="13334" spans="22:22" x14ac:dyDescent="0.3">
      <c r="V13334" s="66"/>
    </row>
    <row r="13335" spans="22:22" x14ac:dyDescent="0.3">
      <c r="V13335" s="66"/>
    </row>
    <row r="13336" spans="22:22" x14ac:dyDescent="0.3">
      <c r="V13336" s="66"/>
    </row>
    <row r="13337" spans="22:22" x14ac:dyDescent="0.3">
      <c r="V13337" s="66"/>
    </row>
    <row r="13338" spans="22:22" x14ac:dyDescent="0.3">
      <c r="V13338" s="66"/>
    </row>
    <row r="13339" spans="22:22" x14ac:dyDescent="0.3">
      <c r="V13339" s="66"/>
    </row>
    <row r="13340" spans="22:22" x14ac:dyDescent="0.3">
      <c r="V13340" s="66"/>
    </row>
    <row r="13341" spans="22:22" x14ac:dyDescent="0.3">
      <c r="V13341" s="66"/>
    </row>
    <row r="13342" spans="22:22" x14ac:dyDescent="0.3">
      <c r="V13342" s="66"/>
    </row>
    <row r="13343" spans="22:22" x14ac:dyDescent="0.3">
      <c r="V13343" s="66"/>
    </row>
    <row r="13344" spans="22:22" x14ac:dyDescent="0.3">
      <c r="V13344" s="66"/>
    </row>
    <row r="13345" spans="22:22" x14ac:dyDescent="0.3">
      <c r="V13345" s="66"/>
    </row>
    <row r="13346" spans="22:22" x14ac:dyDescent="0.3">
      <c r="V13346" s="66"/>
    </row>
    <row r="13347" spans="22:22" x14ac:dyDescent="0.3">
      <c r="V13347" s="66"/>
    </row>
    <row r="13348" spans="22:22" x14ac:dyDescent="0.3">
      <c r="V13348" s="66"/>
    </row>
    <row r="13349" spans="22:22" x14ac:dyDescent="0.3">
      <c r="V13349" s="66"/>
    </row>
    <row r="13350" spans="22:22" x14ac:dyDescent="0.3">
      <c r="V13350" s="66"/>
    </row>
    <row r="13351" spans="22:22" x14ac:dyDescent="0.3">
      <c r="V13351" s="66"/>
    </row>
    <row r="13352" spans="22:22" x14ac:dyDescent="0.3">
      <c r="V13352" s="66"/>
    </row>
    <row r="13353" spans="22:22" x14ac:dyDescent="0.3">
      <c r="V13353" s="66"/>
    </row>
    <row r="13354" spans="22:22" x14ac:dyDescent="0.3">
      <c r="V13354" s="66"/>
    </row>
    <row r="13355" spans="22:22" x14ac:dyDescent="0.3">
      <c r="V13355" s="66"/>
    </row>
    <row r="13356" spans="22:22" x14ac:dyDescent="0.3">
      <c r="V13356" s="66"/>
    </row>
    <row r="13357" spans="22:22" x14ac:dyDescent="0.3">
      <c r="V13357" s="66"/>
    </row>
    <row r="13358" spans="22:22" x14ac:dyDescent="0.3">
      <c r="V13358" s="66"/>
    </row>
    <row r="13359" spans="22:22" x14ac:dyDescent="0.3">
      <c r="V13359" s="66"/>
    </row>
    <row r="13360" spans="22:22" x14ac:dyDescent="0.3">
      <c r="V13360" s="66"/>
    </row>
    <row r="13361" spans="22:22" x14ac:dyDescent="0.3">
      <c r="V13361" s="66"/>
    </row>
    <row r="13362" spans="22:22" x14ac:dyDescent="0.3">
      <c r="V13362" s="66"/>
    </row>
    <row r="13363" spans="22:22" x14ac:dyDescent="0.3">
      <c r="V13363" s="66"/>
    </row>
    <row r="13364" spans="22:22" x14ac:dyDescent="0.3">
      <c r="V13364" s="66"/>
    </row>
    <row r="13365" spans="22:22" x14ac:dyDescent="0.3">
      <c r="V13365" s="66"/>
    </row>
    <row r="13366" spans="22:22" x14ac:dyDescent="0.3">
      <c r="V13366" s="66"/>
    </row>
    <row r="13367" spans="22:22" x14ac:dyDescent="0.3">
      <c r="V13367" s="66"/>
    </row>
    <row r="13368" spans="22:22" x14ac:dyDescent="0.3">
      <c r="V13368" s="66"/>
    </row>
    <row r="13369" spans="22:22" x14ac:dyDescent="0.3">
      <c r="V13369" s="66"/>
    </row>
    <row r="13370" spans="22:22" x14ac:dyDescent="0.3">
      <c r="V13370" s="66"/>
    </row>
    <row r="13371" spans="22:22" x14ac:dyDescent="0.3">
      <c r="V13371" s="66"/>
    </row>
    <row r="13372" spans="22:22" x14ac:dyDescent="0.3">
      <c r="V13372" s="66"/>
    </row>
    <row r="13373" spans="22:22" x14ac:dyDescent="0.3">
      <c r="V13373" s="66"/>
    </row>
    <row r="13374" spans="22:22" x14ac:dyDescent="0.3">
      <c r="V13374" s="66"/>
    </row>
    <row r="13375" spans="22:22" x14ac:dyDescent="0.3">
      <c r="V13375" s="66"/>
    </row>
    <row r="13376" spans="22:22" x14ac:dyDescent="0.3">
      <c r="V13376" s="66"/>
    </row>
    <row r="13377" spans="22:22" x14ac:dyDescent="0.3">
      <c r="V13377" s="66"/>
    </row>
    <row r="13378" spans="22:22" x14ac:dyDescent="0.3">
      <c r="V13378" s="66"/>
    </row>
    <row r="13379" spans="22:22" x14ac:dyDescent="0.3">
      <c r="V13379" s="66"/>
    </row>
    <row r="13380" spans="22:22" x14ac:dyDescent="0.3">
      <c r="V13380" s="66"/>
    </row>
    <row r="13381" spans="22:22" x14ac:dyDescent="0.3">
      <c r="V13381" s="66"/>
    </row>
    <row r="13382" spans="22:22" x14ac:dyDescent="0.3">
      <c r="V13382" s="66"/>
    </row>
    <row r="13383" spans="22:22" x14ac:dyDescent="0.3">
      <c r="V13383" s="66"/>
    </row>
    <row r="13384" spans="22:22" x14ac:dyDescent="0.3">
      <c r="V13384" s="66"/>
    </row>
    <row r="13385" spans="22:22" x14ac:dyDescent="0.3">
      <c r="V13385" s="66"/>
    </row>
    <row r="13386" spans="22:22" x14ac:dyDescent="0.3">
      <c r="V13386" s="66"/>
    </row>
    <row r="13387" spans="22:22" x14ac:dyDescent="0.3">
      <c r="V13387" s="66"/>
    </row>
    <row r="13388" spans="22:22" x14ac:dyDescent="0.3">
      <c r="V13388" s="66"/>
    </row>
    <row r="13389" spans="22:22" x14ac:dyDescent="0.3">
      <c r="V13389" s="66"/>
    </row>
    <row r="13390" spans="22:22" x14ac:dyDescent="0.3">
      <c r="V13390" s="66"/>
    </row>
    <row r="13391" spans="22:22" x14ac:dyDescent="0.3">
      <c r="V13391" s="66"/>
    </row>
    <row r="13392" spans="22:22" x14ac:dyDescent="0.3">
      <c r="V13392" s="66"/>
    </row>
    <row r="13393" spans="22:22" x14ac:dyDescent="0.3">
      <c r="V13393" s="66"/>
    </row>
    <row r="13394" spans="22:22" x14ac:dyDescent="0.3">
      <c r="V13394" s="66"/>
    </row>
    <row r="13395" spans="22:22" x14ac:dyDescent="0.3">
      <c r="V13395" s="66"/>
    </row>
    <row r="13396" spans="22:22" x14ac:dyDescent="0.3">
      <c r="V13396" s="66"/>
    </row>
    <row r="13397" spans="22:22" x14ac:dyDescent="0.3">
      <c r="V13397" s="66"/>
    </row>
    <row r="13398" spans="22:22" x14ac:dyDescent="0.3">
      <c r="V13398" s="66"/>
    </row>
    <row r="13399" spans="22:22" x14ac:dyDescent="0.3">
      <c r="V13399" s="66"/>
    </row>
    <row r="13400" spans="22:22" x14ac:dyDescent="0.3">
      <c r="V13400" s="66"/>
    </row>
    <row r="13401" spans="22:22" x14ac:dyDescent="0.3">
      <c r="V13401" s="66"/>
    </row>
    <row r="13402" spans="22:22" x14ac:dyDescent="0.3">
      <c r="V13402" s="66"/>
    </row>
    <row r="13403" spans="22:22" x14ac:dyDescent="0.3">
      <c r="V13403" s="66"/>
    </row>
    <row r="13404" spans="22:22" x14ac:dyDescent="0.3">
      <c r="V13404" s="66"/>
    </row>
    <row r="13405" spans="22:22" x14ac:dyDescent="0.3">
      <c r="V13405" s="66"/>
    </row>
    <row r="13406" spans="22:22" x14ac:dyDescent="0.3">
      <c r="V13406" s="66"/>
    </row>
    <row r="13407" spans="22:22" x14ac:dyDescent="0.3">
      <c r="V13407" s="66"/>
    </row>
    <row r="13408" spans="22:22" x14ac:dyDescent="0.3">
      <c r="V13408" s="66"/>
    </row>
    <row r="13409" spans="22:22" x14ac:dyDescent="0.3">
      <c r="V13409" s="66"/>
    </row>
    <row r="13410" spans="22:22" x14ac:dyDescent="0.3">
      <c r="V13410" s="66"/>
    </row>
    <row r="13411" spans="22:22" x14ac:dyDescent="0.3">
      <c r="V13411" s="66"/>
    </row>
    <row r="13412" spans="22:22" x14ac:dyDescent="0.3">
      <c r="V13412" s="66"/>
    </row>
    <row r="13413" spans="22:22" x14ac:dyDescent="0.3">
      <c r="V13413" s="66"/>
    </row>
    <row r="13414" spans="22:22" x14ac:dyDescent="0.3">
      <c r="V13414" s="66"/>
    </row>
    <row r="13415" spans="22:22" x14ac:dyDescent="0.3">
      <c r="V13415" s="66"/>
    </row>
    <row r="13416" spans="22:22" x14ac:dyDescent="0.3">
      <c r="V13416" s="66"/>
    </row>
    <row r="13417" spans="22:22" x14ac:dyDescent="0.3">
      <c r="V13417" s="66"/>
    </row>
    <row r="13418" spans="22:22" x14ac:dyDescent="0.3">
      <c r="V13418" s="66"/>
    </row>
    <row r="13419" spans="22:22" x14ac:dyDescent="0.3">
      <c r="V13419" s="66"/>
    </row>
    <row r="13420" spans="22:22" x14ac:dyDescent="0.3">
      <c r="V13420" s="66"/>
    </row>
    <row r="13421" spans="22:22" x14ac:dyDescent="0.3">
      <c r="V13421" s="66"/>
    </row>
    <row r="13422" spans="22:22" x14ac:dyDescent="0.3">
      <c r="V13422" s="66"/>
    </row>
    <row r="13423" spans="22:22" x14ac:dyDescent="0.3">
      <c r="V13423" s="66"/>
    </row>
    <row r="13424" spans="22:22" x14ac:dyDescent="0.3">
      <c r="V13424" s="66"/>
    </row>
    <row r="13425" spans="22:22" x14ac:dyDescent="0.3">
      <c r="V13425" s="66"/>
    </row>
    <row r="13426" spans="22:22" x14ac:dyDescent="0.3">
      <c r="V13426" s="66"/>
    </row>
    <row r="13427" spans="22:22" x14ac:dyDescent="0.3">
      <c r="V13427" s="66"/>
    </row>
    <row r="13428" spans="22:22" x14ac:dyDescent="0.3">
      <c r="V13428" s="66"/>
    </row>
    <row r="13429" spans="22:22" x14ac:dyDescent="0.3">
      <c r="V13429" s="66"/>
    </row>
    <row r="13430" spans="22:22" x14ac:dyDescent="0.3">
      <c r="V13430" s="66"/>
    </row>
    <row r="13431" spans="22:22" x14ac:dyDescent="0.3">
      <c r="V13431" s="66"/>
    </row>
    <row r="13432" spans="22:22" x14ac:dyDescent="0.3">
      <c r="V13432" s="66"/>
    </row>
    <row r="13433" spans="22:22" x14ac:dyDescent="0.3">
      <c r="V13433" s="66"/>
    </row>
    <row r="13434" spans="22:22" x14ac:dyDescent="0.3">
      <c r="V13434" s="66"/>
    </row>
    <row r="13435" spans="22:22" x14ac:dyDescent="0.3">
      <c r="V13435" s="66"/>
    </row>
    <row r="13436" spans="22:22" x14ac:dyDescent="0.3">
      <c r="V13436" s="66"/>
    </row>
    <row r="13437" spans="22:22" x14ac:dyDescent="0.3">
      <c r="V13437" s="66"/>
    </row>
    <row r="13438" spans="22:22" x14ac:dyDescent="0.3">
      <c r="V13438" s="66"/>
    </row>
    <row r="13439" spans="22:22" x14ac:dyDescent="0.3">
      <c r="V13439" s="66"/>
    </row>
    <row r="13440" spans="22:22" x14ac:dyDescent="0.3">
      <c r="V13440" s="66"/>
    </row>
    <row r="13441" spans="22:22" x14ac:dyDescent="0.3">
      <c r="V13441" s="66"/>
    </row>
    <row r="13442" spans="22:22" x14ac:dyDescent="0.3">
      <c r="V13442" s="66"/>
    </row>
    <row r="13443" spans="22:22" x14ac:dyDescent="0.3">
      <c r="V13443" s="66"/>
    </row>
    <row r="13444" spans="22:22" x14ac:dyDescent="0.3">
      <c r="V13444" s="66"/>
    </row>
    <row r="13445" spans="22:22" x14ac:dyDescent="0.3">
      <c r="V13445" s="66"/>
    </row>
    <row r="13446" spans="22:22" x14ac:dyDescent="0.3">
      <c r="V13446" s="66"/>
    </row>
    <row r="13447" spans="22:22" x14ac:dyDescent="0.3">
      <c r="V13447" s="66"/>
    </row>
    <row r="13448" spans="22:22" x14ac:dyDescent="0.3">
      <c r="V13448" s="66"/>
    </row>
    <row r="13449" spans="22:22" x14ac:dyDescent="0.3">
      <c r="V13449" s="66"/>
    </row>
    <row r="13450" spans="22:22" x14ac:dyDescent="0.3">
      <c r="V13450" s="66"/>
    </row>
    <row r="13451" spans="22:22" x14ac:dyDescent="0.3">
      <c r="V13451" s="66"/>
    </row>
    <row r="13452" spans="22:22" x14ac:dyDescent="0.3">
      <c r="V13452" s="66"/>
    </row>
    <row r="13453" spans="22:22" x14ac:dyDescent="0.3">
      <c r="V13453" s="66"/>
    </row>
    <row r="13454" spans="22:22" x14ac:dyDescent="0.3">
      <c r="V13454" s="66"/>
    </row>
    <row r="13455" spans="22:22" x14ac:dyDescent="0.3">
      <c r="V13455" s="66"/>
    </row>
    <row r="13456" spans="22:22" x14ac:dyDescent="0.3">
      <c r="V13456" s="66"/>
    </row>
    <row r="13457" spans="22:22" x14ac:dyDescent="0.3">
      <c r="V13457" s="66"/>
    </row>
    <row r="13458" spans="22:22" x14ac:dyDescent="0.3">
      <c r="V13458" s="66"/>
    </row>
    <row r="13459" spans="22:22" x14ac:dyDescent="0.3">
      <c r="V13459" s="66"/>
    </row>
    <row r="13460" spans="22:22" x14ac:dyDescent="0.3">
      <c r="V13460" s="66"/>
    </row>
    <row r="13461" spans="22:22" x14ac:dyDescent="0.3">
      <c r="V13461" s="66"/>
    </row>
    <row r="13462" spans="22:22" x14ac:dyDescent="0.3">
      <c r="V13462" s="66"/>
    </row>
    <row r="13463" spans="22:22" x14ac:dyDescent="0.3">
      <c r="V13463" s="66"/>
    </row>
    <row r="13464" spans="22:22" x14ac:dyDescent="0.3">
      <c r="V13464" s="66"/>
    </row>
    <row r="13465" spans="22:22" x14ac:dyDescent="0.3">
      <c r="V13465" s="66"/>
    </row>
    <row r="13466" spans="22:22" x14ac:dyDescent="0.3">
      <c r="V13466" s="66"/>
    </row>
    <row r="13467" spans="22:22" x14ac:dyDescent="0.3">
      <c r="V13467" s="66"/>
    </row>
    <row r="13468" spans="22:22" x14ac:dyDescent="0.3">
      <c r="V13468" s="66"/>
    </row>
    <row r="13469" spans="22:22" x14ac:dyDescent="0.3">
      <c r="V13469" s="66"/>
    </row>
    <row r="13470" spans="22:22" x14ac:dyDescent="0.3">
      <c r="V13470" s="66"/>
    </row>
    <row r="13471" spans="22:22" x14ac:dyDescent="0.3">
      <c r="V13471" s="66"/>
    </row>
    <row r="13472" spans="22:22" x14ac:dyDescent="0.3">
      <c r="V13472" s="66"/>
    </row>
    <row r="13473" spans="22:22" x14ac:dyDescent="0.3">
      <c r="V13473" s="66"/>
    </row>
    <row r="13474" spans="22:22" x14ac:dyDescent="0.3">
      <c r="V13474" s="66"/>
    </row>
    <row r="13475" spans="22:22" x14ac:dyDescent="0.3">
      <c r="V13475" s="66"/>
    </row>
    <row r="13476" spans="22:22" x14ac:dyDescent="0.3">
      <c r="V13476" s="66"/>
    </row>
    <row r="13477" spans="22:22" x14ac:dyDescent="0.3">
      <c r="V13477" s="66"/>
    </row>
    <row r="13478" spans="22:22" x14ac:dyDescent="0.3">
      <c r="V13478" s="66"/>
    </row>
    <row r="13479" spans="22:22" x14ac:dyDescent="0.3">
      <c r="V13479" s="66"/>
    </row>
    <row r="13480" spans="22:22" x14ac:dyDescent="0.3">
      <c r="V13480" s="66"/>
    </row>
    <row r="13481" spans="22:22" x14ac:dyDescent="0.3">
      <c r="V13481" s="66"/>
    </row>
    <row r="13482" spans="22:22" x14ac:dyDescent="0.3">
      <c r="V13482" s="66"/>
    </row>
    <row r="13483" spans="22:22" x14ac:dyDescent="0.3">
      <c r="V13483" s="66"/>
    </row>
    <row r="13484" spans="22:22" x14ac:dyDescent="0.3">
      <c r="V13484" s="66"/>
    </row>
    <row r="13485" spans="22:22" x14ac:dyDescent="0.3">
      <c r="V13485" s="66"/>
    </row>
    <row r="13486" spans="22:22" x14ac:dyDescent="0.3">
      <c r="V13486" s="66"/>
    </row>
    <row r="13487" spans="22:22" x14ac:dyDescent="0.3">
      <c r="V13487" s="66"/>
    </row>
    <row r="13488" spans="22:22" x14ac:dyDescent="0.3">
      <c r="V13488" s="66"/>
    </row>
    <row r="13489" spans="22:22" x14ac:dyDescent="0.3">
      <c r="V13489" s="66"/>
    </row>
    <row r="13490" spans="22:22" x14ac:dyDescent="0.3">
      <c r="V13490" s="66"/>
    </row>
    <row r="13491" spans="22:22" x14ac:dyDescent="0.3">
      <c r="V13491" s="66"/>
    </row>
    <row r="13492" spans="22:22" x14ac:dyDescent="0.3">
      <c r="V13492" s="66"/>
    </row>
    <row r="13493" spans="22:22" x14ac:dyDescent="0.3">
      <c r="V13493" s="66"/>
    </row>
    <row r="13494" spans="22:22" x14ac:dyDescent="0.3">
      <c r="V13494" s="66"/>
    </row>
    <row r="13495" spans="22:22" x14ac:dyDescent="0.3">
      <c r="V13495" s="66"/>
    </row>
    <row r="13496" spans="22:22" x14ac:dyDescent="0.3">
      <c r="V13496" s="66"/>
    </row>
    <row r="13497" spans="22:22" x14ac:dyDescent="0.3">
      <c r="V13497" s="66"/>
    </row>
    <row r="13498" spans="22:22" x14ac:dyDescent="0.3">
      <c r="V13498" s="66"/>
    </row>
    <row r="13499" spans="22:22" x14ac:dyDescent="0.3">
      <c r="V13499" s="66"/>
    </row>
    <row r="13500" spans="22:22" x14ac:dyDescent="0.3">
      <c r="V13500" s="66"/>
    </row>
    <row r="13501" spans="22:22" x14ac:dyDescent="0.3">
      <c r="V13501" s="66"/>
    </row>
    <row r="13502" spans="22:22" x14ac:dyDescent="0.3">
      <c r="V13502" s="66"/>
    </row>
    <row r="13503" spans="22:22" x14ac:dyDescent="0.3">
      <c r="V13503" s="66"/>
    </row>
    <row r="13504" spans="22:22" x14ac:dyDescent="0.3">
      <c r="V13504" s="66"/>
    </row>
    <row r="13505" spans="22:22" x14ac:dyDescent="0.3">
      <c r="V13505" s="66"/>
    </row>
    <row r="13506" spans="22:22" x14ac:dyDescent="0.3">
      <c r="V13506" s="66"/>
    </row>
    <row r="13507" spans="22:22" x14ac:dyDescent="0.3">
      <c r="V13507" s="66"/>
    </row>
    <row r="13508" spans="22:22" x14ac:dyDescent="0.3">
      <c r="V13508" s="66"/>
    </row>
    <row r="13509" spans="22:22" x14ac:dyDescent="0.3">
      <c r="V13509" s="66"/>
    </row>
    <row r="13510" spans="22:22" x14ac:dyDescent="0.3">
      <c r="V13510" s="66"/>
    </row>
    <row r="13511" spans="22:22" x14ac:dyDescent="0.3">
      <c r="V13511" s="66"/>
    </row>
    <row r="13512" spans="22:22" x14ac:dyDescent="0.3">
      <c r="V13512" s="66"/>
    </row>
    <row r="13513" spans="22:22" x14ac:dyDescent="0.3">
      <c r="V13513" s="66"/>
    </row>
    <row r="13514" spans="22:22" x14ac:dyDescent="0.3">
      <c r="V13514" s="66"/>
    </row>
    <row r="13515" spans="22:22" x14ac:dyDescent="0.3">
      <c r="V13515" s="66"/>
    </row>
    <row r="13516" spans="22:22" x14ac:dyDescent="0.3">
      <c r="V13516" s="66"/>
    </row>
    <row r="13517" spans="22:22" x14ac:dyDescent="0.3">
      <c r="V13517" s="66"/>
    </row>
    <row r="13518" spans="22:22" x14ac:dyDescent="0.3">
      <c r="V13518" s="66"/>
    </row>
    <row r="13519" spans="22:22" x14ac:dyDescent="0.3">
      <c r="V13519" s="66"/>
    </row>
    <row r="13520" spans="22:22" x14ac:dyDescent="0.3">
      <c r="V13520" s="66"/>
    </row>
    <row r="13521" spans="22:22" x14ac:dyDescent="0.3">
      <c r="V13521" s="66"/>
    </row>
    <row r="13522" spans="22:22" x14ac:dyDescent="0.3">
      <c r="V13522" s="66"/>
    </row>
    <row r="13523" spans="22:22" x14ac:dyDescent="0.3">
      <c r="V13523" s="66"/>
    </row>
    <row r="13524" spans="22:22" x14ac:dyDescent="0.3">
      <c r="V13524" s="66"/>
    </row>
    <row r="13525" spans="22:22" x14ac:dyDescent="0.3">
      <c r="V13525" s="66"/>
    </row>
    <row r="13526" spans="22:22" x14ac:dyDescent="0.3">
      <c r="V13526" s="66"/>
    </row>
    <row r="13527" spans="22:22" x14ac:dyDescent="0.3">
      <c r="V13527" s="66"/>
    </row>
    <row r="13528" spans="22:22" x14ac:dyDescent="0.3">
      <c r="V13528" s="66"/>
    </row>
    <row r="13529" spans="22:22" x14ac:dyDescent="0.3">
      <c r="V13529" s="66"/>
    </row>
    <row r="13530" spans="22:22" x14ac:dyDescent="0.3">
      <c r="V13530" s="66"/>
    </row>
    <row r="13531" spans="22:22" x14ac:dyDescent="0.3">
      <c r="V13531" s="66"/>
    </row>
    <row r="13532" spans="22:22" x14ac:dyDescent="0.3">
      <c r="V13532" s="66"/>
    </row>
    <row r="13533" spans="22:22" x14ac:dyDescent="0.3">
      <c r="V13533" s="66"/>
    </row>
    <row r="13534" spans="22:22" x14ac:dyDescent="0.3">
      <c r="V13534" s="66"/>
    </row>
    <row r="13535" spans="22:22" x14ac:dyDescent="0.3">
      <c r="V13535" s="66"/>
    </row>
    <row r="13536" spans="22:22" x14ac:dyDescent="0.3">
      <c r="V13536" s="66"/>
    </row>
    <row r="13537" spans="22:22" x14ac:dyDescent="0.3">
      <c r="V13537" s="66"/>
    </row>
    <row r="13538" spans="22:22" x14ac:dyDescent="0.3">
      <c r="V13538" s="66"/>
    </row>
    <row r="13539" spans="22:22" x14ac:dyDescent="0.3">
      <c r="V13539" s="66"/>
    </row>
    <row r="13540" spans="22:22" x14ac:dyDescent="0.3">
      <c r="V13540" s="66"/>
    </row>
    <row r="13541" spans="22:22" x14ac:dyDescent="0.3">
      <c r="V13541" s="66"/>
    </row>
    <row r="13542" spans="22:22" x14ac:dyDescent="0.3">
      <c r="V13542" s="66"/>
    </row>
    <row r="13543" spans="22:22" x14ac:dyDescent="0.3">
      <c r="V13543" s="66"/>
    </row>
    <row r="13544" spans="22:22" x14ac:dyDescent="0.3">
      <c r="V13544" s="66"/>
    </row>
    <row r="13545" spans="22:22" x14ac:dyDescent="0.3">
      <c r="V13545" s="66"/>
    </row>
    <row r="13546" spans="22:22" x14ac:dyDescent="0.3">
      <c r="V13546" s="66"/>
    </row>
    <row r="13547" spans="22:22" x14ac:dyDescent="0.3">
      <c r="V13547" s="66"/>
    </row>
    <row r="13548" spans="22:22" x14ac:dyDescent="0.3">
      <c r="V13548" s="66"/>
    </row>
    <row r="13549" spans="22:22" x14ac:dyDescent="0.3">
      <c r="V13549" s="66"/>
    </row>
    <row r="13550" spans="22:22" x14ac:dyDescent="0.3">
      <c r="V13550" s="66"/>
    </row>
    <row r="13551" spans="22:22" x14ac:dyDescent="0.3">
      <c r="V13551" s="66"/>
    </row>
    <row r="13552" spans="22:22" x14ac:dyDescent="0.3">
      <c r="V13552" s="66"/>
    </row>
    <row r="13553" spans="22:22" x14ac:dyDescent="0.3">
      <c r="V13553" s="66"/>
    </row>
    <row r="13554" spans="22:22" x14ac:dyDescent="0.3">
      <c r="V13554" s="66"/>
    </row>
    <row r="13555" spans="22:22" x14ac:dyDescent="0.3">
      <c r="V13555" s="66"/>
    </row>
    <row r="13556" spans="22:22" x14ac:dyDescent="0.3">
      <c r="V13556" s="66"/>
    </row>
    <row r="13557" spans="22:22" x14ac:dyDescent="0.3">
      <c r="V13557" s="66"/>
    </row>
    <row r="13558" spans="22:22" x14ac:dyDescent="0.3">
      <c r="V13558" s="66"/>
    </row>
    <row r="13559" spans="22:22" x14ac:dyDescent="0.3">
      <c r="V13559" s="66"/>
    </row>
    <row r="13560" spans="22:22" x14ac:dyDescent="0.3">
      <c r="V13560" s="66"/>
    </row>
    <row r="13561" spans="22:22" x14ac:dyDescent="0.3">
      <c r="V13561" s="66"/>
    </row>
    <row r="13562" spans="22:22" x14ac:dyDescent="0.3">
      <c r="V13562" s="66"/>
    </row>
    <row r="13563" spans="22:22" x14ac:dyDescent="0.3">
      <c r="V13563" s="66"/>
    </row>
    <row r="13564" spans="22:22" x14ac:dyDescent="0.3">
      <c r="V13564" s="66"/>
    </row>
    <row r="13565" spans="22:22" x14ac:dyDescent="0.3">
      <c r="V13565" s="66"/>
    </row>
    <row r="13566" spans="22:22" x14ac:dyDescent="0.3">
      <c r="V13566" s="66"/>
    </row>
    <row r="13567" spans="22:22" x14ac:dyDescent="0.3">
      <c r="V13567" s="66"/>
    </row>
    <row r="13568" spans="22:22" x14ac:dyDescent="0.3">
      <c r="V13568" s="66"/>
    </row>
    <row r="13569" spans="22:22" x14ac:dyDescent="0.3">
      <c r="V13569" s="66"/>
    </row>
    <row r="13570" spans="22:22" x14ac:dyDescent="0.3">
      <c r="V13570" s="66"/>
    </row>
    <row r="13571" spans="22:22" x14ac:dyDescent="0.3">
      <c r="V13571" s="66"/>
    </row>
    <row r="13572" spans="22:22" x14ac:dyDescent="0.3">
      <c r="V13572" s="66"/>
    </row>
    <row r="13573" spans="22:22" x14ac:dyDescent="0.3">
      <c r="V13573" s="66"/>
    </row>
    <row r="13574" spans="22:22" x14ac:dyDescent="0.3">
      <c r="V13574" s="66"/>
    </row>
    <row r="13575" spans="22:22" x14ac:dyDescent="0.3">
      <c r="V13575" s="66"/>
    </row>
    <row r="13576" spans="22:22" x14ac:dyDescent="0.3">
      <c r="V13576" s="66"/>
    </row>
    <row r="13577" spans="22:22" x14ac:dyDescent="0.3">
      <c r="V13577" s="66"/>
    </row>
    <row r="13578" spans="22:22" x14ac:dyDescent="0.3">
      <c r="V13578" s="66"/>
    </row>
    <row r="13579" spans="22:22" x14ac:dyDescent="0.3">
      <c r="V13579" s="66"/>
    </row>
    <row r="13580" spans="22:22" x14ac:dyDescent="0.3">
      <c r="V13580" s="66"/>
    </row>
    <row r="13581" spans="22:22" x14ac:dyDescent="0.3">
      <c r="V13581" s="66"/>
    </row>
    <row r="13582" spans="22:22" x14ac:dyDescent="0.3">
      <c r="V13582" s="66"/>
    </row>
    <row r="13583" spans="22:22" x14ac:dyDescent="0.3">
      <c r="V13583" s="66"/>
    </row>
    <row r="13584" spans="22:22" x14ac:dyDescent="0.3">
      <c r="V13584" s="66"/>
    </row>
    <row r="13585" spans="22:22" x14ac:dyDescent="0.3">
      <c r="V13585" s="66"/>
    </row>
    <row r="13586" spans="22:22" x14ac:dyDescent="0.3">
      <c r="V13586" s="66"/>
    </row>
    <row r="13587" spans="22:22" x14ac:dyDescent="0.3">
      <c r="V13587" s="66"/>
    </row>
    <row r="13588" spans="22:22" x14ac:dyDescent="0.3">
      <c r="V13588" s="66"/>
    </row>
    <row r="13589" spans="22:22" x14ac:dyDescent="0.3">
      <c r="V13589" s="66"/>
    </row>
    <row r="13590" spans="22:22" x14ac:dyDescent="0.3">
      <c r="V13590" s="66"/>
    </row>
    <row r="13591" spans="22:22" x14ac:dyDescent="0.3">
      <c r="V13591" s="66"/>
    </row>
    <row r="13592" spans="22:22" x14ac:dyDescent="0.3">
      <c r="V13592" s="66"/>
    </row>
    <row r="13593" spans="22:22" x14ac:dyDescent="0.3">
      <c r="V13593" s="66"/>
    </row>
    <row r="13594" spans="22:22" x14ac:dyDescent="0.3">
      <c r="V13594" s="66"/>
    </row>
    <row r="13595" spans="22:22" x14ac:dyDescent="0.3">
      <c r="V13595" s="66"/>
    </row>
    <row r="13596" spans="22:22" x14ac:dyDescent="0.3">
      <c r="V13596" s="66"/>
    </row>
    <row r="13597" spans="22:22" x14ac:dyDescent="0.3">
      <c r="V13597" s="66"/>
    </row>
    <row r="13598" spans="22:22" x14ac:dyDescent="0.3">
      <c r="V13598" s="66"/>
    </row>
    <row r="13599" spans="22:22" x14ac:dyDescent="0.3">
      <c r="V13599" s="66"/>
    </row>
    <row r="13600" spans="22:22" x14ac:dyDescent="0.3">
      <c r="V13600" s="66"/>
    </row>
    <row r="13601" spans="22:22" x14ac:dyDescent="0.3">
      <c r="V13601" s="66"/>
    </row>
    <row r="13602" spans="22:22" x14ac:dyDescent="0.3">
      <c r="V13602" s="66"/>
    </row>
    <row r="13603" spans="22:22" x14ac:dyDescent="0.3">
      <c r="V13603" s="66"/>
    </row>
    <row r="13604" spans="22:22" x14ac:dyDescent="0.3">
      <c r="V13604" s="66"/>
    </row>
    <row r="13605" spans="22:22" x14ac:dyDescent="0.3">
      <c r="V13605" s="66"/>
    </row>
    <row r="13606" spans="22:22" x14ac:dyDescent="0.3">
      <c r="V13606" s="66"/>
    </row>
    <row r="13607" spans="22:22" x14ac:dyDescent="0.3">
      <c r="V13607" s="66"/>
    </row>
    <row r="13608" spans="22:22" x14ac:dyDescent="0.3">
      <c r="V13608" s="66"/>
    </row>
    <row r="13609" spans="22:22" x14ac:dyDescent="0.3">
      <c r="V13609" s="66"/>
    </row>
    <row r="13610" spans="22:22" x14ac:dyDescent="0.3">
      <c r="V13610" s="66"/>
    </row>
    <row r="13611" spans="22:22" x14ac:dyDescent="0.3">
      <c r="V13611" s="66"/>
    </row>
    <row r="13612" spans="22:22" x14ac:dyDescent="0.3">
      <c r="V13612" s="66"/>
    </row>
    <row r="13613" spans="22:22" x14ac:dyDescent="0.3">
      <c r="V13613" s="66"/>
    </row>
    <row r="13614" spans="22:22" x14ac:dyDescent="0.3">
      <c r="V13614" s="66"/>
    </row>
    <row r="13615" spans="22:22" x14ac:dyDescent="0.3">
      <c r="V13615" s="66"/>
    </row>
    <row r="13616" spans="22:22" x14ac:dyDescent="0.3">
      <c r="V13616" s="66"/>
    </row>
    <row r="13617" spans="22:22" x14ac:dyDescent="0.3">
      <c r="V13617" s="66"/>
    </row>
    <row r="13618" spans="22:22" x14ac:dyDescent="0.3">
      <c r="V13618" s="66"/>
    </row>
    <row r="13619" spans="22:22" x14ac:dyDescent="0.3">
      <c r="V13619" s="66"/>
    </row>
    <row r="13620" spans="22:22" x14ac:dyDescent="0.3">
      <c r="V13620" s="66"/>
    </row>
    <row r="13621" spans="22:22" x14ac:dyDescent="0.3">
      <c r="V13621" s="66"/>
    </row>
    <row r="13622" spans="22:22" x14ac:dyDescent="0.3">
      <c r="V13622" s="66"/>
    </row>
    <row r="13623" spans="22:22" x14ac:dyDescent="0.3">
      <c r="V13623" s="66"/>
    </row>
    <row r="13624" spans="22:22" x14ac:dyDescent="0.3">
      <c r="V13624" s="66"/>
    </row>
    <row r="13625" spans="22:22" x14ac:dyDescent="0.3">
      <c r="V13625" s="66"/>
    </row>
    <row r="13626" spans="22:22" x14ac:dyDescent="0.3">
      <c r="V13626" s="66"/>
    </row>
    <row r="13627" spans="22:22" x14ac:dyDescent="0.3">
      <c r="V13627" s="66"/>
    </row>
    <row r="13628" spans="22:22" x14ac:dyDescent="0.3">
      <c r="V13628" s="66"/>
    </row>
    <row r="13629" spans="22:22" x14ac:dyDescent="0.3">
      <c r="V13629" s="66"/>
    </row>
    <row r="13630" spans="22:22" x14ac:dyDescent="0.3">
      <c r="V13630" s="66"/>
    </row>
    <row r="13631" spans="22:22" x14ac:dyDescent="0.3">
      <c r="V13631" s="66"/>
    </row>
    <row r="13632" spans="22:22" x14ac:dyDescent="0.3">
      <c r="V13632" s="66"/>
    </row>
    <row r="13633" spans="22:22" x14ac:dyDescent="0.3">
      <c r="V13633" s="66"/>
    </row>
    <row r="13634" spans="22:22" x14ac:dyDescent="0.3">
      <c r="V13634" s="66"/>
    </row>
    <row r="13635" spans="22:22" x14ac:dyDescent="0.3">
      <c r="V13635" s="66"/>
    </row>
    <row r="13636" spans="22:22" x14ac:dyDescent="0.3">
      <c r="V13636" s="66"/>
    </row>
    <row r="13637" spans="22:22" x14ac:dyDescent="0.3">
      <c r="V13637" s="66"/>
    </row>
    <row r="13638" spans="22:22" x14ac:dyDescent="0.3">
      <c r="V13638" s="66"/>
    </row>
    <row r="13639" spans="22:22" x14ac:dyDescent="0.3">
      <c r="V13639" s="66"/>
    </row>
    <row r="13640" spans="22:22" x14ac:dyDescent="0.3">
      <c r="V13640" s="66"/>
    </row>
    <row r="13641" spans="22:22" x14ac:dyDescent="0.3">
      <c r="V13641" s="66"/>
    </row>
    <row r="13642" spans="22:22" x14ac:dyDescent="0.3">
      <c r="V13642" s="66"/>
    </row>
    <row r="13643" spans="22:22" x14ac:dyDescent="0.3">
      <c r="V13643" s="66"/>
    </row>
    <row r="13644" spans="22:22" x14ac:dyDescent="0.3">
      <c r="V13644" s="66"/>
    </row>
    <row r="13645" spans="22:22" x14ac:dyDescent="0.3">
      <c r="V13645" s="66"/>
    </row>
    <row r="13646" spans="22:22" x14ac:dyDescent="0.3">
      <c r="V13646" s="66"/>
    </row>
    <row r="13647" spans="22:22" x14ac:dyDescent="0.3">
      <c r="V13647" s="66"/>
    </row>
    <row r="13648" spans="22:22" x14ac:dyDescent="0.3">
      <c r="V13648" s="66"/>
    </row>
    <row r="13649" spans="22:22" x14ac:dyDescent="0.3">
      <c r="V13649" s="66"/>
    </row>
    <row r="13650" spans="22:22" x14ac:dyDescent="0.3">
      <c r="V13650" s="66"/>
    </row>
    <row r="13651" spans="22:22" x14ac:dyDescent="0.3">
      <c r="V13651" s="66"/>
    </row>
    <row r="13652" spans="22:22" x14ac:dyDescent="0.3">
      <c r="V13652" s="66"/>
    </row>
    <row r="13653" spans="22:22" x14ac:dyDescent="0.3">
      <c r="V13653" s="66"/>
    </row>
    <row r="13654" spans="22:22" x14ac:dyDescent="0.3">
      <c r="V13654" s="66"/>
    </row>
    <row r="13655" spans="22:22" x14ac:dyDescent="0.3">
      <c r="V13655" s="66"/>
    </row>
    <row r="13656" spans="22:22" x14ac:dyDescent="0.3">
      <c r="V13656" s="66"/>
    </row>
    <row r="13657" spans="22:22" x14ac:dyDescent="0.3">
      <c r="V13657" s="66"/>
    </row>
    <row r="13658" spans="22:22" x14ac:dyDescent="0.3">
      <c r="V13658" s="66"/>
    </row>
    <row r="13659" spans="22:22" x14ac:dyDescent="0.3">
      <c r="V13659" s="66"/>
    </row>
    <row r="13660" spans="22:22" x14ac:dyDescent="0.3">
      <c r="V13660" s="66"/>
    </row>
    <row r="13661" spans="22:22" x14ac:dyDescent="0.3">
      <c r="V13661" s="66"/>
    </row>
    <row r="13662" spans="22:22" x14ac:dyDescent="0.3">
      <c r="V13662" s="66"/>
    </row>
    <row r="13663" spans="22:22" x14ac:dyDescent="0.3">
      <c r="V13663" s="66"/>
    </row>
    <row r="13664" spans="22:22" x14ac:dyDescent="0.3">
      <c r="V13664" s="66"/>
    </row>
    <row r="13665" spans="22:22" x14ac:dyDescent="0.3">
      <c r="V13665" s="66"/>
    </row>
    <row r="13666" spans="22:22" x14ac:dyDescent="0.3">
      <c r="V13666" s="66"/>
    </row>
    <row r="13667" spans="22:22" x14ac:dyDescent="0.3">
      <c r="V13667" s="66"/>
    </row>
    <row r="13668" spans="22:22" x14ac:dyDescent="0.3">
      <c r="V13668" s="66"/>
    </row>
    <row r="13669" spans="22:22" x14ac:dyDescent="0.3">
      <c r="V13669" s="66"/>
    </row>
    <row r="13670" spans="22:22" x14ac:dyDescent="0.3">
      <c r="V13670" s="66"/>
    </row>
    <row r="13671" spans="22:22" x14ac:dyDescent="0.3">
      <c r="V13671" s="66"/>
    </row>
    <row r="13672" spans="22:22" x14ac:dyDescent="0.3">
      <c r="V13672" s="66"/>
    </row>
    <row r="13673" spans="22:22" x14ac:dyDescent="0.3">
      <c r="V13673" s="66"/>
    </row>
    <row r="13674" spans="22:22" x14ac:dyDescent="0.3">
      <c r="V13674" s="66"/>
    </row>
    <row r="13675" spans="22:22" x14ac:dyDescent="0.3">
      <c r="V13675" s="66"/>
    </row>
    <row r="13676" spans="22:22" x14ac:dyDescent="0.3">
      <c r="V13676" s="66"/>
    </row>
    <row r="13677" spans="22:22" x14ac:dyDescent="0.3">
      <c r="V13677" s="66"/>
    </row>
    <row r="13678" spans="22:22" x14ac:dyDescent="0.3">
      <c r="V13678" s="66"/>
    </row>
    <row r="13679" spans="22:22" x14ac:dyDescent="0.3">
      <c r="V13679" s="66"/>
    </row>
    <row r="13680" spans="22:22" x14ac:dyDescent="0.3">
      <c r="V13680" s="66"/>
    </row>
    <row r="13681" spans="22:22" x14ac:dyDescent="0.3">
      <c r="V13681" s="66"/>
    </row>
    <row r="13682" spans="22:22" x14ac:dyDescent="0.3">
      <c r="V13682" s="66"/>
    </row>
    <row r="13683" spans="22:22" x14ac:dyDescent="0.3">
      <c r="V13683" s="66"/>
    </row>
    <row r="13684" spans="22:22" x14ac:dyDescent="0.3">
      <c r="V13684" s="66"/>
    </row>
    <row r="13685" spans="22:22" x14ac:dyDescent="0.3">
      <c r="V13685" s="66"/>
    </row>
    <row r="13686" spans="22:22" x14ac:dyDescent="0.3">
      <c r="V13686" s="66"/>
    </row>
    <row r="13687" spans="22:22" x14ac:dyDescent="0.3">
      <c r="V13687" s="66"/>
    </row>
    <row r="13688" spans="22:22" x14ac:dyDescent="0.3">
      <c r="V13688" s="66"/>
    </row>
    <row r="13689" spans="22:22" x14ac:dyDescent="0.3">
      <c r="V13689" s="66"/>
    </row>
    <row r="13690" spans="22:22" x14ac:dyDescent="0.3">
      <c r="V13690" s="66"/>
    </row>
    <row r="13691" spans="22:22" x14ac:dyDescent="0.3">
      <c r="V13691" s="66"/>
    </row>
    <row r="13692" spans="22:22" x14ac:dyDescent="0.3">
      <c r="V13692" s="66"/>
    </row>
    <row r="13693" spans="22:22" x14ac:dyDescent="0.3">
      <c r="V13693" s="66"/>
    </row>
    <row r="13694" spans="22:22" x14ac:dyDescent="0.3">
      <c r="V13694" s="66"/>
    </row>
    <row r="13695" spans="22:22" x14ac:dyDescent="0.3">
      <c r="V13695" s="66"/>
    </row>
    <row r="13696" spans="22:22" x14ac:dyDescent="0.3">
      <c r="V13696" s="66"/>
    </row>
    <row r="13697" spans="22:22" x14ac:dyDescent="0.3">
      <c r="V13697" s="66"/>
    </row>
    <row r="13698" spans="22:22" x14ac:dyDescent="0.3">
      <c r="V13698" s="66"/>
    </row>
    <row r="13699" spans="22:22" x14ac:dyDescent="0.3">
      <c r="V13699" s="66"/>
    </row>
    <row r="13700" spans="22:22" x14ac:dyDescent="0.3">
      <c r="V13700" s="66"/>
    </row>
    <row r="13701" spans="22:22" x14ac:dyDescent="0.3">
      <c r="V13701" s="66"/>
    </row>
    <row r="13702" spans="22:22" x14ac:dyDescent="0.3">
      <c r="V13702" s="66"/>
    </row>
    <row r="13703" spans="22:22" x14ac:dyDescent="0.3">
      <c r="V13703" s="66"/>
    </row>
    <row r="13704" spans="22:22" x14ac:dyDescent="0.3">
      <c r="V13704" s="66"/>
    </row>
    <row r="13705" spans="22:22" x14ac:dyDescent="0.3">
      <c r="V13705" s="66"/>
    </row>
    <row r="13706" spans="22:22" x14ac:dyDescent="0.3">
      <c r="V13706" s="66"/>
    </row>
    <row r="13707" spans="22:22" x14ac:dyDescent="0.3">
      <c r="V13707" s="66"/>
    </row>
    <row r="13708" spans="22:22" x14ac:dyDescent="0.3">
      <c r="V13708" s="66"/>
    </row>
    <row r="13709" spans="22:22" x14ac:dyDescent="0.3">
      <c r="V13709" s="66"/>
    </row>
    <row r="13710" spans="22:22" x14ac:dyDescent="0.3">
      <c r="V13710" s="66"/>
    </row>
    <row r="13711" spans="22:22" x14ac:dyDescent="0.3">
      <c r="V13711" s="66"/>
    </row>
    <row r="13712" spans="22:22" x14ac:dyDescent="0.3">
      <c r="V13712" s="66"/>
    </row>
    <row r="13713" spans="22:22" x14ac:dyDescent="0.3">
      <c r="V13713" s="66"/>
    </row>
    <row r="13714" spans="22:22" x14ac:dyDescent="0.3">
      <c r="V13714" s="66"/>
    </row>
    <row r="13715" spans="22:22" x14ac:dyDescent="0.3">
      <c r="V13715" s="66"/>
    </row>
    <row r="13716" spans="22:22" x14ac:dyDescent="0.3">
      <c r="V13716" s="66"/>
    </row>
    <row r="13717" spans="22:22" x14ac:dyDescent="0.3">
      <c r="V13717" s="66"/>
    </row>
    <row r="13718" spans="22:22" x14ac:dyDescent="0.3">
      <c r="V13718" s="66"/>
    </row>
    <row r="13719" spans="22:22" x14ac:dyDescent="0.3">
      <c r="V13719" s="66"/>
    </row>
    <row r="13720" spans="22:22" x14ac:dyDescent="0.3">
      <c r="V13720" s="66"/>
    </row>
    <row r="13721" spans="22:22" x14ac:dyDescent="0.3">
      <c r="V13721" s="66"/>
    </row>
    <row r="13722" spans="22:22" x14ac:dyDescent="0.3">
      <c r="V13722" s="66"/>
    </row>
    <row r="13723" spans="22:22" x14ac:dyDescent="0.3">
      <c r="V13723" s="66"/>
    </row>
    <row r="13724" spans="22:22" x14ac:dyDescent="0.3">
      <c r="V13724" s="66"/>
    </row>
    <row r="13725" spans="22:22" x14ac:dyDescent="0.3">
      <c r="V13725" s="66"/>
    </row>
    <row r="13726" spans="22:22" x14ac:dyDescent="0.3">
      <c r="V13726" s="66"/>
    </row>
    <row r="13727" spans="22:22" x14ac:dyDescent="0.3">
      <c r="V13727" s="66"/>
    </row>
    <row r="13728" spans="22:22" x14ac:dyDescent="0.3">
      <c r="V13728" s="66"/>
    </row>
    <row r="13729" spans="22:22" x14ac:dyDescent="0.3">
      <c r="V13729" s="66"/>
    </row>
    <row r="13730" spans="22:22" x14ac:dyDescent="0.3">
      <c r="V13730" s="66"/>
    </row>
    <row r="13731" spans="22:22" x14ac:dyDescent="0.3">
      <c r="V13731" s="66"/>
    </row>
    <row r="13732" spans="22:22" x14ac:dyDescent="0.3">
      <c r="V13732" s="66"/>
    </row>
    <row r="13733" spans="22:22" x14ac:dyDescent="0.3">
      <c r="V13733" s="66"/>
    </row>
    <row r="13734" spans="22:22" x14ac:dyDescent="0.3">
      <c r="V13734" s="66"/>
    </row>
    <row r="13735" spans="22:22" x14ac:dyDescent="0.3">
      <c r="V13735" s="66"/>
    </row>
    <row r="13736" spans="22:22" x14ac:dyDescent="0.3">
      <c r="V13736" s="66"/>
    </row>
    <row r="13737" spans="22:22" x14ac:dyDescent="0.3">
      <c r="V13737" s="66"/>
    </row>
    <row r="13738" spans="22:22" x14ac:dyDescent="0.3">
      <c r="V13738" s="66"/>
    </row>
    <row r="13739" spans="22:22" x14ac:dyDescent="0.3">
      <c r="V13739" s="66"/>
    </row>
    <row r="13740" spans="22:22" x14ac:dyDescent="0.3">
      <c r="V13740" s="66"/>
    </row>
    <row r="13741" spans="22:22" x14ac:dyDescent="0.3">
      <c r="V13741" s="66"/>
    </row>
    <row r="13742" spans="22:22" x14ac:dyDescent="0.3">
      <c r="V13742" s="66"/>
    </row>
    <row r="13743" spans="22:22" x14ac:dyDescent="0.3">
      <c r="V13743" s="66"/>
    </row>
    <row r="13744" spans="22:22" x14ac:dyDescent="0.3">
      <c r="V13744" s="66"/>
    </row>
    <row r="13745" spans="22:22" x14ac:dyDescent="0.3">
      <c r="V13745" s="66"/>
    </row>
    <row r="13746" spans="22:22" x14ac:dyDescent="0.3">
      <c r="V13746" s="66"/>
    </row>
    <row r="13747" spans="22:22" x14ac:dyDescent="0.3">
      <c r="V13747" s="66"/>
    </row>
    <row r="13748" spans="22:22" x14ac:dyDescent="0.3">
      <c r="V13748" s="66"/>
    </row>
    <row r="13749" spans="22:22" x14ac:dyDescent="0.3">
      <c r="V13749" s="66"/>
    </row>
    <row r="13750" spans="22:22" x14ac:dyDescent="0.3">
      <c r="V13750" s="66"/>
    </row>
    <row r="13751" spans="22:22" x14ac:dyDescent="0.3">
      <c r="V13751" s="66"/>
    </row>
    <row r="13752" spans="22:22" x14ac:dyDescent="0.3">
      <c r="V13752" s="66"/>
    </row>
    <row r="13753" spans="22:22" x14ac:dyDescent="0.3">
      <c r="V13753" s="66"/>
    </row>
    <row r="13754" spans="22:22" x14ac:dyDescent="0.3">
      <c r="V13754" s="66"/>
    </row>
    <row r="13755" spans="22:22" x14ac:dyDescent="0.3">
      <c r="V13755" s="66"/>
    </row>
    <row r="13756" spans="22:22" x14ac:dyDescent="0.3">
      <c r="V13756" s="66"/>
    </row>
    <row r="13757" spans="22:22" x14ac:dyDescent="0.3">
      <c r="V13757" s="66"/>
    </row>
    <row r="13758" spans="22:22" x14ac:dyDescent="0.3">
      <c r="V13758" s="66"/>
    </row>
    <row r="13759" spans="22:22" x14ac:dyDescent="0.3">
      <c r="V13759" s="66"/>
    </row>
    <row r="13760" spans="22:22" x14ac:dyDescent="0.3">
      <c r="V13760" s="66"/>
    </row>
    <row r="13761" spans="22:22" x14ac:dyDescent="0.3">
      <c r="V13761" s="66"/>
    </row>
    <row r="13762" spans="22:22" x14ac:dyDescent="0.3">
      <c r="V13762" s="66"/>
    </row>
    <row r="13763" spans="22:22" x14ac:dyDescent="0.3">
      <c r="V13763" s="66"/>
    </row>
    <row r="13764" spans="22:22" x14ac:dyDescent="0.3">
      <c r="V13764" s="66"/>
    </row>
    <row r="13765" spans="22:22" x14ac:dyDescent="0.3">
      <c r="V13765" s="66"/>
    </row>
    <row r="13766" spans="22:22" x14ac:dyDescent="0.3">
      <c r="V13766" s="66"/>
    </row>
    <row r="13767" spans="22:22" x14ac:dyDescent="0.3">
      <c r="V13767" s="66"/>
    </row>
    <row r="13768" spans="22:22" x14ac:dyDescent="0.3">
      <c r="V13768" s="66"/>
    </row>
    <row r="13769" spans="22:22" x14ac:dyDescent="0.3">
      <c r="V13769" s="66"/>
    </row>
    <row r="13770" spans="22:22" x14ac:dyDescent="0.3">
      <c r="V13770" s="66"/>
    </row>
    <row r="13771" spans="22:22" x14ac:dyDescent="0.3">
      <c r="V13771" s="66"/>
    </row>
    <row r="13772" spans="22:22" x14ac:dyDescent="0.3">
      <c r="V13772" s="66"/>
    </row>
    <row r="13773" spans="22:22" x14ac:dyDescent="0.3">
      <c r="V13773" s="66"/>
    </row>
    <row r="13774" spans="22:22" x14ac:dyDescent="0.3">
      <c r="V13774" s="66"/>
    </row>
    <row r="13775" spans="22:22" x14ac:dyDescent="0.3">
      <c r="V13775" s="66"/>
    </row>
    <row r="13776" spans="22:22" x14ac:dyDescent="0.3">
      <c r="V13776" s="66"/>
    </row>
    <row r="13777" spans="22:22" x14ac:dyDescent="0.3">
      <c r="V13777" s="66"/>
    </row>
    <row r="13778" spans="22:22" x14ac:dyDescent="0.3">
      <c r="V13778" s="66"/>
    </row>
    <row r="13779" spans="22:22" x14ac:dyDescent="0.3">
      <c r="V13779" s="66"/>
    </row>
    <row r="13780" spans="22:22" x14ac:dyDescent="0.3">
      <c r="V13780" s="66"/>
    </row>
    <row r="13781" spans="22:22" x14ac:dyDescent="0.3">
      <c r="V13781" s="66"/>
    </row>
    <row r="13782" spans="22:22" x14ac:dyDescent="0.3">
      <c r="V13782" s="66"/>
    </row>
    <row r="13783" spans="22:22" x14ac:dyDescent="0.3">
      <c r="V13783" s="66"/>
    </row>
    <row r="13784" spans="22:22" x14ac:dyDescent="0.3">
      <c r="V13784" s="66"/>
    </row>
    <row r="13785" spans="22:22" x14ac:dyDescent="0.3">
      <c r="V13785" s="66"/>
    </row>
    <row r="13786" spans="22:22" x14ac:dyDescent="0.3">
      <c r="V13786" s="66"/>
    </row>
    <row r="13787" spans="22:22" x14ac:dyDescent="0.3">
      <c r="V13787" s="66"/>
    </row>
    <row r="13788" spans="22:22" x14ac:dyDescent="0.3">
      <c r="V13788" s="66"/>
    </row>
    <row r="13789" spans="22:22" x14ac:dyDescent="0.3">
      <c r="V13789" s="66"/>
    </row>
    <row r="13790" spans="22:22" x14ac:dyDescent="0.3">
      <c r="V13790" s="66"/>
    </row>
    <row r="13791" spans="22:22" x14ac:dyDescent="0.3">
      <c r="V13791" s="66"/>
    </row>
    <row r="13792" spans="22:22" x14ac:dyDescent="0.3">
      <c r="V13792" s="66"/>
    </row>
    <row r="13793" spans="22:22" x14ac:dyDescent="0.3">
      <c r="V13793" s="66"/>
    </row>
    <row r="13794" spans="22:22" x14ac:dyDescent="0.3">
      <c r="V13794" s="66"/>
    </row>
    <row r="13795" spans="22:22" x14ac:dyDescent="0.3">
      <c r="V13795" s="66"/>
    </row>
    <row r="13796" spans="22:22" x14ac:dyDescent="0.3">
      <c r="V13796" s="66"/>
    </row>
    <row r="13797" spans="22:22" x14ac:dyDescent="0.3">
      <c r="V13797" s="66"/>
    </row>
    <row r="13798" spans="22:22" x14ac:dyDescent="0.3">
      <c r="V13798" s="66"/>
    </row>
    <row r="13799" spans="22:22" x14ac:dyDescent="0.3">
      <c r="V13799" s="66"/>
    </row>
    <row r="13800" spans="22:22" x14ac:dyDescent="0.3">
      <c r="V13800" s="66"/>
    </row>
    <row r="13801" spans="22:22" x14ac:dyDescent="0.3">
      <c r="V13801" s="66"/>
    </row>
    <row r="13802" spans="22:22" x14ac:dyDescent="0.3">
      <c r="V13802" s="66"/>
    </row>
    <row r="13803" spans="22:22" x14ac:dyDescent="0.3">
      <c r="V13803" s="66"/>
    </row>
    <row r="13804" spans="22:22" x14ac:dyDescent="0.3">
      <c r="V13804" s="66"/>
    </row>
    <row r="13805" spans="22:22" x14ac:dyDescent="0.3">
      <c r="V13805" s="66"/>
    </row>
    <row r="13806" spans="22:22" x14ac:dyDescent="0.3">
      <c r="V13806" s="66"/>
    </row>
    <row r="13807" spans="22:22" x14ac:dyDescent="0.3">
      <c r="V13807" s="66"/>
    </row>
    <row r="13808" spans="22:22" x14ac:dyDescent="0.3">
      <c r="V13808" s="66"/>
    </row>
    <row r="13809" spans="22:22" x14ac:dyDescent="0.3">
      <c r="V13809" s="66"/>
    </row>
    <row r="13810" spans="22:22" x14ac:dyDescent="0.3">
      <c r="V13810" s="66"/>
    </row>
    <row r="13811" spans="22:22" x14ac:dyDescent="0.3">
      <c r="V13811" s="66"/>
    </row>
    <row r="13812" spans="22:22" x14ac:dyDescent="0.3">
      <c r="V13812" s="66"/>
    </row>
    <row r="13813" spans="22:22" x14ac:dyDescent="0.3">
      <c r="V13813" s="66"/>
    </row>
    <row r="13814" spans="22:22" x14ac:dyDescent="0.3">
      <c r="V13814" s="66"/>
    </row>
    <row r="13815" spans="22:22" x14ac:dyDescent="0.3">
      <c r="V13815" s="66"/>
    </row>
    <row r="13816" spans="22:22" x14ac:dyDescent="0.3">
      <c r="V13816" s="66"/>
    </row>
    <row r="13817" spans="22:22" x14ac:dyDescent="0.3">
      <c r="V13817" s="66"/>
    </row>
    <row r="13818" spans="22:22" x14ac:dyDescent="0.3">
      <c r="V13818" s="66"/>
    </row>
    <row r="13819" spans="22:22" x14ac:dyDescent="0.3">
      <c r="V13819" s="66"/>
    </row>
    <row r="13820" spans="22:22" x14ac:dyDescent="0.3">
      <c r="V13820" s="66"/>
    </row>
    <row r="13821" spans="22:22" x14ac:dyDescent="0.3">
      <c r="V13821" s="66"/>
    </row>
    <row r="13822" spans="22:22" x14ac:dyDescent="0.3">
      <c r="V13822" s="66"/>
    </row>
    <row r="13823" spans="22:22" x14ac:dyDescent="0.3">
      <c r="V13823" s="66"/>
    </row>
    <row r="13824" spans="22:22" x14ac:dyDescent="0.3">
      <c r="V13824" s="66"/>
    </row>
    <row r="13825" spans="22:22" x14ac:dyDescent="0.3">
      <c r="V13825" s="66"/>
    </row>
    <row r="13826" spans="22:22" x14ac:dyDescent="0.3">
      <c r="V13826" s="66"/>
    </row>
    <row r="13827" spans="22:22" x14ac:dyDescent="0.3">
      <c r="V13827" s="66"/>
    </row>
    <row r="13828" spans="22:22" x14ac:dyDescent="0.3">
      <c r="V13828" s="66"/>
    </row>
    <row r="13829" spans="22:22" x14ac:dyDescent="0.3">
      <c r="V13829" s="66"/>
    </row>
    <row r="13830" spans="22:22" x14ac:dyDescent="0.3">
      <c r="V13830" s="66"/>
    </row>
    <row r="13831" spans="22:22" x14ac:dyDescent="0.3">
      <c r="V13831" s="66"/>
    </row>
    <row r="13832" spans="22:22" x14ac:dyDescent="0.3">
      <c r="V13832" s="66"/>
    </row>
    <row r="13833" spans="22:22" x14ac:dyDescent="0.3">
      <c r="V13833" s="66"/>
    </row>
    <row r="13834" spans="22:22" x14ac:dyDescent="0.3">
      <c r="V13834" s="66"/>
    </row>
    <row r="13835" spans="22:22" x14ac:dyDescent="0.3">
      <c r="V13835" s="66"/>
    </row>
    <row r="13836" spans="22:22" x14ac:dyDescent="0.3">
      <c r="V13836" s="66"/>
    </row>
    <row r="13837" spans="22:22" x14ac:dyDescent="0.3">
      <c r="V13837" s="66"/>
    </row>
    <row r="13838" spans="22:22" x14ac:dyDescent="0.3">
      <c r="V13838" s="66"/>
    </row>
    <row r="13839" spans="22:22" x14ac:dyDescent="0.3">
      <c r="V13839" s="66"/>
    </row>
    <row r="13840" spans="22:22" x14ac:dyDescent="0.3">
      <c r="V13840" s="66"/>
    </row>
    <row r="13841" spans="22:22" x14ac:dyDescent="0.3">
      <c r="V13841" s="66"/>
    </row>
    <row r="13842" spans="22:22" x14ac:dyDescent="0.3">
      <c r="V13842" s="66"/>
    </row>
    <row r="13843" spans="22:22" x14ac:dyDescent="0.3">
      <c r="V13843" s="66"/>
    </row>
    <row r="13844" spans="22:22" x14ac:dyDescent="0.3">
      <c r="V13844" s="66"/>
    </row>
    <row r="13845" spans="22:22" x14ac:dyDescent="0.3">
      <c r="V13845" s="66"/>
    </row>
    <row r="13846" spans="22:22" x14ac:dyDescent="0.3">
      <c r="V13846" s="66"/>
    </row>
    <row r="13847" spans="22:22" x14ac:dyDescent="0.3">
      <c r="V13847" s="66"/>
    </row>
    <row r="13848" spans="22:22" x14ac:dyDescent="0.3">
      <c r="V13848" s="66"/>
    </row>
    <row r="13849" spans="22:22" x14ac:dyDescent="0.3">
      <c r="V13849" s="66"/>
    </row>
    <row r="13850" spans="22:22" x14ac:dyDescent="0.3">
      <c r="V13850" s="66"/>
    </row>
    <row r="13851" spans="22:22" x14ac:dyDescent="0.3">
      <c r="V13851" s="66"/>
    </row>
    <row r="13852" spans="22:22" x14ac:dyDescent="0.3">
      <c r="V13852" s="66"/>
    </row>
    <row r="13853" spans="22:22" x14ac:dyDescent="0.3">
      <c r="V13853" s="66"/>
    </row>
    <row r="13854" spans="22:22" x14ac:dyDescent="0.3">
      <c r="V13854" s="66"/>
    </row>
    <row r="13855" spans="22:22" x14ac:dyDescent="0.3">
      <c r="V13855" s="66"/>
    </row>
    <row r="13856" spans="22:22" x14ac:dyDescent="0.3">
      <c r="V13856" s="66"/>
    </row>
    <row r="13857" spans="22:22" x14ac:dyDescent="0.3">
      <c r="V13857" s="66"/>
    </row>
    <row r="13858" spans="22:22" x14ac:dyDescent="0.3">
      <c r="V13858" s="66"/>
    </row>
    <row r="13859" spans="22:22" x14ac:dyDescent="0.3">
      <c r="V13859" s="66"/>
    </row>
    <row r="13860" spans="22:22" x14ac:dyDescent="0.3">
      <c r="V13860" s="66"/>
    </row>
    <row r="13861" spans="22:22" x14ac:dyDescent="0.3">
      <c r="V13861" s="66"/>
    </row>
    <row r="13862" spans="22:22" x14ac:dyDescent="0.3">
      <c r="V13862" s="66"/>
    </row>
    <row r="13863" spans="22:22" x14ac:dyDescent="0.3">
      <c r="V13863" s="66"/>
    </row>
    <row r="13864" spans="22:22" x14ac:dyDescent="0.3">
      <c r="V13864" s="66"/>
    </row>
    <row r="13865" spans="22:22" x14ac:dyDescent="0.3">
      <c r="V13865" s="66"/>
    </row>
    <row r="13866" spans="22:22" x14ac:dyDescent="0.3">
      <c r="V13866" s="66"/>
    </row>
    <row r="13867" spans="22:22" x14ac:dyDescent="0.3">
      <c r="V13867" s="66"/>
    </row>
    <row r="13868" spans="22:22" x14ac:dyDescent="0.3">
      <c r="V13868" s="66"/>
    </row>
    <row r="13869" spans="22:22" x14ac:dyDescent="0.3">
      <c r="V13869" s="66"/>
    </row>
    <row r="13870" spans="22:22" x14ac:dyDescent="0.3">
      <c r="V13870" s="66"/>
    </row>
    <row r="13871" spans="22:22" x14ac:dyDescent="0.3">
      <c r="V13871" s="66"/>
    </row>
    <row r="13872" spans="22:22" x14ac:dyDescent="0.3">
      <c r="V13872" s="66"/>
    </row>
    <row r="13873" spans="22:22" x14ac:dyDescent="0.3">
      <c r="V13873" s="66"/>
    </row>
    <row r="13874" spans="22:22" x14ac:dyDescent="0.3">
      <c r="V13874" s="66"/>
    </row>
    <row r="13875" spans="22:22" x14ac:dyDescent="0.3">
      <c r="V13875" s="66"/>
    </row>
    <row r="13876" spans="22:22" x14ac:dyDescent="0.3">
      <c r="V13876" s="66"/>
    </row>
    <row r="13877" spans="22:22" x14ac:dyDescent="0.3">
      <c r="V13877" s="66"/>
    </row>
    <row r="13878" spans="22:22" x14ac:dyDescent="0.3">
      <c r="V13878" s="66"/>
    </row>
    <row r="13879" spans="22:22" x14ac:dyDescent="0.3">
      <c r="V13879" s="66"/>
    </row>
    <row r="13880" spans="22:22" x14ac:dyDescent="0.3">
      <c r="V13880" s="66"/>
    </row>
    <row r="13881" spans="22:22" x14ac:dyDescent="0.3">
      <c r="V13881" s="66"/>
    </row>
    <row r="13882" spans="22:22" x14ac:dyDescent="0.3">
      <c r="V13882" s="66"/>
    </row>
    <row r="13883" spans="22:22" x14ac:dyDescent="0.3">
      <c r="V13883" s="66"/>
    </row>
    <row r="13884" spans="22:22" x14ac:dyDescent="0.3">
      <c r="V13884" s="66"/>
    </row>
    <row r="13885" spans="22:22" x14ac:dyDescent="0.3">
      <c r="V13885" s="66"/>
    </row>
    <row r="13886" spans="22:22" x14ac:dyDescent="0.3">
      <c r="V13886" s="66"/>
    </row>
    <row r="13887" spans="22:22" x14ac:dyDescent="0.3">
      <c r="V13887" s="66"/>
    </row>
    <row r="13888" spans="22:22" x14ac:dyDescent="0.3">
      <c r="V13888" s="66"/>
    </row>
    <row r="13889" spans="22:22" x14ac:dyDescent="0.3">
      <c r="V13889" s="66"/>
    </row>
    <row r="13890" spans="22:22" x14ac:dyDescent="0.3">
      <c r="V13890" s="66"/>
    </row>
    <row r="13891" spans="22:22" x14ac:dyDescent="0.3">
      <c r="V13891" s="66"/>
    </row>
    <row r="13892" spans="22:22" x14ac:dyDescent="0.3">
      <c r="V13892" s="66"/>
    </row>
    <row r="13893" spans="22:22" x14ac:dyDescent="0.3">
      <c r="V13893" s="66"/>
    </row>
    <row r="13894" spans="22:22" x14ac:dyDescent="0.3">
      <c r="V13894" s="66"/>
    </row>
    <row r="13895" spans="22:22" x14ac:dyDescent="0.3">
      <c r="V13895" s="66"/>
    </row>
    <row r="13896" spans="22:22" x14ac:dyDescent="0.3">
      <c r="V13896" s="66"/>
    </row>
    <row r="13897" spans="22:22" x14ac:dyDescent="0.3">
      <c r="V13897" s="66"/>
    </row>
    <row r="13898" spans="22:22" x14ac:dyDescent="0.3">
      <c r="V13898" s="66"/>
    </row>
    <row r="13899" spans="22:22" x14ac:dyDescent="0.3">
      <c r="V13899" s="66"/>
    </row>
    <row r="13900" spans="22:22" x14ac:dyDescent="0.3">
      <c r="V13900" s="66"/>
    </row>
    <row r="13901" spans="22:22" x14ac:dyDescent="0.3">
      <c r="V13901" s="66"/>
    </row>
    <row r="13902" spans="22:22" x14ac:dyDescent="0.3">
      <c r="V13902" s="66"/>
    </row>
    <row r="13903" spans="22:22" x14ac:dyDescent="0.3">
      <c r="V13903" s="66"/>
    </row>
    <row r="13904" spans="22:22" x14ac:dyDescent="0.3">
      <c r="V13904" s="66"/>
    </row>
    <row r="13905" spans="22:22" x14ac:dyDescent="0.3">
      <c r="V13905" s="66"/>
    </row>
    <row r="13906" spans="22:22" x14ac:dyDescent="0.3">
      <c r="V13906" s="66"/>
    </row>
    <row r="13907" spans="22:22" x14ac:dyDescent="0.3">
      <c r="V13907" s="66"/>
    </row>
    <row r="13908" spans="22:22" x14ac:dyDescent="0.3">
      <c r="V13908" s="66"/>
    </row>
    <row r="13909" spans="22:22" x14ac:dyDescent="0.3">
      <c r="V13909" s="66"/>
    </row>
    <row r="13910" spans="22:22" x14ac:dyDescent="0.3">
      <c r="V13910" s="66"/>
    </row>
    <row r="13911" spans="22:22" x14ac:dyDescent="0.3">
      <c r="V13911" s="66"/>
    </row>
    <row r="13912" spans="22:22" x14ac:dyDescent="0.3">
      <c r="V13912" s="66"/>
    </row>
    <row r="13913" spans="22:22" x14ac:dyDescent="0.3">
      <c r="V13913" s="66"/>
    </row>
    <row r="13914" spans="22:22" x14ac:dyDescent="0.3">
      <c r="V13914" s="66"/>
    </row>
    <row r="13915" spans="22:22" x14ac:dyDescent="0.3">
      <c r="V13915" s="66"/>
    </row>
    <row r="13916" spans="22:22" x14ac:dyDescent="0.3">
      <c r="V13916" s="66"/>
    </row>
    <row r="13917" spans="22:22" x14ac:dyDescent="0.3">
      <c r="V13917" s="66"/>
    </row>
    <row r="13918" spans="22:22" x14ac:dyDescent="0.3">
      <c r="V13918" s="66"/>
    </row>
    <row r="13919" spans="22:22" x14ac:dyDescent="0.3">
      <c r="V13919" s="66"/>
    </row>
    <row r="13920" spans="22:22" x14ac:dyDescent="0.3">
      <c r="V13920" s="66"/>
    </row>
    <row r="13921" spans="22:22" x14ac:dyDescent="0.3">
      <c r="V13921" s="66"/>
    </row>
    <row r="13922" spans="22:22" x14ac:dyDescent="0.3">
      <c r="V13922" s="66"/>
    </row>
    <row r="13923" spans="22:22" x14ac:dyDescent="0.3">
      <c r="V13923" s="66"/>
    </row>
    <row r="13924" spans="22:22" x14ac:dyDescent="0.3">
      <c r="V13924" s="66"/>
    </row>
    <row r="13925" spans="22:22" x14ac:dyDescent="0.3">
      <c r="V13925" s="66"/>
    </row>
    <row r="13926" spans="22:22" x14ac:dyDescent="0.3">
      <c r="V13926" s="66"/>
    </row>
    <row r="13927" spans="22:22" x14ac:dyDescent="0.3">
      <c r="V13927" s="66"/>
    </row>
    <row r="13928" spans="22:22" x14ac:dyDescent="0.3">
      <c r="V13928" s="66"/>
    </row>
    <row r="13929" spans="22:22" x14ac:dyDescent="0.3">
      <c r="V13929" s="66"/>
    </row>
    <row r="13930" spans="22:22" x14ac:dyDescent="0.3">
      <c r="V13930" s="66"/>
    </row>
    <row r="13931" spans="22:22" x14ac:dyDescent="0.3">
      <c r="V13931" s="66"/>
    </row>
    <row r="13932" spans="22:22" x14ac:dyDescent="0.3">
      <c r="V13932" s="66"/>
    </row>
    <row r="13933" spans="22:22" x14ac:dyDescent="0.3">
      <c r="V13933" s="66"/>
    </row>
    <row r="13934" spans="22:22" x14ac:dyDescent="0.3">
      <c r="V13934" s="66"/>
    </row>
    <row r="13935" spans="22:22" x14ac:dyDescent="0.3">
      <c r="V13935" s="66"/>
    </row>
    <row r="13936" spans="22:22" x14ac:dyDescent="0.3">
      <c r="V13936" s="66"/>
    </row>
    <row r="13937" spans="22:22" x14ac:dyDescent="0.3">
      <c r="V13937" s="66"/>
    </row>
    <row r="13938" spans="22:22" x14ac:dyDescent="0.3">
      <c r="V13938" s="66"/>
    </row>
    <row r="13939" spans="22:22" x14ac:dyDescent="0.3">
      <c r="V13939" s="66"/>
    </row>
    <row r="13940" spans="22:22" x14ac:dyDescent="0.3">
      <c r="V13940" s="66"/>
    </row>
    <row r="13941" spans="22:22" x14ac:dyDescent="0.3">
      <c r="V13941" s="66"/>
    </row>
    <row r="13942" spans="22:22" x14ac:dyDescent="0.3">
      <c r="V13942" s="66"/>
    </row>
    <row r="13943" spans="22:22" x14ac:dyDescent="0.3">
      <c r="V13943" s="66"/>
    </row>
    <row r="13944" spans="22:22" x14ac:dyDescent="0.3">
      <c r="V13944" s="66"/>
    </row>
    <row r="13945" spans="22:22" x14ac:dyDescent="0.3">
      <c r="V13945" s="66"/>
    </row>
    <row r="13946" spans="22:22" x14ac:dyDescent="0.3">
      <c r="V13946" s="66"/>
    </row>
    <row r="13947" spans="22:22" x14ac:dyDescent="0.3">
      <c r="V13947" s="66"/>
    </row>
    <row r="13948" spans="22:22" x14ac:dyDescent="0.3">
      <c r="V13948" s="66"/>
    </row>
    <row r="13949" spans="22:22" x14ac:dyDescent="0.3">
      <c r="V13949" s="66"/>
    </row>
    <row r="13950" spans="22:22" x14ac:dyDescent="0.3">
      <c r="V13950" s="66"/>
    </row>
    <row r="13951" spans="22:22" x14ac:dyDescent="0.3">
      <c r="V13951" s="66"/>
    </row>
    <row r="13952" spans="22:22" x14ac:dyDescent="0.3">
      <c r="V13952" s="66"/>
    </row>
    <row r="13953" spans="22:22" x14ac:dyDescent="0.3">
      <c r="V13953" s="66"/>
    </row>
    <row r="13954" spans="22:22" x14ac:dyDescent="0.3">
      <c r="V13954" s="66"/>
    </row>
    <row r="13955" spans="22:22" x14ac:dyDescent="0.3">
      <c r="V13955" s="66"/>
    </row>
    <row r="13956" spans="22:22" x14ac:dyDescent="0.3">
      <c r="V13956" s="66"/>
    </row>
    <row r="13957" spans="22:22" x14ac:dyDescent="0.3">
      <c r="V13957" s="66"/>
    </row>
    <row r="13958" spans="22:22" x14ac:dyDescent="0.3">
      <c r="V13958" s="66"/>
    </row>
    <row r="13959" spans="22:22" x14ac:dyDescent="0.3">
      <c r="V13959" s="66"/>
    </row>
    <row r="13960" spans="22:22" x14ac:dyDescent="0.3">
      <c r="V13960" s="66"/>
    </row>
    <row r="13961" spans="22:22" x14ac:dyDescent="0.3">
      <c r="V13961" s="66"/>
    </row>
    <row r="13962" spans="22:22" x14ac:dyDescent="0.3">
      <c r="V13962" s="66"/>
    </row>
    <row r="13963" spans="22:22" x14ac:dyDescent="0.3">
      <c r="V13963" s="66"/>
    </row>
    <row r="13964" spans="22:22" x14ac:dyDescent="0.3">
      <c r="V13964" s="66"/>
    </row>
    <row r="13965" spans="22:22" x14ac:dyDescent="0.3">
      <c r="V13965" s="66"/>
    </row>
    <row r="13966" spans="22:22" x14ac:dyDescent="0.3">
      <c r="V13966" s="66"/>
    </row>
    <row r="13967" spans="22:22" x14ac:dyDescent="0.3">
      <c r="V13967" s="66"/>
    </row>
    <row r="13968" spans="22:22" x14ac:dyDescent="0.3">
      <c r="V13968" s="66"/>
    </row>
    <row r="13969" spans="22:22" x14ac:dyDescent="0.3">
      <c r="V13969" s="66"/>
    </row>
    <row r="13970" spans="22:22" x14ac:dyDescent="0.3">
      <c r="V13970" s="66"/>
    </row>
    <row r="13971" spans="22:22" x14ac:dyDescent="0.3">
      <c r="V13971" s="66"/>
    </row>
    <row r="13972" spans="22:22" x14ac:dyDescent="0.3">
      <c r="V13972" s="66"/>
    </row>
    <row r="13973" spans="22:22" x14ac:dyDescent="0.3">
      <c r="V13973" s="66"/>
    </row>
    <row r="13974" spans="22:22" x14ac:dyDescent="0.3">
      <c r="V13974" s="66"/>
    </row>
    <row r="13975" spans="22:22" x14ac:dyDescent="0.3">
      <c r="V13975" s="66"/>
    </row>
    <row r="13976" spans="22:22" x14ac:dyDescent="0.3">
      <c r="V13976" s="66"/>
    </row>
    <row r="13977" spans="22:22" x14ac:dyDescent="0.3">
      <c r="V13977" s="66"/>
    </row>
    <row r="13978" spans="22:22" x14ac:dyDescent="0.3">
      <c r="V13978" s="66"/>
    </row>
    <row r="13979" spans="22:22" x14ac:dyDescent="0.3">
      <c r="V13979" s="66"/>
    </row>
    <row r="13980" spans="22:22" x14ac:dyDescent="0.3">
      <c r="V13980" s="66"/>
    </row>
    <row r="13981" spans="22:22" x14ac:dyDescent="0.3">
      <c r="V13981" s="66"/>
    </row>
    <row r="13982" spans="22:22" x14ac:dyDescent="0.3">
      <c r="V13982" s="66"/>
    </row>
    <row r="13983" spans="22:22" x14ac:dyDescent="0.3">
      <c r="V13983" s="66"/>
    </row>
    <row r="13984" spans="22:22" x14ac:dyDescent="0.3">
      <c r="V13984" s="66"/>
    </row>
    <row r="13985" spans="22:22" x14ac:dyDescent="0.3">
      <c r="V13985" s="66"/>
    </row>
    <row r="13986" spans="22:22" x14ac:dyDescent="0.3">
      <c r="V13986" s="66"/>
    </row>
    <row r="13987" spans="22:22" x14ac:dyDescent="0.3">
      <c r="V13987" s="66"/>
    </row>
    <row r="13988" spans="22:22" x14ac:dyDescent="0.3">
      <c r="V13988" s="66"/>
    </row>
    <row r="13989" spans="22:22" x14ac:dyDescent="0.3">
      <c r="V13989" s="66"/>
    </row>
    <row r="13990" spans="22:22" x14ac:dyDescent="0.3">
      <c r="V13990" s="66"/>
    </row>
    <row r="13991" spans="22:22" x14ac:dyDescent="0.3">
      <c r="V13991" s="66"/>
    </row>
    <row r="13992" spans="22:22" x14ac:dyDescent="0.3">
      <c r="V13992" s="66"/>
    </row>
    <row r="13993" spans="22:22" x14ac:dyDescent="0.3">
      <c r="V13993" s="66"/>
    </row>
    <row r="13994" spans="22:22" x14ac:dyDescent="0.3">
      <c r="V13994" s="66"/>
    </row>
    <row r="13995" spans="22:22" x14ac:dyDescent="0.3">
      <c r="V13995" s="66"/>
    </row>
    <row r="13996" spans="22:22" x14ac:dyDescent="0.3">
      <c r="V13996" s="66"/>
    </row>
    <row r="13997" spans="22:22" x14ac:dyDescent="0.3">
      <c r="V13997" s="66"/>
    </row>
    <row r="13998" spans="22:22" x14ac:dyDescent="0.3">
      <c r="V13998" s="66"/>
    </row>
    <row r="13999" spans="22:22" x14ac:dyDescent="0.3">
      <c r="V13999" s="66"/>
    </row>
    <row r="14000" spans="22:22" x14ac:dyDescent="0.3">
      <c r="V14000" s="66"/>
    </row>
    <row r="14001" spans="22:22" x14ac:dyDescent="0.3">
      <c r="V14001" s="66"/>
    </row>
    <row r="14002" spans="22:22" x14ac:dyDescent="0.3">
      <c r="V14002" s="66"/>
    </row>
    <row r="14003" spans="22:22" x14ac:dyDescent="0.3">
      <c r="V14003" s="66"/>
    </row>
    <row r="14004" spans="22:22" x14ac:dyDescent="0.3">
      <c r="V14004" s="66"/>
    </row>
    <row r="14005" spans="22:22" x14ac:dyDescent="0.3">
      <c r="V14005" s="66"/>
    </row>
    <row r="14006" spans="22:22" x14ac:dyDescent="0.3">
      <c r="V14006" s="66"/>
    </row>
    <row r="14007" spans="22:22" x14ac:dyDescent="0.3">
      <c r="V14007" s="66"/>
    </row>
    <row r="14008" spans="22:22" x14ac:dyDescent="0.3">
      <c r="V14008" s="66"/>
    </row>
    <row r="14009" spans="22:22" x14ac:dyDescent="0.3">
      <c r="V14009" s="66"/>
    </row>
    <row r="14010" spans="22:22" x14ac:dyDescent="0.3">
      <c r="V14010" s="66"/>
    </row>
    <row r="14011" spans="22:22" x14ac:dyDescent="0.3">
      <c r="V14011" s="66"/>
    </row>
    <row r="14012" spans="22:22" x14ac:dyDescent="0.3">
      <c r="V14012" s="66"/>
    </row>
    <row r="14013" spans="22:22" x14ac:dyDescent="0.3">
      <c r="V14013" s="66"/>
    </row>
    <row r="14014" spans="22:22" x14ac:dyDescent="0.3">
      <c r="V14014" s="66"/>
    </row>
    <row r="14015" spans="22:22" x14ac:dyDescent="0.3">
      <c r="V14015" s="66"/>
    </row>
    <row r="14016" spans="22:22" x14ac:dyDescent="0.3">
      <c r="V14016" s="66"/>
    </row>
    <row r="14017" spans="22:22" x14ac:dyDescent="0.3">
      <c r="V14017" s="66"/>
    </row>
    <row r="14018" spans="22:22" x14ac:dyDescent="0.3">
      <c r="V14018" s="66"/>
    </row>
    <row r="14019" spans="22:22" x14ac:dyDescent="0.3">
      <c r="V14019" s="66"/>
    </row>
    <row r="14020" spans="22:22" x14ac:dyDescent="0.3">
      <c r="V14020" s="66"/>
    </row>
    <row r="14021" spans="22:22" x14ac:dyDescent="0.3">
      <c r="V14021" s="66"/>
    </row>
    <row r="14022" spans="22:22" x14ac:dyDescent="0.3">
      <c r="V14022" s="66"/>
    </row>
    <row r="14023" spans="22:22" x14ac:dyDescent="0.3">
      <c r="V14023" s="66"/>
    </row>
    <row r="14024" spans="22:22" x14ac:dyDescent="0.3">
      <c r="V14024" s="66"/>
    </row>
    <row r="14025" spans="22:22" x14ac:dyDescent="0.3">
      <c r="V14025" s="66"/>
    </row>
    <row r="14026" spans="22:22" x14ac:dyDescent="0.3">
      <c r="V14026" s="66"/>
    </row>
    <row r="14027" spans="22:22" x14ac:dyDescent="0.3">
      <c r="V14027" s="66"/>
    </row>
    <row r="14028" spans="22:22" x14ac:dyDescent="0.3">
      <c r="V14028" s="66"/>
    </row>
    <row r="14029" spans="22:22" x14ac:dyDescent="0.3">
      <c r="V14029" s="66"/>
    </row>
    <row r="14030" spans="22:22" x14ac:dyDescent="0.3">
      <c r="V14030" s="66"/>
    </row>
    <row r="14031" spans="22:22" x14ac:dyDescent="0.3">
      <c r="V14031" s="66"/>
    </row>
    <row r="14032" spans="22:22" x14ac:dyDescent="0.3">
      <c r="V14032" s="66"/>
    </row>
    <row r="14033" spans="22:22" x14ac:dyDescent="0.3">
      <c r="V14033" s="66"/>
    </row>
    <row r="14034" spans="22:22" x14ac:dyDescent="0.3">
      <c r="V14034" s="66"/>
    </row>
    <row r="14035" spans="22:22" x14ac:dyDescent="0.3">
      <c r="V14035" s="66"/>
    </row>
    <row r="14036" spans="22:22" x14ac:dyDescent="0.3">
      <c r="V14036" s="66"/>
    </row>
    <row r="14037" spans="22:22" x14ac:dyDescent="0.3">
      <c r="V14037" s="66"/>
    </row>
    <row r="14038" spans="22:22" x14ac:dyDescent="0.3">
      <c r="V14038" s="66"/>
    </row>
    <row r="14039" spans="22:22" x14ac:dyDescent="0.3">
      <c r="V14039" s="66"/>
    </row>
    <row r="14040" spans="22:22" x14ac:dyDescent="0.3">
      <c r="V14040" s="66"/>
    </row>
    <row r="14041" spans="22:22" x14ac:dyDescent="0.3">
      <c r="V14041" s="66"/>
    </row>
    <row r="14042" spans="22:22" x14ac:dyDescent="0.3">
      <c r="V14042" s="66"/>
    </row>
    <row r="14043" spans="22:22" x14ac:dyDescent="0.3">
      <c r="V14043" s="66"/>
    </row>
    <row r="14044" spans="22:22" x14ac:dyDescent="0.3">
      <c r="V14044" s="66"/>
    </row>
    <row r="14045" spans="22:22" x14ac:dyDescent="0.3">
      <c r="V14045" s="66"/>
    </row>
    <row r="14046" spans="22:22" x14ac:dyDescent="0.3">
      <c r="V14046" s="66"/>
    </row>
    <row r="14047" spans="22:22" x14ac:dyDescent="0.3">
      <c r="V14047" s="66"/>
    </row>
    <row r="14048" spans="22:22" x14ac:dyDescent="0.3">
      <c r="V14048" s="66"/>
    </row>
    <row r="14049" spans="22:22" x14ac:dyDescent="0.3">
      <c r="V14049" s="66"/>
    </row>
    <row r="14050" spans="22:22" x14ac:dyDescent="0.3">
      <c r="V14050" s="66"/>
    </row>
    <row r="14051" spans="22:22" x14ac:dyDescent="0.3">
      <c r="V14051" s="66"/>
    </row>
    <row r="14052" spans="22:22" x14ac:dyDescent="0.3">
      <c r="V14052" s="66"/>
    </row>
    <row r="14053" spans="22:22" x14ac:dyDescent="0.3">
      <c r="V14053" s="66"/>
    </row>
    <row r="14054" spans="22:22" x14ac:dyDescent="0.3">
      <c r="V14054" s="66"/>
    </row>
    <row r="14055" spans="22:22" x14ac:dyDescent="0.3">
      <c r="V14055" s="66"/>
    </row>
    <row r="14056" spans="22:22" x14ac:dyDescent="0.3">
      <c r="V14056" s="66"/>
    </row>
    <row r="14057" spans="22:22" x14ac:dyDescent="0.3">
      <c r="V14057" s="66"/>
    </row>
    <row r="14058" spans="22:22" x14ac:dyDescent="0.3">
      <c r="V14058" s="66"/>
    </row>
    <row r="14059" spans="22:22" x14ac:dyDescent="0.3">
      <c r="V14059" s="66"/>
    </row>
    <row r="14060" spans="22:22" x14ac:dyDescent="0.3">
      <c r="V14060" s="66"/>
    </row>
    <row r="14061" spans="22:22" x14ac:dyDescent="0.3">
      <c r="V14061" s="66"/>
    </row>
    <row r="14062" spans="22:22" x14ac:dyDescent="0.3">
      <c r="V14062" s="66"/>
    </row>
    <row r="14063" spans="22:22" x14ac:dyDescent="0.3">
      <c r="V14063" s="66"/>
    </row>
    <row r="14064" spans="22:22" x14ac:dyDescent="0.3">
      <c r="V14064" s="66"/>
    </row>
    <row r="14065" spans="22:22" x14ac:dyDescent="0.3">
      <c r="V14065" s="66"/>
    </row>
    <row r="14066" spans="22:22" x14ac:dyDescent="0.3">
      <c r="V14066" s="66"/>
    </row>
    <row r="14067" spans="22:22" x14ac:dyDescent="0.3">
      <c r="V14067" s="66"/>
    </row>
    <row r="14068" spans="22:22" x14ac:dyDescent="0.3">
      <c r="V14068" s="66"/>
    </row>
    <row r="14069" spans="22:22" x14ac:dyDescent="0.3">
      <c r="V14069" s="66"/>
    </row>
    <row r="14070" spans="22:22" x14ac:dyDescent="0.3">
      <c r="V14070" s="66"/>
    </row>
    <row r="14071" spans="22:22" x14ac:dyDescent="0.3">
      <c r="V14071" s="66"/>
    </row>
    <row r="14072" spans="22:22" x14ac:dyDescent="0.3">
      <c r="V14072" s="66"/>
    </row>
    <row r="14073" spans="22:22" x14ac:dyDescent="0.3">
      <c r="V14073" s="66"/>
    </row>
    <row r="14074" spans="22:22" x14ac:dyDescent="0.3">
      <c r="V14074" s="66"/>
    </row>
    <row r="14075" spans="22:22" x14ac:dyDescent="0.3">
      <c r="V14075" s="66"/>
    </row>
    <row r="14076" spans="22:22" x14ac:dyDescent="0.3">
      <c r="V14076" s="66"/>
    </row>
    <row r="14077" spans="22:22" x14ac:dyDescent="0.3">
      <c r="V14077" s="66"/>
    </row>
    <row r="14078" spans="22:22" x14ac:dyDescent="0.3">
      <c r="V14078" s="66"/>
    </row>
    <row r="14079" spans="22:22" x14ac:dyDescent="0.3">
      <c r="V14079" s="66"/>
    </row>
    <row r="14080" spans="22:22" x14ac:dyDescent="0.3">
      <c r="V14080" s="66"/>
    </row>
    <row r="14081" spans="22:22" x14ac:dyDescent="0.3">
      <c r="V14081" s="66"/>
    </row>
    <row r="14082" spans="22:22" x14ac:dyDescent="0.3">
      <c r="V14082" s="66"/>
    </row>
    <row r="14083" spans="22:22" x14ac:dyDescent="0.3">
      <c r="V14083" s="66"/>
    </row>
    <row r="14084" spans="22:22" x14ac:dyDescent="0.3">
      <c r="V14084" s="66"/>
    </row>
    <row r="14085" spans="22:22" x14ac:dyDescent="0.3">
      <c r="V14085" s="66"/>
    </row>
    <row r="14086" spans="22:22" x14ac:dyDescent="0.3">
      <c r="V14086" s="66"/>
    </row>
    <row r="14087" spans="22:22" x14ac:dyDescent="0.3">
      <c r="V14087" s="66"/>
    </row>
    <row r="14088" spans="22:22" x14ac:dyDescent="0.3">
      <c r="V14088" s="66"/>
    </row>
    <row r="14089" spans="22:22" x14ac:dyDescent="0.3">
      <c r="V14089" s="66"/>
    </row>
    <row r="14090" spans="22:22" x14ac:dyDescent="0.3">
      <c r="V14090" s="66"/>
    </row>
    <row r="14091" spans="22:22" x14ac:dyDescent="0.3">
      <c r="V14091" s="66"/>
    </row>
    <row r="14092" spans="22:22" x14ac:dyDescent="0.3">
      <c r="V14092" s="66"/>
    </row>
    <row r="14093" spans="22:22" x14ac:dyDescent="0.3">
      <c r="V14093" s="66"/>
    </row>
    <row r="14094" spans="22:22" x14ac:dyDescent="0.3">
      <c r="V14094" s="66"/>
    </row>
    <row r="14095" spans="22:22" x14ac:dyDescent="0.3">
      <c r="V14095" s="66"/>
    </row>
    <row r="14096" spans="22:22" x14ac:dyDescent="0.3">
      <c r="V14096" s="66"/>
    </row>
    <row r="14097" spans="22:22" x14ac:dyDescent="0.3">
      <c r="V14097" s="66"/>
    </row>
    <row r="14098" spans="22:22" x14ac:dyDescent="0.3">
      <c r="V14098" s="66"/>
    </row>
    <row r="14099" spans="22:22" x14ac:dyDescent="0.3">
      <c r="V14099" s="66"/>
    </row>
    <row r="14100" spans="22:22" x14ac:dyDescent="0.3">
      <c r="V14100" s="66"/>
    </row>
    <row r="14101" spans="22:22" x14ac:dyDescent="0.3">
      <c r="V14101" s="66"/>
    </row>
    <row r="14102" spans="22:22" x14ac:dyDescent="0.3">
      <c r="V14102" s="66"/>
    </row>
    <row r="14103" spans="22:22" x14ac:dyDescent="0.3">
      <c r="V14103" s="66"/>
    </row>
    <row r="14104" spans="22:22" x14ac:dyDescent="0.3">
      <c r="V14104" s="66"/>
    </row>
    <row r="14105" spans="22:22" x14ac:dyDescent="0.3">
      <c r="V14105" s="66"/>
    </row>
    <row r="14106" spans="22:22" x14ac:dyDescent="0.3">
      <c r="V14106" s="66"/>
    </row>
    <row r="14107" spans="22:22" x14ac:dyDescent="0.3">
      <c r="V14107" s="66"/>
    </row>
    <row r="14108" spans="22:22" x14ac:dyDescent="0.3">
      <c r="V14108" s="66"/>
    </row>
    <row r="14109" spans="22:22" x14ac:dyDescent="0.3">
      <c r="V14109" s="66"/>
    </row>
    <row r="14110" spans="22:22" x14ac:dyDescent="0.3">
      <c r="V14110" s="66"/>
    </row>
    <row r="14111" spans="22:22" x14ac:dyDescent="0.3">
      <c r="V14111" s="66"/>
    </row>
    <row r="14112" spans="22:22" x14ac:dyDescent="0.3">
      <c r="V14112" s="66"/>
    </row>
    <row r="14113" spans="22:22" x14ac:dyDescent="0.3">
      <c r="V14113" s="66"/>
    </row>
    <row r="14114" spans="22:22" x14ac:dyDescent="0.3">
      <c r="V14114" s="66"/>
    </row>
    <row r="14115" spans="22:22" x14ac:dyDescent="0.3">
      <c r="V14115" s="66"/>
    </row>
    <row r="14116" spans="22:22" x14ac:dyDescent="0.3">
      <c r="V14116" s="66"/>
    </row>
    <row r="14117" spans="22:22" x14ac:dyDescent="0.3">
      <c r="V14117" s="66"/>
    </row>
    <row r="14118" spans="22:22" x14ac:dyDescent="0.3">
      <c r="V14118" s="66"/>
    </row>
    <row r="14119" spans="22:22" x14ac:dyDescent="0.3">
      <c r="V14119" s="66"/>
    </row>
    <row r="14120" spans="22:22" x14ac:dyDescent="0.3">
      <c r="V14120" s="66"/>
    </row>
    <row r="14121" spans="22:22" x14ac:dyDescent="0.3">
      <c r="V14121" s="66"/>
    </row>
    <row r="14122" spans="22:22" x14ac:dyDescent="0.3">
      <c r="V14122" s="66"/>
    </row>
    <row r="14123" spans="22:22" x14ac:dyDescent="0.3">
      <c r="V14123" s="66"/>
    </row>
    <row r="14124" spans="22:22" x14ac:dyDescent="0.3">
      <c r="V14124" s="66"/>
    </row>
    <row r="14125" spans="22:22" x14ac:dyDescent="0.3">
      <c r="V14125" s="66"/>
    </row>
    <row r="14126" spans="22:22" x14ac:dyDescent="0.3">
      <c r="V14126" s="66"/>
    </row>
    <row r="14127" spans="22:22" x14ac:dyDescent="0.3">
      <c r="V14127" s="66"/>
    </row>
    <row r="14128" spans="22:22" x14ac:dyDescent="0.3">
      <c r="V14128" s="66"/>
    </row>
    <row r="14129" spans="22:22" x14ac:dyDescent="0.3">
      <c r="V14129" s="66"/>
    </row>
    <row r="14130" spans="22:22" x14ac:dyDescent="0.3">
      <c r="V14130" s="66"/>
    </row>
    <row r="14131" spans="22:22" x14ac:dyDescent="0.3">
      <c r="V14131" s="66"/>
    </row>
    <row r="14132" spans="22:22" x14ac:dyDescent="0.3">
      <c r="V14132" s="66"/>
    </row>
    <row r="14133" spans="22:22" x14ac:dyDescent="0.3">
      <c r="V14133" s="66"/>
    </row>
    <row r="14134" spans="22:22" x14ac:dyDescent="0.3">
      <c r="V14134" s="66"/>
    </row>
    <row r="14135" spans="22:22" x14ac:dyDescent="0.3">
      <c r="V14135" s="66"/>
    </row>
    <row r="14136" spans="22:22" x14ac:dyDescent="0.3">
      <c r="V14136" s="66"/>
    </row>
    <row r="14137" spans="22:22" x14ac:dyDescent="0.3">
      <c r="V14137" s="66"/>
    </row>
    <row r="14138" spans="22:22" x14ac:dyDescent="0.3">
      <c r="V14138" s="66"/>
    </row>
    <row r="14139" spans="22:22" x14ac:dyDescent="0.3">
      <c r="V14139" s="66"/>
    </row>
    <row r="14140" spans="22:22" x14ac:dyDescent="0.3">
      <c r="V14140" s="66"/>
    </row>
    <row r="14141" spans="22:22" x14ac:dyDescent="0.3">
      <c r="V14141" s="66"/>
    </row>
    <row r="14142" spans="22:22" x14ac:dyDescent="0.3">
      <c r="V14142" s="66"/>
    </row>
    <row r="14143" spans="22:22" x14ac:dyDescent="0.3">
      <c r="V14143" s="66"/>
    </row>
    <row r="14144" spans="22:22" x14ac:dyDescent="0.3">
      <c r="V14144" s="66"/>
    </row>
    <row r="14145" spans="22:22" x14ac:dyDescent="0.3">
      <c r="V14145" s="66"/>
    </row>
    <row r="14146" spans="22:22" x14ac:dyDescent="0.3">
      <c r="V14146" s="66"/>
    </row>
    <row r="14147" spans="22:22" x14ac:dyDescent="0.3">
      <c r="V14147" s="66"/>
    </row>
    <row r="14148" spans="22:22" x14ac:dyDescent="0.3">
      <c r="V14148" s="66"/>
    </row>
    <row r="14149" spans="22:22" x14ac:dyDescent="0.3">
      <c r="V14149" s="66"/>
    </row>
    <row r="14150" spans="22:22" x14ac:dyDescent="0.3">
      <c r="V14150" s="66"/>
    </row>
    <row r="14151" spans="22:22" x14ac:dyDescent="0.3">
      <c r="V14151" s="66"/>
    </row>
    <row r="14152" spans="22:22" x14ac:dyDescent="0.3">
      <c r="V14152" s="66"/>
    </row>
    <row r="14153" spans="22:22" x14ac:dyDescent="0.3">
      <c r="V14153" s="66"/>
    </row>
    <row r="14154" spans="22:22" x14ac:dyDescent="0.3">
      <c r="V14154" s="66"/>
    </row>
    <row r="14155" spans="22:22" x14ac:dyDescent="0.3">
      <c r="V14155" s="66"/>
    </row>
    <row r="14156" spans="22:22" x14ac:dyDescent="0.3">
      <c r="V14156" s="66"/>
    </row>
    <row r="14157" spans="22:22" x14ac:dyDescent="0.3">
      <c r="V14157" s="66"/>
    </row>
    <row r="14158" spans="22:22" x14ac:dyDescent="0.3">
      <c r="V14158" s="66"/>
    </row>
    <row r="14159" spans="22:22" x14ac:dyDescent="0.3">
      <c r="V14159" s="66"/>
    </row>
    <row r="14160" spans="22:22" x14ac:dyDescent="0.3">
      <c r="V14160" s="66"/>
    </row>
    <row r="14161" spans="22:22" x14ac:dyDescent="0.3">
      <c r="V14161" s="66"/>
    </row>
    <row r="14162" spans="22:22" x14ac:dyDescent="0.3">
      <c r="V14162" s="66"/>
    </row>
    <row r="14163" spans="22:22" x14ac:dyDescent="0.3">
      <c r="V14163" s="66"/>
    </row>
    <row r="14164" spans="22:22" x14ac:dyDescent="0.3">
      <c r="V14164" s="66"/>
    </row>
    <row r="14165" spans="22:22" x14ac:dyDescent="0.3">
      <c r="V14165" s="66"/>
    </row>
    <row r="14166" spans="22:22" x14ac:dyDescent="0.3">
      <c r="V14166" s="66"/>
    </row>
    <row r="14167" spans="22:22" x14ac:dyDescent="0.3">
      <c r="V14167" s="66"/>
    </row>
    <row r="14168" spans="22:22" x14ac:dyDescent="0.3">
      <c r="V14168" s="66"/>
    </row>
    <row r="14169" spans="22:22" x14ac:dyDescent="0.3">
      <c r="V14169" s="66"/>
    </row>
    <row r="14170" spans="22:22" x14ac:dyDescent="0.3">
      <c r="V14170" s="66"/>
    </row>
    <row r="14171" spans="22:22" x14ac:dyDescent="0.3">
      <c r="V14171" s="66"/>
    </row>
    <row r="14172" spans="22:22" x14ac:dyDescent="0.3">
      <c r="V14172" s="66"/>
    </row>
    <row r="14173" spans="22:22" x14ac:dyDescent="0.3">
      <c r="V14173" s="66"/>
    </row>
    <row r="14174" spans="22:22" x14ac:dyDescent="0.3">
      <c r="V14174" s="66"/>
    </row>
    <row r="14175" spans="22:22" x14ac:dyDescent="0.3">
      <c r="V14175" s="66"/>
    </row>
    <row r="14176" spans="22:22" x14ac:dyDescent="0.3">
      <c r="V14176" s="66"/>
    </row>
    <row r="14177" spans="22:22" x14ac:dyDescent="0.3">
      <c r="V14177" s="66"/>
    </row>
    <row r="14178" spans="22:22" x14ac:dyDescent="0.3">
      <c r="V14178" s="66"/>
    </row>
    <row r="14179" spans="22:22" x14ac:dyDescent="0.3">
      <c r="V14179" s="66"/>
    </row>
    <row r="14180" spans="22:22" x14ac:dyDescent="0.3">
      <c r="V14180" s="66"/>
    </row>
    <row r="14181" spans="22:22" x14ac:dyDescent="0.3">
      <c r="V14181" s="66"/>
    </row>
    <row r="14182" spans="22:22" x14ac:dyDescent="0.3">
      <c r="V14182" s="66"/>
    </row>
    <row r="14183" spans="22:22" x14ac:dyDescent="0.3">
      <c r="V14183" s="66"/>
    </row>
    <row r="14184" spans="22:22" x14ac:dyDescent="0.3">
      <c r="V14184" s="66"/>
    </row>
    <row r="14185" spans="22:22" x14ac:dyDescent="0.3">
      <c r="V14185" s="66"/>
    </row>
    <row r="14186" spans="22:22" x14ac:dyDescent="0.3">
      <c r="V14186" s="66"/>
    </row>
    <row r="14187" spans="22:22" x14ac:dyDescent="0.3">
      <c r="V14187" s="66"/>
    </row>
    <row r="14188" spans="22:22" x14ac:dyDescent="0.3">
      <c r="V14188" s="66"/>
    </row>
    <row r="14189" spans="22:22" x14ac:dyDescent="0.3">
      <c r="V14189" s="66"/>
    </row>
    <row r="14190" spans="22:22" x14ac:dyDescent="0.3">
      <c r="V14190" s="66"/>
    </row>
    <row r="14191" spans="22:22" x14ac:dyDescent="0.3">
      <c r="V14191" s="66"/>
    </row>
    <row r="14192" spans="22:22" x14ac:dyDescent="0.3">
      <c r="V14192" s="66"/>
    </row>
    <row r="14193" spans="22:22" x14ac:dyDescent="0.3">
      <c r="V14193" s="66"/>
    </row>
    <row r="14194" spans="22:22" x14ac:dyDescent="0.3">
      <c r="V14194" s="66"/>
    </row>
    <row r="14195" spans="22:22" x14ac:dyDescent="0.3">
      <c r="V14195" s="66"/>
    </row>
    <row r="14196" spans="22:22" x14ac:dyDescent="0.3">
      <c r="V14196" s="66"/>
    </row>
    <row r="14197" spans="22:22" x14ac:dyDescent="0.3">
      <c r="V14197" s="66"/>
    </row>
    <row r="14198" spans="22:22" x14ac:dyDescent="0.3">
      <c r="V14198" s="66"/>
    </row>
    <row r="14199" spans="22:22" x14ac:dyDescent="0.3">
      <c r="V14199" s="66"/>
    </row>
    <row r="14200" spans="22:22" x14ac:dyDescent="0.3">
      <c r="V14200" s="66"/>
    </row>
    <row r="14201" spans="22:22" x14ac:dyDescent="0.3">
      <c r="V14201" s="66"/>
    </row>
    <row r="14202" spans="22:22" x14ac:dyDescent="0.3">
      <c r="V14202" s="66"/>
    </row>
    <row r="14203" spans="22:22" x14ac:dyDescent="0.3">
      <c r="V14203" s="66"/>
    </row>
    <row r="14204" spans="22:22" x14ac:dyDescent="0.3">
      <c r="V14204" s="66"/>
    </row>
    <row r="14205" spans="22:22" x14ac:dyDescent="0.3">
      <c r="V14205" s="66"/>
    </row>
    <row r="14206" spans="22:22" x14ac:dyDescent="0.3">
      <c r="V14206" s="66"/>
    </row>
    <row r="14207" spans="22:22" x14ac:dyDescent="0.3">
      <c r="V14207" s="66"/>
    </row>
    <row r="14208" spans="22:22" x14ac:dyDescent="0.3">
      <c r="V14208" s="66"/>
    </row>
    <row r="14209" spans="22:22" x14ac:dyDescent="0.3">
      <c r="V14209" s="66"/>
    </row>
    <row r="14210" spans="22:22" x14ac:dyDescent="0.3">
      <c r="V14210" s="66"/>
    </row>
    <row r="14211" spans="22:22" x14ac:dyDescent="0.3">
      <c r="V14211" s="66"/>
    </row>
    <row r="14212" spans="22:22" x14ac:dyDescent="0.3">
      <c r="V14212" s="66"/>
    </row>
    <row r="14213" spans="22:22" x14ac:dyDescent="0.3">
      <c r="V14213" s="66"/>
    </row>
    <row r="14214" spans="22:22" x14ac:dyDescent="0.3">
      <c r="V14214" s="66"/>
    </row>
    <row r="14215" spans="22:22" x14ac:dyDescent="0.3">
      <c r="V14215" s="66"/>
    </row>
    <row r="14216" spans="22:22" x14ac:dyDescent="0.3">
      <c r="V14216" s="66"/>
    </row>
    <row r="14217" spans="22:22" x14ac:dyDescent="0.3">
      <c r="V14217" s="66"/>
    </row>
    <row r="14218" spans="22:22" x14ac:dyDescent="0.3">
      <c r="V14218" s="66"/>
    </row>
    <row r="14219" spans="22:22" x14ac:dyDescent="0.3">
      <c r="V14219" s="66"/>
    </row>
    <row r="14220" spans="22:22" x14ac:dyDescent="0.3">
      <c r="V14220" s="66"/>
    </row>
    <row r="14221" spans="22:22" x14ac:dyDescent="0.3">
      <c r="V14221" s="66"/>
    </row>
    <row r="14222" spans="22:22" x14ac:dyDescent="0.3">
      <c r="V14222" s="66"/>
    </row>
    <row r="14223" spans="22:22" x14ac:dyDescent="0.3">
      <c r="V14223" s="66"/>
    </row>
    <row r="14224" spans="22:22" x14ac:dyDescent="0.3">
      <c r="V14224" s="66"/>
    </row>
    <row r="14225" spans="22:22" x14ac:dyDescent="0.3">
      <c r="V14225" s="66"/>
    </row>
    <row r="14226" spans="22:22" x14ac:dyDescent="0.3">
      <c r="V14226" s="66"/>
    </row>
    <row r="14227" spans="22:22" x14ac:dyDescent="0.3">
      <c r="V14227" s="66"/>
    </row>
    <row r="14228" spans="22:22" x14ac:dyDescent="0.3">
      <c r="V14228" s="66"/>
    </row>
    <row r="14229" spans="22:22" x14ac:dyDescent="0.3">
      <c r="V14229" s="66"/>
    </row>
    <row r="14230" spans="22:22" x14ac:dyDescent="0.3">
      <c r="V14230" s="66"/>
    </row>
    <row r="14231" spans="22:22" x14ac:dyDescent="0.3">
      <c r="V14231" s="66"/>
    </row>
    <row r="14232" spans="22:22" x14ac:dyDescent="0.3">
      <c r="V14232" s="66"/>
    </row>
    <row r="14233" spans="22:22" x14ac:dyDescent="0.3">
      <c r="V14233" s="66"/>
    </row>
    <row r="14234" spans="22:22" x14ac:dyDescent="0.3">
      <c r="V14234" s="66"/>
    </row>
    <row r="14235" spans="22:22" x14ac:dyDescent="0.3">
      <c r="V14235" s="66"/>
    </row>
    <row r="14236" spans="22:22" x14ac:dyDescent="0.3">
      <c r="V14236" s="66"/>
    </row>
    <row r="14237" spans="22:22" x14ac:dyDescent="0.3">
      <c r="V14237" s="66"/>
    </row>
    <row r="14238" spans="22:22" x14ac:dyDescent="0.3">
      <c r="V14238" s="66"/>
    </row>
    <row r="14239" spans="22:22" x14ac:dyDescent="0.3">
      <c r="V14239" s="66"/>
    </row>
    <row r="14240" spans="22:22" x14ac:dyDescent="0.3">
      <c r="V14240" s="66"/>
    </row>
    <row r="14241" spans="22:22" x14ac:dyDescent="0.3">
      <c r="V14241" s="66"/>
    </row>
    <row r="14242" spans="22:22" x14ac:dyDescent="0.3">
      <c r="V14242" s="66"/>
    </row>
    <row r="14243" spans="22:22" x14ac:dyDescent="0.3">
      <c r="V14243" s="66"/>
    </row>
    <row r="14244" spans="22:22" x14ac:dyDescent="0.3">
      <c r="V14244" s="66"/>
    </row>
    <row r="14245" spans="22:22" x14ac:dyDescent="0.3">
      <c r="V14245" s="66"/>
    </row>
    <row r="14246" spans="22:22" x14ac:dyDescent="0.3">
      <c r="V14246" s="66"/>
    </row>
    <row r="14247" spans="22:22" x14ac:dyDescent="0.3">
      <c r="V14247" s="66"/>
    </row>
    <row r="14248" spans="22:22" x14ac:dyDescent="0.3">
      <c r="V14248" s="66"/>
    </row>
    <row r="14249" spans="22:22" x14ac:dyDescent="0.3">
      <c r="V14249" s="66"/>
    </row>
    <row r="14250" spans="22:22" x14ac:dyDescent="0.3">
      <c r="V14250" s="66"/>
    </row>
    <row r="14251" spans="22:22" x14ac:dyDescent="0.3">
      <c r="V14251" s="66"/>
    </row>
    <row r="14252" spans="22:22" x14ac:dyDescent="0.3">
      <c r="V14252" s="66"/>
    </row>
    <row r="14253" spans="22:22" x14ac:dyDescent="0.3">
      <c r="V14253" s="66"/>
    </row>
    <row r="14254" spans="22:22" x14ac:dyDescent="0.3">
      <c r="V14254" s="66"/>
    </row>
    <row r="14255" spans="22:22" x14ac:dyDescent="0.3">
      <c r="V14255" s="66"/>
    </row>
    <row r="14256" spans="22:22" x14ac:dyDescent="0.3">
      <c r="V14256" s="66"/>
    </row>
    <row r="14257" spans="22:22" x14ac:dyDescent="0.3">
      <c r="V14257" s="66"/>
    </row>
    <row r="14258" spans="22:22" x14ac:dyDescent="0.3">
      <c r="V14258" s="66"/>
    </row>
    <row r="14259" spans="22:22" x14ac:dyDescent="0.3">
      <c r="V14259" s="66"/>
    </row>
    <row r="14260" spans="22:22" x14ac:dyDescent="0.3">
      <c r="V14260" s="66"/>
    </row>
    <row r="14261" spans="22:22" x14ac:dyDescent="0.3">
      <c r="V14261" s="66"/>
    </row>
    <row r="14262" spans="22:22" x14ac:dyDescent="0.3">
      <c r="V14262" s="66"/>
    </row>
    <row r="14263" spans="22:22" x14ac:dyDescent="0.3">
      <c r="V14263" s="66"/>
    </row>
    <row r="14264" spans="22:22" x14ac:dyDescent="0.3">
      <c r="V14264" s="66"/>
    </row>
    <row r="14265" spans="22:22" x14ac:dyDescent="0.3">
      <c r="V14265" s="66"/>
    </row>
    <row r="14266" spans="22:22" x14ac:dyDescent="0.3">
      <c r="V14266" s="66"/>
    </row>
    <row r="14267" spans="22:22" x14ac:dyDescent="0.3">
      <c r="V14267" s="66"/>
    </row>
    <row r="14268" spans="22:22" x14ac:dyDescent="0.3">
      <c r="V14268" s="66"/>
    </row>
    <row r="14269" spans="22:22" x14ac:dyDescent="0.3">
      <c r="V14269" s="66"/>
    </row>
    <row r="14270" spans="22:22" x14ac:dyDescent="0.3">
      <c r="V14270" s="66"/>
    </row>
    <row r="14271" spans="22:22" x14ac:dyDescent="0.3">
      <c r="V14271" s="66"/>
    </row>
    <row r="14272" spans="22:22" x14ac:dyDescent="0.3">
      <c r="V14272" s="66"/>
    </row>
    <row r="14273" spans="22:22" x14ac:dyDescent="0.3">
      <c r="V14273" s="66"/>
    </row>
    <row r="14274" spans="22:22" x14ac:dyDescent="0.3">
      <c r="V14274" s="66"/>
    </row>
    <row r="14275" spans="22:22" x14ac:dyDescent="0.3">
      <c r="V14275" s="66"/>
    </row>
    <row r="14276" spans="22:22" x14ac:dyDescent="0.3">
      <c r="V14276" s="66"/>
    </row>
    <row r="14277" spans="22:22" x14ac:dyDescent="0.3">
      <c r="V14277" s="66"/>
    </row>
    <row r="14278" spans="22:22" x14ac:dyDescent="0.3">
      <c r="V14278" s="66"/>
    </row>
    <row r="14279" spans="22:22" x14ac:dyDescent="0.3">
      <c r="V14279" s="66"/>
    </row>
    <row r="14280" spans="22:22" x14ac:dyDescent="0.3">
      <c r="V14280" s="66"/>
    </row>
    <row r="14281" spans="22:22" x14ac:dyDescent="0.3">
      <c r="V14281" s="66"/>
    </row>
    <row r="14282" spans="22:22" x14ac:dyDescent="0.3">
      <c r="V14282" s="66"/>
    </row>
    <row r="14283" spans="22:22" x14ac:dyDescent="0.3">
      <c r="V14283" s="66"/>
    </row>
    <row r="14284" spans="22:22" x14ac:dyDescent="0.3">
      <c r="V14284" s="66"/>
    </row>
    <row r="14285" spans="22:22" x14ac:dyDescent="0.3">
      <c r="V14285" s="66"/>
    </row>
    <row r="14286" spans="22:22" x14ac:dyDescent="0.3">
      <c r="V14286" s="66"/>
    </row>
    <row r="14287" spans="22:22" x14ac:dyDescent="0.3">
      <c r="V14287" s="66"/>
    </row>
    <row r="14288" spans="22:22" x14ac:dyDescent="0.3">
      <c r="V14288" s="66"/>
    </row>
    <row r="14289" spans="22:22" x14ac:dyDescent="0.3">
      <c r="V14289" s="66"/>
    </row>
    <row r="14290" spans="22:22" x14ac:dyDescent="0.3">
      <c r="V14290" s="66"/>
    </row>
    <row r="14291" spans="22:22" x14ac:dyDescent="0.3">
      <c r="V14291" s="66"/>
    </row>
    <row r="14292" spans="22:22" x14ac:dyDescent="0.3">
      <c r="V14292" s="66"/>
    </row>
    <row r="14293" spans="22:22" x14ac:dyDescent="0.3">
      <c r="V14293" s="66"/>
    </row>
    <row r="14294" spans="22:22" x14ac:dyDescent="0.3">
      <c r="V14294" s="66"/>
    </row>
    <row r="14295" spans="22:22" x14ac:dyDescent="0.3">
      <c r="V14295" s="66"/>
    </row>
    <row r="14296" spans="22:22" x14ac:dyDescent="0.3">
      <c r="V14296" s="66"/>
    </row>
    <row r="14297" spans="22:22" x14ac:dyDescent="0.3">
      <c r="V14297" s="66"/>
    </row>
    <row r="14298" spans="22:22" x14ac:dyDescent="0.3">
      <c r="V14298" s="66"/>
    </row>
    <row r="14299" spans="22:22" x14ac:dyDescent="0.3">
      <c r="V14299" s="66"/>
    </row>
    <row r="14300" spans="22:22" x14ac:dyDescent="0.3">
      <c r="V14300" s="66"/>
    </row>
    <row r="14301" spans="22:22" x14ac:dyDescent="0.3">
      <c r="V14301" s="66"/>
    </row>
    <row r="14302" spans="22:22" x14ac:dyDescent="0.3">
      <c r="V14302" s="66"/>
    </row>
    <row r="14303" spans="22:22" x14ac:dyDescent="0.3">
      <c r="V14303" s="66"/>
    </row>
    <row r="14304" spans="22:22" x14ac:dyDescent="0.3">
      <c r="V14304" s="66"/>
    </row>
    <row r="14305" spans="22:22" x14ac:dyDescent="0.3">
      <c r="V14305" s="66"/>
    </row>
    <row r="14306" spans="22:22" x14ac:dyDescent="0.3">
      <c r="V14306" s="66"/>
    </row>
    <row r="14307" spans="22:22" x14ac:dyDescent="0.3">
      <c r="V14307" s="66"/>
    </row>
    <row r="14308" spans="22:22" x14ac:dyDescent="0.3">
      <c r="V14308" s="66"/>
    </row>
    <row r="14309" spans="22:22" x14ac:dyDescent="0.3">
      <c r="V14309" s="66"/>
    </row>
    <row r="14310" spans="22:22" x14ac:dyDescent="0.3">
      <c r="V14310" s="66"/>
    </row>
    <row r="14311" spans="22:22" x14ac:dyDescent="0.3">
      <c r="V14311" s="66"/>
    </row>
    <row r="14312" spans="22:22" x14ac:dyDescent="0.3">
      <c r="V14312" s="66"/>
    </row>
    <row r="14313" spans="22:22" x14ac:dyDescent="0.3">
      <c r="V14313" s="66"/>
    </row>
    <row r="14314" spans="22:22" x14ac:dyDescent="0.3">
      <c r="V14314" s="66"/>
    </row>
    <row r="14315" spans="22:22" x14ac:dyDescent="0.3">
      <c r="V14315" s="66"/>
    </row>
    <row r="14316" spans="22:22" x14ac:dyDescent="0.3">
      <c r="V14316" s="66"/>
    </row>
    <row r="14317" spans="22:22" x14ac:dyDescent="0.3">
      <c r="V14317" s="66"/>
    </row>
    <row r="14318" spans="22:22" x14ac:dyDescent="0.3">
      <c r="V14318" s="66"/>
    </row>
    <row r="14319" spans="22:22" x14ac:dyDescent="0.3">
      <c r="V14319" s="66"/>
    </row>
    <row r="14320" spans="22:22" x14ac:dyDescent="0.3">
      <c r="V14320" s="66"/>
    </row>
    <row r="14321" spans="22:22" x14ac:dyDescent="0.3">
      <c r="V14321" s="66"/>
    </row>
    <row r="14322" spans="22:22" x14ac:dyDescent="0.3">
      <c r="V14322" s="66"/>
    </row>
    <row r="14323" spans="22:22" x14ac:dyDescent="0.3">
      <c r="V14323" s="66"/>
    </row>
    <row r="14324" spans="22:22" x14ac:dyDescent="0.3">
      <c r="V14324" s="66"/>
    </row>
    <row r="14325" spans="22:22" x14ac:dyDescent="0.3">
      <c r="V14325" s="66"/>
    </row>
    <row r="14326" spans="22:22" x14ac:dyDescent="0.3">
      <c r="V14326" s="66"/>
    </row>
    <row r="14327" spans="22:22" x14ac:dyDescent="0.3">
      <c r="V14327" s="66"/>
    </row>
    <row r="14328" spans="22:22" x14ac:dyDescent="0.3">
      <c r="V14328" s="66"/>
    </row>
    <row r="14329" spans="22:22" x14ac:dyDescent="0.3">
      <c r="V14329" s="66"/>
    </row>
    <row r="14330" spans="22:22" x14ac:dyDescent="0.3">
      <c r="V14330" s="66"/>
    </row>
    <row r="14331" spans="22:22" x14ac:dyDescent="0.3">
      <c r="V14331" s="66"/>
    </row>
    <row r="14332" spans="22:22" x14ac:dyDescent="0.3">
      <c r="V14332" s="66"/>
    </row>
    <row r="14333" spans="22:22" x14ac:dyDescent="0.3">
      <c r="V14333" s="66"/>
    </row>
    <row r="14334" spans="22:22" x14ac:dyDescent="0.3">
      <c r="V14334" s="66"/>
    </row>
    <row r="14335" spans="22:22" x14ac:dyDescent="0.3">
      <c r="V14335" s="66"/>
    </row>
    <row r="14336" spans="22:22" x14ac:dyDescent="0.3">
      <c r="V14336" s="66"/>
    </row>
    <row r="14337" spans="22:22" x14ac:dyDescent="0.3">
      <c r="V14337" s="66"/>
    </row>
    <row r="14338" spans="22:22" x14ac:dyDescent="0.3">
      <c r="V14338" s="66"/>
    </row>
    <row r="14339" spans="22:22" x14ac:dyDescent="0.3">
      <c r="V14339" s="66"/>
    </row>
    <row r="14340" spans="22:22" x14ac:dyDescent="0.3">
      <c r="V14340" s="66"/>
    </row>
    <row r="14341" spans="22:22" x14ac:dyDescent="0.3">
      <c r="V14341" s="66"/>
    </row>
    <row r="14342" spans="22:22" x14ac:dyDescent="0.3">
      <c r="V14342" s="66"/>
    </row>
    <row r="14343" spans="22:22" x14ac:dyDescent="0.3">
      <c r="V14343" s="66"/>
    </row>
    <row r="14344" spans="22:22" x14ac:dyDescent="0.3">
      <c r="V14344" s="66"/>
    </row>
    <row r="14345" spans="22:22" x14ac:dyDescent="0.3">
      <c r="V14345" s="66"/>
    </row>
    <row r="14346" spans="22:22" x14ac:dyDescent="0.3">
      <c r="V14346" s="66"/>
    </row>
    <row r="14347" spans="22:22" x14ac:dyDescent="0.3">
      <c r="V14347" s="66"/>
    </row>
    <row r="14348" spans="22:22" x14ac:dyDescent="0.3">
      <c r="V14348" s="66"/>
    </row>
    <row r="14349" spans="22:22" x14ac:dyDescent="0.3">
      <c r="V14349" s="66"/>
    </row>
    <row r="14350" spans="22:22" x14ac:dyDescent="0.3">
      <c r="V14350" s="66"/>
    </row>
    <row r="14351" spans="22:22" x14ac:dyDescent="0.3">
      <c r="V14351" s="66"/>
    </row>
    <row r="14352" spans="22:22" x14ac:dyDescent="0.3">
      <c r="V14352" s="66"/>
    </row>
    <row r="14353" spans="22:22" x14ac:dyDescent="0.3">
      <c r="V14353" s="66"/>
    </row>
    <row r="14354" spans="22:22" x14ac:dyDescent="0.3">
      <c r="V14354" s="66"/>
    </row>
    <row r="14355" spans="22:22" x14ac:dyDescent="0.3">
      <c r="V14355" s="66"/>
    </row>
    <row r="14356" spans="22:22" x14ac:dyDescent="0.3">
      <c r="V14356" s="66"/>
    </row>
    <row r="14357" spans="22:22" x14ac:dyDescent="0.3">
      <c r="V14357" s="66"/>
    </row>
    <row r="14358" spans="22:22" x14ac:dyDescent="0.3">
      <c r="V14358" s="66"/>
    </row>
    <row r="14359" spans="22:22" x14ac:dyDescent="0.3">
      <c r="V14359" s="66"/>
    </row>
    <row r="14360" spans="22:22" x14ac:dyDescent="0.3">
      <c r="V14360" s="66"/>
    </row>
    <row r="14361" spans="22:22" x14ac:dyDescent="0.3">
      <c r="V14361" s="66"/>
    </row>
    <row r="14362" spans="22:22" x14ac:dyDescent="0.3">
      <c r="V14362" s="66"/>
    </row>
    <row r="14363" spans="22:22" x14ac:dyDescent="0.3">
      <c r="V14363" s="66"/>
    </row>
    <row r="14364" spans="22:22" x14ac:dyDescent="0.3">
      <c r="V14364" s="66"/>
    </row>
    <row r="14365" spans="22:22" x14ac:dyDescent="0.3">
      <c r="V14365" s="66"/>
    </row>
    <row r="14366" spans="22:22" x14ac:dyDescent="0.3">
      <c r="V14366" s="66"/>
    </row>
    <row r="14367" spans="22:22" x14ac:dyDescent="0.3">
      <c r="V14367" s="66"/>
    </row>
    <row r="14368" spans="22:22" x14ac:dyDescent="0.3">
      <c r="V14368" s="66"/>
    </row>
    <row r="14369" spans="22:22" x14ac:dyDescent="0.3">
      <c r="V14369" s="66"/>
    </row>
    <row r="14370" spans="22:22" x14ac:dyDescent="0.3">
      <c r="V14370" s="66"/>
    </row>
    <row r="14371" spans="22:22" x14ac:dyDescent="0.3">
      <c r="V14371" s="66"/>
    </row>
    <row r="14372" spans="22:22" x14ac:dyDescent="0.3">
      <c r="V14372" s="66"/>
    </row>
    <row r="14373" spans="22:22" x14ac:dyDescent="0.3">
      <c r="V14373" s="66"/>
    </row>
    <row r="14374" spans="22:22" x14ac:dyDescent="0.3">
      <c r="V14374" s="66"/>
    </row>
    <row r="14375" spans="22:22" x14ac:dyDescent="0.3">
      <c r="V14375" s="66"/>
    </row>
    <row r="14376" spans="22:22" x14ac:dyDescent="0.3">
      <c r="V14376" s="66"/>
    </row>
    <row r="14377" spans="22:22" x14ac:dyDescent="0.3">
      <c r="V14377" s="66"/>
    </row>
    <row r="14378" spans="22:22" x14ac:dyDescent="0.3">
      <c r="V14378" s="66"/>
    </row>
    <row r="14379" spans="22:22" x14ac:dyDescent="0.3">
      <c r="V14379" s="66"/>
    </row>
    <row r="14380" spans="22:22" x14ac:dyDescent="0.3">
      <c r="V14380" s="66"/>
    </row>
    <row r="14381" spans="22:22" x14ac:dyDescent="0.3">
      <c r="V14381" s="66"/>
    </row>
    <row r="14382" spans="22:22" x14ac:dyDescent="0.3">
      <c r="V14382" s="66"/>
    </row>
    <row r="14383" spans="22:22" x14ac:dyDescent="0.3">
      <c r="V14383" s="66"/>
    </row>
    <row r="14384" spans="22:22" x14ac:dyDescent="0.3">
      <c r="V14384" s="66"/>
    </row>
    <row r="14385" spans="22:22" x14ac:dyDescent="0.3">
      <c r="V14385" s="66"/>
    </row>
    <row r="14386" spans="22:22" x14ac:dyDescent="0.3">
      <c r="V14386" s="66"/>
    </row>
    <row r="14387" spans="22:22" x14ac:dyDescent="0.3">
      <c r="V14387" s="66"/>
    </row>
    <row r="14388" spans="22:22" x14ac:dyDescent="0.3">
      <c r="V14388" s="66"/>
    </row>
    <row r="14389" spans="22:22" x14ac:dyDescent="0.3">
      <c r="V14389" s="66"/>
    </row>
    <row r="14390" spans="22:22" x14ac:dyDescent="0.3">
      <c r="V14390" s="66"/>
    </row>
    <row r="14391" spans="22:22" x14ac:dyDescent="0.3">
      <c r="V14391" s="66"/>
    </row>
    <row r="14392" spans="22:22" x14ac:dyDescent="0.3">
      <c r="V14392" s="66"/>
    </row>
    <row r="14393" spans="22:22" x14ac:dyDescent="0.3">
      <c r="V14393" s="66"/>
    </row>
    <row r="14394" spans="22:22" x14ac:dyDescent="0.3">
      <c r="V14394" s="66"/>
    </row>
    <row r="14395" spans="22:22" x14ac:dyDescent="0.3">
      <c r="V14395" s="66"/>
    </row>
    <row r="14396" spans="22:22" x14ac:dyDescent="0.3">
      <c r="V14396" s="66"/>
    </row>
    <row r="14397" spans="22:22" x14ac:dyDescent="0.3">
      <c r="V14397" s="66"/>
    </row>
    <row r="14398" spans="22:22" x14ac:dyDescent="0.3">
      <c r="V14398" s="66"/>
    </row>
    <row r="14399" spans="22:22" x14ac:dyDescent="0.3">
      <c r="V14399" s="66"/>
    </row>
    <row r="14400" spans="22:22" x14ac:dyDescent="0.3">
      <c r="V14400" s="66"/>
    </row>
    <row r="14401" spans="22:22" x14ac:dyDescent="0.3">
      <c r="V14401" s="66"/>
    </row>
    <row r="14402" spans="22:22" x14ac:dyDescent="0.3">
      <c r="V14402" s="66"/>
    </row>
    <row r="14403" spans="22:22" x14ac:dyDescent="0.3">
      <c r="V14403" s="66"/>
    </row>
    <row r="14404" spans="22:22" x14ac:dyDescent="0.3">
      <c r="V14404" s="66"/>
    </row>
    <row r="14405" spans="22:22" x14ac:dyDescent="0.3">
      <c r="V14405" s="66"/>
    </row>
    <row r="14406" spans="22:22" x14ac:dyDescent="0.3">
      <c r="V14406" s="66"/>
    </row>
    <row r="14407" spans="22:22" x14ac:dyDescent="0.3">
      <c r="V14407" s="66"/>
    </row>
    <row r="14408" spans="22:22" x14ac:dyDescent="0.3">
      <c r="V14408" s="66"/>
    </row>
    <row r="14409" spans="22:22" x14ac:dyDescent="0.3">
      <c r="V14409" s="66"/>
    </row>
    <row r="14410" spans="22:22" x14ac:dyDescent="0.3">
      <c r="V14410" s="66"/>
    </row>
    <row r="14411" spans="22:22" x14ac:dyDescent="0.3">
      <c r="V14411" s="66"/>
    </row>
    <row r="14412" spans="22:22" x14ac:dyDescent="0.3">
      <c r="V14412" s="66"/>
    </row>
    <row r="14413" spans="22:22" x14ac:dyDescent="0.3">
      <c r="V14413" s="66"/>
    </row>
    <row r="14414" spans="22:22" x14ac:dyDescent="0.3">
      <c r="V14414" s="66"/>
    </row>
    <row r="14415" spans="22:22" x14ac:dyDescent="0.3">
      <c r="V14415" s="66"/>
    </row>
    <row r="14416" spans="22:22" x14ac:dyDescent="0.3">
      <c r="V14416" s="66"/>
    </row>
    <row r="14417" spans="22:22" x14ac:dyDescent="0.3">
      <c r="V14417" s="66"/>
    </row>
    <row r="14418" spans="22:22" x14ac:dyDescent="0.3">
      <c r="V14418" s="66"/>
    </row>
    <row r="14419" spans="22:22" x14ac:dyDescent="0.3">
      <c r="V14419" s="66"/>
    </row>
    <row r="14420" spans="22:22" x14ac:dyDescent="0.3">
      <c r="V14420" s="66"/>
    </row>
    <row r="14421" spans="22:22" x14ac:dyDescent="0.3">
      <c r="V14421" s="66"/>
    </row>
    <row r="14422" spans="22:22" x14ac:dyDescent="0.3">
      <c r="V14422" s="66"/>
    </row>
    <row r="14423" spans="22:22" x14ac:dyDescent="0.3">
      <c r="V14423" s="66"/>
    </row>
    <row r="14424" spans="22:22" x14ac:dyDescent="0.3">
      <c r="V14424" s="66"/>
    </row>
    <row r="14425" spans="22:22" x14ac:dyDescent="0.3">
      <c r="V14425" s="66"/>
    </row>
    <row r="14426" spans="22:22" x14ac:dyDescent="0.3">
      <c r="V14426" s="66"/>
    </row>
    <row r="14427" spans="22:22" x14ac:dyDescent="0.3">
      <c r="V14427" s="66"/>
    </row>
    <row r="14428" spans="22:22" x14ac:dyDescent="0.3">
      <c r="V14428" s="66"/>
    </row>
    <row r="14429" spans="22:22" x14ac:dyDescent="0.3">
      <c r="V14429" s="66"/>
    </row>
    <row r="14430" spans="22:22" x14ac:dyDescent="0.3">
      <c r="V14430" s="66"/>
    </row>
    <row r="14431" spans="22:22" x14ac:dyDescent="0.3">
      <c r="V14431" s="66"/>
    </row>
    <row r="14432" spans="22:22" x14ac:dyDescent="0.3">
      <c r="V14432" s="66"/>
    </row>
    <row r="14433" spans="22:22" x14ac:dyDescent="0.3">
      <c r="V14433" s="66"/>
    </row>
    <row r="14434" spans="22:22" x14ac:dyDescent="0.3">
      <c r="V14434" s="66"/>
    </row>
    <row r="14435" spans="22:22" x14ac:dyDescent="0.3">
      <c r="V14435" s="66"/>
    </row>
    <row r="14436" spans="22:22" x14ac:dyDescent="0.3">
      <c r="V14436" s="66"/>
    </row>
    <row r="14437" spans="22:22" x14ac:dyDescent="0.3">
      <c r="V14437" s="66"/>
    </row>
    <row r="14438" spans="22:22" x14ac:dyDescent="0.3">
      <c r="V14438" s="66"/>
    </row>
    <row r="14439" spans="22:22" x14ac:dyDescent="0.3">
      <c r="V14439" s="66"/>
    </row>
    <row r="14440" spans="22:22" x14ac:dyDescent="0.3">
      <c r="V14440" s="66"/>
    </row>
    <row r="14441" spans="22:22" x14ac:dyDescent="0.3">
      <c r="V14441" s="66"/>
    </row>
    <row r="14442" spans="22:22" x14ac:dyDescent="0.3">
      <c r="V14442" s="66"/>
    </row>
    <row r="14443" spans="22:22" x14ac:dyDescent="0.3">
      <c r="V14443" s="66"/>
    </row>
    <row r="14444" spans="22:22" x14ac:dyDescent="0.3">
      <c r="V14444" s="66"/>
    </row>
    <row r="14445" spans="22:22" x14ac:dyDescent="0.3">
      <c r="V14445" s="66"/>
    </row>
    <row r="14446" spans="22:22" x14ac:dyDescent="0.3">
      <c r="V14446" s="66"/>
    </row>
    <row r="14447" spans="22:22" x14ac:dyDescent="0.3">
      <c r="V14447" s="66"/>
    </row>
    <row r="14448" spans="22:22" x14ac:dyDescent="0.3">
      <c r="V14448" s="66"/>
    </row>
    <row r="14449" spans="22:22" x14ac:dyDescent="0.3">
      <c r="V14449" s="66"/>
    </row>
    <row r="14450" spans="22:22" x14ac:dyDescent="0.3">
      <c r="V14450" s="66"/>
    </row>
    <row r="14451" spans="22:22" x14ac:dyDescent="0.3">
      <c r="V14451" s="66"/>
    </row>
    <row r="14452" spans="22:22" x14ac:dyDescent="0.3">
      <c r="V14452" s="66"/>
    </row>
    <row r="14453" spans="22:22" x14ac:dyDescent="0.3">
      <c r="V14453" s="66"/>
    </row>
    <row r="14454" spans="22:22" x14ac:dyDescent="0.3">
      <c r="V14454" s="66"/>
    </row>
    <row r="14455" spans="22:22" x14ac:dyDescent="0.3">
      <c r="V14455" s="66"/>
    </row>
    <row r="14456" spans="22:22" x14ac:dyDescent="0.3">
      <c r="V14456" s="66"/>
    </row>
    <row r="14457" spans="22:22" x14ac:dyDescent="0.3">
      <c r="V14457" s="66"/>
    </row>
    <row r="14458" spans="22:22" x14ac:dyDescent="0.3">
      <c r="V14458" s="66"/>
    </row>
    <row r="14459" spans="22:22" x14ac:dyDescent="0.3">
      <c r="V14459" s="66"/>
    </row>
    <row r="14460" spans="22:22" x14ac:dyDescent="0.3">
      <c r="V14460" s="66"/>
    </row>
    <row r="14461" spans="22:22" x14ac:dyDescent="0.3">
      <c r="V14461" s="66"/>
    </row>
    <row r="14462" spans="22:22" x14ac:dyDescent="0.3">
      <c r="V14462" s="66"/>
    </row>
    <row r="14463" spans="22:22" x14ac:dyDescent="0.3">
      <c r="V14463" s="66"/>
    </row>
    <row r="14464" spans="22:22" x14ac:dyDescent="0.3">
      <c r="V14464" s="66"/>
    </row>
    <row r="14465" spans="22:22" x14ac:dyDescent="0.3">
      <c r="V14465" s="66"/>
    </row>
    <row r="14466" spans="22:22" x14ac:dyDescent="0.3">
      <c r="V14466" s="66"/>
    </row>
    <row r="14467" spans="22:22" x14ac:dyDescent="0.3">
      <c r="V14467" s="66"/>
    </row>
    <row r="14468" spans="22:22" x14ac:dyDescent="0.3">
      <c r="V14468" s="66"/>
    </row>
    <row r="14469" spans="22:22" x14ac:dyDescent="0.3">
      <c r="V14469" s="66"/>
    </row>
    <row r="14470" spans="22:22" x14ac:dyDescent="0.3">
      <c r="V14470" s="66"/>
    </row>
    <row r="14471" spans="22:22" x14ac:dyDescent="0.3">
      <c r="V14471" s="66"/>
    </row>
    <row r="14472" spans="22:22" x14ac:dyDescent="0.3">
      <c r="V14472" s="66"/>
    </row>
    <row r="14473" spans="22:22" x14ac:dyDescent="0.3">
      <c r="V14473" s="66"/>
    </row>
    <row r="14474" spans="22:22" x14ac:dyDescent="0.3">
      <c r="V14474" s="66"/>
    </row>
    <row r="14475" spans="22:22" x14ac:dyDescent="0.3">
      <c r="V14475" s="66"/>
    </row>
    <row r="14476" spans="22:22" x14ac:dyDescent="0.3">
      <c r="V14476" s="66"/>
    </row>
    <row r="14477" spans="22:22" x14ac:dyDescent="0.3">
      <c r="V14477" s="66"/>
    </row>
    <row r="14478" spans="22:22" x14ac:dyDescent="0.3">
      <c r="V14478" s="66"/>
    </row>
    <row r="14479" spans="22:22" x14ac:dyDescent="0.3">
      <c r="V14479" s="66"/>
    </row>
    <row r="14480" spans="22:22" x14ac:dyDescent="0.3">
      <c r="V14480" s="66"/>
    </row>
    <row r="14481" spans="22:22" x14ac:dyDescent="0.3">
      <c r="V14481" s="66"/>
    </row>
    <row r="14482" spans="22:22" x14ac:dyDescent="0.3">
      <c r="V14482" s="66"/>
    </row>
    <row r="14483" spans="22:22" x14ac:dyDescent="0.3">
      <c r="V14483" s="66"/>
    </row>
    <row r="14484" spans="22:22" x14ac:dyDescent="0.3">
      <c r="V14484" s="66"/>
    </row>
    <row r="14485" spans="22:22" x14ac:dyDescent="0.3">
      <c r="V14485" s="66"/>
    </row>
    <row r="14486" spans="22:22" x14ac:dyDescent="0.3">
      <c r="V14486" s="66"/>
    </row>
    <row r="14487" spans="22:22" x14ac:dyDescent="0.3">
      <c r="V14487" s="66"/>
    </row>
    <row r="14488" spans="22:22" x14ac:dyDescent="0.3">
      <c r="V14488" s="66"/>
    </row>
    <row r="14489" spans="22:22" x14ac:dyDescent="0.3">
      <c r="V14489" s="66"/>
    </row>
    <row r="14490" spans="22:22" x14ac:dyDescent="0.3">
      <c r="V14490" s="66"/>
    </row>
    <row r="14491" spans="22:22" x14ac:dyDescent="0.3">
      <c r="V14491" s="66"/>
    </row>
    <row r="14492" spans="22:22" x14ac:dyDescent="0.3">
      <c r="V14492" s="66"/>
    </row>
    <row r="14493" spans="22:22" x14ac:dyDescent="0.3">
      <c r="V14493" s="66"/>
    </row>
    <row r="14494" spans="22:22" x14ac:dyDescent="0.3">
      <c r="V14494" s="66"/>
    </row>
    <row r="14495" spans="22:22" x14ac:dyDescent="0.3">
      <c r="V14495" s="66"/>
    </row>
    <row r="14496" spans="22:22" x14ac:dyDescent="0.3">
      <c r="V14496" s="66"/>
    </row>
    <row r="14497" spans="22:22" x14ac:dyDescent="0.3">
      <c r="V14497" s="66"/>
    </row>
    <row r="14498" spans="22:22" x14ac:dyDescent="0.3">
      <c r="V14498" s="66"/>
    </row>
    <row r="14499" spans="22:22" x14ac:dyDescent="0.3">
      <c r="V14499" s="66"/>
    </row>
    <row r="14500" spans="22:22" x14ac:dyDescent="0.3">
      <c r="V14500" s="66"/>
    </row>
    <row r="14501" spans="22:22" x14ac:dyDescent="0.3">
      <c r="V14501" s="66"/>
    </row>
    <row r="14502" spans="22:22" x14ac:dyDescent="0.3">
      <c r="V14502" s="66"/>
    </row>
    <row r="14503" spans="22:22" x14ac:dyDescent="0.3">
      <c r="V14503" s="66"/>
    </row>
    <row r="14504" spans="22:22" x14ac:dyDescent="0.3">
      <c r="V14504" s="66"/>
    </row>
    <row r="14505" spans="22:22" x14ac:dyDescent="0.3">
      <c r="V14505" s="66"/>
    </row>
    <row r="14506" spans="22:22" x14ac:dyDescent="0.3">
      <c r="V14506" s="66"/>
    </row>
    <row r="14507" spans="22:22" x14ac:dyDescent="0.3">
      <c r="V14507" s="66"/>
    </row>
    <row r="14508" spans="22:22" x14ac:dyDescent="0.3">
      <c r="V14508" s="66"/>
    </row>
    <row r="14509" spans="22:22" x14ac:dyDescent="0.3">
      <c r="V14509" s="66"/>
    </row>
    <row r="14510" spans="22:22" x14ac:dyDescent="0.3">
      <c r="V14510" s="66"/>
    </row>
    <row r="14511" spans="22:22" x14ac:dyDescent="0.3">
      <c r="V14511" s="66"/>
    </row>
    <row r="14512" spans="22:22" x14ac:dyDescent="0.3">
      <c r="V14512" s="66"/>
    </row>
    <row r="14513" spans="22:22" x14ac:dyDescent="0.3">
      <c r="V14513" s="66"/>
    </row>
    <row r="14514" spans="22:22" x14ac:dyDescent="0.3">
      <c r="V14514" s="66"/>
    </row>
    <row r="14515" spans="22:22" x14ac:dyDescent="0.3">
      <c r="V14515" s="66"/>
    </row>
    <row r="14516" spans="22:22" x14ac:dyDescent="0.3">
      <c r="V14516" s="66"/>
    </row>
    <row r="14517" spans="22:22" x14ac:dyDescent="0.3">
      <c r="V14517" s="66"/>
    </row>
    <row r="14518" spans="22:22" x14ac:dyDescent="0.3">
      <c r="V14518" s="66"/>
    </row>
    <row r="14519" spans="22:22" x14ac:dyDescent="0.3">
      <c r="V14519" s="66"/>
    </row>
    <row r="14520" spans="22:22" x14ac:dyDescent="0.3">
      <c r="V14520" s="66"/>
    </row>
    <row r="14521" spans="22:22" x14ac:dyDescent="0.3">
      <c r="V14521" s="66"/>
    </row>
    <row r="14522" spans="22:22" x14ac:dyDescent="0.3">
      <c r="V14522" s="66"/>
    </row>
    <row r="14523" spans="22:22" x14ac:dyDescent="0.3">
      <c r="V14523" s="66"/>
    </row>
    <row r="14524" spans="22:22" x14ac:dyDescent="0.3">
      <c r="V14524" s="66"/>
    </row>
    <row r="14525" spans="22:22" x14ac:dyDescent="0.3">
      <c r="V14525" s="66"/>
    </row>
    <row r="14526" spans="22:22" x14ac:dyDescent="0.3">
      <c r="V14526" s="66"/>
    </row>
    <row r="14527" spans="22:22" x14ac:dyDescent="0.3">
      <c r="V14527" s="66"/>
    </row>
    <row r="14528" spans="22:22" x14ac:dyDescent="0.3">
      <c r="V14528" s="66"/>
    </row>
    <row r="14529" spans="22:22" x14ac:dyDescent="0.3">
      <c r="V14529" s="66"/>
    </row>
    <row r="14530" spans="22:22" x14ac:dyDescent="0.3">
      <c r="V14530" s="66"/>
    </row>
    <row r="14531" spans="22:22" x14ac:dyDescent="0.3">
      <c r="V14531" s="66"/>
    </row>
    <row r="14532" spans="22:22" x14ac:dyDescent="0.3">
      <c r="V14532" s="66"/>
    </row>
    <row r="14533" spans="22:22" x14ac:dyDescent="0.3">
      <c r="V14533" s="66"/>
    </row>
    <row r="14534" spans="22:22" x14ac:dyDescent="0.3">
      <c r="V14534" s="66"/>
    </row>
    <row r="14535" spans="22:22" x14ac:dyDescent="0.3">
      <c r="V14535" s="66"/>
    </row>
    <row r="14536" spans="22:22" x14ac:dyDescent="0.3">
      <c r="V14536" s="66"/>
    </row>
    <row r="14537" spans="22:22" x14ac:dyDescent="0.3">
      <c r="V14537" s="66"/>
    </row>
    <row r="14538" spans="22:22" x14ac:dyDescent="0.3">
      <c r="V14538" s="66"/>
    </row>
    <row r="14539" spans="22:22" x14ac:dyDescent="0.3">
      <c r="V14539" s="66"/>
    </row>
    <row r="14540" spans="22:22" x14ac:dyDescent="0.3">
      <c r="V14540" s="66"/>
    </row>
    <row r="14541" spans="22:22" x14ac:dyDescent="0.3">
      <c r="V14541" s="66"/>
    </row>
    <row r="14542" spans="22:22" x14ac:dyDescent="0.3">
      <c r="V14542" s="66"/>
    </row>
    <row r="14543" spans="22:22" x14ac:dyDescent="0.3">
      <c r="V14543" s="66"/>
    </row>
    <row r="14544" spans="22:22" x14ac:dyDescent="0.3">
      <c r="V14544" s="66"/>
    </row>
    <row r="14545" spans="22:22" x14ac:dyDescent="0.3">
      <c r="V14545" s="66"/>
    </row>
    <row r="14546" spans="22:22" x14ac:dyDescent="0.3">
      <c r="V14546" s="66"/>
    </row>
    <row r="14547" spans="22:22" x14ac:dyDescent="0.3">
      <c r="V14547" s="66"/>
    </row>
    <row r="14548" spans="22:22" x14ac:dyDescent="0.3">
      <c r="V14548" s="66"/>
    </row>
    <row r="14549" spans="22:22" x14ac:dyDescent="0.3">
      <c r="V14549" s="66"/>
    </row>
    <row r="14550" spans="22:22" x14ac:dyDescent="0.3">
      <c r="V14550" s="66"/>
    </row>
    <row r="14551" spans="22:22" x14ac:dyDescent="0.3">
      <c r="V14551" s="66"/>
    </row>
    <row r="14552" spans="22:22" x14ac:dyDescent="0.3">
      <c r="V14552" s="66"/>
    </row>
    <row r="14553" spans="22:22" x14ac:dyDescent="0.3">
      <c r="V14553" s="66"/>
    </row>
    <row r="14554" spans="22:22" x14ac:dyDescent="0.3">
      <c r="V14554" s="66"/>
    </row>
    <row r="14555" spans="22:22" x14ac:dyDescent="0.3">
      <c r="V14555" s="66"/>
    </row>
    <row r="14556" spans="22:22" x14ac:dyDescent="0.3">
      <c r="V14556" s="66"/>
    </row>
    <row r="14557" spans="22:22" x14ac:dyDescent="0.3">
      <c r="V14557" s="66"/>
    </row>
    <row r="14558" spans="22:22" x14ac:dyDescent="0.3">
      <c r="V14558" s="66"/>
    </row>
    <row r="14559" spans="22:22" x14ac:dyDescent="0.3">
      <c r="V14559" s="66"/>
    </row>
    <row r="14560" spans="22:22" x14ac:dyDescent="0.3">
      <c r="V14560" s="66"/>
    </row>
    <row r="14561" spans="22:22" x14ac:dyDescent="0.3">
      <c r="V14561" s="66"/>
    </row>
    <row r="14562" spans="22:22" x14ac:dyDescent="0.3">
      <c r="V14562" s="66"/>
    </row>
    <row r="14563" spans="22:22" x14ac:dyDescent="0.3">
      <c r="V14563" s="66"/>
    </row>
    <row r="14564" spans="22:22" x14ac:dyDescent="0.3">
      <c r="V14564" s="66"/>
    </row>
    <row r="14565" spans="22:22" x14ac:dyDescent="0.3">
      <c r="V14565" s="66"/>
    </row>
    <row r="14566" spans="22:22" x14ac:dyDescent="0.3">
      <c r="V14566" s="66"/>
    </row>
    <row r="14567" spans="22:22" x14ac:dyDescent="0.3">
      <c r="V14567" s="66"/>
    </row>
    <row r="14568" spans="22:22" x14ac:dyDescent="0.3">
      <c r="V14568" s="66"/>
    </row>
    <row r="14569" spans="22:22" x14ac:dyDescent="0.3">
      <c r="V14569" s="66"/>
    </row>
    <row r="14570" spans="22:22" x14ac:dyDescent="0.3">
      <c r="V14570" s="66"/>
    </row>
    <row r="14571" spans="22:22" x14ac:dyDescent="0.3">
      <c r="V14571" s="66"/>
    </row>
    <row r="14572" spans="22:22" x14ac:dyDescent="0.3">
      <c r="V14572" s="66"/>
    </row>
    <row r="14573" spans="22:22" x14ac:dyDescent="0.3">
      <c r="V14573" s="66"/>
    </row>
    <row r="14574" spans="22:22" x14ac:dyDescent="0.3">
      <c r="V14574" s="66"/>
    </row>
    <row r="14575" spans="22:22" x14ac:dyDescent="0.3">
      <c r="V14575" s="66"/>
    </row>
    <row r="14576" spans="22:22" x14ac:dyDescent="0.3">
      <c r="V14576" s="66"/>
    </row>
    <row r="14577" spans="22:22" x14ac:dyDescent="0.3">
      <c r="V14577" s="66"/>
    </row>
    <row r="14578" spans="22:22" x14ac:dyDescent="0.3">
      <c r="V14578" s="66"/>
    </row>
    <row r="14579" spans="22:22" x14ac:dyDescent="0.3">
      <c r="V14579" s="66"/>
    </row>
    <row r="14580" spans="22:22" x14ac:dyDescent="0.3">
      <c r="V14580" s="66"/>
    </row>
    <row r="14581" spans="22:22" x14ac:dyDescent="0.3">
      <c r="V14581" s="66"/>
    </row>
    <row r="14582" spans="22:22" x14ac:dyDescent="0.3">
      <c r="V14582" s="66"/>
    </row>
    <row r="14583" spans="22:22" x14ac:dyDescent="0.3">
      <c r="V14583" s="66"/>
    </row>
    <row r="14584" spans="22:22" x14ac:dyDescent="0.3">
      <c r="V14584" s="66"/>
    </row>
    <row r="14585" spans="22:22" x14ac:dyDescent="0.3">
      <c r="V14585" s="66"/>
    </row>
    <row r="14586" spans="22:22" x14ac:dyDescent="0.3">
      <c r="V14586" s="66"/>
    </row>
    <row r="14587" spans="22:22" x14ac:dyDescent="0.3">
      <c r="V14587" s="66"/>
    </row>
    <row r="14588" spans="22:22" x14ac:dyDescent="0.3">
      <c r="V14588" s="66"/>
    </row>
    <row r="14589" spans="22:22" x14ac:dyDescent="0.3">
      <c r="V14589" s="66"/>
    </row>
    <row r="14590" spans="22:22" x14ac:dyDescent="0.3">
      <c r="V14590" s="66"/>
    </row>
    <row r="14591" spans="22:22" x14ac:dyDescent="0.3">
      <c r="V14591" s="66"/>
    </row>
    <row r="14592" spans="22:22" x14ac:dyDescent="0.3">
      <c r="V14592" s="66"/>
    </row>
    <row r="14593" spans="22:22" x14ac:dyDescent="0.3">
      <c r="V14593" s="66"/>
    </row>
    <row r="14594" spans="22:22" x14ac:dyDescent="0.3">
      <c r="V14594" s="66"/>
    </row>
    <row r="14595" spans="22:22" x14ac:dyDescent="0.3">
      <c r="V14595" s="66"/>
    </row>
    <row r="14596" spans="22:22" x14ac:dyDescent="0.3">
      <c r="V14596" s="66"/>
    </row>
    <row r="14597" spans="22:22" x14ac:dyDescent="0.3">
      <c r="V14597" s="66"/>
    </row>
    <row r="14598" spans="22:22" x14ac:dyDescent="0.3">
      <c r="V14598" s="66"/>
    </row>
    <row r="14599" spans="22:22" x14ac:dyDescent="0.3">
      <c r="V14599" s="66"/>
    </row>
    <row r="14600" spans="22:22" x14ac:dyDescent="0.3">
      <c r="V14600" s="66"/>
    </row>
    <row r="14601" spans="22:22" x14ac:dyDescent="0.3">
      <c r="V14601" s="66"/>
    </row>
    <row r="14602" spans="22:22" x14ac:dyDescent="0.3">
      <c r="V14602" s="66"/>
    </row>
    <row r="14603" spans="22:22" x14ac:dyDescent="0.3">
      <c r="V14603" s="66"/>
    </row>
    <row r="14604" spans="22:22" x14ac:dyDescent="0.3">
      <c r="V14604" s="66"/>
    </row>
    <row r="14605" spans="22:22" x14ac:dyDescent="0.3">
      <c r="V14605" s="66"/>
    </row>
    <row r="14606" spans="22:22" x14ac:dyDescent="0.3">
      <c r="V14606" s="66"/>
    </row>
    <row r="14607" spans="22:22" x14ac:dyDescent="0.3">
      <c r="V14607" s="66"/>
    </row>
    <row r="14608" spans="22:22" x14ac:dyDescent="0.3">
      <c r="V14608" s="66"/>
    </row>
    <row r="14609" spans="22:22" x14ac:dyDescent="0.3">
      <c r="V14609" s="66"/>
    </row>
    <row r="14610" spans="22:22" x14ac:dyDescent="0.3">
      <c r="V14610" s="66"/>
    </row>
    <row r="14611" spans="22:22" x14ac:dyDescent="0.3">
      <c r="V14611" s="66"/>
    </row>
    <row r="14612" spans="22:22" x14ac:dyDescent="0.3">
      <c r="V14612" s="66"/>
    </row>
    <row r="14613" spans="22:22" x14ac:dyDescent="0.3">
      <c r="V14613" s="66"/>
    </row>
    <row r="14614" spans="22:22" x14ac:dyDescent="0.3">
      <c r="V14614" s="66"/>
    </row>
    <row r="14615" spans="22:22" x14ac:dyDescent="0.3">
      <c r="V14615" s="66"/>
    </row>
    <row r="14616" spans="22:22" x14ac:dyDescent="0.3">
      <c r="V14616" s="66"/>
    </row>
    <row r="14617" spans="22:22" x14ac:dyDescent="0.3">
      <c r="V14617" s="66"/>
    </row>
    <row r="14618" spans="22:22" x14ac:dyDescent="0.3">
      <c r="V14618" s="66"/>
    </row>
    <row r="14619" spans="22:22" x14ac:dyDescent="0.3">
      <c r="V14619" s="66"/>
    </row>
    <row r="14620" spans="22:22" x14ac:dyDescent="0.3">
      <c r="V14620" s="66"/>
    </row>
    <row r="14621" spans="22:22" x14ac:dyDescent="0.3">
      <c r="V14621" s="66"/>
    </row>
    <row r="14622" spans="22:22" x14ac:dyDescent="0.3">
      <c r="V14622" s="66"/>
    </row>
    <row r="14623" spans="22:22" x14ac:dyDescent="0.3">
      <c r="V14623" s="66"/>
    </row>
    <row r="14624" spans="22:22" x14ac:dyDescent="0.3">
      <c r="V14624" s="66"/>
    </row>
    <row r="14625" spans="22:22" x14ac:dyDescent="0.3">
      <c r="V14625" s="66"/>
    </row>
    <row r="14626" spans="22:22" x14ac:dyDescent="0.3">
      <c r="V14626" s="66"/>
    </row>
    <row r="14627" spans="22:22" x14ac:dyDescent="0.3">
      <c r="V14627" s="66"/>
    </row>
    <row r="14628" spans="22:22" x14ac:dyDescent="0.3">
      <c r="V14628" s="66"/>
    </row>
    <row r="14629" spans="22:22" x14ac:dyDescent="0.3">
      <c r="V14629" s="66"/>
    </row>
    <row r="14630" spans="22:22" x14ac:dyDescent="0.3">
      <c r="V14630" s="66"/>
    </row>
    <row r="14631" spans="22:22" x14ac:dyDescent="0.3">
      <c r="V14631" s="66"/>
    </row>
    <row r="14632" spans="22:22" x14ac:dyDescent="0.3">
      <c r="V14632" s="66"/>
    </row>
    <row r="14633" spans="22:22" x14ac:dyDescent="0.3">
      <c r="V14633" s="66"/>
    </row>
    <row r="14634" spans="22:22" x14ac:dyDescent="0.3">
      <c r="V14634" s="66"/>
    </row>
    <row r="14635" spans="22:22" x14ac:dyDescent="0.3">
      <c r="V14635" s="66"/>
    </row>
    <row r="14636" spans="22:22" x14ac:dyDescent="0.3">
      <c r="V14636" s="66"/>
    </row>
    <row r="14637" spans="22:22" x14ac:dyDescent="0.3">
      <c r="V14637" s="66"/>
    </row>
    <row r="14638" spans="22:22" x14ac:dyDescent="0.3">
      <c r="V14638" s="66"/>
    </row>
    <row r="14639" spans="22:22" x14ac:dyDescent="0.3">
      <c r="V14639" s="66"/>
    </row>
    <row r="14640" spans="22:22" x14ac:dyDescent="0.3">
      <c r="V14640" s="66"/>
    </row>
    <row r="14641" spans="22:22" x14ac:dyDescent="0.3">
      <c r="V14641" s="66"/>
    </row>
    <row r="14642" spans="22:22" x14ac:dyDescent="0.3">
      <c r="V14642" s="66"/>
    </row>
    <row r="14643" spans="22:22" x14ac:dyDescent="0.3">
      <c r="V14643" s="66"/>
    </row>
    <row r="14644" spans="22:22" x14ac:dyDescent="0.3">
      <c r="V14644" s="66"/>
    </row>
    <row r="14645" spans="22:22" x14ac:dyDescent="0.3">
      <c r="V14645" s="66"/>
    </row>
    <row r="14646" spans="22:22" x14ac:dyDescent="0.3">
      <c r="V14646" s="66"/>
    </row>
    <row r="14647" spans="22:22" x14ac:dyDescent="0.3">
      <c r="V14647" s="66"/>
    </row>
    <row r="14648" spans="22:22" x14ac:dyDescent="0.3">
      <c r="V14648" s="66"/>
    </row>
    <row r="14649" spans="22:22" x14ac:dyDescent="0.3">
      <c r="V14649" s="66"/>
    </row>
    <row r="14650" spans="22:22" x14ac:dyDescent="0.3">
      <c r="V14650" s="66"/>
    </row>
    <row r="14651" spans="22:22" x14ac:dyDescent="0.3">
      <c r="V14651" s="66"/>
    </row>
    <row r="14652" spans="22:22" x14ac:dyDescent="0.3">
      <c r="V14652" s="66"/>
    </row>
    <row r="14653" spans="22:22" x14ac:dyDescent="0.3">
      <c r="V14653" s="66"/>
    </row>
    <row r="14654" spans="22:22" x14ac:dyDescent="0.3">
      <c r="V14654" s="66"/>
    </row>
    <row r="14655" spans="22:22" x14ac:dyDescent="0.3">
      <c r="V14655" s="66"/>
    </row>
    <row r="14656" spans="22:22" x14ac:dyDescent="0.3">
      <c r="V14656" s="66"/>
    </row>
    <row r="14657" spans="22:22" x14ac:dyDescent="0.3">
      <c r="V14657" s="66"/>
    </row>
    <row r="14658" spans="22:22" x14ac:dyDescent="0.3">
      <c r="V14658" s="66"/>
    </row>
    <row r="14659" spans="22:22" x14ac:dyDescent="0.3">
      <c r="V14659" s="66"/>
    </row>
    <row r="14660" spans="22:22" x14ac:dyDescent="0.3">
      <c r="V14660" s="66"/>
    </row>
    <row r="14661" spans="22:22" x14ac:dyDescent="0.3">
      <c r="V14661" s="66"/>
    </row>
    <row r="14662" spans="22:22" x14ac:dyDescent="0.3">
      <c r="V14662" s="66"/>
    </row>
    <row r="14663" spans="22:22" x14ac:dyDescent="0.3">
      <c r="V14663" s="66"/>
    </row>
    <row r="14664" spans="22:22" x14ac:dyDescent="0.3">
      <c r="V14664" s="66"/>
    </row>
    <row r="14665" spans="22:22" x14ac:dyDescent="0.3">
      <c r="V14665" s="66"/>
    </row>
    <row r="14666" spans="22:22" x14ac:dyDescent="0.3">
      <c r="V14666" s="66"/>
    </row>
    <row r="14667" spans="22:22" x14ac:dyDescent="0.3">
      <c r="V14667" s="66"/>
    </row>
    <row r="14668" spans="22:22" x14ac:dyDescent="0.3">
      <c r="V14668" s="66"/>
    </row>
    <row r="14669" spans="22:22" x14ac:dyDescent="0.3">
      <c r="V14669" s="66"/>
    </row>
    <row r="14670" spans="22:22" x14ac:dyDescent="0.3">
      <c r="V14670" s="66"/>
    </row>
    <row r="14671" spans="22:22" x14ac:dyDescent="0.3">
      <c r="V14671" s="66"/>
    </row>
    <row r="14672" spans="22:22" x14ac:dyDescent="0.3">
      <c r="V14672" s="66"/>
    </row>
    <row r="14673" spans="22:22" x14ac:dyDescent="0.3">
      <c r="V14673" s="66"/>
    </row>
    <row r="14674" spans="22:22" x14ac:dyDescent="0.3">
      <c r="V14674" s="66"/>
    </row>
    <row r="14675" spans="22:22" x14ac:dyDescent="0.3">
      <c r="V14675" s="66"/>
    </row>
    <row r="14676" spans="22:22" x14ac:dyDescent="0.3">
      <c r="V14676" s="66"/>
    </row>
    <row r="14677" spans="22:22" x14ac:dyDescent="0.3">
      <c r="V14677" s="66"/>
    </row>
    <row r="14678" spans="22:22" x14ac:dyDescent="0.3">
      <c r="V14678" s="66"/>
    </row>
    <row r="14679" spans="22:22" x14ac:dyDescent="0.3">
      <c r="V14679" s="66"/>
    </row>
    <row r="14680" spans="22:22" x14ac:dyDescent="0.3">
      <c r="V14680" s="66"/>
    </row>
    <row r="14681" spans="22:22" x14ac:dyDescent="0.3">
      <c r="V14681" s="66"/>
    </row>
    <row r="14682" spans="22:22" x14ac:dyDescent="0.3">
      <c r="V14682" s="66"/>
    </row>
    <row r="14683" spans="22:22" x14ac:dyDescent="0.3">
      <c r="V14683" s="66"/>
    </row>
    <row r="14684" spans="22:22" x14ac:dyDescent="0.3">
      <c r="V14684" s="66"/>
    </row>
    <row r="14685" spans="22:22" x14ac:dyDescent="0.3">
      <c r="V14685" s="66"/>
    </row>
    <row r="14686" spans="22:22" x14ac:dyDescent="0.3">
      <c r="V14686" s="66"/>
    </row>
    <row r="14687" spans="22:22" x14ac:dyDescent="0.3">
      <c r="V14687" s="66"/>
    </row>
    <row r="14688" spans="22:22" x14ac:dyDescent="0.3">
      <c r="V14688" s="66"/>
    </row>
    <row r="14689" spans="22:22" x14ac:dyDescent="0.3">
      <c r="V14689" s="66"/>
    </row>
    <row r="14690" spans="22:22" x14ac:dyDescent="0.3">
      <c r="V14690" s="66"/>
    </row>
    <row r="14691" spans="22:22" x14ac:dyDescent="0.3">
      <c r="V14691" s="66"/>
    </row>
    <row r="14692" spans="22:22" x14ac:dyDescent="0.3">
      <c r="V14692" s="66"/>
    </row>
    <row r="14693" spans="22:22" x14ac:dyDescent="0.3">
      <c r="V14693" s="66"/>
    </row>
    <row r="14694" spans="22:22" x14ac:dyDescent="0.3">
      <c r="V14694" s="66"/>
    </row>
    <row r="14695" spans="22:22" x14ac:dyDescent="0.3">
      <c r="V14695" s="66"/>
    </row>
    <row r="14696" spans="22:22" x14ac:dyDescent="0.3">
      <c r="V14696" s="66"/>
    </row>
    <row r="14697" spans="22:22" x14ac:dyDescent="0.3">
      <c r="V14697" s="66"/>
    </row>
    <row r="14698" spans="22:22" x14ac:dyDescent="0.3">
      <c r="V14698" s="66"/>
    </row>
    <row r="14699" spans="22:22" x14ac:dyDescent="0.3">
      <c r="V14699" s="66"/>
    </row>
    <row r="14700" spans="22:22" x14ac:dyDescent="0.3">
      <c r="V14700" s="66"/>
    </row>
    <row r="14701" spans="22:22" x14ac:dyDescent="0.3">
      <c r="V14701" s="66"/>
    </row>
    <row r="14702" spans="22:22" x14ac:dyDescent="0.3">
      <c r="V14702" s="66"/>
    </row>
    <row r="14703" spans="22:22" x14ac:dyDescent="0.3">
      <c r="V14703" s="66"/>
    </row>
    <row r="14704" spans="22:22" x14ac:dyDescent="0.3">
      <c r="V14704" s="66"/>
    </row>
    <row r="14705" spans="22:22" x14ac:dyDescent="0.3">
      <c r="V14705" s="66"/>
    </row>
    <row r="14706" spans="22:22" x14ac:dyDescent="0.3">
      <c r="V14706" s="66"/>
    </row>
    <row r="14707" spans="22:22" x14ac:dyDescent="0.3">
      <c r="V14707" s="66"/>
    </row>
    <row r="14708" spans="22:22" x14ac:dyDescent="0.3">
      <c r="V14708" s="66"/>
    </row>
    <row r="14709" spans="22:22" x14ac:dyDescent="0.3">
      <c r="V14709" s="66"/>
    </row>
    <row r="14710" spans="22:22" x14ac:dyDescent="0.3">
      <c r="V14710" s="66"/>
    </row>
    <row r="14711" spans="22:22" x14ac:dyDescent="0.3">
      <c r="V14711" s="66"/>
    </row>
    <row r="14712" spans="22:22" x14ac:dyDescent="0.3">
      <c r="V14712" s="66"/>
    </row>
    <row r="14713" spans="22:22" x14ac:dyDescent="0.3">
      <c r="V14713" s="66"/>
    </row>
    <row r="14714" spans="22:22" x14ac:dyDescent="0.3">
      <c r="V14714" s="66"/>
    </row>
    <row r="14715" spans="22:22" x14ac:dyDescent="0.3">
      <c r="V14715" s="66"/>
    </row>
    <row r="14716" spans="22:22" x14ac:dyDescent="0.3">
      <c r="V14716" s="66"/>
    </row>
    <row r="14717" spans="22:22" x14ac:dyDescent="0.3">
      <c r="V14717" s="66"/>
    </row>
    <row r="14718" spans="22:22" x14ac:dyDescent="0.3">
      <c r="V14718" s="66"/>
    </row>
    <row r="14719" spans="22:22" x14ac:dyDescent="0.3">
      <c r="V14719" s="66"/>
    </row>
    <row r="14720" spans="22:22" x14ac:dyDescent="0.3">
      <c r="V14720" s="66"/>
    </row>
    <row r="14721" spans="22:22" x14ac:dyDescent="0.3">
      <c r="V14721" s="66"/>
    </row>
    <row r="14722" spans="22:22" x14ac:dyDescent="0.3">
      <c r="V14722" s="66"/>
    </row>
    <row r="14723" spans="22:22" x14ac:dyDescent="0.3">
      <c r="V14723" s="66"/>
    </row>
    <row r="14724" spans="22:22" x14ac:dyDescent="0.3">
      <c r="V14724" s="66"/>
    </row>
    <row r="14725" spans="22:22" x14ac:dyDescent="0.3">
      <c r="V14725" s="66"/>
    </row>
    <row r="14726" spans="22:22" x14ac:dyDescent="0.3">
      <c r="V14726" s="66"/>
    </row>
    <row r="14727" spans="22:22" x14ac:dyDescent="0.3">
      <c r="V14727" s="66"/>
    </row>
    <row r="14728" spans="22:22" x14ac:dyDescent="0.3">
      <c r="V14728" s="66"/>
    </row>
    <row r="14729" spans="22:22" x14ac:dyDescent="0.3">
      <c r="V14729" s="66"/>
    </row>
    <row r="14730" spans="22:22" x14ac:dyDescent="0.3">
      <c r="V14730" s="66"/>
    </row>
    <row r="14731" spans="22:22" x14ac:dyDescent="0.3">
      <c r="V14731" s="66"/>
    </row>
    <row r="14732" spans="22:22" x14ac:dyDescent="0.3">
      <c r="V14732" s="66"/>
    </row>
    <row r="14733" spans="22:22" x14ac:dyDescent="0.3">
      <c r="V14733" s="66"/>
    </row>
    <row r="14734" spans="22:22" x14ac:dyDescent="0.3">
      <c r="V14734" s="66"/>
    </row>
    <row r="14735" spans="22:22" x14ac:dyDescent="0.3">
      <c r="V14735" s="66"/>
    </row>
    <row r="14736" spans="22:22" x14ac:dyDescent="0.3">
      <c r="V14736" s="66"/>
    </row>
    <row r="14737" spans="22:22" x14ac:dyDescent="0.3">
      <c r="V14737" s="66"/>
    </row>
    <row r="14738" spans="22:22" x14ac:dyDescent="0.3">
      <c r="V14738" s="66"/>
    </row>
    <row r="14739" spans="22:22" x14ac:dyDescent="0.3">
      <c r="V14739" s="66"/>
    </row>
    <row r="14740" spans="22:22" x14ac:dyDescent="0.3">
      <c r="V14740" s="66"/>
    </row>
    <row r="14741" spans="22:22" x14ac:dyDescent="0.3">
      <c r="V14741" s="66"/>
    </row>
    <row r="14742" spans="22:22" x14ac:dyDescent="0.3">
      <c r="V14742" s="66"/>
    </row>
    <row r="14743" spans="22:22" x14ac:dyDescent="0.3">
      <c r="V14743" s="66"/>
    </row>
    <row r="14744" spans="22:22" x14ac:dyDescent="0.3">
      <c r="V14744" s="66"/>
    </row>
    <row r="14745" spans="22:22" x14ac:dyDescent="0.3">
      <c r="V14745" s="66"/>
    </row>
    <row r="14746" spans="22:22" x14ac:dyDescent="0.3">
      <c r="V14746" s="66"/>
    </row>
    <row r="14747" spans="22:22" x14ac:dyDescent="0.3">
      <c r="V14747" s="66"/>
    </row>
    <row r="14748" spans="22:22" x14ac:dyDescent="0.3">
      <c r="V14748" s="66"/>
    </row>
    <row r="14749" spans="22:22" x14ac:dyDescent="0.3">
      <c r="V14749" s="66"/>
    </row>
    <row r="14750" spans="22:22" x14ac:dyDescent="0.3">
      <c r="V14750" s="66"/>
    </row>
    <row r="14751" spans="22:22" x14ac:dyDescent="0.3">
      <c r="V14751" s="66"/>
    </row>
    <row r="14752" spans="22:22" x14ac:dyDescent="0.3">
      <c r="V14752" s="66"/>
    </row>
    <row r="14753" spans="22:22" x14ac:dyDescent="0.3">
      <c r="V14753" s="66"/>
    </row>
    <row r="14754" spans="22:22" x14ac:dyDescent="0.3">
      <c r="V14754" s="66"/>
    </row>
    <row r="14755" spans="22:22" x14ac:dyDescent="0.3">
      <c r="V14755" s="66"/>
    </row>
    <row r="14756" spans="22:22" x14ac:dyDescent="0.3">
      <c r="V14756" s="66"/>
    </row>
    <row r="14757" spans="22:22" x14ac:dyDescent="0.3">
      <c r="V14757" s="66"/>
    </row>
    <row r="14758" spans="22:22" x14ac:dyDescent="0.3">
      <c r="V14758" s="66"/>
    </row>
    <row r="14759" spans="22:22" x14ac:dyDescent="0.3">
      <c r="V14759" s="66"/>
    </row>
    <row r="14760" spans="22:22" x14ac:dyDescent="0.3">
      <c r="V14760" s="66"/>
    </row>
    <row r="14761" spans="22:22" x14ac:dyDescent="0.3">
      <c r="V14761" s="66"/>
    </row>
    <row r="14762" spans="22:22" x14ac:dyDescent="0.3">
      <c r="V14762" s="66"/>
    </row>
    <row r="14763" spans="22:22" x14ac:dyDescent="0.3">
      <c r="V14763" s="66"/>
    </row>
    <row r="14764" spans="22:22" x14ac:dyDescent="0.3">
      <c r="V14764" s="66"/>
    </row>
    <row r="14765" spans="22:22" x14ac:dyDescent="0.3">
      <c r="V14765" s="66"/>
    </row>
    <row r="14766" spans="22:22" x14ac:dyDescent="0.3">
      <c r="V14766" s="66"/>
    </row>
    <row r="14767" spans="22:22" x14ac:dyDescent="0.3">
      <c r="V14767" s="66"/>
    </row>
    <row r="14768" spans="22:22" x14ac:dyDescent="0.3">
      <c r="V14768" s="66"/>
    </row>
    <row r="14769" spans="22:22" x14ac:dyDescent="0.3">
      <c r="V14769" s="66"/>
    </row>
    <row r="14770" spans="22:22" x14ac:dyDescent="0.3">
      <c r="V14770" s="66"/>
    </row>
    <row r="14771" spans="22:22" x14ac:dyDescent="0.3">
      <c r="V14771" s="66"/>
    </row>
    <row r="14772" spans="22:22" x14ac:dyDescent="0.3">
      <c r="V14772" s="66"/>
    </row>
    <row r="14773" spans="22:22" x14ac:dyDescent="0.3">
      <c r="V14773" s="66"/>
    </row>
    <row r="14774" spans="22:22" x14ac:dyDescent="0.3">
      <c r="V14774" s="66"/>
    </row>
    <row r="14775" spans="22:22" x14ac:dyDescent="0.3">
      <c r="V14775" s="66"/>
    </row>
    <row r="14776" spans="22:22" x14ac:dyDescent="0.3">
      <c r="V14776" s="66"/>
    </row>
    <row r="14777" spans="22:22" x14ac:dyDescent="0.3">
      <c r="V14777" s="66"/>
    </row>
    <row r="14778" spans="22:22" x14ac:dyDescent="0.3">
      <c r="V14778" s="66"/>
    </row>
    <row r="14779" spans="22:22" x14ac:dyDescent="0.3">
      <c r="V14779" s="66"/>
    </row>
    <row r="14780" spans="22:22" x14ac:dyDescent="0.3">
      <c r="V14780" s="66"/>
    </row>
    <row r="14781" spans="22:22" x14ac:dyDescent="0.3">
      <c r="V14781" s="66"/>
    </row>
    <row r="14782" spans="22:22" x14ac:dyDescent="0.3">
      <c r="V14782" s="66"/>
    </row>
    <row r="14783" spans="22:22" x14ac:dyDescent="0.3">
      <c r="V14783" s="66"/>
    </row>
    <row r="14784" spans="22:22" x14ac:dyDescent="0.3">
      <c r="V14784" s="66"/>
    </row>
    <row r="14785" spans="22:22" x14ac:dyDescent="0.3">
      <c r="V14785" s="66"/>
    </row>
    <row r="14786" spans="22:22" x14ac:dyDescent="0.3">
      <c r="V14786" s="66"/>
    </row>
    <row r="14787" spans="22:22" x14ac:dyDescent="0.3">
      <c r="V14787" s="66"/>
    </row>
    <row r="14788" spans="22:22" x14ac:dyDescent="0.3">
      <c r="V14788" s="66"/>
    </row>
    <row r="14789" spans="22:22" x14ac:dyDescent="0.3">
      <c r="V14789" s="66"/>
    </row>
    <row r="14790" spans="22:22" x14ac:dyDescent="0.3">
      <c r="V14790" s="66"/>
    </row>
    <row r="14791" spans="22:22" x14ac:dyDescent="0.3">
      <c r="V14791" s="66"/>
    </row>
    <row r="14792" spans="22:22" x14ac:dyDescent="0.3">
      <c r="V14792" s="66"/>
    </row>
    <row r="14793" spans="22:22" x14ac:dyDescent="0.3">
      <c r="V14793" s="66"/>
    </row>
    <row r="14794" spans="22:22" x14ac:dyDescent="0.3">
      <c r="V14794" s="66"/>
    </row>
    <row r="14795" spans="22:22" x14ac:dyDescent="0.3">
      <c r="V14795" s="66"/>
    </row>
    <row r="14796" spans="22:22" x14ac:dyDescent="0.3">
      <c r="V14796" s="66"/>
    </row>
    <row r="14797" spans="22:22" x14ac:dyDescent="0.3">
      <c r="V14797" s="66"/>
    </row>
    <row r="14798" spans="22:22" x14ac:dyDescent="0.3">
      <c r="V14798" s="66"/>
    </row>
    <row r="14799" spans="22:22" x14ac:dyDescent="0.3">
      <c r="V14799" s="66"/>
    </row>
    <row r="14800" spans="22:22" x14ac:dyDescent="0.3">
      <c r="V14800" s="66"/>
    </row>
    <row r="14801" spans="22:22" x14ac:dyDescent="0.3">
      <c r="V14801" s="66"/>
    </row>
    <row r="14802" spans="22:22" x14ac:dyDescent="0.3">
      <c r="V14802" s="66"/>
    </row>
    <row r="14803" spans="22:22" x14ac:dyDescent="0.3">
      <c r="V14803" s="66"/>
    </row>
    <row r="14804" spans="22:22" x14ac:dyDescent="0.3">
      <c r="V14804" s="66"/>
    </row>
    <row r="14805" spans="22:22" x14ac:dyDescent="0.3">
      <c r="V14805" s="66"/>
    </row>
    <row r="14806" spans="22:22" x14ac:dyDescent="0.3">
      <c r="V14806" s="66"/>
    </row>
    <row r="14807" spans="22:22" x14ac:dyDescent="0.3">
      <c r="V14807" s="66"/>
    </row>
    <row r="14808" spans="22:22" x14ac:dyDescent="0.3">
      <c r="V14808" s="66"/>
    </row>
    <row r="14809" spans="22:22" x14ac:dyDescent="0.3">
      <c r="V14809" s="66"/>
    </row>
    <row r="14810" spans="22:22" x14ac:dyDescent="0.3">
      <c r="V14810" s="66"/>
    </row>
    <row r="14811" spans="22:22" x14ac:dyDescent="0.3">
      <c r="V14811" s="66"/>
    </row>
    <row r="14812" spans="22:22" x14ac:dyDescent="0.3">
      <c r="V14812" s="66"/>
    </row>
    <row r="14813" spans="22:22" x14ac:dyDescent="0.3">
      <c r="V14813" s="66"/>
    </row>
    <row r="14814" spans="22:22" x14ac:dyDescent="0.3">
      <c r="V14814" s="66"/>
    </row>
    <row r="14815" spans="22:22" x14ac:dyDescent="0.3">
      <c r="V14815" s="66"/>
    </row>
    <row r="14816" spans="22:22" x14ac:dyDescent="0.3">
      <c r="V14816" s="66"/>
    </row>
    <row r="14817" spans="22:22" x14ac:dyDescent="0.3">
      <c r="V14817" s="66"/>
    </row>
    <row r="14818" spans="22:22" x14ac:dyDescent="0.3">
      <c r="V14818" s="66"/>
    </row>
    <row r="14819" spans="22:22" x14ac:dyDescent="0.3">
      <c r="V14819" s="66"/>
    </row>
    <row r="14820" spans="22:22" x14ac:dyDescent="0.3">
      <c r="V14820" s="66"/>
    </row>
    <row r="14821" spans="22:22" x14ac:dyDescent="0.3">
      <c r="V14821" s="66"/>
    </row>
    <row r="14822" spans="22:22" x14ac:dyDescent="0.3">
      <c r="V14822" s="66"/>
    </row>
    <row r="14823" spans="22:22" x14ac:dyDescent="0.3">
      <c r="V14823" s="66"/>
    </row>
    <row r="14824" spans="22:22" x14ac:dyDescent="0.3">
      <c r="V14824" s="66"/>
    </row>
    <row r="14825" spans="22:22" x14ac:dyDescent="0.3">
      <c r="V14825" s="66"/>
    </row>
    <row r="14826" spans="22:22" x14ac:dyDescent="0.3">
      <c r="V14826" s="66"/>
    </row>
    <row r="14827" spans="22:22" x14ac:dyDescent="0.3">
      <c r="V14827" s="66"/>
    </row>
    <row r="14828" spans="22:22" x14ac:dyDescent="0.3">
      <c r="V14828" s="66"/>
    </row>
    <row r="14829" spans="22:22" x14ac:dyDescent="0.3">
      <c r="V14829" s="66"/>
    </row>
    <row r="14830" spans="22:22" x14ac:dyDescent="0.3">
      <c r="V14830" s="66"/>
    </row>
    <row r="14831" spans="22:22" x14ac:dyDescent="0.3">
      <c r="V14831" s="66"/>
    </row>
    <row r="14832" spans="22:22" x14ac:dyDescent="0.3">
      <c r="V14832" s="66"/>
    </row>
    <row r="14833" spans="22:22" x14ac:dyDescent="0.3">
      <c r="V14833" s="66"/>
    </row>
    <row r="14834" spans="22:22" x14ac:dyDescent="0.3">
      <c r="V14834" s="66"/>
    </row>
    <row r="14835" spans="22:22" x14ac:dyDescent="0.3">
      <c r="V14835" s="66"/>
    </row>
    <row r="14836" spans="22:22" x14ac:dyDescent="0.3">
      <c r="V14836" s="66"/>
    </row>
    <row r="14837" spans="22:22" x14ac:dyDescent="0.3">
      <c r="V14837" s="66"/>
    </row>
    <row r="14838" spans="22:22" x14ac:dyDescent="0.3">
      <c r="V14838" s="66"/>
    </row>
    <row r="14839" spans="22:22" x14ac:dyDescent="0.3">
      <c r="V14839" s="66"/>
    </row>
    <row r="14840" spans="22:22" x14ac:dyDescent="0.3">
      <c r="V14840" s="66"/>
    </row>
    <row r="14841" spans="22:22" x14ac:dyDescent="0.3">
      <c r="V14841" s="66"/>
    </row>
    <row r="14842" spans="22:22" x14ac:dyDescent="0.3">
      <c r="V14842" s="66"/>
    </row>
    <row r="14843" spans="22:22" x14ac:dyDescent="0.3">
      <c r="V14843" s="66"/>
    </row>
    <row r="14844" spans="22:22" x14ac:dyDescent="0.3">
      <c r="V14844" s="66"/>
    </row>
    <row r="14845" spans="22:22" x14ac:dyDescent="0.3">
      <c r="V14845" s="66"/>
    </row>
    <row r="14846" spans="22:22" x14ac:dyDescent="0.3">
      <c r="V14846" s="66"/>
    </row>
    <row r="14847" spans="22:22" x14ac:dyDescent="0.3">
      <c r="V14847" s="66"/>
    </row>
    <row r="14848" spans="22:22" x14ac:dyDescent="0.3">
      <c r="V14848" s="66"/>
    </row>
    <row r="14849" spans="22:22" x14ac:dyDescent="0.3">
      <c r="V14849" s="66"/>
    </row>
    <row r="14850" spans="22:22" x14ac:dyDescent="0.3">
      <c r="V14850" s="66"/>
    </row>
    <row r="14851" spans="22:22" x14ac:dyDescent="0.3">
      <c r="V14851" s="66"/>
    </row>
    <row r="14852" spans="22:22" x14ac:dyDescent="0.3">
      <c r="V14852" s="66"/>
    </row>
    <row r="14853" spans="22:22" x14ac:dyDescent="0.3">
      <c r="V14853" s="66"/>
    </row>
    <row r="14854" spans="22:22" x14ac:dyDescent="0.3">
      <c r="V14854" s="66"/>
    </row>
    <row r="14855" spans="22:22" x14ac:dyDescent="0.3">
      <c r="V14855" s="66"/>
    </row>
    <row r="14856" spans="22:22" x14ac:dyDescent="0.3">
      <c r="V14856" s="66"/>
    </row>
    <row r="14857" spans="22:22" x14ac:dyDescent="0.3">
      <c r="V14857" s="66"/>
    </row>
    <row r="14858" spans="22:22" x14ac:dyDescent="0.3">
      <c r="V14858" s="66"/>
    </row>
    <row r="14859" spans="22:22" x14ac:dyDescent="0.3">
      <c r="V14859" s="66"/>
    </row>
    <row r="14860" spans="22:22" x14ac:dyDescent="0.3">
      <c r="V14860" s="66"/>
    </row>
    <row r="14861" spans="22:22" x14ac:dyDescent="0.3">
      <c r="V14861" s="66"/>
    </row>
    <row r="14862" spans="22:22" x14ac:dyDescent="0.3">
      <c r="V14862" s="66"/>
    </row>
    <row r="14863" spans="22:22" x14ac:dyDescent="0.3">
      <c r="V14863" s="66"/>
    </row>
    <row r="14864" spans="22:22" x14ac:dyDescent="0.3">
      <c r="V14864" s="66"/>
    </row>
    <row r="14865" spans="22:22" x14ac:dyDescent="0.3">
      <c r="V14865" s="66"/>
    </row>
    <row r="14866" spans="22:22" x14ac:dyDescent="0.3">
      <c r="V14866" s="66"/>
    </row>
    <row r="14867" spans="22:22" x14ac:dyDescent="0.3">
      <c r="V14867" s="66"/>
    </row>
    <row r="14868" spans="22:22" x14ac:dyDescent="0.3">
      <c r="V14868" s="66"/>
    </row>
    <row r="14869" spans="22:22" x14ac:dyDescent="0.3">
      <c r="V14869" s="66"/>
    </row>
    <row r="14870" spans="22:22" x14ac:dyDescent="0.3">
      <c r="V14870" s="66"/>
    </row>
    <row r="14871" spans="22:22" x14ac:dyDescent="0.3">
      <c r="V14871" s="66"/>
    </row>
    <row r="14872" spans="22:22" x14ac:dyDescent="0.3">
      <c r="V14872" s="66"/>
    </row>
    <row r="14873" spans="22:22" x14ac:dyDescent="0.3">
      <c r="V14873" s="66"/>
    </row>
    <row r="14874" spans="22:22" x14ac:dyDescent="0.3">
      <c r="V14874" s="66"/>
    </row>
    <row r="14875" spans="22:22" x14ac:dyDescent="0.3">
      <c r="V14875" s="66"/>
    </row>
    <row r="14876" spans="22:22" x14ac:dyDescent="0.3">
      <c r="V14876" s="66"/>
    </row>
    <row r="14877" spans="22:22" x14ac:dyDescent="0.3">
      <c r="V14877" s="66"/>
    </row>
    <row r="14878" spans="22:22" x14ac:dyDescent="0.3">
      <c r="V14878" s="66"/>
    </row>
    <row r="14879" spans="22:22" x14ac:dyDescent="0.3">
      <c r="V14879" s="66"/>
    </row>
    <row r="14880" spans="22:22" x14ac:dyDescent="0.3">
      <c r="V14880" s="66"/>
    </row>
    <row r="14881" spans="22:22" x14ac:dyDescent="0.3">
      <c r="V14881" s="66"/>
    </row>
    <row r="14882" spans="22:22" x14ac:dyDescent="0.3">
      <c r="V14882" s="66"/>
    </row>
    <row r="14883" spans="22:22" x14ac:dyDescent="0.3">
      <c r="V14883" s="66"/>
    </row>
    <row r="14884" spans="22:22" x14ac:dyDescent="0.3">
      <c r="V14884" s="66"/>
    </row>
    <row r="14885" spans="22:22" x14ac:dyDescent="0.3">
      <c r="V14885" s="66"/>
    </row>
    <row r="14886" spans="22:22" x14ac:dyDescent="0.3">
      <c r="V14886" s="66"/>
    </row>
    <row r="14887" spans="22:22" x14ac:dyDescent="0.3">
      <c r="V14887" s="66"/>
    </row>
    <row r="14888" spans="22:22" x14ac:dyDescent="0.3">
      <c r="V14888" s="66"/>
    </row>
    <row r="14889" spans="22:22" x14ac:dyDescent="0.3">
      <c r="V14889" s="66"/>
    </row>
    <row r="14890" spans="22:22" x14ac:dyDescent="0.3">
      <c r="V14890" s="66"/>
    </row>
    <row r="14891" spans="22:22" x14ac:dyDescent="0.3">
      <c r="V14891" s="66"/>
    </row>
    <row r="14892" spans="22:22" x14ac:dyDescent="0.3">
      <c r="V14892" s="66"/>
    </row>
    <row r="14893" spans="22:22" x14ac:dyDescent="0.3">
      <c r="V14893" s="66"/>
    </row>
    <row r="14894" spans="22:22" x14ac:dyDescent="0.3">
      <c r="V14894" s="66"/>
    </row>
    <row r="14895" spans="22:22" x14ac:dyDescent="0.3">
      <c r="V14895" s="66"/>
    </row>
    <row r="14896" spans="22:22" x14ac:dyDescent="0.3">
      <c r="V14896" s="66"/>
    </row>
    <row r="14897" spans="22:22" x14ac:dyDescent="0.3">
      <c r="V14897" s="66"/>
    </row>
    <row r="14898" spans="22:22" x14ac:dyDescent="0.3">
      <c r="V14898" s="66"/>
    </row>
    <row r="14899" spans="22:22" x14ac:dyDescent="0.3">
      <c r="V14899" s="66"/>
    </row>
    <row r="14900" spans="22:22" x14ac:dyDescent="0.3">
      <c r="V14900" s="66"/>
    </row>
    <row r="14901" spans="22:22" x14ac:dyDescent="0.3">
      <c r="V14901" s="66"/>
    </row>
    <row r="14902" spans="22:22" x14ac:dyDescent="0.3">
      <c r="V14902" s="66"/>
    </row>
    <row r="14903" spans="22:22" x14ac:dyDescent="0.3">
      <c r="V14903" s="66"/>
    </row>
    <row r="14904" spans="22:22" x14ac:dyDescent="0.3">
      <c r="V14904" s="66"/>
    </row>
    <row r="14905" spans="22:22" x14ac:dyDescent="0.3">
      <c r="V14905" s="66"/>
    </row>
    <row r="14906" spans="22:22" x14ac:dyDescent="0.3">
      <c r="V14906" s="66"/>
    </row>
    <row r="14907" spans="22:22" x14ac:dyDescent="0.3">
      <c r="V14907" s="66"/>
    </row>
    <row r="14908" spans="22:22" x14ac:dyDescent="0.3">
      <c r="V14908" s="66"/>
    </row>
    <row r="14909" spans="22:22" x14ac:dyDescent="0.3">
      <c r="V14909" s="66"/>
    </row>
    <row r="14910" spans="22:22" x14ac:dyDescent="0.3">
      <c r="V14910" s="66"/>
    </row>
    <row r="14911" spans="22:22" x14ac:dyDescent="0.3">
      <c r="V14911" s="66"/>
    </row>
    <row r="14912" spans="22:22" x14ac:dyDescent="0.3">
      <c r="V14912" s="66"/>
    </row>
    <row r="14913" spans="22:22" x14ac:dyDescent="0.3">
      <c r="V14913" s="66"/>
    </row>
    <row r="14914" spans="22:22" x14ac:dyDescent="0.3">
      <c r="V14914" s="66"/>
    </row>
    <row r="14915" spans="22:22" x14ac:dyDescent="0.3">
      <c r="V14915" s="66"/>
    </row>
    <row r="14916" spans="22:22" x14ac:dyDescent="0.3">
      <c r="V14916" s="66"/>
    </row>
    <row r="14917" spans="22:22" x14ac:dyDescent="0.3">
      <c r="V14917" s="66"/>
    </row>
    <row r="14918" spans="22:22" x14ac:dyDescent="0.3">
      <c r="V14918" s="66"/>
    </row>
    <row r="14919" spans="22:22" x14ac:dyDescent="0.3">
      <c r="V14919" s="66"/>
    </row>
    <row r="14920" spans="22:22" x14ac:dyDescent="0.3">
      <c r="V14920" s="66"/>
    </row>
    <row r="14921" spans="22:22" x14ac:dyDescent="0.3">
      <c r="V14921" s="66"/>
    </row>
    <row r="14922" spans="22:22" x14ac:dyDescent="0.3">
      <c r="V14922" s="66"/>
    </row>
    <row r="14923" spans="22:22" x14ac:dyDescent="0.3">
      <c r="V14923" s="66"/>
    </row>
    <row r="14924" spans="22:22" x14ac:dyDescent="0.3">
      <c r="V14924" s="66"/>
    </row>
    <row r="14925" spans="22:22" x14ac:dyDescent="0.3">
      <c r="V14925" s="66"/>
    </row>
    <row r="14926" spans="22:22" x14ac:dyDescent="0.3">
      <c r="V14926" s="66"/>
    </row>
    <row r="14927" spans="22:22" x14ac:dyDescent="0.3">
      <c r="V14927" s="66"/>
    </row>
    <row r="14928" spans="22:22" x14ac:dyDescent="0.3">
      <c r="V14928" s="66"/>
    </row>
    <row r="14929" spans="22:22" x14ac:dyDescent="0.3">
      <c r="V14929" s="66"/>
    </row>
    <row r="14930" spans="22:22" x14ac:dyDescent="0.3">
      <c r="V14930" s="66"/>
    </row>
    <row r="14931" spans="22:22" x14ac:dyDescent="0.3">
      <c r="V14931" s="66"/>
    </row>
    <row r="14932" spans="22:22" x14ac:dyDescent="0.3">
      <c r="V14932" s="66"/>
    </row>
    <row r="14933" spans="22:22" x14ac:dyDescent="0.3">
      <c r="V14933" s="66"/>
    </row>
    <row r="14934" spans="22:22" x14ac:dyDescent="0.3">
      <c r="V14934" s="66"/>
    </row>
    <row r="14935" spans="22:22" x14ac:dyDescent="0.3">
      <c r="V14935" s="66"/>
    </row>
    <row r="14936" spans="22:22" x14ac:dyDescent="0.3">
      <c r="V14936" s="66"/>
    </row>
    <row r="14937" spans="22:22" x14ac:dyDescent="0.3">
      <c r="V14937" s="66"/>
    </row>
    <row r="14938" spans="22:22" x14ac:dyDescent="0.3">
      <c r="V14938" s="66"/>
    </row>
    <row r="14939" spans="22:22" x14ac:dyDescent="0.3">
      <c r="V14939" s="66"/>
    </row>
    <row r="14940" spans="22:22" x14ac:dyDescent="0.3">
      <c r="V14940" s="66"/>
    </row>
    <row r="14941" spans="22:22" x14ac:dyDescent="0.3">
      <c r="V14941" s="66"/>
    </row>
    <row r="14942" spans="22:22" x14ac:dyDescent="0.3">
      <c r="V14942" s="66"/>
    </row>
    <row r="14943" spans="22:22" x14ac:dyDescent="0.3">
      <c r="V14943" s="66"/>
    </row>
    <row r="14944" spans="22:22" x14ac:dyDescent="0.3">
      <c r="V14944" s="66"/>
    </row>
    <row r="14945" spans="22:22" x14ac:dyDescent="0.3">
      <c r="V14945" s="66"/>
    </row>
    <row r="14946" spans="22:22" x14ac:dyDescent="0.3">
      <c r="V14946" s="66"/>
    </row>
    <row r="14947" spans="22:22" x14ac:dyDescent="0.3">
      <c r="V14947" s="66"/>
    </row>
    <row r="14948" spans="22:22" x14ac:dyDescent="0.3">
      <c r="V14948" s="66"/>
    </row>
    <row r="14949" spans="22:22" x14ac:dyDescent="0.3">
      <c r="V14949" s="66"/>
    </row>
    <row r="14950" spans="22:22" x14ac:dyDescent="0.3">
      <c r="V14950" s="66"/>
    </row>
    <row r="14951" spans="22:22" x14ac:dyDescent="0.3">
      <c r="V14951" s="66"/>
    </row>
    <row r="14952" spans="22:22" x14ac:dyDescent="0.3">
      <c r="V14952" s="66"/>
    </row>
    <row r="14953" spans="22:22" x14ac:dyDescent="0.3">
      <c r="V14953" s="66"/>
    </row>
    <row r="14954" spans="22:22" x14ac:dyDescent="0.3">
      <c r="V14954" s="66"/>
    </row>
    <row r="14955" spans="22:22" x14ac:dyDescent="0.3">
      <c r="V14955" s="66"/>
    </row>
    <row r="14956" spans="22:22" x14ac:dyDescent="0.3">
      <c r="V14956" s="66"/>
    </row>
    <row r="14957" spans="22:22" x14ac:dyDescent="0.3">
      <c r="V14957" s="66"/>
    </row>
    <row r="14958" spans="22:22" x14ac:dyDescent="0.3">
      <c r="V14958" s="66"/>
    </row>
    <row r="14959" spans="22:22" x14ac:dyDescent="0.3">
      <c r="V14959" s="66"/>
    </row>
    <row r="14960" spans="22:22" x14ac:dyDescent="0.3">
      <c r="V14960" s="66"/>
    </row>
    <row r="14961" spans="22:22" x14ac:dyDescent="0.3">
      <c r="V14961" s="66"/>
    </row>
    <row r="14962" spans="22:22" x14ac:dyDescent="0.3">
      <c r="V14962" s="66"/>
    </row>
    <row r="14963" spans="22:22" x14ac:dyDescent="0.3">
      <c r="V14963" s="66"/>
    </row>
    <row r="14964" spans="22:22" x14ac:dyDescent="0.3">
      <c r="V14964" s="66"/>
    </row>
    <row r="14965" spans="22:22" x14ac:dyDescent="0.3">
      <c r="V14965" s="66"/>
    </row>
    <row r="14966" spans="22:22" x14ac:dyDescent="0.3">
      <c r="V14966" s="66"/>
    </row>
    <row r="14967" spans="22:22" x14ac:dyDescent="0.3">
      <c r="V14967" s="66"/>
    </row>
    <row r="14968" spans="22:22" x14ac:dyDescent="0.3">
      <c r="V14968" s="66"/>
    </row>
    <row r="14969" spans="22:22" x14ac:dyDescent="0.3">
      <c r="V14969" s="66"/>
    </row>
    <row r="14970" spans="22:22" x14ac:dyDescent="0.3">
      <c r="V14970" s="66"/>
    </row>
    <row r="14971" spans="22:22" x14ac:dyDescent="0.3">
      <c r="V14971" s="66"/>
    </row>
    <row r="14972" spans="22:22" x14ac:dyDescent="0.3">
      <c r="V14972" s="66"/>
    </row>
    <row r="14973" spans="22:22" x14ac:dyDescent="0.3">
      <c r="V14973" s="66"/>
    </row>
    <row r="14974" spans="22:22" x14ac:dyDescent="0.3">
      <c r="V14974" s="66"/>
    </row>
    <row r="14975" spans="22:22" x14ac:dyDescent="0.3">
      <c r="V14975" s="66"/>
    </row>
    <row r="14976" spans="22:22" x14ac:dyDescent="0.3">
      <c r="V14976" s="66"/>
    </row>
    <row r="14977" spans="22:22" x14ac:dyDescent="0.3">
      <c r="V14977" s="66"/>
    </row>
    <row r="14978" spans="22:22" x14ac:dyDescent="0.3">
      <c r="V14978" s="66"/>
    </row>
    <row r="14979" spans="22:22" x14ac:dyDescent="0.3">
      <c r="V14979" s="66"/>
    </row>
    <row r="14980" spans="22:22" x14ac:dyDescent="0.3">
      <c r="V14980" s="66"/>
    </row>
    <row r="14981" spans="22:22" x14ac:dyDescent="0.3">
      <c r="V14981" s="66"/>
    </row>
    <row r="14982" spans="22:22" x14ac:dyDescent="0.3">
      <c r="V14982" s="66"/>
    </row>
    <row r="14983" spans="22:22" x14ac:dyDescent="0.3">
      <c r="V14983" s="66"/>
    </row>
    <row r="14984" spans="22:22" x14ac:dyDescent="0.3">
      <c r="V14984" s="66"/>
    </row>
    <row r="14985" spans="22:22" x14ac:dyDescent="0.3">
      <c r="V14985" s="66"/>
    </row>
    <row r="14986" spans="22:22" x14ac:dyDescent="0.3">
      <c r="V14986" s="66"/>
    </row>
    <row r="14987" spans="22:22" x14ac:dyDescent="0.3">
      <c r="V14987" s="66"/>
    </row>
    <row r="14988" spans="22:22" x14ac:dyDescent="0.3">
      <c r="V14988" s="66"/>
    </row>
    <row r="14989" spans="22:22" x14ac:dyDescent="0.3">
      <c r="V14989" s="66"/>
    </row>
    <row r="14990" spans="22:22" x14ac:dyDescent="0.3">
      <c r="V14990" s="66"/>
    </row>
    <row r="14991" spans="22:22" x14ac:dyDescent="0.3">
      <c r="V14991" s="66"/>
    </row>
    <row r="14992" spans="22:22" x14ac:dyDescent="0.3">
      <c r="V14992" s="66"/>
    </row>
    <row r="14993" spans="22:22" x14ac:dyDescent="0.3">
      <c r="V14993" s="66"/>
    </row>
    <row r="14994" spans="22:22" x14ac:dyDescent="0.3">
      <c r="V14994" s="66"/>
    </row>
    <row r="14995" spans="22:22" x14ac:dyDescent="0.3">
      <c r="V14995" s="66"/>
    </row>
    <row r="14996" spans="22:22" x14ac:dyDescent="0.3">
      <c r="V14996" s="66"/>
    </row>
    <row r="14997" spans="22:22" x14ac:dyDescent="0.3">
      <c r="V14997" s="66"/>
    </row>
    <row r="14998" spans="22:22" x14ac:dyDescent="0.3">
      <c r="V14998" s="66"/>
    </row>
    <row r="14999" spans="22:22" x14ac:dyDescent="0.3">
      <c r="V14999" s="66"/>
    </row>
    <row r="15000" spans="22:22" x14ac:dyDescent="0.3">
      <c r="V15000" s="66"/>
    </row>
    <row r="15001" spans="22:22" x14ac:dyDescent="0.3">
      <c r="V15001" s="66"/>
    </row>
    <row r="15002" spans="22:22" x14ac:dyDescent="0.3">
      <c r="V15002" s="66"/>
    </row>
    <row r="15003" spans="22:22" x14ac:dyDescent="0.3">
      <c r="V15003" s="66"/>
    </row>
    <row r="15004" spans="22:22" x14ac:dyDescent="0.3">
      <c r="V15004" s="66"/>
    </row>
    <row r="15005" spans="22:22" x14ac:dyDescent="0.3">
      <c r="V15005" s="66"/>
    </row>
    <row r="15006" spans="22:22" x14ac:dyDescent="0.3">
      <c r="V15006" s="66"/>
    </row>
    <row r="15007" spans="22:22" x14ac:dyDescent="0.3">
      <c r="V15007" s="66"/>
    </row>
    <row r="15008" spans="22:22" x14ac:dyDescent="0.3">
      <c r="V15008" s="66"/>
    </row>
    <row r="15009" spans="22:22" x14ac:dyDescent="0.3">
      <c r="V15009" s="66"/>
    </row>
    <row r="15010" spans="22:22" x14ac:dyDescent="0.3">
      <c r="V15010" s="66"/>
    </row>
    <row r="15011" spans="22:22" x14ac:dyDescent="0.3">
      <c r="V15011" s="66"/>
    </row>
    <row r="15012" spans="22:22" x14ac:dyDescent="0.3">
      <c r="V15012" s="66"/>
    </row>
    <row r="15013" spans="22:22" x14ac:dyDescent="0.3">
      <c r="V15013" s="66"/>
    </row>
    <row r="15014" spans="22:22" x14ac:dyDescent="0.3">
      <c r="V15014" s="66"/>
    </row>
    <row r="15015" spans="22:22" x14ac:dyDescent="0.3">
      <c r="V15015" s="66"/>
    </row>
    <row r="15016" spans="22:22" x14ac:dyDescent="0.3">
      <c r="V15016" s="66"/>
    </row>
    <row r="15017" spans="22:22" x14ac:dyDescent="0.3">
      <c r="V15017" s="66"/>
    </row>
    <row r="15018" spans="22:22" x14ac:dyDescent="0.3">
      <c r="V15018" s="66"/>
    </row>
    <row r="15019" spans="22:22" x14ac:dyDescent="0.3">
      <c r="V15019" s="66"/>
    </row>
    <row r="15020" spans="22:22" x14ac:dyDescent="0.3">
      <c r="V15020" s="66"/>
    </row>
    <row r="15021" spans="22:22" x14ac:dyDescent="0.3">
      <c r="V15021" s="66"/>
    </row>
    <row r="15022" spans="22:22" x14ac:dyDescent="0.3">
      <c r="V15022" s="66"/>
    </row>
    <row r="15023" spans="22:22" x14ac:dyDescent="0.3">
      <c r="V15023" s="66"/>
    </row>
    <row r="15024" spans="22:22" x14ac:dyDescent="0.3">
      <c r="V15024" s="66"/>
    </row>
    <row r="15025" spans="22:22" x14ac:dyDescent="0.3">
      <c r="V15025" s="66"/>
    </row>
    <row r="15026" spans="22:22" x14ac:dyDescent="0.3">
      <c r="V15026" s="66"/>
    </row>
    <row r="15027" spans="22:22" x14ac:dyDescent="0.3">
      <c r="V15027" s="66"/>
    </row>
    <row r="15028" spans="22:22" x14ac:dyDescent="0.3">
      <c r="V15028" s="66"/>
    </row>
    <row r="15029" spans="22:22" x14ac:dyDescent="0.3">
      <c r="V15029" s="66"/>
    </row>
    <row r="15030" spans="22:22" x14ac:dyDescent="0.3">
      <c r="V15030" s="66"/>
    </row>
    <row r="15031" spans="22:22" x14ac:dyDescent="0.3">
      <c r="V15031" s="66"/>
    </row>
    <row r="15032" spans="22:22" x14ac:dyDescent="0.3">
      <c r="V15032" s="66"/>
    </row>
    <row r="15033" spans="22:22" x14ac:dyDescent="0.3">
      <c r="V15033" s="66"/>
    </row>
    <row r="15034" spans="22:22" x14ac:dyDescent="0.3">
      <c r="V15034" s="66"/>
    </row>
    <row r="15035" spans="22:22" x14ac:dyDescent="0.3">
      <c r="V15035" s="66"/>
    </row>
    <row r="15036" spans="22:22" x14ac:dyDescent="0.3">
      <c r="V15036" s="66"/>
    </row>
    <row r="15037" spans="22:22" x14ac:dyDescent="0.3">
      <c r="V15037" s="66"/>
    </row>
    <row r="15038" spans="22:22" x14ac:dyDescent="0.3">
      <c r="V15038" s="66"/>
    </row>
    <row r="15039" spans="22:22" x14ac:dyDescent="0.3">
      <c r="V15039" s="66"/>
    </row>
    <row r="15040" spans="22:22" x14ac:dyDescent="0.3">
      <c r="V15040" s="66"/>
    </row>
    <row r="15041" spans="22:22" x14ac:dyDescent="0.3">
      <c r="V15041" s="66"/>
    </row>
    <row r="15042" spans="22:22" x14ac:dyDescent="0.3">
      <c r="V15042" s="66"/>
    </row>
    <row r="15043" spans="22:22" x14ac:dyDescent="0.3">
      <c r="V15043" s="66"/>
    </row>
    <row r="15044" spans="22:22" x14ac:dyDescent="0.3">
      <c r="V15044" s="66"/>
    </row>
    <row r="15045" spans="22:22" x14ac:dyDescent="0.3">
      <c r="V15045" s="66"/>
    </row>
    <row r="15046" spans="22:22" x14ac:dyDescent="0.3">
      <c r="V15046" s="66"/>
    </row>
    <row r="15047" spans="22:22" x14ac:dyDescent="0.3">
      <c r="V15047" s="66"/>
    </row>
    <row r="15048" spans="22:22" x14ac:dyDescent="0.3">
      <c r="V15048" s="66"/>
    </row>
    <row r="15049" spans="22:22" x14ac:dyDescent="0.3">
      <c r="V15049" s="66"/>
    </row>
    <row r="15050" spans="22:22" x14ac:dyDescent="0.3">
      <c r="V15050" s="66"/>
    </row>
    <row r="15051" spans="22:22" x14ac:dyDescent="0.3">
      <c r="V15051" s="66"/>
    </row>
    <row r="15052" spans="22:22" x14ac:dyDescent="0.3">
      <c r="V15052" s="66"/>
    </row>
    <row r="15053" spans="22:22" x14ac:dyDescent="0.3">
      <c r="V15053" s="66"/>
    </row>
    <row r="15054" spans="22:22" x14ac:dyDescent="0.3">
      <c r="V15054" s="66"/>
    </row>
    <row r="15055" spans="22:22" x14ac:dyDescent="0.3">
      <c r="V15055" s="66"/>
    </row>
    <row r="15056" spans="22:22" x14ac:dyDescent="0.3">
      <c r="V15056" s="66"/>
    </row>
    <row r="15057" spans="22:22" x14ac:dyDescent="0.3">
      <c r="V15057" s="66"/>
    </row>
    <row r="15058" spans="22:22" x14ac:dyDescent="0.3">
      <c r="V15058" s="66"/>
    </row>
    <row r="15059" spans="22:22" x14ac:dyDescent="0.3">
      <c r="V15059" s="66"/>
    </row>
    <row r="15060" spans="22:22" x14ac:dyDescent="0.3">
      <c r="V15060" s="66"/>
    </row>
    <row r="15061" spans="22:22" x14ac:dyDescent="0.3">
      <c r="V15061" s="66"/>
    </row>
    <row r="15062" spans="22:22" x14ac:dyDescent="0.3">
      <c r="V15062" s="66"/>
    </row>
    <row r="15063" spans="22:22" x14ac:dyDescent="0.3">
      <c r="V15063" s="66"/>
    </row>
    <row r="15064" spans="22:22" x14ac:dyDescent="0.3">
      <c r="V15064" s="66"/>
    </row>
    <row r="15065" spans="22:22" x14ac:dyDescent="0.3">
      <c r="V15065" s="66"/>
    </row>
    <row r="15066" spans="22:22" x14ac:dyDescent="0.3">
      <c r="V15066" s="66"/>
    </row>
    <row r="15067" spans="22:22" x14ac:dyDescent="0.3">
      <c r="V15067" s="66"/>
    </row>
    <row r="15068" spans="22:22" x14ac:dyDescent="0.3">
      <c r="V15068" s="66"/>
    </row>
    <row r="15069" spans="22:22" x14ac:dyDescent="0.3">
      <c r="V15069" s="66"/>
    </row>
    <row r="15070" spans="22:22" x14ac:dyDescent="0.3">
      <c r="V15070" s="66"/>
    </row>
    <row r="15071" spans="22:22" x14ac:dyDescent="0.3">
      <c r="V15071" s="66"/>
    </row>
    <row r="15072" spans="22:22" x14ac:dyDescent="0.3">
      <c r="V15072" s="66"/>
    </row>
    <row r="15073" spans="22:22" x14ac:dyDescent="0.3">
      <c r="V15073" s="66"/>
    </row>
    <row r="15074" spans="22:22" x14ac:dyDescent="0.3">
      <c r="V15074" s="66"/>
    </row>
    <row r="15075" spans="22:22" x14ac:dyDescent="0.3">
      <c r="V15075" s="66"/>
    </row>
    <row r="15076" spans="22:22" x14ac:dyDescent="0.3">
      <c r="V15076" s="66"/>
    </row>
    <row r="15077" spans="22:22" x14ac:dyDescent="0.3">
      <c r="V15077" s="66"/>
    </row>
    <row r="15078" spans="22:22" x14ac:dyDescent="0.3">
      <c r="V15078" s="66"/>
    </row>
    <row r="15079" spans="22:22" x14ac:dyDescent="0.3">
      <c r="V15079" s="66"/>
    </row>
    <row r="15080" spans="22:22" x14ac:dyDescent="0.3">
      <c r="V15080" s="66"/>
    </row>
    <row r="15081" spans="22:22" x14ac:dyDescent="0.3">
      <c r="V15081" s="66"/>
    </row>
    <row r="15082" spans="22:22" x14ac:dyDescent="0.3">
      <c r="V15082" s="66"/>
    </row>
    <row r="15083" spans="22:22" x14ac:dyDescent="0.3">
      <c r="V15083" s="66"/>
    </row>
    <row r="15084" spans="22:22" x14ac:dyDescent="0.3">
      <c r="V15084" s="66"/>
    </row>
    <row r="15085" spans="22:22" x14ac:dyDescent="0.3">
      <c r="V15085" s="66"/>
    </row>
    <row r="15086" spans="22:22" x14ac:dyDescent="0.3">
      <c r="V15086" s="66"/>
    </row>
    <row r="15087" spans="22:22" x14ac:dyDescent="0.3">
      <c r="V15087" s="66"/>
    </row>
    <row r="15088" spans="22:22" x14ac:dyDescent="0.3">
      <c r="V15088" s="66"/>
    </row>
    <row r="15089" spans="22:22" x14ac:dyDescent="0.3">
      <c r="V15089" s="66"/>
    </row>
    <row r="15090" spans="22:22" x14ac:dyDescent="0.3">
      <c r="V15090" s="66"/>
    </row>
    <row r="15091" spans="22:22" x14ac:dyDescent="0.3">
      <c r="V15091" s="66"/>
    </row>
    <row r="15092" spans="22:22" x14ac:dyDescent="0.3">
      <c r="V15092" s="66"/>
    </row>
    <row r="15093" spans="22:22" x14ac:dyDescent="0.3">
      <c r="V15093" s="66"/>
    </row>
    <row r="15094" spans="22:22" x14ac:dyDescent="0.3">
      <c r="V15094" s="66"/>
    </row>
    <row r="15095" spans="22:22" x14ac:dyDescent="0.3">
      <c r="V15095" s="66"/>
    </row>
    <row r="15096" spans="22:22" x14ac:dyDescent="0.3">
      <c r="V15096" s="66"/>
    </row>
    <row r="15097" spans="22:22" x14ac:dyDescent="0.3">
      <c r="V15097" s="66"/>
    </row>
    <row r="15098" spans="22:22" x14ac:dyDescent="0.3">
      <c r="V15098" s="66"/>
    </row>
    <row r="15099" spans="22:22" x14ac:dyDescent="0.3">
      <c r="V15099" s="66"/>
    </row>
    <row r="15100" spans="22:22" x14ac:dyDescent="0.3">
      <c r="V15100" s="66"/>
    </row>
    <row r="15101" spans="22:22" x14ac:dyDescent="0.3">
      <c r="V15101" s="66"/>
    </row>
    <row r="15102" spans="22:22" x14ac:dyDescent="0.3">
      <c r="V15102" s="66"/>
    </row>
    <row r="15103" spans="22:22" x14ac:dyDescent="0.3">
      <c r="V15103" s="66"/>
    </row>
    <row r="15104" spans="22:22" x14ac:dyDescent="0.3">
      <c r="V15104" s="66"/>
    </row>
    <row r="15105" spans="22:22" x14ac:dyDescent="0.3">
      <c r="V15105" s="66"/>
    </row>
    <row r="15106" spans="22:22" x14ac:dyDescent="0.3">
      <c r="V15106" s="66"/>
    </row>
    <row r="15107" spans="22:22" x14ac:dyDescent="0.3">
      <c r="V15107" s="66"/>
    </row>
    <row r="15108" spans="22:22" x14ac:dyDescent="0.3">
      <c r="V15108" s="66"/>
    </row>
    <row r="15109" spans="22:22" x14ac:dyDescent="0.3">
      <c r="V15109" s="66"/>
    </row>
    <row r="15110" spans="22:22" x14ac:dyDescent="0.3">
      <c r="V15110" s="66"/>
    </row>
    <row r="15111" spans="22:22" x14ac:dyDescent="0.3">
      <c r="V15111" s="66"/>
    </row>
    <row r="15112" spans="22:22" x14ac:dyDescent="0.3">
      <c r="V15112" s="66"/>
    </row>
    <row r="15113" spans="22:22" x14ac:dyDescent="0.3">
      <c r="V15113" s="66"/>
    </row>
    <row r="15114" spans="22:22" x14ac:dyDescent="0.3">
      <c r="V15114" s="66"/>
    </row>
    <row r="15115" spans="22:22" x14ac:dyDescent="0.3">
      <c r="V15115" s="66"/>
    </row>
    <row r="15116" spans="22:22" x14ac:dyDescent="0.3">
      <c r="V15116" s="66"/>
    </row>
    <row r="15117" spans="22:22" x14ac:dyDescent="0.3">
      <c r="V15117" s="66"/>
    </row>
    <row r="15118" spans="22:22" x14ac:dyDescent="0.3">
      <c r="V15118" s="66"/>
    </row>
    <row r="15119" spans="22:22" x14ac:dyDescent="0.3">
      <c r="V15119" s="66"/>
    </row>
    <row r="15120" spans="22:22" x14ac:dyDescent="0.3">
      <c r="V15120" s="66"/>
    </row>
    <row r="15121" spans="22:22" x14ac:dyDescent="0.3">
      <c r="V15121" s="66"/>
    </row>
    <row r="15122" spans="22:22" x14ac:dyDescent="0.3">
      <c r="V15122" s="66"/>
    </row>
    <row r="15123" spans="22:22" x14ac:dyDescent="0.3">
      <c r="V15123" s="66"/>
    </row>
    <row r="15124" spans="22:22" x14ac:dyDescent="0.3">
      <c r="V15124" s="66"/>
    </row>
    <row r="15125" spans="22:22" x14ac:dyDescent="0.3">
      <c r="V15125" s="66"/>
    </row>
    <row r="15126" spans="22:22" x14ac:dyDescent="0.3">
      <c r="V15126" s="66"/>
    </row>
    <row r="15127" spans="22:22" x14ac:dyDescent="0.3">
      <c r="V15127" s="66"/>
    </row>
    <row r="15128" spans="22:22" x14ac:dyDescent="0.3">
      <c r="V15128" s="66"/>
    </row>
    <row r="15129" spans="22:22" x14ac:dyDescent="0.3">
      <c r="V15129" s="66"/>
    </row>
    <row r="15130" spans="22:22" x14ac:dyDescent="0.3">
      <c r="V15130" s="66"/>
    </row>
    <row r="15131" spans="22:22" x14ac:dyDescent="0.3">
      <c r="V15131" s="66"/>
    </row>
    <row r="15132" spans="22:22" x14ac:dyDescent="0.3">
      <c r="V15132" s="66"/>
    </row>
    <row r="15133" spans="22:22" x14ac:dyDescent="0.3">
      <c r="V15133" s="66"/>
    </row>
    <row r="15134" spans="22:22" x14ac:dyDescent="0.3">
      <c r="V15134" s="66"/>
    </row>
    <row r="15135" spans="22:22" x14ac:dyDescent="0.3">
      <c r="V15135" s="66"/>
    </row>
    <row r="15136" spans="22:22" x14ac:dyDescent="0.3">
      <c r="V15136" s="66"/>
    </row>
    <row r="15137" spans="22:22" x14ac:dyDescent="0.3">
      <c r="V15137" s="66"/>
    </row>
    <row r="15138" spans="22:22" x14ac:dyDescent="0.3">
      <c r="V15138" s="66"/>
    </row>
    <row r="15139" spans="22:22" x14ac:dyDescent="0.3">
      <c r="V15139" s="66"/>
    </row>
    <row r="15140" spans="22:22" x14ac:dyDescent="0.3">
      <c r="V15140" s="66"/>
    </row>
    <row r="15141" spans="22:22" x14ac:dyDescent="0.3">
      <c r="V15141" s="66"/>
    </row>
    <row r="15142" spans="22:22" x14ac:dyDescent="0.3">
      <c r="V15142" s="66"/>
    </row>
    <row r="15143" spans="22:22" x14ac:dyDescent="0.3">
      <c r="V15143" s="66"/>
    </row>
    <row r="15144" spans="22:22" x14ac:dyDescent="0.3">
      <c r="V15144" s="66"/>
    </row>
    <row r="15145" spans="22:22" x14ac:dyDescent="0.3">
      <c r="V15145" s="66"/>
    </row>
    <row r="15146" spans="22:22" x14ac:dyDescent="0.3">
      <c r="V15146" s="66"/>
    </row>
    <row r="15147" spans="22:22" x14ac:dyDescent="0.3">
      <c r="V15147" s="66"/>
    </row>
    <row r="15148" spans="22:22" x14ac:dyDescent="0.3">
      <c r="V15148" s="66"/>
    </row>
    <row r="15149" spans="22:22" x14ac:dyDescent="0.3">
      <c r="V15149" s="66"/>
    </row>
    <row r="15150" spans="22:22" x14ac:dyDescent="0.3">
      <c r="V15150" s="66"/>
    </row>
    <row r="15151" spans="22:22" x14ac:dyDescent="0.3">
      <c r="V15151" s="66"/>
    </row>
    <row r="15152" spans="22:22" x14ac:dyDescent="0.3">
      <c r="V15152" s="66"/>
    </row>
    <row r="15153" spans="22:22" x14ac:dyDescent="0.3">
      <c r="V15153" s="66"/>
    </row>
    <row r="15154" spans="22:22" x14ac:dyDescent="0.3">
      <c r="V15154" s="66"/>
    </row>
    <row r="15155" spans="22:22" x14ac:dyDescent="0.3">
      <c r="V15155" s="66"/>
    </row>
    <row r="15156" spans="22:22" x14ac:dyDescent="0.3">
      <c r="V15156" s="66"/>
    </row>
    <row r="15157" spans="22:22" x14ac:dyDescent="0.3">
      <c r="V15157" s="66"/>
    </row>
    <row r="15158" spans="22:22" x14ac:dyDescent="0.3">
      <c r="V15158" s="66"/>
    </row>
    <row r="15159" spans="22:22" x14ac:dyDescent="0.3">
      <c r="V15159" s="66"/>
    </row>
    <row r="15160" spans="22:22" x14ac:dyDescent="0.3">
      <c r="V15160" s="66"/>
    </row>
    <row r="15161" spans="22:22" x14ac:dyDescent="0.3">
      <c r="V15161" s="66"/>
    </row>
    <row r="15162" spans="22:22" x14ac:dyDescent="0.3">
      <c r="V15162" s="66"/>
    </row>
    <row r="15163" spans="22:22" x14ac:dyDescent="0.3">
      <c r="V15163" s="66"/>
    </row>
    <row r="15164" spans="22:22" x14ac:dyDescent="0.3">
      <c r="V15164" s="66"/>
    </row>
    <row r="15165" spans="22:22" x14ac:dyDescent="0.3">
      <c r="V15165" s="66"/>
    </row>
    <row r="15166" spans="22:22" x14ac:dyDescent="0.3">
      <c r="V15166" s="66"/>
    </row>
    <row r="15167" spans="22:22" x14ac:dyDescent="0.3">
      <c r="V15167" s="66"/>
    </row>
    <row r="15168" spans="22:22" x14ac:dyDescent="0.3">
      <c r="V15168" s="66"/>
    </row>
    <row r="15169" spans="22:22" x14ac:dyDescent="0.3">
      <c r="V15169" s="66"/>
    </row>
    <row r="15170" spans="22:22" x14ac:dyDescent="0.3">
      <c r="V15170" s="66"/>
    </row>
    <row r="15171" spans="22:22" x14ac:dyDescent="0.3">
      <c r="V15171" s="66"/>
    </row>
    <row r="15172" spans="22:22" x14ac:dyDescent="0.3">
      <c r="V15172" s="66"/>
    </row>
    <row r="15173" spans="22:22" x14ac:dyDescent="0.3">
      <c r="V15173" s="66"/>
    </row>
    <row r="15174" spans="22:22" x14ac:dyDescent="0.3">
      <c r="V15174" s="66"/>
    </row>
    <row r="15175" spans="22:22" x14ac:dyDescent="0.3">
      <c r="V15175" s="66"/>
    </row>
    <row r="15176" spans="22:22" x14ac:dyDescent="0.3">
      <c r="V15176" s="66"/>
    </row>
    <row r="15177" spans="22:22" x14ac:dyDescent="0.3">
      <c r="V15177" s="66"/>
    </row>
    <row r="15178" spans="22:22" x14ac:dyDescent="0.3">
      <c r="V15178" s="66"/>
    </row>
    <row r="15179" spans="22:22" x14ac:dyDescent="0.3">
      <c r="V15179" s="66"/>
    </row>
    <row r="15180" spans="22:22" x14ac:dyDescent="0.3">
      <c r="V15180" s="66"/>
    </row>
    <row r="15181" spans="22:22" x14ac:dyDescent="0.3">
      <c r="V15181" s="66"/>
    </row>
    <row r="15182" spans="22:22" x14ac:dyDescent="0.3">
      <c r="V15182" s="66"/>
    </row>
    <row r="15183" spans="22:22" x14ac:dyDescent="0.3">
      <c r="V15183" s="66"/>
    </row>
    <row r="15184" spans="22:22" x14ac:dyDescent="0.3">
      <c r="V15184" s="66"/>
    </row>
    <row r="15185" spans="22:22" x14ac:dyDescent="0.3">
      <c r="V15185" s="66"/>
    </row>
    <row r="15186" spans="22:22" x14ac:dyDescent="0.3">
      <c r="V15186" s="66"/>
    </row>
    <row r="15187" spans="22:22" x14ac:dyDescent="0.3">
      <c r="V15187" s="66"/>
    </row>
    <row r="15188" spans="22:22" x14ac:dyDescent="0.3">
      <c r="V15188" s="66"/>
    </row>
    <row r="15189" spans="22:22" x14ac:dyDescent="0.3">
      <c r="V15189" s="66"/>
    </row>
    <row r="15190" spans="22:22" x14ac:dyDescent="0.3">
      <c r="V15190" s="66"/>
    </row>
    <row r="15191" spans="22:22" x14ac:dyDescent="0.3">
      <c r="V15191" s="66"/>
    </row>
    <row r="15192" spans="22:22" x14ac:dyDescent="0.3">
      <c r="V15192" s="66"/>
    </row>
    <row r="15193" spans="22:22" x14ac:dyDescent="0.3">
      <c r="V15193" s="66"/>
    </row>
    <row r="15194" spans="22:22" x14ac:dyDescent="0.3">
      <c r="V15194" s="66"/>
    </row>
    <row r="15195" spans="22:22" x14ac:dyDescent="0.3">
      <c r="V15195" s="66"/>
    </row>
    <row r="15196" spans="22:22" x14ac:dyDescent="0.3">
      <c r="V15196" s="66"/>
    </row>
    <row r="15197" spans="22:22" x14ac:dyDescent="0.3">
      <c r="V15197" s="66"/>
    </row>
    <row r="15198" spans="22:22" x14ac:dyDescent="0.3">
      <c r="V15198" s="66"/>
    </row>
    <row r="15199" spans="22:22" x14ac:dyDescent="0.3">
      <c r="V15199" s="66"/>
    </row>
    <row r="15200" spans="22:22" x14ac:dyDescent="0.3">
      <c r="V15200" s="66"/>
    </row>
    <row r="15201" spans="22:22" x14ac:dyDescent="0.3">
      <c r="V15201" s="66"/>
    </row>
    <row r="15202" spans="22:22" x14ac:dyDescent="0.3">
      <c r="V15202" s="66"/>
    </row>
    <row r="15203" spans="22:22" x14ac:dyDescent="0.3">
      <c r="V15203" s="66"/>
    </row>
    <row r="15204" spans="22:22" x14ac:dyDescent="0.3">
      <c r="V15204" s="66"/>
    </row>
    <row r="15205" spans="22:22" x14ac:dyDescent="0.3">
      <c r="V15205" s="66"/>
    </row>
    <row r="15206" spans="22:22" x14ac:dyDescent="0.3">
      <c r="V15206" s="66"/>
    </row>
    <row r="15207" spans="22:22" x14ac:dyDescent="0.3">
      <c r="V15207" s="66"/>
    </row>
    <row r="15208" spans="22:22" x14ac:dyDescent="0.3">
      <c r="V15208" s="66"/>
    </row>
    <row r="15209" spans="22:22" x14ac:dyDescent="0.3">
      <c r="V15209" s="66"/>
    </row>
    <row r="15210" spans="22:22" x14ac:dyDescent="0.3">
      <c r="V15210" s="66"/>
    </row>
    <row r="15211" spans="22:22" x14ac:dyDescent="0.3">
      <c r="V15211" s="66"/>
    </row>
    <row r="15212" spans="22:22" x14ac:dyDescent="0.3">
      <c r="V15212" s="66"/>
    </row>
    <row r="15213" spans="22:22" x14ac:dyDescent="0.3">
      <c r="V15213" s="66"/>
    </row>
    <row r="15214" spans="22:22" x14ac:dyDescent="0.3">
      <c r="V15214" s="66"/>
    </row>
    <row r="15215" spans="22:22" x14ac:dyDescent="0.3">
      <c r="V15215" s="66"/>
    </row>
    <row r="15216" spans="22:22" x14ac:dyDescent="0.3">
      <c r="V15216" s="66"/>
    </row>
    <row r="15217" spans="22:22" x14ac:dyDescent="0.3">
      <c r="V15217" s="66"/>
    </row>
    <row r="15218" spans="22:22" x14ac:dyDescent="0.3">
      <c r="V15218" s="66"/>
    </row>
    <row r="15219" spans="22:22" x14ac:dyDescent="0.3">
      <c r="V15219" s="66"/>
    </row>
    <row r="15220" spans="22:22" x14ac:dyDescent="0.3">
      <c r="V15220" s="66"/>
    </row>
    <row r="15221" spans="22:22" x14ac:dyDescent="0.3">
      <c r="V15221" s="66"/>
    </row>
    <row r="15222" spans="22:22" x14ac:dyDescent="0.3">
      <c r="V15222" s="66"/>
    </row>
    <row r="15223" spans="22:22" x14ac:dyDescent="0.3">
      <c r="V15223" s="66"/>
    </row>
    <row r="15224" spans="22:22" x14ac:dyDescent="0.3">
      <c r="V15224" s="66"/>
    </row>
    <row r="15225" spans="22:22" x14ac:dyDescent="0.3">
      <c r="V15225" s="66"/>
    </row>
    <row r="15226" spans="22:22" x14ac:dyDescent="0.3">
      <c r="V15226" s="66"/>
    </row>
    <row r="15227" spans="22:22" x14ac:dyDescent="0.3">
      <c r="V15227" s="66"/>
    </row>
    <row r="15228" spans="22:22" x14ac:dyDescent="0.3">
      <c r="V15228" s="66"/>
    </row>
    <row r="15229" spans="22:22" x14ac:dyDescent="0.3">
      <c r="V15229" s="66"/>
    </row>
    <row r="15230" spans="22:22" x14ac:dyDescent="0.3">
      <c r="V15230" s="66"/>
    </row>
    <row r="15231" spans="22:22" x14ac:dyDescent="0.3">
      <c r="V15231" s="66"/>
    </row>
    <row r="15232" spans="22:22" x14ac:dyDescent="0.3">
      <c r="V15232" s="66"/>
    </row>
    <row r="15233" spans="22:22" x14ac:dyDescent="0.3">
      <c r="V15233" s="66"/>
    </row>
    <row r="15234" spans="22:22" x14ac:dyDescent="0.3">
      <c r="V15234" s="66"/>
    </row>
    <row r="15235" spans="22:22" x14ac:dyDescent="0.3">
      <c r="V15235" s="66"/>
    </row>
    <row r="15236" spans="22:22" x14ac:dyDescent="0.3">
      <c r="V15236" s="66"/>
    </row>
    <row r="15237" spans="22:22" x14ac:dyDescent="0.3">
      <c r="V15237" s="66"/>
    </row>
    <row r="15238" spans="22:22" x14ac:dyDescent="0.3">
      <c r="V15238" s="66"/>
    </row>
    <row r="15239" spans="22:22" x14ac:dyDescent="0.3">
      <c r="V15239" s="66"/>
    </row>
    <row r="15240" spans="22:22" x14ac:dyDescent="0.3">
      <c r="V15240" s="66"/>
    </row>
    <row r="15241" spans="22:22" x14ac:dyDescent="0.3">
      <c r="V15241" s="66"/>
    </row>
    <row r="15242" spans="22:22" x14ac:dyDescent="0.3">
      <c r="V15242" s="66"/>
    </row>
    <row r="15243" spans="22:22" x14ac:dyDescent="0.3">
      <c r="V15243" s="66"/>
    </row>
    <row r="15244" spans="22:22" x14ac:dyDescent="0.3">
      <c r="V15244" s="66"/>
    </row>
    <row r="15245" spans="22:22" x14ac:dyDescent="0.3">
      <c r="V15245" s="66"/>
    </row>
    <row r="15246" spans="22:22" x14ac:dyDescent="0.3">
      <c r="V15246" s="66"/>
    </row>
    <row r="15247" spans="22:22" x14ac:dyDescent="0.3">
      <c r="V15247" s="66"/>
    </row>
    <row r="15248" spans="22:22" x14ac:dyDescent="0.3">
      <c r="V15248" s="66"/>
    </row>
    <row r="15249" spans="22:22" x14ac:dyDescent="0.3">
      <c r="V15249" s="66"/>
    </row>
    <row r="15250" spans="22:22" x14ac:dyDescent="0.3">
      <c r="V15250" s="66"/>
    </row>
    <row r="15251" spans="22:22" x14ac:dyDescent="0.3">
      <c r="V15251" s="66"/>
    </row>
    <row r="15252" spans="22:22" x14ac:dyDescent="0.3">
      <c r="V15252" s="66"/>
    </row>
    <row r="15253" spans="22:22" x14ac:dyDescent="0.3">
      <c r="V15253" s="66"/>
    </row>
    <row r="15254" spans="22:22" x14ac:dyDescent="0.3">
      <c r="V15254" s="66"/>
    </row>
    <row r="15255" spans="22:22" x14ac:dyDescent="0.3">
      <c r="V15255" s="66"/>
    </row>
    <row r="15256" spans="22:22" x14ac:dyDescent="0.3">
      <c r="V15256" s="66"/>
    </row>
    <row r="15257" spans="22:22" x14ac:dyDescent="0.3">
      <c r="V15257" s="66"/>
    </row>
    <row r="15258" spans="22:22" x14ac:dyDescent="0.3">
      <c r="V15258" s="66"/>
    </row>
    <row r="15259" spans="22:22" x14ac:dyDescent="0.3">
      <c r="V15259" s="66"/>
    </row>
    <row r="15260" spans="22:22" x14ac:dyDescent="0.3">
      <c r="V15260" s="66"/>
    </row>
    <row r="15261" spans="22:22" x14ac:dyDescent="0.3">
      <c r="V15261" s="66"/>
    </row>
    <row r="15262" spans="22:22" x14ac:dyDescent="0.3">
      <c r="V15262" s="66"/>
    </row>
    <row r="15263" spans="22:22" x14ac:dyDescent="0.3">
      <c r="V15263" s="66"/>
    </row>
    <row r="15264" spans="22:22" x14ac:dyDescent="0.3">
      <c r="V15264" s="66"/>
    </row>
    <row r="15265" spans="22:22" x14ac:dyDescent="0.3">
      <c r="V15265" s="66"/>
    </row>
    <row r="15266" spans="22:22" x14ac:dyDescent="0.3">
      <c r="V15266" s="66"/>
    </row>
    <row r="15267" spans="22:22" x14ac:dyDescent="0.3">
      <c r="V15267" s="66"/>
    </row>
    <row r="15268" spans="22:22" x14ac:dyDescent="0.3">
      <c r="V15268" s="66"/>
    </row>
    <row r="15269" spans="22:22" x14ac:dyDescent="0.3">
      <c r="V15269" s="66"/>
    </row>
    <row r="15270" spans="22:22" x14ac:dyDescent="0.3">
      <c r="V15270" s="66"/>
    </row>
    <row r="15271" spans="22:22" x14ac:dyDescent="0.3">
      <c r="V15271" s="66"/>
    </row>
    <row r="15272" spans="22:22" x14ac:dyDescent="0.3">
      <c r="V15272" s="66"/>
    </row>
    <row r="15273" spans="22:22" x14ac:dyDescent="0.3">
      <c r="V15273" s="66"/>
    </row>
    <row r="15274" spans="22:22" x14ac:dyDescent="0.3">
      <c r="V15274" s="66"/>
    </row>
    <row r="15275" spans="22:22" x14ac:dyDescent="0.3">
      <c r="V15275" s="66"/>
    </row>
    <row r="15276" spans="22:22" x14ac:dyDescent="0.3">
      <c r="V15276" s="66"/>
    </row>
    <row r="15277" spans="22:22" x14ac:dyDescent="0.3">
      <c r="V15277" s="66"/>
    </row>
    <row r="15278" spans="22:22" x14ac:dyDescent="0.3">
      <c r="V15278" s="66"/>
    </row>
    <row r="15279" spans="22:22" x14ac:dyDescent="0.3">
      <c r="V15279" s="66"/>
    </row>
    <row r="15280" spans="22:22" x14ac:dyDescent="0.3">
      <c r="V15280" s="66"/>
    </row>
    <row r="15281" spans="22:22" x14ac:dyDescent="0.3">
      <c r="V15281" s="66"/>
    </row>
    <row r="15282" spans="22:22" x14ac:dyDescent="0.3">
      <c r="V15282" s="66"/>
    </row>
    <row r="15283" spans="22:22" x14ac:dyDescent="0.3">
      <c r="V15283" s="66"/>
    </row>
    <row r="15284" spans="22:22" x14ac:dyDescent="0.3">
      <c r="V15284" s="66"/>
    </row>
    <row r="15285" spans="22:22" x14ac:dyDescent="0.3">
      <c r="V15285" s="66"/>
    </row>
    <row r="15286" spans="22:22" x14ac:dyDescent="0.3">
      <c r="V15286" s="66"/>
    </row>
    <row r="15287" spans="22:22" x14ac:dyDescent="0.3">
      <c r="V15287" s="66"/>
    </row>
    <row r="15288" spans="22:22" x14ac:dyDescent="0.3">
      <c r="V15288" s="66"/>
    </row>
    <row r="15289" spans="22:22" x14ac:dyDescent="0.3">
      <c r="V15289" s="66"/>
    </row>
    <row r="15290" spans="22:22" x14ac:dyDescent="0.3">
      <c r="V15290" s="66"/>
    </row>
    <row r="15291" spans="22:22" x14ac:dyDescent="0.3">
      <c r="V15291" s="66"/>
    </row>
    <row r="15292" spans="22:22" x14ac:dyDescent="0.3">
      <c r="V15292" s="66"/>
    </row>
    <row r="15293" spans="22:22" x14ac:dyDescent="0.3">
      <c r="V15293" s="66"/>
    </row>
    <row r="15294" spans="22:22" x14ac:dyDescent="0.3">
      <c r="V15294" s="66"/>
    </row>
    <row r="15295" spans="22:22" x14ac:dyDescent="0.3">
      <c r="V15295" s="66"/>
    </row>
    <row r="15296" spans="22:22" x14ac:dyDescent="0.3">
      <c r="V15296" s="66"/>
    </row>
    <row r="15297" spans="22:22" x14ac:dyDescent="0.3">
      <c r="V15297" s="66"/>
    </row>
    <row r="15298" spans="22:22" x14ac:dyDescent="0.3">
      <c r="V15298" s="66"/>
    </row>
    <row r="15299" spans="22:22" x14ac:dyDescent="0.3">
      <c r="V15299" s="66"/>
    </row>
    <row r="15300" spans="22:22" x14ac:dyDescent="0.3">
      <c r="V15300" s="66"/>
    </row>
    <row r="15301" spans="22:22" x14ac:dyDescent="0.3">
      <c r="V15301" s="66"/>
    </row>
    <row r="15302" spans="22:22" x14ac:dyDescent="0.3">
      <c r="V15302" s="66"/>
    </row>
    <row r="15303" spans="22:22" x14ac:dyDescent="0.3">
      <c r="V15303" s="66"/>
    </row>
    <row r="15304" spans="22:22" x14ac:dyDescent="0.3">
      <c r="V15304" s="66"/>
    </row>
    <row r="15305" spans="22:22" x14ac:dyDescent="0.3">
      <c r="V15305" s="66"/>
    </row>
    <row r="15306" spans="22:22" x14ac:dyDescent="0.3">
      <c r="V15306" s="66"/>
    </row>
    <row r="15307" spans="22:22" x14ac:dyDescent="0.3">
      <c r="V15307" s="66"/>
    </row>
    <row r="15308" spans="22:22" x14ac:dyDescent="0.3">
      <c r="V15308" s="66"/>
    </row>
    <row r="15309" spans="22:22" x14ac:dyDescent="0.3">
      <c r="V15309" s="66"/>
    </row>
    <row r="15310" spans="22:22" x14ac:dyDescent="0.3">
      <c r="V15310" s="66"/>
    </row>
    <row r="15311" spans="22:22" x14ac:dyDescent="0.3">
      <c r="V15311" s="66"/>
    </row>
    <row r="15312" spans="22:22" x14ac:dyDescent="0.3">
      <c r="V15312" s="66"/>
    </row>
    <row r="15313" spans="22:22" x14ac:dyDescent="0.3">
      <c r="V15313" s="66"/>
    </row>
    <row r="15314" spans="22:22" x14ac:dyDescent="0.3">
      <c r="V15314" s="66"/>
    </row>
    <row r="15315" spans="22:22" x14ac:dyDescent="0.3">
      <c r="V15315" s="66"/>
    </row>
    <row r="15316" spans="22:22" x14ac:dyDescent="0.3">
      <c r="V15316" s="66"/>
    </row>
    <row r="15317" spans="22:22" x14ac:dyDescent="0.3">
      <c r="V15317" s="66"/>
    </row>
    <row r="15318" spans="22:22" x14ac:dyDescent="0.3">
      <c r="V15318" s="66"/>
    </row>
    <row r="15319" spans="22:22" x14ac:dyDescent="0.3">
      <c r="V15319" s="66"/>
    </row>
    <row r="15320" spans="22:22" x14ac:dyDescent="0.3">
      <c r="V15320" s="66"/>
    </row>
    <row r="15321" spans="22:22" x14ac:dyDescent="0.3">
      <c r="V15321" s="66"/>
    </row>
    <row r="15322" spans="22:22" x14ac:dyDescent="0.3">
      <c r="V15322" s="66"/>
    </row>
    <row r="15323" spans="22:22" x14ac:dyDescent="0.3">
      <c r="V15323" s="66"/>
    </row>
    <row r="15324" spans="22:22" x14ac:dyDescent="0.3">
      <c r="V15324" s="66"/>
    </row>
    <row r="15325" spans="22:22" x14ac:dyDescent="0.3">
      <c r="V15325" s="66"/>
    </row>
    <row r="15326" spans="22:22" x14ac:dyDescent="0.3">
      <c r="V15326" s="66"/>
    </row>
    <row r="15327" spans="22:22" x14ac:dyDescent="0.3">
      <c r="V15327" s="66"/>
    </row>
    <row r="15328" spans="22:22" x14ac:dyDescent="0.3">
      <c r="V15328" s="66"/>
    </row>
    <row r="15329" spans="22:22" x14ac:dyDescent="0.3">
      <c r="V15329" s="66"/>
    </row>
    <row r="15330" spans="22:22" x14ac:dyDescent="0.3">
      <c r="V15330" s="66"/>
    </row>
    <row r="15331" spans="22:22" x14ac:dyDescent="0.3">
      <c r="V15331" s="66"/>
    </row>
    <row r="15332" spans="22:22" x14ac:dyDescent="0.3">
      <c r="V15332" s="66"/>
    </row>
    <row r="15333" spans="22:22" x14ac:dyDescent="0.3">
      <c r="V15333" s="66"/>
    </row>
    <row r="15334" spans="22:22" x14ac:dyDescent="0.3">
      <c r="V15334" s="66"/>
    </row>
    <row r="15335" spans="22:22" x14ac:dyDescent="0.3">
      <c r="V15335" s="66"/>
    </row>
    <row r="15336" spans="22:22" x14ac:dyDescent="0.3">
      <c r="V15336" s="66"/>
    </row>
    <row r="15337" spans="22:22" x14ac:dyDescent="0.3">
      <c r="V15337" s="66"/>
    </row>
    <row r="15338" spans="22:22" x14ac:dyDescent="0.3">
      <c r="V15338" s="66"/>
    </row>
    <row r="15339" spans="22:22" x14ac:dyDescent="0.3">
      <c r="V15339" s="66"/>
    </row>
    <row r="15340" spans="22:22" x14ac:dyDescent="0.3">
      <c r="V15340" s="66"/>
    </row>
    <row r="15341" spans="22:22" x14ac:dyDescent="0.3">
      <c r="V15341" s="66"/>
    </row>
    <row r="15342" spans="22:22" x14ac:dyDescent="0.3">
      <c r="V15342" s="66"/>
    </row>
    <row r="15343" spans="22:22" x14ac:dyDescent="0.3">
      <c r="V15343" s="66"/>
    </row>
    <row r="15344" spans="22:22" x14ac:dyDescent="0.3">
      <c r="V15344" s="66"/>
    </row>
    <row r="15345" spans="22:22" x14ac:dyDescent="0.3">
      <c r="V15345" s="66"/>
    </row>
    <row r="15346" spans="22:22" x14ac:dyDescent="0.3">
      <c r="V15346" s="66"/>
    </row>
    <row r="15347" spans="22:22" x14ac:dyDescent="0.3">
      <c r="V15347" s="66"/>
    </row>
    <row r="15348" spans="22:22" x14ac:dyDescent="0.3">
      <c r="V15348" s="66"/>
    </row>
    <row r="15349" spans="22:22" x14ac:dyDescent="0.3">
      <c r="V15349" s="66"/>
    </row>
    <row r="15350" spans="22:22" x14ac:dyDescent="0.3">
      <c r="V15350" s="66"/>
    </row>
    <row r="15351" spans="22:22" x14ac:dyDescent="0.3">
      <c r="V15351" s="66"/>
    </row>
    <row r="15352" spans="22:22" x14ac:dyDescent="0.3">
      <c r="V15352" s="66"/>
    </row>
    <row r="15353" spans="22:22" x14ac:dyDescent="0.3">
      <c r="V15353" s="66"/>
    </row>
    <row r="15354" spans="22:22" x14ac:dyDescent="0.3">
      <c r="V15354" s="66"/>
    </row>
    <row r="15355" spans="22:22" x14ac:dyDescent="0.3">
      <c r="V15355" s="66"/>
    </row>
    <row r="15356" spans="22:22" x14ac:dyDescent="0.3">
      <c r="V15356" s="66"/>
    </row>
    <row r="15357" spans="22:22" x14ac:dyDescent="0.3">
      <c r="V15357" s="66"/>
    </row>
    <row r="15358" spans="22:22" x14ac:dyDescent="0.3">
      <c r="V15358" s="66"/>
    </row>
    <row r="15359" spans="22:22" x14ac:dyDescent="0.3">
      <c r="V15359" s="66"/>
    </row>
    <row r="15360" spans="22:22" x14ac:dyDescent="0.3">
      <c r="V15360" s="66"/>
    </row>
    <row r="15361" spans="22:22" x14ac:dyDescent="0.3">
      <c r="V15361" s="66"/>
    </row>
    <row r="15362" spans="22:22" x14ac:dyDescent="0.3">
      <c r="V15362" s="66"/>
    </row>
    <row r="15363" spans="22:22" x14ac:dyDescent="0.3">
      <c r="V15363" s="66"/>
    </row>
    <row r="15364" spans="22:22" x14ac:dyDescent="0.3">
      <c r="V15364" s="66"/>
    </row>
    <row r="15365" spans="22:22" x14ac:dyDescent="0.3">
      <c r="V15365" s="66"/>
    </row>
    <row r="15366" spans="22:22" x14ac:dyDescent="0.3">
      <c r="V15366" s="66"/>
    </row>
    <row r="15367" spans="22:22" x14ac:dyDescent="0.3">
      <c r="V15367" s="66"/>
    </row>
    <row r="15368" spans="22:22" x14ac:dyDescent="0.3">
      <c r="V15368" s="66"/>
    </row>
    <row r="15369" spans="22:22" x14ac:dyDescent="0.3">
      <c r="V15369" s="66"/>
    </row>
    <row r="15370" spans="22:22" x14ac:dyDescent="0.3">
      <c r="V15370" s="66"/>
    </row>
    <row r="15371" spans="22:22" x14ac:dyDescent="0.3">
      <c r="V15371" s="66"/>
    </row>
    <row r="15372" spans="22:22" x14ac:dyDescent="0.3">
      <c r="V15372" s="66"/>
    </row>
    <row r="15373" spans="22:22" x14ac:dyDescent="0.3">
      <c r="V15373" s="66"/>
    </row>
    <row r="15374" spans="22:22" x14ac:dyDescent="0.3">
      <c r="V15374" s="66"/>
    </row>
    <row r="15375" spans="22:22" x14ac:dyDescent="0.3">
      <c r="V15375" s="66"/>
    </row>
    <row r="15376" spans="22:22" x14ac:dyDescent="0.3">
      <c r="V15376" s="66"/>
    </row>
    <row r="15377" spans="22:22" x14ac:dyDescent="0.3">
      <c r="V15377" s="66"/>
    </row>
    <row r="15378" spans="22:22" x14ac:dyDescent="0.3">
      <c r="V15378" s="66"/>
    </row>
    <row r="15379" spans="22:22" x14ac:dyDescent="0.3">
      <c r="V15379" s="66"/>
    </row>
    <row r="15380" spans="22:22" x14ac:dyDescent="0.3">
      <c r="V15380" s="66"/>
    </row>
    <row r="15381" spans="22:22" x14ac:dyDescent="0.3">
      <c r="V15381" s="66"/>
    </row>
    <row r="15382" spans="22:22" x14ac:dyDescent="0.3">
      <c r="V15382" s="66"/>
    </row>
    <row r="15383" spans="22:22" x14ac:dyDescent="0.3">
      <c r="V15383" s="66"/>
    </row>
    <row r="15384" spans="22:22" x14ac:dyDescent="0.3">
      <c r="V15384" s="66"/>
    </row>
    <row r="15385" spans="22:22" x14ac:dyDescent="0.3">
      <c r="V15385" s="66"/>
    </row>
    <row r="15386" spans="22:22" x14ac:dyDescent="0.3">
      <c r="V15386" s="66"/>
    </row>
    <row r="15387" spans="22:22" x14ac:dyDescent="0.3">
      <c r="V15387" s="66"/>
    </row>
    <row r="15388" spans="22:22" x14ac:dyDescent="0.3">
      <c r="V15388" s="66"/>
    </row>
    <row r="15389" spans="22:22" x14ac:dyDescent="0.3">
      <c r="V15389" s="66"/>
    </row>
    <row r="15390" spans="22:22" x14ac:dyDescent="0.3">
      <c r="V15390" s="66"/>
    </row>
    <row r="15391" spans="22:22" x14ac:dyDescent="0.3">
      <c r="V15391" s="66"/>
    </row>
    <row r="15392" spans="22:22" x14ac:dyDescent="0.3">
      <c r="V15392" s="66"/>
    </row>
    <row r="15393" spans="22:22" x14ac:dyDescent="0.3">
      <c r="V15393" s="66"/>
    </row>
    <row r="15394" spans="22:22" x14ac:dyDescent="0.3">
      <c r="V15394" s="66"/>
    </row>
    <row r="15395" spans="22:22" x14ac:dyDescent="0.3">
      <c r="V15395" s="66"/>
    </row>
    <row r="15396" spans="22:22" x14ac:dyDescent="0.3">
      <c r="V15396" s="66"/>
    </row>
    <row r="15397" spans="22:22" x14ac:dyDescent="0.3">
      <c r="V15397" s="66"/>
    </row>
    <row r="15398" spans="22:22" x14ac:dyDescent="0.3">
      <c r="V15398" s="66"/>
    </row>
    <row r="15399" spans="22:22" x14ac:dyDescent="0.3">
      <c r="V15399" s="66"/>
    </row>
    <row r="15400" spans="22:22" x14ac:dyDescent="0.3">
      <c r="V15400" s="66"/>
    </row>
    <row r="15401" spans="22:22" x14ac:dyDescent="0.3">
      <c r="V15401" s="66"/>
    </row>
    <row r="15402" spans="22:22" x14ac:dyDescent="0.3">
      <c r="V15402" s="66"/>
    </row>
    <row r="15403" spans="22:22" x14ac:dyDescent="0.3">
      <c r="V15403" s="66"/>
    </row>
    <row r="15404" spans="22:22" x14ac:dyDescent="0.3">
      <c r="V15404" s="66"/>
    </row>
    <row r="15405" spans="22:22" x14ac:dyDescent="0.3">
      <c r="V15405" s="66"/>
    </row>
    <row r="15406" spans="22:22" x14ac:dyDescent="0.3">
      <c r="V15406" s="66"/>
    </row>
    <row r="15407" spans="22:22" x14ac:dyDescent="0.3">
      <c r="V15407" s="66"/>
    </row>
    <row r="15408" spans="22:22" x14ac:dyDescent="0.3">
      <c r="V15408" s="66"/>
    </row>
    <row r="15409" spans="22:22" x14ac:dyDescent="0.3">
      <c r="V15409" s="66"/>
    </row>
    <row r="15410" spans="22:22" x14ac:dyDescent="0.3">
      <c r="V15410" s="66"/>
    </row>
    <row r="15411" spans="22:22" x14ac:dyDescent="0.3">
      <c r="V15411" s="66"/>
    </row>
    <row r="15412" spans="22:22" x14ac:dyDescent="0.3">
      <c r="V15412" s="66"/>
    </row>
    <row r="15413" spans="22:22" x14ac:dyDescent="0.3">
      <c r="V15413" s="66"/>
    </row>
    <row r="15414" spans="22:22" x14ac:dyDescent="0.3">
      <c r="V15414" s="66"/>
    </row>
    <row r="15415" spans="22:22" x14ac:dyDescent="0.3">
      <c r="V15415" s="66"/>
    </row>
    <row r="15416" spans="22:22" x14ac:dyDescent="0.3">
      <c r="V15416" s="66"/>
    </row>
    <row r="15417" spans="22:22" x14ac:dyDescent="0.3">
      <c r="V15417" s="66"/>
    </row>
    <row r="15418" spans="22:22" x14ac:dyDescent="0.3">
      <c r="V15418" s="66"/>
    </row>
    <row r="15419" spans="22:22" x14ac:dyDescent="0.3">
      <c r="V15419" s="66"/>
    </row>
    <row r="15420" spans="22:22" x14ac:dyDescent="0.3">
      <c r="V15420" s="66"/>
    </row>
    <row r="15421" spans="22:22" x14ac:dyDescent="0.3">
      <c r="V15421" s="66"/>
    </row>
    <row r="15422" spans="22:22" x14ac:dyDescent="0.3">
      <c r="V15422" s="66"/>
    </row>
    <row r="15423" spans="22:22" x14ac:dyDescent="0.3">
      <c r="V15423" s="66"/>
    </row>
    <row r="15424" spans="22:22" x14ac:dyDescent="0.3">
      <c r="V15424" s="66"/>
    </row>
    <row r="15425" spans="22:22" x14ac:dyDescent="0.3">
      <c r="V15425" s="66"/>
    </row>
    <row r="15426" spans="22:22" x14ac:dyDescent="0.3">
      <c r="V15426" s="66"/>
    </row>
    <row r="15427" spans="22:22" x14ac:dyDescent="0.3">
      <c r="V15427" s="66"/>
    </row>
    <row r="15428" spans="22:22" x14ac:dyDescent="0.3">
      <c r="V15428" s="66"/>
    </row>
    <row r="15429" spans="22:22" x14ac:dyDescent="0.3">
      <c r="V15429" s="66"/>
    </row>
    <row r="15430" spans="22:22" x14ac:dyDescent="0.3">
      <c r="V15430" s="66"/>
    </row>
    <row r="15431" spans="22:22" x14ac:dyDescent="0.3">
      <c r="V15431" s="66"/>
    </row>
    <row r="15432" spans="22:22" x14ac:dyDescent="0.3">
      <c r="V15432" s="66"/>
    </row>
    <row r="15433" spans="22:22" x14ac:dyDescent="0.3">
      <c r="V15433" s="66"/>
    </row>
    <row r="15434" spans="22:22" x14ac:dyDescent="0.3">
      <c r="V15434" s="66"/>
    </row>
    <row r="15435" spans="22:22" x14ac:dyDescent="0.3">
      <c r="V15435" s="66"/>
    </row>
    <row r="15436" spans="22:22" x14ac:dyDescent="0.3">
      <c r="V15436" s="66"/>
    </row>
    <row r="15437" spans="22:22" x14ac:dyDescent="0.3">
      <c r="V15437" s="66"/>
    </row>
    <row r="15438" spans="22:22" x14ac:dyDescent="0.3">
      <c r="V15438" s="66"/>
    </row>
    <row r="15439" spans="22:22" x14ac:dyDescent="0.3">
      <c r="V15439" s="66"/>
    </row>
    <row r="15440" spans="22:22" x14ac:dyDescent="0.3">
      <c r="V15440" s="66"/>
    </row>
    <row r="15441" spans="22:22" x14ac:dyDescent="0.3">
      <c r="V15441" s="66"/>
    </row>
    <row r="15442" spans="22:22" x14ac:dyDescent="0.3">
      <c r="V15442" s="66"/>
    </row>
    <row r="15443" spans="22:22" x14ac:dyDescent="0.3">
      <c r="V15443" s="66"/>
    </row>
    <row r="15444" spans="22:22" x14ac:dyDescent="0.3">
      <c r="V15444" s="66"/>
    </row>
    <row r="15445" spans="22:22" x14ac:dyDescent="0.3">
      <c r="V15445" s="66"/>
    </row>
    <row r="15446" spans="22:22" x14ac:dyDescent="0.3">
      <c r="V15446" s="66"/>
    </row>
    <row r="15447" spans="22:22" x14ac:dyDescent="0.3">
      <c r="V15447" s="66"/>
    </row>
    <row r="15448" spans="22:22" x14ac:dyDescent="0.3">
      <c r="V15448" s="66"/>
    </row>
    <row r="15449" spans="22:22" x14ac:dyDescent="0.3">
      <c r="V15449" s="66"/>
    </row>
    <row r="15450" spans="22:22" x14ac:dyDescent="0.3">
      <c r="V15450" s="66"/>
    </row>
    <row r="15451" spans="22:22" x14ac:dyDescent="0.3">
      <c r="V15451" s="66"/>
    </row>
    <row r="15452" spans="22:22" x14ac:dyDescent="0.3">
      <c r="V15452" s="66"/>
    </row>
    <row r="15453" spans="22:22" x14ac:dyDescent="0.3">
      <c r="V15453" s="66"/>
    </row>
    <row r="15454" spans="22:22" x14ac:dyDescent="0.3">
      <c r="V15454" s="66"/>
    </row>
    <row r="15455" spans="22:22" x14ac:dyDescent="0.3">
      <c r="V15455" s="66"/>
    </row>
    <row r="15456" spans="22:22" x14ac:dyDescent="0.3">
      <c r="V15456" s="66"/>
    </row>
    <row r="15457" spans="22:22" x14ac:dyDescent="0.3">
      <c r="V15457" s="66"/>
    </row>
    <row r="15458" spans="22:22" x14ac:dyDescent="0.3">
      <c r="V15458" s="66"/>
    </row>
    <row r="15459" spans="22:22" x14ac:dyDescent="0.3">
      <c r="V15459" s="66"/>
    </row>
    <row r="15460" spans="22:22" x14ac:dyDescent="0.3">
      <c r="V15460" s="66"/>
    </row>
    <row r="15461" spans="22:22" x14ac:dyDescent="0.3">
      <c r="V15461" s="66"/>
    </row>
    <row r="15462" spans="22:22" x14ac:dyDescent="0.3">
      <c r="V15462" s="66"/>
    </row>
    <row r="15463" spans="22:22" x14ac:dyDescent="0.3">
      <c r="V15463" s="66"/>
    </row>
    <row r="15464" spans="22:22" x14ac:dyDescent="0.3">
      <c r="V15464" s="66"/>
    </row>
    <row r="15465" spans="22:22" x14ac:dyDescent="0.3">
      <c r="V15465" s="66"/>
    </row>
    <row r="15466" spans="22:22" x14ac:dyDescent="0.3">
      <c r="V15466" s="66"/>
    </row>
    <row r="15467" spans="22:22" x14ac:dyDescent="0.3">
      <c r="V15467" s="66"/>
    </row>
    <row r="15468" spans="22:22" x14ac:dyDescent="0.3">
      <c r="V15468" s="66"/>
    </row>
    <row r="15469" spans="22:22" x14ac:dyDescent="0.3">
      <c r="V15469" s="66"/>
    </row>
    <row r="15470" spans="22:22" x14ac:dyDescent="0.3">
      <c r="V15470" s="66"/>
    </row>
    <row r="15471" spans="22:22" x14ac:dyDescent="0.3">
      <c r="V15471" s="66"/>
    </row>
    <row r="15472" spans="22:22" x14ac:dyDescent="0.3">
      <c r="V15472" s="66"/>
    </row>
    <row r="15473" spans="22:22" x14ac:dyDescent="0.3">
      <c r="V15473" s="66"/>
    </row>
    <row r="15474" spans="22:22" x14ac:dyDescent="0.3">
      <c r="V15474" s="66"/>
    </row>
    <row r="15475" spans="22:22" x14ac:dyDescent="0.3">
      <c r="V15475" s="66"/>
    </row>
    <row r="15476" spans="22:22" x14ac:dyDescent="0.3">
      <c r="V15476" s="66"/>
    </row>
    <row r="15477" spans="22:22" x14ac:dyDescent="0.3">
      <c r="V15477" s="66"/>
    </row>
    <row r="15478" spans="22:22" x14ac:dyDescent="0.3">
      <c r="V15478" s="66"/>
    </row>
    <row r="15479" spans="22:22" x14ac:dyDescent="0.3">
      <c r="V15479" s="66"/>
    </row>
    <row r="15480" spans="22:22" x14ac:dyDescent="0.3">
      <c r="V15480" s="66"/>
    </row>
    <row r="15481" spans="22:22" x14ac:dyDescent="0.3">
      <c r="V15481" s="66"/>
    </row>
    <row r="15482" spans="22:22" x14ac:dyDescent="0.3">
      <c r="V15482" s="66"/>
    </row>
    <row r="15483" spans="22:22" x14ac:dyDescent="0.3">
      <c r="V15483" s="66"/>
    </row>
    <row r="15484" spans="22:22" x14ac:dyDescent="0.3">
      <c r="V15484" s="66"/>
    </row>
    <row r="15485" spans="22:22" x14ac:dyDescent="0.3">
      <c r="V15485" s="66"/>
    </row>
    <row r="15486" spans="22:22" x14ac:dyDescent="0.3">
      <c r="V15486" s="66"/>
    </row>
    <row r="15487" spans="22:22" x14ac:dyDescent="0.3">
      <c r="V15487" s="66"/>
    </row>
    <row r="15488" spans="22:22" x14ac:dyDescent="0.3">
      <c r="V15488" s="66"/>
    </row>
    <row r="15489" spans="22:22" x14ac:dyDescent="0.3">
      <c r="V15489" s="66"/>
    </row>
    <row r="15490" spans="22:22" x14ac:dyDescent="0.3">
      <c r="V15490" s="66"/>
    </row>
    <row r="15491" spans="22:22" x14ac:dyDescent="0.3">
      <c r="V15491" s="66"/>
    </row>
    <row r="15492" spans="22:22" x14ac:dyDescent="0.3">
      <c r="V15492" s="66"/>
    </row>
    <row r="15493" spans="22:22" x14ac:dyDescent="0.3">
      <c r="V15493" s="66"/>
    </row>
    <row r="15494" spans="22:22" x14ac:dyDescent="0.3">
      <c r="V15494" s="66"/>
    </row>
    <row r="15495" spans="22:22" x14ac:dyDescent="0.3">
      <c r="V15495" s="66"/>
    </row>
    <row r="15496" spans="22:22" x14ac:dyDescent="0.3">
      <c r="V15496" s="66"/>
    </row>
    <row r="15497" spans="22:22" x14ac:dyDescent="0.3">
      <c r="V15497" s="66"/>
    </row>
    <row r="15498" spans="22:22" x14ac:dyDescent="0.3">
      <c r="V15498" s="66"/>
    </row>
    <row r="15499" spans="22:22" x14ac:dyDescent="0.3">
      <c r="V15499" s="66"/>
    </row>
    <row r="15500" spans="22:22" x14ac:dyDescent="0.3">
      <c r="V15500" s="66"/>
    </row>
    <row r="15501" spans="22:22" x14ac:dyDescent="0.3">
      <c r="V15501" s="66"/>
    </row>
    <row r="15502" spans="22:22" x14ac:dyDescent="0.3">
      <c r="V15502" s="66"/>
    </row>
    <row r="15503" spans="22:22" x14ac:dyDescent="0.3">
      <c r="V15503" s="66"/>
    </row>
    <row r="15504" spans="22:22" x14ac:dyDescent="0.3">
      <c r="V15504" s="66"/>
    </row>
    <row r="15505" spans="22:22" x14ac:dyDescent="0.3">
      <c r="V15505" s="66"/>
    </row>
    <row r="15506" spans="22:22" x14ac:dyDescent="0.3">
      <c r="V15506" s="66"/>
    </row>
    <row r="15507" spans="22:22" x14ac:dyDescent="0.3">
      <c r="V15507" s="66"/>
    </row>
    <row r="15508" spans="22:22" x14ac:dyDescent="0.3">
      <c r="V15508" s="66"/>
    </row>
    <row r="15509" spans="22:22" x14ac:dyDescent="0.3">
      <c r="V15509" s="66"/>
    </row>
    <row r="15510" spans="22:22" x14ac:dyDescent="0.3">
      <c r="V15510" s="66"/>
    </row>
    <row r="15511" spans="22:22" x14ac:dyDescent="0.3">
      <c r="V15511" s="66"/>
    </row>
    <row r="15512" spans="22:22" x14ac:dyDescent="0.3">
      <c r="V15512" s="66"/>
    </row>
    <row r="15513" spans="22:22" x14ac:dyDescent="0.3">
      <c r="V15513" s="66"/>
    </row>
    <row r="15514" spans="22:22" x14ac:dyDescent="0.3">
      <c r="V15514" s="66"/>
    </row>
    <row r="15515" spans="22:22" x14ac:dyDescent="0.3">
      <c r="V15515" s="66"/>
    </row>
    <row r="15516" spans="22:22" x14ac:dyDescent="0.3">
      <c r="V15516" s="66"/>
    </row>
    <row r="15517" spans="22:22" x14ac:dyDescent="0.3">
      <c r="V15517" s="66"/>
    </row>
    <row r="15518" spans="22:22" x14ac:dyDescent="0.3">
      <c r="V15518" s="66"/>
    </row>
    <row r="15519" spans="22:22" x14ac:dyDescent="0.3">
      <c r="V15519" s="66"/>
    </row>
    <row r="15520" spans="22:22" x14ac:dyDescent="0.3">
      <c r="V15520" s="66"/>
    </row>
    <row r="15521" spans="22:22" x14ac:dyDescent="0.3">
      <c r="V15521" s="66"/>
    </row>
    <row r="15522" spans="22:22" x14ac:dyDescent="0.3">
      <c r="V15522" s="66"/>
    </row>
    <row r="15523" spans="22:22" x14ac:dyDescent="0.3">
      <c r="V15523" s="66"/>
    </row>
    <row r="15524" spans="22:22" x14ac:dyDescent="0.3">
      <c r="V15524" s="66"/>
    </row>
    <row r="15525" spans="22:22" x14ac:dyDescent="0.3">
      <c r="V15525" s="66"/>
    </row>
    <row r="15526" spans="22:22" x14ac:dyDescent="0.3">
      <c r="V15526" s="66"/>
    </row>
    <row r="15527" spans="22:22" x14ac:dyDescent="0.3">
      <c r="V15527" s="66"/>
    </row>
    <row r="15528" spans="22:22" x14ac:dyDescent="0.3">
      <c r="V15528" s="66"/>
    </row>
    <row r="15529" spans="22:22" x14ac:dyDescent="0.3">
      <c r="V15529" s="66"/>
    </row>
    <row r="15530" spans="22:22" x14ac:dyDescent="0.3">
      <c r="V15530" s="66"/>
    </row>
    <row r="15531" spans="22:22" x14ac:dyDescent="0.3">
      <c r="V15531" s="66"/>
    </row>
    <row r="15532" spans="22:22" x14ac:dyDescent="0.3">
      <c r="V15532" s="66"/>
    </row>
    <row r="15533" spans="22:22" x14ac:dyDescent="0.3">
      <c r="V15533" s="66"/>
    </row>
    <row r="15534" spans="22:22" x14ac:dyDescent="0.3">
      <c r="V15534" s="66"/>
    </row>
    <row r="15535" spans="22:22" x14ac:dyDescent="0.3">
      <c r="V15535" s="66"/>
    </row>
    <row r="15536" spans="22:22" x14ac:dyDescent="0.3">
      <c r="V15536" s="66"/>
    </row>
    <row r="15537" spans="22:22" x14ac:dyDescent="0.3">
      <c r="V15537" s="66"/>
    </row>
    <row r="15538" spans="22:22" x14ac:dyDescent="0.3">
      <c r="V15538" s="66"/>
    </row>
    <row r="15539" spans="22:22" x14ac:dyDescent="0.3">
      <c r="V15539" s="66"/>
    </row>
    <row r="15540" spans="22:22" x14ac:dyDescent="0.3">
      <c r="V15540" s="66"/>
    </row>
    <row r="15541" spans="22:22" x14ac:dyDescent="0.3">
      <c r="V15541" s="66"/>
    </row>
    <row r="15542" spans="22:22" x14ac:dyDescent="0.3">
      <c r="V15542" s="66"/>
    </row>
    <row r="15543" spans="22:22" x14ac:dyDescent="0.3">
      <c r="V15543" s="66"/>
    </row>
    <row r="15544" spans="22:22" x14ac:dyDescent="0.3">
      <c r="V15544" s="66"/>
    </row>
    <row r="15545" spans="22:22" x14ac:dyDescent="0.3">
      <c r="V15545" s="66"/>
    </row>
    <row r="15546" spans="22:22" x14ac:dyDescent="0.3">
      <c r="V15546" s="66"/>
    </row>
    <row r="15547" spans="22:22" x14ac:dyDescent="0.3">
      <c r="V15547" s="66"/>
    </row>
    <row r="15548" spans="22:22" x14ac:dyDescent="0.3">
      <c r="V15548" s="66"/>
    </row>
    <row r="15549" spans="22:22" x14ac:dyDescent="0.3">
      <c r="V15549" s="66"/>
    </row>
    <row r="15550" spans="22:22" x14ac:dyDescent="0.3">
      <c r="V15550" s="66"/>
    </row>
    <row r="15551" spans="22:22" x14ac:dyDescent="0.3">
      <c r="V15551" s="66"/>
    </row>
    <row r="15552" spans="22:22" x14ac:dyDescent="0.3">
      <c r="V15552" s="66"/>
    </row>
    <row r="15553" spans="22:22" x14ac:dyDescent="0.3">
      <c r="V15553" s="66"/>
    </row>
    <row r="15554" spans="22:22" x14ac:dyDescent="0.3">
      <c r="V15554" s="66"/>
    </row>
    <row r="15555" spans="22:22" x14ac:dyDescent="0.3">
      <c r="V15555" s="66"/>
    </row>
    <row r="15556" spans="22:22" x14ac:dyDescent="0.3">
      <c r="V15556" s="66"/>
    </row>
    <row r="15557" spans="22:22" x14ac:dyDescent="0.3">
      <c r="V15557" s="66"/>
    </row>
    <row r="15558" spans="22:22" x14ac:dyDescent="0.3">
      <c r="V15558" s="66"/>
    </row>
    <row r="15559" spans="22:22" x14ac:dyDescent="0.3">
      <c r="V15559" s="66"/>
    </row>
    <row r="15560" spans="22:22" x14ac:dyDescent="0.3">
      <c r="V15560" s="66"/>
    </row>
    <row r="15561" spans="22:22" x14ac:dyDescent="0.3">
      <c r="V15561" s="66"/>
    </row>
    <row r="15562" spans="22:22" x14ac:dyDescent="0.3">
      <c r="V15562" s="66"/>
    </row>
    <row r="15563" spans="22:22" x14ac:dyDescent="0.3">
      <c r="V15563" s="66"/>
    </row>
    <row r="15564" spans="22:22" x14ac:dyDescent="0.3">
      <c r="V15564" s="66"/>
    </row>
    <row r="15565" spans="22:22" x14ac:dyDescent="0.3">
      <c r="V15565" s="66"/>
    </row>
    <row r="15566" spans="22:22" x14ac:dyDescent="0.3">
      <c r="V15566" s="66"/>
    </row>
    <row r="15567" spans="22:22" x14ac:dyDescent="0.3">
      <c r="V15567" s="66"/>
    </row>
    <row r="15568" spans="22:22" x14ac:dyDescent="0.3">
      <c r="V15568" s="66"/>
    </row>
    <row r="15569" spans="22:22" x14ac:dyDescent="0.3">
      <c r="V15569" s="66"/>
    </row>
    <row r="15570" spans="22:22" x14ac:dyDescent="0.3">
      <c r="V15570" s="66"/>
    </row>
    <row r="15571" spans="22:22" x14ac:dyDescent="0.3">
      <c r="V15571" s="66"/>
    </row>
    <row r="15572" spans="22:22" x14ac:dyDescent="0.3">
      <c r="V15572" s="66"/>
    </row>
    <row r="15573" spans="22:22" x14ac:dyDescent="0.3">
      <c r="V15573" s="66"/>
    </row>
    <row r="15574" spans="22:22" x14ac:dyDescent="0.3">
      <c r="V15574" s="66"/>
    </row>
    <row r="15575" spans="22:22" x14ac:dyDescent="0.3">
      <c r="V15575" s="66"/>
    </row>
    <row r="15576" spans="22:22" x14ac:dyDescent="0.3">
      <c r="V15576" s="66"/>
    </row>
    <row r="15577" spans="22:22" x14ac:dyDescent="0.3">
      <c r="V15577" s="66"/>
    </row>
    <row r="15578" spans="22:22" x14ac:dyDescent="0.3">
      <c r="V15578" s="66"/>
    </row>
    <row r="15579" spans="22:22" x14ac:dyDescent="0.3">
      <c r="V15579" s="66"/>
    </row>
    <row r="15580" spans="22:22" x14ac:dyDescent="0.3">
      <c r="V15580" s="66"/>
    </row>
    <row r="15581" spans="22:22" x14ac:dyDescent="0.3">
      <c r="V15581" s="66"/>
    </row>
    <row r="15582" spans="22:22" x14ac:dyDescent="0.3">
      <c r="V15582" s="66"/>
    </row>
    <row r="15583" spans="22:22" x14ac:dyDescent="0.3">
      <c r="V15583" s="66"/>
    </row>
    <row r="15584" spans="22:22" x14ac:dyDescent="0.3">
      <c r="V15584" s="66"/>
    </row>
    <row r="15585" spans="22:22" x14ac:dyDescent="0.3">
      <c r="V15585" s="66"/>
    </row>
    <row r="15586" spans="22:22" x14ac:dyDescent="0.3">
      <c r="V15586" s="66"/>
    </row>
    <row r="15587" spans="22:22" x14ac:dyDescent="0.3">
      <c r="V15587" s="66"/>
    </row>
    <row r="15588" spans="22:22" x14ac:dyDescent="0.3">
      <c r="V15588" s="66"/>
    </row>
    <row r="15589" spans="22:22" x14ac:dyDescent="0.3">
      <c r="V15589" s="66"/>
    </row>
    <row r="15590" spans="22:22" x14ac:dyDescent="0.3">
      <c r="V15590" s="66"/>
    </row>
    <row r="15591" spans="22:22" x14ac:dyDescent="0.3">
      <c r="V15591" s="66"/>
    </row>
    <row r="15592" spans="22:22" x14ac:dyDescent="0.3">
      <c r="V15592" s="66"/>
    </row>
    <row r="15593" spans="22:22" x14ac:dyDescent="0.3">
      <c r="V15593" s="66"/>
    </row>
    <row r="15594" spans="22:22" x14ac:dyDescent="0.3">
      <c r="V15594" s="66"/>
    </row>
    <row r="15595" spans="22:22" x14ac:dyDescent="0.3">
      <c r="V15595" s="66"/>
    </row>
    <row r="15596" spans="22:22" x14ac:dyDescent="0.3">
      <c r="V15596" s="66"/>
    </row>
    <row r="15597" spans="22:22" x14ac:dyDescent="0.3">
      <c r="V15597" s="66"/>
    </row>
    <row r="15598" spans="22:22" x14ac:dyDescent="0.3">
      <c r="V15598" s="66"/>
    </row>
    <row r="15599" spans="22:22" x14ac:dyDescent="0.3">
      <c r="V15599" s="66"/>
    </row>
    <row r="15600" spans="22:22" x14ac:dyDescent="0.3">
      <c r="V15600" s="66"/>
    </row>
    <row r="15601" spans="22:22" x14ac:dyDescent="0.3">
      <c r="V15601" s="66"/>
    </row>
    <row r="15602" spans="22:22" x14ac:dyDescent="0.3">
      <c r="V15602" s="66"/>
    </row>
    <row r="15603" spans="22:22" x14ac:dyDescent="0.3">
      <c r="V15603" s="66"/>
    </row>
    <row r="15604" spans="22:22" x14ac:dyDescent="0.3">
      <c r="V15604" s="66"/>
    </row>
    <row r="15605" spans="22:22" x14ac:dyDescent="0.3">
      <c r="V15605" s="66"/>
    </row>
    <row r="15606" spans="22:22" x14ac:dyDescent="0.3">
      <c r="V15606" s="66"/>
    </row>
    <row r="15607" spans="22:22" x14ac:dyDescent="0.3">
      <c r="V15607" s="66"/>
    </row>
    <row r="15608" spans="22:22" x14ac:dyDescent="0.3">
      <c r="V15608" s="66"/>
    </row>
    <row r="15609" spans="22:22" x14ac:dyDescent="0.3">
      <c r="V15609" s="66"/>
    </row>
    <row r="15610" spans="22:22" x14ac:dyDescent="0.3">
      <c r="V15610" s="66"/>
    </row>
    <row r="15611" spans="22:22" x14ac:dyDescent="0.3">
      <c r="V15611" s="66"/>
    </row>
    <row r="15612" spans="22:22" x14ac:dyDescent="0.3">
      <c r="V15612" s="66"/>
    </row>
    <row r="15613" spans="22:22" x14ac:dyDescent="0.3">
      <c r="V15613" s="66"/>
    </row>
    <row r="15614" spans="22:22" x14ac:dyDescent="0.3">
      <c r="V15614" s="66"/>
    </row>
    <row r="15615" spans="22:22" x14ac:dyDescent="0.3">
      <c r="V15615" s="66"/>
    </row>
    <row r="15616" spans="22:22" x14ac:dyDescent="0.3">
      <c r="V15616" s="66"/>
    </row>
    <row r="15617" spans="22:22" x14ac:dyDescent="0.3">
      <c r="V15617" s="66"/>
    </row>
    <row r="15618" spans="22:22" x14ac:dyDescent="0.3">
      <c r="V15618" s="66"/>
    </row>
    <row r="15619" spans="22:22" x14ac:dyDescent="0.3">
      <c r="V15619" s="66"/>
    </row>
    <row r="15620" spans="22:22" x14ac:dyDescent="0.3">
      <c r="V15620" s="66"/>
    </row>
    <row r="15621" spans="22:22" x14ac:dyDescent="0.3">
      <c r="V15621" s="66"/>
    </row>
    <row r="15622" spans="22:22" x14ac:dyDescent="0.3">
      <c r="V15622" s="66"/>
    </row>
    <row r="15623" spans="22:22" x14ac:dyDescent="0.3">
      <c r="V15623" s="66"/>
    </row>
    <row r="15624" spans="22:22" x14ac:dyDescent="0.3">
      <c r="V15624" s="66"/>
    </row>
    <row r="15625" spans="22:22" x14ac:dyDescent="0.3">
      <c r="V15625" s="66"/>
    </row>
    <row r="15626" spans="22:22" x14ac:dyDescent="0.3">
      <c r="V15626" s="66"/>
    </row>
    <row r="15627" spans="22:22" x14ac:dyDescent="0.3">
      <c r="V15627" s="66"/>
    </row>
    <row r="15628" spans="22:22" x14ac:dyDescent="0.3">
      <c r="V15628" s="66"/>
    </row>
    <row r="15629" spans="22:22" x14ac:dyDescent="0.3">
      <c r="V15629" s="66"/>
    </row>
    <row r="15630" spans="22:22" x14ac:dyDescent="0.3">
      <c r="V15630" s="66"/>
    </row>
    <row r="15631" spans="22:22" x14ac:dyDescent="0.3">
      <c r="V15631" s="66"/>
    </row>
    <row r="15632" spans="22:22" x14ac:dyDescent="0.3">
      <c r="V15632" s="66"/>
    </row>
    <row r="15633" spans="22:22" x14ac:dyDescent="0.3">
      <c r="V15633" s="66"/>
    </row>
    <row r="15634" spans="22:22" x14ac:dyDescent="0.3">
      <c r="V15634" s="66"/>
    </row>
    <row r="15635" spans="22:22" x14ac:dyDescent="0.3">
      <c r="V15635" s="66"/>
    </row>
    <row r="15636" spans="22:22" x14ac:dyDescent="0.3">
      <c r="V15636" s="66"/>
    </row>
    <row r="15637" spans="22:22" x14ac:dyDescent="0.3">
      <c r="V15637" s="66"/>
    </row>
    <row r="15638" spans="22:22" x14ac:dyDescent="0.3">
      <c r="V15638" s="66"/>
    </row>
    <row r="15639" spans="22:22" x14ac:dyDescent="0.3">
      <c r="V15639" s="66"/>
    </row>
    <row r="15640" spans="22:22" x14ac:dyDescent="0.3">
      <c r="V15640" s="66"/>
    </row>
    <row r="15641" spans="22:22" x14ac:dyDescent="0.3">
      <c r="V15641" s="66"/>
    </row>
    <row r="15642" spans="22:22" x14ac:dyDescent="0.3">
      <c r="V15642" s="66"/>
    </row>
    <row r="15643" spans="22:22" x14ac:dyDescent="0.3">
      <c r="V15643" s="66"/>
    </row>
    <row r="15644" spans="22:22" x14ac:dyDescent="0.3">
      <c r="V15644" s="66"/>
    </row>
    <row r="15645" spans="22:22" x14ac:dyDescent="0.3">
      <c r="V15645" s="66"/>
    </row>
    <row r="15646" spans="22:22" x14ac:dyDescent="0.3">
      <c r="V15646" s="66"/>
    </row>
    <row r="15647" spans="22:22" x14ac:dyDescent="0.3">
      <c r="V15647" s="66"/>
    </row>
    <row r="15648" spans="22:22" x14ac:dyDescent="0.3">
      <c r="V15648" s="66"/>
    </row>
    <row r="15649" spans="22:22" x14ac:dyDescent="0.3">
      <c r="V15649" s="66"/>
    </row>
    <row r="15650" spans="22:22" x14ac:dyDescent="0.3">
      <c r="V15650" s="66"/>
    </row>
    <row r="15651" spans="22:22" x14ac:dyDescent="0.3">
      <c r="V15651" s="66"/>
    </row>
    <row r="15652" spans="22:22" x14ac:dyDescent="0.3">
      <c r="V15652" s="66"/>
    </row>
    <row r="15653" spans="22:22" x14ac:dyDescent="0.3">
      <c r="V15653" s="66"/>
    </row>
    <row r="15654" spans="22:22" x14ac:dyDescent="0.3">
      <c r="V15654" s="66"/>
    </row>
    <row r="15655" spans="22:22" x14ac:dyDescent="0.3">
      <c r="V15655" s="66"/>
    </row>
    <row r="15656" spans="22:22" x14ac:dyDescent="0.3">
      <c r="V15656" s="66"/>
    </row>
    <row r="15657" spans="22:22" x14ac:dyDescent="0.3">
      <c r="V15657" s="66"/>
    </row>
    <row r="15658" spans="22:22" x14ac:dyDescent="0.3">
      <c r="V15658" s="66"/>
    </row>
    <row r="15659" spans="22:22" x14ac:dyDescent="0.3">
      <c r="V15659" s="66"/>
    </row>
    <row r="15660" spans="22:22" x14ac:dyDescent="0.3">
      <c r="V15660" s="66"/>
    </row>
    <row r="15661" spans="22:22" x14ac:dyDescent="0.3">
      <c r="V15661" s="66"/>
    </row>
    <row r="15662" spans="22:22" x14ac:dyDescent="0.3">
      <c r="V15662" s="66"/>
    </row>
    <row r="15663" spans="22:22" x14ac:dyDescent="0.3">
      <c r="V15663" s="66"/>
    </row>
    <row r="15664" spans="22:22" x14ac:dyDescent="0.3">
      <c r="V15664" s="66"/>
    </row>
    <row r="15665" spans="22:22" x14ac:dyDescent="0.3">
      <c r="V15665" s="66"/>
    </row>
    <row r="15666" spans="22:22" x14ac:dyDescent="0.3">
      <c r="V15666" s="66"/>
    </row>
    <row r="15667" spans="22:22" x14ac:dyDescent="0.3">
      <c r="V15667" s="66"/>
    </row>
    <row r="15668" spans="22:22" x14ac:dyDescent="0.3">
      <c r="V15668" s="66"/>
    </row>
    <row r="15669" spans="22:22" x14ac:dyDescent="0.3">
      <c r="V15669" s="66"/>
    </row>
    <row r="15670" spans="22:22" x14ac:dyDescent="0.3">
      <c r="V15670" s="66"/>
    </row>
    <row r="15671" spans="22:22" x14ac:dyDescent="0.3">
      <c r="V15671" s="66"/>
    </row>
    <row r="15672" spans="22:22" x14ac:dyDescent="0.3">
      <c r="V15672" s="66"/>
    </row>
    <row r="15673" spans="22:22" x14ac:dyDescent="0.3">
      <c r="V15673" s="66"/>
    </row>
    <row r="15674" spans="22:22" x14ac:dyDescent="0.3">
      <c r="V15674" s="66"/>
    </row>
    <row r="15675" spans="22:22" x14ac:dyDescent="0.3">
      <c r="V15675" s="66"/>
    </row>
    <row r="15676" spans="22:22" x14ac:dyDescent="0.3">
      <c r="V15676" s="66"/>
    </row>
    <row r="15677" spans="22:22" x14ac:dyDescent="0.3">
      <c r="V15677" s="66"/>
    </row>
    <row r="15678" spans="22:22" x14ac:dyDescent="0.3">
      <c r="V15678" s="66"/>
    </row>
    <row r="15679" spans="22:22" x14ac:dyDescent="0.3">
      <c r="V15679" s="66"/>
    </row>
    <row r="15680" spans="22:22" x14ac:dyDescent="0.3">
      <c r="V15680" s="66"/>
    </row>
    <row r="15681" spans="22:22" x14ac:dyDescent="0.3">
      <c r="V15681" s="66"/>
    </row>
    <row r="15682" spans="22:22" x14ac:dyDescent="0.3">
      <c r="V15682" s="66"/>
    </row>
    <row r="15683" spans="22:22" x14ac:dyDescent="0.3">
      <c r="V15683" s="66"/>
    </row>
    <row r="15684" spans="22:22" x14ac:dyDescent="0.3">
      <c r="V15684" s="66"/>
    </row>
    <row r="15685" spans="22:22" x14ac:dyDescent="0.3">
      <c r="V15685" s="66"/>
    </row>
    <row r="15686" spans="22:22" x14ac:dyDescent="0.3">
      <c r="V15686" s="66"/>
    </row>
    <row r="15687" spans="22:22" x14ac:dyDescent="0.3">
      <c r="V15687" s="66"/>
    </row>
    <row r="15688" spans="22:22" x14ac:dyDescent="0.3">
      <c r="V15688" s="66"/>
    </row>
    <row r="15689" spans="22:22" x14ac:dyDescent="0.3">
      <c r="V15689" s="66"/>
    </row>
    <row r="15690" spans="22:22" x14ac:dyDescent="0.3">
      <c r="V15690" s="66"/>
    </row>
    <row r="15691" spans="22:22" x14ac:dyDescent="0.3">
      <c r="V15691" s="66"/>
    </row>
    <row r="15692" spans="22:22" x14ac:dyDescent="0.3">
      <c r="V15692" s="66"/>
    </row>
    <row r="15693" spans="22:22" x14ac:dyDescent="0.3">
      <c r="V15693" s="66"/>
    </row>
    <row r="15694" spans="22:22" x14ac:dyDescent="0.3">
      <c r="V15694" s="66"/>
    </row>
    <row r="15695" spans="22:22" x14ac:dyDescent="0.3">
      <c r="V15695" s="66"/>
    </row>
    <row r="15696" spans="22:22" x14ac:dyDescent="0.3">
      <c r="V15696" s="66"/>
    </row>
    <row r="15697" spans="22:22" x14ac:dyDescent="0.3">
      <c r="V15697" s="66"/>
    </row>
    <row r="15698" spans="22:22" x14ac:dyDescent="0.3">
      <c r="V15698" s="66"/>
    </row>
    <row r="15699" spans="22:22" x14ac:dyDescent="0.3">
      <c r="V15699" s="66"/>
    </row>
    <row r="15700" spans="22:22" x14ac:dyDescent="0.3">
      <c r="V15700" s="66"/>
    </row>
    <row r="15701" spans="22:22" x14ac:dyDescent="0.3">
      <c r="V15701" s="66"/>
    </row>
    <row r="15702" spans="22:22" x14ac:dyDescent="0.3">
      <c r="V15702" s="66"/>
    </row>
    <row r="15703" spans="22:22" x14ac:dyDescent="0.3">
      <c r="V15703" s="66"/>
    </row>
    <row r="15704" spans="22:22" x14ac:dyDescent="0.3">
      <c r="V15704" s="66"/>
    </row>
    <row r="15705" spans="22:22" x14ac:dyDescent="0.3">
      <c r="V15705" s="66"/>
    </row>
    <row r="15706" spans="22:22" x14ac:dyDescent="0.3">
      <c r="V15706" s="66"/>
    </row>
    <row r="15707" spans="22:22" x14ac:dyDescent="0.3">
      <c r="V15707" s="66"/>
    </row>
    <row r="15708" spans="22:22" x14ac:dyDescent="0.3">
      <c r="V15708" s="66"/>
    </row>
    <row r="15709" spans="22:22" x14ac:dyDescent="0.3">
      <c r="V15709" s="66"/>
    </row>
    <row r="15710" spans="22:22" x14ac:dyDescent="0.3">
      <c r="V15710" s="66"/>
    </row>
    <row r="15711" spans="22:22" x14ac:dyDescent="0.3">
      <c r="V15711" s="66"/>
    </row>
    <row r="15712" spans="22:22" x14ac:dyDescent="0.3">
      <c r="V15712" s="66"/>
    </row>
    <row r="15713" spans="22:22" x14ac:dyDescent="0.3">
      <c r="V15713" s="66"/>
    </row>
    <row r="15714" spans="22:22" x14ac:dyDescent="0.3">
      <c r="V15714" s="66"/>
    </row>
    <row r="15715" spans="22:22" x14ac:dyDescent="0.3">
      <c r="V15715" s="66"/>
    </row>
    <row r="15716" spans="22:22" x14ac:dyDescent="0.3">
      <c r="V15716" s="66"/>
    </row>
    <row r="15717" spans="22:22" x14ac:dyDescent="0.3">
      <c r="V15717" s="66"/>
    </row>
    <row r="15718" spans="22:22" x14ac:dyDescent="0.3">
      <c r="V15718" s="66"/>
    </row>
    <row r="15719" spans="22:22" x14ac:dyDescent="0.3">
      <c r="V15719" s="66"/>
    </row>
    <row r="15720" spans="22:22" x14ac:dyDescent="0.3">
      <c r="V15720" s="66"/>
    </row>
    <row r="15721" spans="22:22" x14ac:dyDescent="0.3">
      <c r="V15721" s="66"/>
    </row>
    <row r="15722" spans="22:22" x14ac:dyDescent="0.3">
      <c r="V15722" s="66"/>
    </row>
    <row r="15723" spans="22:22" x14ac:dyDescent="0.3">
      <c r="V15723" s="66"/>
    </row>
    <row r="15724" spans="22:22" x14ac:dyDescent="0.3">
      <c r="V15724" s="66"/>
    </row>
    <row r="15725" spans="22:22" x14ac:dyDescent="0.3">
      <c r="V15725" s="66"/>
    </row>
    <row r="15726" spans="22:22" x14ac:dyDescent="0.3">
      <c r="V15726" s="66"/>
    </row>
    <row r="15727" spans="22:22" x14ac:dyDescent="0.3">
      <c r="V15727" s="66"/>
    </row>
    <row r="15728" spans="22:22" x14ac:dyDescent="0.3">
      <c r="V15728" s="66"/>
    </row>
    <row r="15729" spans="22:22" x14ac:dyDescent="0.3">
      <c r="V15729" s="66"/>
    </row>
    <row r="15730" spans="22:22" x14ac:dyDescent="0.3">
      <c r="V15730" s="66"/>
    </row>
    <row r="15731" spans="22:22" x14ac:dyDescent="0.3">
      <c r="V15731" s="66"/>
    </row>
    <row r="15732" spans="22:22" x14ac:dyDescent="0.3">
      <c r="V15732" s="66"/>
    </row>
    <row r="15733" spans="22:22" x14ac:dyDescent="0.3">
      <c r="V15733" s="66"/>
    </row>
    <row r="15734" spans="22:22" x14ac:dyDescent="0.3">
      <c r="V15734" s="66"/>
    </row>
    <row r="15735" spans="22:22" x14ac:dyDescent="0.3">
      <c r="V15735" s="66"/>
    </row>
    <row r="15736" spans="22:22" x14ac:dyDescent="0.3">
      <c r="V15736" s="66"/>
    </row>
    <row r="15737" spans="22:22" x14ac:dyDescent="0.3">
      <c r="V15737" s="66"/>
    </row>
    <row r="15738" spans="22:22" x14ac:dyDescent="0.3">
      <c r="V15738" s="66"/>
    </row>
    <row r="15739" spans="22:22" x14ac:dyDescent="0.3">
      <c r="V15739" s="66"/>
    </row>
    <row r="15740" spans="22:22" x14ac:dyDescent="0.3">
      <c r="V15740" s="66"/>
    </row>
    <row r="15741" spans="22:22" x14ac:dyDescent="0.3">
      <c r="V15741" s="66"/>
    </row>
    <row r="15742" spans="22:22" x14ac:dyDescent="0.3">
      <c r="V15742" s="66"/>
    </row>
    <row r="15743" spans="22:22" x14ac:dyDescent="0.3">
      <c r="V15743" s="66"/>
    </row>
    <row r="15744" spans="22:22" x14ac:dyDescent="0.3">
      <c r="V15744" s="66"/>
    </row>
    <row r="15745" spans="22:22" x14ac:dyDescent="0.3">
      <c r="V15745" s="66"/>
    </row>
    <row r="15746" spans="22:22" x14ac:dyDescent="0.3">
      <c r="V15746" s="66"/>
    </row>
    <row r="15747" spans="22:22" x14ac:dyDescent="0.3">
      <c r="V15747" s="66"/>
    </row>
    <row r="15748" spans="22:22" x14ac:dyDescent="0.3">
      <c r="V15748" s="66"/>
    </row>
    <row r="15749" spans="22:22" x14ac:dyDescent="0.3">
      <c r="V15749" s="66"/>
    </row>
    <row r="15750" spans="22:22" x14ac:dyDescent="0.3">
      <c r="V15750" s="66"/>
    </row>
    <row r="15751" spans="22:22" x14ac:dyDescent="0.3">
      <c r="V15751" s="66"/>
    </row>
    <row r="15752" spans="22:22" x14ac:dyDescent="0.3">
      <c r="V15752" s="66"/>
    </row>
    <row r="15753" spans="22:22" x14ac:dyDescent="0.3">
      <c r="V15753" s="66"/>
    </row>
    <row r="15754" spans="22:22" x14ac:dyDescent="0.3">
      <c r="V15754" s="66"/>
    </row>
    <row r="15755" spans="22:22" x14ac:dyDescent="0.3">
      <c r="V15755" s="66"/>
    </row>
    <row r="15756" spans="22:22" x14ac:dyDescent="0.3">
      <c r="V15756" s="66"/>
    </row>
    <row r="15757" spans="22:22" x14ac:dyDescent="0.3">
      <c r="V15757" s="66"/>
    </row>
    <row r="15758" spans="22:22" x14ac:dyDescent="0.3">
      <c r="V15758" s="66"/>
    </row>
    <row r="15759" spans="22:22" x14ac:dyDescent="0.3">
      <c r="V15759" s="66"/>
    </row>
    <row r="15760" spans="22:22" x14ac:dyDescent="0.3">
      <c r="V15760" s="66"/>
    </row>
    <row r="15761" spans="22:22" x14ac:dyDescent="0.3">
      <c r="V15761" s="66"/>
    </row>
    <row r="15762" spans="22:22" x14ac:dyDescent="0.3">
      <c r="V15762" s="66"/>
    </row>
    <row r="15763" spans="22:22" x14ac:dyDescent="0.3">
      <c r="V15763" s="66"/>
    </row>
    <row r="15764" spans="22:22" x14ac:dyDescent="0.3">
      <c r="V15764" s="66"/>
    </row>
    <row r="15765" spans="22:22" x14ac:dyDescent="0.3">
      <c r="V15765" s="66"/>
    </row>
    <row r="15766" spans="22:22" x14ac:dyDescent="0.3">
      <c r="V15766" s="66"/>
    </row>
    <row r="15767" spans="22:22" x14ac:dyDescent="0.3">
      <c r="V15767" s="66"/>
    </row>
    <row r="15768" spans="22:22" x14ac:dyDescent="0.3">
      <c r="V15768" s="66"/>
    </row>
    <row r="15769" spans="22:22" x14ac:dyDescent="0.3">
      <c r="V15769" s="66"/>
    </row>
    <row r="15770" spans="22:22" x14ac:dyDescent="0.3">
      <c r="V15770" s="66"/>
    </row>
    <row r="15771" spans="22:22" x14ac:dyDescent="0.3">
      <c r="V15771" s="66"/>
    </row>
    <row r="15772" spans="22:22" x14ac:dyDescent="0.3">
      <c r="V15772" s="66"/>
    </row>
    <row r="15773" spans="22:22" x14ac:dyDescent="0.3">
      <c r="V15773" s="66"/>
    </row>
    <row r="15774" spans="22:22" x14ac:dyDescent="0.3">
      <c r="V15774" s="66"/>
    </row>
    <row r="15775" spans="22:22" x14ac:dyDescent="0.3">
      <c r="V15775" s="66"/>
    </row>
    <row r="15776" spans="22:22" x14ac:dyDescent="0.3">
      <c r="V15776" s="66"/>
    </row>
    <row r="15777" spans="22:22" x14ac:dyDescent="0.3">
      <c r="V15777" s="66"/>
    </row>
    <row r="15778" spans="22:22" x14ac:dyDescent="0.3">
      <c r="V15778" s="66"/>
    </row>
    <row r="15779" spans="22:22" x14ac:dyDescent="0.3">
      <c r="V15779" s="66"/>
    </row>
    <row r="15780" spans="22:22" x14ac:dyDescent="0.3">
      <c r="V15780" s="66"/>
    </row>
    <row r="15781" spans="22:22" x14ac:dyDescent="0.3">
      <c r="V15781" s="66"/>
    </row>
    <row r="15782" spans="22:22" x14ac:dyDescent="0.3">
      <c r="V15782" s="66"/>
    </row>
    <row r="15783" spans="22:22" x14ac:dyDescent="0.3">
      <c r="V15783" s="66"/>
    </row>
    <row r="15784" spans="22:22" x14ac:dyDescent="0.3">
      <c r="V15784" s="66"/>
    </row>
    <row r="15785" spans="22:22" x14ac:dyDescent="0.3">
      <c r="V15785" s="66"/>
    </row>
    <row r="15786" spans="22:22" x14ac:dyDescent="0.3">
      <c r="V15786" s="66"/>
    </row>
    <row r="15787" spans="22:22" x14ac:dyDescent="0.3">
      <c r="V15787" s="66"/>
    </row>
    <row r="15788" spans="22:22" x14ac:dyDescent="0.3">
      <c r="V15788" s="66"/>
    </row>
    <row r="15789" spans="22:22" x14ac:dyDescent="0.3">
      <c r="V15789" s="66"/>
    </row>
    <row r="15790" spans="22:22" x14ac:dyDescent="0.3">
      <c r="V15790" s="66"/>
    </row>
    <row r="15791" spans="22:22" x14ac:dyDescent="0.3">
      <c r="V15791" s="66"/>
    </row>
    <row r="15792" spans="22:22" x14ac:dyDescent="0.3">
      <c r="V15792" s="66"/>
    </row>
    <row r="15793" spans="22:22" x14ac:dyDescent="0.3">
      <c r="V15793" s="66"/>
    </row>
    <row r="15794" spans="22:22" x14ac:dyDescent="0.3">
      <c r="V15794" s="66"/>
    </row>
    <row r="15795" spans="22:22" x14ac:dyDescent="0.3">
      <c r="V15795" s="66"/>
    </row>
    <row r="15796" spans="22:22" x14ac:dyDescent="0.3">
      <c r="V15796" s="66"/>
    </row>
    <row r="15797" spans="22:22" x14ac:dyDescent="0.3">
      <c r="V15797" s="66"/>
    </row>
    <row r="15798" spans="22:22" x14ac:dyDescent="0.3">
      <c r="V15798" s="66"/>
    </row>
    <row r="15799" spans="22:22" x14ac:dyDescent="0.3">
      <c r="V15799" s="66"/>
    </row>
    <row r="15800" spans="22:22" x14ac:dyDescent="0.3">
      <c r="V15800" s="66"/>
    </row>
    <row r="15801" spans="22:22" x14ac:dyDescent="0.3">
      <c r="V15801" s="66"/>
    </row>
    <row r="15802" spans="22:22" x14ac:dyDescent="0.3">
      <c r="V15802" s="66"/>
    </row>
    <row r="15803" spans="22:22" x14ac:dyDescent="0.3">
      <c r="V15803" s="66"/>
    </row>
    <row r="15804" spans="22:22" x14ac:dyDescent="0.3">
      <c r="V15804" s="66"/>
    </row>
    <row r="15805" spans="22:22" x14ac:dyDescent="0.3">
      <c r="V15805" s="66"/>
    </row>
    <row r="15806" spans="22:22" x14ac:dyDescent="0.3">
      <c r="V15806" s="66"/>
    </row>
    <row r="15807" spans="22:22" x14ac:dyDescent="0.3">
      <c r="V15807" s="66"/>
    </row>
    <row r="15808" spans="22:22" x14ac:dyDescent="0.3">
      <c r="V15808" s="66"/>
    </row>
    <row r="15809" spans="22:22" x14ac:dyDescent="0.3">
      <c r="V15809" s="66"/>
    </row>
    <row r="15810" spans="22:22" x14ac:dyDescent="0.3">
      <c r="V15810" s="66"/>
    </row>
    <row r="15811" spans="22:22" x14ac:dyDescent="0.3">
      <c r="V15811" s="66"/>
    </row>
    <row r="15812" spans="22:22" x14ac:dyDescent="0.3">
      <c r="V15812" s="66"/>
    </row>
    <row r="15813" spans="22:22" x14ac:dyDescent="0.3">
      <c r="V15813" s="66"/>
    </row>
    <row r="15814" spans="22:22" x14ac:dyDescent="0.3">
      <c r="V15814" s="66"/>
    </row>
    <row r="15815" spans="22:22" x14ac:dyDescent="0.3">
      <c r="V15815" s="66"/>
    </row>
    <row r="15816" spans="22:22" x14ac:dyDescent="0.3">
      <c r="V15816" s="66"/>
    </row>
    <row r="15817" spans="22:22" x14ac:dyDescent="0.3">
      <c r="V15817" s="66"/>
    </row>
    <row r="15818" spans="22:22" x14ac:dyDescent="0.3">
      <c r="V15818" s="66"/>
    </row>
    <row r="15819" spans="22:22" x14ac:dyDescent="0.3">
      <c r="V15819" s="66"/>
    </row>
    <row r="15820" spans="22:22" x14ac:dyDescent="0.3">
      <c r="V15820" s="66"/>
    </row>
    <row r="15821" spans="22:22" x14ac:dyDescent="0.3">
      <c r="V15821" s="66"/>
    </row>
    <row r="15822" spans="22:22" x14ac:dyDescent="0.3">
      <c r="V15822" s="66"/>
    </row>
    <row r="15823" spans="22:22" x14ac:dyDescent="0.3">
      <c r="V15823" s="66"/>
    </row>
    <row r="15824" spans="22:22" x14ac:dyDescent="0.3">
      <c r="V15824" s="66"/>
    </row>
    <row r="15825" spans="22:22" x14ac:dyDescent="0.3">
      <c r="V15825" s="66"/>
    </row>
    <row r="15826" spans="22:22" x14ac:dyDescent="0.3">
      <c r="V15826" s="66"/>
    </row>
    <row r="15827" spans="22:22" x14ac:dyDescent="0.3">
      <c r="V15827" s="66"/>
    </row>
    <row r="15828" spans="22:22" x14ac:dyDescent="0.3">
      <c r="V15828" s="66"/>
    </row>
    <row r="15829" spans="22:22" x14ac:dyDescent="0.3">
      <c r="V15829" s="66"/>
    </row>
    <row r="15830" spans="22:22" x14ac:dyDescent="0.3">
      <c r="V15830" s="66"/>
    </row>
    <row r="15831" spans="22:22" x14ac:dyDescent="0.3">
      <c r="V15831" s="66"/>
    </row>
    <row r="15832" spans="22:22" x14ac:dyDescent="0.3">
      <c r="V15832" s="66"/>
    </row>
    <row r="15833" spans="22:22" x14ac:dyDescent="0.3">
      <c r="V15833" s="66"/>
    </row>
    <row r="15834" spans="22:22" x14ac:dyDescent="0.3">
      <c r="V15834" s="66"/>
    </row>
    <row r="15835" spans="22:22" x14ac:dyDescent="0.3">
      <c r="V15835" s="66"/>
    </row>
    <row r="15836" spans="22:22" x14ac:dyDescent="0.3">
      <c r="V15836" s="66"/>
    </row>
    <row r="15837" spans="22:22" x14ac:dyDescent="0.3">
      <c r="V15837" s="66"/>
    </row>
    <row r="15838" spans="22:22" x14ac:dyDescent="0.3">
      <c r="V15838" s="66"/>
    </row>
    <row r="15839" spans="22:22" x14ac:dyDescent="0.3">
      <c r="V15839" s="66"/>
    </row>
    <row r="15840" spans="22:22" x14ac:dyDescent="0.3">
      <c r="V15840" s="66"/>
    </row>
    <row r="15841" spans="22:22" x14ac:dyDescent="0.3">
      <c r="V15841" s="66"/>
    </row>
    <row r="15842" spans="22:22" x14ac:dyDescent="0.3">
      <c r="V15842" s="66"/>
    </row>
    <row r="15843" spans="22:22" x14ac:dyDescent="0.3">
      <c r="V15843" s="66"/>
    </row>
    <row r="15844" spans="22:22" x14ac:dyDescent="0.3">
      <c r="V15844" s="66"/>
    </row>
    <row r="15845" spans="22:22" x14ac:dyDescent="0.3">
      <c r="V15845" s="66"/>
    </row>
    <row r="15846" spans="22:22" x14ac:dyDescent="0.3">
      <c r="V15846" s="66"/>
    </row>
    <row r="15847" spans="22:22" x14ac:dyDescent="0.3">
      <c r="V15847" s="66"/>
    </row>
    <row r="15848" spans="22:22" x14ac:dyDescent="0.3">
      <c r="V15848" s="66"/>
    </row>
    <row r="15849" spans="22:22" x14ac:dyDescent="0.3">
      <c r="V15849" s="66"/>
    </row>
    <row r="15850" spans="22:22" x14ac:dyDescent="0.3">
      <c r="V15850" s="66"/>
    </row>
    <row r="15851" spans="22:22" x14ac:dyDescent="0.3">
      <c r="V15851" s="66"/>
    </row>
    <row r="15852" spans="22:22" x14ac:dyDescent="0.3">
      <c r="V15852" s="66"/>
    </row>
    <row r="15853" spans="22:22" x14ac:dyDescent="0.3">
      <c r="V15853" s="66"/>
    </row>
    <row r="15854" spans="22:22" x14ac:dyDescent="0.3">
      <c r="V15854" s="66"/>
    </row>
    <row r="15855" spans="22:22" x14ac:dyDescent="0.3">
      <c r="V15855" s="66"/>
    </row>
    <row r="15856" spans="22:22" x14ac:dyDescent="0.3">
      <c r="V15856" s="66"/>
    </row>
    <row r="15857" spans="22:22" x14ac:dyDescent="0.3">
      <c r="V15857" s="66"/>
    </row>
    <row r="15858" spans="22:22" x14ac:dyDescent="0.3">
      <c r="V15858" s="66"/>
    </row>
    <row r="15859" spans="22:22" x14ac:dyDescent="0.3">
      <c r="V15859" s="66"/>
    </row>
    <row r="15860" spans="22:22" x14ac:dyDescent="0.3">
      <c r="V15860" s="66"/>
    </row>
    <row r="15861" spans="22:22" x14ac:dyDescent="0.3">
      <c r="V15861" s="66"/>
    </row>
    <row r="15862" spans="22:22" x14ac:dyDescent="0.3">
      <c r="V15862" s="66"/>
    </row>
    <row r="15863" spans="22:22" x14ac:dyDescent="0.3">
      <c r="V15863" s="66"/>
    </row>
    <row r="15864" spans="22:22" x14ac:dyDescent="0.3">
      <c r="V15864" s="66"/>
    </row>
    <row r="15865" spans="22:22" x14ac:dyDescent="0.3">
      <c r="V15865" s="66"/>
    </row>
    <row r="15866" spans="22:22" x14ac:dyDescent="0.3">
      <c r="V15866" s="66"/>
    </row>
    <row r="15867" spans="22:22" x14ac:dyDescent="0.3">
      <c r="V15867" s="66"/>
    </row>
    <row r="15868" spans="22:22" x14ac:dyDescent="0.3">
      <c r="V15868" s="66"/>
    </row>
    <row r="15869" spans="22:22" x14ac:dyDescent="0.3">
      <c r="V15869" s="66"/>
    </row>
    <row r="15870" spans="22:22" x14ac:dyDescent="0.3">
      <c r="V15870" s="66"/>
    </row>
    <row r="15871" spans="22:22" x14ac:dyDescent="0.3">
      <c r="V15871" s="66"/>
    </row>
    <row r="15872" spans="22:22" x14ac:dyDescent="0.3">
      <c r="V15872" s="66"/>
    </row>
    <row r="15873" spans="22:22" x14ac:dyDescent="0.3">
      <c r="V15873" s="66"/>
    </row>
    <row r="15874" spans="22:22" x14ac:dyDescent="0.3">
      <c r="V15874" s="66"/>
    </row>
    <row r="15875" spans="22:22" x14ac:dyDescent="0.3">
      <c r="V15875" s="66"/>
    </row>
    <row r="15876" spans="22:22" x14ac:dyDescent="0.3">
      <c r="V15876" s="66"/>
    </row>
    <row r="15877" spans="22:22" x14ac:dyDescent="0.3">
      <c r="V15877" s="66"/>
    </row>
    <row r="15878" spans="22:22" x14ac:dyDescent="0.3">
      <c r="V15878" s="66"/>
    </row>
    <row r="15879" spans="22:22" x14ac:dyDescent="0.3">
      <c r="V15879" s="66"/>
    </row>
    <row r="15880" spans="22:22" x14ac:dyDescent="0.3">
      <c r="V15880" s="66"/>
    </row>
    <row r="15881" spans="22:22" x14ac:dyDescent="0.3">
      <c r="V15881" s="66"/>
    </row>
    <row r="15882" spans="22:22" x14ac:dyDescent="0.3">
      <c r="V15882" s="66"/>
    </row>
    <row r="15883" spans="22:22" x14ac:dyDescent="0.3">
      <c r="V15883" s="66"/>
    </row>
    <row r="15884" spans="22:22" x14ac:dyDescent="0.3">
      <c r="V15884" s="66"/>
    </row>
    <row r="15885" spans="22:22" x14ac:dyDescent="0.3">
      <c r="V15885" s="66"/>
    </row>
    <row r="15886" spans="22:22" x14ac:dyDescent="0.3">
      <c r="V15886" s="66"/>
    </row>
    <row r="15887" spans="22:22" x14ac:dyDescent="0.3">
      <c r="V15887" s="66"/>
    </row>
    <row r="15888" spans="22:22" x14ac:dyDescent="0.3">
      <c r="V15888" s="66"/>
    </row>
    <row r="15889" spans="22:22" x14ac:dyDescent="0.3">
      <c r="V15889" s="66"/>
    </row>
    <row r="15890" spans="22:22" x14ac:dyDescent="0.3">
      <c r="V15890" s="66"/>
    </row>
    <row r="15891" spans="22:22" x14ac:dyDescent="0.3">
      <c r="V15891" s="66"/>
    </row>
    <row r="15892" spans="22:22" x14ac:dyDescent="0.3">
      <c r="V15892" s="66"/>
    </row>
    <row r="15893" spans="22:22" x14ac:dyDescent="0.3">
      <c r="V15893" s="66"/>
    </row>
    <row r="15894" spans="22:22" x14ac:dyDescent="0.3">
      <c r="V15894" s="66"/>
    </row>
    <row r="15895" spans="22:22" x14ac:dyDescent="0.3">
      <c r="V15895" s="66"/>
    </row>
    <row r="15896" spans="22:22" x14ac:dyDescent="0.3">
      <c r="V15896" s="66"/>
    </row>
    <row r="15897" spans="22:22" x14ac:dyDescent="0.3">
      <c r="V15897" s="66"/>
    </row>
    <row r="15898" spans="22:22" x14ac:dyDescent="0.3">
      <c r="V15898" s="66"/>
    </row>
    <row r="15899" spans="22:22" x14ac:dyDescent="0.3">
      <c r="V15899" s="66"/>
    </row>
    <row r="15900" spans="22:22" x14ac:dyDescent="0.3">
      <c r="V15900" s="66"/>
    </row>
    <row r="15901" spans="22:22" x14ac:dyDescent="0.3">
      <c r="V15901" s="66"/>
    </row>
    <row r="15902" spans="22:22" x14ac:dyDescent="0.3">
      <c r="V15902" s="66"/>
    </row>
    <row r="15903" spans="22:22" x14ac:dyDescent="0.3">
      <c r="V15903" s="66"/>
    </row>
    <row r="15904" spans="22:22" x14ac:dyDescent="0.3">
      <c r="V15904" s="66"/>
    </row>
    <row r="15905" spans="22:22" x14ac:dyDescent="0.3">
      <c r="V15905" s="66"/>
    </row>
    <row r="15906" spans="22:22" x14ac:dyDescent="0.3">
      <c r="V15906" s="66"/>
    </row>
    <row r="15907" spans="22:22" x14ac:dyDescent="0.3">
      <c r="V15907" s="66"/>
    </row>
    <row r="15908" spans="22:22" x14ac:dyDescent="0.3">
      <c r="V15908" s="66"/>
    </row>
    <row r="15909" spans="22:22" x14ac:dyDescent="0.3">
      <c r="V15909" s="66"/>
    </row>
    <row r="15910" spans="22:22" x14ac:dyDescent="0.3">
      <c r="V15910" s="66"/>
    </row>
    <row r="15911" spans="22:22" x14ac:dyDescent="0.3">
      <c r="V15911" s="66"/>
    </row>
    <row r="15912" spans="22:22" x14ac:dyDescent="0.3">
      <c r="V15912" s="66"/>
    </row>
    <row r="15913" spans="22:22" x14ac:dyDescent="0.3">
      <c r="V15913" s="66"/>
    </row>
    <row r="15914" spans="22:22" x14ac:dyDescent="0.3">
      <c r="V15914" s="66"/>
    </row>
    <row r="15915" spans="22:22" x14ac:dyDescent="0.3">
      <c r="V15915" s="66"/>
    </row>
    <row r="15916" spans="22:22" x14ac:dyDescent="0.3">
      <c r="V15916" s="66"/>
    </row>
    <row r="15917" spans="22:22" x14ac:dyDescent="0.3">
      <c r="V15917" s="66"/>
    </row>
    <row r="15918" spans="22:22" x14ac:dyDescent="0.3">
      <c r="V15918" s="66"/>
    </row>
    <row r="15919" spans="22:22" x14ac:dyDescent="0.3">
      <c r="V15919" s="66"/>
    </row>
    <row r="15920" spans="22:22" x14ac:dyDescent="0.3">
      <c r="V15920" s="66"/>
    </row>
    <row r="15921" spans="22:22" x14ac:dyDescent="0.3">
      <c r="V15921" s="66"/>
    </row>
    <row r="15922" spans="22:22" x14ac:dyDescent="0.3">
      <c r="V15922" s="66"/>
    </row>
    <row r="15923" spans="22:22" x14ac:dyDescent="0.3">
      <c r="V15923" s="66"/>
    </row>
    <row r="15924" spans="22:22" x14ac:dyDescent="0.3">
      <c r="V15924" s="66"/>
    </row>
    <row r="15925" spans="22:22" x14ac:dyDescent="0.3">
      <c r="V15925" s="66"/>
    </row>
    <row r="15926" spans="22:22" x14ac:dyDescent="0.3">
      <c r="V15926" s="66"/>
    </row>
    <row r="15927" spans="22:22" x14ac:dyDescent="0.3">
      <c r="V15927" s="66"/>
    </row>
    <row r="15928" spans="22:22" x14ac:dyDescent="0.3">
      <c r="V15928" s="66"/>
    </row>
    <row r="15929" spans="22:22" x14ac:dyDescent="0.3">
      <c r="V15929" s="66"/>
    </row>
    <row r="15930" spans="22:22" x14ac:dyDescent="0.3">
      <c r="V15930" s="66"/>
    </row>
    <row r="15931" spans="22:22" x14ac:dyDescent="0.3">
      <c r="V15931" s="66"/>
    </row>
    <row r="15932" spans="22:22" x14ac:dyDescent="0.3">
      <c r="V15932" s="66"/>
    </row>
    <row r="15933" spans="22:22" x14ac:dyDescent="0.3">
      <c r="V15933" s="66"/>
    </row>
    <row r="15934" spans="22:22" x14ac:dyDescent="0.3">
      <c r="V15934" s="66"/>
    </row>
    <row r="15935" spans="22:22" x14ac:dyDescent="0.3">
      <c r="V15935" s="66"/>
    </row>
    <row r="15936" spans="22:22" x14ac:dyDescent="0.3">
      <c r="V15936" s="66"/>
    </row>
    <row r="15937" spans="22:22" x14ac:dyDescent="0.3">
      <c r="V15937" s="66"/>
    </row>
    <row r="15938" spans="22:22" x14ac:dyDescent="0.3">
      <c r="V15938" s="66"/>
    </row>
    <row r="15939" spans="22:22" x14ac:dyDescent="0.3">
      <c r="V15939" s="66"/>
    </row>
    <row r="15940" spans="22:22" x14ac:dyDescent="0.3">
      <c r="V15940" s="66"/>
    </row>
    <row r="15941" spans="22:22" x14ac:dyDescent="0.3">
      <c r="V15941" s="66"/>
    </row>
    <row r="15942" spans="22:22" x14ac:dyDescent="0.3">
      <c r="V15942" s="66"/>
    </row>
    <row r="15943" spans="22:22" x14ac:dyDescent="0.3">
      <c r="V15943" s="66"/>
    </row>
    <row r="15944" spans="22:22" x14ac:dyDescent="0.3">
      <c r="V15944" s="66"/>
    </row>
    <row r="15945" spans="22:22" x14ac:dyDescent="0.3">
      <c r="V15945" s="66"/>
    </row>
    <row r="15946" spans="22:22" x14ac:dyDescent="0.3">
      <c r="V15946" s="66"/>
    </row>
    <row r="15947" spans="22:22" x14ac:dyDescent="0.3">
      <c r="V15947" s="66"/>
    </row>
    <row r="15948" spans="22:22" x14ac:dyDescent="0.3">
      <c r="V15948" s="66"/>
    </row>
    <row r="15949" spans="22:22" x14ac:dyDescent="0.3">
      <c r="V15949" s="66"/>
    </row>
    <row r="15950" spans="22:22" x14ac:dyDescent="0.3">
      <c r="V15950" s="66"/>
    </row>
    <row r="15951" spans="22:22" x14ac:dyDescent="0.3">
      <c r="V15951" s="66"/>
    </row>
    <row r="15952" spans="22:22" x14ac:dyDescent="0.3">
      <c r="V15952" s="66"/>
    </row>
    <row r="15953" spans="22:22" x14ac:dyDescent="0.3">
      <c r="V15953" s="66"/>
    </row>
    <row r="15954" spans="22:22" x14ac:dyDescent="0.3">
      <c r="V15954" s="66"/>
    </row>
    <row r="15955" spans="22:22" x14ac:dyDescent="0.3">
      <c r="V15955" s="66"/>
    </row>
    <row r="15956" spans="22:22" x14ac:dyDescent="0.3">
      <c r="V15956" s="66"/>
    </row>
    <row r="15957" spans="22:22" x14ac:dyDescent="0.3">
      <c r="V15957" s="66"/>
    </row>
    <row r="15958" spans="22:22" x14ac:dyDescent="0.3">
      <c r="V15958" s="66"/>
    </row>
    <row r="15959" spans="22:22" x14ac:dyDescent="0.3">
      <c r="V15959" s="66"/>
    </row>
    <row r="15960" spans="22:22" x14ac:dyDescent="0.3">
      <c r="V15960" s="66"/>
    </row>
    <row r="15961" spans="22:22" x14ac:dyDescent="0.3">
      <c r="V15961" s="66"/>
    </row>
    <row r="15962" spans="22:22" x14ac:dyDescent="0.3">
      <c r="V15962" s="66"/>
    </row>
    <row r="15963" spans="22:22" x14ac:dyDescent="0.3">
      <c r="V15963" s="66"/>
    </row>
    <row r="15964" spans="22:22" x14ac:dyDescent="0.3">
      <c r="V15964" s="66"/>
    </row>
    <row r="15965" spans="22:22" x14ac:dyDescent="0.3">
      <c r="V15965" s="66"/>
    </row>
    <row r="15966" spans="22:22" x14ac:dyDescent="0.3">
      <c r="V15966" s="66"/>
    </row>
    <row r="15967" spans="22:22" x14ac:dyDescent="0.3">
      <c r="V15967" s="66"/>
    </row>
    <row r="15968" spans="22:22" x14ac:dyDescent="0.3">
      <c r="V15968" s="66"/>
    </row>
    <row r="15969" spans="22:22" x14ac:dyDescent="0.3">
      <c r="V15969" s="66"/>
    </row>
    <row r="15970" spans="22:22" x14ac:dyDescent="0.3">
      <c r="V15970" s="66"/>
    </row>
    <row r="15971" spans="22:22" x14ac:dyDescent="0.3">
      <c r="V15971" s="66"/>
    </row>
    <row r="15972" spans="22:22" x14ac:dyDescent="0.3">
      <c r="V15972" s="66"/>
    </row>
    <row r="15973" spans="22:22" x14ac:dyDescent="0.3">
      <c r="V15973" s="66"/>
    </row>
    <row r="15974" spans="22:22" x14ac:dyDescent="0.3">
      <c r="V15974" s="66"/>
    </row>
    <row r="15975" spans="22:22" x14ac:dyDescent="0.3">
      <c r="V15975" s="66"/>
    </row>
    <row r="15976" spans="22:22" x14ac:dyDescent="0.3">
      <c r="V15976" s="66"/>
    </row>
    <row r="15977" spans="22:22" x14ac:dyDescent="0.3">
      <c r="V15977" s="66"/>
    </row>
    <row r="15978" spans="22:22" x14ac:dyDescent="0.3">
      <c r="V15978" s="66"/>
    </row>
    <row r="15979" spans="22:22" x14ac:dyDescent="0.3">
      <c r="V15979" s="66"/>
    </row>
    <row r="15980" spans="22:22" x14ac:dyDescent="0.3">
      <c r="V15980" s="66"/>
    </row>
    <row r="15981" spans="22:22" x14ac:dyDescent="0.3">
      <c r="V15981" s="66"/>
    </row>
    <row r="15982" spans="22:22" x14ac:dyDescent="0.3">
      <c r="V15982" s="66"/>
    </row>
    <row r="15983" spans="22:22" x14ac:dyDescent="0.3">
      <c r="V15983" s="66"/>
    </row>
    <row r="15984" spans="22:22" x14ac:dyDescent="0.3">
      <c r="V15984" s="66"/>
    </row>
    <row r="15985" spans="22:22" x14ac:dyDescent="0.3">
      <c r="V15985" s="66"/>
    </row>
    <row r="15986" spans="22:22" x14ac:dyDescent="0.3">
      <c r="V15986" s="66"/>
    </row>
    <row r="15987" spans="22:22" x14ac:dyDescent="0.3">
      <c r="V15987" s="66"/>
    </row>
    <row r="15988" spans="22:22" x14ac:dyDescent="0.3">
      <c r="V15988" s="66"/>
    </row>
    <row r="15989" spans="22:22" x14ac:dyDescent="0.3">
      <c r="V15989" s="66"/>
    </row>
    <row r="15990" spans="22:22" x14ac:dyDescent="0.3">
      <c r="V15990" s="66"/>
    </row>
    <row r="15991" spans="22:22" x14ac:dyDescent="0.3">
      <c r="V15991" s="66"/>
    </row>
    <row r="15992" spans="22:22" x14ac:dyDescent="0.3">
      <c r="V15992" s="66"/>
    </row>
    <row r="15993" spans="22:22" x14ac:dyDescent="0.3">
      <c r="V15993" s="66"/>
    </row>
    <row r="15994" spans="22:22" x14ac:dyDescent="0.3">
      <c r="V15994" s="66"/>
    </row>
    <row r="15995" spans="22:22" x14ac:dyDescent="0.3">
      <c r="V15995" s="66"/>
    </row>
    <row r="15996" spans="22:22" x14ac:dyDescent="0.3">
      <c r="V15996" s="66"/>
    </row>
    <row r="15997" spans="22:22" x14ac:dyDescent="0.3">
      <c r="V15997" s="66"/>
    </row>
    <row r="15998" spans="22:22" x14ac:dyDescent="0.3">
      <c r="V15998" s="66"/>
    </row>
    <row r="15999" spans="22:22" x14ac:dyDescent="0.3">
      <c r="V15999" s="66"/>
    </row>
    <row r="16000" spans="22:22" x14ac:dyDescent="0.3">
      <c r="V16000" s="66"/>
    </row>
    <row r="16001" spans="22:22" x14ac:dyDescent="0.3">
      <c r="V16001" s="66"/>
    </row>
    <row r="16002" spans="22:22" x14ac:dyDescent="0.3">
      <c r="V16002" s="66"/>
    </row>
    <row r="16003" spans="22:22" x14ac:dyDescent="0.3">
      <c r="V16003" s="66"/>
    </row>
    <row r="16004" spans="22:22" x14ac:dyDescent="0.3">
      <c r="V16004" s="66"/>
    </row>
    <row r="16005" spans="22:22" x14ac:dyDescent="0.3">
      <c r="V16005" s="66"/>
    </row>
    <row r="16006" spans="22:22" x14ac:dyDescent="0.3">
      <c r="V16006" s="66"/>
    </row>
    <row r="16007" spans="22:22" x14ac:dyDescent="0.3">
      <c r="V16007" s="66"/>
    </row>
    <row r="16008" spans="22:22" x14ac:dyDescent="0.3">
      <c r="V16008" s="66"/>
    </row>
    <row r="16009" spans="22:22" x14ac:dyDescent="0.3">
      <c r="V16009" s="66"/>
    </row>
    <row r="16010" spans="22:22" x14ac:dyDescent="0.3">
      <c r="V16010" s="66"/>
    </row>
    <row r="16011" spans="22:22" x14ac:dyDescent="0.3">
      <c r="V16011" s="66"/>
    </row>
    <row r="16012" spans="22:22" x14ac:dyDescent="0.3">
      <c r="V16012" s="66"/>
    </row>
    <row r="16013" spans="22:22" x14ac:dyDescent="0.3">
      <c r="V16013" s="66"/>
    </row>
    <row r="16014" spans="22:22" x14ac:dyDescent="0.3">
      <c r="V16014" s="66"/>
    </row>
    <row r="16015" spans="22:22" x14ac:dyDescent="0.3">
      <c r="V16015" s="66"/>
    </row>
    <row r="16016" spans="22:22" x14ac:dyDescent="0.3">
      <c r="V16016" s="66"/>
    </row>
    <row r="16017" spans="22:22" x14ac:dyDescent="0.3">
      <c r="V16017" s="66"/>
    </row>
    <row r="16018" spans="22:22" x14ac:dyDescent="0.3">
      <c r="V16018" s="66"/>
    </row>
    <row r="16019" spans="22:22" x14ac:dyDescent="0.3">
      <c r="V16019" s="66"/>
    </row>
    <row r="16020" spans="22:22" x14ac:dyDescent="0.3">
      <c r="V16020" s="66"/>
    </row>
    <row r="16021" spans="22:22" x14ac:dyDescent="0.3">
      <c r="V16021" s="66"/>
    </row>
    <row r="16022" spans="22:22" x14ac:dyDescent="0.3">
      <c r="V16022" s="66"/>
    </row>
    <row r="16023" spans="22:22" x14ac:dyDescent="0.3">
      <c r="V16023" s="66"/>
    </row>
    <row r="16024" spans="22:22" x14ac:dyDescent="0.3">
      <c r="V16024" s="66"/>
    </row>
    <row r="16025" spans="22:22" x14ac:dyDescent="0.3">
      <c r="V16025" s="66"/>
    </row>
    <row r="16026" spans="22:22" x14ac:dyDescent="0.3">
      <c r="V16026" s="66"/>
    </row>
    <row r="16027" spans="22:22" x14ac:dyDescent="0.3">
      <c r="V16027" s="66"/>
    </row>
    <row r="16028" spans="22:22" x14ac:dyDescent="0.3">
      <c r="V16028" s="66"/>
    </row>
    <row r="16029" spans="22:22" x14ac:dyDescent="0.3">
      <c r="V16029" s="66"/>
    </row>
    <row r="16030" spans="22:22" x14ac:dyDescent="0.3">
      <c r="V16030" s="66"/>
    </row>
    <row r="16031" spans="22:22" x14ac:dyDescent="0.3">
      <c r="V16031" s="66"/>
    </row>
    <row r="16032" spans="22:22" x14ac:dyDescent="0.3">
      <c r="V16032" s="66"/>
    </row>
    <row r="16033" spans="22:22" x14ac:dyDescent="0.3">
      <c r="V16033" s="66"/>
    </row>
    <row r="16034" spans="22:22" x14ac:dyDescent="0.3">
      <c r="V16034" s="66"/>
    </row>
    <row r="16035" spans="22:22" x14ac:dyDescent="0.3">
      <c r="V16035" s="66"/>
    </row>
    <row r="16036" spans="22:22" x14ac:dyDescent="0.3">
      <c r="V16036" s="66"/>
    </row>
    <row r="16037" spans="22:22" x14ac:dyDescent="0.3">
      <c r="V16037" s="66"/>
    </row>
    <row r="16038" spans="22:22" x14ac:dyDescent="0.3">
      <c r="V16038" s="66"/>
    </row>
    <row r="16039" spans="22:22" x14ac:dyDescent="0.3">
      <c r="V16039" s="66"/>
    </row>
    <row r="16040" spans="22:22" x14ac:dyDescent="0.3">
      <c r="V16040" s="66"/>
    </row>
    <row r="16041" spans="22:22" x14ac:dyDescent="0.3">
      <c r="V16041" s="66"/>
    </row>
    <row r="16042" spans="22:22" x14ac:dyDescent="0.3">
      <c r="V16042" s="66"/>
    </row>
    <row r="16043" spans="22:22" x14ac:dyDescent="0.3">
      <c r="V16043" s="66"/>
    </row>
    <row r="16044" spans="22:22" x14ac:dyDescent="0.3">
      <c r="V16044" s="66"/>
    </row>
    <row r="16045" spans="22:22" x14ac:dyDescent="0.3">
      <c r="V16045" s="66"/>
    </row>
    <row r="16046" spans="22:22" x14ac:dyDescent="0.3">
      <c r="V16046" s="66"/>
    </row>
    <row r="16047" spans="22:22" x14ac:dyDescent="0.3">
      <c r="V16047" s="66"/>
    </row>
    <row r="16048" spans="22:22" x14ac:dyDescent="0.3">
      <c r="V16048" s="66"/>
    </row>
    <row r="16049" spans="22:22" x14ac:dyDescent="0.3">
      <c r="V16049" s="66"/>
    </row>
    <row r="16050" spans="22:22" x14ac:dyDescent="0.3">
      <c r="V16050" s="66"/>
    </row>
    <row r="16051" spans="22:22" x14ac:dyDescent="0.3">
      <c r="V16051" s="66"/>
    </row>
    <row r="16052" spans="22:22" x14ac:dyDescent="0.3">
      <c r="V16052" s="66"/>
    </row>
    <row r="16053" spans="22:22" x14ac:dyDescent="0.3">
      <c r="V16053" s="66"/>
    </row>
    <row r="16054" spans="22:22" x14ac:dyDescent="0.3">
      <c r="V16054" s="66"/>
    </row>
    <row r="16055" spans="22:22" x14ac:dyDescent="0.3">
      <c r="V16055" s="66"/>
    </row>
    <row r="16056" spans="22:22" x14ac:dyDescent="0.3">
      <c r="V16056" s="66"/>
    </row>
    <row r="16057" spans="22:22" x14ac:dyDescent="0.3">
      <c r="V16057" s="66"/>
    </row>
    <row r="16058" spans="22:22" x14ac:dyDescent="0.3">
      <c r="V16058" s="66"/>
    </row>
    <row r="16059" spans="22:22" x14ac:dyDescent="0.3">
      <c r="V16059" s="66"/>
    </row>
    <row r="16060" spans="22:22" x14ac:dyDescent="0.3">
      <c r="V16060" s="66"/>
    </row>
    <row r="16061" spans="22:22" x14ac:dyDescent="0.3">
      <c r="V16061" s="66"/>
    </row>
    <row r="16062" spans="22:22" x14ac:dyDescent="0.3">
      <c r="V16062" s="66"/>
    </row>
    <row r="16063" spans="22:22" x14ac:dyDescent="0.3">
      <c r="V16063" s="66"/>
    </row>
    <row r="16064" spans="22:22" x14ac:dyDescent="0.3">
      <c r="V16064" s="66"/>
    </row>
    <row r="16065" spans="22:22" x14ac:dyDescent="0.3">
      <c r="V16065" s="66"/>
    </row>
    <row r="16066" spans="22:22" x14ac:dyDescent="0.3">
      <c r="V16066" s="66"/>
    </row>
    <row r="16067" spans="22:22" x14ac:dyDescent="0.3">
      <c r="V16067" s="66"/>
    </row>
    <row r="16068" spans="22:22" x14ac:dyDescent="0.3">
      <c r="V16068" s="66"/>
    </row>
    <row r="16069" spans="22:22" x14ac:dyDescent="0.3">
      <c r="V16069" s="66"/>
    </row>
    <row r="16070" spans="22:22" x14ac:dyDescent="0.3">
      <c r="V16070" s="66"/>
    </row>
    <row r="16071" spans="22:22" x14ac:dyDescent="0.3">
      <c r="V16071" s="66"/>
    </row>
    <row r="16072" spans="22:22" x14ac:dyDescent="0.3">
      <c r="V16072" s="66"/>
    </row>
    <row r="16073" spans="22:22" x14ac:dyDescent="0.3">
      <c r="V16073" s="66"/>
    </row>
    <row r="16074" spans="22:22" x14ac:dyDescent="0.3">
      <c r="V16074" s="66"/>
    </row>
    <row r="16075" spans="22:22" x14ac:dyDescent="0.3">
      <c r="V16075" s="66"/>
    </row>
    <row r="16076" spans="22:22" x14ac:dyDescent="0.3">
      <c r="V16076" s="66"/>
    </row>
    <row r="16077" spans="22:22" x14ac:dyDescent="0.3">
      <c r="V16077" s="66"/>
    </row>
    <row r="16078" spans="22:22" x14ac:dyDescent="0.3">
      <c r="V16078" s="66"/>
    </row>
    <row r="16079" spans="22:22" x14ac:dyDescent="0.3">
      <c r="V16079" s="66"/>
    </row>
    <row r="16080" spans="22:22" x14ac:dyDescent="0.3">
      <c r="V16080" s="66"/>
    </row>
    <row r="16081" spans="22:22" x14ac:dyDescent="0.3">
      <c r="V16081" s="66"/>
    </row>
    <row r="16082" spans="22:22" x14ac:dyDescent="0.3">
      <c r="V16082" s="66"/>
    </row>
    <row r="16083" spans="22:22" x14ac:dyDescent="0.3">
      <c r="V16083" s="66"/>
    </row>
    <row r="16084" spans="22:22" x14ac:dyDescent="0.3">
      <c r="V16084" s="66"/>
    </row>
    <row r="16085" spans="22:22" x14ac:dyDescent="0.3">
      <c r="V16085" s="66"/>
    </row>
    <row r="16086" spans="22:22" x14ac:dyDescent="0.3">
      <c r="V16086" s="66"/>
    </row>
    <row r="16087" spans="22:22" x14ac:dyDescent="0.3">
      <c r="V16087" s="66"/>
    </row>
    <row r="16088" spans="22:22" x14ac:dyDescent="0.3">
      <c r="V16088" s="66"/>
    </row>
    <row r="16089" spans="22:22" x14ac:dyDescent="0.3">
      <c r="V16089" s="66"/>
    </row>
    <row r="16090" spans="22:22" x14ac:dyDescent="0.3">
      <c r="V16090" s="66"/>
    </row>
    <row r="16091" spans="22:22" x14ac:dyDescent="0.3">
      <c r="V16091" s="66"/>
    </row>
    <row r="16092" spans="22:22" x14ac:dyDescent="0.3">
      <c r="V16092" s="66"/>
    </row>
    <row r="16093" spans="22:22" x14ac:dyDescent="0.3">
      <c r="V16093" s="66"/>
    </row>
    <row r="16094" spans="22:22" x14ac:dyDescent="0.3">
      <c r="V16094" s="66"/>
    </row>
    <row r="16095" spans="22:22" x14ac:dyDescent="0.3">
      <c r="V16095" s="66"/>
    </row>
    <row r="16096" spans="22:22" x14ac:dyDescent="0.3">
      <c r="V16096" s="66"/>
    </row>
    <row r="16097" spans="22:22" x14ac:dyDescent="0.3">
      <c r="V16097" s="66"/>
    </row>
    <row r="16098" spans="22:22" x14ac:dyDescent="0.3">
      <c r="V16098" s="66"/>
    </row>
    <row r="16099" spans="22:22" x14ac:dyDescent="0.3">
      <c r="V16099" s="66"/>
    </row>
    <row r="16100" spans="22:22" x14ac:dyDescent="0.3">
      <c r="V16100" s="66"/>
    </row>
    <row r="16101" spans="22:22" x14ac:dyDescent="0.3">
      <c r="V16101" s="66"/>
    </row>
    <row r="16102" spans="22:22" x14ac:dyDescent="0.3">
      <c r="V16102" s="66"/>
    </row>
    <row r="16103" spans="22:22" x14ac:dyDescent="0.3">
      <c r="V16103" s="66"/>
    </row>
    <row r="16104" spans="22:22" x14ac:dyDescent="0.3">
      <c r="V16104" s="66"/>
    </row>
    <row r="16105" spans="22:22" x14ac:dyDescent="0.3">
      <c r="V16105" s="66"/>
    </row>
    <row r="16106" spans="22:22" x14ac:dyDescent="0.3">
      <c r="V16106" s="66"/>
    </row>
    <row r="16107" spans="22:22" x14ac:dyDescent="0.3">
      <c r="V16107" s="66"/>
    </row>
    <row r="16108" spans="22:22" x14ac:dyDescent="0.3">
      <c r="V16108" s="66"/>
    </row>
    <row r="16109" spans="22:22" x14ac:dyDescent="0.3">
      <c r="V16109" s="66"/>
    </row>
    <row r="16110" spans="22:22" x14ac:dyDescent="0.3">
      <c r="V16110" s="66"/>
    </row>
    <row r="16111" spans="22:22" x14ac:dyDescent="0.3">
      <c r="V16111" s="66"/>
    </row>
    <row r="16112" spans="22:22" x14ac:dyDescent="0.3">
      <c r="V16112" s="66"/>
    </row>
    <row r="16113" spans="22:22" x14ac:dyDescent="0.3">
      <c r="V16113" s="66"/>
    </row>
    <row r="16114" spans="22:22" x14ac:dyDescent="0.3">
      <c r="V16114" s="66"/>
    </row>
    <row r="16115" spans="22:22" x14ac:dyDescent="0.3">
      <c r="V16115" s="66"/>
    </row>
    <row r="16116" spans="22:22" x14ac:dyDescent="0.3">
      <c r="V16116" s="66"/>
    </row>
    <row r="16117" spans="22:22" x14ac:dyDescent="0.3">
      <c r="V16117" s="66"/>
    </row>
    <row r="16118" spans="22:22" x14ac:dyDescent="0.3">
      <c r="V16118" s="66"/>
    </row>
    <row r="16119" spans="22:22" x14ac:dyDescent="0.3">
      <c r="V16119" s="66"/>
    </row>
    <row r="16120" spans="22:22" x14ac:dyDescent="0.3">
      <c r="V16120" s="66"/>
    </row>
    <row r="16121" spans="22:22" x14ac:dyDescent="0.3">
      <c r="V16121" s="66"/>
    </row>
    <row r="16122" spans="22:22" x14ac:dyDescent="0.3">
      <c r="V16122" s="66"/>
    </row>
    <row r="16123" spans="22:22" x14ac:dyDescent="0.3">
      <c r="V16123" s="66"/>
    </row>
    <row r="16124" spans="22:22" x14ac:dyDescent="0.3">
      <c r="V16124" s="66"/>
    </row>
    <row r="16125" spans="22:22" x14ac:dyDescent="0.3">
      <c r="V16125" s="66"/>
    </row>
    <row r="16126" spans="22:22" x14ac:dyDescent="0.3">
      <c r="V16126" s="66"/>
    </row>
    <row r="16127" spans="22:22" x14ac:dyDescent="0.3">
      <c r="V16127" s="66"/>
    </row>
    <row r="16128" spans="22:22" x14ac:dyDescent="0.3">
      <c r="V16128" s="66"/>
    </row>
    <row r="16129" spans="22:22" x14ac:dyDescent="0.3">
      <c r="V16129" s="66"/>
    </row>
    <row r="16130" spans="22:22" x14ac:dyDescent="0.3">
      <c r="V16130" s="66"/>
    </row>
    <row r="16131" spans="22:22" x14ac:dyDescent="0.3">
      <c r="V16131" s="66"/>
    </row>
    <row r="16132" spans="22:22" x14ac:dyDescent="0.3">
      <c r="V16132" s="66"/>
    </row>
    <row r="16133" spans="22:22" x14ac:dyDescent="0.3">
      <c r="V16133" s="66"/>
    </row>
    <row r="16134" spans="22:22" x14ac:dyDescent="0.3">
      <c r="V16134" s="66"/>
    </row>
    <row r="16135" spans="22:22" x14ac:dyDescent="0.3">
      <c r="V16135" s="66"/>
    </row>
    <row r="16136" spans="22:22" x14ac:dyDescent="0.3">
      <c r="V16136" s="66"/>
    </row>
    <row r="16137" spans="22:22" x14ac:dyDescent="0.3">
      <c r="V16137" s="66"/>
    </row>
    <row r="16138" spans="22:22" x14ac:dyDescent="0.3">
      <c r="V16138" s="66"/>
    </row>
    <row r="16139" spans="22:22" x14ac:dyDescent="0.3">
      <c r="V16139" s="66"/>
    </row>
    <row r="16140" spans="22:22" x14ac:dyDescent="0.3">
      <c r="V16140" s="66"/>
    </row>
    <row r="16141" spans="22:22" x14ac:dyDescent="0.3">
      <c r="V16141" s="66"/>
    </row>
    <row r="16142" spans="22:22" x14ac:dyDescent="0.3">
      <c r="V16142" s="66"/>
    </row>
    <row r="16143" spans="22:22" x14ac:dyDescent="0.3">
      <c r="V16143" s="66"/>
    </row>
    <row r="16144" spans="22:22" x14ac:dyDescent="0.3">
      <c r="V16144" s="66"/>
    </row>
    <row r="16145" spans="22:22" x14ac:dyDescent="0.3">
      <c r="V16145" s="66"/>
    </row>
    <row r="16146" spans="22:22" x14ac:dyDescent="0.3">
      <c r="V16146" s="66"/>
    </row>
    <row r="16147" spans="22:22" x14ac:dyDescent="0.3">
      <c r="V16147" s="66"/>
    </row>
    <row r="16148" spans="22:22" x14ac:dyDescent="0.3">
      <c r="V16148" s="66"/>
    </row>
    <row r="16149" spans="22:22" x14ac:dyDescent="0.3">
      <c r="V16149" s="66"/>
    </row>
    <row r="16150" spans="22:22" x14ac:dyDescent="0.3">
      <c r="V16150" s="66"/>
    </row>
    <row r="16151" spans="22:22" x14ac:dyDescent="0.3">
      <c r="V16151" s="66"/>
    </row>
    <row r="16152" spans="22:22" x14ac:dyDescent="0.3">
      <c r="V16152" s="66"/>
    </row>
    <row r="16153" spans="22:22" x14ac:dyDescent="0.3">
      <c r="V16153" s="66"/>
    </row>
    <row r="16154" spans="22:22" x14ac:dyDescent="0.3">
      <c r="V16154" s="66"/>
    </row>
    <row r="16155" spans="22:22" x14ac:dyDescent="0.3">
      <c r="V16155" s="66"/>
    </row>
    <row r="16156" spans="22:22" x14ac:dyDescent="0.3">
      <c r="V16156" s="66"/>
    </row>
    <row r="16157" spans="22:22" x14ac:dyDescent="0.3">
      <c r="V16157" s="66"/>
    </row>
    <row r="16158" spans="22:22" x14ac:dyDescent="0.3">
      <c r="V16158" s="66"/>
    </row>
    <row r="16159" spans="22:22" x14ac:dyDescent="0.3">
      <c r="V16159" s="66"/>
    </row>
    <row r="16160" spans="22:22" x14ac:dyDescent="0.3">
      <c r="V16160" s="66"/>
    </row>
    <row r="16161" spans="22:22" x14ac:dyDescent="0.3">
      <c r="V16161" s="66"/>
    </row>
    <row r="16162" spans="22:22" x14ac:dyDescent="0.3">
      <c r="V16162" s="66"/>
    </row>
    <row r="16163" spans="22:22" x14ac:dyDescent="0.3">
      <c r="V16163" s="66"/>
    </row>
    <row r="16164" spans="22:22" x14ac:dyDescent="0.3">
      <c r="V16164" s="66"/>
    </row>
    <row r="16165" spans="22:22" x14ac:dyDescent="0.3">
      <c r="V16165" s="66"/>
    </row>
    <row r="16166" spans="22:22" x14ac:dyDescent="0.3">
      <c r="V16166" s="66"/>
    </row>
    <row r="16167" spans="22:22" x14ac:dyDescent="0.3">
      <c r="V16167" s="66"/>
    </row>
    <row r="16168" spans="22:22" x14ac:dyDescent="0.3">
      <c r="V16168" s="66"/>
    </row>
    <row r="16169" spans="22:22" x14ac:dyDescent="0.3">
      <c r="V16169" s="66"/>
    </row>
    <row r="16170" spans="22:22" x14ac:dyDescent="0.3">
      <c r="V16170" s="66"/>
    </row>
    <row r="16171" spans="22:22" x14ac:dyDescent="0.3">
      <c r="V16171" s="66"/>
    </row>
    <row r="16172" spans="22:22" x14ac:dyDescent="0.3">
      <c r="V16172" s="66"/>
    </row>
    <row r="16173" spans="22:22" x14ac:dyDescent="0.3">
      <c r="V16173" s="66"/>
    </row>
    <row r="16174" spans="22:22" x14ac:dyDescent="0.3">
      <c r="V16174" s="66"/>
    </row>
    <row r="16175" spans="22:22" x14ac:dyDescent="0.3">
      <c r="V16175" s="66"/>
    </row>
    <row r="16176" spans="22:22" x14ac:dyDescent="0.3">
      <c r="V16176" s="66"/>
    </row>
    <row r="16177" spans="22:22" x14ac:dyDescent="0.3">
      <c r="V16177" s="66"/>
    </row>
    <row r="16178" spans="22:22" x14ac:dyDescent="0.3">
      <c r="V16178" s="66"/>
    </row>
    <row r="16179" spans="22:22" x14ac:dyDescent="0.3">
      <c r="V16179" s="66"/>
    </row>
    <row r="16180" spans="22:22" x14ac:dyDescent="0.3">
      <c r="V16180" s="66"/>
    </row>
    <row r="16181" spans="22:22" x14ac:dyDescent="0.3">
      <c r="V16181" s="66"/>
    </row>
    <row r="16182" spans="22:22" x14ac:dyDescent="0.3">
      <c r="V16182" s="66"/>
    </row>
    <row r="16183" spans="22:22" x14ac:dyDescent="0.3">
      <c r="V16183" s="66"/>
    </row>
    <row r="16184" spans="22:22" x14ac:dyDescent="0.3">
      <c r="V16184" s="66"/>
    </row>
    <row r="16185" spans="22:22" x14ac:dyDescent="0.3">
      <c r="V16185" s="66"/>
    </row>
    <row r="16186" spans="22:22" x14ac:dyDescent="0.3">
      <c r="V16186" s="66"/>
    </row>
    <row r="16187" spans="22:22" x14ac:dyDescent="0.3">
      <c r="V16187" s="66"/>
    </row>
    <row r="16188" spans="22:22" x14ac:dyDescent="0.3">
      <c r="V16188" s="66"/>
    </row>
    <row r="16189" spans="22:22" x14ac:dyDescent="0.3">
      <c r="V16189" s="66"/>
    </row>
    <row r="16190" spans="22:22" x14ac:dyDescent="0.3">
      <c r="V16190" s="66"/>
    </row>
    <row r="16191" spans="22:22" x14ac:dyDescent="0.3">
      <c r="V16191" s="66"/>
    </row>
    <row r="16192" spans="22:22" x14ac:dyDescent="0.3">
      <c r="V16192" s="66"/>
    </row>
    <row r="16193" spans="22:22" x14ac:dyDescent="0.3">
      <c r="V16193" s="66"/>
    </row>
    <row r="16194" spans="22:22" x14ac:dyDescent="0.3">
      <c r="V16194" s="66"/>
    </row>
    <row r="16195" spans="22:22" x14ac:dyDescent="0.3">
      <c r="V16195" s="66"/>
    </row>
    <row r="16196" spans="22:22" x14ac:dyDescent="0.3">
      <c r="V16196" s="66"/>
    </row>
    <row r="16197" spans="22:22" x14ac:dyDescent="0.3">
      <c r="V16197" s="66"/>
    </row>
    <row r="16198" spans="22:22" x14ac:dyDescent="0.3">
      <c r="V16198" s="66"/>
    </row>
    <row r="16199" spans="22:22" x14ac:dyDescent="0.3">
      <c r="V16199" s="66"/>
    </row>
    <row r="16200" spans="22:22" x14ac:dyDescent="0.3">
      <c r="V16200" s="66"/>
    </row>
    <row r="16201" spans="22:22" x14ac:dyDescent="0.3">
      <c r="V16201" s="66"/>
    </row>
    <row r="16202" spans="22:22" x14ac:dyDescent="0.3">
      <c r="V16202" s="66"/>
    </row>
    <row r="16203" spans="22:22" x14ac:dyDescent="0.3">
      <c r="V16203" s="66"/>
    </row>
    <row r="16204" spans="22:22" x14ac:dyDescent="0.3">
      <c r="V16204" s="66"/>
    </row>
    <row r="16205" spans="22:22" x14ac:dyDescent="0.3">
      <c r="V16205" s="66"/>
    </row>
    <row r="16206" spans="22:22" x14ac:dyDescent="0.3">
      <c r="V16206" s="66"/>
    </row>
    <row r="16207" spans="22:22" x14ac:dyDescent="0.3">
      <c r="V16207" s="66"/>
    </row>
    <row r="16208" spans="22:22" x14ac:dyDescent="0.3">
      <c r="V16208" s="66"/>
    </row>
    <row r="16209" spans="22:22" x14ac:dyDescent="0.3">
      <c r="V16209" s="66"/>
    </row>
    <row r="16210" spans="22:22" x14ac:dyDescent="0.3">
      <c r="V16210" s="66"/>
    </row>
    <row r="16211" spans="22:22" x14ac:dyDescent="0.3">
      <c r="V16211" s="66"/>
    </row>
    <row r="16212" spans="22:22" x14ac:dyDescent="0.3">
      <c r="V16212" s="66"/>
    </row>
    <row r="16213" spans="22:22" x14ac:dyDescent="0.3">
      <c r="V16213" s="66"/>
    </row>
    <row r="16214" spans="22:22" x14ac:dyDescent="0.3">
      <c r="V16214" s="66"/>
    </row>
    <row r="16215" spans="22:22" x14ac:dyDescent="0.3">
      <c r="V16215" s="66"/>
    </row>
    <row r="16216" spans="22:22" x14ac:dyDescent="0.3">
      <c r="V16216" s="66"/>
    </row>
    <row r="16217" spans="22:22" x14ac:dyDescent="0.3">
      <c r="V16217" s="66"/>
    </row>
    <row r="16218" spans="22:22" x14ac:dyDescent="0.3">
      <c r="V16218" s="66"/>
    </row>
    <row r="16219" spans="22:22" x14ac:dyDescent="0.3">
      <c r="V16219" s="66"/>
    </row>
    <row r="16220" spans="22:22" x14ac:dyDescent="0.3">
      <c r="V16220" s="66"/>
    </row>
    <row r="16221" spans="22:22" x14ac:dyDescent="0.3">
      <c r="V16221" s="66"/>
    </row>
    <row r="16222" spans="22:22" x14ac:dyDescent="0.3">
      <c r="V16222" s="66"/>
    </row>
    <row r="16223" spans="22:22" x14ac:dyDescent="0.3">
      <c r="V16223" s="66"/>
    </row>
    <row r="16224" spans="22:22" x14ac:dyDescent="0.3">
      <c r="V16224" s="66"/>
    </row>
    <row r="16225" spans="22:22" x14ac:dyDescent="0.3">
      <c r="V16225" s="66"/>
    </row>
    <row r="16226" spans="22:22" x14ac:dyDescent="0.3">
      <c r="V16226" s="66"/>
    </row>
    <row r="16227" spans="22:22" x14ac:dyDescent="0.3">
      <c r="V16227" s="66"/>
    </row>
    <row r="16228" spans="22:22" x14ac:dyDescent="0.3">
      <c r="V16228" s="66"/>
    </row>
    <row r="16229" spans="22:22" x14ac:dyDescent="0.3">
      <c r="V16229" s="66"/>
    </row>
    <row r="16230" spans="22:22" x14ac:dyDescent="0.3">
      <c r="V16230" s="66"/>
    </row>
    <row r="16231" spans="22:22" x14ac:dyDescent="0.3">
      <c r="V16231" s="66"/>
    </row>
    <row r="16232" spans="22:22" x14ac:dyDescent="0.3">
      <c r="V16232" s="66"/>
    </row>
    <row r="16233" spans="22:22" x14ac:dyDescent="0.3">
      <c r="V16233" s="66"/>
    </row>
    <row r="16234" spans="22:22" x14ac:dyDescent="0.3">
      <c r="V16234" s="66"/>
    </row>
    <row r="16235" spans="22:22" x14ac:dyDescent="0.3">
      <c r="V16235" s="66"/>
    </row>
    <row r="16236" spans="22:22" x14ac:dyDescent="0.3">
      <c r="V16236" s="66"/>
    </row>
    <row r="16237" spans="22:22" x14ac:dyDescent="0.3">
      <c r="V16237" s="66"/>
    </row>
    <row r="16238" spans="22:22" x14ac:dyDescent="0.3">
      <c r="V16238" s="66"/>
    </row>
    <row r="16239" spans="22:22" x14ac:dyDescent="0.3">
      <c r="V16239" s="66"/>
    </row>
    <row r="16240" spans="22:22" x14ac:dyDescent="0.3">
      <c r="V16240" s="66"/>
    </row>
    <row r="16241" spans="22:22" x14ac:dyDescent="0.3">
      <c r="V16241" s="66"/>
    </row>
    <row r="16242" spans="22:22" x14ac:dyDescent="0.3">
      <c r="V16242" s="66"/>
    </row>
    <row r="16243" spans="22:22" x14ac:dyDescent="0.3">
      <c r="V16243" s="66"/>
    </row>
    <row r="16244" spans="22:22" x14ac:dyDescent="0.3">
      <c r="V16244" s="66"/>
    </row>
    <row r="16245" spans="22:22" x14ac:dyDescent="0.3">
      <c r="V16245" s="66"/>
    </row>
    <row r="16246" spans="22:22" x14ac:dyDescent="0.3">
      <c r="V16246" s="66"/>
    </row>
    <row r="16247" spans="22:22" x14ac:dyDescent="0.3">
      <c r="V16247" s="66"/>
    </row>
    <row r="16248" spans="22:22" x14ac:dyDescent="0.3">
      <c r="V16248" s="66"/>
    </row>
    <row r="16249" spans="22:22" x14ac:dyDescent="0.3">
      <c r="V16249" s="66"/>
    </row>
    <row r="16250" spans="22:22" x14ac:dyDescent="0.3">
      <c r="V16250" s="66"/>
    </row>
    <row r="16251" spans="22:22" x14ac:dyDescent="0.3">
      <c r="V16251" s="66"/>
    </row>
    <row r="16252" spans="22:22" x14ac:dyDescent="0.3">
      <c r="V16252" s="66"/>
    </row>
    <row r="16253" spans="22:22" x14ac:dyDescent="0.3">
      <c r="V16253" s="66"/>
    </row>
    <row r="16254" spans="22:22" x14ac:dyDescent="0.3">
      <c r="V16254" s="66"/>
    </row>
    <row r="16255" spans="22:22" x14ac:dyDescent="0.3">
      <c r="V16255" s="66"/>
    </row>
    <row r="16256" spans="22:22" x14ac:dyDescent="0.3">
      <c r="V16256" s="66"/>
    </row>
    <row r="16257" spans="22:22" x14ac:dyDescent="0.3">
      <c r="V16257" s="66"/>
    </row>
    <row r="16258" spans="22:22" x14ac:dyDescent="0.3">
      <c r="V16258" s="66"/>
    </row>
    <row r="16259" spans="22:22" x14ac:dyDescent="0.3">
      <c r="V16259" s="66"/>
    </row>
    <row r="16260" spans="22:22" x14ac:dyDescent="0.3">
      <c r="V16260" s="66"/>
    </row>
    <row r="16261" spans="22:22" x14ac:dyDescent="0.3">
      <c r="V16261" s="66"/>
    </row>
    <row r="16262" spans="22:22" x14ac:dyDescent="0.3">
      <c r="V16262" s="66"/>
    </row>
    <row r="16263" spans="22:22" x14ac:dyDescent="0.3">
      <c r="V16263" s="66"/>
    </row>
    <row r="16264" spans="22:22" x14ac:dyDescent="0.3">
      <c r="V16264" s="66"/>
    </row>
    <row r="16265" spans="22:22" x14ac:dyDescent="0.3">
      <c r="V16265" s="66"/>
    </row>
    <row r="16266" spans="22:22" x14ac:dyDescent="0.3">
      <c r="V16266" s="66"/>
    </row>
    <row r="16267" spans="22:22" x14ac:dyDescent="0.3">
      <c r="V16267" s="66"/>
    </row>
    <row r="16268" spans="22:22" x14ac:dyDescent="0.3">
      <c r="V16268" s="66"/>
    </row>
    <row r="16269" spans="22:22" x14ac:dyDescent="0.3">
      <c r="V16269" s="66"/>
    </row>
    <row r="16270" spans="22:22" x14ac:dyDescent="0.3">
      <c r="V16270" s="66"/>
    </row>
    <row r="16271" spans="22:22" x14ac:dyDescent="0.3">
      <c r="V16271" s="66"/>
    </row>
    <row r="16272" spans="22:22" x14ac:dyDescent="0.3">
      <c r="V16272" s="66"/>
    </row>
    <row r="16273" spans="22:22" x14ac:dyDescent="0.3">
      <c r="V16273" s="66"/>
    </row>
    <row r="16274" spans="22:22" x14ac:dyDescent="0.3">
      <c r="V16274" s="66"/>
    </row>
    <row r="16275" spans="22:22" x14ac:dyDescent="0.3">
      <c r="V16275" s="66"/>
    </row>
    <row r="16276" spans="22:22" x14ac:dyDescent="0.3">
      <c r="V16276" s="66"/>
    </row>
    <row r="16277" spans="22:22" x14ac:dyDescent="0.3">
      <c r="V16277" s="66"/>
    </row>
    <row r="16278" spans="22:22" x14ac:dyDescent="0.3">
      <c r="V16278" s="66"/>
    </row>
    <row r="16279" spans="22:22" x14ac:dyDescent="0.3">
      <c r="V16279" s="66"/>
    </row>
    <row r="16280" spans="22:22" x14ac:dyDescent="0.3">
      <c r="V16280" s="66"/>
    </row>
    <row r="16281" spans="22:22" x14ac:dyDescent="0.3">
      <c r="V16281" s="66"/>
    </row>
    <row r="16282" spans="22:22" x14ac:dyDescent="0.3">
      <c r="V16282" s="66"/>
    </row>
    <row r="16283" spans="22:22" x14ac:dyDescent="0.3">
      <c r="V16283" s="66"/>
    </row>
    <row r="16284" spans="22:22" x14ac:dyDescent="0.3">
      <c r="V16284" s="66"/>
    </row>
    <row r="16285" spans="22:22" x14ac:dyDescent="0.3">
      <c r="V16285" s="66"/>
    </row>
    <row r="16286" spans="22:22" x14ac:dyDescent="0.3">
      <c r="V16286" s="66"/>
    </row>
    <row r="16287" spans="22:22" x14ac:dyDescent="0.3">
      <c r="V16287" s="66"/>
    </row>
    <row r="16288" spans="22:22" x14ac:dyDescent="0.3">
      <c r="V16288" s="66"/>
    </row>
    <row r="16289" spans="22:22" x14ac:dyDescent="0.3">
      <c r="V16289" s="66"/>
    </row>
    <row r="16290" spans="22:22" x14ac:dyDescent="0.3">
      <c r="V16290" s="66"/>
    </row>
    <row r="16291" spans="22:22" x14ac:dyDescent="0.3">
      <c r="V16291" s="66"/>
    </row>
    <row r="16292" spans="22:22" x14ac:dyDescent="0.3">
      <c r="V16292" s="66"/>
    </row>
    <row r="16293" spans="22:22" x14ac:dyDescent="0.3">
      <c r="V16293" s="66"/>
    </row>
    <row r="16294" spans="22:22" x14ac:dyDescent="0.3">
      <c r="V16294" s="66"/>
    </row>
    <row r="16295" spans="22:22" x14ac:dyDescent="0.3">
      <c r="V16295" s="66"/>
    </row>
    <row r="16296" spans="22:22" x14ac:dyDescent="0.3">
      <c r="V16296" s="66"/>
    </row>
    <row r="16297" spans="22:22" x14ac:dyDescent="0.3">
      <c r="V16297" s="66"/>
    </row>
    <row r="16298" spans="22:22" x14ac:dyDescent="0.3">
      <c r="V16298" s="66"/>
    </row>
    <row r="16299" spans="22:22" x14ac:dyDescent="0.3">
      <c r="V16299" s="66"/>
    </row>
    <row r="16300" spans="22:22" x14ac:dyDescent="0.3">
      <c r="V16300" s="66"/>
    </row>
    <row r="16301" spans="22:22" x14ac:dyDescent="0.3">
      <c r="V16301" s="66"/>
    </row>
    <row r="16302" spans="22:22" x14ac:dyDescent="0.3">
      <c r="V16302" s="66"/>
    </row>
    <row r="16303" spans="22:22" x14ac:dyDescent="0.3">
      <c r="V16303" s="66"/>
    </row>
    <row r="16304" spans="22:22" x14ac:dyDescent="0.3">
      <c r="V16304" s="66"/>
    </row>
    <row r="16305" spans="22:22" x14ac:dyDescent="0.3">
      <c r="V16305" s="66"/>
    </row>
    <row r="16306" spans="22:22" x14ac:dyDescent="0.3">
      <c r="V16306" s="66"/>
    </row>
    <row r="16307" spans="22:22" x14ac:dyDescent="0.3">
      <c r="V16307" s="66"/>
    </row>
    <row r="16308" spans="22:22" x14ac:dyDescent="0.3">
      <c r="V16308" s="66"/>
    </row>
    <row r="16309" spans="22:22" x14ac:dyDescent="0.3">
      <c r="V16309" s="66"/>
    </row>
    <row r="16310" spans="22:22" x14ac:dyDescent="0.3">
      <c r="V16310" s="66"/>
    </row>
    <row r="16311" spans="22:22" x14ac:dyDescent="0.3">
      <c r="V16311" s="66"/>
    </row>
    <row r="16312" spans="22:22" x14ac:dyDescent="0.3">
      <c r="V16312" s="66"/>
    </row>
    <row r="16313" spans="22:22" x14ac:dyDescent="0.3">
      <c r="V16313" s="66"/>
    </row>
    <row r="16314" spans="22:22" x14ac:dyDescent="0.3">
      <c r="V16314" s="66"/>
    </row>
    <row r="16315" spans="22:22" x14ac:dyDescent="0.3">
      <c r="V16315" s="66"/>
    </row>
    <row r="16316" spans="22:22" x14ac:dyDescent="0.3">
      <c r="V16316" s="66"/>
    </row>
    <row r="16317" spans="22:22" x14ac:dyDescent="0.3">
      <c r="V16317" s="66"/>
    </row>
    <row r="16318" spans="22:22" x14ac:dyDescent="0.3">
      <c r="V16318" s="66"/>
    </row>
    <row r="16319" spans="22:22" x14ac:dyDescent="0.3">
      <c r="V16319" s="66"/>
    </row>
    <row r="16320" spans="22:22" x14ac:dyDescent="0.3">
      <c r="V16320" s="66"/>
    </row>
    <row r="16321" spans="22:22" x14ac:dyDescent="0.3">
      <c r="V16321" s="66"/>
    </row>
    <row r="16322" spans="22:22" x14ac:dyDescent="0.3">
      <c r="V16322" s="66"/>
    </row>
    <row r="16323" spans="22:22" x14ac:dyDescent="0.3">
      <c r="V16323" s="66"/>
    </row>
    <row r="16324" spans="22:22" x14ac:dyDescent="0.3">
      <c r="V16324" s="66"/>
    </row>
    <row r="16325" spans="22:22" x14ac:dyDescent="0.3">
      <c r="V16325" s="66"/>
    </row>
    <row r="16326" spans="22:22" x14ac:dyDescent="0.3">
      <c r="V16326" s="66"/>
    </row>
    <row r="16327" spans="22:22" x14ac:dyDescent="0.3">
      <c r="V16327" s="66"/>
    </row>
    <row r="16328" spans="22:22" x14ac:dyDescent="0.3">
      <c r="V16328" s="66"/>
    </row>
    <row r="16329" spans="22:22" x14ac:dyDescent="0.3">
      <c r="V16329" s="66"/>
    </row>
    <row r="16330" spans="22:22" x14ac:dyDescent="0.3">
      <c r="V16330" s="66"/>
    </row>
    <row r="16331" spans="22:22" x14ac:dyDescent="0.3">
      <c r="V16331" s="66"/>
    </row>
    <row r="16332" spans="22:22" x14ac:dyDescent="0.3">
      <c r="V16332" s="66"/>
    </row>
    <row r="16333" spans="22:22" x14ac:dyDescent="0.3">
      <c r="V16333" s="66"/>
    </row>
    <row r="16334" spans="22:22" x14ac:dyDescent="0.3">
      <c r="V16334" s="66"/>
    </row>
    <row r="16335" spans="22:22" x14ac:dyDescent="0.3">
      <c r="V16335" s="66"/>
    </row>
    <row r="16336" spans="22:22" x14ac:dyDescent="0.3">
      <c r="V16336" s="66"/>
    </row>
    <row r="16337" spans="22:22" x14ac:dyDescent="0.3">
      <c r="V16337" s="66"/>
    </row>
    <row r="16338" spans="22:22" x14ac:dyDescent="0.3">
      <c r="V16338" s="66"/>
    </row>
    <row r="16339" spans="22:22" x14ac:dyDescent="0.3">
      <c r="V16339" s="66"/>
    </row>
    <row r="16340" spans="22:22" x14ac:dyDescent="0.3">
      <c r="V16340" s="66"/>
    </row>
    <row r="16341" spans="22:22" x14ac:dyDescent="0.3">
      <c r="V16341" s="66"/>
    </row>
    <row r="16342" spans="22:22" x14ac:dyDescent="0.3">
      <c r="V16342" s="66"/>
    </row>
    <row r="16343" spans="22:22" x14ac:dyDescent="0.3">
      <c r="V16343" s="66"/>
    </row>
    <row r="16344" spans="22:22" x14ac:dyDescent="0.3">
      <c r="V16344" s="66"/>
    </row>
    <row r="16345" spans="22:22" x14ac:dyDescent="0.3">
      <c r="V16345" s="66"/>
    </row>
    <row r="16346" spans="22:22" x14ac:dyDescent="0.3">
      <c r="V16346" s="66"/>
    </row>
    <row r="16347" spans="22:22" x14ac:dyDescent="0.3">
      <c r="V16347" s="66"/>
    </row>
    <row r="16348" spans="22:22" x14ac:dyDescent="0.3">
      <c r="V16348" s="66"/>
    </row>
    <row r="16349" spans="22:22" x14ac:dyDescent="0.3">
      <c r="V16349" s="66"/>
    </row>
    <row r="16350" spans="22:22" x14ac:dyDescent="0.3">
      <c r="V16350" s="66"/>
    </row>
    <row r="16351" spans="22:22" x14ac:dyDescent="0.3">
      <c r="V16351" s="66"/>
    </row>
    <row r="16352" spans="22:22" x14ac:dyDescent="0.3">
      <c r="V16352" s="66"/>
    </row>
    <row r="16353" spans="22:22" x14ac:dyDescent="0.3">
      <c r="V16353" s="66"/>
    </row>
    <row r="16354" spans="22:22" x14ac:dyDescent="0.3">
      <c r="V16354" s="66"/>
    </row>
    <row r="16355" spans="22:22" x14ac:dyDescent="0.3">
      <c r="V16355" s="66"/>
    </row>
    <row r="16356" spans="22:22" x14ac:dyDescent="0.3">
      <c r="V16356" s="66"/>
    </row>
    <row r="16357" spans="22:22" x14ac:dyDescent="0.3">
      <c r="V16357" s="66"/>
    </row>
    <row r="16358" spans="22:22" x14ac:dyDescent="0.3">
      <c r="V16358" s="66"/>
    </row>
    <row r="16359" spans="22:22" x14ac:dyDescent="0.3">
      <c r="V16359" s="66"/>
    </row>
    <row r="16360" spans="22:22" x14ac:dyDescent="0.3">
      <c r="V16360" s="66"/>
    </row>
    <row r="16361" spans="22:22" x14ac:dyDescent="0.3">
      <c r="V16361" s="66"/>
    </row>
    <row r="16362" spans="22:22" x14ac:dyDescent="0.3">
      <c r="V16362" s="66"/>
    </row>
    <row r="16363" spans="22:22" x14ac:dyDescent="0.3">
      <c r="V16363" s="66"/>
    </row>
    <row r="16364" spans="22:22" x14ac:dyDescent="0.3">
      <c r="V16364" s="66"/>
    </row>
    <row r="16365" spans="22:22" x14ac:dyDescent="0.3">
      <c r="V16365" s="66"/>
    </row>
    <row r="16366" spans="22:22" x14ac:dyDescent="0.3">
      <c r="V16366" s="66"/>
    </row>
    <row r="16367" spans="22:22" x14ac:dyDescent="0.3">
      <c r="V16367" s="66"/>
    </row>
    <row r="16368" spans="22:22" x14ac:dyDescent="0.3">
      <c r="V16368" s="66"/>
    </row>
    <row r="16369" spans="22:22" x14ac:dyDescent="0.3">
      <c r="V16369" s="66"/>
    </row>
    <row r="16370" spans="22:22" x14ac:dyDescent="0.3">
      <c r="V16370" s="66"/>
    </row>
    <row r="16371" spans="22:22" x14ac:dyDescent="0.3">
      <c r="V16371" s="66"/>
    </row>
    <row r="16372" spans="22:22" x14ac:dyDescent="0.3">
      <c r="V16372" s="66"/>
    </row>
    <row r="16373" spans="22:22" x14ac:dyDescent="0.3">
      <c r="V16373" s="66"/>
    </row>
    <row r="16374" spans="22:22" x14ac:dyDescent="0.3">
      <c r="V16374" s="66"/>
    </row>
    <row r="16375" spans="22:22" x14ac:dyDescent="0.3">
      <c r="V16375" s="66"/>
    </row>
    <row r="16376" spans="22:22" x14ac:dyDescent="0.3">
      <c r="V16376" s="66"/>
    </row>
    <row r="16377" spans="22:22" x14ac:dyDescent="0.3">
      <c r="V16377" s="66"/>
    </row>
    <row r="16378" spans="22:22" x14ac:dyDescent="0.3">
      <c r="V16378" s="66"/>
    </row>
    <row r="16379" spans="22:22" x14ac:dyDescent="0.3">
      <c r="V16379" s="66"/>
    </row>
    <row r="16380" spans="22:22" x14ac:dyDescent="0.3">
      <c r="V16380" s="66"/>
    </row>
    <row r="16381" spans="22:22" x14ac:dyDescent="0.3">
      <c r="V16381" s="66"/>
    </row>
    <row r="16382" spans="22:22" x14ac:dyDescent="0.3">
      <c r="V16382" s="66"/>
    </row>
    <row r="16383" spans="22:22" x14ac:dyDescent="0.3">
      <c r="V16383" s="66"/>
    </row>
    <row r="16384" spans="22:22" x14ac:dyDescent="0.3">
      <c r="V16384" s="66"/>
    </row>
    <row r="16385" spans="22:22" x14ac:dyDescent="0.3">
      <c r="V16385" s="66"/>
    </row>
    <row r="16386" spans="22:22" x14ac:dyDescent="0.3">
      <c r="V16386" s="66"/>
    </row>
    <row r="16387" spans="22:22" x14ac:dyDescent="0.3">
      <c r="V16387" s="66"/>
    </row>
    <row r="16388" spans="22:22" x14ac:dyDescent="0.3">
      <c r="V16388" s="66"/>
    </row>
    <row r="16389" spans="22:22" x14ac:dyDescent="0.3">
      <c r="V16389" s="66"/>
    </row>
    <row r="16390" spans="22:22" x14ac:dyDescent="0.3">
      <c r="V16390" s="66"/>
    </row>
    <row r="16391" spans="22:22" x14ac:dyDescent="0.3">
      <c r="V16391" s="66"/>
    </row>
    <row r="16392" spans="22:22" x14ac:dyDescent="0.3">
      <c r="V16392" s="66"/>
    </row>
    <row r="16393" spans="22:22" x14ac:dyDescent="0.3">
      <c r="V16393" s="66"/>
    </row>
    <row r="16394" spans="22:22" x14ac:dyDescent="0.3">
      <c r="V16394" s="66"/>
    </row>
    <row r="16395" spans="22:22" x14ac:dyDescent="0.3">
      <c r="V16395" s="66"/>
    </row>
    <row r="16396" spans="22:22" x14ac:dyDescent="0.3">
      <c r="V16396" s="66"/>
    </row>
    <row r="16397" spans="22:22" x14ac:dyDescent="0.3">
      <c r="V16397" s="66"/>
    </row>
    <row r="16398" spans="22:22" x14ac:dyDescent="0.3">
      <c r="V16398" s="66"/>
    </row>
    <row r="16399" spans="22:22" x14ac:dyDescent="0.3">
      <c r="V16399" s="66"/>
    </row>
    <row r="16400" spans="22:22" x14ac:dyDescent="0.3">
      <c r="V16400" s="66"/>
    </row>
    <row r="16401" spans="22:22" x14ac:dyDescent="0.3">
      <c r="V16401" s="66"/>
    </row>
    <row r="16402" spans="22:22" x14ac:dyDescent="0.3">
      <c r="V16402" s="66"/>
    </row>
    <row r="16403" spans="22:22" x14ac:dyDescent="0.3">
      <c r="V16403" s="66"/>
    </row>
    <row r="16404" spans="22:22" x14ac:dyDescent="0.3">
      <c r="V16404" s="66"/>
    </row>
    <row r="16405" spans="22:22" x14ac:dyDescent="0.3">
      <c r="V16405" s="66"/>
    </row>
    <row r="16406" spans="22:22" x14ac:dyDescent="0.3">
      <c r="V16406" s="66"/>
    </row>
    <row r="16407" spans="22:22" x14ac:dyDescent="0.3">
      <c r="V16407" s="66"/>
    </row>
    <row r="16408" spans="22:22" x14ac:dyDescent="0.3">
      <c r="V16408" s="66"/>
    </row>
    <row r="16409" spans="22:22" x14ac:dyDescent="0.3">
      <c r="V16409" s="66"/>
    </row>
    <row r="16410" spans="22:22" x14ac:dyDescent="0.3">
      <c r="V16410" s="66"/>
    </row>
    <row r="16411" spans="22:22" x14ac:dyDescent="0.3">
      <c r="V16411" s="66"/>
    </row>
    <row r="16412" spans="22:22" x14ac:dyDescent="0.3">
      <c r="V16412" s="66"/>
    </row>
    <row r="16413" spans="22:22" x14ac:dyDescent="0.3">
      <c r="V16413" s="66"/>
    </row>
    <row r="16414" spans="22:22" x14ac:dyDescent="0.3">
      <c r="V16414" s="66"/>
    </row>
    <row r="16415" spans="22:22" x14ac:dyDescent="0.3">
      <c r="V16415" s="66"/>
    </row>
    <row r="16416" spans="22:22" x14ac:dyDescent="0.3">
      <c r="V16416" s="66"/>
    </row>
    <row r="16417" spans="22:22" x14ac:dyDescent="0.3">
      <c r="V16417" s="66"/>
    </row>
    <row r="16418" spans="22:22" x14ac:dyDescent="0.3">
      <c r="V16418" s="66"/>
    </row>
    <row r="16419" spans="22:22" x14ac:dyDescent="0.3">
      <c r="V16419" s="66"/>
    </row>
    <row r="16420" spans="22:22" x14ac:dyDescent="0.3">
      <c r="V16420" s="66"/>
    </row>
    <row r="16421" spans="22:22" x14ac:dyDescent="0.3">
      <c r="V16421" s="66"/>
    </row>
    <row r="16422" spans="22:22" x14ac:dyDescent="0.3">
      <c r="V16422" s="66"/>
    </row>
    <row r="16423" spans="22:22" x14ac:dyDescent="0.3">
      <c r="V16423" s="66"/>
    </row>
    <row r="16424" spans="22:22" x14ac:dyDescent="0.3">
      <c r="V16424" s="66"/>
    </row>
    <row r="16425" spans="22:22" x14ac:dyDescent="0.3">
      <c r="V16425" s="66"/>
    </row>
    <row r="16426" spans="22:22" x14ac:dyDescent="0.3">
      <c r="V16426" s="66"/>
    </row>
    <row r="16427" spans="22:22" x14ac:dyDescent="0.3">
      <c r="V16427" s="66"/>
    </row>
    <row r="16428" spans="22:22" x14ac:dyDescent="0.3">
      <c r="V16428" s="66"/>
    </row>
    <row r="16429" spans="22:22" x14ac:dyDescent="0.3">
      <c r="V16429" s="66"/>
    </row>
    <row r="16430" spans="22:22" x14ac:dyDescent="0.3">
      <c r="V16430" s="66"/>
    </row>
    <row r="16431" spans="22:22" x14ac:dyDescent="0.3">
      <c r="V16431" s="66"/>
    </row>
    <row r="16432" spans="22:22" x14ac:dyDescent="0.3">
      <c r="V16432" s="66"/>
    </row>
    <row r="16433" spans="22:22" x14ac:dyDescent="0.3">
      <c r="V16433" s="66"/>
    </row>
    <row r="16434" spans="22:22" x14ac:dyDescent="0.3">
      <c r="V16434" s="66"/>
    </row>
    <row r="16435" spans="22:22" x14ac:dyDescent="0.3">
      <c r="V16435" s="66"/>
    </row>
    <row r="16436" spans="22:22" x14ac:dyDescent="0.3">
      <c r="V16436" s="66"/>
    </row>
    <row r="16437" spans="22:22" x14ac:dyDescent="0.3">
      <c r="V16437" s="66"/>
    </row>
    <row r="16438" spans="22:22" x14ac:dyDescent="0.3">
      <c r="V16438" s="66"/>
    </row>
    <row r="16439" spans="22:22" x14ac:dyDescent="0.3">
      <c r="V16439" s="66"/>
    </row>
    <row r="16440" spans="22:22" x14ac:dyDescent="0.3">
      <c r="V16440" s="66"/>
    </row>
    <row r="16441" spans="22:22" x14ac:dyDescent="0.3">
      <c r="V16441" s="66"/>
    </row>
    <row r="16442" spans="22:22" x14ac:dyDescent="0.3">
      <c r="V16442" s="66"/>
    </row>
    <row r="16443" spans="22:22" x14ac:dyDescent="0.3">
      <c r="V16443" s="66"/>
    </row>
    <row r="16444" spans="22:22" x14ac:dyDescent="0.3">
      <c r="V16444" s="66"/>
    </row>
    <row r="16445" spans="22:22" x14ac:dyDescent="0.3">
      <c r="V16445" s="66"/>
    </row>
    <row r="16446" spans="22:22" x14ac:dyDescent="0.3">
      <c r="V16446" s="66"/>
    </row>
    <row r="16447" spans="22:22" x14ac:dyDescent="0.3">
      <c r="V16447" s="66"/>
    </row>
    <row r="16448" spans="22:22" x14ac:dyDescent="0.3">
      <c r="V16448" s="66"/>
    </row>
    <row r="16449" spans="22:22" x14ac:dyDescent="0.3">
      <c r="V16449" s="66"/>
    </row>
    <row r="16450" spans="22:22" x14ac:dyDescent="0.3">
      <c r="V16450" s="66"/>
    </row>
    <row r="16451" spans="22:22" x14ac:dyDescent="0.3">
      <c r="V16451" s="66"/>
    </row>
    <row r="16452" spans="22:22" x14ac:dyDescent="0.3">
      <c r="V16452" s="66"/>
    </row>
    <row r="16453" spans="22:22" x14ac:dyDescent="0.3">
      <c r="V16453" s="66"/>
    </row>
    <row r="16454" spans="22:22" x14ac:dyDescent="0.3">
      <c r="V16454" s="66"/>
    </row>
    <row r="16455" spans="22:22" x14ac:dyDescent="0.3">
      <c r="V16455" s="66"/>
    </row>
    <row r="16456" spans="22:22" x14ac:dyDescent="0.3">
      <c r="V16456" s="66"/>
    </row>
    <row r="16457" spans="22:22" x14ac:dyDescent="0.3">
      <c r="V16457" s="66"/>
    </row>
    <row r="16458" spans="22:22" x14ac:dyDescent="0.3">
      <c r="V16458" s="66"/>
    </row>
    <row r="16459" spans="22:22" x14ac:dyDescent="0.3">
      <c r="V16459" s="66"/>
    </row>
    <row r="16460" spans="22:22" x14ac:dyDescent="0.3">
      <c r="V16460" s="66"/>
    </row>
    <row r="16461" spans="22:22" x14ac:dyDescent="0.3">
      <c r="V16461" s="66"/>
    </row>
    <row r="16462" spans="22:22" x14ac:dyDescent="0.3">
      <c r="V16462" s="66"/>
    </row>
    <row r="16463" spans="22:22" x14ac:dyDescent="0.3">
      <c r="V16463" s="66"/>
    </row>
    <row r="16464" spans="22:22" x14ac:dyDescent="0.3">
      <c r="V16464" s="66"/>
    </row>
    <row r="16465" spans="22:22" x14ac:dyDescent="0.3">
      <c r="V16465" s="66"/>
    </row>
    <row r="16466" spans="22:22" x14ac:dyDescent="0.3">
      <c r="V16466" s="66"/>
    </row>
    <row r="16467" spans="22:22" x14ac:dyDescent="0.3">
      <c r="V16467" s="66"/>
    </row>
    <row r="16468" spans="22:22" x14ac:dyDescent="0.3">
      <c r="V16468" s="66"/>
    </row>
    <row r="16469" spans="22:22" x14ac:dyDescent="0.3">
      <c r="V16469" s="66"/>
    </row>
    <row r="16470" spans="22:22" x14ac:dyDescent="0.3">
      <c r="V16470" s="66"/>
    </row>
    <row r="16471" spans="22:22" x14ac:dyDescent="0.3">
      <c r="V16471" s="66"/>
    </row>
    <row r="16472" spans="22:22" x14ac:dyDescent="0.3">
      <c r="V16472" s="66"/>
    </row>
    <row r="16473" spans="22:22" x14ac:dyDescent="0.3">
      <c r="V16473" s="66"/>
    </row>
    <row r="16474" spans="22:22" x14ac:dyDescent="0.3">
      <c r="V16474" s="66"/>
    </row>
    <row r="16475" spans="22:22" x14ac:dyDescent="0.3">
      <c r="V16475" s="66"/>
    </row>
    <row r="16476" spans="22:22" x14ac:dyDescent="0.3">
      <c r="V16476" s="66"/>
    </row>
    <row r="16477" spans="22:22" x14ac:dyDescent="0.3">
      <c r="V16477" s="66"/>
    </row>
    <row r="16478" spans="22:22" x14ac:dyDescent="0.3">
      <c r="V16478" s="66"/>
    </row>
    <row r="16479" spans="22:22" x14ac:dyDescent="0.3">
      <c r="V16479" s="66"/>
    </row>
    <row r="16480" spans="22:22" x14ac:dyDescent="0.3">
      <c r="V16480" s="66"/>
    </row>
    <row r="16481" spans="22:22" x14ac:dyDescent="0.3">
      <c r="V16481" s="66"/>
    </row>
    <row r="16482" spans="22:22" x14ac:dyDescent="0.3">
      <c r="V16482" s="66"/>
    </row>
    <row r="16483" spans="22:22" x14ac:dyDescent="0.3">
      <c r="V16483" s="66"/>
    </row>
    <row r="16484" spans="22:22" x14ac:dyDescent="0.3">
      <c r="V16484" s="66"/>
    </row>
    <row r="16485" spans="22:22" x14ac:dyDescent="0.3">
      <c r="V16485" s="66"/>
    </row>
    <row r="16486" spans="22:22" x14ac:dyDescent="0.3">
      <c r="V16486" s="66"/>
    </row>
    <row r="16487" spans="22:22" x14ac:dyDescent="0.3">
      <c r="V16487" s="66"/>
    </row>
    <row r="16488" spans="22:22" x14ac:dyDescent="0.3">
      <c r="V16488" s="66"/>
    </row>
    <row r="16489" spans="22:22" x14ac:dyDescent="0.3">
      <c r="V16489" s="66"/>
    </row>
    <row r="16490" spans="22:22" x14ac:dyDescent="0.3">
      <c r="V16490" s="66"/>
    </row>
    <row r="16491" spans="22:22" x14ac:dyDescent="0.3">
      <c r="V16491" s="66"/>
    </row>
    <row r="16492" spans="22:22" x14ac:dyDescent="0.3">
      <c r="V16492" s="66"/>
    </row>
    <row r="16493" spans="22:22" x14ac:dyDescent="0.3">
      <c r="V16493" s="66"/>
    </row>
    <row r="16494" spans="22:22" x14ac:dyDescent="0.3">
      <c r="V16494" s="66"/>
    </row>
    <row r="16495" spans="22:22" x14ac:dyDescent="0.3">
      <c r="V16495" s="66"/>
    </row>
    <row r="16496" spans="22:22" x14ac:dyDescent="0.3">
      <c r="V16496" s="66"/>
    </row>
    <row r="16497" spans="22:22" x14ac:dyDescent="0.3">
      <c r="V16497" s="66"/>
    </row>
    <row r="16498" spans="22:22" x14ac:dyDescent="0.3">
      <c r="V16498" s="66"/>
    </row>
    <row r="16499" spans="22:22" x14ac:dyDescent="0.3">
      <c r="V16499" s="66"/>
    </row>
    <row r="16500" spans="22:22" x14ac:dyDescent="0.3">
      <c r="V16500" s="66"/>
    </row>
    <row r="16501" spans="22:22" x14ac:dyDescent="0.3">
      <c r="V16501" s="66"/>
    </row>
    <row r="16502" spans="22:22" x14ac:dyDescent="0.3">
      <c r="V16502" s="66"/>
    </row>
    <row r="16503" spans="22:22" x14ac:dyDescent="0.3">
      <c r="V16503" s="66"/>
    </row>
    <row r="16504" spans="22:22" x14ac:dyDescent="0.3">
      <c r="V16504" s="66"/>
    </row>
    <row r="16505" spans="22:22" x14ac:dyDescent="0.3">
      <c r="V16505" s="66"/>
    </row>
    <row r="16506" spans="22:22" x14ac:dyDescent="0.3">
      <c r="V16506" s="66"/>
    </row>
    <row r="16507" spans="22:22" x14ac:dyDescent="0.3">
      <c r="V16507" s="66"/>
    </row>
    <row r="16508" spans="22:22" x14ac:dyDescent="0.3">
      <c r="V16508" s="66"/>
    </row>
    <row r="16509" spans="22:22" x14ac:dyDescent="0.3">
      <c r="V16509" s="66"/>
    </row>
    <row r="16510" spans="22:22" x14ac:dyDescent="0.3">
      <c r="V16510" s="66"/>
    </row>
    <row r="16511" spans="22:22" x14ac:dyDescent="0.3">
      <c r="V16511" s="66"/>
    </row>
    <row r="16512" spans="22:22" x14ac:dyDescent="0.3">
      <c r="V16512" s="66"/>
    </row>
    <row r="16513" spans="22:22" x14ac:dyDescent="0.3">
      <c r="V16513" s="66"/>
    </row>
    <row r="16514" spans="22:22" x14ac:dyDescent="0.3">
      <c r="V16514" s="66"/>
    </row>
    <row r="16515" spans="22:22" x14ac:dyDescent="0.3">
      <c r="V16515" s="66"/>
    </row>
    <row r="16516" spans="22:22" x14ac:dyDescent="0.3">
      <c r="V16516" s="66"/>
    </row>
    <row r="16517" spans="22:22" x14ac:dyDescent="0.3">
      <c r="V16517" s="66"/>
    </row>
    <row r="16518" spans="22:22" x14ac:dyDescent="0.3">
      <c r="V16518" s="66"/>
    </row>
    <row r="16519" spans="22:22" x14ac:dyDescent="0.3">
      <c r="V16519" s="66"/>
    </row>
    <row r="16520" spans="22:22" x14ac:dyDescent="0.3">
      <c r="V16520" s="66"/>
    </row>
    <row r="16521" spans="22:22" x14ac:dyDescent="0.3">
      <c r="V16521" s="66"/>
    </row>
    <row r="16522" spans="22:22" x14ac:dyDescent="0.3">
      <c r="V16522" s="66"/>
    </row>
    <row r="16523" spans="22:22" x14ac:dyDescent="0.3">
      <c r="V16523" s="66"/>
    </row>
    <row r="16524" spans="22:22" x14ac:dyDescent="0.3">
      <c r="V16524" s="66"/>
    </row>
    <row r="16525" spans="22:22" x14ac:dyDescent="0.3">
      <c r="V16525" s="66"/>
    </row>
    <row r="16526" spans="22:22" x14ac:dyDescent="0.3">
      <c r="V16526" s="66"/>
    </row>
    <row r="16527" spans="22:22" x14ac:dyDescent="0.3">
      <c r="V16527" s="66"/>
    </row>
    <row r="16528" spans="22:22" x14ac:dyDescent="0.3">
      <c r="V16528" s="66"/>
    </row>
    <row r="16529" spans="22:22" x14ac:dyDescent="0.3">
      <c r="V16529" s="66"/>
    </row>
    <row r="16530" spans="22:22" x14ac:dyDescent="0.3">
      <c r="V16530" s="66"/>
    </row>
    <row r="16531" spans="22:22" x14ac:dyDescent="0.3">
      <c r="V16531" s="66"/>
    </row>
    <row r="16532" spans="22:22" x14ac:dyDescent="0.3">
      <c r="V16532" s="66"/>
    </row>
    <row r="16533" spans="22:22" x14ac:dyDescent="0.3">
      <c r="V16533" s="66"/>
    </row>
    <row r="16534" spans="22:22" x14ac:dyDescent="0.3">
      <c r="V16534" s="66"/>
    </row>
    <row r="16535" spans="22:22" x14ac:dyDescent="0.3">
      <c r="V16535" s="66"/>
    </row>
    <row r="16536" spans="22:22" x14ac:dyDescent="0.3">
      <c r="V16536" s="66"/>
    </row>
    <row r="16537" spans="22:22" x14ac:dyDescent="0.3">
      <c r="V16537" s="66"/>
    </row>
    <row r="16538" spans="22:22" x14ac:dyDescent="0.3">
      <c r="V16538" s="66"/>
    </row>
    <row r="16539" spans="22:22" x14ac:dyDescent="0.3">
      <c r="V16539" s="66"/>
    </row>
    <row r="16540" spans="22:22" x14ac:dyDescent="0.3">
      <c r="V16540" s="66"/>
    </row>
    <row r="16541" spans="22:22" x14ac:dyDescent="0.3">
      <c r="V16541" s="66"/>
    </row>
    <row r="16542" spans="22:22" x14ac:dyDescent="0.3">
      <c r="V16542" s="66"/>
    </row>
    <row r="16543" spans="22:22" x14ac:dyDescent="0.3">
      <c r="V16543" s="66"/>
    </row>
    <row r="16544" spans="22:22" x14ac:dyDescent="0.3">
      <c r="V16544" s="66"/>
    </row>
    <row r="16545" spans="22:22" x14ac:dyDescent="0.3">
      <c r="V16545" s="66"/>
    </row>
    <row r="16546" spans="22:22" x14ac:dyDescent="0.3">
      <c r="V16546" s="66"/>
    </row>
    <row r="16547" spans="22:22" x14ac:dyDescent="0.3">
      <c r="V16547" s="66"/>
    </row>
    <row r="16548" spans="22:22" x14ac:dyDescent="0.3">
      <c r="V16548" s="66"/>
    </row>
    <row r="16549" spans="22:22" x14ac:dyDescent="0.3">
      <c r="V16549" s="66"/>
    </row>
    <row r="16550" spans="22:22" x14ac:dyDescent="0.3">
      <c r="V16550" s="66"/>
    </row>
    <row r="16551" spans="22:22" x14ac:dyDescent="0.3">
      <c r="V16551" s="66"/>
    </row>
    <row r="16552" spans="22:22" x14ac:dyDescent="0.3">
      <c r="V16552" s="66"/>
    </row>
    <row r="16553" spans="22:22" x14ac:dyDescent="0.3">
      <c r="V16553" s="66"/>
    </row>
    <row r="16554" spans="22:22" x14ac:dyDescent="0.3">
      <c r="V16554" s="66"/>
    </row>
    <row r="16555" spans="22:22" x14ac:dyDescent="0.3">
      <c r="V16555" s="66"/>
    </row>
    <row r="16556" spans="22:22" x14ac:dyDescent="0.3">
      <c r="V16556" s="66"/>
    </row>
    <row r="16557" spans="22:22" x14ac:dyDescent="0.3">
      <c r="V16557" s="66"/>
    </row>
    <row r="16558" spans="22:22" x14ac:dyDescent="0.3">
      <c r="V16558" s="66"/>
    </row>
    <row r="16559" spans="22:22" x14ac:dyDescent="0.3">
      <c r="V16559" s="66"/>
    </row>
    <row r="16560" spans="22:22" x14ac:dyDescent="0.3">
      <c r="V16560" s="66"/>
    </row>
    <row r="16561" spans="22:22" x14ac:dyDescent="0.3">
      <c r="V16561" s="66"/>
    </row>
    <row r="16562" spans="22:22" x14ac:dyDescent="0.3">
      <c r="V16562" s="66"/>
    </row>
    <row r="16563" spans="22:22" x14ac:dyDescent="0.3">
      <c r="V16563" s="66"/>
    </row>
    <row r="16564" spans="22:22" x14ac:dyDescent="0.3">
      <c r="V16564" s="66"/>
    </row>
    <row r="16565" spans="22:22" x14ac:dyDescent="0.3">
      <c r="V16565" s="66"/>
    </row>
    <row r="16566" spans="22:22" x14ac:dyDescent="0.3">
      <c r="V16566" s="66"/>
    </row>
    <row r="16567" spans="22:22" x14ac:dyDescent="0.3">
      <c r="V16567" s="66"/>
    </row>
    <row r="16568" spans="22:22" x14ac:dyDescent="0.3">
      <c r="V16568" s="66"/>
    </row>
    <row r="16569" spans="22:22" x14ac:dyDescent="0.3">
      <c r="V16569" s="66"/>
    </row>
    <row r="16570" spans="22:22" x14ac:dyDescent="0.3">
      <c r="V16570" s="66"/>
    </row>
    <row r="16571" spans="22:22" x14ac:dyDescent="0.3">
      <c r="V16571" s="66"/>
    </row>
    <row r="16572" spans="22:22" x14ac:dyDescent="0.3">
      <c r="V16572" s="66"/>
    </row>
    <row r="16573" spans="22:22" x14ac:dyDescent="0.3">
      <c r="V16573" s="66"/>
    </row>
    <row r="16574" spans="22:22" x14ac:dyDescent="0.3">
      <c r="V16574" s="66"/>
    </row>
    <row r="16575" spans="22:22" x14ac:dyDescent="0.3">
      <c r="V16575" s="66"/>
    </row>
    <row r="16576" spans="22:22" x14ac:dyDescent="0.3">
      <c r="V16576" s="66"/>
    </row>
    <row r="16577" spans="22:22" x14ac:dyDescent="0.3">
      <c r="V16577" s="66"/>
    </row>
    <row r="16578" spans="22:22" x14ac:dyDescent="0.3">
      <c r="V16578" s="66"/>
    </row>
    <row r="16579" spans="22:22" x14ac:dyDescent="0.3">
      <c r="V16579" s="66"/>
    </row>
    <row r="16580" spans="22:22" x14ac:dyDescent="0.3">
      <c r="V16580" s="66"/>
    </row>
    <row r="16581" spans="22:22" x14ac:dyDescent="0.3">
      <c r="V16581" s="66"/>
    </row>
    <row r="16582" spans="22:22" x14ac:dyDescent="0.3">
      <c r="V16582" s="66"/>
    </row>
    <row r="16583" spans="22:22" x14ac:dyDescent="0.3">
      <c r="V16583" s="66"/>
    </row>
    <row r="16584" spans="22:22" x14ac:dyDescent="0.3">
      <c r="V16584" s="66"/>
    </row>
    <row r="16585" spans="22:22" x14ac:dyDescent="0.3">
      <c r="V16585" s="66"/>
    </row>
    <row r="16586" spans="22:22" x14ac:dyDescent="0.3">
      <c r="V16586" s="66"/>
    </row>
    <row r="16587" spans="22:22" x14ac:dyDescent="0.3">
      <c r="V16587" s="66"/>
    </row>
    <row r="16588" spans="22:22" x14ac:dyDescent="0.3">
      <c r="V16588" s="66"/>
    </row>
    <row r="16589" spans="22:22" x14ac:dyDescent="0.3">
      <c r="V16589" s="66"/>
    </row>
    <row r="16590" spans="22:22" x14ac:dyDescent="0.3">
      <c r="V16590" s="66"/>
    </row>
    <row r="16591" spans="22:22" x14ac:dyDescent="0.3">
      <c r="V16591" s="66"/>
    </row>
    <row r="16592" spans="22:22" x14ac:dyDescent="0.3">
      <c r="V16592" s="66"/>
    </row>
    <row r="16593" spans="22:22" x14ac:dyDescent="0.3">
      <c r="V16593" s="66"/>
    </row>
    <row r="16594" spans="22:22" x14ac:dyDescent="0.3">
      <c r="V16594" s="66"/>
    </row>
    <row r="16595" spans="22:22" x14ac:dyDescent="0.3">
      <c r="V16595" s="66"/>
    </row>
    <row r="16596" spans="22:22" x14ac:dyDescent="0.3">
      <c r="V16596" s="66"/>
    </row>
    <row r="16597" spans="22:22" x14ac:dyDescent="0.3">
      <c r="V16597" s="66"/>
    </row>
    <row r="16598" spans="22:22" x14ac:dyDescent="0.3">
      <c r="V16598" s="66"/>
    </row>
    <row r="16599" spans="22:22" x14ac:dyDescent="0.3">
      <c r="V16599" s="66"/>
    </row>
    <row r="16600" spans="22:22" x14ac:dyDescent="0.3">
      <c r="V16600" s="66"/>
    </row>
    <row r="16601" spans="22:22" x14ac:dyDescent="0.3">
      <c r="V16601" s="66"/>
    </row>
    <row r="16602" spans="22:22" x14ac:dyDescent="0.3">
      <c r="V16602" s="66"/>
    </row>
    <row r="16603" spans="22:22" x14ac:dyDescent="0.3">
      <c r="V16603" s="66"/>
    </row>
    <row r="16604" spans="22:22" x14ac:dyDescent="0.3">
      <c r="V16604" s="66"/>
    </row>
    <row r="16605" spans="22:22" x14ac:dyDescent="0.3">
      <c r="V16605" s="66"/>
    </row>
    <row r="16606" spans="22:22" x14ac:dyDescent="0.3">
      <c r="V16606" s="66"/>
    </row>
    <row r="16607" spans="22:22" x14ac:dyDescent="0.3">
      <c r="V16607" s="66"/>
    </row>
    <row r="16608" spans="22:22" x14ac:dyDescent="0.3">
      <c r="V16608" s="66"/>
    </row>
    <row r="16609" spans="22:22" x14ac:dyDescent="0.3">
      <c r="V16609" s="66"/>
    </row>
    <row r="16610" spans="22:22" x14ac:dyDescent="0.3">
      <c r="V16610" s="66"/>
    </row>
    <row r="16611" spans="22:22" x14ac:dyDescent="0.3">
      <c r="V16611" s="66"/>
    </row>
    <row r="16612" spans="22:22" x14ac:dyDescent="0.3">
      <c r="V16612" s="66"/>
    </row>
    <row r="16613" spans="22:22" x14ac:dyDescent="0.3">
      <c r="V16613" s="66"/>
    </row>
    <row r="16614" spans="22:22" x14ac:dyDescent="0.3">
      <c r="V16614" s="66"/>
    </row>
    <row r="16615" spans="22:22" x14ac:dyDescent="0.3">
      <c r="V16615" s="66"/>
    </row>
    <row r="16616" spans="22:22" x14ac:dyDescent="0.3">
      <c r="V16616" s="66"/>
    </row>
    <row r="16617" spans="22:22" x14ac:dyDescent="0.3">
      <c r="V16617" s="66"/>
    </row>
    <row r="16618" spans="22:22" x14ac:dyDescent="0.3">
      <c r="V16618" s="66"/>
    </row>
    <row r="16619" spans="22:22" x14ac:dyDescent="0.3">
      <c r="V16619" s="66"/>
    </row>
    <row r="16620" spans="22:22" x14ac:dyDescent="0.3">
      <c r="V16620" s="66"/>
    </row>
    <row r="16621" spans="22:22" x14ac:dyDescent="0.3">
      <c r="V16621" s="66"/>
    </row>
    <row r="16622" spans="22:22" x14ac:dyDescent="0.3">
      <c r="V16622" s="66"/>
    </row>
    <row r="16623" spans="22:22" x14ac:dyDescent="0.3">
      <c r="V16623" s="66"/>
    </row>
    <row r="16624" spans="22:22" x14ac:dyDescent="0.3">
      <c r="V16624" s="66"/>
    </row>
    <row r="16625" spans="22:22" x14ac:dyDescent="0.3">
      <c r="V16625" s="66"/>
    </row>
    <row r="16626" spans="22:22" x14ac:dyDescent="0.3">
      <c r="V16626" s="66"/>
    </row>
    <row r="16627" spans="22:22" x14ac:dyDescent="0.3">
      <c r="V16627" s="66"/>
    </row>
    <row r="16628" spans="22:22" x14ac:dyDescent="0.3">
      <c r="V16628" s="66"/>
    </row>
    <row r="16629" spans="22:22" x14ac:dyDescent="0.3">
      <c r="V16629" s="66"/>
    </row>
    <row r="16630" spans="22:22" x14ac:dyDescent="0.3">
      <c r="V16630" s="66"/>
    </row>
    <row r="16631" spans="22:22" x14ac:dyDescent="0.3">
      <c r="V16631" s="66"/>
    </row>
    <row r="16632" spans="22:22" x14ac:dyDescent="0.3">
      <c r="V16632" s="66"/>
    </row>
    <row r="16633" spans="22:22" x14ac:dyDescent="0.3">
      <c r="V16633" s="66"/>
    </row>
    <row r="16634" spans="22:22" x14ac:dyDescent="0.3">
      <c r="V16634" s="66"/>
    </row>
    <row r="16635" spans="22:22" x14ac:dyDescent="0.3">
      <c r="V16635" s="66"/>
    </row>
    <row r="16636" spans="22:22" x14ac:dyDescent="0.3">
      <c r="V16636" s="66"/>
    </row>
    <row r="16637" spans="22:22" x14ac:dyDescent="0.3">
      <c r="V16637" s="66"/>
    </row>
    <row r="16638" spans="22:22" x14ac:dyDescent="0.3">
      <c r="V16638" s="66"/>
    </row>
    <row r="16639" spans="22:22" x14ac:dyDescent="0.3">
      <c r="V16639" s="66"/>
    </row>
    <row r="16640" spans="22:22" x14ac:dyDescent="0.3">
      <c r="V16640" s="66"/>
    </row>
    <row r="16641" spans="22:22" x14ac:dyDescent="0.3">
      <c r="V16641" s="66"/>
    </row>
    <row r="16642" spans="22:22" x14ac:dyDescent="0.3">
      <c r="V16642" s="66"/>
    </row>
    <row r="16643" spans="22:22" x14ac:dyDescent="0.3">
      <c r="V16643" s="66"/>
    </row>
    <row r="16644" spans="22:22" x14ac:dyDescent="0.3">
      <c r="V16644" s="66"/>
    </row>
    <row r="16645" spans="22:22" x14ac:dyDescent="0.3">
      <c r="V16645" s="66"/>
    </row>
    <row r="16646" spans="22:22" x14ac:dyDescent="0.3">
      <c r="V16646" s="66"/>
    </row>
    <row r="16647" spans="22:22" x14ac:dyDescent="0.3">
      <c r="V16647" s="66"/>
    </row>
    <row r="16648" spans="22:22" x14ac:dyDescent="0.3">
      <c r="V16648" s="66"/>
    </row>
    <row r="16649" spans="22:22" x14ac:dyDescent="0.3">
      <c r="V16649" s="66"/>
    </row>
    <row r="16650" spans="22:22" x14ac:dyDescent="0.3">
      <c r="V16650" s="66"/>
    </row>
    <row r="16651" spans="22:22" x14ac:dyDescent="0.3">
      <c r="V16651" s="66"/>
    </row>
    <row r="16652" spans="22:22" x14ac:dyDescent="0.3">
      <c r="V16652" s="66"/>
    </row>
    <row r="16653" spans="22:22" x14ac:dyDescent="0.3">
      <c r="V16653" s="66"/>
    </row>
    <row r="16654" spans="22:22" x14ac:dyDescent="0.3">
      <c r="V16654" s="66"/>
    </row>
    <row r="16655" spans="22:22" x14ac:dyDescent="0.3">
      <c r="V16655" s="66"/>
    </row>
    <row r="16656" spans="22:22" x14ac:dyDescent="0.3">
      <c r="V16656" s="66"/>
    </row>
    <row r="16657" spans="22:22" x14ac:dyDescent="0.3">
      <c r="V16657" s="66"/>
    </row>
    <row r="16658" spans="22:22" x14ac:dyDescent="0.3">
      <c r="V16658" s="66"/>
    </row>
    <row r="16659" spans="22:22" x14ac:dyDescent="0.3">
      <c r="V16659" s="66"/>
    </row>
    <row r="16660" spans="22:22" x14ac:dyDescent="0.3">
      <c r="V16660" s="66"/>
    </row>
    <row r="16661" spans="22:22" x14ac:dyDescent="0.3">
      <c r="V16661" s="66"/>
    </row>
    <row r="16662" spans="22:22" x14ac:dyDescent="0.3">
      <c r="V16662" s="66"/>
    </row>
    <row r="16663" spans="22:22" x14ac:dyDescent="0.3">
      <c r="V16663" s="66"/>
    </row>
    <row r="16664" spans="22:22" x14ac:dyDescent="0.3">
      <c r="V16664" s="66"/>
    </row>
    <row r="16665" spans="22:22" x14ac:dyDescent="0.3">
      <c r="V16665" s="66"/>
    </row>
    <row r="16666" spans="22:22" x14ac:dyDescent="0.3">
      <c r="V16666" s="66"/>
    </row>
    <row r="16667" spans="22:22" x14ac:dyDescent="0.3">
      <c r="V16667" s="66"/>
    </row>
    <row r="16668" spans="22:22" x14ac:dyDescent="0.3">
      <c r="V16668" s="66"/>
    </row>
    <row r="16669" spans="22:22" x14ac:dyDescent="0.3">
      <c r="V16669" s="66"/>
    </row>
    <row r="16670" spans="22:22" x14ac:dyDescent="0.3">
      <c r="V16670" s="66"/>
    </row>
    <row r="16671" spans="22:22" x14ac:dyDescent="0.3">
      <c r="V16671" s="66"/>
    </row>
    <row r="16672" spans="22:22" x14ac:dyDescent="0.3">
      <c r="V16672" s="66"/>
    </row>
    <row r="16673" spans="22:22" x14ac:dyDescent="0.3">
      <c r="V16673" s="66"/>
    </row>
    <row r="16674" spans="22:22" x14ac:dyDescent="0.3">
      <c r="V16674" s="66"/>
    </row>
    <row r="16675" spans="22:22" x14ac:dyDescent="0.3">
      <c r="V16675" s="66"/>
    </row>
    <row r="16676" spans="22:22" x14ac:dyDescent="0.3">
      <c r="V16676" s="66"/>
    </row>
    <row r="16677" spans="22:22" x14ac:dyDescent="0.3">
      <c r="V16677" s="66"/>
    </row>
    <row r="16678" spans="22:22" x14ac:dyDescent="0.3">
      <c r="V16678" s="66"/>
    </row>
    <row r="16679" spans="22:22" x14ac:dyDescent="0.3">
      <c r="V16679" s="66"/>
    </row>
    <row r="16680" spans="22:22" x14ac:dyDescent="0.3">
      <c r="V16680" s="66"/>
    </row>
    <row r="16681" spans="22:22" x14ac:dyDescent="0.3">
      <c r="V16681" s="66"/>
    </row>
    <row r="16682" spans="22:22" x14ac:dyDescent="0.3">
      <c r="V16682" s="66"/>
    </row>
    <row r="16683" spans="22:22" x14ac:dyDescent="0.3">
      <c r="V16683" s="66"/>
    </row>
    <row r="16684" spans="22:22" x14ac:dyDescent="0.3">
      <c r="V16684" s="66"/>
    </row>
    <row r="16685" spans="22:22" x14ac:dyDescent="0.3">
      <c r="V16685" s="66"/>
    </row>
    <row r="16686" spans="22:22" x14ac:dyDescent="0.3">
      <c r="V16686" s="66"/>
    </row>
    <row r="16687" spans="22:22" x14ac:dyDescent="0.3">
      <c r="V16687" s="66"/>
    </row>
    <row r="16688" spans="22:22" x14ac:dyDescent="0.3">
      <c r="V16688" s="66"/>
    </row>
    <row r="16689" spans="22:22" x14ac:dyDescent="0.3">
      <c r="V16689" s="66"/>
    </row>
    <row r="16690" spans="22:22" x14ac:dyDescent="0.3">
      <c r="V16690" s="66"/>
    </row>
    <row r="16691" spans="22:22" x14ac:dyDescent="0.3">
      <c r="V16691" s="66"/>
    </row>
    <row r="16692" spans="22:22" x14ac:dyDescent="0.3">
      <c r="V16692" s="66"/>
    </row>
    <row r="16693" spans="22:22" x14ac:dyDescent="0.3">
      <c r="V16693" s="66"/>
    </row>
    <row r="16694" spans="22:22" x14ac:dyDescent="0.3">
      <c r="V16694" s="66"/>
    </row>
    <row r="16695" spans="22:22" x14ac:dyDescent="0.3">
      <c r="V16695" s="66"/>
    </row>
    <row r="16696" spans="22:22" x14ac:dyDescent="0.3">
      <c r="V16696" s="66"/>
    </row>
    <row r="16697" spans="22:22" x14ac:dyDescent="0.3">
      <c r="V16697" s="66"/>
    </row>
    <row r="16698" spans="22:22" x14ac:dyDescent="0.3">
      <c r="V16698" s="66"/>
    </row>
    <row r="16699" spans="22:22" x14ac:dyDescent="0.3">
      <c r="V16699" s="66"/>
    </row>
    <row r="16700" spans="22:22" x14ac:dyDescent="0.3">
      <c r="V16700" s="66"/>
    </row>
    <row r="16701" spans="22:22" x14ac:dyDescent="0.3">
      <c r="V16701" s="66"/>
    </row>
    <row r="16702" spans="22:22" x14ac:dyDescent="0.3">
      <c r="V16702" s="66"/>
    </row>
    <row r="16703" spans="22:22" x14ac:dyDescent="0.3">
      <c r="V16703" s="66"/>
    </row>
    <row r="16704" spans="22:22" x14ac:dyDescent="0.3">
      <c r="V16704" s="66"/>
    </row>
    <row r="16705" spans="22:22" x14ac:dyDescent="0.3">
      <c r="V16705" s="66"/>
    </row>
    <row r="16706" spans="22:22" x14ac:dyDescent="0.3">
      <c r="V16706" s="66"/>
    </row>
    <row r="16707" spans="22:22" x14ac:dyDescent="0.3">
      <c r="V16707" s="66"/>
    </row>
    <row r="16708" spans="22:22" x14ac:dyDescent="0.3">
      <c r="V16708" s="66"/>
    </row>
    <row r="16709" spans="22:22" x14ac:dyDescent="0.3">
      <c r="V16709" s="66"/>
    </row>
    <row r="16710" spans="22:22" x14ac:dyDescent="0.3">
      <c r="V16710" s="66"/>
    </row>
    <row r="16711" spans="22:22" x14ac:dyDescent="0.3">
      <c r="V16711" s="66"/>
    </row>
    <row r="16712" spans="22:22" x14ac:dyDescent="0.3">
      <c r="V16712" s="66"/>
    </row>
    <row r="16713" spans="22:22" x14ac:dyDescent="0.3">
      <c r="V16713" s="66"/>
    </row>
    <row r="16714" spans="22:22" x14ac:dyDescent="0.3">
      <c r="V16714" s="66"/>
    </row>
    <row r="16715" spans="22:22" x14ac:dyDescent="0.3">
      <c r="V16715" s="66"/>
    </row>
    <row r="16716" spans="22:22" x14ac:dyDescent="0.3">
      <c r="V16716" s="66"/>
    </row>
    <row r="16717" spans="22:22" x14ac:dyDescent="0.3">
      <c r="V16717" s="66"/>
    </row>
    <row r="16718" spans="22:22" x14ac:dyDescent="0.3">
      <c r="V16718" s="66"/>
    </row>
    <row r="16719" spans="22:22" x14ac:dyDescent="0.3">
      <c r="V16719" s="66"/>
    </row>
    <row r="16720" spans="22:22" x14ac:dyDescent="0.3">
      <c r="V16720" s="66"/>
    </row>
    <row r="16721" spans="22:22" x14ac:dyDescent="0.3">
      <c r="V16721" s="66"/>
    </row>
    <row r="16722" spans="22:22" x14ac:dyDescent="0.3">
      <c r="V16722" s="66"/>
    </row>
    <row r="16723" spans="22:22" x14ac:dyDescent="0.3">
      <c r="V16723" s="66"/>
    </row>
    <row r="16724" spans="22:22" x14ac:dyDescent="0.3">
      <c r="V16724" s="66"/>
    </row>
    <row r="16725" spans="22:22" x14ac:dyDescent="0.3">
      <c r="V16725" s="66"/>
    </row>
    <row r="16726" spans="22:22" x14ac:dyDescent="0.3">
      <c r="V16726" s="66"/>
    </row>
    <row r="16727" spans="22:22" x14ac:dyDescent="0.3">
      <c r="V16727" s="66"/>
    </row>
    <row r="16728" spans="22:22" x14ac:dyDescent="0.3">
      <c r="V16728" s="66"/>
    </row>
    <row r="16729" spans="22:22" x14ac:dyDescent="0.3">
      <c r="V16729" s="66"/>
    </row>
    <row r="16730" spans="22:22" x14ac:dyDescent="0.3">
      <c r="V16730" s="66"/>
    </row>
    <row r="16731" spans="22:22" x14ac:dyDescent="0.3">
      <c r="V16731" s="66"/>
    </row>
    <row r="16732" spans="22:22" x14ac:dyDescent="0.3">
      <c r="V16732" s="66"/>
    </row>
    <row r="16733" spans="22:22" x14ac:dyDescent="0.3">
      <c r="V16733" s="66"/>
    </row>
    <row r="16734" spans="22:22" x14ac:dyDescent="0.3">
      <c r="V16734" s="66"/>
    </row>
    <row r="16735" spans="22:22" x14ac:dyDescent="0.3">
      <c r="V16735" s="66"/>
    </row>
    <row r="16736" spans="22:22" x14ac:dyDescent="0.3">
      <c r="V16736" s="66"/>
    </row>
    <row r="16737" spans="22:22" x14ac:dyDescent="0.3">
      <c r="V16737" s="66"/>
    </row>
    <row r="16738" spans="22:22" x14ac:dyDescent="0.3">
      <c r="V16738" s="66"/>
    </row>
    <row r="16739" spans="22:22" x14ac:dyDescent="0.3">
      <c r="V16739" s="66"/>
    </row>
    <row r="16740" spans="22:22" x14ac:dyDescent="0.3">
      <c r="V16740" s="66"/>
    </row>
    <row r="16741" spans="22:22" x14ac:dyDescent="0.3">
      <c r="V16741" s="66"/>
    </row>
    <row r="16742" spans="22:22" x14ac:dyDescent="0.3">
      <c r="V16742" s="66"/>
    </row>
    <row r="16743" spans="22:22" x14ac:dyDescent="0.3">
      <c r="V16743" s="66"/>
    </row>
    <row r="16744" spans="22:22" x14ac:dyDescent="0.3">
      <c r="V16744" s="66"/>
    </row>
    <row r="16745" spans="22:22" x14ac:dyDescent="0.3">
      <c r="V16745" s="66"/>
    </row>
    <row r="16746" spans="22:22" x14ac:dyDescent="0.3">
      <c r="V16746" s="66"/>
    </row>
    <row r="16747" spans="22:22" x14ac:dyDescent="0.3">
      <c r="V16747" s="66"/>
    </row>
    <row r="16748" spans="22:22" x14ac:dyDescent="0.3">
      <c r="V16748" s="66"/>
    </row>
    <row r="16749" spans="22:22" x14ac:dyDescent="0.3">
      <c r="V16749" s="66"/>
    </row>
    <row r="16750" spans="22:22" x14ac:dyDescent="0.3">
      <c r="V16750" s="66"/>
    </row>
    <row r="16751" spans="22:22" x14ac:dyDescent="0.3">
      <c r="V16751" s="66"/>
    </row>
    <row r="16752" spans="22:22" x14ac:dyDescent="0.3">
      <c r="V16752" s="66"/>
    </row>
    <row r="16753" spans="22:22" x14ac:dyDescent="0.3">
      <c r="V16753" s="66"/>
    </row>
    <row r="16754" spans="22:22" x14ac:dyDescent="0.3">
      <c r="V16754" s="66"/>
    </row>
    <row r="16755" spans="22:22" x14ac:dyDescent="0.3">
      <c r="V16755" s="66"/>
    </row>
    <row r="16756" spans="22:22" x14ac:dyDescent="0.3">
      <c r="V16756" s="66"/>
    </row>
    <row r="16757" spans="22:22" x14ac:dyDescent="0.3">
      <c r="V16757" s="66"/>
    </row>
    <row r="16758" spans="22:22" x14ac:dyDescent="0.3">
      <c r="V16758" s="66"/>
    </row>
    <row r="16759" spans="22:22" x14ac:dyDescent="0.3">
      <c r="V16759" s="66"/>
    </row>
    <row r="16760" spans="22:22" x14ac:dyDescent="0.3">
      <c r="V16760" s="66"/>
    </row>
    <row r="16761" spans="22:22" x14ac:dyDescent="0.3">
      <c r="V16761" s="66"/>
    </row>
    <row r="16762" spans="22:22" x14ac:dyDescent="0.3">
      <c r="V16762" s="66"/>
    </row>
    <row r="16763" spans="22:22" x14ac:dyDescent="0.3">
      <c r="V16763" s="66"/>
    </row>
    <row r="16764" spans="22:22" x14ac:dyDescent="0.3">
      <c r="V16764" s="66"/>
    </row>
    <row r="16765" spans="22:22" x14ac:dyDescent="0.3">
      <c r="V16765" s="66"/>
    </row>
    <row r="16766" spans="22:22" x14ac:dyDescent="0.3">
      <c r="V16766" s="66"/>
    </row>
    <row r="16767" spans="22:22" x14ac:dyDescent="0.3">
      <c r="V16767" s="66"/>
    </row>
    <row r="16768" spans="22:22" x14ac:dyDescent="0.3">
      <c r="V16768" s="66"/>
    </row>
    <row r="16769" spans="22:22" x14ac:dyDescent="0.3">
      <c r="V16769" s="66"/>
    </row>
    <row r="16770" spans="22:22" x14ac:dyDescent="0.3">
      <c r="V16770" s="66"/>
    </row>
    <row r="16771" spans="22:22" x14ac:dyDescent="0.3">
      <c r="V16771" s="66"/>
    </row>
    <row r="16772" spans="22:22" x14ac:dyDescent="0.3">
      <c r="V16772" s="66"/>
    </row>
    <row r="16773" spans="22:22" x14ac:dyDescent="0.3">
      <c r="V16773" s="66"/>
    </row>
    <row r="16774" spans="22:22" x14ac:dyDescent="0.3">
      <c r="V16774" s="66"/>
    </row>
    <row r="16775" spans="22:22" x14ac:dyDescent="0.3">
      <c r="V16775" s="66"/>
    </row>
    <row r="16776" spans="22:22" x14ac:dyDescent="0.3">
      <c r="V16776" s="66"/>
    </row>
    <row r="16777" spans="22:22" x14ac:dyDescent="0.3">
      <c r="V16777" s="66"/>
    </row>
    <row r="16778" spans="22:22" x14ac:dyDescent="0.3">
      <c r="V16778" s="66"/>
    </row>
    <row r="16779" spans="22:22" x14ac:dyDescent="0.3">
      <c r="V16779" s="66"/>
    </row>
    <row r="16780" spans="22:22" x14ac:dyDescent="0.3">
      <c r="V16780" s="66"/>
    </row>
    <row r="16781" spans="22:22" x14ac:dyDescent="0.3">
      <c r="V16781" s="66"/>
    </row>
    <row r="16782" spans="22:22" x14ac:dyDescent="0.3">
      <c r="V16782" s="66"/>
    </row>
    <row r="16783" spans="22:22" x14ac:dyDescent="0.3">
      <c r="V16783" s="66"/>
    </row>
    <row r="16784" spans="22:22" x14ac:dyDescent="0.3">
      <c r="V16784" s="66"/>
    </row>
    <row r="16785" spans="22:22" x14ac:dyDescent="0.3">
      <c r="V16785" s="66"/>
    </row>
    <row r="16786" spans="22:22" x14ac:dyDescent="0.3">
      <c r="V16786" s="66"/>
    </row>
    <row r="16787" spans="22:22" x14ac:dyDescent="0.3">
      <c r="V16787" s="66"/>
    </row>
    <row r="16788" spans="22:22" x14ac:dyDescent="0.3">
      <c r="V16788" s="66"/>
    </row>
    <row r="16789" spans="22:22" x14ac:dyDescent="0.3">
      <c r="V16789" s="66"/>
    </row>
    <row r="16790" spans="22:22" x14ac:dyDescent="0.3">
      <c r="V16790" s="66"/>
    </row>
    <row r="16791" spans="22:22" x14ac:dyDescent="0.3">
      <c r="V16791" s="66"/>
    </row>
    <row r="16792" spans="22:22" x14ac:dyDescent="0.3">
      <c r="V16792" s="66"/>
    </row>
    <row r="16793" spans="22:22" x14ac:dyDescent="0.3">
      <c r="V16793" s="66"/>
    </row>
    <row r="16794" spans="22:22" x14ac:dyDescent="0.3">
      <c r="V16794" s="66"/>
    </row>
    <row r="16795" spans="22:22" x14ac:dyDescent="0.3">
      <c r="V16795" s="66"/>
    </row>
    <row r="16796" spans="22:22" x14ac:dyDescent="0.3">
      <c r="V16796" s="66"/>
    </row>
    <row r="16797" spans="22:22" x14ac:dyDescent="0.3">
      <c r="V16797" s="66"/>
    </row>
    <row r="16798" spans="22:22" x14ac:dyDescent="0.3">
      <c r="V16798" s="66"/>
    </row>
    <row r="16799" spans="22:22" x14ac:dyDescent="0.3">
      <c r="V16799" s="66"/>
    </row>
    <row r="16800" spans="22:22" x14ac:dyDescent="0.3">
      <c r="V16800" s="66"/>
    </row>
    <row r="16801" spans="22:22" x14ac:dyDescent="0.3">
      <c r="V16801" s="66"/>
    </row>
    <row r="16802" spans="22:22" x14ac:dyDescent="0.3">
      <c r="V16802" s="66"/>
    </row>
    <row r="16803" spans="22:22" x14ac:dyDescent="0.3">
      <c r="V16803" s="66"/>
    </row>
    <row r="16804" spans="22:22" x14ac:dyDescent="0.3">
      <c r="V16804" s="66"/>
    </row>
    <row r="16805" spans="22:22" x14ac:dyDescent="0.3">
      <c r="V16805" s="66"/>
    </row>
    <row r="16806" spans="22:22" x14ac:dyDescent="0.3">
      <c r="V16806" s="66"/>
    </row>
    <row r="16807" spans="22:22" x14ac:dyDescent="0.3">
      <c r="V16807" s="66"/>
    </row>
    <row r="16808" spans="22:22" x14ac:dyDescent="0.3">
      <c r="V16808" s="66"/>
    </row>
    <row r="16809" spans="22:22" x14ac:dyDescent="0.3">
      <c r="V16809" s="66"/>
    </row>
    <row r="16810" spans="22:22" x14ac:dyDescent="0.3">
      <c r="V16810" s="66"/>
    </row>
    <row r="16811" spans="22:22" x14ac:dyDescent="0.3">
      <c r="V16811" s="66"/>
    </row>
    <row r="16812" spans="22:22" x14ac:dyDescent="0.3">
      <c r="V16812" s="66"/>
    </row>
    <row r="16813" spans="22:22" x14ac:dyDescent="0.3">
      <c r="V16813" s="66"/>
    </row>
    <row r="16814" spans="22:22" x14ac:dyDescent="0.3">
      <c r="V16814" s="66"/>
    </row>
    <row r="16815" spans="22:22" x14ac:dyDescent="0.3">
      <c r="V16815" s="66"/>
    </row>
    <row r="16816" spans="22:22" x14ac:dyDescent="0.3">
      <c r="V16816" s="66"/>
    </row>
    <row r="16817" spans="22:22" x14ac:dyDescent="0.3">
      <c r="V16817" s="66"/>
    </row>
    <row r="16818" spans="22:22" x14ac:dyDescent="0.3">
      <c r="V16818" s="66"/>
    </row>
    <row r="16819" spans="22:22" x14ac:dyDescent="0.3">
      <c r="V16819" s="66"/>
    </row>
    <row r="16820" spans="22:22" x14ac:dyDescent="0.3">
      <c r="V16820" s="66"/>
    </row>
    <row r="16821" spans="22:22" x14ac:dyDescent="0.3">
      <c r="V16821" s="66"/>
    </row>
    <row r="16822" spans="22:22" x14ac:dyDescent="0.3">
      <c r="V16822" s="66"/>
    </row>
    <row r="16823" spans="22:22" x14ac:dyDescent="0.3">
      <c r="V16823" s="66"/>
    </row>
    <row r="16824" spans="22:22" x14ac:dyDescent="0.3">
      <c r="V16824" s="66"/>
    </row>
    <row r="16825" spans="22:22" x14ac:dyDescent="0.3">
      <c r="V16825" s="66"/>
    </row>
    <row r="16826" spans="22:22" x14ac:dyDescent="0.3">
      <c r="V16826" s="66"/>
    </row>
    <row r="16827" spans="22:22" x14ac:dyDescent="0.3">
      <c r="V16827" s="66"/>
    </row>
    <row r="16828" spans="22:22" x14ac:dyDescent="0.3">
      <c r="V16828" s="66"/>
    </row>
    <row r="16829" spans="22:22" x14ac:dyDescent="0.3">
      <c r="V16829" s="66"/>
    </row>
    <row r="16830" spans="22:22" x14ac:dyDescent="0.3">
      <c r="V16830" s="66"/>
    </row>
    <row r="16831" spans="22:22" x14ac:dyDescent="0.3">
      <c r="V16831" s="66"/>
    </row>
    <row r="16832" spans="22:22" x14ac:dyDescent="0.3">
      <c r="V16832" s="66"/>
    </row>
    <row r="16833" spans="22:22" x14ac:dyDescent="0.3">
      <c r="V16833" s="66"/>
    </row>
    <row r="16834" spans="22:22" x14ac:dyDescent="0.3">
      <c r="V16834" s="66"/>
    </row>
    <row r="16835" spans="22:22" x14ac:dyDescent="0.3">
      <c r="V16835" s="66"/>
    </row>
    <row r="16836" spans="22:22" x14ac:dyDescent="0.3">
      <c r="V16836" s="66"/>
    </row>
    <row r="16837" spans="22:22" x14ac:dyDescent="0.3">
      <c r="V16837" s="66"/>
    </row>
    <row r="16838" spans="22:22" x14ac:dyDescent="0.3">
      <c r="V16838" s="66"/>
    </row>
    <row r="16839" spans="22:22" x14ac:dyDescent="0.3">
      <c r="V16839" s="66"/>
    </row>
    <row r="16840" spans="22:22" x14ac:dyDescent="0.3">
      <c r="V16840" s="66"/>
    </row>
    <row r="16841" spans="22:22" x14ac:dyDescent="0.3">
      <c r="V16841" s="66"/>
    </row>
    <row r="16842" spans="22:22" x14ac:dyDescent="0.3">
      <c r="V16842" s="66"/>
    </row>
    <row r="16843" spans="22:22" x14ac:dyDescent="0.3">
      <c r="V16843" s="66"/>
    </row>
    <row r="16844" spans="22:22" x14ac:dyDescent="0.3">
      <c r="V16844" s="66"/>
    </row>
    <row r="16845" spans="22:22" x14ac:dyDescent="0.3">
      <c r="V16845" s="66"/>
    </row>
    <row r="16846" spans="22:22" x14ac:dyDescent="0.3">
      <c r="V16846" s="66"/>
    </row>
    <row r="16847" spans="22:22" x14ac:dyDescent="0.3">
      <c r="V16847" s="66"/>
    </row>
    <row r="16848" spans="22:22" x14ac:dyDescent="0.3">
      <c r="V16848" s="66"/>
    </row>
    <row r="16849" spans="22:22" x14ac:dyDescent="0.3">
      <c r="V16849" s="66"/>
    </row>
    <row r="16850" spans="22:22" x14ac:dyDescent="0.3">
      <c r="V16850" s="66"/>
    </row>
    <row r="16851" spans="22:22" x14ac:dyDescent="0.3">
      <c r="V16851" s="66"/>
    </row>
    <row r="16852" spans="22:22" x14ac:dyDescent="0.3">
      <c r="V16852" s="66"/>
    </row>
    <row r="16853" spans="22:22" x14ac:dyDescent="0.3">
      <c r="V16853" s="66"/>
    </row>
    <row r="16854" spans="22:22" x14ac:dyDescent="0.3">
      <c r="V16854" s="66"/>
    </row>
    <row r="16855" spans="22:22" x14ac:dyDescent="0.3">
      <c r="V16855" s="66"/>
    </row>
    <row r="16856" spans="22:22" x14ac:dyDescent="0.3">
      <c r="V16856" s="66"/>
    </row>
    <row r="16857" spans="22:22" x14ac:dyDescent="0.3">
      <c r="V16857" s="66"/>
    </row>
    <row r="16858" spans="22:22" x14ac:dyDescent="0.3">
      <c r="V16858" s="66"/>
    </row>
    <row r="16859" spans="22:22" x14ac:dyDescent="0.3">
      <c r="V16859" s="66"/>
    </row>
    <row r="16860" spans="22:22" x14ac:dyDescent="0.3">
      <c r="V16860" s="66"/>
    </row>
    <row r="16861" spans="22:22" x14ac:dyDescent="0.3">
      <c r="V16861" s="66"/>
    </row>
    <row r="16862" spans="22:22" x14ac:dyDescent="0.3">
      <c r="V16862" s="66"/>
    </row>
    <row r="16863" spans="22:22" x14ac:dyDescent="0.3">
      <c r="V16863" s="66"/>
    </row>
    <row r="16864" spans="22:22" x14ac:dyDescent="0.3">
      <c r="V16864" s="66"/>
    </row>
    <row r="16865" spans="22:22" x14ac:dyDescent="0.3">
      <c r="V16865" s="66"/>
    </row>
    <row r="16866" spans="22:22" x14ac:dyDescent="0.3">
      <c r="V16866" s="66"/>
    </row>
    <row r="16867" spans="22:22" x14ac:dyDescent="0.3">
      <c r="V16867" s="66"/>
    </row>
    <row r="16868" spans="22:22" x14ac:dyDescent="0.3">
      <c r="V16868" s="66"/>
    </row>
    <row r="16869" spans="22:22" x14ac:dyDescent="0.3">
      <c r="V16869" s="66"/>
    </row>
    <row r="16870" spans="22:22" x14ac:dyDescent="0.3">
      <c r="V16870" s="66"/>
    </row>
    <row r="16871" spans="22:22" x14ac:dyDescent="0.3">
      <c r="V16871" s="66"/>
    </row>
    <row r="16872" spans="22:22" x14ac:dyDescent="0.3">
      <c r="V16872" s="66"/>
    </row>
    <row r="16873" spans="22:22" x14ac:dyDescent="0.3">
      <c r="V16873" s="66"/>
    </row>
    <row r="16874" spans="22:22" x14ac:dyDescent="0.3">
      <c r="V16874" s="66"/>
    </row>
    <row r="16875" spans="22:22" x14ac:dyDescent="0.3">
      <c r="V16875" s="66"/>
    </row>
    <row r="16876" spans="22:22" x14ac:dyDescent="0.3">
      <c r="V16876" s="66"/>
    </row>
    <row r="16877" spans="22:22" x14ac:dyDescent="0.3">
      <c r="V16877" s="66"/>
    </row>
    <row r="16878" spans="22:22" x14ac:dyDescent="0.3">
      <c r="V16878" s="66"/>
    </row>
    <row r="16879" spans="22:22" x14ac:dyDescent="0.3">
      <c r="V16879" s="66"/>
    </row>
    <row r="16880" spans="22:22" x14ac:dyDescent="0.3">
      <c r="V16880" s="66"/>
    </row>
    <row r="16881" spans="22:22" x14ac:dyDescent="0.3">
      <c r="V16881" s="66"/>
    </row>
    <row r="16882" spans="22:22" x14ac:dyDescent="0.3">
      <c r="V16882" s="66"/>
    </row>
    <row r="16883" spans="22:22" x14ac:dyDescent="0.3">
      <c r="V16883" s="66"/>
    </row>
    <row r="16884" spans="22:22" x14ac:dyDescent="0.3">
      <c r="V16884" s="66"/>
    </row>
    <row r="16885" spans="22:22" x14ac:dyDescent="0.3">
      <c r="V16885" s="66"/>
    </row>
    <row r="16886" spans="22:22" x14ac:dyDescent="0.3">
      <c r="V16886" s="66"/>
    </row>
    <row r="16887" spans="22:22" x14ac:dyDescent="0.3">
      <c r="V16887" s="66"/>
    </row>
    <row r="16888" spans="22:22" x14ac:dyDescent="0.3">
      <c r="V16888" s="66"/>
    </row>
    <row r="16889" spans="22:22" x14ac:dyDescent="0.3">
      <c r="V16889" s="66"/>
    </row>
    <row r="16890" spans="22:22" x14ac:dyDescent="0.3">
      <c r="V16890" s="66"/>
    </row>
    <row r="16891" spans="22:22" x14ac:dyDescent="0.3">
      <c r="V16891" s="66"/>
    </row>
    <row r="16892" spans="22:22" x14ac:dyDescent="0.3">
      <c r="V16892" s="66"/>
    </row>
    <row r="16893" spans="22:22" x14ac:dyDescent="0.3">
      <c r="V16893" s="66"/>
    </row>
    <row r="16894" spans="22:22" x14ac:dyDescent="0.3">
      <c r="V16894" s="66"/>
    </row>
    <row r="16895" spans="22:22" x14ac:dyDescent="0.3">
      <c r="V16895" s="66"/>
    </row>
    <row r="16896" spans="22:22" x14ac:dyDescent="0.3">
      <c r="V16896" s="66"/>
    </row>
    <row r="16897" spans="22:22" x14ac:dyDescent="0.3">
      <c r="V16897" s="66"/>
    </row>
    <row r="16898" spans="22:22" x14ac:dyDescent="0.3">
      <c r="V16898" s="66"/>
    </row>
    <row r="16899" spans="22:22" x14ac:dyDescent="0.3">
      <c r="V16899" s="66"/>
    </row>
    <row r="16900" spans="22:22" x14ac:dyDescent="0.3">
      <c r="V16900" s="66"/>
    </row>
    <row r="16901" spans="22:22" x14ac:dyDescent="0.3">
      <c r="V16901" s="66"/>
    </row>
    <row r="16902" spans="22:22" x14ac:dyDescent="0.3">
      <c r="V16902" s="66"/>
    </row>
    <row r="16903" spans="22:22" x14ac:dyDescent="0.3">
      <c r="V16903" s="66"/>
    </row>
    <row r="16904" spans="22:22" x14ac:dyDescent="0.3">
      <c r="V16904" s="66"/>
    </row>
    <row r="16905" spans="22:22" x14ac:dyDescent="0.3">
      <c r="V16905" s="66"/>
    </row>
    <row r="16906" spans="22:22" x14ac:dyDescent="0.3">
      <c r="V16906" s="66"/>
    </row>
    <row r="16907" spans="22:22" x14ac:dyDescent="0.3">
      <c r="V16907" s="66"/>
    </row>
    <row r="16908" spans="22:22" x14ac:dyDescent="0.3">
      <c r="V16908" s="66"/>
    </row>
    <row r="16909" spans="22:22" x14ac:dyDescent="0.3">
      <c r="V16909" s="66"/>
    </row>
    <row r="16910" spans="22:22" x14ac:dyDescent="0.3">
      <c r="V16910" s="66"/>
    </row>
    <row r="16911" spans="22:22" x14ac:dyDescent="0.3">
      <c r="V16911" s="66"/>
    </row>
    <row r="16912" spans="22:22" x14ac:dyDescent="0.3">
      <c r="V16912" s="66"/>
    </row>
    <row r="16913" spans="22:22" x14ac:dyDescent="0.3">
      <c r="V16913" s="66"/>
    </row>
    <row r="16914" spans="22:22" x14ac:dyDescent="0.3">
      <c r="V16914" s="66"/>
    </row>
    <row r="16915" spans="22:22" x14ac:dyDescent="0.3">
      <c r="V16915" s="66"/>
    </row>
    <row r="16916" spans="22:22" x14ac:dyDescent="0.3">
      <c r="V16916" s="66"/>
    </row>
    <row r="16917" spans="22:22" x14ac:dyDescent="0.3">
      <c r="V16917" s="66"/>
    </row>
    <row r="16918" spans="22:22" x14ac:dyDescent="0.3">
      <c r="V16918" s="66"/>
    </row>
    <row r="16919" spans="22:22" x14ac:dyDescent="0.3">
      <c r="V16919" s="66"/>
    </row>
    <row r="16920" spans="22:22" x14ac:dyDescent="0.3">
      <c r="V16920" s="66"/>
    </row>
    <row r="16921" spans="22:22" x14ac:dyDescent="0.3">
      <c r="V16921" s="66"/>
    </row>
    <row r="16922" spans="22:22" x14ac:dyDescent="0.3">
      <c r="V16922" s="66"/>
    </row>
    <row r="16923" spans="22:22" x14ac:dyDescent="0.3">
      <c r="V16923" s="66"/>
    </row>
    <row r="16924" spans="22:22" x14ac:dyDescent="0.3">
      <c r="V16924" s="66"/>
    </row>
    <row r="16925" spans="22:22" x14ac:dyDescent="0.3">
      <c r="V16925" s="66"/>
    </row>
    <row r="16926" spans="22:22" x14ac:dyDescent="0.3">
      <c r="V16926" s="66"/>
    </row>
    <row r="16927" spans="22:22" x14ac:dyDescent="0.3">
      <c r="V16927" s="66"/>
    </row>
    <row r="16928" spans="22:22" x14ac:dyDescent="0.3">
      <c r="V16928" s="66"/>
    </row>
    <row r="16929" spans="22:22" x14ac:dyDescent="0.3">
      <c r="V16929" s="66"/>
    </row>
    <row r="16930" spans="22:22" x14ac:dyDescent="0.3">
      <c r="V16930" s="66"/>
    </row>
    <row r="16931" spans="22:22" x14ac:dyDescent="0.3">
      <c r="V16931" s="66"/>
    </row>
    <row r="16932" spans="22:22" x14ac:dyDescent="0.3">
      <c r="V16932" s="66"/>
    </row>
    <row r="16933" spans="22:22" x14ac:dyDescent="0.3">
      <c r="V16933" s="66"/>
    </row>
    <row r="16934" spans="22:22" x14ac:dyDescent="0.3">
      <c r="V16934" s="66"/>
    </row>
    <row r="16935" spans="22:22" x14ac:dyDescent="0.3">
      <c r="V16935" s="66"/>
    </row>
    <row r="16936" spans="22:22" x14ac:dyDescent="0.3">
      <c r="V16936" s="66"/>
    </row>
    <row r="16937" spans="22:22" x14ac:dyDescent="0.3">
      <c r="V16937" s="66"/>
    </row>
    <row r="16938" spans="22:22" x14ac:dyDescent="0.3">
      <c r="V16938" s="66"/>
    </row>
    <row r="16939" spans="22:22" x14ac:dyDescent="0.3">
      <c r="V16939" s="66"/>
    </row>
    <row r="16940" spans="22:22" x14ac:dyDescent="0.3">
      <c r="V16940" s="66"/>
    </row>
    <row r="16941" spans="22:22" x14ac:dyDescent="0.3">
      <c r="V16941" s="66"/>
    </row>
    <row r="16942" spans="22:22" x14ac:dyDescent="0.3">
      <c r="V16942" s="66"/>
    </row>
    <row r="16943" spans="22:22" x14ac:dyDescent="0.3">
      <c r="V16943" s="66"/>
    </row>
    <row r="16944" spans="22:22" x14ac:dyDescent="0.3">
      <c r="V16944" s="66"/>
    </row>
    <row r="16945" spans="22:22" x14ac:dyDescent="0.3">
      <c r="V16945" s="66"/>
    </row>
    <row r="16946" spans="22:22" x14ac:dyDescent="0.3">
      <c r="V16946" s="66"/>
    </row>
    <row r="16947" spans="22:22" x14ac:dyDescent="0.3">
      <c r="V16947" s="66"/>
    </row>
    <row r="16948" spans="22:22" x14ac:dyDescent="0.3">
      <c r="V16948" s="66"/>
    </row>
    <row r="16949" spans="22:22" x14ac:dyDescent="0.3">
      <c r="V16949" s="66"/>
    </row>
    <row r="16950" spans="22:22" x14ac:dyDescent="0.3">
      <c r="V16950" s="66"/>
    </row>
    <row r="16951" spans="22:22" x14ac:dyDescent="0.3">
      <c r="V16951" s="66"/>
    </row>
    <row r="16952" spans="22:22" x14ac:dyDescent="0.3">
      <c r="V16952" s="66"/>
    </row>
    <row r="16953" spans="22:22" x14ac:dyDescent="0.3">
      <c r="V16953" s="66"/>
    </row>
    <row r="16954" spans="22:22" x14ac:dyDescent="0.3">
      <c r="V16954" s="66"/>
    </row>
    <row r="16955" spans="22:22" x14ac:dyDescent="0.3">
      <c r="V16955" s="66"/>
    </row>
    <row r="16956" spans="22:22" x14ac:dyDescent="0.3">
      <c r="V16956" s="66"/>
    </row>
    <row r="16957" spans="22:22" x14ac:dyDescent="0.3">
      <c r="V16957" s="66"/>
    </row>
    <row r="16958" spans="22:22" x14ac:dyDescent="0.3">
      <c r="V16958" s="66"/>
    </row>
    <row r="16959" spans="22:22" x14ac:dyDescent="0.3">
      <c r="V16959" s="66"/>
    </row>
    <row r="16960" spans="22:22" x14ac:dyDescent="0.3">
      <c r="V16960" s="66"/>
    </row>
    <row r="16961" spans="22:22" x14ac:dyDescent="0.3">
      <c r="V16961" s="66"/>
    </row>
    <row r="16962" spans="22:22" x14ac:dyDescent="0.3">
      <c r="V16962" s="66"/>
    </row>
    <row r="16963" spans="22:22" x14ac:dyDescent="0.3">
      <c r="V16963" s="66"/>
    </row>
    <row r="16964" spans="22:22" x14ac:dyDescent="0.3">
      <c r="V16964" s="66"/>
    </row>
    <row r="16965" spans="22:22" x14ac:dyDescent="0.3">
      <c r="V16965" s="66"/>
    </row>
    <row r="16966" spans="22:22" x14ac:dyDescent="0.3">
      <c r="V16966" s="66"/>
    </row>
    <row r="16967" spans="22:22" x14ac:dyDescent="0.3">
      <c r="V16967" s="66"/>
    </row>
    <row r="16968" spans="22:22" x14ac:dyDescent="0.3">
      <c r="V16968" s="66"/>
    </row>
    <row r="16969" spans="22:22" x14ac:dyDescent="0.3">
      <c r="V16969" s="66"/>
    </row>
    <row r="16970" spans="22:22" x14ac:dyDescent="0.3">
      <c r="V16970" s="66"/>
    </row>
    <row r="16971" spans="22:22" x14ac:dyDescent="0.3">
      <c r="V16971" s="66"/>
    </row>
    <row r="16972" spans="22:22" x14ac:dyDescent="0.3">
      <c r="V16972" s="66"/>
    </row>
    <row r="16973" spans="22:22" x14ac:dyDescent="0.3">
      <c r="V16973" s="66"/>
    </row>
    <row r="16974" spans="22:22" x14ac:dyDescent="0.3">
      <c r="V16974" s="66"/>
    </row>
    <row r="16975" spans="22:22" x14ac:dyDescent="0.3">
      <c r="V16975" s="66"/>
    </row>
    <row r="16976" spans="22:22" x14ac:dyDescent="0.3">
      <c r="V16976" s="66"/>
    </row>
    <row r="16977" spans="22:22" x14ac:dyDescent="0.3">
      <c r="V16977" s="66"/>
    </row>
    <row r="16978" spans="22:22" x14ac:dyDescent="0.3">
      <c r="V16978" s="66"/>
    </row>
    <row r="16979" spans="22:22" x14ac:dyDescent="0.3">
      <c r="V16979" s="66"/>
    </row>
    <row r="16980" spans="22:22" x14ac:dyDescent="0.3">
      <c r="V16980" s="66"/>
    </row>
    <row r="16981" spans="22:22" x14ac:dyDescent="0.3">
      <c r="V16981" s="66"/>
    </row>
    <row r="16982" spans="22:22" x14ac:dyDescent="0.3">
      <c r="V16982" s="66"/>
    </row>
    <row r="16983" spans="22:22" x14ac:dyDescent="0.3">
      <c r="V16983" s="66"/>
    </row>
    <row r="16984" spans="22:22" x14ac:dyDescent="0.3">
      <c r="V16984" s="66"/>
    </row>
    <row r="16985" spans="22:22" x14ac:dyDescent="0.3">
      <c r="V16985" s="66"/>
    </row>
    <row r="16986" spans="22:22" x14ac:dyDescent="0.3">
      <c r="V16986" s="66"/>
    </row>
    <row r="16987" spans="22:22" x14ac:dyDescent="0.3">
      <c r="V16987" s="66"/>
    </row>
    <row r="16988" spans="22:22" x14ac:dyDescent="0.3">
      <c r="V16988" s="66"/>
    </row>
    <row r="16989" spans="22:22" x14ac:dyDescent="0.3">
      <c r="V16989" s="66"/>
    </row>
    <row r="16990" spans="22:22" x14ac:dyDescent="0.3">
      <c r="V16990" s="66"/>
    </row>
    <row r="16991" spans="22:22" x14ac:dyDescent="0.3">
      <c r="V16991" s="66"/>
    </row>
    <row r="16992" spans="22:22" x14ac:dyDescent="0.3">
      <c r="V16992" s="66"/>
    </row>
    <row r="16993" spans="22:22" x14ac:dyDescent="0.3">
      <c r="V16993" s="66"/>
    </row>
    <row r="16994" spans="22:22" x14ac:dyDescent="0.3">
      <c r="V16994" s="66"/>
    </row>
    <row r="16995" spans="22:22" x14ac:dyDescent="0.3">
      <c r="V16995" s="66"/>
    </row>
    <row r="16996" spans="22:22" x14ac:dyDescent="0.3">
      <c r="V16996" s="66"/>
    </row>
    <row r="16997" spans="22:22" x14ac:dyDescent="0.3">
      <c r="V16997" s="66"/>
    </row>
    <row r="16998" spans="22:22" x14ac:dyDescent="0.3">
      <c r="V16998" s="66"/>
    </row>
    <row r="16999" spans="22:22" x14ac:dyDescent="0.3">
      <c r="V16999" s="66"/>
    </row>
    <row r="17000" spans="22:22" x14ac:dyDescent="0.3">
      <c r="V17000" s="66"/>
    </row>
    <row r="17001" spans="22:22" x14ac:dyDescent="0.3">
      <c r="V17001" s="66"/>
    </row>
    <row r="17002" spans="22:22" x14ac:dyDescent="0.3">
      <c r="V17002" s="66"/>
    </row>
    <row r="17003" spans="22:22" x14ac:dyDescent="0.3">
      <c r="V17003" s="66"/>
    </row>
    <row r="17004" spans="22:22" x14ac:dyDescent="0.3">
      <c r="V17004" s="66"/>
    </row>
    <row r="17005" spans="22:22" x14ac:dyDescent="0.3">
      <c r="V17005" s="66"/>
    </row>
    <row r="17006" spans="22:22" x14ac:dyDescent="0.3">
      <c r="V17006" s="66"/>
    </row>
    <row r="17007" spans="22:22" x14ac:dyDescent="0.3">
      <c r="V17007" s="66"/>
    </row>
    <row r="17008" spans="22:22" x14ac:dyDescent="0.3">
      <c r="V17008" s="66"/>
    </row>
    <row r="17009" spans="22:22" x14ac:dyDescent="0.3">
      <c r="V17009" s="66"/>
    </row>
    <row r="17010" spans="22:22" x14ac:dyDescent="0.3">
      <c r="V17010" s="66"/>
    </row>
    <row r="17011" spans="22:22" x14ac:dyDescent="0.3">
      <c r="V17011" s="66"/>
    </row>
    <row r="17012" spans="22:22" x14ac:dyDescent="0.3">
      <c r="V17012" s="66"/>
    </row>
    <row r="17013" spans="22:22" x14ac:dyDescent="0.3">
      <c r="V17013" s="66"/>
    </row>
    <row r="17014" spans="22:22" x14ac:dyDescent="0.3">
      <c r="V17014" s="66"/>
    </row>
    <row r="17015" spans="22:22" x14ac:dyDescent="0.3">
      <c r="V17015" s="66"/>
    </row>
    <row r="17016" spans="22:22" x14ac:dyDescent="0.3">
      <c r="V17016" s="66"/>
    </row>
    <row r="17017" spans="22:22" x14ac:dyDescent="0.3">
      <c r="V17017" s="66"/>
    </row>
    <row r="17018" spans="22:22" x14ac:dyDescent="0.3">
      <c r="V17018" s="66"/>
    </row>
    <row r="17019" spans="22:22" x14ac:dyDescent="0.3">
      <c r="V17019" s="66"/>
    </row>
    <row r="17020" spans="22:22" x14ac:dyDescent="0.3">
      <c r="V17020" s="66"/>
    </row>
    <row r="17021" spans="22:22" x14ac:dyDescent="0.3">
      <c r="V17021" s="66"/>
    </row>
    <row r="17022" spans="22:22" x14ac:dyDescent="0.3">
      <c r="V17022" s="66"/>
    </row>
    <row r="17023" spans="22:22" x14ac:dyDescent="0.3">
      <c r="V17023" s="66"/>
    </row>
    <row r="17024" spans="22:22" x14ac:dyDescent="0.3">
      <c r="V17024" s="66"/>
    </row>
    <row r="17025" spans="22:22" x14ac:dyDescent="0.3">
      <c r="V17025" s="66"/>
    </row>
    <row r="17026" spans="22:22" x14ac:dyDescent="0.3">
      <c r="V17026" s="66"/>
    </row>
    <row r="17027" spans="22:22" x14ac:dyDescent="0.3">
      <c r="V17027" s="66"/>
    </row>
    <row r="17028" spans="22:22" x14ac:dyDescent="0.3">
      <c r="V17028" s="66"/>
    </row>
    <row r="17029" spans="22:22" x14ac:dyDescent="0.3">
      <c r="V17029" s="66"/>
    </row>
    <row r="17030" spans="22:22" x14ac:dyDescent="0.3">
      <c r="V17030" s="66"/>
    </row>
    <row r="17031" spans="22:22" x14ac:dyDescent="0.3">
      <c r="V17031" s="66"/>
    </row>
    <row r="17032" spans="22:22" x14ac:dyDescent="0.3">
      <c r="V17032" s="66"/>
    </row>
    <row r="17033" spans="22:22" x14ac:dyDescent="0.3">
      <c r="V17033" s="66"/>
    </row>
    <row r="17034" spans="22:22" x14ac:dyDescent="0.3">
      <c r="V17034" s="66"/>
    </row>
    <row r="17035" spans="22:22" x14ac:dyDescent="0.3">
      <c r="V17035" s="66"/>
    </row>
    <row r="17036" spans="22:22" x14ac:dyDescent="0.3">
      <c r="V17036" s="66"/>
    </row>
    <row r="17037" spans="22:22" x14ac:dyDescent="0.3">
      <c r="V17037" s="66"/>
    </row>
    <row r="17038" spans="22:22" x14ac:dyDescent="0.3">
      <c r="V17038" s="66"/>
    </row>
    <row r="17039" spans="22:22" x14ac:dyDescent="0.3">
      <c r="V17039" s="66"/>
    </row>
    <row r="17040" spans="22:22" x14ac:dyDescent="0.3">
      <c r="V17040" s="66"/>
    </row>
    <row r="17041" spans="22:22" x14ac:dyDescent="0.3">
      <c r="V17041" s="66"/>
    </row>
    <row r="17042" spans="22:22" x14ac:dyDescent="0.3">
      <c r="V17042" s="66"/>
    </row>
    <row r="17043" spans="22:22" x14ac:dyDescent="0.3">
      <c r="V17043" s="66"/>
    </row>
    <row r="17044" spans="22:22" x14ac:dyDescent="0.3">
      <c r="V17044" s="66"/>
    </row>
    <row r="17045" spans="22:22" x14ac:dyDescent="0.3">
      <c r="V17045" s="66"/>
    </row>
    <row r="17046" spans="22:22" x14ac:dyDescent="0.3">
      <c r="V17046" s="66"/>
    </row>
    <row r="17047" spans="22:22" x14ac:dyDescent="0.3">
      <c r="V17047" s="66"/>
    </row>
    <row r="17048" spans="22:22" x14ac:dyDescent="0.3">
      <c r="V17048" s="66"/>
    </row>
    <row r="17049" spans="22:22" x14ac:dyDescent="0.3">
      <c r="V17049" s="66"/>
    </row>
    <row r="17050" spans="22:22" x14ac:dyDescent="0.3">
      <c r="V17050" s="66"/>
    </row>
    <row r="17051" spans="22:22" x14ac:dyDescent="0.3">
      <c r="V17051" s="66"/>
    </row>
    <row r="17052" spans="22:22" x14ac:dyDescent="0.3">
      <c r="V17052" s="66"/>
    </row>
    <row r="17053" spans="22:22" x14ac:dyDescent="0.3">
      <c r="V17053" s="66"/>
    </row>
    <row r="17054" spans="22:22" x14ac:dyDescent="0.3">
      <c r="V17054" s="66"/>
    </row>
    <row r="17055" spans="22:22" x14ac:dyDescent="0.3">
      <c r="V17055" s="66"/>
    </row>
    <row r="17056" spans="22:22" x14ac:dyDescent="0.3">
      <c r="V17056" s="66"/>
    </row>
    <row r="17057" spans="22:22" x14ac:dyDescent="0.3">
      <c r="V17057" s="66"/>
    </row>
    <row r="17058" spans="22:22" x14ac:dyDescent="0.3">
      <c r="V17058" s="66"/>
    </row>
    <row r="17059" spans="22:22" x14ac:dyDescent="0.3">
      <c r="V17059" s="66"/>
    </row>
    <row r="17060" spans="22:22" x14ac:dyDescent="0.3">
      <c r="V17060" s="66"/>
    </row>
    <row r="17061" spans="22:22" x14ac:dyDescent="0.3">
      <c r="V17061" s="66"/>
    </row>
    <row r="17062" spans="22:22" x14ac:dyDescent="0.3">
      <c r="V17062" s="66"/>
    </row>
    <row r="17063" spans="22:22" x14ac:dyDescent="0.3">
      <c r="V17063" s="66"/>
    </row>
    <row r="17064" spans="22:22" x14ac:dyDescent="0.3">
      <c r="V17064" s="66"/>
    </row>
    <row r="17065" spans="22:22" x14ac:dyDescent="0.3">
      <c r="V17065" s="66"/>
    </row>
    <row r="17066" spans="22:22" x14ac:dyDescent="0.3">
      <c r="V17066" s="66"/>
    </row>
    <row r="17067" spans="22:22" x14ac:dyDescent="0.3">
      <c r="V17067" s="66"/>
    </row>
    <row r="17068" spans="22:22" x14ac:dyDescent="0.3">
      <c r="V17068" s="66"/>
    </row>
    <row r="17069" spans="22:22" x14ac:dyDescent="0.3">
      <c r="V17069" s="66"/>
    </row>
    <row r="17070" spans="22:22" x14ac:dyDescent="0.3">
      <c r="V17070" s="66"/>
    </row>
    <row r="17071" spans="22:22" x14ac:dyDescent="0.3">
      <c r="V17071" s="66"/>
    </row>
    <row r="17072" spans="22:22" x14ac:dyDescent="0.3">
      <c r="V17072" s="66"/>
    </row>
    <row r="17073" spans="22:22" x14ac:dyDescent="0.3">
      <c r="V17073" s="66"/>
    </row>
    <row r="17074" spans="22:22" x14ac:dyDescent="0.3">
      <c r="V17074" s="66"/>
    </row>
    <row r="17075" spans="22:22" x14ac:dyDescent="0.3">
      <c r="V17075" s="66"/>
    </row>
    <row r="17076" spans="22:22" x14ac:dyDescent="0.3">
      <c r="V17076" s="66"/>
    </row>
    <row r="17077" spans="22:22" x14ac:dyDescent="0.3">
      <c r="V17077" s="66"/>
    </row>
    <row r="17078" spans="22:22" x14ac:dyDescent="0.3">
      <c r="V17078" s="66"/>
    </row>
    <row r="17079" spans="22:22" x14ac:dyDescent="0.3">
      <c r="V17079" s="66"/>
    </row>
    <row r="17080" spans="22:22" x14ac:dyDescent="0.3">
      <c r="V17080" s="66"/>
    </row>
    <row r="17081" spans="22:22" x14ac:dyDescent="0.3">
      <c r="V17081" s="66"/>
    </row>
    <row r="17082" spans="22:22" x14ac:dyDescent="0.3">
      <c r="V17082" s="66"/>
    </row>
    <row r="17083" spans="22:22" x14ac:dyDescent="0.3">
      <c r="V17083" s="66"/>
    </row>
    <row r="17084" spans="22:22" x14ac:dyDescent="0.3">
      <c r="V17084" s="66"/>
    </row>
    <row r="17085" spans="22:22" x14ac:dyDescent="0.3">
      <c r="V17085" s="66"/>
    </row>
    <row r="17086" spans="22:22" x14ac:dyDescent="0.3">
      <c r="V17086" s="66"/>
    </row>
    <row r="17087" spans="22:22" x14ac:dyDescent="0.3">
      <c r="V17087" s="66"/>
    </row>
    <row r="17088" spans="22:22" x14ac:dyDescent="0.3">
      <c r="V17088" s="66"/>
    </row>
    <row r="17089" spans="22:22" x14ac:dyDescent="0.3">
      <c r="V17089" s="66"/>
    </row>
    <row r="17090" spans="22:22" x14ac:dyDescent="0.3">
      <c r="V17090" s="66"/>
    </row>
    <row r="17091" spans="22:22" x14ac:dyDescent="0.3">
      <c r="V17091" s="66"/>
    </row>
    <row r="17092" spans="22:22" x14ac:dyDescent="0.3">
      <c r="V17092" s="66"/>
    </row>
    <row r="17093" spans="22:22" x14ac:dyDescent="0.3">
      <c r="V17093" s="66"/>
    </row>
    <row r="17094" spans="22:22" x14ac:dyDescent="0.3">
      <c r="V17094" s="66"/>
    </row>
    <row r="17095" spans="22:22" x14ac:dyDescent="0.3">
      <c r="V17095" s="66"/>
    </row>
    <row r="17096" spans="22:22" x14ac:dyDescent="0.3">
      <c r="V17096" s="66"/>
    </row>
    <row r="17097" spans="22:22" x14ac:dyDescent="0.3">
      <c r="V17097" s="66"/>
    </row>
    <row r="17098" spans="22:22" x14ac:dyDescent="0.3">
      <c r="V17098" s="66"/>
    </row>
    <row r="17099" spans="22:22" x14ac:dyDescent="0.3">
      <c r="V17099" s="66"/>
    </row>
    <row r="17100" spans="22:22" x14ac:dyDescent="0.3">
      <c r="V17100" s="66"/>
    </row>
    <row r="17101" spans="22:22" x14ac:dyDescent="0.3">
      <c r="V17101" s="66"/>
    </row>
    <row r="17102" spans="22:22" x14ac:dyDescent="0.3">
      <c r="V17102" s="66"/>
    </row>
    <row r="17103" spans="22:22" x14ac:dyDescent="0.3">
      <c r="V17103" s="66"/>
    </row>
    <row r="17104" spans="22:22" x14ac:dyDescent="0.3">
      <c r="V17104" s="66"/>
    </row>
    <row r="17105" spans="22:22" x14ac:dyDescent="0.3">
      <c r="V17105" s="66"/>
    </row>
    <row r="17106" spans="22:22" x14ac:dyDescent="0.3">
      <c r="V17106" s="66"/>
    </row>
    <row r="17107" spans="22:22" x14ac:dyDescent="0.3">
      <c r="V17107" s="66"/>
    </row>
    <row r="17108" spans="22:22" x14ac:dyDescent="0.3">
      <c r="V17108" s="66"/>
    </row>
    <row r="17109" spans="22:22" x14ac:dyDescent="0.3">
      <c r="V17109" s="66"/>
    </row>
    <row r="17110" spans="22:22" x14ac:dyDescent="0.3">
      <c r="V17110" s="66"/>
    </row>
    <row r="17111" spans="22:22" x14ac:dyDescent="0.3">
      <c r="V17111" s="66"/>
    </row>
    <row r="17112" spans="22:22" x14ac:dyDescent="0.3">
      <c r="V17112" s="66"/>
    </row>
    <row r="17113" spans="22:22" x14ac:dyDescent="0.3">
      <c r="V17113" s="66"/>
    </row>
    <row r="17114" spans="22:22" x14ac:dyDescent="0.3">
      <c r="V17114" s="66"/>
    </row>
    <row r="17115" spans="22:22" x14ac:dyDescent="0.3">
      <c r="V17115" s="66"/>
    </row>
    <row r="17116" spans="22:22" x14ac:dyDescent="0.3">
      <c r="V17116" s="66"/>
    </row>
    <row r="17117" spans="22:22" x14ac:dyDescent="0.3">
      <c r="V17117" s="66"/>
    </row>
    <row r="17118" spans="22:22" x14ac:dyDescent="0.3">
      <c r="V17118" s="66"/>
    </row>
    <row r="17119" spans="22:22" x14ac:dyDescent="0.3">
      <c r="V17119" s="66"/>
    </row>
    <row r="17120" spans="22:22" x14ac:dyDescent="0.3">
      <c r="V17120" s="66"/>
    </row>
    <row r="17121" spans="22:22" x14ac:dyDescent="0.3">
      <c r="V17121" s="66"/>
    </row>
    <row r="17122" spans="22:22" x14ac:dyDescent="0.3">
      <c r="V17122" s="66"/>
    </row>
    <row r="17123" spans="22:22" x14ac:dyDescent="0.3">
      <c r="V17123" s="66"/>
    </row>
    <row r="17124" spans="22:22" x14ac:dyDescent="0.3">
      <c r="V17124" s="66"/>
    </row>
    <row r="17125" spans="22:22" x14ac:dyDescent="0.3">
      <c r="V17125" s="66"/>
    </row>
    <row r="17126" spans="22:22" x14ac:dyDescent="0.3">
      <c r="V17126" s="66"/>
    </row>
    <row r="17127" spans="22:22" x14ac:dyDescent="0.3">
      <c r="V17127" s="66"/>
    </row>
    <row r="17128" spans="22:22" x14ac:dyDescent="0.3">
      <c r="V17128" s="66"/>
    </row>
    <row r="17129" spans="22:22" x14ac:dyDescent="0.3">
      <c r="V17129" s="66"/>
    </row>
    <row r="17130" spans="22:22" x14ac:dyDescent="0.3">
      <c r="V17130" s="66"/>
    </row>
    <row r="17131" spans="22:22" x14ac:dyDescent="0.3">
      <c r="V17131" s="66"/>
    </row>
    <row r="17132" spans="22:22" x14ac:dyDescent="0.3">
      <c r="V17132" s="66"/>
    </row>
    <row r="17133" spans="22:22" x14ac:dyDescent="0.3">
      <c r="V17133" s="66"/>
    </row>
    <row r="17134" spans="22:22" x14ac:dyDescent="0.3">
      <c r="V17134" s="66"/>
    </row>
    <row r="17135" spans="22:22" x14ac:dyDescent="0.3">
      <c r="V17135" s="66"/>
    </row>
    <row r="17136" spans="22:22" x14ac:dyDescent="0.3">
      <c r="V17136" s="66"/>
    </row>
    <row r="17137" spans="22:22" x14ac:dyDescent="0.3">
      <c r="V17137" s="66"/>
    </row>
    <row r="17138" spans="22:22" x14ac:dyDescent="0.3">
      <c r="V17138" s="66"/>
    </row>
    <row r="17139" spans="22:22" x14ac:dyDescent="0.3">
      <c r="V17139" s="66"/>
    </row>
    <row r="17140" spans="22:22" x14ac:dyDescent="0.3">
      <c r="V17140" s="66"/>
    </row>
    <row r="17141" spans="22:22" x14ac:dyDescent="0.3">
      <c r="V17141" s="66"/>
    </row>
    <row r="17142" spans="22:22" x14ac:dyDescent="0.3">
      <c r="V17142" s="66"/>
    </row>
    <row r="17143" spans="22:22" x14ac:dyDescent="0.3">
      <c r="V17143" s="66"/>
    </row>
    <row r="17144" spans="22:22" x14ac:dyDescent="0.3">
      <c r="V17144" s="66"/>
    </row>
    <row r="17145" spans="22:22" x14ac:dyDescent="0.3">
      <c r="V17145" s="66"/>
    </row>
    <row r="17146" spans="22:22" x14ac:dyDescent="0.3">
      <c r="V17146" s="66"/>
    </row>
    <row r="17147" spans="22:22" x14ac:dyDescent="0.3">
      <c r="V17147" s="66"/>
    </row>
    <row r="17148" spans="22:22" x14ac:dyDescent="0.3">
      <c r="V17148" s="66"/>
    </row>
    <row r="17149" spans="22:22" x14ac:dyDescent="0.3">
      <c r="V17149" s="66"/>
    </row>
    <row r="17150" spans="22:22" x14ac:dyDescent="0.3">
      <c r="V17150" s="66"/>
    </row>
    <row r="17151" spans="22:22" x14ac:dyDescent="0.3">
      <c r="V17151" s="66"/>
    </row>
    <row r="17152" spans="22:22" x14ac:dyDescent="0.3">
      <c r="V17152" s="66"/>
    </row>
    <row r="17153" spans="22:22" x14ac:dyDescent="0.3">
      <c r="V17153" s="66"/>
    </row>
    <row r="17154" spans="22:22" x14ac:dyDescent="0.3">
      <c r="V17154" s="66"/>
    </row>
    <row r="17155" spans="22:22" x14ac:dyDescent="0.3">
      <c r="V17155" s="66"/>
    </row>
    <row r="17156" spans="22:22" x14ac:dyDescent="0.3">
      <c r="V17156" s="66"/>
    </row>
    <row r="17157" spans="22:22" x14ac:dyDescent="0.3">
      <c r="V17157" s="66"/>
    </row>
    <row r="17158" spans="22:22" x14ac:dyDescent="0.3">
      <c r="V17158" s="66"/>
    </row>
    <row r="17159" spans="22:22" x14ac:dyDescent="0.3">
      <c r="V17159" s="66"/>
    </row>
    <row r="17160" spans="22:22" x14ac:dyDescent="0.3">
      <c r="V17160" s="66"/>
    </row>
    <row r="17161" spans="22:22" x14ac:dyDescent="0.3">
      <c r="V17161" s="66"/>
    </row>
    <row r="17162" spans="22:22" x14ac:dyDescent="0.3">
      <c r="V17162" s="66"/>
    </row>
    <row r="17163" spans="22:22" x14ac:dyDescent="0.3">
      <c r="V17163" s="66"/>
    </row>
    <row r="17164" spans="22:22" x14ac:dyDescent="0.3">
      <c r="V17164" s="66"/>
    </row>
    <row r="17165" spans="22:22" x14ac:dyDescent="0.3">
      <c r="V17165" s="66"/>
    </row>
    <row r="17166" spans="22:22" x14ac:dyDescent="0.3">
      <c r="V17166" s="66"/>
    </row>
    <row r="17167" spans="22:22" x14ac:dyDescent="0.3">
      <c r="V17167" s="66"/>
    </row>
    <row r="17168" spans="22:22" x14ac:dyDescent="0.3">
      <c r="V17168" s="66"/>
    </row>
    <row r="17169" spans="22:22" x14ac:dyDescent="0.3">
      <c r="V17169" s="66"/>
    </row>
    <row r="17170" spans="22:22" x14ac:dyDescent="0.3">
      <c r="V17170" s="66"/>
    </row>
    <row r="17171" spans="22:22" x14ac:dyDescent="0.3">
      <c r="V17171" s="66"/>
    </row>
    <row r="17172" spans="22:22" x14ac:dyDescent="0.3">
      <c r="V17172" s="66"/>
    </row>
    <row r="17173" spans="22:22" x14ac:dyDescent="0.3">
      <c r="V17173" s="66"/>
    </row>
    <row r="17174" spans="22:22" x14ac:dyDescent="0.3">
      <c r="V17174" s="66"/>
    </row>
    <row r="17175" spans="22:22" x14ac:dyDescent="0.3">
      <c r="V17175" s="66"/>
    </row>
    <row r="17176" spans="22:22" x14ac:dyDescent="0.3">
      <c r="V17176" s="66"/>
    </row>
    <row r="17177" spans="22:22" x14ac:dyDescent="0.3">
      <c r="V17177" s="66"/>
    </row>
    <row r="17178" spans="22:22" x14ac:dyDescent="0.3">
      <c r="V17178" s="66"/>
    </row>
    <row r="17179" spans="22:22" x14ac:dyDescent="0.3">
      <c r="V17179" s="66"/>
    </row>
    <row r="17180" spans="22:22" x14ac:dyDescent="0.3">
      <c r="V17180" s="66"/>
    </row>
    <row r="17181" spans="22:22" x14ac:dyDescent="0.3">
      <c r="V17181" s="66"/>
    </row>
    <row r="17182" spans="22:22" x14ac:dyDescent="0.3">
      <c r="V17182" s="66"/>
    </row>
    <row r="17183" spans="22:22" x14ac:dyDescent="0.3">
      <c r="V17183" s="66"/>
    </row>
    <row r="17184" spans="22:22" x14ac:dyDescent="0.3">
      <c r="V17184" s="66"/>
    </row>
    <row r="17185" spans="22:22" x14ac:dyDescent="0.3">
      <c r="V17185" s="66"/>
    </row>
    <row r="17186" spans="22:22" x14ac:dyDescent="0.3">
      <c r="V17186" s="66"/>
    </row>
    <row r="17187" spans="22:22" x14ac:dyDescent="0.3">
      <c r="V17187" s="66"/>
    </row>
    <row r="17188" spans="22:22" x14ac:dyDescent="0.3">
      <c r="V17188" s="66"/>
    </row>
    <row r="17189" spans="22:22" x14ac:dyDescent="0.3">
      <c r="V17189" s="66"/>
    </row>
    <row r="17190" spans="22:22" x14ac:dyDescent="0.3">
      <c r="V17190" s="66"/>
    </row>
    <row r="17191" spans="22:22" x14ac:dyDescent="0.3">
      <c r="V17191" s="66"/>
    </row>
    <row r="17192" spans="22:22" x14ac:dyDescent="0.3">
      <c r="V17192" s="66"/>
    </row>
    <row r="17193" spans="22:22" x14ac:dyDescent="0.3">
      <c r="V17193" s="66"/>
    </row>
    <row r="17194" spans="22:22" x14ac:dyDescent="0.3">
      <c r="V17194" s="66"/>
    </row>
    <row r="17195" spans="22:22" x14ac:dyDescent="0.3">
      <c r="V17195" s="66"/>
    </row>
    <row r="17196" spans="22:22" x14ac:dyDescent="0.3">
      <c r="V17196" s="66"/>
    </row>
    <row r="17197" spans="22:22" x14ac:dyDescent="0.3">
      <c r="V17197" s="66"/>
    </row>
    <row r="17198" spans="22:22" x14ac:dyDescent="0.3">
      <c r="V17198" s="66"/>
    </row>
    <row r="17199" spans="22:22" x14ac:dyDescent="0.3">
      <c r="V17199" s="66"/>
    </row>
    <row r="17200" spans="22:22" x14ac:dyDescent="0.3">
      <c r="V17200" s="66"/>
    </row>
    <row r="17201" spans="22:22" x14ac:dyDescent="0.3">
      <c r="V17201" s="66"/>
    </row>
    <row r="17202" spans="22:22" x14ac:dyDescent="0.3">
      <c r="V17202" s="66"/>
    </row>
    <row r="17203" spans="22:22" x14ac:dyDescent="0.3">
      <c r="V17203" s="66"/>
    </row>
    <row r="17204" spans="22:22" x14ac:dyDescent="0.3">
      <c r="V17204" s="66"/>
    </row>
    <row r="17205" spans="22:22" x14ac:dyDescent="0.3">
      <c r="V17205" s="66"/>
    </row>
    <row r="17206" spans="22:22" x14ac:dyDescent="0.3">
      <c r="V17206" s="66"/>
    </row>
    <row r="17207" spans="22:22" x14ac:dyDescent="0.3">
      <c r="V17207" s="66"/>
    </row>
    <row r="17208" spans="22:22" x14ac:dyDescent="0.3">
      <c r="V17208" s="66"/>
    </row>
    <row r="17209" spans="22:22" x14ac:dyDescent="0.3">
      <c r="V17209" s="66"/>
    </row>
    <row r="17210" spans="22:22" x14ac:dyDescent="0.3">
      <c r="V17210" s="66"/>
    </row>
    <row r="17211" spans="22:22" x14ac:dyDescent="0.3">
      <c r="V17211" s="66"/>
    </row>
    <row r="17212" spans="22:22" x14ac:dyDescent="0.3">
      <c r="V17212" s="66"/>
    </row>
    <row r="17213" spans="22:22" x14ac:dyDescent="0.3">
      <c r="V17213" s="66"/>
    </row>
    <row r="17214" spans="22:22" x14ac:dyDescent="0.3">
      <c r="V17214" s="66"/>
    </row>
    <row r="17215" spans="22:22" x14ac:dyDescent="0.3">
      <c r="V17215" s="66"/>
    </row>
    <row r="17216" spans="22:22" x14ac:dyDescent="0.3">
      <c r="V17216" s="66"/>
    </row>
    <row r="17217" spans="22:22" x14ac:dyDescent="0.3">
      <c r="V17217" s="66"/>
    </row>
    <row r="17218" spans="22:22" x14ac:dyDescent="0.3">
      <c r="V17218" s="66"/>
    </row>
    <row r="17219" spans="22:22" x14ac:dyDescent="0.3">
      <c r="V17219" s="66"/>
    </row>
    <row r="17220" spans="22:22" x14ac:dyDescent="0.3">
      <c r="V17220" s="66"/>
    </row>
    <row r="17221" spans="22:22" x14ac:dyDescent="0.3">
      <c r="V17221" s="66"/>
    </row>
    <row r="17222" spans="22:22" x14ac:dyDescent="0.3">
      <c r="V17222" s="66"/>
    </row>
    <row r="17223" spans="22:22" x14ac:dyDescent="0.3">
      <c r="V17223" s="66"/>
    </row>
    <row r="17224" spans="22:22" x14ac:dyDescent="0.3">
      <c r="V17224" s="66"/>
    </row>
    <row r="17225" spans="22:22" x14ac:dyDescent="0.3">
      <c r="V17225" s="66"/>
    </row>
    <row r="17226" spans="22:22" x14ac:dyDescent="0.3">
      <c r="V17226" s="66"/>
    </row>
    <row r="17227" spans="22:22" x14ac:dyDescent="0.3">
      <c r="V17227" s="66"/>
    </row>
    <row r="17228" spans="22:22" x14ac:dyDescent="0.3">
      <c r="V17228" s="66"/>
    </row>
    <row r="17229" spans="22:22" x14ac:dyDescent="0.3">
      <c r="V17229" s="66"/>
    </row>
    <row r="17230" spans="22:22" x14ac:dyDescent="0.3">
      <c r="V17230" s="66"/>
    </row>
    <row r="17231" spans="22:22" x14ac:dyDescent="0.3">
      <c r="V17231" s="66"/>
    </row>
    <row r="17232" spans="22:22" x14ac:dyDescent="0.3">
      <c r="V17232" s="66"/>
    </row>
    <row r="17233" spans="22:22" x14ac:dyDescent="0.3">
      <c r="V17233" s="66"/>
    </row>
    <row r="17234" spans="22:22" x14ac:dyDescent="0.3">
      <c r="V17234" s="66"/>
    </row>
    <row r="17235" spans="22:22" x14ac:dyDescent="0.3">
      <c r="V17235" s="66"/>
    </row>
    <row r="17236" spans="22:22" x14ac:dyDescent="0.3">
      <c r="V17236" s="66"/>
    </row>
    <row r="17237" spans="22:22" x14ac:dyDescent="0.3">
      <c r="V17237" s="66"/>
    </row>
    <row r="17238" spans="22:22" x14ac:dyDescent="0.3">
      <c r="V17238" s="66"/>
    </row>
    <row r="17239" spans="22:22" x14ac:dyDescent="0.3">
      <c r="V17239" s="66"/>
    </row>
    <row r="17240" spans="22:22" x14ac:dyDescent="0.3">
      <c r="V17240" s="66"/>
    </row>
    <row r="17241" spans="22:22" x14ac:dyDescent="0.3">
      <c r="V17241" s="66"/>
    </row>
    <row r="17242" spans="22:22" x14ac:dyDescent="0.3">
      <c r="V17242" s="66"/>
    </row>
    <row r="17243" spans="22:22" x14ac:dyDescent="0.3">
      <c r="V17243" s="66"/>
    </row>
    <row r="17244" spans="22:22" x14ac:dyDescent="0.3">
      <c r="V17244" s="66"/>
    </row>
    <row r="17245" spans="22:22" x14ac:dyDescent="0.3">
      <c r="V17245" s="66"/>
    </row>
    <row r="17246" spans="22:22" x14ac:dyDescent="0.3">
      <c r="V17246" s="66"/>
    </row>
    <row r="17247" spans="22:22" x14ac:dyDescent="0.3">
      <c r="V17247" s="66"/>
    </row>
    <row r="17248" spans="22:22" x14ac:dyDescent="0.3">
      <c r="V17248" s="66"/>
    </row>
    <row r="17249" spans="22:22" x14ac:dyDescent="0.3">
      <c r="V17249" s="66"/>
    </row>
    <row r="17250" spans="22:22" x14ac:dyDescent="0.3">
      <c r="V17250" s="66"/>
    </row>
    <row r="17251" spans="22:22" x14ac:dyDescent="0.3">
      <c r="V17251" s="66"/>
    </row>
    <row r="17252" spans="22:22" x14ac:dyDescent="0.3">
      <c r="V17252" s="66"/>
    </row>
    <row r="17253" spans="22:22" x14ac:dyDescent="0.3">
      <c r="V17253" s="66"/>
    </row>
    <row r="17254" spans="22:22" x14ac:dyDescent="0.3">
      <c r="V17254" s="66"/>
    </row>
    <row r="17255" spans="22:22" x14ac:dyDescent="0.3">
      <c r="V17255" s="66"/>
    </row>
    <row r="17256" spans="22:22" x14ac:dyDescent="0.3">
      <c r="V17256" s="66"/>
    </row>
    <row r="17257" spans="22:22" x14ac:dyDescent="0.3">
      <c r="V17257" s="66"/>
    </row>
    <row r="17258" spans="22:22" x14ac:dyDescent="0.3">
      <c r="V17258" s="66"/>
    </row>
    <row r="17259" spans="22:22" x14ac:dyDescent="0.3">
      <c r="V17259" s="66"/>
    </row>
    <row r="17260" spans="22:22" x14ac:dyDescent="0.3">
      <c r="V17260" s="66"/>
    </row>
    <row r="17261" spans="22:22" x14ac:dyDescent="0.3">
      <c r="V17261" s="66"/>
    </row>
    <row r="17262" spans="22:22" x14ac:dyDescent="0.3">
      <c r="V17262" s="66"/>
    </row>
    <row r="17263" spans="22:22" x14ac:dyDescent="0.3">
      <c r="V17263" s="66"/>
    </row>
    <row r="17264" spans="22:22" x14ac:dyDescent="0.3">
      <c r="V17264" s="66"/>
    </row>
    <row r="17265" spans="22:22" x14ac:dyDescent="0.3">
      <c r="V17265" s="66"/>
    </row>
    <row r="17266" spans="22:22" x14ac:dyDescent="0.3">
      <c r="V17266" s="66"/>
    </row>
    <row r="17267" spans="22:22" x14ac:dyDescent="0.3">
      <c r="V17267" s="66"/>
    </row>
    <row r="17268" spans="22:22" x14ac:dyDescent="0.3">
      <c r="V17268" s="66"/>
    </row>
    <row r="17269" spans="22:22" x14ac:dyDescent="0.3">
      <c r="V17269" s="66"/>
    </row>
    <row r="17270" spans="22:22" x14ac:dyDescent="0.3">
      <c r="V17270" s="66"/>
    </row>
    <row r="17271" spans="22:22" x14ac:dyDescent="0.3">
      <c r="V17271" s="66"/>
    </row>
    <row r="17272" spans="22:22" x14ac:dyDescent="0.3">
      <c r="V17272" s="66"/>
    </row>
    <row r="17273" spans="22:22" x14ac:dyDescent="0.3">
      <c r="V17273" s="66"/>
    </row>
    <row r="17274" spans="22:22" x14ac:dyDescent="0.3">
      <c r="V17274" s="66"/>
    </row>
    <row r="17275" spans="22:22" x14ac:dyDescent="0.3">
      <c r="V17275" s="66"/>
    </row>
    <row r="17276" spans="22:22" x14ac:dyDescent="0.3">
      <c r="V17276" s="66"/>
    </row>
    <row r="17277" spans="22:22" x14ac:dyDescent="0.3">
      <c r="V17277" s="66"/>
    </row>
    <row r="17278" spans="22:22" x14ac:dyDescent="0.3">
      <c r="V17278" s="66"/>
    </row>
    <row r="17279" spans="22:22" x14ac:dyDescent="0.3">
      <c r="V17279" s="66"/>
    </row>
    <row r="17280" spans="22:22" x14ac:dyDescent="0.3">
      <c r="V17280" s="66"/>
    </row>
    <row r="17281" spans="22:22" x14ac:dyDescent="0.3">
      <c r="V17281" s="66"/>
    </row>
    <row r="17282" spans="22:22" x14ac:dyDescent="0.3">
      <c r="V17282" s="66"/>
    </row>
    <row r="17283" spans="22:22" x14ac:dyDescent="0.3">
      <c r="V17283" s="66"/>
    </row>
    <row r="17284" spans="22:22" x14ac:dyDescent="0.3">
      <c r="V17284" s="66"/>
    </row>
    <row r="17285" spans="22:22" x14ac:dyDescent="0.3">
      <c r="V17285" s="66"/>
    </row>
    <row r="17286" spans="22:22" x14ac:dyDescent="0.3">
      <c r="V17286" s="66"/>
    </row>
    <row r="17287" spans="22:22" x14ac:dyDescent="0.3">
      <c r="V17287" s="66"/>
    </row>
    <row r="17288" spans="22:22" x14ac:dyDescent="0.3">
      <c r="V17288" s="66"/>
    </row>
    <row r="17289" spans="22:22" x14ac:dyDescent="0.3">
      <c r="V17289" s="66"/>
    </row>
    <row r="17290" spans="22:22" x14ac:dyDescent="0.3">
      <c r="V17290" s="66"/>
    </row>
    <row r="17291" spans="22:22" x14ac:dyDescent="0.3">
      <c r="V17291" s="66"/>
    </row>
    <row r="17292" spans="22:22" x14ac:dyDescent="0.3">
      <c r="V17292" s="66"/>
    </row>
    <row r="17293" spans="22:22" x14ac:dyDescent="0.3">
      <c r="V17293" s="66"/>
    </row>
    <row r="17294" spans="22:22" x14ac:dyDescent="0.3">
      <c r="V17294" s="66"/>
    </row>
    <row r="17295" spans="22:22" x14ac:dyDescent="0.3">
      <c r="V17295" s="66"/>
    </row>
    <row r="17296" spans="22:22" x14ac:dyDescent="0.3">
      <c r="V17296" s="66"/>
    </row>
    <row r="17297" spans="22:22" x14ac:dyDescent="0.3">
      <c r="V17297" s="66"/>
    </row>
    <row r="17298" spans="22:22" x14ac:dyDescent="0.3">
      <c r="V17298" s="66"/>
    </row>
    <row r="17299" spans="22:22" x14ac:dyDescent="0.3">
      <c r="V17299" s="66"/>
    </row>
    <row r="17300" spans="22:22" x14ac:dyDescent="0.3">
      <c r="V17300" s="66"/>
    </row>
    <row r="17301" spans="22:22" x14ac:dyDescent="0.3">
      <c r="V17301" s="66"/>
    </row>
    <row r="17302" spans="22:22" x14ac:dyDescent="0.3">
      <c r="V17302" s="66"/>
    </row>
    <row r="17303" spans="22:22" x14ac:dyDescent="0.3">
      <c r="V17303" s="66"/>
    </row>
    <row r="17304" spans="22:22" x14ac:dyDescent="0.3">
      <c r="V17304" s="66"/>
    </row>
    <row r="17305" spans="22:22" x14ac:dyDescent="0.3">
      <c r="V17305" s="66"/>
    </row>
    <row r="17306" spans="22:22" x14ac:dyDescent="0.3">
      <c r="V17306" s="66"/>
    </row>
    <row r="17307" spans="22:22" x14ac:dyDescent="0.3">
      <c r="V17307" s="66"/>
    </row>
    <row r="17308" spans="22:22" x14ac:dyDescent="0.3">
      <c r="V17308" s="66"/>
    </row>
    <row r="17309" spans="22:22" x14ac:dyDescent="0.3">
      <c r="V17309" s="66"/>
    </row>
    <row r="17310" spans="22:22" x14ac:dyDescent="0.3">
      <c r="V17310" s="66"/>
    </row>
    <row r="17311" spans="22:22" x14ac:dyDescent="0.3">
      <c r="V17311" s="66"/>
    </row>
    <row r="17312" spans="22:22" x14ac:dyDescent="0.3">
      <c r="V17312" s="66"/>
    </row>
    <row r="17313" spans="22:22" x14ac:dyDescent="0.3">
      <c r="V17313" s="66"/>
    </row>
    <row r="17314" spans="22:22" x14ac:dyDescent="0.3">
      <c r="V17314" s="66"/>
    </row>
    <row r="17315" spans="22:22" x14ac:dyDescent="0.3">
      <c r="V17315" s="66"/>
    </row>
    <row r="17316" spans="22:22" x14ac:dyDescent="0.3">
      <c r="V17316" s="66"/>
    </row>
    <row r="17317" spans="22:22" x14ac:dyDescent="0.3">
      <c r="V17317" s="66"/>
    </row>
    <row r="17318" spans="22:22" x14ac:dyDescent="0.3">
      <c r="V17318" s="66"/>
    </row>
    <row r="17319" spans="22:22" x14ac:dyDescent="0.3">
      <c r="V17319" s="66"/>
    </row>
    <row r="17320" spans="22:22" x14ac:dyDescent="0.3">
      <c r="V17320" s="66"/>
    </row>
    <row r="17321" spans="22:22" x14ac:dyDescent="0.3">
      <c r="V17321" s="66"/>
    </row>
    <row r="17322" spans="22:22" x14ac:dyDescent="0.3">
      <c r="V17322" s="66"/>
    </row>
    <row r="17323" spans="22:22" x14ac:dyDescent="0.3">
      <c r="V17323" s="66"/>
    </row>
    <row r="17324" spans="22:22" x14ac:dyDescent="0.3">
      <c r="V17324" s="66"/>
    </row>
    <row r="17325" spans="22:22" x14ac:dyDescent="0.3">
      <c r="V17325" s="66"/>
    </row>
    <row r="17326" spans="22:22" x14ac:dyDescent="0.3">
      <c r="V17326" s="66"/>
    </row>
    <row r="17327" spans="22:22" x14ac:dyDescent="0.3">
      <c r="V17327" s="66"/>
    </row>
    <row r="17328" spans="22:22" x14ac:dyDescent="0.3">
      <c r="V17328" s="66"/>
    </row>
    <row r="17329" spans="22:22" x14ac:dyDescent="0.3">
      <c r="V17329" s="66"/>
    </row>
    <row r="17330" spans="22:22" x14ac:dyDescent="0.3">
      <c r="V17330" s="66"/>
    </row>
    <row r="17331" spans="22:22" x14ac:dyDescent="0.3">
      <c r="V17331" s="66"/>
    </row>
    <row r="17332" spans="22:22" x14ac:dyDescent="0.3">
      <c r="V17332" s="66"/>
    </row>
    <row r="17333" spans="22:22" x14ac:dyDescent="0.3">
      <c r="V17333" s="66"/>
    </row>
    <row r="17334" spans="22:22" x14ac:dyDescent="0.3">
      <c r="V17334" s="66"/>
    </row>
    <row r="17335" spans="22:22" x14ac:dyDescent="0.3">
      <c r="V17335" s="66"/>
    </row>
    <row r="17336" spans="22:22" x14ac:dyDescent="0.3">
      <c r="V17336" s="66"/>
    </row>
    <row r="17337" spans="22:22" x14ac:dyDescent="0.3">
      <c r="V17337" s="66"/>
    </row>
    <row r="17338" spans="22:22" x14ac:dyDescent="0.3">
      <c r="V17338" s="66"/>
    </row>
    <row r="17339" spans="22:22" x14ac:dyDescent="0.3">
      <c r="V17339" s="66"/>
    </row>
    <row r="17340" spans="22:22" x14ac:dyDescent="0.3">
      <c r="V17340" s="66"/>
    </row>
    <row r="17341" spans="22:22" x14ac:dyDescent="0.3">
      <c r="V17341" s="66"/>
    </row>
    <row r="17342" spans="22:22" x14ac:dyDescent="0.3">
      <c r="V17342" s="66"/>
    </row>
    <row r="17343" spans="22:22" x14ac:dyDescent="0.3">
      <c r="V17343" s="66"/>
    </row>
    <row r="17344" spans="22:22" x14ac:dyDescent="0.3">
      <c r="V17344" s="66"/>
    </row>
    <row r="17345" spans="22:22" x14ac:dyDescent="0.3">
      <c r="V17345" s="66"/>
    </row>
    <row r="17346" spans="22:22" x14ac:dyDescent="0.3">
      <c r="V17346" s="66"/>
    </row>
    <row r="17347" spans="22:22" x14ac:dyDescent="0.3">
      <c r="V17347" s="66"/>
    </row>
    <row r="17348" spans="22:22" x14ac:dyDescent="0.3">
      <c r="V17348" s="66"/>
    </row>
    <row r="17349" spans="22:22" x14ac:dyDescent="0.3">
      <c r="V17349" s="66"/>
    </row>
    <row r="17350" spans="22:22" x14ac:dyDescent="0.3">
      <c r="V17350" s="66"/>
    </row>
    <row r="17351" spans="22:22" x14ac:dyDescent="0.3">
      <c r="V17351" s="66"/>
    </row>
    <row r="17352" spans="22:22" x14ac:dyDescent="0.3">
      <c r="V17352" s="66"/>
    </row>
    <row r="17353" spans="22:22" x14ac:dyDescent="0.3">
      <c r="V17353" s="66"/>
    </row>
    <row r="17354" spans="22:22" x14ac:dyDescent="0.3">
      <c r="V17354" s="66"/>
    </row>
    <row r="17355" spans="22:22" x14ac:dyDescent="0.3">
      <c r="V17355" s="66"/>
    </row>
    <row r="17356" spans="22:22" x14ac:dyDescent="0.3">
      <c r="V17356" s="66"/>
    </row>
    <row r="17357" spans="22:22" x14ac:dyDescent="0.3">
      <c r="V17357" s="66"/>
    </row>
    <row r="17358" spans="22:22" x14ac:dyDescent="0.3">
      <c r="V17358" s="66"/>
    </row>
    <row r="17359" spans="22:22" x14ac:dyDescent="0.3">
      <c r="V17359" s="66"/>
    </row>
    <row r="17360" spans="22:22" x14ac:dyDescent="0.3">
      <c r="V17360" s="66"/>
    </row>
    <row r="17361" spans="22:22" x14ac:dyDescent="0.3">
      <c r="V17361" s="66"/>
    </row>
    <row r="17362" spans="22:22" x14ac:dyDescent="0.3">
      <c r="V17362" s="66"/>
    </row>
    <row r="17363" spans="22:22" x14ac:dyDescent="0.3">
      <c r="V17363" s="66"/>
    </row>
    <row r="17364" spans="22:22" x14ac:dyDescent="0.3">
      <c r="V17364" s="66"/>
    </row>
    <row r="17365" spans="22:22" x14ac:dyDescent="0.3">
      <c r="V17365" s="66"/>
    </row>
    <row r="17366" spans="22:22" x14ac:dyDescent="0.3">
      <c r="V17366" s="66"/>
    </row>
    <row r="17367" spans="22:22" x14ac:dyDescent="0.3">
      <c r="V17367" s="66"/>
    </row>
    <row r="17368" spans="22:22" x14ac:dyDescent="0.3">
      <c r="V17368" s="66"/>
    </row>
    <row r="17369" spans="22:22" x14ac:dyDescent="0.3">
      <c r="V17369" s="66"/>
    </row>
    <row r="17370" spans="22:22" x14ac:dyDescent="0.3">
      <c r="V17370" s="66"/>
    </row>
    <row r="17371" spans="22:22" x14ac:dyDescent="0.3">
      <c r="V17371" s="66"/>
    </row>
    <row r="17372" spans="22:22" x14ac:dyDescent="0.3">
      <c r="V17372" s="66"/>
    </row>
    <row r="17373" spans="22:22" x14ac:dyDescent="0.3">
      <c r="V17373" s="66"/>
    </row>
    <row r="17374" spans="22:22" x14ac:dyDescent="0.3">
      <c r="V17374" s="66"/>
    </row>
    <row r="17375" spans="22:22" x14ac:dyDescent="0.3">
      <c r="V17375" s="66"/>
    </row>
    <row r="17376" spans="22:22" x14ac:dyDescent="0.3">
      <c r="V17376" s="66"/>
    </row>
    <row r="17377" spans="22:22" x14ac:dyDescent="0.3">
      <c r="V17377" s="66"/>
    </row>
    <row r="17378" spans="22:22" x14ac:dyDescent="0.3">
      <c r="V17378" s="66"/>
    </row>
    <row r="17379" spans="22:22" x14ac:dyDescent="0.3">
      <c r="V17379" s="66"/>
    </row>
    <row r="17380" spans="22:22" x14ac:dyDescent="0.3">
      <c r="V17380" s="66"/>
    </row>
    <row r="17381" spans="22:22" x14ac:dyDescent="0.3">
      <c r="V17381" s="66"/>
    </row>
    <row r="17382" spans="22:22" x14ac:dyDescent="0.3">
      <c r="V17382" s="66"/>
    </row>
    <row r="17383" spans="22:22" x14ac:dyDescent="0.3">
      <c r="V17383" s="66"/>
    </row>
    <row r="17384" spans="22:22" x14ac:dyDescent="0.3">
      <c r="V17384" s="66"/>
    </row>
    <row r="17385" spans="22:22" x14ac:dyDescent="0.3">
      <c r="V17385" s="66"/>
    </row>
    <row r="17386" spans="22:22" x14ac:dyDescent="0.3">
      <c r="V17386" s="66"/>
    </row>
    <row r="17387" spans="22:22" x14ac:dyDescent="0.3">
      <c r="V17387" s="66"/>
    </row>
    <row r="17388" spans="22:22" x14ac:dyDescent="0.3">
      <c r="V17388" s="66"/>
    </row>
    <row r="17389" spans="22:22" x14ac:dyDescent="0.3">
      <c r="V17389" s="66"/>
    </row>
    <row r="17390" spans="22:22" x14ac:dyDescent="0.3">
      <c r="V17390" s="66"/>
    </row>
    <row r="17391" spans="22:22" x14ac:dyDescent="0.3">
      <c r="V17391" s="66"/>
    </row>
    <row r="17392" spans="22:22" x14ac:dyDescent="0.3">
      <c r="V17392" s="66"/>
    </row>
    <row r="17393" spans="22:22" x14ac:dyDescent="0.3">
      <c r="V17393" s="66"/>
    </row>
    <row r="17394" spans="22:22" x14ac:dyDescent="0.3">
      <c r="V17394" s="66"/>
    </row>
    <row r="17395" spans="22:22" x14ac:dyDescent="0.3">
      <c r="V17395" s="66"/>
    </row>
    <row r="17396" spans="22:22" x14ac:dyDescent="0.3">
      <c r="V17396" s="66"/>
    </row>
    <row r="17397" spans="22:22" x14ac:dyDescent="0.3">
      <c r="V17397" s="66"/>
    </row>
    <row r="17398" spans="22:22" x14ac:dyDescent="0.3">
      <c r="V17398" s="66"/>
    </row>
    <row r="17399" spans="22:22" x14ac:dyDescent="0.3">
      <c r="V17399" s="66"/>
    </row>
    <row r="17400" spans="22:22" x14ac:dyDescent="0.3">
      <c r="V17400" s="66"/>
    </row>
    <row r="17401" spans="22:22" x14ac:dyDescent="0.3">
      <c r="V17401" s="66"/>
    </row>
    <row r="17402" spans="22:22" x14ac:dyDescent="0.3">
      <c r="V17402" s="66"/>
    </row>
    <row r="17403" spans="22:22" x14ac:dyDescent="0.3">
      <c r="V17403" s="66"/>
    </row>
    <row r="17404" spans="22:22" x14ac:dyDescent="0.3">
      <c r="V17404" s="66"/>
    </row>
    <row r="17405" spans="22:22" x14ac:dyDescent="0.3">
      <c r="V17405" s="66"/>
    </row>
    <row r="17406" spans="22:22" x14ac:dyDescent="0.3">
      <c r="V17406" s="66"/>
    </row>
    <row r="17407" spans="22:22" x14ac:dyDescent="0.3">
      <c r="V17407" s="66"/>
    </row>
    <row r="17408" spans="22:22" x14ac:dyDescent="0.3">
      <c r="V17408" s="66"/>
    </row>
    <row r="17409" spans="22:22" x14ac:dyDescent="0.3">
      <c r="V17409" s="66"/>
    </row>
    <row r="17410" spans="22:22" x14ac:dyDescent="0.3">
      <c r="V17410" s="66"/>
    </row>
    <row r="17411" spans="22:22" x14ac:dyDescent="0.3">
      <c r="V17411" s="66"/>
    </row>
    <row r="17412" spans="22:22" x14ac:dyDescent="0.3">
      <c r="V17412" s="66"/>
    </row>
    <row r="17413" spans="22:22" x14ac:dyDescent="0.3">
      <c r="V17413" s="66"/>
    </row>
    <row r="17414" spans="22:22" x14ac:dyDescent="0.3">
      <c r="V17414" s="66"/>
    </row>
    <row r="17415" spans="22:22" x14ac:dyDescent="0.3">
      <c r="V17415" s="66"/>
    </row>
    <row r="17416" spans="22:22" x14ac:dyDescent="0.3">
      <c r="V17416" s="66"/>
    </row>
    <row r="17417" spans="22:22" x14ac:dyDescent="0.3">
      <c r="V17417" s="66"/>
    </row>
    <row r="17418" spans="22:22" x14ac:dyDescent="0.3">
      <c r="V17418" s="66"/>
    </row>
    <row r="17419" spans="22:22" x14ac:dyDescent="0.3">
      <c r="V17419" s="66"/>
    </row>
    <row r="17420" spans="22:22" x14ac:dyDescent="0.3">
      <c r="V17420" s="66"/>
    </row>
    <row r="17421" spans="22:22" x14ac:dyDescent="0.3">
      <c r="V17421" s="66"/>
    </row>
    <row r="17422" spans="22:22" x14ac:dyDescent="0.3">
      <c r="V17422" s="66"/>
    </row>
    <row r="17423" spans="22:22" x14ac:dyDescent="0.3">
      <c r="V17423" s="66"/>
    </row>
    <row r="17424" spans="22:22" x14ac:dyDescent="0.3">
      <c r="V17424" s="66"/>
    </row>
    <row r="17425" spans="22:22" x14ac:dyDescent="0.3">
      <c r="V17425" s="66"/>
    </row>
    <row r="17426" spans="22:22" x14ac:dyDescent="0.3">
      <c r="V17426" s="66"/>
    </row>
    <row r="17427" spans="22:22" x14ac:dyDescent="0.3">
      <c r="V17427" s="66"/>
    </row>
    <row r="17428" spans="22:22" x14ac:dyDescent="0.3">
      <c r="V17428" s="66"/>
    </row>
    <row r="17429" spans="22:22" x14ac:dyDescent="0.3">
      <c r="V17429" s="66"/>
    </row>
    <row r="17430" spans="22:22" x14ac:dyDescent="0.3">
      <c r="V17430" s="66"/>
    </row>
    <row r="17431" spans="22:22" x14ac:dyDescent="0.3">
      <c r="V17431" s="66"/>
    </row>
    <row r="17432" spans="22:22" x14ac:dyDescent="0.3">
      <c r="V17432" s="66"/>
    </row>
    <row r="17433" spans="22:22" x14ac:dyDescent="0.3">
      <c r="V17433" s="66"/>
    </row>
    <row r="17434" spans="22:22" x14ac:dyDescent="0.3">
      <c r="V17434" s="66"/>
    </row>
    <row r="17435" spans="22:22" x14ac:dyDescent="0.3">
      <c r="V17435" s="66"/>
    </row>
    <row r="17436" spans="22:22" x14ac:dyDescent="0.3">
      <c r="V17436" s="66"/>
    </row>
    <row r="17437" spans="22:22" x14ac:dyDescent="0.3">
      <c r="V17437" s="66"/>
    </row>
    <row r="17438" spans="22:22" x14ac:dyDescent="0.3">
      <c r="V17438" s="66"/>
    </row>
    <row r="17439" spans="22:22" x14ac:dyDescent="0.3">
      <c r="V17439" s="66"/>
    </row>
    <row r="17440" spans="22:22" x14ac:dyDescent="0.3">
      <c r="V17440" s="66"/>
    </row>
    <row r="17441" spans="22:22" x14ac:dyDescent="0.3">
      <c r="V17441" s="66"/>
    </row>
    <row r="17442" spans="22:22" x14ac:dyDescent="0.3">
      <c r="V17442" s="66"/>
    </row>
    <row r="17443" spans="22:22" x14ac:dyDescent="0.3">
      <c r="V17443" s="66"/>
    </row>
    <row r="17444" spans="22:22" x14ac:dyDescent="0.3">
      <c r="V17444" s="66"/>
    </row>
    <row r="17445" spans="22:22" x14ac:dyDescent="0.3">
      <c r="V17445" s="66"/>
    </row>
    <row r="17446" spans="22:22" x14ac:dyDescent="0.3">
      <c r="V17446" s="66"/>
    </row>
    <row r="17447" spans="22:22" x14ac:dyDescent="0.3">
      <c r="V17447" s="66"/>
    </row>
    <row r="17448" spans="22:22" x14ac:dyDescent="0.3">
      <c r="V17448" s="66"/>
    </row>
    <row r="17449" spans="22:22" x14ac:dyDescent="0.3">
      <c r="V17449" s="66"/>
    </row>
    <row r="17450" spans="22:22" x14ac:dyDescent="0.3">
      <c r="V17450" s="66"/>
    </row>
    <row r="17451" spans="22:22" x14ac:dyDescent="0.3">
      <c r="V17451" s="66"/>
    </row>
    <row r="17452" spans="22:22" x14ac:dyDescent="0.3">
      <c r="V17452" s="66"/>
    </row>
    <row r="17453" spans="22:22" x14ac:dyDescent="0.3">
      <c r="V17453" s="66"/>
    </row>
    <row r="17454" spans="22:22" x14ac:dyDescent="0.3">
      <c r="V17454" s="66"/>
    </row>
    <row r="17455" spans="22:22" x14ac:dyDescent="0.3">
      <c r="V17455" s="66"/>
    </row>
    <row r="17456" spans="22:22" x14ac:dyDescent="0.3">
      <c r="V17456" s="66"/>
    </row>
    <row r="17457" spans="22:22" x14ac:dyDescent="0.3">
      <c r="V17457" s="66"/>
    </row>
    <row r="17458" spans="22:22" x14ac:dyDescent="0.3">
      <c r="V17458" s="66"/>
    </row>
    <row r="17459" spans="22:22" x14ac:dyDescent="0.3">
      <c r="V17459" s="66"/>
    </row>
    <row r="17460" spans="22:22" x14ac:dyDescent="0.3">
      <c r="V17460" s="66"/>
    </row>
    <row r="17461" spans="22:22" x14ac:dyDescent="0.3">
      <c r="V17461" s="66"/>
    </row>
    <row r="17462" spans="22:22" x14ac:dyDescent="0.3">
      <c r="V17462" s="66"/>
    </row>
    <row r="17463" spans="22:22" x14ac:dyDescent="0.3">
      <c r="V17463" s="66"/>
    </row>
    <row r="17464" spans="22:22" x14ac:dyDescent="0.3">
      <c r="V17464" s="66"/>
    </row>
    <row r="17465" spans="22:22" x14ac:dyDescent="0.3">
      <c r="V17465" s="66"/>
    </row>
    <row r="17466" spans="22:22" x14ac:dyDescent="0.3">
      <c r="V17466" s="66"/>
    </row>
    <row r="17467" spans="22:22" x14ac:dyDescent="0.3">
      <c r="V17467" s="66"/>
    </row>
    <row r="17468" spans="22:22" x14ac:dyDescent="0.3">
      <c r="V17468" s="66"/>
    </row>
    <row r="17469" spans="22:22" x14ac:dyDescent="0.3">
      <c r="V17469" s="66"/>
    </row>
    <row r="17470" spans="22:22" x14ac:dyDescent="0.3">
      <c r="V17470" s="66"/>
    </row>
    <row r="17471" spans="22:22" x14ac:dyDescent="0.3">
      <c r="V17471" s="66"/>
    </row>
    <row r="17472" spans="22:22" x14ac:dyDescent="0.3">
      <c r="V17472" s="66"/>
    </row>
    <row r="17473" spans="22:22" x14ac:dyDescent="0.3">
      <c r="V17473" s="66"/>
    </row>
    <row r="17474" spans="22:22" x14ac:dyDescent="0.3">
      <c r="V17474" s="66"/>
    </row>
    <row r="17475" spans="22:22" x14ac:dyDescent="0.3">
      <c r="V17475" s="66"/>
    </row>
    <row r="17476" spans="22:22" x14ac:dyDescent="0.3">
      <c r="V17476" s="66"/>
    </row>
    <row r="17477" spans="22:22" x14ac:dyDescent="0.3">
      <c r="V17477" s="66"/>
    </row>
    <row r="17478" spans="22:22" x14ac:dyDescent="0.3">
      <c r="V17478" s="66"/>
    </row>
    <row r="17479" spans="22:22" x14ac:dyDescent="0.3">
      <c r="V17479" s="66"/>
    </row>
    <row r="17480" spans="22:22" x14ac:dyDescent="0.3">
      <c r="V17480" s="66"/>
    </row>
    <row r="17481" spans="22:22" x14ac:dyDescent="0.3">
      <c r="V17481" s="66"/>
    </row>
    <row r="17482" spans="22:22" x14ac:dyDescent="0.3">
      <c r="V17482" s="66"/>
    </row>
    <row r="17483" spans="22:22" x14ac:dyDescent="0.3">
      <c r="V17483" s="66"/>
    </row>
    <row r="17484" spans="22:22" x14ac:dyDescent="0.3">
      <c r="V17484" s="66"/>
    </row>
    <row r="17485" spans="22:22" x14ac:dyDescent="0.3">
      <c r="V17485" s="66"/>
    </row>
    <row r="17486" spans="22:22" x14ac:dyDescent="0.3">
      <c r="V17486" s="66"/>
    </row>
    <row r="17487" spans="22:22" x14ac:dyDescent="0.3">
      <c r="V17487" s="66"/>
    </row>
    <row r="17488" spans="22:22" x14ac:dyDescent="0.3">
      <c r="V17488" s="66"/>
    </row>
    <row r="17489" spans="22:22" x14ac:dyDescent="0.3">
      <c r="V17489" s="66"/>
    </row>
    <row r="17490" spans="22:22" x14ac:dyDescent="0.3">
      <c r="V17490" s="66"/>
    </row>
    <row r="17491" spans="22:22" x14ac:dyDescent="0.3">
      <c r="V17491" s="66"/>
    </row>
    <row r="17492" spans="22:22" x14ac:dyDescent="0.3">
      <c r="V17492" s="66"/>
    </row>
    <row r="17493" spans="22:22" x14ac:dyDescent="0.3">
      <c r="V17493" s="66"/>
    </row>
    <row r="17494" spans="22:22" x14ac:dyDescent="0.3">
      <c r="V17494" s="66"/>
    </row>
    <row r="17495" spans="22:22" x14ac:dyDescent="0.3">
      <c r="V17495" s="66"/>
    </row>
    <row r="17496" spans="22:22" x14ac:dyDescent="0.3">
      <c r="V17496" s="66"/>
    </row>
    <row r="17497" spans="22:22" x14ac:dyDescent="0.3">
      <c r="V17497" s="66"/>
    </row>
    <row r="17498" spans="22:22" x14ac:dyDescent="0.3">
      <c r="V17498" s="66"/>
    </row>
    <row r="17499" spans="22:22" x14ac:dyDescent="0.3">
      <c r="V17499" s="66"/>
    </row>
    <row r="17500" spans="22:22" x14ac:dyDescent="0.3">
      <c r="V17500" s="66"/>
    </row>
    <row r="17501" spans="22:22" x14ac:dyDescent="0.3">
      <c r="V17501" s="66"/>
    </row>
    <row r="17502" spans="22:22" x14ac:dyDescent="0.3">
      <c r="V17502" s="66"/>
    </row>
    <row r="17503" spans="22:22" x14ac:dyDescent="0.3">
      <c r="V17503" s="66"/>
    </row>
    <row r="17504" spans="22:22" x14ac:dyDescent="0.3">
      <c r="V17504" s="66"/>
    </row>
    <row r="17505" spans="22:22" x14ac:dyDescent="0.3">
      <c r="V17505" s="66"/>
    </row>
    <row r="17506" spans="22:22" x14ac:dyDescent="0.3">
      <c r="V17506" s="66"/>
    </row>
    <row r="17507" spans="22:22" x14ac:dyDescent="0.3">
      <c r="V17507" s="66"/>
    </row>
    <row r="17508" spans="22:22" x14ac:dyDescent="0.3">
      <c r="V17508" s="66"/>
    </row>
    <row r="17509" spans="22:22" x14ac:dyDescent="0.3">
      <c r="V17509" s="66"/>
    </row>
    <row r="17510" spans="22:22" x14ac:dyDescent="0.3">
      <c r="V17510" s="66"/>
    </row>
    <row r="17511" spans="22:22" x14ac:dyDescent="0.3">
      <c r="V17511" s="66"/>
    </row>
    <row r="17512" spans="22:22" x14ac:dyDescent="0.3">
      <c r="V17512" s="66"/>
    </row>
    <row r="17513" spans="22:22" x14ac:dyDescent="0.3">
      <c r="V17513" s="66"/>
    </row>
    <row r="17514" spans="22:22" x14ac:dyDescent="0.3">
      <c r="V17514" s="66"/>
    </row>
    <row r="17515" spans="22:22" x14ac:dyDescent="0.3">
      <c r="V17515" s="66"/>
    </row>
    <row r="17516" spans="22:22" x14ac:dyDescent="0.3">
      <c r="V17516" s="66"/>
    </row>
    <row r="17517" spans="22:22" x14ac:dyDescent="0.3">
      <c r="V17517" s="66"/>
    </row>
    <row r="17518" spans="22:22" x14ac:dyDescent="0.3">
      <c r="V17518" s="66"/>
    </row>
    <row r="17519" spans="22:22" x14ac:dyDescent="0.3">
      <c r="V17519" s="66"/>
    </row>
    <row r="17520" spans="22:22" x14ac:dyDescent="0.3">
      <c r="V17520" s="66"/>
    </row>
    <row r="17521" spans="22:22" x14ac:dyDescent="0.3">
      <c r="V17521" s="66"/>
    </row>
    <row r="17522" spans="22:22" x14ac:dyDescent="0.3">
      <c r="V17522" s="66"/>
    </row>
    <row r="17523" spans="22:22" x14ac:dyDescent="0.3">
      <c r="V17523" s="66"/>
    </row>
    <row r="17524" spans="22:22" x14ac:dyDescent="0.3">
      <c r="V17524" s="66"/>
    </row>
    <row r="17525" spans="22:22" x14ac:dyDescent="0.3">
      <c r="V17525" s="66"/>
    </row>
    <row r="17526" spans="22:22" x14ac:dyDescent="0.3">
      <c r="V17526" s="66"/>
    </row>
    <row r="17527" spans="22:22" x14ac:dyDescent="0.3">
      <c r="V17527" s="66"/>
    </row>
    <row r="17528" spans="22:22" x14ac:dyDescent="0.3">
      <c r="V17528" s="66"/>
    </row>
    <row r="17529" spans="22:22" x14ac:dyDescent="0.3">
      <c r="V17529" s="66"/>
    </row>
    <row r="17530" spans="22:22" x14ac:dyDescent="0.3">
      <c r="V17530" s="66"/>
    </row>
    <row r="17531" spans="22:22" x14ac:dyDescent="0.3">
      <c r="V17531" s="66"/>
    </row>
    <row r="17532" spans="22:22" x14ac:dyDescent="0.3">
      <c r="V17532" s="66"/>
    </row>
    <row r="17533" spans="22:22" x14ac:dyDescent="0.3">
      <c r="V17533" s="66"/>
    </row>
    <row r="17534" spans="22:22" x14ac:dyDescent="0.3">
      <c r="V17534" s="66"/>
    </row>
    <row r="17535" spans="22:22" x14ac:dyDescent="0.3">
      <c r="V17535" s="66"/>
    </row>
    <row r="17536" spans="22:22" x14ac:dyDescent="0.3">
      <c r="V17536" s="66"/>
    </row>
    <row r="17537" spans="22:22" x14ac:dyDescent="0.3">
      <c r="V17537" s="66"/>
    </row>
    <row r="17538" spans="22:22" x14ac:dyDescent="0.3">
      <c r="V17538" s="66"/>
    </row>
    <row r="17539" spans="22:22" x14ac:dyDescent="0.3">
      <c r="V17539" s="66"/>
    </row>
    <row r="17540" spans="22:22" x14ac:dyDescent="0.3">
      <c r="V17540" s="66"/>
    </row>
    <row r="17541" spans="22:22" x14ac:dyDescent="0.3">
      <c r="V17541" s="66"/>
    </row>
    <row r="17542" spans="22:22" x14ac:dyDescent="0.3">
      <c r="V17542" s="66"/>
    </row>
    <row r="17543" spans="22:22" x14ac:dyDescent="0.3">
      <c r="V17543" s="66"/>
    </row>
    <row r="17544" spans="22:22" x14ac:dyDescent="0.3">
      <c r="V17544" s="66"/>
    </row>
    <row r="17545" spans="22:22" x14ac:dyDescent="0.3">
      <c r="V17545" s="66"/>
    </row>
    <row r="17546" spans="22:22" x14ac:dyDescent="0.3">
      <c r="V17546" s="66"/>
    </row>
    <row r="17547" spans="22:22" x14ac:dyDescent="0.3">
      <c r="V17547" s="66"/>
    </row>
    <row r="17548" spans="22:22" x14ac:dyDescent="0.3">
      <c r="V17548" s="66"/>
    </row>
    <row r="17549" spans="22:22" x14ac:dyDescent="0.3">
      <c r="V17549" s="66"/>
    </row>
    <row r="17550" spans="22:22" x14ac:dyDescent="0.3">
      <c r="V17550" s="66"/>
    </row>
    <row r="17551" spans="22:22" x14ac:dyDescent="0.3">
      <c r="V17551" s="66"/>
    </row>
    <row r="17552" spans="22:22" x14ac:dyDescent="0.3">
      <c r="V17552" s="66"/>
    </row>
    <row r="17553" spans="22:22" x14ac:dyDescent="0.3">
      <c r="V17553" s="66"/>
    </row>
    <row r="17554" spans="22:22" x14ac:dyDescent="0.3">
      <c r="V17554" s="66"/>
    </row>
    <row r="17555" spans="22:22" x14ac:dyDescent="0.3">
      <c r="V17555" s="66"/>
    </row>
    <row r="17556" spans="22:22" x14ac:dyDescent="0.3">
      <c r="V17556" s="66"/>
    </row>
    <row r="17557" spans="22:22" x14ac:dyDescent="0.3">
      <c r="V17557" s="66"/>
    </row>
    <row r="17558" spans="22:22" x14ac:dyDescent="0.3">
      <c r="V17558" s="66"/>
    </row>
    <row r="17559" spans="22:22" x14ac:dyDescent="0.3">
      <c r="V17559" s="66"/>
    </row>
    <row r="17560" spans="22:22" x14ac:dyDescent="0.3">
      <c r="V17560" s="66"/>
    </row>
    <row r="17561" spans="22:22" x14ac:dyDescent="0.3">
      <c r="V17561" s="66"/>
    </row>
    <row r="17562" spans="22:22" x14ac:dyDescent="0.3">
      <c r="V17562" s="66"/>
    </row>
    <row r="17563" spans="22:22" x14ac:dyDescent="0.3">
      <c r="V17563" s="66"/>
    </row>
    <row r="17564" spans="22:22" x14ac:dyDescent="0.3">
      <c r="V17564" s="66"/>
    </row>
    <row r="17565" spans="22:22" x14ac:dyDescent="0.3">
      <c r="V17565" s="66"/>
    </row>
    <row r="17566" spans="22:22" x14ac:dyDescent="0.3">
      <c r="V17566" s="66"/>
    </row>
    <row r="17567" spans="22:22" x14ac:dyDescent="0.3">
      <c r="V17567" s="66"/>
    </row>
    <row r="17568" spans="22:22" x14ac:dyDescent="0.3">
      <c r="V17568" s="66"/>
    </row>
    <row r="17569" spans="22:22" x14ac:dyDescent="0.3">
      <c r="V17569" s="66"/>
    </row>
    <row r="17570" spans="22:22" x14ac:dyDescent="0.3">
      <c r="V17570" s="66"/>
    </row>
    <row r="17571" spans="22:22" x14ac:dyDescent="0.3">
      <c r="V17571" s="66"/>
    </row>
    <row r="17572" spans="22:22" x14ac:dyDescent="0.3">
      <c r="V17572" s="66"/>
    </row>
    <row r="17573" spans="22:22" x14ac:dyDescent="0.3">
      <c r="V17573" s="66"/>
    </row>
    <row r="17574" spans="22:22" x14ac:dyDescent="0.3">
      <c r="V17574" s="66"/>
    </row>
    <row r="17575" spans="22:22" x14ac:dyDescent="0.3">
      <c r="V17575" s="66"/>
    </row>
    <row r="17576" spans="22:22" x14ac:dyDescent="0.3">
      <c r="V17576" s="66"/>
    </row>
    <row r="17577" spans="22:22" x14ac:dyDescent="0.3">
      <c r="V17577" s="66"/>
    </row>
    <row r="17578" spans="22:22" x14ac:dyDescent="0.3">
      <c r="V17578" s="66"/>
    </row>
    <row r="17579" spans="22:22" x14ac:dyDescent="0.3">
      <c r="V17579" s="66"/>
    </row>
    <row r="17580" spans="22:22" x14ac:dyDescent="0.3">
      <c r="V17580" s="66"/>
    </row>
    <row r="17581" spans="22:22" x14ac:dyDescent="0.3">
      <c r="V17581" s="66"/>
    </row>
    <row r="17582" spans="22:22" x14ac:dyDescent="0.3">
      <c r="V17582" s="66"/>
    </row>
    <row r="17583" spans="22:22" x14ac:dyDescent="0.3">
      <c r="V17583" s="66"/>
    </row>
    <row r="17584" spans="22:22" x14ac:dyDescent="0.3">
      <c r="V17584" s="66"/>
    </row>
    <row r="17585" spans="22:22" x14ac:dyDescent="0.3">
      <c r="V17585" s="66"/>
    </row>
    <row r="17586" spans="22:22" x14ac:dyDescent="0.3">
      <c r="V17586" s="66"/>
    </row>
    <row r="17587" spans="22:22" x14ac:dyDescent="0.3">
      <c r="V17587" s="66"/>
    </row>
    <row r="17588" spans="22:22" x14ac:dyDescent="0.3">
      <c r="V17588" s="66"/>
    </row>
    <row r="17589" spans="22:22" x14ac:dyDescent="0.3">
      <c r="V17589" s="66"/>
    </row>
    <row r="17590" spans="22:22" x14ac:dyDescent="0.3">
      <c r="V17590" s="66"/>
    </row>
    <row r="17591" spans="22:22" x14ac:dyDescent="0.3">
      <c r="V17591" s="66"/>
    </row>
    <row r="17592" spans="22:22" x14ac:dyDescent="0.3">
      <c r="V17592" s="66"/>
    </row>
    <row r="17593" spans="22:22" x14ac:dyDescent="0.3">
      <c r="V17593" s="66"/>
    </row>
    <row r="17594" spans="22:22" x14ac:dyDescent="0.3">
      <c r="V17594" s="66"/>
    </row>
    <row r="17595" spans="22:22" x14ac:dyDescent="0.3">
      <c r="V17595" s="66"/>
    </row>
    <row r="17596" spans="22:22" x14ac:dyDescent="0.3">
      <c r="V17596" s="66"/>
    </row>
    <row r="17597" spans="22:22" x14ac:dyDescent="0.3">
      <c r="V17597" s="66"/>
    </row>
    <row r="17598" spans="22:22" x14ac:dyDescent="0.3">
      <c r="V17598" s="66"/>
    </row>
    <row r="17599" spans="22:22" x14ac:dyDescent="0.3">
      <c r="V17599" s="66"/>
    </row>
    <row r="17600" spans="22:22" x14ac:dyDescent="0.3">
      <c r="V17600" s="66"/>
    </row>
    <row r="17601" spans="22:22" x14ac:dyDescent="0.3">
      <c r="V17601" s="66"/>
    </row>
    <row r="17602" spans="22:22" x14ac:dyDescent="0.3">
      <c r="V17602" s="66"/>
    </row>
    <row r="17603" spans="22:22" x14ac:dyDescent="0.3">
      <c r="V17603" s="66"/>
    </row>
    <row r="17604" spans="22:22" x14ac:dyDescent="0.3">
      <c r="V17604" s="66"/>
    </row>
    <row r="17605" spans="22:22" x14ac:dyDescent="0.3">
      <c r="V17605" s="66"/>
    </row>
    <row r="17606" spans="22:22" x14ac:dyDescent="0.3">
      <c r="V17606" s="66"/>
    </row>
    <row r="17607" spans="22:22" x14ac:dyDescent="0.3">
      <c r="V17607" s="66"/>
    </row>
    <row r="17608" spans="22:22" x14ac:dyDescent="0.3">
      <c r="V17608" s="66"/>
    </row>
    <row r="17609" spans="22:22" x14ac:dyDescent="0.3">
      <c r="V17609" s="66"/>
    </row>
    <row r="17610" spans="22:22" x14ac:dyDescent="0.3">
      <c r="V17610" s="66"/>
    </row>
    <row r="17611" spans="22:22" x14ac:dyDescent="0.3">
      <c r="V17611" s="66"/>
    </row>
    <row r="17612" spans="22:22" x14ac:dyDescent="0.3">
      <c r="V17612" s="66"/>
    </row>
    <row r="17613" spans="22:22" x14ac:dyDescent="0.3">
      <c r="V17613" s="66"/>
    </row>
    <row r="17614" spans="22:22" x14ac:dyDescent="0.3">
      <c r="V17614" s="66"/>
    </row>
    <row r="17615" spans="22:22" x14ac:dyDescent="0.3">
      <c r="V17615" s="66"/>
    </row>
    <row r="17616" spans="22:22" x14ac:dyDescent="0.3">
      <c r="V17616" s="66"/>
    </row>
    <row r="17617" spans="22:22" x14ac:dyDescent="0.3">
      <c r="V17617" s="66"/>
    </row>
    <row r="17618" spans="22:22" x14ac:dyDescent="0.3">
      <c r="V17618" s="66"/>
    </row>
    <row r="17619" spans="22:22" x14ac:dyDescent="0.3">
      <c r="V17619" s="66"/>
    </row>
    <row r="17620" spans="22:22" x14ac:dyDescent="0.3">
      <c r="V17620" s="66"/>
    </row>
    <row r="17621" spans="22:22" x14ac:dyDescent="0.3">
      <c r="V17621" s="66"/>
    </row>
    <row r="17622" spans="22:22" x14ac:dyDescent="0.3">
      <c r="V17622" s="66"/>
    </row>
    <row r="17623" spans="22:22" x14ac:dyDescent="0.3">
      <c r="V17623" s="66"/>
    </row>
    <row r="17624" spans="22:22" x14ac:dyDescent="0.3">
      <c r="V17624" s="66"/>
    </row>
    <row r="17625" spans="22:22" x14ac:dyDescent="0.3">
      <c r="V17625" s="66"/>
    </row>
    <row r="17626" spans="22:22" x14ac:dyDescent="0.3">
      <c r="V17626" s="66"/>
    </row>
    <row r="17627" spans="22:22" x14ac:dyDescent="0.3">
      <c r="V17627" s="66"/>
    </row>
    <row r="17628" spans="22:22" x14ac:dyDescent="0.3">
      <c r="V17628" s="66"/>
    </row>
    <row r="17629" spans="22:22" x14ac:dyDescent="0.3">
      <c r="V17629" s="66"/>
    </row>
    <row r="17630" spans="22:22" x14ac:dyDescent="0.3">
      <c r="V17630" s="66"/>
    </row>
    <row r="17631" spans="22:22" x14ac:dyDescent="0.3">
      <c r="V17631" s="66"/>
    </row>
    <row r="17632" spans="22:22" x14ac:dyDescent="0.3">
      <c r="V17632" s="66"/>
    </row>
    <row r="17633" spans="22:22" x14ac:dyDescent="0.3">
      <c r="V17633" s="66"/>
    </row>
    <row r="17634" spans="22:22" x14ac:dyDescent="0.3">
      <c r="V17634" s="66"/>
    </row>
    <row r="17635" spans="22:22" x14ac:dyDescent="0.3">
      <c r="V17635" s="66"/>
    </row>
    <row r="17636" spans="22:22" x14ac:dyDescent="0.3">
      <c r="V17636" s="66"/>
    </row>
    <row r="17637" spans="22:22" x14ac:dyDescent="0.3">
      <c r="V17637" s="66"/>
    </row>
    <row r="17638" spans="22:22" x14ac:dyDescent="0.3">
      <c r="V17638" s="66"/>
    </row>
    <row r="17639" spans="22:22" x14ac:dyDescent="0.3">
      <c r="V17639" s="66"/>
    </row>
    <row r="17640" spans="22:22" x14ac:dyDescent="0.3">
      <c r="V17640" s="66"/>
    </row>
    <row r="17641" spans="22:22" x14ac:dyDescent="0.3">
      <c r="V17641" s="66"/>
    </row>
    <row r="17642" spans="22:22" x14ac:dyDescent="0.3">
      <c r="V17642" s="66"/>
    </row>
    <row r="17643" spans="22:22" x14ac:dyDescent="0.3">
      <c r="V17643" s="66"/>
    </row>
    <row r="17644" spans="22:22" x14ac:dyDescent="0.3">
      <c r="V17644" s="66"/>
    </row>
    <row r="17645" spans="22:22" x14ac:dyDescent="0.3">
      <c r="V17645" s="66"/>
    </row>
    <row r="17646" spans="22:22" x14ac:dyDescent="0.3">
      <c r="V17646" s="66"/>
    </row>
    <row r="17647" spans="22:22" x14ac:dyDescent="0.3">
      <c r="V17647" s="66"/>
    </row>
    <row r="17648" spans="22:22" x14ac:dyDescent="0.3">
      <c r="V17648" s="66"/>
    </row>
    <row r="17649" spans="22:22" x14ac:dyDescent="0.3">
      <c r="V17649" s="66"/>
    </row>
    <row r="17650" spans="22:22" x14ac:dyDescent="0.3">
      <c r="V17650" s="66"/>
    </row>
    <row r="17651" spans="22:22" x14ac:dyDescent="0.3">
      <c r="V17651" s="66"/>
    </row>
    <row r="17652" spans="22:22" x14ac:dyDescent="0.3">
      <c r="V17652" s="66"/>
    </row>
    <row r="17653" spans="22:22" x14ac:dyDescent="0.3">
      <c r="V17653" s="66"/>
    </row>
    <row r="17654" spans="22:22" x14ac:dyDescent="0.3">
      <c r="V17654" s="66"/>
    </row>
    <row r="17655" spans="22:22" x14ac:dyDescent="0.3">
      <c r="V17655" s="66"/>
    </row>
    <row r="17656" spans="22:22" x14ac:dyDescent="0.3">
      <c r="V17656" s="66"/>
    </row>
    <row r="17657" spans="22:22" x14ac:dyDescent="0.3">
      <c r="V17657" s="66"/>
    </row>
    <row r="17658" spans="22:22" x14ac:dyDescent="0.3">
      <c r="V17658" s="66"/>
    </row>
    <row r="17659" spans="22:22" x14ac:dyDescent="0.3">
      <c r="V17659" s="66"/>
    </row>
    <row r="17660" spans="22:22" x14ac:dyDescent="0.3">
      <c r="V17660" s="66"/>
    </row>
    <row r="17661" spans="22:22" x14ac:dyDescent="0.3">
      <c r="V17661" s="66"/>
    </row>
    <row r="17662" spans="22:22" x14ac:dyDescent="0.3">
      <c r="V17662" s="66"/>
    </row>
    <row r="17663" spans="22:22" x14ac:dyDescent="0.3">
      <c r="V17663" s="66"/>
    </row>
    <row r="17664" spans="22:22" x14ac:dyDescent="0.3">
      <c r="V17664" s="66"/>
    </row>
    <row r="17665" spans="22:22" x14ac:dyDescent="0.3">
      <c r="V17665" s="66"/>
    </row>
    <row r="17666" spans="22:22" x14ac:dyDescent="0.3">
      <c r="V17666" s="66"/>
    </row>
    <row r="17667" spans="22:22" x14ac:dyDescent="0.3">
      <c r="V17667" s="66"/>
    </row>
    <row r="17668" spans="22:22" x14ac:dyDescent="0.3">
      <c r="V17668" s="66"/>
    </row>
    <row r="17669" spans="22:22" x14ac:dyDescent="0.3">
      <c r="V17669" s="66"/>
    </row>
    <row r="17670" spans="22:22" x14ac:dyDescent="0.3">
      <c r="V17670" s="66"/>
    </row>
    <row r="17671" spans="22:22" x14ac:dyDescent="0.3">
      <c r="V17671" s="66"/>
    </row>
    <row r="17672" spans="22:22" x14ac:dyDescent="0.3">
      <c r="V17672" s="66"/>
    </row>
    <row r="17673" spans="22:22" x14ac:dyDescent="0.3">
      <c r="V17673" s="66"/>
    </row>
    <row r="17674" spans="22:22" x14ac:dyDescent="0.3">
      <c r="V17674" s="66"/>
    </row>
    <row r="17675" spans="22:22" x14ac:dyDescent="0.3">
      <c r="V17675" s="66"/>
    </row>
    <row r="17676" spans="22:22" x14ac:dyDescent="0.3">
      <c r="V17676" s="66"/>
    </row>
    <row r="17677" spans="22:22" x14ac:dyDescent="0.3">
      <c r="V17677" s="66"/>
    </row>
    <row r="17678" spans="22:22" x14ac:dyDescent="0.3">
      <c r="V17678" s="66"/>
    </row>
    <row r="17679" spans="22:22" x14ac:dyDescent="0.3">
      <c r="V17679" s="66"/>
    </row>
    <row r="17680" spans="22:22" x14ac:dyDescent="0.3">
      <c r="V17680" s="66"/>
    </row>
    <row r="17681" spans="22:22" x14ac:dyDescent="0.3">
      <c r="V17681" s="66"/>
    </row>
    <row r="17682" spans="22:22" x14ac:dyDescent="0.3">
      <c r="V17682" s="66"/>
    </row>
    <row r="17683" spans="22:22" x14ac:dyDescent="0.3">
      <c r="V17683" s="66"/>
    </row>
    <row r="17684" spans="22:22" x14ac:dyDescent="0.3">
      <c r="V17684" s="66"/>
    </row>
    <row r="17685" spans="22:22" x14ac:dyDescent="0.3">
      <c r="V17685" s="66"/>
    </row>
    <row r="17686" spans="22:22" x14ac:dyDescent="0.3">
      <c r="V17686" s="66"/>
    </row>
    <row r="17687" spans="22:22" x14ac:dyDescent="0.3">
      <c r="V17687" s="66"/>
    </row>
    <row r="17688" spans="22:22" x14ac:dyDescent="0.3">
      <c r="V17688" s="66"/>
    </row>
    <row r="17689" spans="22:22" x14ac:dyDescent="0.3">
      <c r="V17689" s="66"/>
    </row>
    <row r="17690" spans="22:22" x14ac:dyDescent="0.3">
      <c r="V17690" s="66"/>
    </row>
    <row r="17691" spans="22:22" x14ac:dyDescent="0.3">
      <c r="V17691" s="66"/>
    </row>
    <row r="17692" spans="22:22" x14ac:dyDescent="0.3">
      <c r="V17692" s="66"/>
    </row>
    <row r="17693" spans="22:22" x14ac:dyDescent="0.3">
      <c r="V17693" s="66"/>
    </row>
    <row r="17694" spans="22:22" x14ac:dyDescent="0.3">
      <c r="V17694" s="66"/>
    </row>
    <row r="17695" spans="22:22" x14ac:dyDescent="0.3">
      <c r="V17695" s="66"/>
    </row>
    <row r="17696" spans="22:22" x14ac:dyDescent="0.3">
      <c r="V17696" s="66"/>
    </row>
    <row r="17697" spans="22:22" x14ac:dyDescent="0.3">
      <c r="V17697" s="66"/>
    </row>
    <row r="17698" spans="22:22" x14ac:dyDescent="0.3">
      <c r="V17698" s="66"/>
    </row>
    <row r="17699" spans="22:22" x14ac:dyDescent="0.3">
      <c r="V17699" s="66"/>
    </row>
    <row r="17700" spans="22:22" x14ac:dyDescent="0.3">
      <c r="V17700" s="66"/>
    </row>
    <row r="17701" spans="22:22" x14ac:dyDescent="0.3">
      <c r="V17701" s="66"/>
    </row>
    <row r="17702" spans="22:22" x14ac:dyDescent="0.3">
      <c r="V17702" s="66"/>
    </row>
    <row r="17703" spans="22:22" x14ac:dyDescent="0.3">
      <c r="V17703" s="66"/>
    </row>
    <row r="17704" spans="22:22" x14ac:dyDescent="0.3">
      <c r="V17704" s="66"/>
    </row>
    <row r="17705" spans="22:22" x14ac:dyDescent="0.3">
      <c r="V17705" s="66"/>
    </row>
    <row r="17706" spans="22:22" x14ac:dyDescent="0.3">
      <c r="V17706" s="66"/>
    </row>
    <row r="17707" spans="22:22" x14ac:dyDescent="0.3">
      <c r="V17707" s="66"/>
    </row>
    <row r="17708" spans="22:22" x14ac:dyDescent="0.3">
      <c r="V17708" s="66"/>
    </row>
    <row r="17709" spans="22:22" x14ac:dyDescent="0.3">
      <c r="V17709" s="66"/>
    </row>
    <row r="17710" spans="22:22" x14ac:dyDescent="0.3">
      <c r="V17710" s="66"/>
    </row>
    <row r="17711" spans="22:22" x14ac:dyDescent="0.3">
      <c r="V17711" s="66"/>
    </row>
    <row r="17712" spans="22:22" x14ac:dyDescent="0.3">
      <c r="V17712" s="66"/>
    </row>
    <row r="17713" spans="22:22" x14ac:dyDescent="0.3">
      <c r="V17713" s="66"/>
    </row>
    <row r="17714" spans="22:22" x14ac:dyDescent="0.3">
      <c r="V17714" s="66"/>
    </row>
    <row r="17715" spans="22:22" x14ac:dyDescent="0.3">
      <c r="V17715" s="66"/>
    </row>
    <row r="17716" spans="22:22" x14ac:dyDescent="0.3">
      <c r="V17716" s="66"/>
    </row>
    <row r="17717" spans="22:22" x14ac:dyDescent="0.3">
      <c r="V17717" s="66"/>
    </row>
    <row r="17718" spans="22:22" x14ac:dyDescent="0.3">
      <c r="V17718" s="66"/>
    </row>
    <row r="17719" spans="22:22" x14ac:dyDescent="0.3">
      <c r="V17719" s="66"/>
    </row>
    <row r="17720" spans="22:22" x14ac:dyDescent="0.3">
      <c r="V17720" s="66"/>
    </row>
    <row r="17721" spans="22:22" x14ac:dyDescent="0.3">
      <c r="V17721" s="66"/>
    </row>
    <row r="17722" spans="22:22" x14ac:dyDescent="0.3">
      <c r="V17722" s="66"/>
    </row>
    <row r="17723" spans="22:22" x14ac:dyDescent="0.3">
      <c r="V17723" s="66"/>
    </row>
    <row r="17724" spans="22:22" x14ac:dyDescent="0.3">
      <c r="V17724" s="66"/>
    </row>
    <row r="17725" spans="22:22" x14ac:dyDescent="0.3">
      <c r="V17725" s="66"/>
    </row>
    <row r="17726" spans="22:22" x14ac:dyDescent="0.3">
      <c r="V17726" s="66"/>
    </row>
    <row r="17727" spans="22:22" x14ac:dyDescent="0.3">
      <c r="V17727" s="66"/>
    </row>
    <row r="17728" spans="22:22" x14ac:dyDescent="0.3">
      <c r="V17728" s="66"/>
    </row>
    <row r="17729" spans="22:22" x14ac:dyDescent="0.3">
      <c r="V17729" s="66"/>
    </row>
    <row r="17730" spans="22:22" x14ac:dyDescent="0.3">
      <c r="V17730" s="66"/>
    </row>
    <row r="17731" spans="22:22" x14ac:dyDescent="0.3">
      <c r="V17731" s="66"/>
    </row>
    <row r="17732" spans="22:22" x14ac:dyDescent="0.3">
      <c r="V17732" s="66"/>
    </row>
    <row r="17733" spans="22:22" x14ac:dyDescent="0.3">
      <c r="V17733" s="66"/>
    </row>
    <row r="17734" spans="22:22" x14ac:dyDescent="0.3">
      <c r="V17734" s="66"/>
    </row>
    <row r="17735" spans="22:22" x14ac:dyDescent="0.3">
      <c r="V17735" s="66"/>
    </row>
    <row r="17736" spans="22:22" x14ac:dyDescent="0.3">
      <c r="V17736" s="66"/>
    </row>
    <row r="17737" spans="22:22" x14ac:dyDescent="0.3">
      <c r="V17737" s="66"/>
    </row>
    <row r="17738" spans="22:22" x14ac:dyDescent="0.3">
      <c r="V17738" s="66"/>
    </row>
    <row r="17739" spans="22:22" x14ac:dyDescent="0.3">
      <c r="V17739" s="66"/>
    </row>
    <row r="17740" spans="22:22" x14ac:dyDescent="0.3">
      <c r="V17740" s="66"/>
    </row>
    <row r="17741" spans="22:22" x14ac:dyDescent="0.3">
      <c r="V17741" s="66"/>
    </row>
    <row r="17742" spans="22:22" x14ac:dyDescent="0.3">
      <c r="V17742" s="66"/>
    </row>
    <row r="17743" spans="22:22" x14ac:dyDescent="0.3">
      <c r="V17743" s="66"/>
    </row>
    <row r="17744" spans="22:22" x14ac:dyDescent="0.3">
      <c r="V17744" s="66"/>
    </row>
    <row r="17745" spans="22:22" x14ac:dyDescent="0.3">
      <c r="V17745" s="66"/>
    </row>
    <row r="17746" spans="22:22" x14ac:dyDescent="0.3">
      <c r="V17746" s="66"/>
    </row>
    <row r="17747" spans="22:22" x14ac:dyDescent="0.3">
      <c r="V17747" s="66"/>
    </row>
    <row r="17748" spans="22:22" x14ac:dyDescent="0.3">
      <c r="V17748" s="66"/>
    </row>
    <row r="17749" spans="22:22" x14ac:dyDescent="0.3">
      <c r="V17749" s="66"/>
    </row>
    <row r="17750" spans="22:22" x14ac:dyDescent="0.3">
      <c r="V17750" s="66"/>
    </row>
    <row r="17751" spans="22:22" x14ac:dyDescent="0.3">
      <c r="V17751" s="66"/>
    </row>
    <row r="17752" spans="22:22" x14ac:dyDescent="0.3">
      <c r="V17752" s="66"/>
    </row>
    <row r="17753" spans="22:22" x14ac:dyDescent="0.3">
      <c r="V17753" s="66"/>
    </row>
    <row r="17754" spans="22:22" x14ac:dyDescent="0.3">
      <c r="V17754" s="66"/>
    </row>
    <row r="17755" spans="22:22" x14ac:dyDescent="0.3">
      <c r="V17755" s="66"/>
    </row>
    <row r="17756" spans="22:22" x14ac:dyDescent="0.3">
      <c r="V17756" s="66"/>
    </row>
    <row r="17757" spans="22:22" x14ac:dyDescent="0.3">
      <c r="V17757" s="66"/>
    </row>
    <row r="17758" spans="22:22" x14ac:dyDescent="0.3">
      <c r="V17758" s="66"/>
    </row>
    <row r="17759" spans="22:22" x14ac:dyDescent="0.3">
      <c r="V17759" s="66"/>
    </row>
    <row r="17760" spans="22:22" x14ac:dyDescent="0.3">
      <c r="V17760" s="66"/>
    </row>
    <row r="17761" spans="22:22" x14ac:dyDescent="0.3">
      <c r="V17761" s="66"/>
    </row>
    <row r="17762" spans="22:22" x14ac:dyDescent="0.3">
      <c r="V17762" s="66"/>
    </row>
    <row r="17763" spans="22:22" x14ac:dyDescent="0.3">
      <c r="V17763" s="66"/>
    </row>
    <row r="17764" spans="22:22" x14ac:dyDescent="0.3">
      <c r="V17764" s="66"/>
    </row>
    <row r="17765" spans="22:22" x14ac:dyDescent="0.3">
      <c r="V17765" s="66"/>
    </row>
    <row r="17766" spans="22:22" x14ac:dyDescent="0.3">
      <c r="V17766" s="66"/>
    </row>
    <row r="17767" spans="22:22" x14ac:dyDescent="0.3">
      <c r="V17767" s="66"/>
    </row>
    <row r="17768" spans="22:22" x14ac:dyDescent="0.3">
      <c r="V17768" s="66"/>
    </row>
    <row r="17769" spans="22:22" x14ac:dyDescent="0.3">
      <c r="V17769" s="66"/>
    </row>
    <row r="17770" spans="22:22" x14ac:dyDescent="0.3">
      <c r="V17770" s="66"/>
    </row>
    <row r="17771" spans="22:22" x14ac:dyDescent="0.3">
      <c r="V17771" s="66"/>
    </row>
    <row r="17772" spans="22:22" x14ac:dyDescent="0.3">
      <c r="V17772" s="66"/>
    </row>
    <row r="17773" spans="22:22" x14ac:dyDescent="0.3">
      <c r="V17773" s="66"/>
    </row>
    <row r="17774" spans="22:22" x14ac:dyDescent="0.3">
      <c r="V17774" s="66"/>
    </row>
    <row r="17775" spans="22:22" x14ac:dyDescent="0.3">
      <c r="V17775" s="66"/>
    </row>
    <row r="17776" spans="22:22" x14ac:dyDescent="0.3">
      <c r="V17776" s="66"/>
    </row>
    <row r="17777" spans="22:22" x14ac:dyDescent="0.3">
      <c r="V17777" s="66"/>
    </row>
    <row r="17778" spans="22:22" x14ac:dyDescent="0.3">
      <c r="V17778" s="66"/>
    </row>
    <row r="17779" spans="22:22" x14ac:dyDescent="0.3">
      <c r="V17779" s="66"/>
    </row>
    <row r="17780" spans="22:22" x14ac:dyDescent="0.3">
      <c r="V17780" s="66"/>
    </row>
    <row r="17781" spans="22:22" x14ac:dyDescent="0.3">
      <c r="V17781" s="66"/>
    </row>
    <row r="17782" spans="22:22" x14ac:dyDescent="0.3">
      <c r="V17782" s="66"/>
    </row>
    <row r="17783" spans="22:22" x14ac:dyDescent="0.3">
      <c r="V17783" s="66"/>
    </row>
    <row r="17784" spans="22:22" x14ac:dyDescent="0.3">
      <c r="V17784" s="66"/>
    </row>
    <row r="17785" spans="22:22" x14ac:dyDescent="0.3">
      <c r="V17785" s="66"/>
    </row>
    <row r="17786" spans="22:22" x14ac:dyDescent="0.3">
      <c r="V17786" s="66"/>
    </row>
    <row r="17787" spans="22:22" x14ac:dyDescent="0.3">
      <c r="V17787" s="66"/>
    </row>
    <row r="17788" spans="22:22" x14ac:dyDescent="0.3">
      <c r="V17788" s="66"/>
    </row>
    <row r="17789" spans="22:22" x14ac:dyDescent="0.3">
      <c r="V17789" s="66"/>
    </row>
    <row r="17790" spans="22:22" x14ac:dyDescent="0.3">
      <c r="V17790" s="66"/>
    </row>
    <row r="17791" spans="22:22" x14ac:dyDescent="0.3">
      <c r="V17791" s="66"/>
    </row>
    <row r="17792" spans="22:22" x14ac:dyDescent="0.3">
      <c r="V17792" s="66"/>
    </row>
    <row r="17793" spans="22:22" x14ac:dyDescent="0.3">
      <c r="V17793" s="66"/>
    </row>
    <row r="17794" spans="22:22" x14ac:dyDescent="0.3">
      <c r="V17794" s="66"/>
    </row>
    <row r="17795" spans="22:22" x14ac:dyDescent="0.3">
      <c r="V17795" s="66"/>
    </row>
    <row r="17796" spans="22:22" x14ac:dyDescent="0.3">
      <c r="V17796" s="66"/>
    </row>
    <row r="17797" spans="22:22" x14ac:dyDescent="0.3">
      <c r="V17797" s="66"/>
    </row>
    <row r="17798" spans="22:22" x14ac:dyDescent="0.3">
      <c r="V17798" s="66"/>
    </row>
    <row r="17799" spans="22:22" x14ac:dyDescent="0.3">
      <c r="V17799" s="66"/>
    </row>
    <row r="17800" spans="22:22" x14ac:dyDescent="0.3">
      <c r="V17800" s="66"/>
    </row>
    <row r="17801" spans="22:22" x14ac:dyDescent="0.3">
      <c r="V17801" s="66"/>
    </row>
    <row r="17802" spans="22:22" x14ac:dyDescent="0.3">
      <c r="V17802" s="66"/>
    </row>
    <row r="17803" spans="22:22" x14ac:dyDescent="0.3">
      <c r="V17803" s="66"/>
    </row>
    <row r="17804" spans="22:22" x14ac:dyDescent="0.3">
      <c r="V17804" s="66"/>
    </row>
    <row r="17805" spans="22:22" x14ac:dyDescent="0.3">
      <c r="V17805" s="66"/>
    </row>
    <row r="17806" spans="22:22" x14ac:dyDescent="0.3">
      <c r="V17806" s="66"/>
    </row>
    <row r="17807" spans="22:22" x14ac:dyDescent="0.3">
      <c r="V17807" s="66"/>
    </row>
    <row r="17808" spans="22:22" x14ac:dyDescent="0.3">
      <c r="V17808" s="66"/>
    </row>
    <row r="17809" spans="22:22" x14ac:dyDescent="0.3">
      <c r="V17809" s="66"/>
    </row>
    <row r="17810" spans="22:22" x14ac:dyDescent="0.3">
      <c r="V17810" s="66"/>
    </row>
    <row r="17811" spans="22:22" x14ac:dyDescent="0.3">
      <c r="V17811" s="66"/>
    </row>
    <row r="17812" spans="22:22" x14ac:dyDescent="0.3">
      <c r="V17812" s="66"/>
    </row>
    <row r="17813" spans="22:22" x14ac:dyDescent="0.3">
      <c r="V17813" s="66"/>
    </row>
    <row r="17814" spans="22:22" x14ac:dyDescent="0.3">
      <c r="V17814" s="66"/>
    </row>
    <row r="17815" spans="22:22" x14ac:dyDescent="0.3">
      <c r="V17815" s="66"/>
    </row>
    <row r="17816" spans="22:22" x14ac:dyDescent="0.3">
      <c r="V17816" s="66"/>
    </row>
    <row r="17817" spans="22:22" x14ac:dyDescent="0.3">
      <c r="V17817" s="66"/>
    </row>
    <row r="17818" spans="22:22" x14ac:dyDescent="0.3">
      <c r="V17818" s="66"/>
    </row>
    <row r="17819" spans="22:22" x14ac:dyDescent="0.3">
      <c r="V17819" s="66"/>
    </row>
    <row r="17820" spans="22:22" x14ac:dyDescent="0.3">
      <c r="V17820" s="66"/>
    </row>
    <row r="17821" spans="22:22" x14ac:dyDescent="0.3">
      <c r="V17821" s="66"/>
    </row>
    <row r="17822" spans="22:22" x14ac:dyDescent="0.3">
      <c r="V17822" s="66"/>
    </row>
    <row r="17823" spans="22:22" x14ac:dyDescent="0.3">
      <c r="V17823" s="66"/>
    </row>
    <row r="17824" spans="22:22" x14ac:dyDescent="0.3">
      <c r="V17824" s="66"/>
    </row>
    <row r="17825" spans="22:22" x14ac:dyDescent="0.3">
      <c r="V17825" s="66"/>
    </row>
    <row r="17826" spans="22:22" x14ac:dyDescent="0.3">
      <c r="V17826" s="66"/>
    </row>
    <row r="17827" spans="22:22" x14ac:dyDescent="0.3">
      <c r="V17827" s="66"/>
    </row>
    <row r="17828" spans="22:22" x14ac:dyDescent="0.3">
      <c r="V17828" s="66"/>
    </row>
    <row r="17829" spans="22:22" x14ac:dyDescent="0.3">
      <c r="V17829" s="66"/>
    </row>
    <row r="17830" spans="22:22" x14ac:dyDescent="0.3">
      <c r="V17830" s="66"/>
    </row>
    <row r="17831" spans="22:22" x14ac:dyDescent="0.3">
      <c r="V17831" s="66"/>
    </row>
    <row r="17832" spans="22:22" x14ac:dyDescent="0.3">
      <c r="V17832" s="66"/>
    </row>
    <row r="17833" spans="22:22" x14ac:dyDescent="0.3">
      <c r="V17833" s="66"/>
    </row>
    <row r="17834" spans="22:22" x14ac:dyDescent="0.3">
      <c r="V17834" s="66"/>
    </row>
    <row r="17835" spans="22:22" x14ac:dyDescent="0.3">
      <c r="V17835" s="66"/>
    </row>
    <row r="17836" spans="22:22" x14ac:dyDescent="0.3">
      <c r="V17836" s="66"/>
    </row>
    <row r="17837" spans="22:22" x14ac:dyDescent="0.3">
      <c r="V17837" s="66"/>
    </row>
    <row r="17838" spans="22:22" x14ac:dyDescent="0.3">
      <c r="V17838" s="66"/>
    </row>
    <row r="17839" spans="22:22" x14ac:dyDescent="0.3">
      <c r="V17839" s="66"/>
    </row>
    <row r="17840" spans="22:22" x14ac:dyDescent="0.3">
      <c r="V17840" s="66"/>
    </row>
    <row r="17841" spans="22:22" x14ac:dyDescent="0.3">
      <c r="V17841" s="66"/>
    </row>
    <row r="17842" spans="22:22" x14ac:dyDescent="0.3">
      <c r="V17842" s="66"/>
    </row>
    <row r="17843" spans="22:22" x14ac:dyDescent="0.3">
      <c r="V17843" s="66"/>
    </row>
    <row r="17844" spans="22:22" x14ac:dyDescent="0.3">
      <c r="V17844" s="66"/>
    </row>
    <row r="17845" spans="22:22" x14ac:dyDescent="0.3">
      <c r="V17845" s="66"/>
    </row>
    <row r="17846" spans="22:22" x14ac:dyDescent="0.3">
      <c r="V17846" s="66"/>
    </row>
    <row r="17847" spans="22:22" x14ac:dyDescent="0.3">
      <c r="V17847" s="66"/>
    </row>
    <row r="17848" spans="22:22" x14ac:dyDescent="0.3">
      <c r="V17848" s="66"/>
    </row>
    <row r="17849" spans="22:22" x14ac:dyDescent="0.3">
      <c r="V17849" s="66"/>
    </row>
    <row r="17850" spans="22:22" x14ac:dyDescent="0.3">
      <c r="V17850" s="66"/>
    </row>
    <row r="17851" spans="22:22" x14ac:dyDescent="0.3">
      <c r="V17851" s="66"/>
    </row>
    <row r="17852" spans="22:22" x14ac:dyDescent="0.3">
      <c r="V17852" s="66"/>
    </row>
    <row r="17853" spans="22:22" x14ac:dyDescent="0.3">
      <c r="V17853" s="66"/>
    </row>
    <row r="17854" spans="22:22" x14ac:dyDescent="0.3">
      <c r="V17854" s="66"/>
    </row>
    <row r="17855" spans="22:22" x14ac:dyDescent="0.3">
      <c r="V17855" s="66"/>
    </row>
    <row r="17856" spans="22:22" x14ac:dyDescent="0.3">
      <c r="V17856" s="66"/>
    </row>
    <row r="17857" spans="22:22" x14ac:dyDescent="0.3">
      <c r="V17857" s="66"/>
    </row>
    <row r="17858" spans="22:22" x14ac:dyDescent="0.3">
      <c r="V17858" s="66"/>
    </row>
    <row r="17859" spans="22:22" x14ac:dyDescent="0.3">
      <c r="V17859" s="66"/>
    </row>
    <row r="17860" spans="22:22" x14ac:dyDescent="0.3">
      <c r="V17860" s="66"/>
    </row>
    <row r="17861" spans="22:22" x14ac:dyDescent="0.3">
      <c r="V17861" s="66"/>
    </row>
    <row r="17862" spans="22:22" x14ac:dyDescent="0.3">
      <c r="V17862" s="66"/>
    </row>
    <row r="17863" spans="22:22" x14ac:dyDescent="0.3">
      <c r="V17863" s="66"/>
    </row>
    <row r="17864" spans="22:22" x14ac:dyDescent="0.3">
      <c r="V17864" s="66"/>
    </row>
    <row r="17865" spans="22:22" x14ac:dyDescent="0.3">
      <c r="V17865" s="66"/>
    </row>
    <row r="17866" spans="22:22" x14ac:dyDescent="0.3">
      <c r="V17866" s="66"/>
    </row>
    <row r="17867" spans="22:22" x14ac:dyDescent="0.3">
      <c r="V17867" s="66"/>
    </row>
    <row r="17868" spans="22:22" x14ac:dyDescent="0.3">
      <c r="V17868" s="66"/>
    </row>
    <row r="17869" spans="22:22" x14ac:dyDescent="0.3">
      <c r="V17869" s="66"/>
    </row>
    <row r="17870" spans="22:22" x14ac:dyDescent="0.3">
      <c r="V17870" s="66"/>
    </row>
    <row r="17871" spans="22:22" x14ac:dyDescent="0.3">
      <c r="V17871" s="66"/>
    </row>
    <row r="17872" spans="22:22" x14ac:dyDescent="0.3">
      <c r="V17872" s="66"/>
    </row>
    <row r="17873" spans="22:22" x14ac:dyDescent="0.3">
      <c r="V17873" s="66"/>
    </row>
    <row r="17874" spans="22:22" x14ac:dyDescent="0.3">
      <c r="V17874" s="66"/>
    </row>
    <row r="17875" spans="22:22" x14ac:dyDescent="0.3">
      <c r="V17875" s="66"/>
    </row>
    <row r="17876" spans="22:22" x14ac:dyDescent="0.3">
      <c r="V17876" s="66"/>
    </row>
    <row r="17877" spans="22:22" x14ac:dyDescent="0.3">
      <c r="V17877" s="66"/>
    </row>
    <row r="17878" spans="22:22" x14ac:dyDescent="0.3">
      <c r="V17878" s="66"/>
    </row>
    <row r="17879" spans="22:22" x14ac:dyDescent="0.3">
      <c r="V17879" s="66"/>
    </row>
    <row r="17880" spans="22:22" x14ac:dyDescent="0.3">
      <c r="V17880" s="66"/>
    </row>
    <row r="17881" spans="22:22" x14ac:dyDescent="0.3">
      <c r="V17881" s="66"/>
    </row>
    <row r="17882" spans="22:22" x14ac:dyDescent="0.3">
      <c r="V17882" s="66"/>
    </row>
    <row r="17883" spans="22:22" x14ac:dyDescent="0.3">
      <c r="V17883" s="66"/>
    </row>
    <row r="17884" spans="22:22" x14ac:dyDescent="0.3">
      <c r="V17884" s="66"/>
    </row>
    <row r="17885" spans="22:22" x14ac:dyDescent="0.3">
      <c r="V17885" s="66"/>
    </row>
    <row r="17886" spans="22:22" x14ac:dyDescent="0.3">
      <c r="V17886" s="66"/>
    </row>
    <row r="17887" spans="22:22" x14ac:dyDescent="0.3">
      <c r="V17887" s="66"/>
    </row>
    <row r="17888" spans="22:22" x14ac:dyDescent="0.3">
      <c r="V17888" s="66"/>
    </row>
    <row r="17889" spans="22:22" x14ac:dyDescent="0.3">
      <c r="V17889" s="66"/>
    </row>
    <row r="17890" spans="22:22" x14ac:dyDescent="0.3">
      <c r="V17890" s="66"/>
    </row>
    <row r="17891" spans="22:22" x14ac:dyDescent="0.3">
      <c r="V17891" s="66"/>
    </row>
    <row r="17892" spans="22:22" x14ac:dyDescent="0.3">
      <c r="V17892" s="66"/>
    </row>
    <row r="17893" spans="22:22" x14ac:dyDescent="0.3">
      <c r="V17893" s="66"/>
    </row>
    <row r="17894" spans="22:22" x14ac:dyDescent="0.3">
      <c r="V17894" s="66"/>
    </row>
    <row r="17895" spans="22:22" x14ac:dyDescent="0.3">
      <c r="V17895" s="66"/>
    </row>
    <row r="17896" spans="22:22" x14ac:dyDescent="0.3">
      <c r="V17896" s="66"/>
    </row>
    <row r="17897" spans="22:22" x14ac:dyDescent="0.3">
      <c r="V17897" s="66"/>
    </row>
    <row r="17898" spans="22:22" x14ac:dyDescent="0.3">
      <c r="V17898" s="66"/>
    </row>
    <row r="17899" spans="22:22" x14ac:dyDescent="0.3">
      <c r="V17899" s="66"/>
    </row>
    <row r="17900" spans="22:22" x14ac:dyDescent="0.3">
      <c r="V17900" s="66"/>
    </row>
    <row r="17901" spans="22:22" x14ac:dyDescent="0.3">
      <c r="V17901" s="66"/>
    </row>
    <row r="17902" spans="22:22" x14ac:dyDescent="0.3">
      <c r="V17902" s="66"/>
    </row>
    <row r="17903" spans="22:22" x14ac:dyDescent="0.3">
      <c r="V17903" s="66"/>
    </row>
    <row r="17904" spans="22:22" x14ac:dyDescent="0.3">
      <c r="V17904" s="66"/>
    </row>
    <row r="17905" spans="22:22" x14ac:dyDescent="0.3">
      <c r="V17905" s="66"/>
    </row>
    <row r="17906" spans="22:22" x14ac:dyDescent="0.3">
      <c r="V17906" s="66"/>
    </row>
    <row r="17907" spans="22:22" x14ac:dyDescent="0.3">
      <c r="V17907" s="66"/>
    </row>
    <row r="17908" spans="22:22" x14ac:dyDescent="0.3">
      <c r="V17908" s="66"/>
    </row>
    <row r="17909" spans="22:22" x14ac:dyDescent="0.3">
      <c r="V17909" s="66"/>
    </row>
    <row r="17910" spans="22:22" x14ac:dyDescent="0.3">
      <c r="V17910" s="66"/>
    </row>
    <row r="17911" spans="22:22" x14ac:dyDescent="0.3">
      <c r="V17911" s="66"/>
    </row>
    <row r="17912" spans="22:22" x14ac:dyDescent="0.3">
      <c r="V17912" s="66"/>
    </row>
    <row r="17913" spans="22:22" x14ac:dyDescent="0.3">
      <c r="V17913" s="66"/>
    </row>
    <row r="17914" spans="22:22" x14ac:dyDescent="0.3">
      <c r="V17914" s="66"/>
    </row>
    <row r="17915" spans="22:22" x14ac:dyDescent="0.3">
      <c r="V17915" s="66"/>
    </row>
    <row r="17916" spans="22:22" x14ac:dyDescent="0.3">
      <c r="V17916" s="66"/>
    </row>
    <row r="17917" spans="22:22" x14ac:dyDescent="0.3">
      <c r="V17917" s="66"/>
    </row>
    <row r="17918" spans="22:22" x14ac:dyDescent="0.3">
      <c r="V17918" s="66"/>
    </row>
    <row r="17919" spans="22:22" x14ac:dyDescent="0.3">
      <c r="V17919" s="66"/>
    </row>
    <row r="17920" spans="22:22" x14ac:dyDescent="0.3">
      <c r="V17920" s="66"/>
    </row>
    <row r="17921" spans="22:22" x14ac:dyDescent="0.3">
      <c r="V17921" s="66"/>
    </row>
    <row r="17922" spans="22:22" x14ac:dyDescent="0.3">
      <c r="V17922" s="66"/>
    </row>
    <row r="17923" spans="22:22" x14ac:dyDescent="0.3">
      <c r="V17923" s="66"/>
    </row>
    <row r="17924" spans="22:22" x14ac:dyDescent="0.3">
      <c r="V17924" s="66"/>
    </row>
    <row r="17925" spans="22:22" x14ac:dyDescent="0.3">
      <c r="V17925" s="66"/>
    </row>
    <row r="17926" spans="22:22" x14ac:dyDescent="0.3">
      <c r="V17926" s="66"/>
    </row>
    <row r="17927" spans="22:22" x14ac:dyDescent="0.3">
      <c r="V17927" s="66"/>
    </row>
    <row r="17928" spans="22:22" x14ac:dyDescent="0.3">
      <c r="V17928" s="66"/>
    </row>
    <row r="17929" spans="22:22" x14ac:dyDescent="0.3">
      <c r="V17929" s="66"/>
    </row>
    <row r="17930" spans="22:22" x14ac:dyDescent="0.3">
      <c r="V17930" s="66"/>
    </row>
    <row r="17931" spans="22:22" x14ac:dyDescent="0.3">
      <c r="V17931" s="66"/>
    </row>
    <row r="17932" spans="22:22" x14ac:dyDescent="0.3">
      <c r="V17932" s="66"/>
    </row>
    <row r="17933" spans="22:22" x14ac:dyDescent="0.3">
      <c r="V17933" s="66"/>
    </row>
    <row r="17934" spans="22:22" x14ac:dyDescent="0.3">
      <c r="V17934" s="66"/>
    </row>
    <row r="17935" spans="22:22" x14ac:dyDescent="0.3">
      <c r="V17935" s="66"/>
    </row>
    <row r="17936" spans="22:22" x14ac:dyDescent="0.3">
      <c r="V17936" s="66"/>
    </row>
    <row r="17937" spans="22:22" x14ac:dyDescent="0.3">
      <c r="V17937" s="66"/>
    </row>
    <row r="17938" spans="22:22" x14ac:dyDescent="0.3">
      <c r="V17938" s="66"/>
    </row>
    <row r="17939" spans="22:22" x14ac:dyDescent="0.3">
      <c r="V17939" s="66"/>
    </row>
    <row r="17940" spans="22:22" x14ac:dyDescent="0.3">
      <c r="V17940" s="66"/>
    </row>
    <row r="17941" spans="22:22" x14ac:dyDescent="0.3">
      <c r="V17941" s="66"/>
    </row>
    <row r="17942" spans="22:22" x14ac:dyDescent="0.3">
      <c r="V17942" s="66"/>
    </row>
    <row r="17943" spans="22:22" x14ac:dyDescent="0.3">
      <c r="V17943" s="66"/>
    </row>
    <row r="17944" spans="22:22" x14ac:dyDescent="0.3">
      <c r="V17944" s="66"/>
    </row>
    <row r="17945" spans="22:22" x14ac:dyDescent="0.3">
      <c r="V17945" s="66"/>
    </row>
    <row r="17946" spans="22:22" x14ac:dyDescent="0.3">
      <c r="V17946" s="66"/>
    </row>
    <row r="17947" spans="22:22" x14ac:dyDescent="0.3">
      <c r="V17947" s="66"/>
    </row>
    <row r="17948" spans="22:22" x14ac:dyDescent="0.3">
      <c r="V17948" s="66"/>
    </row>
    <row r="17949" spans="22:22" x14ac:dyDescent="0.3">
      <c r="V17949" s="66"/>
    </row>
    <row r="17950" spans="22:22" x14ac:dyDescent="0.3">
      <c r="V17950" s="66"/>
    </row>
    <row r="17951" spans="22:22" x14ac:dyDescent="0.3">
      <c r="V17951" s="66"/>
    </row>
    <row r="17952" spans="22:22" x14ac:dyDescent="0.3">
      <c r="V17952" s="66"/>
    </row>
    <row r="17953" spans="22:22" x14ac:dyDescent="0.3">
      <c r="V17953" s="66"/>
    </row>
    <row r="17954" spans="22:22" x14ac:dyDescent="0.3">
      <c r="V17954" s="66"/>
    </row>
    <row r="17955" spans="22:22" x14ac:dyDescent="0.3">
      <c r="V17955" s="66"/>
    </row>
    <row r="17956" spans="22:22" x14ac:dyDescent="0.3">
      <c r="V17956" s="66"/>
    </row>
    <row r="17957" spans="22:22" x14ac:dyDescent="0.3">
      <c r="V17957" s="66"/>
    </row>
    <row r="17958" spans="22:22" x14ac:dyDescent="0.3">
      <c r="V17958" s="66"/>
    </row>
    <row r="17959" spans="22:22" x14ac:dyDescent="0.3">
      <c r="V17959" s="66"/>
    </row>
    <row r="17960" spans="22:22" x14ac:dyDescent="0.3">
      <c r="V17960" s="66"/>
    </row>
    <row r="17961" spans="22:22" x14ac:dyDescent="0.3">
      <c r="V17961" s="66"/>
    </row>
    <row r="17962" spans="22:22" x14ac:dyDescent="0.3">
      <c r="V17962" s="66"/>
    </row>
    <row r="17963" spans="22:22" x14ac:dyDescent="0.3">
      <c r="V17963" s="66"/>
    </row>
    <row r="17964" spans="22:22" x14ac:dyDescent="0.3">
      <c r="V17964" s="66"/>
    </row>
    <row r="17965" spans="22:22" x14ac:dyDescent="0.3">
      <c r="V17965" s="66"/>
    </row>
    <row r="17966" spans="22:22" x14ac:dyDescent="0.3">
      <c r="V17966" s="66"/>
    </row>
    <row r="17967" spans="22:22" x14ac:dyDescent="0.3">
      <c r="V17967" s="66"/>
    </row>
    <row r="17968" spans="22:22" x14ac:dyDescent="0.3">
      <c r="V17968" s="66"/>
    </row>
    <row r="17969" spans="22:22" x14ac:dyDescent="0.3">
      <c r="V17969" s="66"/>
    </row>
    <row r="17970" spans="22:22" x14ac:dyDescent="0.3">
      <c r="V17970" s="66"/>
    </row>
    <row r="17971" spans="22:22" x14ac:dyDescent="0.3">
      <c r="V17971" s="66"/>
    </row>
    <row r="17972" spans="22:22" x14ac:dyDescent="0.3">
      <c r="V17972" s="66"/>
    </row>
    <row r="17973" spans="22:22" x14ac:dyDescent="0.3">
      <c r="V17973" s="66"/>
    </row>
    <row r="17974" spans="22:22" x14ac:dyDescent="0.3">
      <c r="V17974" s="66"/>
    </row>
    <row r="17975" spans="22:22" x14ac:dyDescent="0.3">
      <c r="V17975" s="66"/>
    </row>
    <row r="17976" spans="22:22" x14ac:dyDescent="0.3">
      <c r="V17976" s="66"/>
    </row>
    <row r="17977" spans="22:22" x14ac:dyDescent="0.3">
      <c r="V17977" s="66"/>
    </row>
    <row r="17978" spans="22:22" x14ac:dyDescent="0.3">
      <c r="V17978" s="66"/>
    </row>
    <row r="17979" spans="22:22" x14ac:dyDescent="0.3">
      <c r="V17979" s="66"/>
    </row>
    <row r="17980" spans="22:22" x14ac:dyDescent="0.3">
      <c r="V17980" s="66"/>
    </row>
    <row r="17981" spans="22:22" x14ac:dyDescent="0.3">
      <c r="V17981" s="66"/>
    </row>
    <row r="17982" spans="22:22" x14ac:dyDescent="0.3">
      <c r="V17982" s="66"/>
    </row>
    <row r="17983" spans="22:22" x14ac:dyDescent="0.3">
      <c r="V17983" s="66"/>
    </row>
    <row r="17984" spans="22:22" x14ac:dyDescent="0.3">
      <c r="V17984" s="66"/>
    </row>
    <row r="17985" spans="22:22" x14ac:dyDescent="0.3">
      <c r="V17985" s="66"/>
    </row>
    <row r="17986" spans="22:22" x14ac:dyDescent="0.3">
      <c r="V17986" s="66"/>
    </row>
    <row r="17987" spans="22:22" x14ac:dyDescent="0.3">
      <c r="V17987" s="66"/>
    </row>
    <row r="17988" spans="22:22" x14ac:dyDescent="0.3">
      <c r="V17988" s="66"/>
    </row>
    <row r="17989" spans="22:22" x14ac:dyDescent="0.3">
      <c r="V17989" s="66"/>
    </row>
    <row r="17990" spans="22:22" x14ac:dyDescent="0.3">
      <c r="V17990" s="66"/>
    </row>
    <row r="17991" spans="22:22" x14ac:dyDescent="0.3">
      <c r="V17991" s="66"/>
    </row>
    <row r="17992" spans="22:22" x14ac:dyDescent="0.3">
      <c r="V17992" s="66"/>
    </row>
    <row r="17993" spans="22:22" x14ac:dyDescent="0.3">
      <c r="V17993" s="66"/>
    </row>
    <row r="17994" spans="22:22" x14ac:dyDescent="0.3">
      <c r="V17994" s="66"/>
    </row>
    <row r="17995" spans="22:22" x14ac:dyDescent="0.3">
      <c r="V17995" s="66"/>
    </row>
    <row r="17996" spans="22:22" x14ac:dyDescent="0.3">
      <c r="V17996" s="66"/>
    </row>
    <row r="17997" spans="22:22" x14ac:dyDescent="0.3">
      <c r="V17997" s="66"/>
    </row>
    <row r="17998" spans="22:22" x14ac:dyDescent="0.3">
      <c r="V17998" s="66"/>
    </row>
    <row r="17999" spans="22:22" x14ac:dyDescent="0.3">
      <c r="V17999" s="66"/>
    </row>
    <row r="18000" spans="22:22" x14ac:dyDescent="0.3">
      <c r="V18000" s="66"/>
    </row>
    <row r="18001" spans="22:22" x14ac:dyDescent="0.3">
      <c r="V18001" s="66"/>
    </row>
    <row r="18002" spans="22:22" x14ac:dyDescent="0.3">
      <c r="V18002" s="66"/>
    </row>
    <row r="18003" spans="22:22" x14ac:dyDescent="0.3">
      <c r="V18003" s="66"/>
    </row>
    <row r="18004" spans="22:22" x14ac:dyDescent="0.3">
      <c r="V18004" s="66"/>
    </row>
    <row r="18005" spans="22:22" x14ac:dyDescent="0.3">
      <c r="V18005" s="66"/>
    </row>
    <row r="18006" spans="22:22" x14ac:dyDescent="0.3">
      <c r="V18006" s="66"/>
    </row>
    <row r="18007" spans="22:22" x14ac:dyDescent="0.3">
      <c r="V18007" s="66"/>
    </row>
    <row r="18008" spans="22:22" x14ac:dyDescent="0.3">
      <c r="V18008" s="66"/>
    </row>
    <row r="18009" spans="22:22" x14ac:dyDescent="0.3">
      <c r="V18009" s="66"/>
    </row>
    <row r="18010" spans="22:22" x14ac:dyDescent="0.3">
      <c r="V18010" s="66"/>
    </row>
    <row r="18011" spans="22:22" x14ac:dyDescent="0.3">
      <c r="V18011" s="66"/>
    </row>
    <row r="18012" spans="22:22" x14ac:dyDescent="0.3">
      <c r="V18012" s="66"/>
    </row>
    <row r="18013" spans="22:22" x14ac:dyDescent="0.3">
      <c r="V18013" s="66"/>
    </row>
    <row r="18014" spans="22:22" x14ac:dyDescent="0.3">
      <c r="V18014" s="66"/>
    </row>
    <row r="18015" spans="22:22" x14ac:dyDescent="0.3">
      <c r="V18015" s="66"/>
    </row>
    <row r="18016" spans="22:22" x14ac:dyDescent="0.3">
      <c r="V18016" s="66"/>
    </row>
    <row r="18017" spans="22:22" x14ac:dyDescent="0.3">
      <c r="V18017" s="66"/>
    </row>
    <row r="18018" spans="22:22" x14ac:dyDescent="0.3">
      <c r="V18018" s="66"/>
    </row>
    <row r="18019" spans="22:22" x14ac:dyDescent="0.3">
      <c r="V18019" s="66"/>
    </row>
    <row r="18020" spans="22:22" x14ac:dyDescent="0.3">
      <c r="V18020" s="66"/>
    </row>
    <row r="18021" spans="22:22" x14ac:dyDescent="0.3">
      <c r="V18021" s="66"/>
    </row>
    <row r="18022" spans="22:22" x14ac:dyDescent="0.3">
      <c r="V18022" s="66"/>
    </row>
    <row r="18023" spans="22:22" x14ac:dyDescent="0.3">
      <c r="V18023" s="66"/>
    </row>
    <row r="18024" spans="22:22" x14ac:dyDescent="0.3">
      <c r="V18024" s="66"/>
    </row>
    <row r="18025" spans="22:22" x14ac:dyDescent="0.3">
      <c r="V18025" s="66"/>
    </row>
    <row r="18026" spans="22:22" x14ac:dyDescent="0.3">
      <c r="V18026" s="66"/>
    </row>
    <row r="18027" spans="22:22" x14ac:dyDescent="0.3">
      <c r="V18027" s="66"/>
    </row>
    <row r="18028" spans="22:22" x14ac:dyDescent="0.3">
      <c r="V18028" s="66"/>
    </row>
    <row r="18029" spans="22:22" x14ac:dyDescent="0.3">
      <c r="V18029" s="66"/>
    </row>
    <row r="18030" spans="22:22" x14ac:dyDescent="0.3">
      <c r="V18030" s="66"/>
    </row>
    <row r="18031" spans="22:22" x14ac:dyDescent="0.3">
      <c r="V18031" s="66"/>
    </row>
    <row r="18032" spans="22:22" x14ac:dyDescent="0.3">
      <c r="V18032" s="66"/>
    </row>
    <row r="18033" spans="22:22" x14ac:dyDescent="0.3">
      <c r="V18033" s="66"/>
    </row>
    <row r="18034" spans="22:22" x14ac:dyDescent="0.3">
      <c r="V18034" s="66"/>
    </row>
    <row r="18035" spans="22:22" x14ac:dyDescent="0.3">
      <c r="V18035" s="66"/>
    </row>
    <row r="18036" spans="22:22" x14ac:dyDescent="0.3">
      <c r="V18036" s="66"/>
    </row>
    <row r="18037" spans="22:22" x14ac:dyDescent="0.3">
      <c r="V18037" s="66"/>
    </row>
    <row r="18038" spans="22:22" x14ac:dyDescent="0.3">
      <c r="V18038" s="66"/>
    </row>
    <row r="18039" spans="22:22" x14ac:dyDescent="0.3">
      <c r="V18039" s="66"/>
    </row>
    <row r="18040" spans="22:22" x14ac:dyDescent="0.3">
      <c r="V18040" s="66"/>
    </row>
    <row r="18041" spans="22:22" x14ac:dyDescent="0.3">
      <c r="V18041" s="66"/>
    </row>
    <row r="18042" spans="22:22" x14ac:dyDescent="0.3">
      <c r="V18042" s="66"/>
    </row>
    <row r="18043" spans="22:22" x14ac:dyDescent="0.3">
      <c r="V18043" s="66"/>
    </row>
    <row r="18044" spans="22:22" x14ac:dyDescent="0.3">
      <c r="V18044" s="66"/>
    </row>
    <row r="18045" spans="22:22" x14ac:dyDescent="0.3">
      <c r="V18045" s="66"/>
    </row>
    <row r="18046" spans="22:22" x14ac:dyDescent="0.3">
      <c r="V18046" s="66"/>
    </row>
    <row r="18047" spans="22:22" x14ac:dyDescent="0.3">
      <c r="V18047" s="66"/>
    </row>
    <row r="18048" spans="22:22" x14ac:dyDescent="0.3">
      <c r="V18048" s="66"/>
    </row>
    <row r="18049" spans="22:22" x14ac:dyDescent="0.3">
      <c r="V18049" s="66"/>
    </row>
    <row r="18050" spans="22:22" x14ac:dyDescent="0.3">
      <c r="V18050" s="66"/>
    </row>
    <row r="18051" spans="22:22" x14ac:dyDescent="0.3">
      <c r="V18051" s="66"/>
    </row>
    <row r="18052" spans="22:22" x14ac:dyDescent="0.3">
      <c r="V18052" s="66"/>
    </row>
    <row r="18053" spans="22:22" x14ac:dyDescent="0.3">
      <c r="V18053" s="66"/>
    </row>
    <row r="18054" spans="22:22" x14ac:dyDescent="0.3">
      <c r="V18054" s="66"/>
    </row>
    <row r="18055" spans="22:22" x14ac:dyDescent="0.3">
      <c r="V18055" s="66"/>
    </row>
    <row r="18056" spans="22:22" x14ac:dyDescent="0.3">
      <c r="V18056" s="66"/>
    </row>
    <row r="18057" spans="22:22" x14ac:dyDescent="0.3">
      <c r="V18057" s="66"/>
    </row>
    <row r="18058" spans="22:22" x14ac:dyDescent="0.3">
      <c r="V18058" s="66"/>
    </row>
    <row r="18059" spans="22:22" x14ac:dyDescent="0.3">
      <c r="V18059" s="66"/>
    </row>
    <row r="18060" spans="22:22" x14ac:dyDescent="0.3">
      <c r="V18060" s="66"/>
    </row>
    <row r="18061" spans="22:22" x14ac:dyDescent="0.3">
      <c r="V18061" s="66"/>
    </row>
    <row r="18062" spans="22:22" x14ac:dyDescent="0.3">
      <c r="V18062" s="66"/>
    </row>
    <row r="18063" spans="22:22" x14ac:dyDescent="0.3">
      <c r="V18063" s="66"/>
    </row>
    <row r="18064" spans="22:22" x14ac:dyDescent="0.3">
      <c r="V18064" s="66"/>
    </row>
    <row r="18065" spans="22:22" x14ac:dyDescent="0.3">
      <c r="V18065" s="66"/>
    </row>
    <row r="18066" spans="22:22" x14ac:dyDescent="0.3">
      <c r="V18066" s="66"/>
    </row>
    <row r="18067" spans="22:22" x14ac:dyDescent="0.3">
      <c r="V18067" s="66"/>
    </row>
    <row r="18068" spans="22:22" x14ac:dyDescent="0.3">
      <c r="V18068" s="66"/>
    </row>
    <row r="18069" spans="22:22" x14ac:dyDescent="0.3">
      <c r="V18069" s="66"/>
    </row>
    <row r="18070" spans="22:22" x14ac:dyDescent="0.3">
      <c r="V18070" s="66"/>
    </row>
    <row r="18071" spans="22:22" x14ac:dyDescent="0.3">
      <c r="V18071" s="66"/>
    </row>
    <row r="18072" spans="22:22" x14ac:dyDescent="0.3">
      <c r="V18072" s="66"/>
    </row>
    <row r="18073" spans="22:22" x14ac:dyDescent="0.3">
      <c r="V18073" s="66"/>
    </row>
    <row r="18074" spans="22:22" x14ac:dyDescent="0.3">
      <c r="V18074" s="66"/>
    </row>
    <row r="18075" spans="22:22" x14ac:dyDescent="0.3">
      <c r="V18075" s="66"/>
    </row>
    <row r="18076" spans="22:22" x14ac:dyDescent="0.3">
      <c r="V18076" s="66"/>
    </row>
    <row r="18077" spans="22:22" x14ac:dyDescent="0.3">
      <c r="V18077" s="66"/>
    </row>
    <row r="18078" spans="22:22" x14ac:dyDescent="0.3">
      <c r="V18078" s="66"/>
    </row>
    <row r="18079" spans="22:22" x14ac:dyDescent="0.3">
      <c r="V18079" s="66"/>
    </row>
    <row r="18080" spans="22:22" x14ac:dyDescent="0.3">
      <c r="V18080" s="66"/>
    </row>
    <row r="18081" spans="22:22" x14ac:dyDescent="0.3">
      <c r="V18081" s="66"/>
    </row>
    <row r="18082" spans="22:22" x14ac:dyDescent="0.3">
      <c r="V18082" s="66"/>
    </row>
    <row r="18083" spans="22:22" x14ac:dyDescent="0.3">
      <c r="V18083" s="66"/>
    </row>
    <row r="18084" spans="22:22" x14ac:dyDescent="0.3">
      <c r="V18084" s="66"/>
    </row>
    <row r="18085" spans="22:22" x14ac:dyDescent="0.3">
      <c r="V18085" s="66"/>
    </row>
    <row r="18086" spans="22:22" x14ac:dyDescent="0.3">
      <c r="V18086" s="66"/>
    </row>
    <row r="18087" spans="22:22" x14ac:dyDescent="0.3">
      <c r="V18087" s="66"/>
    </row>
    <row r="18088" spans="22:22" x14ac:dyDescent="0.3">
      <c r="V18088" s="66"/>
    </row>
    <row r="18089" spans="22:22" x14ac:dyDescent="0.3">
      <c r="V18089" s="66"/>
    </row>
    <row r="18090" spans="22:22" x14ac:dyDescent="0.3">
      <c r="V18090" s="66"/>
    </row>
    <row r="18091" spans="22:22" x14ac:dyDescent="0.3">
      <c r="V18091" s="66"/>
    </row>
    <row r="18092" spans="22:22" x14ac:dyDescent="0.3">
      <c r="V18092" s="66"/>
    </row>
    <row r="18093" spans="22:22" x14ac:dyDescent="0.3">
      <c r="V18093" s="66"/>
    </row>
    <row r="18094" spans="22:22" x14ac:dyDescent="0.3">
      <c r="V18094" s="66"/>
    </row>
    <row r="18095" spans="22:22" x14ac:dyDescent="0.3">
      <c r="V18095" s="66"/>
    </row>
    <row r="18096" spans="22:22" x14ac:dyDescent="0.3">
      <c r="V18096" s="66"/>
    </row>
    <row r="18097" spans="22:22" x14ac:dyDescent="0.3">
      <c r="V18097" s="66"/>
    </row>
    <row r="18098" spans="22:22" x14ac:dyDescent="0.3">
      <c r="V18098" s="66"/>
    </row>
    <row r="18099" spans="22:22" x14ac:dyDescent="0.3">
      <c r="V18099" s="66"/>
    </row>
    <row r="18100" spans="22:22" x14ac:dyDescent="0.3">
      <c r="V18100" s="66"/>
    </row>
    <row r="18101" spans="22:22" x14ac:dyDescent="0.3">
      <c r="V18101" s="66"/>
    </row>
    <row r="18102" spans="22:22" x14ac:dyDescent="0.3">
      <c r="V18102" s="66"/>
    </row>
    <row r="18103" spans="22:22" x14ac:dyDescent="0.3">
      <c r="V18103" s="66"/>
    </row>
    <row r="18104" spans="22:22" x14ac:dyDescent="0.3">
      <c r="V18104" s="66"/>
    </row>
    <row r="18105" spans="22:22" x14ac:dyDescent="0.3">
      <c r="V18105" s="66"/>
    </row>
    <row r="18106" spans="22:22" x14ac:dyDescent="0.3">
      <c r="V18106" s="66"/>
    </row>
    <row r="18107" spans="22:22" x14ac:dyDescent="0.3">
      <c r="V18107" s="66"/>
    </row>
    <row r="18108" spans="22:22" x14ac:dyDescent="0.3">
      <c r="V18108" s="66"/>
    </row>
    <row r="18109" spans="22:22" x14ac:dyDescent="0.3">
      <c r="V18109" s="66"/>
    </row>
    <row r="18110" spans="22:22" x14ac:dyDescent="0.3">
      <c r="V18110" s="66"/>
    </row>
    <row r="18111" spans="22:22" x14ac:dyDescent="0.3">
      <c r="V18111" s="66"/>
    </row>
    <row r="18112" spans="22:22" x14ac:dyDescent="0.3">
      <c r="V18112" s="66"/>
    </row>
    <row r="18113" spans="22:22" x14ac:dyDescent="0.3">
      <c r="V18113" s="66"/>
    </row>
    <row r="18114" spans="22:22" x14ac:dyDescent="0.3">
      <c r="V18114" s="66"/>
    </row>
    <row r="18115" spans="22:22" x14ac:dyDescent="0.3">
      <c r="V18115" s="66"/>
    </row>
    <row r="18116" spans="22:22" x14ac:dyDescent="0.3">
      <c r="V18116" s="66"/>
    </row>
    <row r="18117" spans="22:22" x14ac:dyDescent="0.3">
      <c r="V18117" s="66"/>
    </row>
    <row r="18118" spans="22:22" x14ac:dyDescent="0.3">
      <c r="V18118" s="66"/>
    </row>
    <row r="18119" spans="22:22" x14ac:dyDescent="0.3">
      <c r="V18119" s="66"/>
    </row>
    <row r="18120" spans="22:22" x14ac:dyDescent="0.3">
      <c r="V18120" s="66"/>
    </row>
    <row r="18121" spans="22:22" x14ac:dyDescent="0.3">
      <c r="V18121" s="66"/>
    </row>
    <row r="18122" spans="22:22" x14ac:dyDescent="0.3">
      <c r="V18122" s="66"/>
    </row>
    <row r="18123" spans="22:22" x14ac:dyDescent="0.3">
      <c r="V18123" s="66"/>
    </row>
    <row r="18124" spans="22:22" x14ac:dyDescent="0.3">
      <c r="V18124" s="66"/>
    </row>
    <row r="18125" spans="22:22" x14ac:dyDescent="0.3">
      <c r="V18125" s="66"/>
    </row>
    <row r="18126" spans="22:22" x14ac:dyDescent="0.3">
      <c r="V18126" s="66"/>
    </row>
    <row r="18127" spans="22:22" x14ac:dyDescent="0.3">
      <c r="V18127" s="66"/>
    </row>
    <row r="18128" spans="22:22" x14ac:dyDescent="0.3">
      <c r="V18128" s="66"/>
    </row>
    <row r="18129" spans="22:22" x14ac:dyDescent="0.3">
      <c r="V18129" s="66"/>
    </row>
    <row r="18130" spans="22:22" x14ac:dyDescent="0.3">
      <c r="V18130" s="66"/>
    </row>
    <row r="18131" spans="22:22" x14ac:dyDescent="0.3">
      <c r="V18131" s="66"/>
    </row>
    <row r="18132" spans="22:22" x14ac:dyDescent="0.3">
      <c r="V18132" s="66"/>
    </row>
    <row r="18133" spans="22:22" x14ac:dyDescent="0.3">
      <c r="V18133" s="66"/>
    </row>
    <row r="18134" spans="22:22" x14ac:dyDescent="0.3">
      <c r="V18134" s="66"/>
    </row>
    <row r="18135" spans="22:22" x14ac:dyDescent="0.3">
      <c r="V18135" s="66"/>
    </row>
    <row r="18136" spans="22:22" x14ac:dyDescent="0.3">
      <c r="V18136" s="66"/>
    </row>
    <row r="18137" spans="22:22" x14ac:dyDescent="0.3">
      <c r="V18137" s="66"/>
    </row>
    <row r="18138" spans="22:22" x14ac:dyDescent="0.3">
      <c r="V18138" s="66"/>
    </row>
    <row r="18139" spans="22:22" x14ac:dyDescent="0.3">
      <c r="V18139" s="66"/>
    </row>
    <row r="18140" spans="22:22" x14ac:dyDescent="0.3">
      <c r="V18140" s="66"/>
    </row>
    <row r="18141" spans="22:22" x14ac:dyDescent="0.3">
      <c r="V18141" s="66"/>
    </row>
    <row r="18142" spans="22:22" x14ac:dyDescent="0.3">
      <c r="V18142" s="66"/>
    </row>
    <row r="18143" spans="22:22" x14ac:dyDescent="0.3">
      <c r="V18143" s="66"/>
    </row>
    <row r="18144" spans="22:22" x14ac:dyDescent="0.3">
      <c r="V18144" s="66"/>
    </row>
    <row r="18145" spans="22:22" x14ac:dyDescent="0.3">
      <c r="V18145" s="66"/>
    </row>
    <row r="18146" spans="22:22" x14ac:dyDescent="0.3">
      <c r="V18146" s="66"/>
    </row>
    <row r="18147" spans="22:22" x14ac:dyDescent="0.3">
      <c r="V18147" s="66"/>
    </row>
    <row r="18148" spans="22:22" x14ac:dyDescent="0.3">
      <c r="V18148" s="66"/>
    </row>
    <row r="18149" spans="22:22" x14ac:dyDescent="0.3">
      <c r="V18149" s="66"/>
    </row>
    <row r="18150" spans="22:22" x14ac:dyDescent="0.3">
      <c r="V18150" s="66"/>
    </row>
    <row r="18151" spans="22:22" x14ac:dyDescent="0.3">
      <c r="V18151" s="66"/>
    </row>
    <row r="18152" spans="22:22" x14ac:dyDescent="0.3">
      <c r="V18152" s="66"/>
    </row>
    <row r="18153" spans="22:22" x14ac:dyDescent="0.3">
      <c r="V18153" s="66"/>
    </row>
    <row r="18154" spans="22:22" x14ac:dyDescent="0.3">
      <c r="V18154" s="66"/>
    </row>
    <row r="18155" spans="22:22" x14ac:dyDescent="0.3">
      <c r="V18155" s="66"/>
    </row>
    <row r="18156" spans="22:22" x14ac:dyDescent="0.3">
      <c r="V18156" s="66"/>
    </row>
    <row r="18157" spans="22:22" x14ac:dyDescent="0.3">
      <c r="V18157" s="66"/>
    </row>
    <row r="18158" spans="22:22" x14ac:dyDescent="0.3">
      <c r="V18158" s="66"/>
    </row>
    <row r="18159" spans="22:22" x14ac:dyDescent="0.3">
      <c r="V18159" s="66"/>
    </row>
    <row r="18160" spans="22:22" x14ac:dyDescent="0.3">
      <c r="V18160" s="66"/>
    </row>
    <row r="18161" spans="22:22" x14ac:dyDescent="0.3">
      <c r="V18161" s="66"/>
    </row>
    <row r="18162" spans="22:22" x14ac:dyDescent="0.3">
      <c r="V18162" s="66"/>
    </row>
    <row r="18163" spans="22:22" x14ac:dyDescent="0.3">
      <c r="V18163" s="66"/>
    </row>
    <row r="18164" spans="22:22" x14ac:dyDescent="0.3">
      <c r="V18164" s="66"/>
    </row>
    <row r="18165" spans="22:22" x14ac:dyDescent="0.3">
      <c r="V18165" s="66"/>
    </row>
    <row r="18166" spans="22:22" x14ac:dyDescent="0.3">
      <c r="V18166" s="66"/>
    </row>
    <row r="18167" spans="22:22" x14ac:dyDescent="0.3">
      <c r="V18167" s="66"/>
    </row>
    <row r="18168" spans="22:22" x14ac:dyDescent="0.3">
      <c r="V18168" s="66"/>
    </row>
    <row r="18169" spans="22:22" x14ac:dyDescent="0.3">
      <c r="V18169" s="66"/>
    </row>
    <row r="18170" spans="22:22" x14ac:dyDescent="0.3">
      <c r="V18170" s="66"/>
    </row>
    <row r="18171" spans="22:22" x14ac:dyDescent="0.3">
      <c r="V18171" s="66"/>
    </row>
    <row r="18172" spans="22:22" x14ac:dyDescent="0.3">
      <c r="V18172" s="66"/>
    </row>
    <row r="18173" spans="22:22" x14ac:dyDescent="0.3">
      <c r="V18173" s="66"/>
    </row>
    <row r="18174" spans="22:22" x14ac:dyDescent="0.3">
      <c r="V18174" s="66"/>
    </row>
    <row r="18175" spans="22:22" x14ac:dyDescent="0.3">
      <c r="V18175" s="66"/>
    </row>
    <row r="18176" spans="22:22" x14ac:dyDescent="0.3">
      <c r="V18176" s="66"/>
    </row>
    <row r="18177" spans="22:22" x14ac:dyDescent="0.3">
      <c r="V18177" s="66"/>
    </row>
    <row r="18178" spans="22:22" x14ac:dyDescent="0.3">
      <c r="V18178" s="66"/>
    </row>
    <row r="18179" spans="22:22" x14ac:dyDescent="0.3">
      <c r="V18179" s="66"/>
    </row>
    <row r="18180" spans="22:22" x14ac:dyDescent="0.3">
      <c r="V18180" s="66"/>
    </row>
    <row r="18181" spans="22:22" x14ac:dyDescent="0.3">
      <c r="V18181" s="66"/>
    </row>
    <row r="18182" spans="22:22" x14ac:dyDescent="0.3">
      <c r="V18182" s="66"/>
    </row>
    <row r="18183" spans="22:22" x14ac:dyDescent="0.3">
      <c r="V18183" s="66"/>
    </row>
    <row r="18184" spans="22:22" x14ac:dyDescent="0.3">
      <c r="V18184" s="66"/>
    </row>
    <row r="18185" spans="22:22" x14ac:dyDescent="0.3">
      <c r="V18185" s="66"/>
    </row>
    <row r="18186" spans="22:22" x14ac:dyDescent="0.3">
      <c r="V18186" s="66"/>
    </row>
    <row r="18187" spans="22:22" x14ac:dyDescent="0.3">
      <c r="V18187" s="66"/>
    </row>
    <row r="18188" spans="22:22" x14ac:dyDescent="0.3">
      <c r="V18188" s="66"/>
    </row>
    <row r="18189" spans="22:22" x14ac:dyDescent="0.3">
      <c r="V18189" s="66"/>
    </row>
    <row r="18190" spans="22:22" x14ac:dyDescent="0.3">
      <c r="V18190" s="66"/>
    </row>
    <row r="18191" spans="22:22" x14ac:dyDescent="0.3">
      <c r="V18191" s="66"/>
    </row>
    <row r="18192" spans="22:22" x14ac:dyDescent="0.3">
      <c r="V18192" s="66"/>
    </row>
    <row r="18193" spans="22:22" x14ac:dyDescent="0.3">
      <c r="V18193" s="66"/>
    </row>
    <row r="18194" spans="22:22" x14ac:dyDescent="0.3">
      <c r="V18194" s="66"/>
    </row>
    <row r="18195" spans="22:22" x14ac:dyDescent="0.3">
      <c r="V18195" s="66"/>
    </row>
    <row r="18196" spans="22:22" x14ac:dyDescent="0.3">
      <c r="V18196" s="66"/>
    </row>
    <row r="18197" spans="22:22" x14ac:dyDescent="0.3">
      <c r="V18197" s="66"/>
    </row>
    <row r="18198" spans="22:22" x14ac:dyDescent="0.3">
      <c r="V18198" s="66"/>
    </row>
    <row r="18199" spans="22:22" x14ac:dyDescent="0.3">
      <c r="V18199" s="66"/>
    </row>
    <row r="18200" spans="22:22" x14ac:dyDescent="0.3">
      <c r="V18200" s="66"/>
    </row>
    <row r="18201" spans="22:22" x14ac:dyDescent="0.3">
      <c r="V18201" s="66"/>
    </row>
    <row r="18202" spans="22:22" x14ac:dyDescent="0.3">
      <c r="V18202" s="66"/>
    </row>
    <row r="18203" spans="22:22" x14ac:dyDescent="0.3">
      <c r="V18203" s="66"/>
    </row>
    <row r="18204" spans="22:22" x14ac:dyDescent="0.3">
      <c r="V18204" s="66"/>
    </row>
    <row r="18205" spans="22:22" x14ac:dyDescent="0.3">
      <c r="V18205" s="66"/>
    </row>
    <row r="18206" spans="22:22" x14ac:dyDescent="0.3">
      <c r="V18206" s="66"/>
    </row>
    <row r="18207" spans="22:22" x14ac:dyDescent="0.3">
      <c r="V18207" s="66"/>
    </row>
    <row r="18208" spans="22:22" x14ac:dyDescent="0.3">
      <c r="V18208" s="66"/>
    </row>
    <row r="18209" spans="22:22" x14ac:dyDescent="0.3">
      <c r="V18209" s="66"/>
    </row>
    <row r="18210" spans="22:22" x14ac:dyDescent="0.3">
      <c r="V18210" s="66"/>
    </row>
    <row r="18211" spans="22:22" x14ac:dyDescent="0.3">
      <c r="V18211" s="66"/>
    </row>
    <row r="18212" spans="22:22" x14ac:dyDescent="0.3">
      <c r="V18212" s="66"/>
    </row>
    <row r="18213" spans="22:22" x14ac:dyDescent="0.3">
      <c r="V18213" s="66"/>
    </row>
    <row r="18214" spans="22:22" x14ac:dyDescent="0.3">
      <c r="V18214" s="66"/>
    </row>
    <row r="18215" spans="22:22" x14ac:dyDescent="0.3">
      <c r="V18215" s="66"/>
    </row>
    <row r="18216" spans="22:22" x14ac:dyDescent="0.3">
      <c r="V18216" s="66"/>
    </row>
    <row r="18217" spans="22:22" x14ac:dyDescent="0.3">
      <c r="V18217" s="66"/>
    </row>
    <row r="18218" spans="22:22" x14ac:dyDescent="0.3">
      <c r="V18218" s="66"/>
    </row>
    <row r="18219" spans="22:22" x14ac:dyDescent="0.3">
      <c r="V18219" s="66"/>
    </row>
    <row r="18220" spans="22:22" x14ac:dyDescent="0.3">
      <c r="V18220" s="66"/>
    </row>
    <row r="18221" spans="22:22" x14ac:dyDescent="0.3">
      <c r="V18221" s="66"/>
    </row>
    <row r="18222" spans="22:22" x14ac:dyDescent="0.3">
      <c r="V18222" s="66"/>
    </row>
    <row r="18223" spans="22:22" x14ac:dyDescent="0.3">
      <c r="V18223" s="66"/>
    </row>
    <row r="18224" spans="22:22" x14ac:dyDescent="0.3">
      <c r="V18224" s="66"/>
    </row>
    <row r="18225" spans="22:22" x14ac:dyDescent="0.3">
      <c r="V18225" s="66"/>
    </row>
    <row r="18226" spans="22:22" x14ac:dyDescent="0.3">
      <c r="V18226" s="66"/>
    </row>
    <row r="18227" spans="22:22" x14ac:dyDescent="0.3">
      <c r="V18227" s="66"/>
    </row>
    <row r="18228" spans="22:22" x14ac:dyDescent="0.3">
      <c r="V18228" s="66"/>
    </row>
    <row r="18229" spans="22:22" x14ac:dyDescent="0.3">
      <c r="V18229" s="66"/>
    </row>
    <row r="18230" spans="22:22" x14ac:dyDescent="0.3">
      <c r="V18230" s="66"/>
    </row>
    <row r="18231" spans="22:22" x14ac:dyDescent="0.3">
      <c r="V18231" s="66"/>
    </row>
    <row r="18232" spans="22:22" x14ac:dyDescent="0.3">
      <c r="V18232" s="66"/>
    </row>
    <row r="18233" spans="22:22" x14ac:dyDescent="0.3">
      <c r="V18233" s="66"/>
    </row>
    <row r="18234" spans="22:22" x14ac:dyDescent="0.3">
      <c r="V18234" s="66"/>
    </row>
    <row r="18235" spans="22:22" x14ac:dyDescent="0.3">
      <c r="V18235" s="66"/>
    </row>
    <row r="18236" spans="22:22" x14ac:dyDescent="0.3">
      <c r="V18236" s="66"/>
    </row>
    <row r="18237" spans="22:22" x14ac:dyDescent="0.3">
      <c r="V18237" s="66"/>
    </row>
    <row r="18238" spans="22:22" x14ac:dyDescent="0.3">
      <c r="V18238" s="66"/>
    </row>
    <row r="18239" spans="22:22" x14ac:dyDescent="0.3">
      <c r="V18239" s="66"/>
    </row>
    <row r="18240" spans="22:22" x14ac:dyDescent="0.3">
      <c r="V18240" s="66"/>
    </row>
    <row r="18241" spans="22:22" x14ac:dyDescent="0.3">
      <c r="V18241" s="66"/>
    </row>
    <row r="18242" spans="22:22" x14ac:dyDescent="0.3">
      <c r="V18242" s="66"/>
    </row>
    <row r="18243" spans="22:22" x14ac:dyDescent="0.3">
      <c r="V18243" s="66"/>
    </row>
    <row r="18244" spans="22:22" x14ac:dyDescent="0.3">
      <c r="V18244" s="66"/>
    </row>
    <row r="18245" spans="22:22" x14ac:dyDescent="0.3">
      <c r="V18245" s="66"/>
    </row>
    <row r="18246" spans="22:22" x14ac:dyDescent="0.3">
      <c r="V18246" s="66"/>
    </row>
    <row r="18247" spans="22:22" x14ac:dyDescent="0.3">
      <c r="V18247" s="66"/>
    </row>
    <row r="18248" spans="22:22" x14ac:dyDescent="0.3">
      <c r="V18248" s="66"/>
    </row>
    <row r="18249" spans="22:22" x14ac:dyDescent="0.3">
      <c r="V18249" s="66"/>
    </row>
    <row r="18250" spans="22:22" x14ac:dyDescent="0.3">
      <c r="V18250" s="66"/>
    </row>
    <row r="18251" spans="22:22" x14ac:dyDescent="0.3">
      <c r="V18251" s="66"/>
    </row>
    <row r="18252" spans="22:22" x14ac:dyDescent="0.3">
      <c r="V18252" s="66"/>
    </row>
    <row r="18253" spans="22:22" x14ac:dyDescent="0.3">
      <c r="V18253" s="66"/>
    </row>
    <row r="18254" spans="22:22" x14ac:dyDescent="0.3">
      <c r="V18254" s="66"/>
    </row>
    <row r="18255" spans="22:22" x14ac:dyDescent="0.3">
      <c r="V18255" s="66"/>
    </row>
    <row r="18256" spans="22:22" x14ac:dyDescent="0.3">
      <c r="V18256" s="66"/>
    </row>
    <row r="18257" spans="22:22" x14ac:dyDescent="0.3">
      <c r="V18257" s="66"/>
    </row>
    <row r="18258" spans="22:22" x14ac:dyDescent="0.3">
      <c r="V18258" s="66"/>
    </row>
    <row r="18259" spans="22:22" x14ac:dyDescent="0.3">
      <c r="V18259" s="66"/>
    </row>
    <row r="18260" spans="22:22" x14ac:dyDescent="0.3">
      <c r="V18260" s="66"/>
    </row>
    <row r="18261" spans="22:22" x14ac:dyDescent="0.3">
      <c r="V18261" s="66"/>
    </row>
    <row r="18262" spans="22:22" x14ac:dyDescent="0.3">
      <c r="V18262" s="66"/>
    </row>
    <row r="18263" spans="22:22" x14ac:dyDescent="0.3">
      <c r="V18263" s="66"/>
    </row>
    <row r="18264" spans="22:22" x14ac:dyDescent="0.3">
      <c r="V18264" s="66"/>
    </row>
    <row r="18265" spans="22:22" x14ac:dyDescent="0.3">
      <c r="V18265" s="66"/>
    </row>
    <row r="18266" spans="22:22" x14ac:dyDescent="0.3">
      <c r="V18266" s="66"/>
    </row>
    <row r="18267" spans="22:22" x14ac:dyDescent="0.3">
      <c r="V18267" s="66"/>
    </row>
    <row r="18268" spans="22:22" x14ac:dyDescent="0.3">
      <c r="V18268" s="66"/>
    </row>
    <row r="18269" spans="22:22" x14ac:dyDescent="0.3">
      <c r="V18269" s="66"/>
    </row>
    <row r="18270" spans="22:22" x14ac:dyDescent="0.3">
      <c r="V18270" s="66"/>
    </row>
    <row r="18271" spans="22:22" x14ac:dyDescent="0.3">
      <c r="V18271" s="66"/>
    </row>
    <row r="18272" spans="22:22" x14ac:dyDescent="0.3">
      <c r="V18272" s="66"/>
    </row>
    <row r="18273" spans="22:22" x14ac:dyDescent="0.3">
      <c r="V18273" s="66"/>
    </row>
    <row r="18274" spans="22:22" x14ac:dyDescent="0.3">
      <c r="V18274" s="66"/>
    </row>
    <row r="18275" spans="22:22" x14ac:dyDescent="0.3">
      <c r="V18275" s="66"/>
    </row>
    <row r="18276" spans="22:22" x14ac:dyDescent="0.3">
      <c r="V18276" s="66"/>
    </row>
    <row r="18277" spans="22:22" x14ac:dyDescent="0.3">
      <c r="V18277" s="66"/>
    </row>
    <row r="18278" spans="22:22" x14ac:dyDescent="0.3">
      <c r="V18278" s="66"/>
    </row>
    <row r="18279" spans="22:22" x14ac:dyDescent="0.3">
      <c r="V18279" s="66"/>
    </row>
    <row r="18280" spans="22:22" x14ac:dyDescent="0.3">
      <c r="V18280" s="66"/>
    </row>
    <row r="18281" spans="22:22" x14ac:dyDescent="0.3">
      <c r="V18281" s="66"/>
    </row>
    <row r="18282" spans="22:22" x14ac:dyDescent="0.3">
      <c r="V18282" s="66"/>
    </row>
    <row r="18283" spans="22:22" x14ac:dyDescent="0.3">
      <c r="V18283" s="66"/>
    </row>
    <row r="18284" spans="22:22" x14ac:dyDescent="0.3">
      <c r="V18284" s="66"/>
    </row>
    <row r="18285" spans="22:22" x14ac:dyDescent="0.3">
      <c r="V18285" s="66"/>
    </row>
    <row r="18286" spans="22:22" x14ac:dyDescent="0.3">
      <c r="V18286" s="66"/>
    </row>
    <row r="18287" spans="22:22" x14ac:dyDescent="0.3">
      <c r="V18287" s="66"/>
    </row>
    <row r="18288" spans="22:22" x14ac:dyDescent="0.3">
      <c r="V18288" s="66"/>
    </row>
    <row r="18289" spans="22:22" x14ac:dyDescent="0.3">
      <c r="V18289" s="66"/>
    </row>
    <row r="18290" spans="22:22" x14ac:dyDescent="0.3">
      <c r="V18290" s="66"/>
    </row>
    <row r="18291" spans="22:22" x14ac:dyDescent="0.3">
      <c r="V18291" s="66"/>
    </row>
    <row r="18292" spans="22:22" x14ac:dyDescent="0.3">
      <c r="V18292" s="66"/>
    </row>
    <row r="18293" spans="22:22" x14ac:dyDescent="0.3">
      <c r="V18293" s="66"/>
    </row>
    <row r="18294" spans="22:22" x14ac:dyDescent="0.3">
      <c r="V18294" s="66"/>
    </row>
    <row r="18295" spans="22:22" x14ac:dyDescent="0.3">
      <c r="V18295" s="66"/>
    </row>
    <row r="18296" spans="22:22" x14ac:dyDescent="0.3">
      <c r="V18296" s="66"/>
    </row>
    <row r="18297" spans="22:22" x14ac:dyDescent="0.3">
      <c r="V18297" s="66"/>
    </row>
    <row r="18298" spans="22:22" x14ac:dyDescent="0.3">
      <c r="V18298" s="66"/>
    </row>
    <row r="18299" spans="22:22" x14ac:dyDescent="0.3">
      <c r="V18299" s="66"/>
    </row>
    <row r="18300" spans="22:22" x14ac:dyDescent="0.3">
      <c r="V18300" s="66"/>
    </row>
    <row r="18301" spans="22:22" x14ac:dyDescent="0.3">
      <c r="V18301" s="66"/>
    </row>
    <row r="18302" spans="22:22" x14ac:dyDescent="0.3">
      <c r="V18302" s="66"/>
    </row>
    <row r="18303" spans="22:22" x14ac:dyDescent="0.3">
      <c r="V18303" s="66"/>
    </row>
    <row r="18304" spans="22:22" x14ac:dyDescent="0.3">
      <c r="V18304" s="66"/>
    </row>
    <row r="18305" spans="22:22" x14ac:dyDescent="0.3">
      <c r="V18305" s="66"/>
    </row>
    <row r="18306" spans="22:22" x14ac:dyDescent="0.3">
      <c r="V18306" s="66"/>
    </row>
    <row r="18307" spans="22:22" x14ac:dyDescent="0.3">
      <c r="V18307" s="66"/>
    </row>
    <row r="18308" spans="22:22" x14ac:dyDescent="0.3">
      <c r="V18308" s="66"/>
    </row>
    <row r="18309" spans="22:22" x14ac:dyDescent="0.3">
      <c r="V18309" s="66"/>
    </row>
    <row r="18310" spans="22:22" x14ac:dyDescent="0.3">
      <c r="V18310" s="66"/>
    </row>
    <row r="18311" spans="22:22" x14ac:dyDescent="0.3">
      <c r="V18311" s="66"/>
    </row>
    <row r="18312" spans="22:22" x14ac:dyDescent="0.3">
      <c r="V18312" s="66"/>
    </row>
    <row r="18313" spans="22:22" x14ac:dyDescent="0.3">
      <c r="V18313" s="66"/>
    </row>
    <row r="18314" spans="22:22" x14ac:dyDescent="0.3">
      <c r="V18314" s="66"/>
    </row>
    <row r="18315" spans="22:22" x14ac:dyDescent="0.3">
      <c r="V18315" s="66"/>
    </row>
    <row r="18316" spans="22:22" x14ac:dyDescent="0.3">
      <c r="V18316" s="66"/>
    </row>
    <row r="18317" spans="22:22" x14ac:dyDescent="0.3">
      <c r="V18317" s="66"/>
    </row>
    <row r="18318" spans="22:22" x14ac:dyDescent="0.3">
      <c r="V18318" s="66"/>
    </row>
    <row r="18319" spans="22:22" x14ac:dyDescent="0.3">
      <c r="V18319" s="66"/>
    </row>
    <row r="18320" spans="22:22" x14ac:dyDescent="0.3">
      <c r="V18320" s="66"/>
    </row>
    <row r="18321" spans="22:22" x14ac:dyDescent="0.3">
      <c r="V18321" s="66"/>
    </row>
    <row r="18322" spans="22:22" x14ac:dyDescent="0.3">
      <c r="V18322" s="66"/>
    </row>
    <row r="18323" spans="22:22" x14ac:dyDescent="0.3">
      <c r="V18323" s="66"/>
    </row>
    <row r="18324" spans="22:22" x14ac:dyDescent="0.3">
      <c r="V18324" s="66"/>
    </row>
    <row r="18325" spans="22:22" x14ac:dyDescent="0.3">
      <c r="V18325" s="66"/>
    </row>
    <row r="18326" spans="22:22" x14ac:dyDescent="0.3">
      <c r="V18326" s="66"/>
    </row>
    <row r="18327" spans="22:22" x14ac:dyDescent="0.3">
      <c r="V18327" s="66"/>
    </row>
    <row r="18328" spans="22:22" x14ac:dyDescent="0.3">
      <c r="V18328" s="66"/>
    </row>
    <row r="18329" spans="22:22" x14ac:dyDescent="0.3">
      <c r="V18329" s="66"/>
    </row>
    <row r="18330" spans="22:22" x14ac:dyDescent="0.3">
      <c r="V18330" s="66"/>
    </row>
    <row r="18331" spans="22:22" x14ac:dyDescent="0.3">
      <c r="V18331" s="66"/>
    </row>
    <row r="18332" spans="22:22" x14ac:dyDescent="0.3">
      <c r="V18332" s="66"/>
    </row>
    <row r="18333" spans="22:22" x14ac:dyDescent="0.3">
      <c r="V18333" s="66"/>
    </row>
    <row r="18334" spans="22:22" x14ac:dyDescent="0.3">
      <c r="V18334" s="66"/>
    </row>
    <row r="18335" spans="22:22" x14ac:dyDescent="0.3">
      <c r="V18335" s="66"/>
    </row>
    <row r="18336" spans="22:22" x14ac:dyDescent="0.3">
      <c r="V18336" s="66"/>
    </row>
    <row r="18337" spans="22:22" x14ac:dyDescent="0.3">
      <c r="V18337" s="66"/>
    </row>
    <row r="18338" spans="22:22" x14ac:dyDescent="0.3">
      <c r="V18338" s="66"/>
    </row>
    <row r="18339" spans="22:22" x14ac:dyDescent="0.3">
      <c r="V18339" s="66"/>
    </row>
    <row r="18340" spans="22:22" x14ac:dyDescent="0.3">
      <c r="V18340" s="66"/>
    </row>
    <row r="18341" spans="22:22" x14ac:dyDescent="0.3">
      <c r="V18341" s="66"/>
    </row>
    <row r="18342" spans="22:22" x14ac:dyDescent="0.3">
      <c r="V18342" s="66"/>
    </row>
    <row r="18343" spans="22:22" x14ac:dyDescent="0.3">
      <c r="V18343" s="66"/>
    </row>
    <row r="18344" spans="22:22" x14ac:dyDescent="0.3">
      <c r="V18344" s="66"/>
    </row>
    <row r="18345" spans="22:22" x14ac:dyDescent="0.3">
      <c r="V18345" s="66"/>
    </row>
    <row r="18346" spans="22:22" x14ac:dyDescent="0.3">
      <c r="V18346" s="66"/>
    </row>
    <row r="18347" spans="22:22" x14ac:dyDescent="0.3">
      <c r="V18347" s="66"/>
    </row>
    <row r="18348" spans="22:22" x14ac:dyDescent="0.3">
      <c r="V18348" s="66"/>
    </row>
    <row r="18349" spans="22:22" x14ac:dyDescent="0.3">
      <c r="V18349" s="66"/>
    </row>
    <row r="18350" spans="22:22" x14ac:dyDescent="0.3">
      <c r="V18350" s="66"/>
    </row>
    <row r="18351" spans="22:22" x14ac:dyDescent="0.3">
      <c r="V18351" s="66"/>
    </row>
    <row r="18352" spans="22:22" x14ac:dyDescent="0.3">
      <c r="V18352" s="66"/>
    </row>
    <row r="18353" spans="22:22" x14ac:dyDescent="0.3">
      <c r="V18353" s="66"/>
    </row>
    <row r="18354" spans="22:22" x14ac:dyDescent="0.3">
      <c r="V18354" s="66"/>
    </row>
    <row r="18355" spans="22:22" x14ac:dyDescent="0.3">
      <c r="V18355" s="66"/>
    </row>
    <row r="18356" spans="22:22" x14ac:dyDescent="0.3">
      <c r="V18356" s="66"/>
    </row>
    <row r="18357" spans="22:22" x14ac:dyDescent="0.3">
      <c r="V18357" s="66"/>
    </row>
    <row r="18358" spans="22:22" x14ac:dyDescent="0.3">
      <c r="V18358" s="66"/>
    </row>
    <row r="18359" spans="22:22" x14ac:dyDescent="0.3">
      <c r="V18359" s="66"/>
    </row>
    <row r="18360" spans="22:22" x14ac:dyDescent="0.3">
      <c r="V18360" s="66"/>
    </row>
    <row r="18361" spans="22:22" x14ac:dyDescent="0.3">
      <c r="V18361" s="66"/>
    </row>
    <row r="18362" spans="22:22" x14ac:dyDescent="0.3">
      <c r="V18362" s="66"/>
    </row>
    <row r="18363" spans="22:22" x14ac:dyDescent="0.3">
      <c r="V18363" s="66"/>
    </row>
    <row r="18364" spans="22:22" x14ac:dyDescent="0.3">
      <c r="V18364" s="66"/>
    </row>
    <row r="18365" spans="22:22" x14ac:dyDescent="0.3">
      <c r="V18365" s="66"/>
    </row>
    <row r="18366" spans="22:22" x14ac:dyDescent="0.3">
      <c r="V18366" s="66"/>
    </row>
    <row r="18367" spans="22:22" x14ac:dyDescent="0.3">
      <c r="V18367" s="66"/>
    </row>
    <row r="18368" spans="22:22" x14ac:dyDescent="0.3">
      <c r="V18368" s="66"/>
    </row>
    <row r="18369" spans="22:22" x14ac:dyDescent="0.3">
      <c r="V18369" s="66"/>
    </row>
    <row r="18370" spans="22:22" x14ac:dyDescent="0.3">
      <c r="V18370" s="66"/>
    </row>
    <row r="18371" spans="22:22" x14ac:dyDescent="0.3">
      <c r="V18371" s="66"/>
    </row>
    <row r="18372" spans="22:22" x14ac:dyDescent="0.3">
      <c r="V18372" s="66"/>
    </row>
    <row r="18373" spans="22:22" x14ac:dyDescent="0.3">
      <c r="V18373" s="66"/>
    </row>
    <row r="18374" spans="22:22" x14ac:dyDescent="0.3">
      <c r="V18374" s="66"/>
    </row>
    <row r="18375" spans="22:22" x14ac:dyDescent="0.3">
      <c r="V18375" s="66"/>
    </row>
    <row r="18376" spans="22:22" x14ac:dyDescent="0.3">
      <c r="V18376" s="66"/>
    </row>
    <row r="18377" spans="22:22" x14ac:dyDescent="0.3">
      <c r="V18377" s="66"/>
    </row>
    <row r="18378" spans="22:22" x14ac:dyDescent="0.3">
      <c r="V18378" s="66"/>
    </row>
    <row r="18379" spans="22:22" x14ac:dyDescent="0.3">
      <c r="V18379" s="66"/>
    </row>
    <row r="18380" spans="22:22" x14ac:dyDescent="0.3">
      <c r="V18380" s="66"/>
    </row>
    <row r="18381" spans="22:22" x14ac:dyDescent="0.3">
      <c r="V18381" s="66"/>
    </row>
    <row r="18382" spans="22:22" x14ac:dyDescent="0.3">
      <c r="V18382" s="66"/>
    </row>
    <row r="18383" spans="22:22" x14ac:dyDescent="0.3">
      <c r="V18383" s="66"/>
    </row>
    <row r="18384" spans="22:22" x14ac:dyDescent="0.3">
      <c r="V18384" s="66"/>
    </row>
    <row r="18385" spans="22:22" x14ac:dyDescent="0.3">
      <c r="V18385" s="66"/>
    </row>
    <row r="18386" spans="22:22" x14ac:dyDescent="0.3">
      <c r="V18386" s="66"/>
    </row>
    <row r="18387" spans="22:22" x14ac:dyDescent="0.3">
      <c r="V18387" s="66"/>
    </row>
    <row r="18388" spans="22:22" x14ac:dyDescent="0.3">
      <c r="V18388" s="66"/>
    </row>
    <row r="18389" spans="22:22" x14ac:dyDescent="0.3">
      <c r="V18389" s="66"/>
    </row>
    <row r="18390" spans="22:22" x14ac:dyDescent="0.3">
      <c r="V18390" s="66"/>
    </row>
    <row r="18391" spans="22:22" x14ac:dyDescent="0.3">
      <c r="V18391" s="66"/>
    </row>
    <row r="18392" spans="22:22" x14ac:dyDescent="0.3">
      <c r="V18392" s="66"/>
    </row>
    <row r="18393" spans="22:22" x14ac:dyDescent="0.3">
      <c r="V18393" s="66"/>
    </row>
    <row r="18394" spans="22:22" x14ac:dyDescent="0.3">
      <c r="V18394" s="66"/>
    </row>
    <row r="18395" spans="22:22" x14ac:dyDescent="0.3">
      <c r="V18395" s="66"/>
    </row>
    <row r="18396" spans="22:22" x14ac:dyDescent="0.3">
      <c r="V18396" s="66"/>
    </row>
    <row r="18397" spans="22:22" x14ac:dyDescent="0.3">
      <c r="V18397" s="66"/>
    </row>
    <row r="18398" spans="22:22" x14ac:dyDescent="0.3">
      <c r="V18398" s="66"/>
    </row>
    <row r="18399" spans="22:22" x14ac:dyDescent="0.3">
      <c r="V18399" s="66"/>
    </row>
    <row r="18400" spans="22:22" x14ac:dyDescent="0.3">
      <c r="V18400" s="66"/>
    </row>
    <row r="18401" spans="22:22" x14ac:dyDescent="0.3">
      <c r="V18401" s="66"/>
    </row>
    <row r="18402" spans="22:22" x14ac:dyDescent="0.3">
      <c r="V18402" s="66"/>
    </row>
    <row r="18403" spans="22:22" x14ac:dyDescent="0.3">
      <c r="V18403" s="66"/>
    </row>
    <row r="18404" spans="22:22" x14ac:dyDescent="0.3">
      <c r="V18404" s="66"/>
    </row>
    <row r="18405" spans="22:22" x14ac:dyDescent="0.3">
      <c r="V18405" s="66"/>
    </row>
    <row r="18406" spans="22:22" x14ac:dyDescent="0.3">
      <c r="V18406" s="66"/>
    </row>
    <row r="18407" spans="22:22" x14ac:dyDescent="0.3">
      <c r="V18407" s="66"/>
    </row>
    <row r="18408" spans="22:22" x14ac:dyDescent="0.3">
      <c r="V18408" s="66"/>
    </row>
    <row r="18409" spans="22:22" x14ac:dyDescent="0.3">
      <c r="V18409" s="66"/>
    </row>
    <row r="18410" spans="22:22" x14ac:dyDescent="0.3">
      <c r="V18410" s="66"/>
    </row>
    <row r="18411" spans="22:22" x14ac:dyDescent="0.3">
      <c r="V18411" s="66"/>
    </row>
    <row r="18412" spans="22:22" x14ac:dyDescent="0.3">
      <c r="V18412" s="66"/>
    </row>
    <row r="18413" spans="22:22" x14ac:dyDescent="0.3">
      <c r="V18413" s="66"/>
    </row>
    <row r="18414" spans="22:22" x14ac:dyDescent="0.3">
      <c r="V18414" s="66"/>
    </row>
    <row r="18415" spans="22:22" x14ac:dyDescent="0.3">
      <c r="V18415" s="66"/>
    </row>
    <row r="18416" spans="22:22" x14ac:dyDescent="0.3">
      <c r="V18416" s="66"/>
    </row>
    <row r="18417" spans="22:22" x14ac:dyDescent="0.3">
      <c r="V18417" s="66"/>
    </row>
    <row r="18418" spans="22:22" x14ac:dyDescent="0.3">
      <c r="V18418" s="66"/>
    </row>
    <row r="18419" spans="22:22" x14ac:dyDescent="0.3">
      <c r="V18419" s="66"/>
    </row>
    <row r="18420" spans="22:22" x14ac:dyDescent="0.3">
      <c r="V18420" s="66"/>
    </row>
    <row r="18421" spans="22:22" x14ac:dyDescent="0.3">
      <c r="V18421" s="66"/>
    </row>
    <row r="18422" spans="22:22" x14ac:dyDescent="0.3">
      <c r="V18422" s="66"/>
    </row>
    <row r="18423" spans="22:22" x14ac:dyDescent="0.3">
      <c r="V18423" s="66"/>
    </row>
    <row r="18424" spans="22:22" x14ac:dyDescent="0.3">
      <c r="V18424" s="66"/>
    </row>
    <row r="18425" spans="22:22" x14ac:dyDescent="0.3">
      <c r="V18425" s="66"/>
    </row>
    <row r="18426" spans="22:22" x14ac:dyDescent="0.3">
      <c r="V18426" s="66"/>
    </row>
    <row r="18427" spans="22:22" x14ac:dyDescent="0.3">
      <c r="V18427" s="66"/>
    </row>
    <row r="18428" spans="22:22" x14ac:dyDescent="0.3">
      <c r="V18428" s="66"/>
    </row>
    <row r="18429" spans="22:22" x14ac:dyDescent="0.3">
      <c r="V18429" s="66"/>
    </row>
    <row r="18430" spans="22:22" x14ac:dyDescent="0.3">
      <c r="V18430" s="66"/>
    </row>
    <row r="18431" spans="22:22" x14ac:dyDescent="0.3">
      <c r="V18431" s="66"/>
    </row>
    <row r="18432" spans="22:22" x14ac:dyDescent="0.3">
      <c r="V18432" s="66"/>
    </row>
    <row r="18433" spans="22:22" x14ac:dyDescent="0.3">
      <c r="V18433" s="66"/>
    </row>
    <row r="18434" spans="22:22" x14ac:dyDescent="0.3">
      <c r="V18434" s="66"/>
    </row>
    <row r="18435" spans="22:22" x14ac:dyDescent="0.3">
      <c r="V18435" s="66"/>
    </row>
    <row r="18436" spans="22:22" x14ac:dyDescent="0.3">
      <c r="V18436" s="66"/>
    </row>
    <row r="18437" spans="22:22" x14ac:dyDescent="0.3">
      <c r="V18437" s="66"/>
    </row>
    <row r="18438" spans="22:22" x14ac:dyDescent="0.3">
      <c r="V18438" s="66"/>
    </row>
    <row r="18439" spans="22:22" x14ac:dyDescent="0.3">
      <c r="V18439" s="66"/>
    </row>
    <row r="18440" spans="22:22" x14ac:dyDescent="0.3">
      <c r="V18440" s="66"/>
    </row>
    <row r="18441" spans="22:22" x14ac:dyDescent="0.3">
      <c r="V18441" s="66"/>
    </row>
    <row r="18442" spans="22:22" x14ac:dyDescent="0.3">
      <c r="V18442" s="66"/>
    </row>
    <row r="18443" spans="22:22" x14ac:dyDescent="0.3">
      <c r="V18443" s="66"/>
    </row>
    <row r="18444" spans="22:22" x14ac:dyDescent="0.3">
      <c r="V18444" s="66"/>
    </row>
    <row r="18445" spans="22:22" x14ac:dyDescent="0.3">
      <c r="V18445" s="66"/>
    </row>
    <row r="18446" spans="22:22" x14ac:dyDescent="0.3">
      <c r="V18446" s="66"/>
    </row>
    <row r="18447" spans="22:22" x14ac:dyDescent="0.3">
      <c r="V18447" s="66"/>
    </row>
    <row r="18448" spans="22:22" x14ac:dyDescent="0.3">
      <c r="V18448" s="66"/>
    </row>
    <row r="18449" spans="22:22" x14ac:dyDescent="0.3">
      <c r="V18449" s="66"/>
    </row>
    <row r="18450" spans="22:22" x14ac:dyDescent="0.3">
      <c r="V18450" s="66"/>
    </row>
    <row r="18451" spans="22:22" x14ac:dyDescent="0.3">
      <c r="V18451" s="66"/>
    </row>
    <row r="18452" spans="22:22" x14ac:dyDescent="0.3">
      <c r="V18452" s="66"/>
    </row>
    <row r="18453" spans="22:22" x14ac:dyDescent="0.3">
      <c r="V18453" s="66"/>
    </row>
    <row r="18454" spans="22:22" x14ac:dyDescent="0.3">
      <c r="V18454" s="66"/>
    </row>
    <row r="18455" spans="22:22" x14ac:dyDescent="0.3">
      <c r="V18455" s="66"/>
    </row>
    <row r="18456" spans="22:22" x14ac:dyDescent="0.3">
      <c r="V18456" s="66"/>
    </row>
    <row r="18457" spans="22:22" x14ac:dyDescent="0.3">
      <c r="V18457" s="66"/>
    </row>
    <row r="18458" spans="22:22" x14ac:dyDescent="0.3">
      <c r="V18458" s="66"/>
    </row>
    <row r="18459" spans="22:22" x14ac:dyDescent="0.3">
      <c r="V18459" s="66"/>
    </row>
    <row r="18460" spans="22:22" x14ac:dyDescent="0.3">
      <c r="V18460" s="66"/>
    </row>
    <row r="18461" spans="22:22" x14ac:dyDescent="0.3">
      <c r="V18461" s="66"/>
    </row>
    <row r="18462" spans="22:22" x14ac:dyDescent="0.3">
      <c r="V18462" s="66"/>
    </row>
    <row r="18463" spans="22:22" x14ac:dyDescent="0.3">
      <c r="V18463" s="66"/>
    </row>
    <row r="18464" spans="22:22" x14ac:dyDescent="0.3">
      <c r="V18464" s="66"/>
    </row>
    <row r="18465" spans="22:22" x14ac:dyDescent="0.3">
      <c r="V18465" s="66"/>
    </row>
    <row r="18466" spans="22:22" x14ac:dyDescent="0.3">
      <c r="V18466" s="66"/>
    </row>
    <row r="18467" spans="22:22" x14ac:dyDescent="0.3">
      <c r="V18467" s="66"/>
    </row>
    <row r="18468" spans="22:22" x14ac:dyDescent="0.3">
      <c r="V18468" s="66"/>
    </row>
    <row r="18469" spans="22:22" x14ac:dyDescent="0.3">
      <c r="V18469" s="66"/>
    </row>
    <row r="18470" spans="22:22" x14ac:dyDescent="0.3">
      <c r="V18470" s="66"/>
    </row>
    <row r="18471" spans="22:22" x14ac:dyDescent="0.3">
      <c r="V18471" s="66"/>
    </row>
    <row r="18472" spans="22:22" x14ac:dyDescent="0.3">
      <c r="V18472" s="66"/>
    </row>
    <row r="18473" spans="22:22" x14ac:dyDescent="0.3">
      <c r="V18473" s="66"/>
    </row>
    <row r="18474" spans="22:22" x14ac:dyDescent="0.3">
      <c r="V18474" s="66"/>
    </row>
    <row r="18475" spans="22:22" x14ac:dyDescent="0.3">
      <c r="V18475" s="66"/>
    </row>
    <row r="18476" spans="22:22" x14ac:dyDescent="0.3">
      <c r="V18476" s="66"/>
    </row>
    <row r="18477" spans="22:22" x14ac:dyDescent="0.3">
      <c r="V18477" s="66"/>
    </row>
    <row r="18478" spans="22:22" x14ac:dyDescent="0.3">
      <c r="V18478" s="66"/>
    </row>
    <row r="18479" spans="22:22" x14ac:dyDescent="0.3">
      <c r="V18479" s="66"/>
    </row>
    <row r="18480" spans="22:22" x14ac:dyDescent="0.3">
      <c r="V18480" s="66"/>
    </row>
    <row r="18481" spans="22:22" x14ac:dyDescent="0.3">
      <c r="V18481" s="66"/>
    </row>
    <row r="18482" spans="22:22" x14ac:dyDescent="0.3">
      <c r="V18482" s="66"/>
    </row>
    <row r="18483" spans="22:22" x14ac:dyDescent="0.3">
      <c r="V18483" s="66"/>
    </row>
    <row r="18484" spans="22:22" x14ac:dyDescent="0.3">
      <c r="V18484" s="66"/>
    </row>
    <row r="18485" spans="22:22" x14ac:dyDescent="0.3">
      <c r="V18485" s="66"/>
    </row>
    <row r="18486" spans="22:22" x14ac:dyDescent="0.3">
      <c r="V18486" s="66"/>
    </row>
    <row r="18487" spans="22:22" x14ac:dyDescent="0.3">
      <c r="V18487" s="66"/>
    </row>
    <row r="18488" spans="22:22" x14ac:dyDescent="0.3">
      <c r="V18488" s="66"/>
    </row>
    <row r="18489" spans="22:22" x14ac:dyDescent="0.3">
      <c r="V18489" s="66"/>
    </row>
    <row r="18490" spans="22:22" x14ac:dyDescent="0.3">
      <c r="V18490" s="66"/>
    </row>
    <row r="18491" spans="22:22" x14ac:dyDescent="0.3">
      <c r="V18491" s="66"/>
    </row>
    <row r="18492" spans="22:22" x14ac:dyDescent="0.3">
      <c r="V18492" s="66"/>
    </row>
    <row r="18493" spans="22:22" x14ac:dyDescent="0.3">
      <c r="V18493" s="66"/>
    </row>
    <row r="18494" spans="22:22" x14ac:dyDescent="0.3">
      <c r="V18494" s="66"/>
    </row>
    <row r="18495" spans="22:22" x14ac:dyDescent="0.3">
      <c r="V18495" s="66"/>
    </row>
    <row r="18496" spans="22:22" x14ac:dyDescent="0.3">
      <c r="V18496" s="66"/>
    </row>
    <row r="18497" spans="22:22" x14ac:dyDescent="0.3">
      <c r="V18497" s="66"/>
    </row>
    <row r="18498" spans="22:22" x14ac:dyDescent="0.3">
      <c r="V18498" s="66"/>
    </row>
    <row r="18499" spans="22:22" x14ac:dyDescent="0.3">
      <c r="V18499" s="66"/>
    </row>
    <row r="18500" spans="22:22" x14ac:dyDescent="0.3">
      <c r="V18500" s="66"/>
    </row>
    <row r="18501" spans="22:22" x14ac:dyDescent="0.3">
      <c r="V18501" s="66"/>
    </row>
    <row r="18502" spans="22:22" x14ac:dyDescent="0.3">
      <c r="V18502" s="66"/>
    </row>
    <row r="18503" spans="22:22" x14ac:dyDescent="0.3">
      <c r="V18503" s="66"/>
    </row>
    <row r="18504" spans="22:22" x14ac:dyDescent="0.3">
      <c r="V18504" s="66"/>
    </row>
    <row r="18505" spans="22:22" x14ac:dyDescent="0.3">
      <c r="V18505" s="66"/>
    </row>
    <row r="18506" spans="22:22" x14ac:dyDescent="0.3">
      <c r="V18506" s="66"/>
    </row>
    <row r="18507" spans="22:22" x14ac:dyDescent="0.3">
      <c r="V18507" s="66"/>
    </row>
    <row r="18508" spans="22:22" x14ac:dyDescent="0.3">
      <c r="V18508" s="66"/>
    </row>
    <row r="18509" spans="22:22" x14ac:dyDescent="0.3">
      <c r="V18509" s="66"/>
    </row>
    <row r="18510" spans="22:22" x14ac:dyDescent="0.3">
      <c r="V18510" s="66"/>
    </row>
    <row r="18511" spans="22:22" x14ac:dyDescent="0.3">
      <c r="V18511" s="66"/>
    </row>
    <row r="18512" spans="22:22" x14ac:dyDescent="0.3">
      <c r="V18512" s="66"/>
    </row>
    <row r="18513" spans="22:22" x14ac:dyDescent="0.3">
      <c r="V18513" s="66"/>
    </row>
    <row r="18514" spans="22:22" x14ac:dyDescent="0.3">
      <c r="V18514" s="66"/>
    </row>
    <row r="18515" spans="22:22" x14ac:dyDescent="0.3">
      <c r="V18515" s="66"/>
    </row>
    <row r="18516" spans="22:22" x14ac:dyDescent="0.3">
      <c r="V18516" s="66"/>
    </row>
    <row r="18517" spans="22:22" x14ac:dyDescent="0.3">
      <c r="V18517" s="66"/>
    </row>
    <row r="18518" spans="22:22" x14ac:dyDescent="0.3">
      <c r="V18518" s="66"/>
    </row>
    <row r="18519" spans="22:22" x14ac:dyDescent="0.3">
      <c r="V18519" s="66"/>
    </row>
    <row r="18520" spans="22:22" x14ac:dyDescent="0.3">
      <c r="V18520" s="66"/>
    </row>
    <row r="18521" spans="22:22" x14ac:dyDescent="0.3">
      <c r="V18521" s="66"/>
    </row>
    <row r="18522" spans="22:22" x14ac:dyDescent="0.3">
      <c r="V18522" s="66"/>
    </row>
    <row r="18523" spans="22:22" x14ac:dyDescent="0.3">
      <c r="V18523" s="66"/>
    </row>
    <row r="18524" spans="22:22" x14ac:dyDescent="0.3">
      <c r="V18524" s="66"/>
    </row>
    <row r="18525" spans="22:22" x14ac:dyDescent="0.3">
      <c r="V18525" s="66"/>
    </row>
    <row r="18526" spans="22:22" x14ac:dyDescent="0.3">
      <c r="V18526" s="66"/>
    </row>
    <row r="18527" spans="22:22" x14ac:dyDescent="0.3">
      <c r="V18527" s="66"/>
    </row>
    <row r="18528" spans="22:22" x14ac:dyDescent="0.3">
      <c r="V18528" s="66"/>
    </row>
    <row r="18529" spans="22:22" x14ac:dyDescent="0.3">
      <c r="V18529" s="66"/>
    </row>
    <row r="18530" spans="22:22" x14ac:dyDescent="0.3">
      <c r="V18530" s="66"/>
    </row>
    <row r="18531" spans="22:22" x14ac:dyDescent="0.3">
      <c r="V18531" s="66"/>
    </row>
    <row r="18532" spans="22:22" x14ac:dyDescent="0.3">
      <c r="V18532" s="66"/>
    </row>
    <row r="18533" spans="22:22" x14ac:dyDescent="0.3">
      <c r="V18533" s="66"/>
    </row>
    <row r="18534" spans="22:22" x14ac:dyDescent="0.3">
      <c r="V18534" s="66"/>
    </row>
    <row r="18535" spans="22:22" x14ac:dyDescent="0.3">
      <c r="V18535" s="66"/>
    </row>
    <row r="18536" spans="22:22" x14ac:dyDescent="0.3">
      <c r="V18536" s="66"/>
    </row>
    <row r="18537" spans="22:22" x14ac:dyDescent="0.3">
      <c r="V18537" s="66"/>
    </row>
    <row r="18538" spans="22:22" x14ac:dyDescent="0.3">
      <c r="V18538" s="66"/>
    </row>
    <row r="18539" spans="22:22" x14ac:dyDescent="0.3">
      <c r="V18539" s="66"/>
    </row>
    <row r="18540" spans="22:22" x14ac:dyDescent="0.3">
      <c r="V18540" s="66"/>
    </row>
    <row r="18541" spans="22:22" x14ac:dyDescent="0.3">
      <c r="V18541" s="66"/>
    </row>
    <row r="18542" spans="22:22" x14ac:dyDescent="0.3">
      <c r="V18542" s="66"/>
    </row>
    <row r="18543" spans="22:22" x14ac:dyDescent="0.3">
      <c r="V18543" s="66"/>
    </row>
    <row r="18544" spans="22:22" x14ac:dyDescent="0.3">
      <c r="V18544" s="66"/>
    </row>
    <row r="18545" spans="22:22" x14ac:dyDescent="0.3">
      <c r="V18545" s="66"/>
    </row>
    <row r="18546" spans="22:22" x14ac:dyDescent="0.3">
      <c r="V18546" s="66"/>
    </row>
    <row r="18547" spans="22:22" x14ac:dyDescent="0.3">
      <c r="V18547" s="66"/>
    </row>
    <row r="18548" spans="22:22" x14ac:dyDescent="0.3">
      <c r="V18548" s="66"/>
    </row>
    <row r="18549" spans="22:22" x14ac:dyDescent="0.3">
      <c r="V18549" s="66"/>
    </row>
    <row r="18550" spans="22:22" x14ac:dyDescent="0.3">
      <c r="V18550" s="66"/>
    </row>
    <row r="18551" spans="22:22" x14ac:dyDescent="0.3">
      <c r="V18551" s="66"/>
    </row>
    <row r="18552" spans="22:22" x14ac:dyDescent="0.3">
      <c r="V18552" s="66"/>
    </row>
    <row r="18553" spans="22:22" x14ac:dyDescent="0.3">
      <c r="V18553" s="66"/>
    </row>
    <row r="18554" spans="22:22" x14ac:dyDescent="0.3">
      <c r="V18554" s="66"/>
    </row>
    <row r="18555" spans="22:22" x14ac:dyDescent="0.3">
      <c r="V18555" s="66"/>
    </row>
    <row r="18556" spans="22:22" x14ac:dyDescent="0.3">
      <c r="V18556" s="66"/>
    </row>
    <row r="18557" spans="22:22" x14ac:dyDescent="0.3">
      <c r="V18557" s="66"/>
    </row>
    <row r="18558" spans="22:22" x14ac:dyDescent="0.3">
      <c r="V18558" s="66"/>
    </row>
    <row r="18559" spans="22:22" x14ac:dyDescent="0.3">
      <c r="V18559" s="66"/>
    </row>
    <row r="18560" spans="22:22" x14ac:dyDescent="0.3">
      <c r="V18560" s="66"/>
    </row>
    <row r="18561" spans="22:22" x14ac:dyDescent="0.3">
      <c r="V18561" s="66"/>
    </row>
    <row r="18562" spans="22:22" x14ac:dyDescent="0.3">
      <c r="V18562" s="66"/>
    </row>
    <row r="18563" spans="22:22" x14ac:dyDescent="0.3">
      <c r="V18563" s="66"/>
    </row>
    <row r="18564" spans="22:22" x14ac:dyDescent="0.3">
      <c r="V18564" s="66"/>
    </row>
    <row r="18565" spans="22:22" x14ac:dyDescent="0.3">
      <c r="V18565" s="66"/>
    </row>
    <row r="18566" spans="22:22" x14ac:dyDescent="0.3">
      <c r="V18566" s="66"/>
    </row>
    <row r="18567" spans="22:22" x14ac:dyDescent="0.3">
      <c r="V18567" s="66"/>
    </row>
    <row r="18568" spans="22:22" x14ac:dyDescent="0.3">
      <c r="V18568" s="66"/>
    </row>
    <row r="18569" spans="22:22" x14ac:dyDescent="0.3">
      <c r="V18569" s="66"/>
    </row>
    <row r="18570" spans="22:22" x14ac:dyDescent="0.3">
      <c r="V18570" s="66"/>
    </row>
    <row r="18571" spans="22:22" x14ac:dyDescent="0.3">
      <c r="V18571" s="66"/>
    </row>
    <row r="18572" spans="22:22" x14ac:dyDescent="0.3">
      <c r="V18572" s="66"/>
    </row>
    <row r="18573" spans="22:22" x14ac:dyDescent="0.3">
      <c r="V18573" s="66"/>
    </row>
    <row r="18574" spans="22:22" x14ac:dyDescent="0.3">
      <c r="V18574" s="66"/>
    </row>
    <row r="18575" spans="22:22" x14ac:dyDescent="0.3">
      <c r="V18575" s="66"/>
    </row>
    <row r="18576" spans="22:22" x14ac:dyDescent="0.3">
      <c r="V18576" s="66"/>
    </row>
    <row r="18577" spans="22:22" x14ac:dyDescent="0.3">
      <c r="V18577" s="66"/>
    </row>
    <row r="18578" spans="22:22" x14ac:dyDescent="0.3">
      <c r="V18578" s="66"/>
    </row>
    <row r="18579" spans="22:22" x14ac:dyDescent="0.3">
      <c r="V18579" s="66"/>
    </row>
    <row r="18580" spans="22:22" x14ac:dyDescent="0.3">
      <c r="V18580" s="66"/>
    </row>
    <row r="18581" spans="22:22" x14ac:dyDescent="0.3">
      <c r="V18581" s="66"/>
    </row>
    <row r="18582" spans="22:22" x14ac:dyDescent="0.3">
      <c r="V18582" s="66"/>
    </row>
    <row r="18583" spans="22:22" x14ac:dyDescent="0.3">
      <c r="V18583" s="66"/>
    </row>
    <row r="18584" spans="22:22" x14ac:dyDescent="0.3">
      <c r="V18584" s="66"/>
    </row>
    <row r="18585" spans="22:22" x14ac:dyDescent="0.3">
      <c r="V18585" s="66"/>
    </row>
    <row r="18586" spans="22:22" x14ac:dyDescent="0.3">
      <c r="V18586" s="66"/>
    </row>
    <row r="18587" spans="22:22" x14ac:dyDescent="0.3">
      <c r="V18587" s="66"/>
    </row>
    <row r="18588" spans="22:22" x14ac:dyDescent="0.3">
      <c r="V18588" s="66"/>
    </row>
    <row r="18589" spans="22:22" x14ac:dyDescent="0.3">
      <c r="V18589" s="66"/>
    </row>
    <row r="18590" spans="22:22" x14ac:dyDescent="0.3">
      <c r="V18590" s="66"/>
    </row>
    <row r="18591" spans="22:22" x14ac:dyDescent="0.3">
      <c r="V18591" s="66"/>
    </row>
    <row r="18592" spans="22:22" x14ac:dyDescent="0.3">
      <c r="V18592" s="66"/>
    </row>
    <row r="18593" spans="22:22" x14ac:dyDescent="0.3">
      <c r="V18593" s="66"/>
    </row>
    <row r="18594" spans="22:22" x14ac:dyDescent="0.3">
      <c r="V18594" s="66"/>
    </row>
    <row r="18595" spans="22:22" x14ac:dyDescent="0.3">
      <c r="V18595" s="66"/>
    </row>
    <row r="18596" spans="22:22" x14ac:dyDescent="0.3">
      <c r="V18596" s="66"/>
    </row>
    <row r="18597" spans="22:22" x14ac:dyDescent="0.3">
      <c r="V18597" s="66"/>
    </row>
    <row r="18598" spans="22:22" x14ac:dyDescent="0.3">
      <c r="V18598" s="66"/>
    </row>
    <row r="18599" spans="22:22" x14ac:dyDescent="0.3">
      <c r="V18599" s="66"/>
    </row>
    <row r="18600" spans="22:22" x14ac:dyDescent="0.3">
      <c r="V18600" s="66"/>
    </row>
    <row r="18601" spans="22:22" x14ac:dyDescent="0.3">
      <c r="V18601" s="66"/>
    </row>
    <row r="18602" spans="22:22" x14ac:dyDescent="0.3">
      <c r="V18602" s="66"/>
    </row>
    <row r="18603" spans="22:22" x14ac:dyDescent="0.3">
      <c r="V18603" s="66"/>
    </row>
    <row r="18604" spans="22:22" x14ac:dyDescent="0.3">
      <c r="V18604" s="66"/>
    </row>
    <row r="18605" spans="22:22" x14ac:dyDescent="0.3">
      <c r="V18605" s="66"/>
    </row>
    <row r="18606" spans="22:22" x14ac:dyDescent="0.3">
      <c r="V18606" s="66"/>
    </row>
    <row r="18607" spans="22:22" x14ac:dyDescent="0.3">
      <c r="V18607" s="66"/>
    </row>
    <row r="18608" spans="22:22" x14ac:dyDescent="0.3">
      <c r="V18608" s="66"/>
    </row>
    <row r="18609" spans="22:22" x14ac:dyDescent="0.3">
      <c r="V18609" s="66"/>
    </row>
    <row r="18610" spans="22:22" x14ac:dyDescent="0.3">
      <c r="V18610" s="66"/>
    </row>
    <row r="18611" spans="22:22" x14ac:dyDescent="0.3">
      <c r="V18611" s="66"/>
    </row>
    <row r="18612" spans="22:22" x14ac:dyDescent="0.3">
      <c r="V18612" s="66"/>
    </row>
    <row r="18613" spans="22:22" x14ac:dyDescent="0.3">
      <c r="V18613" s="66"/>
    </row>
    <row r="18614" spans="22:22" x14ac:dyDescent="0.3">
      <c r="V18614" s="66"/>
    </row>
    <row r="18615" spans="22:22" x14ac:dyDescent="0.3">
      <c r="V18615" s="66"/>
    </row>
    <row r="18616" spans="22:22" x14ac:dyDescent="0.3">
      <c r="V18616" s="66"/>
    </row>
    <row r="18617" spans="22:22" x14ac:dyDescent="0.3">
      <c r="V18617" s="66"/>
    </row>
    <row r="18618" spans="22:22" x14ac:dyDescent="0.3">
      <c r="V18618" s="66"/>
    </row>
    <row r="18619" spans="22:22" x14ac:dyDescent="0.3">
      <c r="V18619" s="66"/>
    </row>
    <row r="18620" spans="22:22" x14ac:dyDescent="0.3">
      <c r="V18620" s="66"/>
    </row>
    <row r="18621" spans="22:22" x14ac:dyDescent="0.3">
      <c r="V18621" s="66"/>
    </row>
    <row r="18622" spans="22:22" x14ac:dyDescent="0.3">
      <c r="V18622" s="66"/>
    </row>
    <row r="18623" spans="22:22" x14ac:dyDescent="0.3">
      <c r="V18623" s="66"/>
    </row>
    <row r="18624" spans="22:22" x14ac:dyDescent="0.3">
      <c r="V18624" s="66"/>
    </row>
    <row r="18625" spans="22:22" x14ac:dyDescent="0.3">
      <c r="V18625" s="66"/>
    </row>
    <row r="18626" spans="22:22" x14ac:dyDescent="0.3">
      <c r="V18626" s="66"/>
    </row>
    <row r="18627" spans="22:22" x14ac:dyDescent="0.3">
      <c r="V18627" s="66"/>
    </row>
    <row r="18628" spans="22:22" x14ac:dyDescent="0.3">
      <c r="V18628" s="66"/>
    </row>
    <row r="18629" spans="22:22" x14ac:dyDescent="0.3">
      <c r="V18629" s="66"/>
    </row>
    <row r="18630" spans="22:22" x14ac:dyDescent="0.3">
      <c r="V18630" s="66"/>
    </row>
    <row r="18631" spans="22:22" x14ac:dyDescent="0.3">
      <c r="V18631" s="66"/>
    </row>
    <row r="18632" spans="22:22" x14ac:dyDescent="0.3">
      <c r="V18632" s="66"/>
    </row>
    <row r="18633" spans="22:22" x14ac:dyDescent="0.3">
      <c r="V18633" s="66"/>
    </row>
    <row r="18634" spans="22:22" x14ac:dyDescent="0.3">
      <c r="V18634" s="66"/>
    </row>
    <row r="18635" spans="22:22" x14ac:dyDescent="0.3">
      <c r="V18635" s="66"/>
    </row>
    <row r="18636" spans="22:22" x14ac:dyDescent="0.3">
      <c r="V18636" s="66"/>
    </row>
    <row r="18637" spans="22:22" x14ac:dyDescent="0.3">
      <c r="V18637" s="66"/>
    </row>
    <row r="18638" spans="22:22" x14ac:dyDescent="0.3">
      <c r="V18638" s="66"/>
    </row>
    <row r="18639" spans="22:22" x14ac:dyDescent="0.3">
      <c r="V18639" s="66"/>
    </row>
    <row r="18640" spans="22:22" x14ac:dyDescent="0.3">
      <c r="V18640" s="66"/>
    </row>
    <row r="18641" spans="22:22" x14ac:dyDescent="0.3">
      <c r="V18641" s="66"/>
    </row>
    <row r="18642" spans="22:22" x14ac:dyDescent="0.3">
      <c r="V18642" s="66"/>
    </row>
    <row r="18643" spans="22:22" x14ac:dyDescent="0.3">
      <c r="V18643" s="66"/>
    </row>
    <row r="18644" spans="22:22" x14ac:dyDescent="0.3">
      <c r="V18644" s="66"/>
    </row>
    <row r="18645" spans="22:22" x14ac:dyDescent="0.3">
      <c r="V18645" s="66"/>
    </row>
    <row r="18646" spans="22:22" x14ac:dyDescent="0.3">
      <c r="V18646" s="66"/>
    </row>
    <row r="18647" spans="22:22" x14ac:dyDescent="0.3">
      <c r="V18647" s="66"/>
    </row>
    <row r="18648" spans="22:22" x14ac:dyDescent="0.3">
      <c r="V18648" s="66"/>
    </row>
    <row r="18649" spans="22:22" x14ac:dyDescent="0.3">
      <c r="V18649" s="66"/>
    </row>
    <row r="18650" spans="22:22" x14ac:dyDescent="0.3">
      <c r="V18650" s="66"/>
    </row>
    <row r="18651" spans="22:22" x14ac:dyDescent="0.3">
      <c r="V18651" s="66"/>
    </row>
    <row r="18652" spans="22:22" x14ac:dyDescent="0.3">
      <c r="V18652" s="66"/>
    </row>
    <row r="18653" spans="22:22" x14ac:dyDescent="0.3">
      <c r="V18653" s="66"/>
    </row>
    <row r="18654" spans="22:22" x14ac:dyDescent="0.3">
      <c r="V18654" s="66"/>
    </row>
    <row r="18655" spans="22:22" x14ac:dyDescent="0.3">
      <c r="V18655" s="66"/>
    </row>
    <row r="18656" spans="22:22" x14ac:dyDescent="0.3">
      <c r="V18656" s="66"/>
    </row>
    <row r="18657" spans="22:22" x14ac:dyDescent="0.3">
      <c r="V18657" s="66"/>
    </row>
    <row r="18658" spans="22:22" x14ac:dyDescent="0.3">
      <c r="V18658" s="66"/>
    </row>
    <row r="18659" spans="22:22" x14ac:dyDescent="0.3">
      <c r="V18659" s="66"/>
    </row>
    <row r="18660" spans="22:22" x14ac:dyDescent="0.3">
      <c r="V18660" s="66"/>
    </row>
    <row r="18661" spans="22:22" x14ac:dyDescent="0.3">
      <c r="V18661" s="66"/>
    </row>
    <row r="18662" spans="22:22" x14ac:dyDescent="0.3">
      <c r="V18662" s="66"/>
    </row>
    <row r="18663" spans="22:22" x14ac:dyDescent="0.3">
      <c r="V18663" s="66"/>
    </row>
    <row r="18664" spans="22:22" x14ac:dyDescent="0.3">
      <c r="V18664" s="66"/>
    </row>
    <row r="18665" spans="22:22" x14ac:dyDescent="0.3">
      <c r="V18665" s="66"/>
    </row>
    <row r="18666" spans="22:22" x14ac:dyDescent="0.3">
      <c r="V18666" s="66"/>
    </row>
    <row r="18667" spans="22:22" x14ac:dyDescent="0.3">
      <c r="V18667" s="66"/>
    </row>
    <row r="18668" spans="22:22" x14ac:dyDescent="0.3">
      <c r="V18668" s="66"/>
    </row>
    <row r="18669" spans="22:22" x14ac:dyDescent="0.3">
      <c r="V18669" s="66"/>
    </row>
    <row r="18670" spans="22:22" x14ac:dyDescent="0.3">
      <c r="V18670" s="66"/>
    </row>
    <row r="18671" spans="22:22" x14ac:dyDescent="0.3">
      <c r="V18671" s="66"/>
    </row>
    <row r="18672" spans="22:22" x14ac:dyDescent="0.3">
      <c r="V18672" s="66"/>
    </row>
    <row r="18673" spans="22:22" x14ac:dyDescent="0.3">
      <c r="V18673" s="66"/>
    </row>
    <row r="18674" spans="22:22" x14ac:dyDescent="0.3">
      <c r="V18674" s="66"/>
    </row>
    <row r="18675" spans="22:22" x14ac:dyDescent="0.3">
      <c r="V18675" s="66"/>
    </row>
    <row r="18676" spans="22:22" x14ac:dyDescent="0.3">
      <c r="V18676" s="66"/>
    </row>
    <row r="18677" spans="22:22" x14ac:dyDescent="0.3">
      <c r="V18677" s="66"/>
    </row>
    <row r="18678" spans="22:22" x14ac:dyDescent="0.3">
      <c r="V18678" s="66"/>
    </row>
    <row r="18679" spans="22:22" x14ac:dyDescent="0.3">
      <c r="V18679" s="66"/>
    </row>
    <row r="18680" spans="22:22" x14ac:dyDescent="0.3">
      <c r="V18680" s="66"/>
    </row>
    <row r="18681" spans="22:22" x14ac:dyDescent="0.3">
      <c r="V18681" s="66"/>
    </row>
    <row r="18682" spans="22:22" x14ac:dyDescent="0.3">
      <c r="V18682" s="66"/>
    </row>
    <row r="18683" spans="22:22" x14ac:dyDescent="0.3">
      <c r="V18683" s="66"/>
    </row>
    <row r="18684" spans="22:22" x14ac:dyDescent="0.3">
      <c r="V18684" s="66"/>
    </row>
    <row r="18685" spans="22:22" x14ac:dyDescent="0.3">
      <c r="V18685" s="66"/>
    </row>
    <row r="18686" spans="22:22" x14ac:dyDescent="0.3">
      <c r="V18686" s="66"/>
    </row>
    <row r="18687" spans="22:22" x14ac:dyDescent="0.3">
      <c r="V18687" s="66"/>
    </row>
    <row r="18688" spans="22:22" x14ac:dyDescent="0.3">
      <c r="V18688" s="66"/>
    </row>
    <row r="18689" spans="22:22" x14ac:dyDescent="0.3">
      <c r="V18689" s="66"/>
    </row>
    <row r="18690" spans="22:22" x14ac:dyDescent="0.3">
      <c r="V18690" s="66"/>
    </row>
    <row r="18691" spans="22:22" x14ac:dyDescent="0.3">
      <c r="V18691" s="66"/>
    </row>
    <row r="18692" spans="22:22" x14ac:dyDescent="0.3">
      <c r="V18692" s="66"/>
    </row>
    <row r="18693" spans="22:22" x14ac:dyDescent="0.3">
      <c r="V18693" s="66"/>
    </row>
    <row r="18694" spans="22:22" x14ac:dyDescent="0.3">
      <c r="V18694" s="66"/>
    </row>
    <row r="18695" spans="22:22" x14ac:dyDescent="0.3">
      <c r="V18695" s="66"/>
    </row>
    <row r="18696" spans="22:22" x14ac:dyDescent="0.3">
      <c r="V18696" s="66"/>
    </row>
    <row r="18697" spans="22:22" x14ac:dyDescent="0.3">
      <c r="V18697" s="66"/>
    </row>
    <row r="18698" spans="22:22" x14ac:dyDescent="0.3">
      <c r="V18698" s="66"/>
    </row>
    <row r="18699" spans="22:22" x14ac:dyDescent="0.3">
      <c r="V18699" s="66"/>
    </row>
    <row r="18700" spans="22:22" x14ac:dyDescent="0.3">
      <c r="V18700" s="66"/>
    </row>
    <row r="18701" spans="22:22" x14ac:dyDescent="0.3">
      <c r="V18701" s="66"/>
    </row>
    <row r="18702" spans="22:22" x14ac:dyDescent="0.3">
      <c r="V18702" s="66"/>
    </row>
    <row r="18703" spans="22:22" x14ac:dyDescent="0.3">
      <c r="V18703" s="66"/>
    </row>
    <row r="18704" spans="22:22" x14ac:dyDescent="0.3">
      <c r="V18704" s="66"/>
    </row>
    <row r="18705" spans="22:22" x14ac:dyDescent="0.3">
      <c r="V18705" s="66"/>
    </row>
    <row r="18706" spans="22:22" x14ac:dyDescent="0.3">
      <c r="V18706" s="66"/>
    </row>
    <row r="18707" spans="22:22" x14ac:dyDescent="0.3">
      <c r="V18707" s="66"/>
    </row>
    <row r="18708" spans="22:22" x14ac:dyDescent="0.3">
      <c r="V18708" s="66"/>
    </row>
    <row r="18709" spans="22:22" x14ac:dyDescent="0.3">
      <c r="V18709" s="66"/>
    </row>
    <row r="18710" spans="22:22" x14ac:dyDescent="0.3">
      <c r="V18710" s="66"/>
    </row>
    <row r="18711" spans="22:22" x14ac:dyDescent="0.3">
      <c r="V18711" s="66"/>
    </row>
    <row r="18712" spans="22:22" x14ac:dyDescent="0.3">
      <c r="V18712" s="66"/>
    </row>
    <row r="18713" spans="22:22" x14ac:dyDescent="0.3">
      <c r="V18713" s="66"/>
    </row>
    <row r="18714" spans="22:22" x14ac:dyDescent="0.3">
      <c r="V18714" s="66"/>
    </row>
    <row r="18715" spans="22:22" x14ac:dyDescent="0.3">
      <c r="V18715" s="66"/>
    </row>
    <row r="18716" spans="22:22" x14ac:dyDescent="0.3">
      <c r="V18716" s="66"/>
    </row>
    <row r="18717" spans="22:22" x14ac:dyDescent="0.3">
      <c r="V18717" s="66"/>
    </row>
    <row r="18718" spans="22:22" x14ac:dyDescent="0.3">
      <c r="V18718" s="66"/>
    </row>
    <row r="18719" spans="22:22" x14ac:dyDescent="0.3">
      <c r="V18719" s="66"/>
    </row>
    <row r="18720" spans="22:22" x14ac:dyDescent="0.3">
      <c r="V18720" s="66"/>
    </row>
    <row r="18721" spans="22:22" x14ac:dyDescent="0.3">
      <c r="V18721" s="66"/>
    </row>
    <row r="18722" spans="22:22" x14ac:dyDescent="0.3">
      <c r="V18722" s="66"/>
    </row>
    <row r="18723" spans="22:22" x14ac:dyDescent="0.3">
      <c r="V18723" s="66"/>
    </row>
    <row r="18724" spans="22:22" x14ac:dyDescent="0.3">
      <c r="V18724" s="66"/>
    </row>
    <row r="18725" spans="22:22" x14ac:dyDescent="0.3">
      <c r="V18725" s="66"/>
    </row>
    <row r="18726" spans="22:22" x14ac:dyDescent="0.3">
      <c r="V18726" s="66"/>
    </row>
    <row r="18727" spans="22:22" x14ac:dyDescent="0.3">
      <c r="V18727" s="66"/>
    </row>
    <row r="18728" spans="22:22" x14ac:dyDescent="0.3">
      <c r="V18728" s="66"/>
    </row>
    <row r="18729" spans="22:22" x14ac:dyDescent="0.3">
      <c r="V18729" s="66"/>
    </row>
    <row r="18730" spans="22:22" x14ac:dyDescent="0.3">
      <c r="V18730" s="66"/>
    </row>
    <row r="18731" spans="22:22" x14ac:dyDescent="0.3">
      <c r="V18731" s="66"/>
    </row>
    <row r="18732" spans="22:22" x14ac:dyDescent="0.3">
      <c r="V18732" s="66"/>
    </row>
    <row r="18733" spans="22:22" x14ac:dyDescent="0.3">
      <c r="V18733" s="66"/>
    </row>
    <row r="18734" spans="22:22" x14ac:dyDescent="0.3">
      <c r="V18734" s="66"/>
    </row>
    <row r="18735" spans="22:22" x14ac:dyDescent="0.3">
      <c r="V18735" s="66"/>
    </row>
    <row r="18736" spans="22:22" x14ac:dyDescent="0.3">
      <c r="V18736" s="66"/>
    </row>
    <row r="18737" spans="22:22" x14ac:dyDescent="0.3">
      <c r="V18737" s="66"/>
    </row>
    <row r="18738" spans="22:22" x14ac:dyDescent="0.3">
      <c r="V18738" s="66"/>
    </row>
    <row r="18739" spans="22:22" x14ac:dyDescent="0.3">
      <c r="V18739" s="66"/>
    </row>
    <row r="18740" spans="22:22" x14ac:dyDescent="0.3">
      <c r="V18740" s="66"/>
    </row>
    <row r="18741" spans="22:22" x14ac:dyDescent="0.3">
      <c r="V18741" s="66"/>
    </row>
    <row r="18742" spans="22:22" x14ac:dyDescent="0.3">
      <c r="V18742" s="66"/>
    </row>
    <row r="18743" spans="22:22" x14ac:dyDescent="0.3">
      <c r="V18743" s="66"/>
    </row>
    <row r="18744" spans="22:22" x14ac:dyDescent="0.3">
      <c r="V18744" s="66"/>
    </row>
    <row r="18745" spans="22:22" x14ac:dyDescent="0.3">
      <c r="V18745" s="66"/>
    </row>
    <row r="18746" spans="22:22" x14ac:dyDescent="0.3">
      <c r="V18746" s="66"/>
    </row>
    <row r="18747" spans="22:22" x14ac:dyDescent="0.3">
      <c r="V18747" s="66"/>
    </row>
    <row r="18748" spans="22:22" x14ac:dyDescent="0.3">
      <c r="V18748" s="66"/>
    </row>
    <row r="18749" spans="22:22" x14ac:dyDescent="0.3">
      <c r="V18749" s="66"/>
    </row>
    <row r="18750" spans="22:22" x14ac:dyDescent="0.3">
      <c r="V18750" s="66"/>
    </row>
    <row r="18751" spans="22:22" x14ac:dyDescent="0.3">
      <c r="V18751" s="66"/>
    </row>
    <row r="18752" spans="22:22" x14ac:dyDescent="0.3">
      <c r="V18752" s="66"/>
    </row>
    <row r="18753" spans="22:22" x14ac:dyDescent="0.3">
      <c r="V18753" s="66"/>
    </row>
    <row r="18754" spans="22:22" x14ac:dyDescent="0.3">
      <c r="V18754" s="66"/>
    </row>
    <row r="18755" spans="22:22" x14ac:dyDescent="0.3">
      <c r="V18755" s="66"/>
    </row>
    <row r="18756" spans="22:22" x14ac:dyDescent="0.3">
      <c r="V18756" s="66"/>
    </row>
    <row r="18757" spans="22:22" x14ac:dyDescent="0.3">
      <c r="V18757" s="66"/>
    </row>
    <row r="18758" spans="22:22" x14ac:dyDescent="0.3">
      <c r="V18758" s="66"/>
    </row>
    <row r="18759" spans="22:22" x14ac:dyDescent="0.3">
      <c r="V18759" s="66"/>
    </row>
    <row r="18760" spans="22:22" x14ac:dyDescent="0.3">
      <c r="V18760" s="66"/>
    </row>
    <row r="18761" spans="22:22" x14ac:dyDescent="0.3">
      <c r="V18761" s="66"/>
    </row>
    <row r="18762" spans="22:22" x14ac:dyDescent="0.3">
      <c r="V18762" s="66"/>
    </row>
    <row r="18763" spans="22:22" x14ac:dyDescent="0.3">
      <c r="V18763" s="66"/>
    </row>
    <row r="18764" spans="22:22" x14ac:dyDescent="0.3">
      <c r="V18764" s="66"/>
    </row>
    <row r="18765" spans="22:22" x14ac:dyDescent="0.3">
      <c r="V18765" s="66"/>
    </row>
    <row r="18766" spans="22:22" x14ac:dyDescent="0.3">
      <c r="V18766" s="66"/>
    </row>
    <row r="18767" spans="22:22" x14ac:dyDescent="0.3">
      <c r="V18767" s="66"/>
    </row>
    <row r="18768" spans="22:22" x14ac:dyDescent="0.3">
      <c r="V18768" s="66"/>
    </row>
    <row r="18769" spans="22:22" x14ac:dyDescent="0.3">
      <c r="V18769" s="66"/>
    </row>
    <row r="18770" spans="22:22" x14ac:dyDescent="0.3">
      <c r="V18770" s="66"/>
    </row>
    <row r="18771" spans="22:22" x14ac:dyDescent="0.3">
      <c r="V18771" s="66"/>
    </row>
    <row r="18772" spans="22:22" x14ac:dyDescent="0.3">
      <c r="V18772" s="66"/>
    </row>
    <row r="18773" spans="22:22" x14ac:dyDescent="0.3">
      <c r="V18773" s="66"/>
    </row>
    <row r="18774" spans="22:22" x14ac:dyDescent="0.3">
      <c r="V18774" s="66"/>
    </row>
    <row r="18775" spans="22:22" x14ac:dyDescent="0.3">
      <c r="V18775" s="66"/>
    </row>
    <row r="18776" spans="22:22" x14ac:dyDescent="0.3">
      <c r="V18776" s="66"/>
    </row>
    <row r="18777" spans="22:22" x14ac:dyDescent="0.3">
      <c r="V18777" s="66"/>
    </row>
    <row r="18778" spans="22:22" x14ac:dyDescent="0.3">
      <c r="V18778" s="66"/>
    </row>
    <row r="18779" spans="22:22" x14ac:dyDescent="0.3">
      <c r="V18779" s="66"/>
    </row>
    <row r="18780" spans="22:22" x14ac:dyDescent="0.3">
      <c r="V18780" s="66"/>
    </row>
    <row r="18781" spans="22:22" x14ac:dyDescent="0.3">
      <c r="V18781" s="66"/>
    </row>
    <row r="18782" spans="22:22" x14ac:dyDescent="0.3">
      <c r="V18782" s="66"/>
    </row>
    <row r="18783" spans="22:22" x14ac:dyDescent="0.3">
      <c r="V18783" s="66"/>
    </row>
    <row r="18784" spans="22:22" x14ac:dyDescent="0.3">
      <c r="V18784" s="66"/>
    </row>
    <row r="18785" spans="22:22" x14ac:dyDescent="0.3">
      <c r="V18785" s="66"/>
    </row>
    <row r="18786" spans="22:22" x14ac:dyDescent="0.3">
      <c r="V18786" s="66"/>
    </row>
    <row r="18787" spans="22:22" x14ac:dyDescent="0.3">
      <c r="V18787" s="66"/>
    </row>
    <row r="18788" spans="22:22" x14ac:dyDescent="0.3">
      <c r="V18788" s="66"/>
    </row>
    <row r="18789" spans="22:22" x14ac:dyDescent="0.3">
      <c r="V18789" s="66"/>
    </row>
    <row r="18790" spans="22:22" x14ac:dyDescent="0.3">
      <c r="V18790" s="66"/>
    </row>
    <row r="18791" spans="22:22" x14ac:dyDescent="0.3">
      <c r="V18791" s="66"/>
    </row>
    <row r="18792" spans="22:22" x14ac:dyDescent="0.3">
      <c r="V18792" s="66"/>
    </row>
    <row r="18793" spans="22:22" x14ac:dyDescent="0.3">
      <c r="V18793" s="66"/>
    </row>
    <row r="18794" spans="22:22" x14ac:dyDescent="0.3">
      <c r="V18794" s="66"/>
    </row>
    <row r="18795" spans="22:22" x14ac:dyDescent="0.3">
      <c r="V18795" s="66"/>
    </row>
    <row r="18796" spans="22:22" x14ac:dyDescent="0.3">
      <c r="V18796" s="66"/>
    </row>
    <row r="18797" spans="22:22" x14ac:dyDescent="0.3">
      <c r="V18797" s="66"/>
    </row>
    <row r="18798" spans="22:22" x14ac:dyDescent="0.3">
      <c r="V18798" s="66"/>
    </row>
    <row r="18799" spans="22:22" x14ac:dyDescent="0.3">
      <c r="V18799" s="66"/>
    </row>
    <row r="18800" spans="22:22" x14ac:dyDescent="0.3">
      <c r="V18800" s="66"/>
    </row>
    <row r="18801" spans="22:22" x14ac:dyDescent="0.3">
      <c r="V18801" s="66"/>
    </row>
    <row r="18802" spans="22:22" x14ac:dyDescent="0.3">
      <c r="V18802" s="66"/>
    </row>
    <row r="18803" spans="22:22" x14ac:dyDescent="0.3">
      <c r="V18803" s="66"/>
    </row>
    <row r="18804" spans="22:22" x14ac:dyDescent="0.3">
      <c r="V18804" s="66"/>
    </row>
    <row r="18805" spans="22:22" x14ac:dyDescent="0.3">
      <c r="V18805" s="66"/>
    </row>
    <row r="18806" spans="22:22" x14ac:dyDescent="0.3">
      <c r="V18806" s="66"/>
    </row>
    <row r="18807" spans="22:22" x14ac:dyDescent="0.3">
      <c r="V18807" s="66"/>
    </row>
    <row r="18808" spans="22:22" x14ac:dyDescent="0.3">
      <c r="V18808" s="66"/>
    </row>
    <row r="18809" spans="22:22" x14ac:dyDescent="0.3">
      <c r="V18809" s="66"/>
    </row>
    <row r="18810" spans="22:22" x14ac:dyDescent="0.3">
      <c r="V18810" s="66"/>
    </row>
    <row r="18811" spans="22:22" x14ac:dyDescent="0.3">
      <c r="V18811" s="66"/>
    </row>
    <row r="18812" spans="22:22" x14ac:dyDescent="0.3">
      <c r="V18812" s="66"/>
    </row>
    <row r="18813" spans="22:22" x14ac:dyDescent="0.3">
      <c r="V18813" s="66"/>
    </row>
    <row r="18814" spans="22:22" x14ac:dyDescent="0.3">
      <c r="V18814" s="66"/>
    </row>
    <row r="18815" spans="22:22" x14ac:dyDescent="0.3">
      <c r="V18815" s="66"/>
    </row>
    <row r="18816" spans="22:22" x14ac:dyDescent="0.3">
      <c r="V18816" s="66"/>
    </row>
    <row r="18817" spans="22:22" x14ac:dyDescent="0.3">
      <c r="V18817" s="66"/>
    </row>
    <row r="18818" spans="22:22" x14ac:dyDescent="0.3">
      <c r="V18818" s="66"/>
    </row>
    <row r="18819" spans="22:22" x14ac:dyDescent="0.3">
      <c r="V18819" s="66"/>
    </row>
    <row r="18820" spans="22:22" x14ac:dyDescent="0.3">
      <c r="V18820" s="66"/>
    </row>
    <row r="18821" spans="22:22" x14ac:dyDescent="0.3">
      <c r="V18821" s="66"/>
    </row>
    <row r="18822" spans="22:22" x14ac:dyDescent="0.3">
      <c r="V18822" s="66"/>
    </row>
    <row r="18823" spans="22:22" x14ac:dyDescent="0.3">
      <c r="V18823" s="66"/>
    </row>
    <row r="18824" spans="22:22" x14ac:dyDescent="0.3">
      <c r="V18824" s="66"/>
    </row>
    <row r="18825" spans="22:22" x14ac:dyDescent="0.3">
      <c r="V18825" s="66"/>
    </row>
    <row r="18826" spans="22:22" x14ac:dyDescent="0.3">
      <c r="V18826" s="66"/>
    </row>
    <row r="18827" spans="22:22" x14ac:dyDescent="0.3">
      <c r="V18827" s="66"/>
    </row>
    <row r="18828" spans="22:22" x14ac:dyDescent="0.3">
      <c r="V18828" s="66"/>
    </row>
    <row r="18829" spans="22:22" x14ac:dyDescent="0.3">
      <c r="V18829" s="66"/>
    </row>
    <row r="18830" spans="22:22" x14ac:dyDescent="0.3">
      <c r="V18830" s="66"/>
    </row>
    <row r="18831" spans="22:22" x14ac:dyDescent="0.3">
      <c r="V18831" s="66"/>
    </row>
    <row r="18832" spans="22:22" x14ac:dyDescent="0.3">
      <c r="V18832" s="66"/>
    </row>
    <row r="18833" spans="22:22" x14ac:dyDescent="0.3">
      <c r="V18833" s="66"/>
    </row>
    <row r="18834" spans="22:22" x14ac:dyDescent="0.3">
      <c r="V18834" s="66"/>
    </row>
    <row r="18835" spans="22:22" x14ac:dyDescent="0.3">
      <c r="V18835" s="66"/>
    </row>
    <row r="18836" spans="22:22" x14ac:dyDescent="0.3">
      <c r="V18836" s="66"/>
    </row>
    <row r="18837" spans="22:22" x14ac:dyDescent="0.3">
      <c r="V18837" s="66"/>
    </row>
    <row r="18838" spans="22:22" x14ac:dyDescent="0.3">
      <c r="V18838" s="66"/>
    </row>
    <row r="18839" spans="22:22" x14ac:dyDescent="0.3">
      <c r="V18839" s="66"/>
    </row>
    <row r="18840" spans="22:22" x14ac:dyDescent="0.3">
      <c r="V18840" s="66"/>
    </row>
    <row r="18841" spans="22:22" x14ac:dyDescent="0.3">
      <c r="V18841" s="66"/>
    </row>
    <row r="18842" spans="22:22" x14ac:dyDescent="0.3">
      <c r="V18842" s="66"/>
    </row>
    <row r="18843" spans="22:22" x14ac:dyDescent="0.3">
      <c r="V18843" s="66"/>
    </row>
    <row r="18844" spans="22:22" x14ac:dyDescent="0.3">
      <c r="V18844" s="66"/>
    </row>
    <row r="18845" spans="22:22" x14ac:dyDescent="0.3">
      <c r="V18845" s="66"/>
    </row>
    <row r="18846" spans="22:22" x14ac:dyDescent="0.3">
      <c r="V18846" s="66"/>
    </row>
    <row r="18847" spans="22:22" x14ac:dyDescent="0.3">
      <c r="V18847" s="66"/>
    </row>
    <row r="18848" spans="22:22" x14ac:dyDescent="0.3">
      <c r="V18848" s="66"/>
    </row>
    <row r="18849" spans="22:22" x14ac:dyDescent="0.3">
      <c r="V18849" s="66"/>
    </row>
    <row r="18850" spans="22:22" x14ac:dyDescent="0.3">
      <c r="V18850" s="66"/>
    </row>
    <row r="18851" spans="22:22" x14ac:dyDescent="0.3">
      <c r="V18851" s="66"/>
    </row>
    <row r="18852" spans="22:22" x14ac:dyDescent="0.3">
      <c r="V18852" s="66"/>
    </row>
    <row r="18853" spans="22:22" x14ac:dyDescent="0.3">
      <c r="V18853" s="66"/>
    </row>
    <row r="18854" spans="22:22" x14ac:dyDescent="0.3">
      <c r="V18854" s="66"/>
    </row>
    <row r="18855" spans="22:22" x14ac:dyDescent="0.3">
      <c r="V18855" s="66"/>
    </row>
    <row r="18856" spans="22:22" x14ac:dyDescent="0.3">
      <c r="V18856" s="66"/>
    </row>
    <row r="18857" spans="22:22" x14ac:dyDescent="0.3">
      <c r="V18857" s="66"/>
    </row>
    <row r="18858" spans="22:22" x14ac:dyDescent="0.3">
      <c r="V18858" s="66"/>
    </row>
    <row r="18859" spans="22:22" x14ac:dyDescent="0.3">
      <c r="V18859" s="66"/>
    </row>
    <row r="18860" spans="22:22" x14ac:dyDescent="0.3">
      <c r="V18860" s="66"/>
    </row>
    <row r="18861" spans="22:22" x14ac:dyDescent="0.3">
      <c r="V18861" s="66"/>
    </row>
    <row r="18862" spans="22:22" x14ac:dyDescent="0.3">
      <c r="V18862" s="66"/>
    </row>
    <row r="18863" spans="22:22" x14ac:dyDescent="0.3">
      <c r="V18863" s="66"/>
    </row>
    <row r="18864" spans="22:22" x14ac:dyDescent="0.3">
      <c r="V18864" s="66"/>
    </row>
    <row r="18865" spans="22:22" x14ac:dyDescent="0.3">
      <c r="V18865" s="66"/>
    </row>
    <row r="18866" spans="22:22" x14ac:dyDescent="0.3">
      <c r="V18866" s="66"/>
    </row>
    <row r="18867" spans="22:22" x14ac:dyDescent="0.3">
      <c r="V18867" s="66"/>
    </row>
    <row r="18868" spans="22:22" x14ac:dyDescent="0.3">
      <c r="V18868" s="66"/>
    </row>
    <row r="18869" spans="22:22" x14ac:dyDescent="0.3">
      <c r="V18869" s="66"/>
    </row>
    <row r="18870" spans="22:22" x14ac:dyDescent="0.3">
      <c r="V18870" s="66"/>
    </row>
    <row r="18871" spans="22:22" x14ac:dyDescent="0.3">
      <c r="V18871" s="66"/>
    </row>
    <row r="18872" spans="22:22" x14ac:dyDescent="0.3">
      <c r="V18872" s="66"/>
    </row>
    <row r="18873" spans="22:22" x14ac:dyDescent="0.3">
      <c r="V18873" s="66"/>
    </row>
    <row r="18874" spans="22:22" x14ac:dyDescent="0.3">
      <c r="V18874" s="66"/>
    </row>
    <row r="18875" spans="22:22" x14ac:dyDescent="0.3">
      <c r="V18875" s="66"/>
    </row>
    <row r="18876" spans="22:22" x14ac:dyDescent="0.3">
      <c r="V18876" s="66"/>
    </row>
    <row r="18877" spans="22:22" x14ac:dyDescent="0.3">
      <c r="V18877" s="66"/>
    </row>
    <row r="18878" spans="22:22" x14ac:dyDescent="0.3">
      <c r="V18878" s="66"/>
    </row>
    <row r="18879" spans="22:22" x14ac:dyDescent="0.3">
      <c r="V18879" s="66"/>
    </row>
    <row r="18880" spans="22:22" x14ac:dyDescent="0.3">
      <c r="V18880" s="66"/>
    </row>
    <row r="18881" spans="22:22" x14ac:dyDescent="0.3">
      <c r="V18881" s="66"/>
    </row>
    <row r="18882" spans="22:22" x14ac:dyDescent="0.3">
      <c r="V18882" s="66"/>
    </row>
    <row r="18883" spans="22:22" x14ac:dyDescent="0.3">
      <c r="V18883" s="66"/>
    </row>
    <row r="18884" spans="22:22" x14ac:dyDescent="0.3">
      <c r="V18884" s="66"/>
    </row>
    <row r="18885" spans="22:22" x14ac:dyDescent="0.3">
      <c r="V18885" s="66"/>
    </row>
    <row r="18886" spans="22:22" x14ac:dyDescent="0.3">
      <c r="V18886" s="66"/>
    </row>
    <row r="18887" spans="22:22" x14ac:dyDescent="0.3">
      <c r="V18887" s="66"/>
    </row>
    <row r="18888" spans="22:22" x14ac:dyDescent="0.3">
      <c r="V18888" s="66"/>
    </row>
    <row r="18889" spans="22:22" x14ac:dyDescent="0.3">
      <c r="V18889" s="66"/>
    </row>
    <row r="18890" spans="22:22" x14ac:dyDescent="0.3">
      <c r="V18890" s="66"/>
    </row>
    <row r="18891" spans="22:22" x14ac:dyDescent="0.3">
      <c r="V18891" s="66"/>
    </row>
    <row r="18892" spans="22:22" x14ac:dyDescent="0.3">
      <c r="V18892" s="66"/>
    </row>
    <row r="18893" spans="22:22" x14ac:dyDescent="0.3">
      <c r="V18893" s="66"/>
    </row>
    <row r="18894" spans="22:22" x14ac:dyDescent="0.3">
      <c r="V18894" s="66"/>
    </row>
    <row r="18895" spans="22:22" x14ac:dyDescent="0.3">
      <c r="V18895" s="66"/>
    </row>
    <row r="18896" spans="22:22" x14ac:dyDescent="0.3">
      <c r="V18896" s="66"/>
    </row>
    <row r="18897" spans="22:22" x14ac:dyDescent="0.3">
      <c r="V18897" s="66"/>
    </row>
    <row r="18898" spans="22:22" x14ac:dyDescent="0.3">
      <c r="V18898" s="66"/>
    </row>
    <row r="18899" spans="22:22" x14ac:dyDescent="0.3">
      <c r="V18899" s="66"/>
    </row>
    <row r="18900" spans="22:22" x14ac:dyDescent="0.3">
      <c r="V18900" s="66"/>
    </row>
    <row r="18901" spans="22:22" x14ac:dyDescent="0.3">
      <c r="V18901" s="66"/>
    </row>
    <row r="18902" spans="22:22" x14ac:dyDescent="0.3">
      <c r="V18902" s="66"/>
    </row>
    <row r="18903" spans="22:22" x14ac:dyDescent="0.3">
      <c r="V18903" s="66"/>
    </row>
    <row r="18904" spans="22:22" x14ac:dyDescent="0.3">
      <c r="V18904" s="66"/>
    </row>
    <row r="18905" spans="22:22" x14ac:dyDescent="0.3">
      <c r="V18905" s="66"/>
    </row>
    <row r="18906" spans="22:22" x14ac:dyDescent="0.3">
      <c r="V18906" s="66"/>
    </row>
    <row r="18907" spans="22:22" x14ac:dyDescent="0.3">
      <c r="V18907" s="66"/>
    </row>
    <row r="18908" spans="22:22" x14ac:dyDescent="0.3">
      <c r="V18908" s="66"/>
    </row>
    <row r="18909" spans="22:22" x14ac:dyDescent="0.3">
      <c r="V18909" s="66"/>
    </row>
    <row r="18910" spans="22:22" x14ac:dyDescent="0.3">
      <c r="V18910" s="66"/>
    </row>
    <row r="18911" spans="22:22" x14ac:dyDescent="0.3">
      <c r="V18911" s="66"/>
    </row>
    <row r="18912" spans="22:22" x14ac:dyDescent="0.3">
      <c r="V18912" s="66"/>
    </row>
    <row r="18913" spans="22:22" x14ac:dyDescent="0.3">
      <c r="V18913" s="66"/>
    </row>
    <row r="18914" spans="22:22" x14ac:dyDescent="0.3">
      <c r="V18914" s="66"/>
    </row>
    <row r="18915" spans="22:22" x14ac:dyDescent="0.3">
      <c r="V18915" s="66"/>
    </row>
    <row r="18916" spans="22:22" x14ac:dyDescent="0.3">
      <c r="V18916" s="66"/>
    </row>
    <row r="18917" spans="22:22" x14ac:dyDescent="0.3">
      <c r="V18917" s="66"/>
    </row>
    <row r="18918" spans="22:22" x14ac:dyDescent="0.3">
      <c r="V18918" s="66"/>
    </row>
    <row r="18919" spans="22:22" x14ac:dyDescent="0.3">
      <c r="V18919" s="66"/>
    </row>
    <row r="18920" spans="22:22" x14ac:dyDescent="0.3">
      <c r="V18920" s="66"/>
    </row>
    <row r="18921" spans="22:22" x14ac:dyDescent="0.3">
      <c r="V18921" s="66"/>
    </row>
    <row r="18922" spans="22:22" x14ac:dyDescent="0.3">
      <c r="V18922" s="66"/>
    </row>
    <row r="18923" spans="22:22" x14ac:dyDescent="0.3">
      <c r="V18923" s="66"/>
    </row>
    <row r="18924" spans="22:22" x14ac:dyDescent="0.3">
      <c r="V18924" s="66"/>
    </row>
    <row r="18925" spans="22:22" x14ac:dyDescent="0.3">
      <c r="V18925" s="66"/>
    </row>
    <row r="18926" spans="22:22" x14ac:dyDescent="0.3">
      <c r="V18926" s="66"/>
    </row>
    <row r="18927" spans="22:22" x14ac:dyDescent="0.3">
      <c r="V18927" s="66"/>
    </row>
    <row r="18928" spans="22:22" x14ac:dyDescent="0.3">
      <c r="V18928" s="66"/>
    </row>
    <row r="18929" spans="22:22" x14ac:dyDescent="0.3">
      <c r="V18929" s="66"/>
    </row>
    <row r="18930" spans="22:22" x14ac:dyDescent="0.3">
      <c r="V18930" s="66"/>
    </row>
    <row r="18931" spans="22:22" x14ac:dyDescent="0.3">
      <c r="V18931" s="66"/>
    </row>
    <row r="18932" spans="22:22" x14ac:dyDescent="0.3">
      <c r="V18932" s="66"/>
    </row>
    <row r="18933" spans="22:22" x14ac:dyDescent="0.3">
      <c r="V18933" s="66"/>
    </row>
    <row r="18934" spans="22:22" x14ac:dyDescent="0.3">
      <c r="V18934" s="66"/>
    </row>
    <row r="18935" spans="22:22" x14ac:dyDescent="0.3">
      <c r="V18935" s="66"/>
    </row>
    <row r="18936" spans="22:22" x14ac:dyDescent="0.3">
      <c r="V18936" s="66"/>
    </row>
    <row r="18937" spans="22:22" x14ac:dyDescent="0.3">
      <c r="V18937" s="66"/>
    </row>
    <row r="18938" spans="22:22" x14ac:dyDescent="0.3">
      <c r="V18938" s="66"/>
    </row>
    <row r="18939" spans="22:22" x14ac:dyDescent="0.3">
      <c r="V18939" s="66"/>
    </row>
    <row r="18940" spans="22:22" x14ac:dyDescent="0.3">
      <c r="V18940" s="66"/>
    </row>
    <row r="18941" spans="22:22" x14ac:dyDescent="0.3">
      <c r="V18941" s="66"/>
    </row>
    <row r="18942" spans="22:22" x14ac:dyDescent="0.3">
      <c r="V18942" s="66"/>
    </row>
    <row r="18943" spans="22:22" x14ac:dyDescent="0.3">
      <c r="V18943" s="66"/>
    </row>
    <row r="18944" spans="22:22" x14ac:dyDescent="0.3">
      <c r="V18944" s="66"/>
    </row>
    <row r="18945" spans="22:22" x14ac:dyDescent="0.3">
      <c r="V18945" s="66"/>
    </row>
    <row r="18946" spans="22:22" x14ac:dyDescent="0.3">
      <c r="V18946" s="66"/>
    </row>
    <row r="18947" spans="22:22" x14ac:dyDescent="0.3">
      <c r="V18947" s="66"/>
    </row>
    <row r="18948" spans="22:22" x14ac:dyDescent="0.3">
      <c r="V18948" s="66"/>
    </row>
    <row r="18949" spans="22:22" x14ac:dyDescent="0.3">
      <c r="V18949" s="66"/>
    </row>
    <row r="18950" spans="22:22" x14ac:dyDescent="0.3">
      <c r="V18950" s="66"/>
    </row>
    <row r="18951" spans="22:22" x14ac:dyDescent="0.3">
      <c r="V18951" s="66"/>
    </row>
    <row r="18952" spans="22:22" x14ac:dyDescent="0.3">
      <c r="V18952" s="66"/>
    </row>
    <row r="18953" spans="22:22" x14ac:dyDescent="0.3">
      <c r="V18953" s="66"/>
    </row>
    <row r="18954" spans="22:22" x14ac:dyDescent="0.3">
      <c r="V18954" s="66"/>
    </row>
    <row r="18955" spans="22:22" x14ac:dyDescent="0.3">
      <c r="V18955" s="66"/>
    </row>
    <row r="18956" spans="22:22" x14ac:dyDescent="0.3">
      <c r="V18956" s="66"/>
    </row>
    <row r="18957" spans="22:22" x14ac:dyDescent="0.3">
      <c r="V18957" s="66"/>
    </row>
    <row r="18958" spans="22:22" x14ac:dyDescent="0.3">
      <c r="V18958" s="66"/>
    </row>
    <row r="18959" spans="22:22" x14ac:dyDescent="0.3">
      <c r="V18959" s="66"/>
    </row>
    <row r="18960" spans="22:22" x14ac:dyDescent="0.3">
      <c r="V18960" s="66"/>
    </row>
    <row r="18961" spans="22:22" x14ac:dyDescent="0.3">
      <c r="V18961" s="66"/>
    </row>
    <row r="18962" spans="22:22" x14ac:dyDescent="0.3">
      <c r="V18962" s="66"/>
    </row>
    <row r="18963" spans="22:22" x14ac:dyDescent="0.3">
      <c r="V18963" s="66"/>
    </row>
    <row r="18964" spans="22:22" x14ac:dyDescent="0.3">
      <c r="V18964" s="66"/>
    </row>
    <row r="18965" spans="22:22" x14ac:dyDescent="0.3">
      <c r="V18965" s="66"/>
    </row>
    <row r="18966" spans="22:22" x14ac:dyDescent="0.3">
      <c r="V18966" s="66"/>
    </row>
    <row r="18967" spans="22:22" x14ac:dyDescent="0.3">
      <c r="V18967" s="66"/>
    </row>
    <row r="18968" spans="22:22" x14ac:dyDescent="0.3">
      <c r="V18968" s="66"/>
    </row>
    <row r="18969" spans="22:22" x14ac:dyDescent="0.3">
      <c r="V18969" s="66"/>
    </row>
    <row r="18970" spans="22:22" x14ac:dyDescent="0.3">
      <c r="V18970" s="66"/>
    </row>
    <row r="18971" spans="22:22" x14ac:dyDescent="0.3">
      <c r="V18971" s="66"/>
    </row>
    <row r="18972" spans="22:22" x14ac:dyDescent="0.3">
      <c r="V18972" s="66"/>
    </row>
    <row r="18973" spans="22:22" x14ac:dyDescent="0.3">
      <c r="V18973" s="66"/>
    </row>
    <row r="18974" spans="22:22" x14ac:dyDescent="0.3">
      <c r="V18974" s="66"/>
    </row>
    <row r="18975" spans="22:22" x14ac:dyDescent="0.3">
      <c r="V18975" s="66"/>
    </row>
    <row r="18976" spans="22:22" x14ac:dyDescent="0.3">
      <c r="V18976" s="66"/>
    </row>
    <row r="18977" spans="22:22" x14ac:dyDescent="0.3">
      <c r="V18977" s="66"/>
    </row>
    <row r="18978" spans="22:22" x14ac:dyDescent="0.3">
      <c r="V18978" s="66"/>
    </row>
    <row r="18979" spans="22:22" x14ac:dyDescent="0.3">
      <c r="V18979" s="66"/>
    </row>
    <row r="18980" spans="22:22" x14ac:dyDescent="0.3">
      <c r="V18980" s="66"/>
    </row>
    <row r="18981" spans="22:22" x14ac:dyDescent="0.3">
      <c r="V18981" s="66"/>
    </row>
    <row r="18982" spans="22:22" x14ac:dyDescent="0.3">
      <c r="V18982" s="66"/>
    </row>
    <row r="18983" spans="22:22" x14ac:dyDescent="0.3">
      <c r="V18983" s="66"/>
    </row>
    <row r="18984" spans="22:22" x14ac:dyDescent="0.3">
      <c r="V18984" s="66"/>
    </row>
    <row r="18985" spans="22:22" x14ac:dyDescent="0.3">
      <c r="V18985" s="66"/>
    </row>
    <row r="18986" spans="22:22" x14ac:dyDescent="0.3">
      <c r="V18986" s="66"/>
    </row>
    <row r="18987" spans="22:22" x14ac:dyDescent="0.3">
      <c r="V18987" s="66"/>
    </row>
    <row r="18988" spans="22:22" x14ac:dyDescent="0.3">
      <c r="V18988" s="66"/>
    </row>
    <row r="18989" spans="22:22" x14ac:dyDescent="0.3">
      <c r="V18989" s="66"/>
    </row>
    <row r="18990" spans="22:22" x14ac:dyDescent="0.3">
      <c r="V18990" s="66"/>
    </row>
    <row r="18991" spans="22:22" x14ac:dyDescent="0.3">
      <c r="V18991" s="66"/>
    </row>
    <row r="18992" spans="22:22" x14ac:dyDescent="0.3">
      <c r="V18992" s="66"/>
    </row>
    <row r="18993" spans="22:22" x14ac:dyDescent="0.3">
      <c r="V18993" s="66"/>
    </row>
    <row r="18994" spans="22:22" x14ac:dyDescent="0.3">
      <c r="V18994" s="66"/>
    </row>
    <row r="18995" spans="22:22" x14ac:dyDescent="0.3">
      <c r="V18995" s="66"/>
    </row>
    <row r="18996" spans="22:22" x14ac:dyDescent="0.3">
      <c r="V18996" s="66"/>
    </row>
    <row r="18997" spans="22:22" x14ac:dyDescent="0.3">
      <c r="V18997" s="66"/>
    </row>
    <row r="18998" spans="22:22" x14ac:dyDescent="0.3">
      <c r="V18998" s="66"/>
    </row>
    <row r="18999" spans="22:22" x14ac:dyDescent="0.3">
      <c r="V18999" s="66"/>
    </row>
    <row r="19000" spans="22:22" x14ac:dyDescent="0.3">
      <c r="V19000" s="66"/>
    </row>
    <row r="19001" spans="22:22" x14ac:dyDescent="0.3">
      <c r="V19001" s="66"/>
    </row>
    <row r="19002" spans="22:22" x14ac:dyDescent="0.3">
      <c r="V19002" s="66"/>
    </row>
    <row r="19003" spans="22:22" x14ac:dyDescent="0.3">
      <c r="V19003" s="66"/>
    </row>
    <row r="19004" spans="22:22" x14ac:dyDescent="0.3">
      <c r="V19004" s="66"/>
    </row>
    <row r="19005" spans="22:22" x14ac:dyDescent="0.3">
      <c r="V19005" s="66"/>
    </row>
    <row r="19006" spans="22:22" x14ac:dyDescent="0.3">
      <c r="V19006" s="66"/>
    </row>
    <row r="19007" spans="22:22" x14ac:dyDescent="0.3">
      <c r="V19007" s="66"/>
    </row>
    <row r="19008" spans="22:22" x14ac:dyDescent="0.3">
      <c r="V19008" s="66"/>
    </row>
    <row r="19009" spans="22:22" x14ac:dyDescent="0.3">
      <c r="V19009" s="66"/>
    </row>
    <row r="19010" spans="22:22" x14ac:dyDescent="0.3">
      <c r="V19010" s="66"/>
    </row>
    <row r="19011" spans="22:22" x14ac:dyDescent="0.3">
      <c r="V19011" s="66"/>
    </row>
    <row r="19012" spans="22:22" x14ac:dyDescent="0.3">
      <c r="V19012" s="66"/>
    </row>
    <row r="19013" spans="22:22" x14ac:dyDescent="0.3">
      <c r="V19013" s="66"/>
    </row>
    <row r="19014" spans="22:22" x14ac:dyDescent="0.3">
      <c r="V19014" s="66"/>
    </row>
    <row r="19015" spans="22:22" x14ac:dyDescent="0.3">
      <c r="V19015" s="66"/>
    </row>
    <row r="19016" spans="22:22" x14ac:dyDescent="0.3">
      <c r="V19016" s="66"/>
    </row>
    <row r="19017" spans="22:22" x14ac:dyDescent="0.3">
      <c r="V19017" s="66"/>
    </row>
    <row r="19018" spans="22:22" x14ac:dyDescent="0.3">
      <c r="V19018" s="66"/>
    </row>
    <row r="19019" spans="22:22" x14ac:dyDescent="0.3">
      <c r="V19019" s="66"/>
    </row>
    <row r="19020" spans="22:22" x14ac:dyDescent="0.3">
      <c r="V19020" s="66"/>
    </row>
    <row r="19021" spans="22:22" x14ac:dyDescent="0.3">
      <c r="V19021" s="66"/>
    </row>
    <row r="19022" spans="22:22" x14ac:dyDescent="0.3">
      <c r="V19022" s="66"/>
    </row>
    <row r="19023" spans="22:22" x14ac:dyDescent="0.3">
      <c r="V19023" s="66"/>
    </row>
    <row r="19024" spans="22:22" x14ac:dyDescent="0.3">
      <c r="V19024" s="66"/>
    </row>
    <row r="19025" spans="22:22" x14ac:dyDescent="0.3">
      <c r="V19025" s="66"/>
    </row>
    <row r="19026" spans="22:22" x14ac:dyDescent="0.3">
      <c r="V19026" s="66"/>
    </row>
    <row r="19027" spans="22:22" x14ac:dyDescent="0.3">
      <c r="V19027" s="66"/>
    </row>
    <row r="19028" spans="22:22" x14ac:dyDescent="0.3">
      <c r="V19028" s="66"/>
    </row>
    <row r="19029" spans="22:22" x14ac:dyDescent="0.3">
      <c r="V19029" s="66"/>
    </row>
    <row r="19030" spans="22:22" x14ac:dyDescent="0.3">
      <c r="V19030" s="66"/>
    </row>
    <row r="19031" spans="22:22" x14ac:dyDescent="0.3">
      <c r="V19031" s="66"/>
    </row>
    <row r="19032" spans="22:22" x14ac:dyDescent="0.3">
      <c r="V19032" s="66"/>
    </row>
    <row r="19033" spans="22:22" x14ac:dyDescent="0.3">
      <c r="V19033" s="66"/>
    </row>
    <row r="19034" spans="22:22" x14ac:dyDescent="0.3">
      <c r="V19034" s="66"/>
    </row>
    <row r="19035" spans="22:22" x14ac:dyDescent="0.3">
      <c r="V19035" s="66"/>
    </row>
    <row r="19036" spans="22:22" x14ac:dyDescent="0.3">
      <c r="V19036" s="66"/>
    </row>
    <row r="19037" spans="22:22" x14ac:dyDescent="0.3">
      <c r="V19037" s="66"/>
    </row>
    <row r="19038" spans="22:22" x14ac:dyDescent="0.3">
      <c r="V19038" s="66"/>
    </row>
    <row r="19039" spans="22:22" x14ac:dyDescent="0.3">
      <c r="V19039" s="66"/>
    </row>
    <row r="19040" spans="22:22" x14ac:dyDescent="0.3">
      <c r="V19040" s="66"/>
    </row>
    <row r="19041" spans="22:22" x14ac:dyDescent="0.3">
      <c r="V19041" s="66"/>
    </row>
    <row r="19042" spans="22:22" x14ac:dyDescent="0.3">
      <c r="V19042" s="66"/>
    </row>
    <row r="19043" spans="22:22" x14ac:dyDescent="0.3">
      <c r="V19043" s="66"/>
    </row>
    <row r="19044" spans="22:22" x14ac:dyDescent="0.3">
      <c r="V19044" s="66"/>
    </row>
    <row r="19045" spans="22:22" x14ac:dyDescent="0.3">
      <c r="V19045" s="66"/>
    </row>
    <row r="19046" spans="22:22" x14ac:dyDescent="0.3">
      <c r="V19046" s="66"/>
    </row>
    <row r="19047" spans="22:22" x14ac:dyDescent="0.3">
      <c r="V19047" s="66"/>
    </row>
    <row r="19048" spans="22:22" x14ac:dyDescent="0.3">
      <c r="V19048" s="66"/>
    </row>
    <row r="19049" spans="22:22" x14ac:dyDescent="0.3">
      <c r="V19049" s="66"/>
    </row>
    <row r="19050" spans="22:22" x14ac:dyDescent="0.3">
      <c r="V19050" s="66"/>
    </row>
    <row r="19051" spans="22:22" x14ac:dyDescent="0.3">
      <c r="V19051" s="66"/>
    </row>
    <row r="19052" spans="22:22" x14ac:dyDescent="0.3">
      <c r="V19052" s="66"/>
    </row>
    <row r="19053" spans="22:22" x14ac:dyDescent="0.3">
      <c r="V19053" s="66"/>
    </row>
    <row r="19054" spans="22:22" x14ac:dyDescent="0.3">
      <c r="V19054" s="66"/>
    </row>
    <row r="19055" spans="22:22" x14ac:dyDescent="0.3">
      <c r="V19055" s="66"/>
    </row>
    <row r="19056" spans="22:22" x14ac:dyDescent="0.3">
      <c r="V19056" s="66"/>
    </row>
    <row r="19057" spans="22:22" x14ac:dyDescent="0.3">
      <c r="V19057" s="66"/>
    </row>
    <row r="19058" spans="22:22" x14ac:dyDescent="0.3">
      <c r="V19058" s="66"/>
    </row>
    <row r="19059" spans="22:22" x14ac:dyDescent="0.3">
      <c r="V19059" s="66"/>
    </row>
    <row r="19060" spans="22:22" x14ac:dyDescent="0.3">
      <c r="V19060" s="66"/>
    </row>
    <row r="19061" spans="22:22" x14ac:dyDescent="0.3">
      <c r="V19061" s="66"/>
    </row>
    <row r="19062" spans="22:22" x14ac:dyDescent="0.3">
      <c r="V19062" s="66"/>
    </row>
    <row r="19063" spans="22:22" x14ac:dyDescent="0.3">
      <c r="V19063" s="66"/>
    </row>
    <row r="19064" spans="22:22" x14ac:dyDescent="0.3">
      <c r="V19064" s="66"/>
    </row>
    <row r="19065" spans="22:22" x14ac:dyDescent="0.3">
      <c r="V19065" s="66"/>
    </row>
    <row r="19066" spans="22:22" x14ac:dyDescent="0.3">
      <c r="V19066" s="66"/>
    </row>
    <row r="19067" spans="22:22" x14ac:dyDescent="0.3">
      <c r="V19067" s="66"/>
    </row>
    <row r="19068" spans="22:22" x14ac:dyDescent="0.3">
      <c r="V19068" s="66"/>
    </row>
    <row r="19069" spans="22:22" x14ac:dyDescent="0.3">
      <c r="V19069" s="66"/>
    </row>
    <row r="19070" spans="22:22" x14ac:dyDescent="0.3">
      <c r="V19070" s="66"/>
    </row>
    <row r="19071" spans="22:22" x14ac:dyDescent="0.3">
      <c r="V19071" s="66"/>
    </row>
    <row r="19072" spans="22:22" x14ac:dyDescent="0.3">
      <c r="V19072" s="66"/>
    </row>
    <row r="19073" spans="22:22" x14ac:dyDescent="0.3">
      <c r="V19073" s="66"/>
    </row>
    <row r="19074" spans="22:22" x14ac:dyDescent="0.3">
      <c r="V19074" s="66"/>
    </row>
    <row r="19075" spans="22:22" x14ac:dyDescent="0.3">
      <c r="V19075" s="66"/>
    </row>
    <row r="19076" spans="22:22" x14ac:dyDescent="0.3">
      <c r="V19076" s="66"/>
    </row>
    <row r="19077" spans="22:22" x14ac:dyDescent="0.3">
      <c r="V19077" s="66"/>
    </row>
    <row r="19078" spans="22:22" x14ac:dyDescent="0.3">
      <c r="V19078" s="66"/>
    </row>
    <row r="19079" spans="22:22" x14ac:dyDescent="0.3">
      <c r="V19079" s="66"/>
    </row>
    <row r="19080" spans="22:22" x14ac:dyDescent="0.3">
      <c r="V19080" s="66"/>
    </row>
    <row r="19081" spans="22:22" x14ac:dyDescent="0.3">
      <c r="V19081" s="66"/>
    </row>
    <row r="19082" spans="22:22" x14ac:dyDescent="0.3">
      <c r="V19082" s="66"/>
    </row>
    <row r="19083" spans="22:22" x14ac:dyDescent="0.3">
      <c r="V19083" s="66"/>
    </row>
    <row r="19084" spans="22:22" x14ac:dyDescent="0.3">
      <c r="V19084" s="66"/>
    </row>
    <row r="19085" spans="22:22" x14ac:dyDescent="0.3">
      <c r="V19085" s="66"/>
    </row>
    <row r="19086" spans="22:22" x14ac:dyDescent="0.3">
      <c r="V19086" s="66"/>
    </row>
    <row r="19087" spans="22:22" x14ac:dyDescent="0.3">
      <c r="V19087" s="66"/>
    </row>
    <row r="19088" spans="22:22" x14ac:dyDescent="0.3">
      <c r="V19088" s="66"/>
    </row>
    <row r="19089" spans="22:22" x14ac:dyDescent="0.3">
      <c r="V19089" s="66"/>
    </row>
    <row r="19090" spans="22:22" x14ac:dyDescent="0.3">
      <c r="V19090" s="66"/>
    </row>
    <row r="19091" spans="22:22" x14ac:dyDescent="0.3">
      <c r="V19091" s="66"/>
    </row>
    <row r="19092" spans="22:22" x14ac:dyDescent="0.3">
      <c r="V19092" s="66"/>
    </row>
    <row r="19093" spans="22:22" x14ac:dyDescent="0.3">
      <c r="V19093" s="66"/>
    </row>
    <row r="19094" spans="22:22" x14ac:dyDescent="0.3">
      <c r="V19094" s="66"/>
    </row>
    <row r="19095" spans="22:22" x14ac:dyDescent="0.3">
      <c r="V19095" s="66"/>
    </row>
    <row r="19096" spans="22:22" x14ac:dyDescent="0.3">
      <c r="V19096" s="66"/>
    </row>
    <row r="19097" spans="22:22" x14ac:dyDescent="0.3">
      <c r="V19097" s="66"/>
    </row>
    <row r="19098" spans="22:22" x14ac:dyDescent="0.3">
      <c r="V19098" s="66"/>
    </row>
    <row r="19099" spans="22:22" x14ac:dyDescent="0.3">
      <c r="V19099" s="66"/>
    </row>
    <row r="19100" spans="22:22" x14ac:dyDescent="0.3">
      <c r="V19100" s="66"/>
    </row>
    <row r="19101" spans="22:22" x14ac:dyDescent="0.3">
      <c r="V19101" s="66"/>
    </row>
    <row r="19102" spans="22:22" x14ac:dyDescent="0.3">
      <c r="V19102" s="66"/>
    </row>
    <row r="19103" spans="22:22" x14ac:dyDescent="0.3">
      <c r="V19103" s="66"/>
    </row>
    <row r="19104" spans="22:22" x14ac:dyDescent="0.3">
      <c r="V19104" s="66"/>
    </row>
    <row r="19105" spans="22:22" x14ac:dyDescent="0.3">
      <c r="V19105" s="66"/>
    </row>
    <row r="19106" spans="22:22" x14ac:dyDescent="0.3">
      <c r="V19106" s="66"/>
    </row>
    <row r="19107" spans="22:22" x14ac:dyDescent="0.3">
      <c r="V19107" s="66"/>
    </row>
    <row r="19108" spans="22:22" x14ac:dyDescent="0.3">
      <c r="V19108" s="66"/>
    </row>
    <row r="19109" spans="22:22" x14ac:dyDescent="0.3">
      <c r="V19109" s="66"/>
    </row>
    <row r="19110" spans="22:22" x14ac:dyDescent="0.3">
      <c r="V19110" s="66"/>
    </row>
    <row r="19111" spans="22:22" x14ac:dyDescent="0.3">
      <c r="V19111" s="66"/>
    </row>
    <row r="19112" spans="22:22" x14ac:dyDescent="0.3">
      <c r="V19112" s="66"/>
    </row>
    <row r="19113" spans="22:22" x14ac:dyDescent="0.3">
      <c r="V19113" s="66"/>
    </row>
    <row r="19114" spans="22:22" x14ac:dyDescent="0.3">
      <c r="V19114" s="66"/>
    </row>
    <row r="19115" spans="22:22" x14ac:dyDescent="0.3">
      <c r="V19115" s="66"/>
    </row>
    <row r="19116" spans="22:22" x14ac:dyDescent="0.3">
      <c r="V19116" s="66"/>
    </row>
    <row r="19117" spans="22:22" x14ac:dyDescent="0.3">
      <c r="V19117" s="66"/>
    </row>
    <row r="19118" spans="22:22" x14ac:dyDescent="0.3">
      <c r="V19118" s="66"/>
    </row>
    <row r="19119" spans="22:22" x14ac:dyDescent="0.3">
      <c r="V19119" s="66"/>
    </row>
    <row r="19120" spans="22:22" x14ac:dyDescent="0.3">
      <c r="V19120" s="66"/>
    </row>
    <row r="19121" spans="22:22" x14ac:dyDescent="0.3">
      <c r="V19121" s="66"/>
    </row>
    <row r="19122" spans="22:22" x14ac:dyDescent="0.3">
      <c r="V19122" s="66"/>
    </row>
    <row r="19123" spans="22:22" x14ac:dyDescent="0.3">
      <c r="V19123" s="66"/>
    </row>
    <row r="19124" spans="22:22" x14ac:dyDescent="0.3">
      <c r="V19124" s="66"/>
    </row>
    <row r="19125" spans="22:22" x14ac:dyDescent="0.3">
      <c r="V19125" s="66"/>
    </row>
    <row r="19126" spans="22:22" x14ac:dyDescent="0.3">
      <c r="V19126" s="66"/>
    </row>
    <row r="19127" spans="22:22" x14ac:dyDescent="0.3">
      <c r="V19127" s="66"/>
    </row>
    <row r="19128" spans="22:22" x14ac:dyDescent="0.3">
      <c r="V19128" s="66"/>
    </row>
    <row r="19129" spans="22:22" x14ac:dyDescent="0.3">
      <c r="V19129" s="66"/>
    </row>
    <row r="19130" spans="22:22" x14ac:dyDescent="0.3">
      <c r="V19130" s="66"/>
    </row>
    <row r="19131" spans="22:22" x14ac:dyDescent="0.3">
      <c r="V19131" s="66"/>
    </row>
    <row r="19132" spans="22:22" x14ac:dyDescent="0.3">
      <c r="V19132" s="66"/>
    </row>
    <row r="19133" spans="22:22" x14ac:dyDescent="0.3">
      <c r="V19133" s="66"/>
    </row>
    <row r="19134" spans="22:22" x14ac:dyDescent="0.3">
      <c r="V19134" s="66"/>
    </row>
    <row r="19135" spans="22:22" x14ac:dyDescent="0.3">
      <c r="V19135" s="66"/>
    </row>
    <row r="19136" spans="22:22" x14ac:dyDescent="0.3">
      <c r="V19136" s="66"/>
    </row>
    <row r="19137" spans="22:22" x14ac:dyDescent="0.3">
      <c r="V19137" s="66"/>
    </row>
    <row r="19138" spans="22:22" x14ac:dyDescent="0.3">
      <c r="V19138" s="66"/>
    </row>
    <row r="19139" spans="22:22" x14ac:dyDescent="0.3">
      <c r="V19139" s="66"/>
    </row>
    <row r="19140" spans="22:22" x14ac:dyDescent="0.3">
      <c r="V19140" s="66"/>
    </row>
    <row r="19141" spans="22:22" x14ac:dyDescent="0.3">
      <c r="V19141" s="66"/>
    </row>
    <row r="19142" spans="22:22" x14ac:dyDescent="0.3">
      <c r="V19142" s="66"/>
    </row>
    <row r="19143" spans="22:22" x14ac:dyDescent="0.3">
      <c r="V19143" s="66"/>
    </row>
    <row r="19144" spans="22:22" x14ac:dyDescent="0.3">
      <c r="V19144" s="66"/>
    </row>
    <row r="19145" spans="22:22" x14ac:dyDescent="0.3">
      <c r="V19145" s="66"/>
    </row>
    <row r="19146" spans="22:22" x14ac:dyDescent="0.3">
      <c r="V19146" s="66"/>
    </row>
    <row r="19147" spans="22:22" x14ac:dyDescent="0.3">
      <c r="V19147" s="66"/>
    </row>
    <row r="19148" spans="22:22" x14ac:dyDescent="0.3">
      <c r="V19148" s="66"/>
    </row>
    <row r="19149" spans="22:22" x14ac:dyDescent="0.3">
      <c r="V19149" s="66"/>
    </row>
    <row r="19150" spans="22:22" x14ac:dyDescent="0.3">
      <c r="V19150" s="66"/>
    </row>
    <row r="19151" spans="22:22" x14ac:dyDescent="0.3">
      <c r="V19151" s="66"/>
    </row>
    <row r="19152" spans="22:22" x14ac:dyDescent="0.3">
      <c r="V19152" s="66"/>
    </row>
    <row r="19153" spans="22:22" x14ac:dyDescent="0.3">
      <c r="V19153" s="66"/>
    </row>
    <row r="19154" spans="22:22" x14ac:dyDescent="0.3">
      <c r="V19154" s="66"/>
    </row>
    <row r="19155" spans="22:22" x14ac:dyDescent="0.3">
      <c r="V19155" s="66"/>
    </row>
    <row r="19156" spans="22:22" x14ac:dyDescent="0.3">
      <c r="V19156" s="66"/>
    </row>
    <row r="19157" spans="22:22" x14ac:dyDescent="0.3">
      <c r="V19157" s="66"/>
    </row>
    <row r="19158" spans="22:22" x14ac:dyDescent="0.3">
      <c r="V19158" s="66"/>
    </row>
    <row r="19159" spans="22:22" x14ac:dyDescent="0.3">
      <c r="V19159" s="66"/>
    </row>
    <row r="19160" spans="22:22" x14ac:dyDescent="0.3">
      <c r="V19160" s="66"/>
    </row>
    <row r="19161" spans="22:22" x14ac:dyDescent="0.3">
      <c r="V19161" s="66"/>
    </row>
    <row r="19162" spans="22:22" x14ac:dyDescent="0.3">
      <c r="V19162" s="66"/>
    </row>
    <row r="19163" spans="22:22" x14ac:dyDescent="0.3">
      <c r="V19163" s="66"/>
    </row>
    <row r="19164" spans="22:22" x14ac:dyDescent="0.3">
      <c r="V19164" s="66"/>
    </row>
    <row r="19165" spans="22:22" x14ac:dyDescent="0.3">
      <c r="V19165" s="66"/>
    </row>
    <row r="19166" spans="22:22" x14ac:dyDescent="0.3">
      <c r="V19166" s="66"/>
    </row>
    <row r="19167" spans="22:22" x14ac:dyDescent="0.3">
      <c r="V19167" s="66"/>
    </row>
    <row r="19168" spans="22:22" x14ac:dyDescent="0.3">
      <c r="V19168" s="66"/>
    </row>
    <row r="19169" spans="22:22" x14ac:dyDescent="0.3">
      <c r="V19169" s="66"/>
    </row>
    <row r="19170" spans="22:22" x14ac:dyDescent="0.3">
      <c r="V19170" s="66"/>
    </row>
    <row r="19171" spans="22:22" x14ac:dyDescent="0.3">
      <c r="V19171" s="66"/>
    </row>
    <row r="19172" spans="22:22" x14ac:dyDescent="0.3">
      <c r="V19172" s="66"/>
    </row>
    <row r="19173" spans="22:22" x14ac:dyDescent="0.3">
      <c r="V19173" s="66"/>
    </row>
    <row r="19174" spans="22:22" x14ac:dyDescent="0.3">
      <c r="V19174" s="66"/>
    </row>
    <row r="19175" spans="22:22" x14ac:dyDescent="0.3">
      <c r="V19175" s="66"/>
    </row>
    <row r="19176" spans="22:22" x14ac:dyDescent="0.3">
      <c r="V19176" s="66"/>
    </row>
    <row r="19177" spans="22:22" x14ac:dyDescent="0.3">
      <c r="V19177" s="66"/>
    </row>
    <row r="19178" spans="22:22" x14ac:dyDescent="0.3">
      <c r="V19178" s="66"/>
    </row>
    <row r="19179" spans="22:22" x14ac:dyDescent="0.3">
      <c r="V19179" s="66"/>
    </row>
    <row r="19180" spans="22:22" x14ac:dyDescent="0.3">
      <c r="V19180" s="66"/>
    </row>
    <row r="19181" spans="22:22" x14ac:dyDescent="0.3">
      <c r="V19181" s="66"/>
    </row>
    <row r="19182" spans="22:22" x14ac:dyDescent="0.3">
      <c r="V19182" s="66"/>
    </row>
    <row r="19183" spans="22:22" x14ac:dyDescent="0.3">
      <c r="V19183" s="66"/>
    </row>
    <row r="19184" spans="22:22" x14ac:dyDescent="0.3">
      <c r="V19184" s="66"/>
    </row>
    <row r="19185" spans="22:22" x14ac:dyDescent="0.3">
      <c r="V19185" s="66"/>
    </row>
    <row r="19186" spans="22:22" x14ac:dyDescent="0.3">
      <c r="V19186" s="66"/>
    </row>
    <row r="19187" spans="22:22" x14ac:dyDescent="0.3">
      <c r="V19187" s="66"/>
    </row>
    <row r="19188" spans="22:22" x14ac:dyDescent="0.3">
      <c r="V19188" s="66"/>
    </row>
    <row r="19189" spans="22:22" x14ac:dyDescent="0.3">
      <c r="V19189" s="66"/>
    </row>
    <row r="19190" spans="22:22" x14ac:dyDescent="0.3">
      <c r="V19190" s="66"/>
    </row>
    <row r="19191" spans="22:22" x14ac:dyDescent="0.3">
      <c r="V19191" s="66"/>
    </row>
    <row r="19192" spans="22:22" x14ac:dyDescent="0.3">
      <c r="V19192" s="66"/>
    </row>
    <row r="19193" spans="22:22" x14ac:dyDescent="0.3">
      <c r="V19193" s="66"/>
    </row>
    <row r="19194" spans="22:22" x14ac:dyDescent="0.3">
      <c r="V19194" s="66"/>
    </row>
    <row r="19195" spans="22:22" x14ac:dyDescent="0.3">
      <c r="V19195" s="66"/>
    </row>
    <row r="19196" spans="22:22" x14ac:dyDescent="0.3">
      <c r="V19196" s="66"/>
    </row>
    <row r="19197" spans="22:22" x14ac:dyDescent="0.3">
      <c r="V19197" s="66"/>
    </row>
    <row r="19198" spans="22:22" x14ac:dyDescent="0.3">
      <c r="V19198" s="66"/>
    </row>
    <row r="19199" spans="22:22" x14ac:dyDescent="0.3">
      <c r="V19199" s="66"/>
    </row>
    <row r="19200" spans="22:22" x14ac:dyDescent="0.3">
      <c r="V19200" s="66"/>
    </row>
    <row r="19201" spans="22:22" x14ac:dyDescent="0.3">
      <c r="V19201" s="66"/>
    </row>
    <row r="19202" spans="22:22" x14ac:dyDescent="0.3">
      <c r="V19202" s="66"/>
    </row>
    <row r="19203" spans="22:22" x14ac:dyDescent="0.3">
      <c r="V19203" s="66"/>
    </row>
    <row r="19204" spans="22:22" x14ac:dyDescent="0.3">
      <c r="V19204" s="66"/>
    </row>
    <row r="19205" spans="22:22" x14ac:dyDescent="0.3">
      <c r="V19205" s="66"/>
    </row>
    <row r="19206" spans="22:22" x14ac:dyDescent="0.3">
      <c r="V19206" s="66"/>
    </row>
    <row r="19207" spans="22:22" x14ac:dyDescent="0.3">
      <c r="V19207" s="66"/>
    </row>
    <row r="19208" spans="22:22" x14ac:dyDescent="0.3">
      <c r="V19208" s="66"/>
    </row>
    <row r="19209" spans="22:22" x14ac:dyDescent="0.3">
      <c r="V19209" s="66"/>
    </row>
    <row r="19210" spans="22:22" x14ac:dyDescent="0.3">
      <c r="V19210" s="66"/>
    </row>
    <row r="19211" spans="22:22" x14ac:dyDescent="0.3">
      <c r="V19211" s="66"/>
    </row>
    <row r="19212" spans="22:22" x14ac:dyDescent="0.3">
      <c r="V19212" s="66"/>
    </row>
    <row r="19213" spans="22:22" x14ac:dyDescent="0.3">
      <c r="V19213" s="66"/>
    </row>
    <row r="19214" spans="22:22" x14ac:dyDescent="0.3">
      <c r="V19214" s="66"/>
    </row>
    <row r="19215" spans="22:22" x14ac:dyDescent="0.3">
      <c r="V19215" s="66"/>
    </row>
    <row r="19216" spans="22:22" x14ac:dyDescent="0.3">
      <c r="V19216" s="66"/>
    </row>
    <row r="19217" spans="22:22" x14ac:dyDescent="0.3">
      <c r="V19217" s="66"/>
    </row>
    <row r="19218" spans="22:22" x14ac:dyDescent="0.3">
      <c r="V19218" s="66"/>
    </row>
    <row r="19219" spans="22:22" x14ac:dyDescent="0.3">
      <c r="V19219" s="66"/>
    </row>
    <row r="19220" spans="22:22" x14ac:dyDescent="0.3">
      <c r="V19220" s="66"/>
    </row>
    <row r="19221" spans="22:22" x14ac:dyDescent="0.3">
      <c r="V19221" s="66"/>
    </row>
    <row r="19222" spans="22:22" x14ac:dyDescent="0.3">
      <c r="V19222" s="66"/>
    </row>
    <row r="19223" spans="22:22" x14ac:dyDescent="0.3">
      <c r="V19223" s="66"/>
    </row>
    <row r="19224" spans="22:22" x14ac:dyDescent="0.3">
      <c r="V19224" s="66"/>
    </row>
    <row r="19225" spans="22:22" x14ac:dyDescent="0.3">
      <c r="V19225" s="66"/>
    </row>
    <row r="19226" spans="22:22" x14ac:dyDescent="0.3">
      <c r="V19226" s="66"/>
    </row>
    <row r="19227" spans="22:22" x14ac:dyDescent="0.3">
      <c r="V19227" s="66"/>
    </row>
    <row r="19228" spans="22:22" x14ac:dyDescent="0.3">
      <c r="V19228" s="66"/>
    </row>
    <row r="19229" spans="22:22" x14ac:dyDescent="0.3">
      <c r="V19229" s="66"/>
    </row>
    <row r="19230" spans="22:22" x14ac:dyDescent="0.3">
      <c r="V19230" s="66"/>
    </row>
    <row r="19231" spans="22:22" x14ac:dyDescent="0.3">
      <c r="V19231" s="66"/>
    </row>
    <row r="19232" spans="22:22" x14ac:dyDescent="0.3">
      <c r="V19232" s="66"/>
    </row>
    <row r="19233" spans="22:22" x14ac:dyDescent="0.3">
      <c r="V19233" s="66"/>
    </row>
    <row r="19234" spans="22:22" x14ac:dyDescent="0.3">
      <c r="V19234" s="66"/>
    </row>
    <row r="19235" spans="22:22" x14ac:dyDescent="0.3">
      <c r="V19235" s="66"/>
    </row>
    <row r="19236" spans="22:22" x14ac:dyDescent="0.3">
      <c r="V19236" s="66"/>
    </row>
    <row r="19237" spans="22:22" x14ac:dyDescent="0.3">
      <c r="V19237" s="66"/>
    </row>
    <row r="19238" spans="22:22" x14ac:dyDescent="0.3">
      <c r="V19238" s="66"/>
    </row>
    <row r="19239" spans="22:22" x14ac:dyDescent="0.3">
      <c r="V19239" s="66"/>
    </row>
    <row r="19240" spans="22:22" x14ac:dyDescent="0.3">
      <c r="V19240" s="66"/>
    </row>
    <row r="19241" spans="22:22" x14ac:dyDescent="0.3">
      <c r="V19241" s="66"/>
    </row>
    <row r="19242" spans="22:22" x14ac:dyDescent="0.3">
      <c r="V19242" s="66"/>
    </row>
    <row r="19243" spans="22:22" x14ac:dyDescent="0.3">
      <c r="V19243" s="66"/>
    </row>
    <row r="19244" spans="22:22" x14ac:dyDescent="0.3">
      <c r="V19244" s="66"/>
    </row>
    <row r="19245" spans="22:22" x14ac:dyDescent="0.3">
      <c r="V19245" s="66"/>
    </row>
    <row r="19246" spans="22:22" x14ac:dyDescent="0.3">
      <c r="V19246" s="66"/>
    </row>
    <row r="19247" spans="22:22" x14ac:dyDescent="0.3">
      <c r="V19247" s="66"/>
    </row>
    <row r="19248" spans="22:22" x14ac:dyDescent="0.3">
      <c r="V19248" s="66"/>
    </row>
    <row r="19249" spans="22:22" x14ac:dyDescent="0.3">
      <c r="V19249" s="66"/>
    </row>
    <row r="19250" spans="22:22" x14ac:dyDescent="0.3">
      <c r="V19250" s="66"/>
    </row>
    <row r="19251" spans="22:22" x14ac:dyDescent="0.3">
      <c r="V19251" s="66"/>
    </row>
    <row r="19252" spans="22:22" x14ac:dyDescent="0.3">
      <c r="V19252" s="66"/>
    </row>
    <row r="19253" spans="22:22" x14ac:dyDescent="0.3">
      <c r="V19253" s="66"/>
    </row>
    <row r="19254" spans="22:22" x14ac:dyDescent="0.3">
      <c r="V19254" s="66"/>
    </row>
    <row r="19255" spans="22:22" x14ac:dyDescent="0.3">
      <c r="V19255" s="66"/>
    </row>
    <row r="19256" spans="22:22" x14ac:dyDescent="0.3">
      <c r="V19256" s="66"/>
    </row>
    <row r="19257" spans="22:22" x14ac:dyDescent="0.3">
      <c r="V19257" s="66"/>
    </row>
    <row r="19258" spans="22:22" x14ac:dyDescent="0.3">
      <c r="V19258" s="66"/>
    </row>
    <row r="19259" spans="22:22" x14ac:dyDescent="0.3">
      <c r="V19259" s="66"/>
    </row>
    <row r="19260" spans="22:22" x14ac:dyDescent="0.3">
      <c r="V19260" s="66"/>
    </row>
    <row r="19261" spans="22:22" x14ac:dyDescent="0.3">
      <c r="V19261" s="66"/>
    </row>
    <row r="19262" spans="22:22" x14ac:dyDescent="0.3">
      <c r="V19262" s="66"/>
    </row>
    <row r="19263" spans="22:22" x14ac:dyDescent="0.3">
      <c r="V19263" s="66"/>
    </row>
    <row r="19264" spans="22:22" x14ac:dyDescent="0.3">
      <c r="V19264" s="66"/>
    </row>
    <row r="19265" spans="22:22" x14ac:dyDescent="0.3">
      <c r="V19265" s="66"/>
    </row>
    <row r="19266" spans="22:22" x14ac:dyDescent="0.3">
      <c r="V19266" s="66"/>
    </row>
    <row r="19267" spans="22:22" x14ac:dyDescent="0.3">
      <c r="V19267" s="66"/>
    </row>
    <row r="19268" spans="22:22" x14ac:dyDescent="0.3">
      <c r="V19268" s="66"/>
    </row>
    <row r="19269" spans="22:22" x14ac:dyDescent="0.3">
      <c r="V19269" s="66"/>
    </row>
    <row r="19270" spans="22:22" x14ac:dyDescent="0.3">
      <c r="V19270" s="66"/>
    </row>
    <row r="19271" spans="22:22" x14ac:dyDescent="0.3">
      <c r="V19271" s="66"/>
    </row>
    <row r="19272" spans="22:22" x14ac:dyDescent="0.3">
      <c r="V19272" s="66"/>
    </row>
    <row r="19273" spans="22:22" x14ac:dyDescent="0.3">
      <c r="V19273" s="66"/>
    </row>
    <row r="19274" spans="22:22" x14ac:dyDescent="0.3">
      <c r="V19274" s="66"/>
    </row>
    <row r="19275" spans="22:22" x14ac:dyDescent="0.3">
      <c r="V19275" s="66"/>
    </row>
    <row r="19276" spans="22:22" x14ac:dyDescent="0.3">
      <c r="V19276" s="66"/>
    </row>
    <row r="19277" spans="22:22" x14ac:dyDescent="0.3">
      <c r="V19277" s="66"/>
    </row>
    <row r="19278" spans="22:22" x14ac:dyDescent="0.3">
      <c r="V19278" s="66"/>
    </row>
    <row r="19279" spans="22:22" x14ac:dyDescent="0.3">
      <c r="V19279" s="66"/>
    </row>
    <row r="19280" spans="22:22" x14ac:dyDescent="0.3">
      <c r="V19280" s="66"/>
    </row>
    <row r="19281" spans="22:22" x14ac:dyDescent="0.3">
      <c r="V19281" s="66"/>
    </row>
    <row r="19282" spans="22:22" x14ac:dyDescent="0.3">
      <c r="V19282" s="66"/>
    </row>
    <row r="19283" spans="22:22" x14ac:dyDescent="0.3">
      <c r="V19283" s="66"/>
    </row>
    <row r="19284" spans="22:22" x14ac:dyDescent="0.3">
      <c r="V19284" s="66"/>
    </row>
    <row r="19285" spans="22:22" x14ac:dyDescent="0.3">
      <c r="V19285" s="66"/>
    </row>
    <row r="19286" spans="22:22" x14ac:dyDescent="0.3">
      <c r="V19286" s="66"/>
    </row>
    <row r="19287" spans="22:22" x14ac:dyDescent="0.3">
      <c r="V19287" s="66"/>
    </row>
    <row r="19288" spans="22:22" x14ac:dyDescent="0.3">
      <c r="V19288" s="66"/>
    </row>
    <row r="19289" spans="22:22" x14ac:dyDescent="0.3">
      <c r="V19289" s="66"/>
    </row>
    <row r="19290" spans="22:22" x14ac:dyDescent="0.3">
      <c r="V19290" s="66"/>
    </row>
    <row r="19291" spans="22:22" x14ac:dyDescent="0.3">
      <c r="V19291" s="66"/>
    </row>
    <row r="19292" spans="22:22" x14ac:dyDescent="0.3">
      <c r="V19292" s="66"/>
    </row>
    <row r="19293" spans="22:22" x14ac:dyDescent="0.3">
      <c r="V19293" s="66"/>
    </row>
    <row r="19294" spans="22:22" x14ac:dyDescent="0.3">
      <c r="V19294" s="66"/>
    </row>
    <row r="19295" spans="22:22" x14ac:dyDescent="0.3">
      <c r="V19295" s="66"/>
    </row>
    <row r="19296" spans="22:22" x14ac:dyDescent="0.3">
      <c r="V19296" s="66"/>
    </row>
    <row r="19297" spans="22:22" x14ac:dyDescent="0.3">
      <c r="V19297" s="66"/>
    </row>
    <row r="19298" spans="22:22" x14ac:dyDescent="0.3">
      <c r="V19298" s="66"/>
    </row>
    <row r="19299" spans="22:22" x14ac:dyDescent="0.3">
      <c r="V19299" s="66"/>
    </row>
    <row r="19300" spans="22:22" x14ac:dyDescent="0.3">
      <c r="V19300" s="66"/>
    </row>
    <row r="19301" spans="22:22" x14ac:dyDescent="0.3">
      <c r="V19301" s="66"/>
    </row>
    <row r="19302" spans="22:22" x14ac:dyDescent="0.3">
      <c r="V19302" s="66"/>
    </row>
    <row r="19303" spans="22:22" x14ac:dyDescent="0.3">
      <c r="V19303" s="66"/>
    </row>
    <row r="19304" spans="22:22" x14ac:dyDescent="0.3">
      <c r="V19304" s="66"/>
    </row>
    <row r="19305" spans="22:22" x14ac:dyDescent="0.3">
      <c r="V19305" s="66"/>
    </row>
    <row r="19306" spans="22:22" x14ac:dyDescent="0.3">
      <c r="V19306" s="66"/>
    </row>
    <row r="19307" spans="22:22" x14ac:dyDescent="0.3">
      <c r="V19307" s="66"/>
    </row>
    <row r="19308" spans="22:22" x14ac:dyDescent="0.3">
      <c r="V19308" s="66"/>
    </row>
    <row r="19309" spans="22:22" x14ac:dyDescent="0.3">
      <c r="V19309" s="66"/>
    </row>
    <row r="19310" spans="22:22" x14ac:dyDescent="0.3">
      <c r="V19310" s="66"/>
    </row>
    <row r="19311" spans="22:22" x14ac:dyDescent="0.3">
      <c r="V19311" s="66"/>
    </row>
    <row r="19312" spans="22:22" x14ac:dyDescent="0.3">
      <c r="V19312" s="66"/>
    </row>
    <row r="19313" spans="22:22" x14ac:dyDescent="0.3">
      <c r="V19313" s="66"/>
    </row>
    <row r="19314" spans="22:22" x14ac:dyDescent="0.3">
      <c r="V19314" s="66"/>
    </row>
    <row r="19315" spans="22:22" x14ac:dyDescent="0.3">
      <c r="V19315" s="66"/>
    </row>
    <row r="19316" spans="22:22" x14ac:dyDescent="0.3">
      <c r="V19316" s="66"/>
    </row>
    <row r="19317" spans="22:22" x14ac:dyDescent="0.3">
      <c r="V19317" s="66"/>
    </row>
    <row r="19318" spans="22:22" x14ac:dyDescent="0.3">
      <c r="V19318" s="66"/>
    </row>
    <row r="19319" spans="22:22" x14ac:dyDescent="0.3">
      <c r="V19319" s="66"/>
    </row>
    <row r="19320" spans="22:22" x14ac:dyDescent="0.3">
      <c r="V19320" s="66"/>
    </row>
    <row r="19321" spans="22:22" x14ac:dyDescent="0.3">
      <c r="V19321" s="66"/>
    </row>
    <row r="19322" spans="22:22" x14ac:dyDescent="0.3">
      <c r="V19322" s="66"/>
    </row>
    <row r="19323" spans="22:22" x14ac:dyDescent="0.3">
      <c r="V19323" s="66"/>
    </row>
    <row r="19324" spans="22:22" x14ac:dyDescent="0.3">
      <c r="V19324" s="66"/>
    </row>
    <row r="19325" spans="22:22" x14ac:dyDescent="0.3">
      <c r="V19325" s="66"/>
    </row>
    <row r="19326" spans="22:22" x14ac:dyDescent="0.3">
      <c r="V19326" s="66"/>
    </row>
    <row r="19327" spans="22:22" x14ac:dyDescent="0.3">
      <c r="V19327" s="66"/>
    </row>
    <row r="19328" spans="22:22" x14ac:dyDescent="0.3">
      <c r="V19328" s="66"/>
    </row>
    <row r="19329" spans="22:22" x14ac:dyDescent="0.3">
      <c r="V19329" s="66"/>
    </row>
    <row r="19330" spans="22:22" x14ac:dyDescent="0.3">
      <c r="V19330" s="66"/>
    </row>
    <row r="19331" spans="22:22" x14ac:dyDescent="0.3">
      <c r="V19331" s="66"/>
    </row>
    <row r="19332" spans="22:22" x14ac:dyDescent="0.3">
      <c r="V19332" s="66"/>
    </row>
    <row r="19333" spans="22:22" x14ac:dyDescent="0.3">
      <c r="V19333" s="66"/>
    </row>
    <row r="19334" spans="22:22" x14ac:dyDescent="0.3">
      <c r="V19334" s="66"/>
    </row>
    <row r="19335" spans="22:22" x14ac:dyDescent="0.3">
      <c r="V19335" s="66"/>
    </row>
    <row r="19336" spans="22:22" x14ac:dyDescent="0.3">
      <c r="V19336" s="66"/>
    </row>
    <row r="19337" spans="22:22" x14ac:dyDescent="0.3">
      <c r="V19337" s="66"/>
    </row>
    <row r="19338" spans="22:22" x14ac:dyDescent="0.3">
      <c r="V19338" s="66"/>
    </row>
    <row r="19339" spans="22:22" x14ac:dyDescent="0.3">
      <c r="V19339" s="66"/>
    </row>
    <row r="19340" spans="22:22" x14ac:dyDescent="0.3">
      <c r="V19340" s="66"/>
    </row>
    <row r="19341" spans="22:22" x14ac:dyDescent="0.3">
      <c r="V19341" s="66"/>
    </row>
    <row r="19342" spans="22:22" x14ac:dyDescent="0.3">
      <c r="V19342" s="66"/>
    </row>
    <row r="19343" spans="22:22" x14ac:dyDescent="0.3">
      <c r="V19343" s="66"/>
    </row>
    <row r="19344" spans="22:22" x14ac:dyDescent="0.3">
      <c r="V19344" s="66"/>
    </row>
    <row r="19345" spans="22:22" x14ac:dyDescent="0.3">
      <c r="V19345" s="66"/>
    </row>
    <row r="19346" spans="22:22" x14ac:dyDescent="0.3">
      <c r="V19346" s="66"/>
    </row>
    <row r="19347" spans="22:22" x14ac:dyDescent="0.3">
      <c r="V19347" s="66"/>
    </row>
    <row r="19348" spans="22:22" x14ac:dyDescent="0.3">
      <c r="V19348" s="66"/>
    </row>
    <row r="19349" spans="22:22" x14ac:dyDescent="0.3">
      <c r="V19349" s="66"/>
    </row>
    <row r="19350" spans="22:22" x14ac:dyDescent="0.3">
      <c r="V19350" s="66"/>
    </row>
    <row r="19351" spans="22:22" x14ac:dyDescent="0.3">
      <c r="V19351" s="66"/>
    </row>
    <row r="19352" spans="22:22" x14ac:dyDescent="0.3">
      <c r="V19352" s="66"/>
    </row>
    <row r="19353" spans="22:22" x14ac:dyDescent="0.3">
      <c r="V19353" s="66"/>
    </row>
    <row r="19354" spans="22:22" x14ac:dyDescent="0.3">
      <c r="V19354" s="66"/>
    </row>
    <row r="19355" spans="22:22" x14ac:dyDescent="0.3">
      <c r="V19355" s="66"/>
    </row>
    <row r="19356" spans="22:22" x14ac:dyDescent="0.3">
      <c r="V19356" s="66"/>
    </row>
    <row r="19357" spans="22:22" x14ac:dyDescent="0.3">
      <c r="V19357" s="66"/>
    </row>
    <row r="19358" spans="22:22" x14ac:dyDescent="0.3">
      <c r="V19358" s="66"/>
    </row>
    <row r="19359" spans="22:22" x14ac:dyDescent="0.3">
      <c r="V19359" s="66"/>
    </row>
    <row r="19360" spans="22:22" x14ac:dyDescent="0.3">
      <c r="V19360" s="66"/>
    </row>
    <row r="19361" spans="22:22" x14ac:dyDescent="0.3">
      <c r="V19361" s="66"/>
    </row>
    <row r="19362" spans="22:22" x14ac:dyDescent="0.3">
      <c r="V19362" s="66"/>
    </row>
    <row r="19363" spans="22:22" x14ac:dyDescent="0.3">
      <c r="V19363" s="66"/>
    </row>
    <row r="19364" spans="22:22" x14ac:dyDescent="0.3">
      <c r="V19364" s="66"/>
    </row>
    <row r="19365" spans="22:22" x14ac:dyDescent="0.3">
      <c r="V19365" s="66"/>
    </row>
    <row r="19366" spans="22:22" x14ac:dyDescent="0.3">
      <c r="V19366" s="66"/>
    </row>
    <row r="19367" spans="22:22" x14ac:dyDescent="0.3">
      <c r="V19367" s="66"/>
    </row>
    <row r="19368" spans="22:22" x14ac:dyDescent="0.3">
      <c r="V19368" s="66"/>
    </row>
    <row r="19369" spans="22:22" x14ac:dyDescent="0.3">
      <c r="V19369" s="66"/>
    </row>
    <row r="19370" spans="22:22" x14ac:dyDescent="0.3">
      <c r="V19370" s="66"/>
    </row>
    <row r="19371" spans="22:22" x14ac:dyDescent="0.3">
      <c r="V19371" s="66"/>
    </row>
    <row r="19372" spans="22:22" x14ac:dyDescent="0.3">
      <c r="V19372" s="66"/>
    </row>
    <row r="19373" spans="22:22" x14ac:dyDescent="0.3">
      <c r="V19373" s="66"/>
    </row>
    <row r="19374" spans="22:22" x14ac:dyDescent="0.3">
      <c r="V19374" s="66"/>
    </row>
    <row r="19375" spans="22:22" x14ac:dyDescent="0.3">
      <c r="V19375" s="66"/>
    </row>
    <row r="19376" spans="22:22" x14ac:dyDescent="0.3">
      <c r="V19376" s="66"/>
    </row>
    <row r="19377" spans="22:22" x14ac:dyDescent="0.3">
      <c r="V19377" s="66"/>
    </row>
    <row r="19378" spans="22:22" x14ac:dyDescent="0.3">
      <c r="V19378" s="66"/>
    </row>
    <row r="19379" spans="22:22" x14ac:dyDescent="0.3">
      <c r="V19379" s="66"/>
    </row>
    <row r="19380" spans="22:22" x14ac:dyDescent="0.3">
      <c r="V19380" s="66"/>
    </row>
    <row r="19381" spans="22:22" x14ac:dyDescent="0.3">
      <c r="V19381" s="66"/>
    </row>
    <row r="19382" spans="22:22" x14ac:dyDescent="0.3">
      <c r="V19382" s="66"/>
    </row>
    <row r="19383" spans="22:22" x14ac:dyDescent="0.3">
      <c r="V19383" s="66"/>
    </row>
    <row r="19384" spans="22:22" x14ac:dyDescent="0.3">
      <c r="V19384" s="66"/>
    </row>
    <row r="19385" spans="22:22" x14ac:dyDescent="0.3">
      <c r="V19385" s="66"/>
    </row>
    <row r="19386" spans="22:22" x14ac:dyDescent="0.3">
      <c r="V19386" s="66"/>
    </row>
    <row r="19387" spans="22:22" x14ac:dyDescent="0.3">
      <c r="V19387" s="66"/>
    </row>
    <row r="19388" spans="22:22" x14ac:dyDescent="0.3">
      <c r="V19388" s="66"/>
    </row>
    <row r="19389" spans="22:22" x14ac:dyDescent="0.3">
      <c r="V19389" s="66"/>
    </row>
    <row r="19390" spans="22:22" x14ac:dyDescent="0.3">
      <c r="V19390" s="66"/>
    </row>
    <row r="19391" spans="22:22" x14ac:dyDescent="0.3">
      <c r="V19391" s="66"/>
    </row>
    <row r="19392" spans="22:22" x14ac:dyDescent="0.3">
      <c r="V19392" s="66"/>
    </row>
    <row r="19393" spans="22:22" x14ac:dyDescent="0.3">
      <c r="V19393" s="66"/>
    </row>
    <row r="19394" spans="22:22" x14ac:dyDescent="0.3">
      <c r="V19394" s="66"/>
    </row>
    <row r="19395" spans="22:22" x14ac:dyDescent="0.3">
      <c r="V19395" s="66"/>
    </row>
    <row r="19396" spans="22:22" x14ac:dyDescent="0.3">
      <c r="V19396" s="66"/>
    </row>
    <row r="19397" spans="22:22" x14ac:dyDescent="0.3">
      <c r="V19397" s="66"/>
    </row>
    <row r="19398" spans="22:22" x14ac:dyDescent="0.3">
      <c r="V19398" s="66"/>
    </row>
    <row r="19399" spans="22:22" x14ac:dyDescent="0.3">
      <c r="V19399" s="66"/>
    </row>
    <row r="19400" spans="22:22" x14ac:dyDescent="0.3">
      <c r="V19400" s="66"/>
    </row>
    <row r="19401" spans="22:22" x14ac:dyDescent="0.3">
      <c r="V19401" s="66"/>
    </row>
    <row r="19402" spans="22:22" x14ac:dyDescent="0.3">
      <c r="V19402" s="66"/>
    </row>
    <row r="19403" spans="22:22" x14ac:dyDescent="0.3">
      <c r="V19403" s="66"/>
    </row>
    <row r="19404" spans="22:22" x14ac:dyDescent="0.3">
      <c r="V19404" s="66"/>
    </row>
    <row r="19405" spans="22:22" x14ac:dyDescent="0.3">
      <c r="V19405" s="66"/>
    </row>
    <row r="19406" spans="22:22" x14ac:dyDescent="0.3">
      <c r="V19406" s="66"/>
    </row>
    <row r="19407" spans="22:22" x14ac:dyDescent="0.3">
      <c r="V19407" s="66"/>
    </row>
    <row r="19408" spans="22:22" x14ac:dyDescent="0.3">
      <c r="V19408" s="66"/>
    </row>
    <row r="19409" spans="22:22" x14ac:dyDescent="0.3">
      <c r="V19409" s="66"/>
    </row>
    <row r="19410" spans="22:22" x14ac:dyDescent="0.3">
      <c r="V19410" s="66"/>
    </row>
    <row r="19411" spans="22:22" x14ac:dyDescent="0.3">
      <c r="V19411" s="66"/>
    </row>
    <row r="19412" spans="22:22" x14ac:dyDescent="0.3">
      <c r="V19412" s="66"/>
    </row>
    <row r="19413" spans="22:22" x14ac:dyDescent="0.3">
      <c r="V19413" s="66"/>
    </row>
    <row r="19414" spans="22:22" x14ac:dyDescent="0.3">
      <c r="V19414" s="66"/>
    </row>
    <row r="19415" spans="22:22" x14ac:dyDescent="0.3">
      <c r="V19415" s="66"/>
    </row>
    <row r="19416" spans="22:22" x14ac:dyDescent="0.3">
      <c r="V19416" s="66"/>
    </row>
    <row r="19417" spans="22:22" x14ac:dyDescent="0.3">
      <c r="V19417" s="66"/>
    </row>
    <row r="19418" spans="22:22" x14ac:dyDescent="0.3">
      <c r="V19418" s="66"/>
    </row>
    <row r="19419" spans="22:22" x14ac:dyDescent="0.3">
      <c r="V19419" s="66"/>
    </row>
    <row r="19420" spans="22:22" x14ac:dyDescent="0.3">
      <c r="V19420" s="66"/>
    </row>
    <row r="19421" spans="22:22" x14ac:dyDescent="0.3">
      <c r="V19421" s="66"/>
    </row>
    <row r="19422" spans="22:22" x14ac:dyDescent="0.3">
      <c r="V19422" s="66"/>
    </row>
    <row r="19423" spans="22:22" x14ac:dyDescent="0.3">
      <c r="V19423" s="66"/>
    </row>
    <row r="19424" spans="22:22" x14ac:dyDescent="0.3">
      <c r="V19424" s="66"/>
    </row>
    <row r="19425" spans="22:22" x14ac:dyDescent="0.3">
      <c r="V19425" s="66"/>
    </row>
    <row r="19426" spans="22:22" x14ac:dyDescent="0.3">
      <c r="V19426" s="66"/>
    </row>
    <row r="19427" spans="22:22" x14ac:dyDescent="0.3">
      <c r="V19427" s="66"/>
    </row>
    <row r="19428" spans="22:22" x14ac:dyDescent="0.3">
      <c r="V19428" s="66"/>
    </row>
    <row r="19429" spans="22:22" x14ac:dyDescent="0.3">
      <c r="V19429" s="66"/>
    </row>
    <row r="19430" spans="22:22" x14ac:dyDescent="0.3">
      <c r="V19430" s="66"/>
    </row>
    <row r="19431" spans="22:22" x14ac:dyDescent="0.3">
      <c r="V19431" s="66"/>
    </row>
    <row r="19432" spans="22:22" x14ac:dyDescent="0.3">
      <c r="V19432" s="66"/>
    </row>
    <row r="19433" spans="22:22" x14ac:dyDescent="0.3">
      <c r="V19433" s="66"/>
    </row>
    <row r="19434" spans="22:22" x14ac:dyDescent="0.3">
      <c r="V19434" s="66"/>
    </row>
    <row r="19435" spans="22:22" x14ac:dyDescent="0.3">
      <c r="V19435" s="66"/>
    </row>
    <row r="19436" spans="22:22" x14ac:dyDescent="0.3">
      <c r="V19436" s="66"/>
    </row>
    <row r="19437" spans="22:22" x14ac:dyDescent="0.3">
      <c r="V19437" s="66"/>
    </row>
    <row r="19438" spans="22:22" x14ac:dyDescent="0.3">
      <c r="V19438" s="66"/>
    </row>
    <row r="19439" spans="22:22" x14ac:dyDescent="0.3">
      <c r="V19439" s="66"/>
    </row>
    <row r="19440" spans="22:22" x14ac:dyDescent="0.3">
      <c r="V19440" s="66"/>
    </row>
    <row r="19441" spans="22:22" x14ac:dyDescent="0.3">
      <c r="V19441" s="66"/>
    </row>
    <row r="19442" spans="22:22" x14ac:dyDescent="0.3">
      <c r="V19442" s="66"/>
    </row>
    <row r="19443" spans="22:22" x14ac:dyDescent="0.3">
      <c r="V19443" s="66"/>
    </row>
    <row r="19444" spans="22:22" x14ac:dyDescent="0.3">
      <c r="V19444" s="66"/>
    </row>
    <row r="19445" spans="22:22" x14ac:dyDescent="0.3">
      <c r="V19445" s="66"/>
    </row>
    <row r="19446" spans="22:22" x14ac:dyDescent="0.3">
      <c r="V19446" s="66"/>
    </row>
    <row r="19447" spans="22:22" x14ac:dyDescent="0.3">
      <c r="V19447" s="66"/>
    </row>
    <row r="19448" spans="22:22" x14ac:dyDescent="0.3">
      <c r="V19448" s="66"/>
    </row>
    <row r="19449" spans="22:22" x14ac:dyDescent="0.3">
      <c r="V19449" s="66"/>
    </row>
    <row r="19450" spans="22:22" x14ac:dyDescent="0.3">
      <c r="V19450" s="66"/>
    </row>
    <row r="19451" spans="22:22" x14ac:dyDescent="0.3">
      <c r="V19451" s="66"/>
    </row>
    <row r="19452" spans="22:22" x14ac:dyDescent="0.3">
      <c r="V19452" s="66"/>
    </row>
    <row r="19453" spans="22:22" x14ac:dyDescent="0.3">
      <c r="V19453" s="66"/>
    </row>
    <row r="19454" spans="22:22" x14ac:dyDescent="0.3">
      <c r="V19454" s="66"/>
    </row>
    <row r="19455" spans="22:22" x14ac:dyDescent="0.3">
      <c r="V19455" s="66"/>
    </row>
    <row r="19456" spans="22:22" x14ac:dyDescent="0.3">
      <c r="V19456" s="66"/>
    </row>
    <row r="19457" spans="22:22" x14ac:dyDescent="0.3">
      <c r="V19457" s="66"/>
    </row>
    <row r="19458" spans="22:22" x14ac:dyDescent="0.3">
      <c r="V19458" s="66"/>
    </row>
    <row r="19459" spans="22:22" x14ac:dyDescent="0.3">
      <c r="V19459" s="66"/>
    </row>
    <row r="19460" spans="22:22" x14ac:dyDescent="0.3">
      <c r="V19460" s="66"/>
    </row>
    <row r="19461" spans="22:22" x14ac:dyDescent="0.3">
      <c r="V19461" s="66"/>
    </row>
    <row r="19462" spans="22:22" x14ac:dyDescent="0.3">
      <c r="V19462" s="66"/>
    </row>
    <row r="19463" spans="22:22" x14ac:dyDescent="0.3">
      <c r="V19463" s="66"/>
    </row>
    <row r="19464" spans="22:22" x14ac:dyDescent="0.3">
      <c r="V19464" s="66"/>
    </row>
    <row r="19465" spans="22:22" x14ac:dyDescent="0.3">
      <c r="V19465" s="66"/>
    </row>
    <row r="19466" spans="22:22" x14ac:dyDescent="0.3">
      <c r="V19466" s="66"/>
    </row>
    <row r="19467" spans="22:22" x14ac:dyDescent="0.3">
      <c r="V19467" s="66"/>
    </row>
    <row r="19468" spans="22:22" x14ac:dyDescent="0.3">
      <c r="V19468" s="66"/>
    </row>
    <row r="19469" spans="22:22" x14ac:dyDescent="0.3">
      <c r="V19469" s="66"/>
    </row>
    <row r="19470" spans="22:22" x14ac:dyDescent="0.3">
      <c r="V19470" s="66"/>
    </row>
    <row r="19471" spans="22:22" x14ac:dyDescent="0.3">
      <c r="V19471" s="66"/>
    </row>
    <row r="19472" spans="22:22" x14ac:dyDescent="0.3">
      <c r="V19472" s="66"/>
    </row>
    <row r="19473" spans="22:22" x14ac:dyDescent="0.3">
      <c r="V19473" s="66"/>
    </row>
    <row r="19474" spans="22:22" x14ac:dyDescent="0.3">
      <c r="V19474" s="66"/>
    </row>
    <row r="19475" spans="22:22" x14ac:dyDescent="0.3">
      <c r="V19475" s="66"/>
    </row>
    <row r="19476" spans="22:22" x14ac:dyDescent="0.3">
      <c r="V19476" s="66"/>
    </row>
    <row r="19477" spans="22:22" x14ac:dyDescent="0.3">
      <c r="V19477" s="66"/>
    </row>
    <row r="19478" spans="22:22" x14ac:dyDescent="0.3">
      <c r="V19478" s="66"/>
    </row>
    <row r="19479" spans="22:22" x14ac:dyDescent="0.3">
      <c r="V19479" s="66"/>
    </row>
    <row r="19480" spans="22:22" x14ac:dyDescent="0.3">
      <c r="V19480" s="66"/>
    </row>
    <row r="19481" spans="22:22" x14ac:dyDescent="0.3">
      <c r="V19481" s="66"/>
    </row>
    <row r="19482" spans="22:22" x14ac:dyDescent="0.3">
      <c r="V19482" s="66"/>
    </row>
    <row r="19483" spans="22:22" x14ac:dyDescent="0.3">
      <c r="V19483" s="66"/>
    </row>
    <row r="19484" spans="22:22" x14ac:dyDescent="0.3">
      <c r="V19484" s="66"/>
    </row>
    <row r="19485" spans="22:22" x14ac:dyDescent="0.3">
      <c r="V19485" s="66"/>
    </row>
    <row r="19486" spans="22:22" x14ac:dyDescent="0.3">
      <c r="V19486" s="66"/>
    </row>
    <row r="19487" spans="22:22" x14ac:dyDescent="0.3">
      <c r="V19487" s="66"/>
    </row>
    <row r="19488" spans="22:22" x14ac:dyDescent="0.3">
      <c r="V19488" s="66"/>
    </row>
    <row r="19489" spans="22:22" x14ac:dyDescent="0.3">
      <c r="V19489" s="66"/>
    </row>
    <row r="19490" spans="22:22" x14ac:dyDescent="0.3">
      <c r="V19490" s="66"/>
    </row>
    <row r="19491" spans="22:22" x14ac:dyDescent="0.3">
      <c r="V19491" s="66"/>
    </row>
    <row r="19492" spans="22:22" x14ac:dyDescent="0.3">
      <c r="V19492" s="66"/>
    </row>
    <row r="19493" spans="22:22" x14ac:dyDescent="0.3">
      <c r="V19493" s="66"/>
    </row>
    <row r="19494" spans="22:22" x14ac:dyDescent="0.3">
      <c r="V19494" s="66"/>
    </row>
    <row r="19495" spans="22:22" x14ac:dyDescent="0.3">
      <c r="V19495" s="66"/>
    </row>
    <row r="19496" spans="22:22" x14ac:dyDescent="0.3">
      <c r="V19496" s="66"/>
    </row>
    <row r="19497" spans="22:22" x14ac:dyDescent="0.3">
      <c r="V19497" s="66"/>
    </row>
    <row r="19498" spans="22:22" x14ac:dyDescent="0.3">
      <c r="V19498" s="66"/>
    </row>
    <row r="19499" spans="22:22" x14ac:dyDescent="0.3">
      <c r="V19499" s="66"/>
    </row>
    <row r="19500" spans="22:22" x14ac:dyDescent="0.3">
      <c r="V19500" s="66"/>
    </row>
    <row r="19501" spans="22:22" x14ac:dyDescent="0.3">
      <c r="V19501" s="66"/>
    </row>
    <row r="19502" spans="22:22" x14ac:dyDescent="0.3">
      <c r="V19502" s="66"/>
    </row>
    <row r="19503" spans="22:22" x14ac:dyDescent="0.3">
      <c r="V19503" s="66"/>
    </row>
    <row r="19504" spans="22:22" x14ac:dyDescent="0.3">
      <c r="V19504" s="66"/>
    </row>
    <row r="19505" spans="22:22" x14ac:dyDescent="0.3">
      <c r="V19505" s="66"/>
    </row>
    <row r="19506" spans="22:22" x14ac:dyDescent="0.3">
      <c r="V19506" s="66"/>
    </row>
    <row r="19507" spans="22:22" x14ac:dyDescent="0.3">
      <c r="V19507" s="66"/>
    </row>
    <row r="19508" spans="22:22" x14ac:dyDescent="0.3">
      <c r="V19508" s="66"/>
    </row>
    <row r="19509" spans="22:22" x14ac:dyDescent="0.3">
      <c r="V19509" s="66"/>
    </row>
    <row r="19510" spans="22:22" x14ac:dyDescent="0.3">
      <c r="V19510" s="66"/>
    </row>
    <row r="19511" spans="22:22" x14ac:dyDescent="0.3">
      <c r="V19511" s="66"/>
    </row>
    <row r="19512" spans="22:22" x14ac:dyDescent="0.3">
      <c r="V19512" s="66"/>
    </row>
    <row r="19513" spans="22:22" x14ac:dyDescent="0.3">
      <c r="V19513" s="66"/>
    </row>
    <row r="19514" spans="22:22" x14ac:dyDescent="0.3">
      <c r="V19514" s="66"/>
    </row>
    <row r="19515" spans="22:22" x14ac:dyDescent="0.3">
      <c r="V19515" s="66"/>
    </row>
    <row r="19516" spans="22:22" x14ac:dyDescent="0.3">
      <c r="V19516" s="66"/>
    </row>
    <row r="19517" spans="22:22" x14ac:dyDescent="0.3">
      <c r="V19517" s="66"/>
    </row>
    <row r="19518" spans="22:22" x14ac:dyDescent="0.3">
      <c r="V19518" s="66"/>
    </row>
    <row r="19519" spans="22:22" x14ac:dyDescent="0.3">
      <c r="V19519" s="66"/>
    </row>
    <row r="19520" spans="22:22" x14ac:dyDescent="0.3">
      <c r="V19520" s="66"/>
    </row>
    <row r="19521" spans="22:22" x14ac:dyDescent="0.3">
      <c r="V19521" s="66"/>
    </row>
    <row r="19522" spans="22:22" x14ac:dyDescent="0.3">
      <c r="V19522" s="66"/>
    </row>
    <row r="19523" spans="22:22" x14ac:dyDescent="0.3">
      <c r="V19523" s="66"/>
    </row>
    <row r="19524" spans="22:22" x14ac:dyDescent="0.3">
      <c r="V19524" s="66"/>
    </row>
    <row r="19525" spans="22:22" x14ac:dyDescent="0.3">
      <c r="V19525" s="66"/>
    </row>
    <row r="19526" spans="22:22" x14ac:dyDescent="0.3">
      <c r="V19526" s="66"/>
    </row>
    <row r="19527" spans="22:22" x14ac:dyDescent="0.3">
      <c r="V19527" s="66"/>
    </row>
    <row r="19528" spans="22:22" x14ac:dyDescent="0.3">
      <c r="V19528" s="66"/>
    </row>
    <row r="19529" spans="22:22" x14ac:dyDescent="0.3">
      <c r="V19529" s="66"/>
    </row>
    <row r="19530" spans="22:22" x14ac:dyDescent="0.3">
      <c r="V19530" s="66"/>
    </row>
    <row r="19531" spans="22:22" x14ac:dyDescent="0.3">
      <c r="V19531" s="66"/>
    </row>
    <row r="19532" spans="22:22" x14ac:dyDescent="0.3">
      <c r="V19532" s="66"/>
    </row>
    <row r="19533" spans="22:22" x14ac:dyDescent="0.3">
      <c r="V19533" s="66"/>
    </row>
    <row r="19534" spans="22:22" x14ac:dyDescent="0.3">
      <c r="V19534" s="66"/>
    </row>
    <row r="19535" spans="22:22" x14ac:dyDescent="0.3">
      <c r="V19535" s="66"/>
    </row>
    <row r="19536" spans="22:22" x14ac:dyDescent="0.3">
      <c r="V19536" s="66"/>
    </row>
    <row r="19537" spans="22:22" x14ac:dyDescent="0.3">
      <c r="V19537" s="66"/>
    </row>
    <row r="19538" spans="22:22" x14ac:dyDescent="0.3">
      <c r="V19538" s="66"/>
    </row>
    <row r="19539" spans="22:22" x14ac:dyDescent="0.3">
      <c r="V19539" s="66"/>
    </row>
    <row r="19540" spans="22:22" x14ac:dyDescent="0.3">
      <c r="V19540" s="66"/>
    </row>
    <row r="19541" spans="22:22" x14ac:dyDescent="0.3">
      <c r="V19541" s="66"/>
    </row>
    <row r="19542" spans="22:22" x14ac:dyDescent="0.3">
      <c r="V19542" s="66"/>
    </row>
    <row r="19543" spans="22:22" x14ac:dyDescent="0.3">
      <c r="V19543" s="66"/>
    </row>
    <row r="19544" spans="22:22" x14ac:dyDescent="0.3">
      <c r="V19544" s="66"/>
    </row>
    <row r="19545" spans="22:22" x14ac:dyDescent="0.3">
      <c r="V19545" s="66"/>
    </row>
    <row r="19546" spans="22:22" x14ac:dyDescent="0.3">
      <c r="V19546" s="66"/>
    </row>
    <row r="19547" spans="22:22" x14ac:dyDescent="0.3">
      <c r="V19547" s="66"/>
    </row>
    <row r="19548" spans="22:22" x14ac:dyDescent="0.3">
      <c r="V19548" s="66"/>
    </row>
    <row r="19549" spans="22:22" x14ac:dyDescent="0.3">
      <c r="V19549" s="66"/>
    </row>
    <row r="19550" spans="22:22" x14ac:dyDescent="0.3">
      <c r="V19550" s="66"/>
    </row>
    <row r="19551" spans="22:22" x14ac:dyDescent="0.3">
      <c r="V19551" s="66"/>
    </row>
    <row r="19552" spans="22:22" x14ac:dyDescent="0.3">
      <c r="V19552" s="66"/>
    </row>
    <row r="19553" spans="22:22" x14ac:dyDescent="0.3">
      <c r="V19553" s="66"/>
    </row>
    <row r="19554" spans="22:22" x14ac:dyDescent="0.3">
      <c r="V19554" s="66"/>
    </row>
    <row r="19555" spans="22:22" x14ac:dyDescent="0.3">
      <c r="V19555" s="66"/>
    </row>
    <row r="19556" spans="22:22" x14ac:dyDescent="0.3">
      <c r="V19556" s="66"/>
    </row>
    <row r="19557" spans="22:22" x14ac:dyDescent="0.3">
      <c r="V19557" s="66"/>
    </row>
    <row r="19558" spans="22:22" x14ac:dyDescent="0.3">
      <c r="V19558" s="66"/>
    </row>
    <row r="19559" spans="22:22" x14ac:dyDescent="0.3">
      <c r="V19559" s="66"/>
    </row>
    <row r="19560" spans="22:22" x14ac:dyDescent="0.3">
      <c r="V19560" s="66"/>
    </row>
    <row r="19561" spans="22:22" x14ac:dyDescent="0.3">
      <c r="V19561" s="66"/>
    </row>
    <row r="19562" spans="22:22" x14ac:dyDescent="0.3">
      <c r="V19562" s="66"/>
    </row>
    <row r="19563" spans="22:22" x14ac:dyDescent="0.3">
      <c r="V19563" s="66"/>
    </row>
    <row r="19564" spans="22:22" x14ac:dyDescent="0.3">
      <c r="V19564" s="66"/>
    </row>
    <row r="19565" spans="22:22" x14ac:dyDescent="0.3">
      <c r="V19565" s="66"/>
    </row>
    <row r="19566" spans="22:22" x14ac:dyDescent="0.3">
      <c r="V19566" s="66"/>
    </row>
    <row r="19567" spans="22:22" x14ac:dyDescent="0.3">
      <c r="V19567" s="66"/>
    </row>
    <row r="19568" spans="22:22" x14ac:dyDescent="0.3">
      <c r="V19568" s="66"/>
    </row>
    <row r="19569" spans="22:22" x14ac:dyDescent="0.3">
      <c r="V19569" s="66"/>
    </row>
    <row r="19570" spans="22:22" x14ac:dyDescent="0.3">
      <c r="V19570" s="66"/>
    </row>
    <row r="19571" spans="22:22" x14ac:dyDescent="0.3">
      <c r="V19571" s="66"/>
    </row>
    <row r="19572" spans="22:22" x14ac:dyDescent="0.3">
      <c r="V19572" s="66"/>
    </row>
    <row r="19573" spans="22:22" x14ac:dyDescent="0.3">
      <c r="V19573" s="66"/>
    </row>
    <row r="19574" spans="22:22" x14ac:dyDescent="0.3">
      <c r="V19574" s="66"/>
    </row>
    <row r="19575" spans="22:22" x14ac:dyDescent="0.3">
      <c r="V19575" s="66"/>
    </row>
    <row r="19576" spans="22:22" x14ac:dyDescent="0.3">
      <c r="V19576" s="66"/>
    </row>
    <row r="19577" spans="22:22" x14ac:dyDescent="0.3">
      <c r="V19577" s="66"/>
    </row>
    <row r="19578" spans="22:22" x14ac:dyDescent="0.3">
      <c r="V19578" s="66"/>
    </row>
    <row r="19579" spans="22:22" x14ac:dyDescent="0.3">
      <c r="V19579" s="66"/>
    </row>
    <row r="19580" spans="22:22" x14ac:dyDescent="0.3">
      <c r="V19580" s="66"/>
    </row>
    <row r="19581" spans="22:22" x14ac:dyDescent="0.3">
      <c r="V19581" s="66"/>
    </row>
    <row r="19582" spans="22:22" x14ac:dyDescent="0.3">
      <c r="V19582" s="66"/>
    </row>
    <row r="19583" spans="22:22" x14ac:dyDescent="0.3">
      <c r="V19583" s="66"/>
    </row>
    <row r="19584" spans="22:22" x14ac:dyDescent="0.3">
      <c r="V19584" s="66"/>
    </row>
    <row r="19585" spans="22:22" x14ac:dyDescent="0.3">
      <c r="V19585" s="66"/>
    </row>
    <row r="19586" spans="22:22" x14ac:dyDescent="0.3">
      <c r="V19586" s="66"/>
    </row>
    <row r="19587" spans="22:22" x14ac:dyDescent="0.3">
      <c r="V19587" s="66"/>
    </row>
    <row r="19588" spans="22:22" x14ac:dyDescent="0.3">
      <c r="V19588" s="66"/>
    </row>
    <row r="19589" spans="22:22" x14ac:dyDescent="0.3">
      <c r="V19589" s="66"/>
    </row>
    <row r="19590" spans="22:22" x14ac:dyDescent="0.3">
      <c r="V19590" s="66"/>
    </row>
    <row r="19591" spans="22:22" x14ac:dyDescent="0.3">
      <c r="V19591" s="66"/>
    </row>
    <row r="19592" spans="22:22" x14ac:dyDescent="0.3">
      <c r="V19592" s="66"/>
    </row>
    <row r="19593" spans="22:22" x14ac:dyDescent="0.3">
      <c r="V19593" s="66"/>
    </row>
    <row r="19594" spans="22:22" x14ac:dyDescent="0.3">
      <c r="V19594" s="66"/>
    </row>
    <row r="19595" spans="22:22" x14ac:dyDescent="0.3">
      <c r="V19595" s="66"/>
    </row>
    <row r="19596" spans="22:22" x14ac:dyDescent="0.3">
      <c r="V19596" s="66"/>
    </row>
    <row r="19597" spans="22:22" x14ac:dyDescent="0.3">
      <c r="V19597" s="66"/>
    </row>
    <row r="19598" spans="22:22" x14ac:dyDescent="0.3">
      <c r="V19598" s="66"/>
    </row>
    <row r="19599" spans="22:22" x14ac:dyDescent="0.3">
      <c r="V19599" s="66"/>
    </row>
    <row r="19600" spans="22:22" x14ac:dyDescent="0.3">
      <c r="V19600" s="66"/>
    </row>
    <row r="19601" spans="22:22" x14ac:dyDescent="0.3">
      <c r="V19601" s="66"/>
    </row>
    <row r="19602" spans="22:22" x14ac:dyDescent="0.3">
      <c r="V19602" s="66"/>
    </row>
    <row r="19603" spans="22:22" x14ac:dyDescent="0.3">
      <c r="V19603" s="66"/>
    </row>
    <row r="19604" spans="22:22" x14ac:dyDescent="0.3">
      <c r="V19604" s="66"/>
    </row>
    <row r="19605" spans="22:22" x14ac:dyDescent="0.3">
      <c r="V19605" s="66"/>
    </row>
    <row r="19606" spans="22:22" x14ac:dyDescent="0.3">
      <c r="V19606" s="66"/>
    </row>
    <row r="19607" spans="22:22" x14ac:dyDescent="0.3">
      <c r="V19607" s="66"/>
    </row>
    <row r="19608" spans="22:22" x14ac:dyDescent="0.3">
      <c r="V19608" s="66"/>
    </row>
    <row r="19609" spans="22:22" x14ac:dyDescent="0.3">
      <c r="V19609" s="66"/>
    </row>
    <row r="19610" spans="22:22" x14ac:dyDescent="0.3">
      <c r="V19610" s="66"/>
    </row>
    <row r="19611" spans="22:22" x14ac:dyDescent="0.3">
      <c r="V19611" s="66"/>
    </row>
    <row r="19612" spans="22:22" x14ac:dyDescent="0.3">
      <c r="V19612" s="66"/>
    </row>
    <row r="19613" spans="22:22" x14ac:dyDescent="0.3">
      <c r="V19613" s="66"/>
    </row>
    <row r="19614" spans="22:22" x14ac:dyDescent="0.3">
      <c r="V19614" s="66"/>
    </row>
    <row r="19615" spans="22:22" x14ac:dyDescent="0.3">
      <c r="V19615" s="66"/>
    </row>
    <row r="19616" spans="22:22" x14ac:dyDescent="0.3">
      <c r="V19616" s="66"/>
    </row>
    <row r="19617" spans="22:22" x14ac:dyDescent="0.3">
      <c r="V19617" s="66"/>
    </row>
    <row r="19618" spans="22:22" x14ac:dyDescent="0.3">
      <c r="V19618" s="66"/>
    </row>
    <row r="19619" spans="22:22" x14ac:dyDescent="0.3">
      <c r="V19619" s="66"/>
    </row>
    <row r="19620" spans="22:22" x14ac:dyDescent="0.3">
      <c r="V19620" s="66"/>
    </row>
    <row r="19621" spans="22:22" x14ac:dyDescent="0.3">
      <c r="V19621" s="66"/>
    </row>
    <row r="19622" spans="22:22" x14ac:dyDescent="0.3">
      <c r="V19622" s="66"/>
    </row>
    <row r="19623" spans="22:22" x14ac:dyDescent="0.3">
      <c r="V19623" s="66"/>
    </row>
    <row r="19624" spans="22:22" x14ac:dyDescent="0.3">
      <c r="V19624" s="66"/>
    </row>
    <row r="19625" spans="22:22" x14ac:dyDescent="0.3">
      <c r="V19625" s="66"/>
    </row>
    <row r="19626" spans="22:22" x14ac:dyDescent="0.3">
      <c r="V19626" s="66"/>
    </row>
    <row r="19627" spans="22:22" x14ac:dyDescent="0.3">
      <c r="V19627" s="66"/>
    </row>
    <row r="19628" spans="22:22" x14ac:dyDescent="0.3">
      <c r="V19628" s="66"/>
    </row>
    <row r="19629" spans="22:22" x14ac:dyDescent="0.3">
      <c r="V19629" s="66"/>
    </row>
    <row r="19630" spans="22:22" x14ac:dyDescent="0.3">
      <c r="V19630" s="66"/>
    </row>
    <row r="19631" spans="22:22" x14ac:dyDescent="0.3">
      <c r="V19631" s="66"/>
    </row>
    <row r="19632" spans="22:22" x14ac:dyDescent="0.3">
      <c r="V19632" s="66"/>
    </row>
    <row r="19633" spans="22:22" x14ac:dyDescent="0.3">
      <c r="V19633" s="66"/>
    </row>
    <row r="19634" spans="22:22" x14ac:dyDescent="0.3">
      <c r="V19634" s="66"/>
    </row>
    <row r="19635" spans="22:22" x14ac:dyDescent="0.3">
      <c r="V19635" s="66"/>
    </row>
    <row r="19636" spans="22:22" x14ac:dyDescent="0.3">
      <c r="V19636" s="66"/>
    </row>
    <row r="19637" spans="22:22" x14ac:dyDescent="0.3">
      <c r="V19637" s="66"/>
    </row>
    <row r="19638" spans="22:22" x14ac:dyDescent="0.3">
      <c r="V19638" s="66"/>
    </row>
    <row r="19639" spans="22:22" x14ac:dyDescent="0.3">
      <c r="V19639" s="66"/>
    </row>
    <row r="19640" spans="22:22" x14ac:dyDescent="0.3">
      <c r="V19640" s="66"/>
    </row>
    <row r="19641" spans="22:22" x14ac:dyDescent="0.3">
      <c r="V19641" s="66"/>
    </row>
    <row r="19642" spans="22:22" x14ac:dyDescent="0.3">
      <c r="V19642" s="66"/>
    </row>
    <row r="19643" spans="22:22" x14ac:dyDescent="0.3">
      <c r="V19643" s="66"/>
    </row>
    <row r="19644" spans="22:22" x14ac:dyDescent="0.3">
      <c r="V19644" s="66"/>
    </row>
    <row r="19645" spans="22:22" x14ac:dyDescent="0.3">
      <c r="V19645" s="66"/>
    </row>
    <row r="19646" spans="22:22" x14ac:dyDescent="0.3">
      <c r="V19646" s="66"/>
    </row>
    <row r="19647" spans="22:22" x14ac:dyDescent="0.3">
      <c r="V19647" s="66"/>
    </row>
    <row r="19648" spans="22:22" x14ac:dyDescent="0.3">
      <c r="V19648" s="66"/>
    </row>
    <row r="19649" spans="22:22" x14ac:dyDescent="0.3">
      <c r="V19649" s="66"/>
    </row>
    <row r="19650" spans="22:22" x14ac:dyDescent="0.3">
      <c r="V19650" s="66"/>
    </row>
    <row r="19651" spans="22:22" x14ac:dyDescent="0.3">
      <c r="V19651" s="66"/>
    </row>
    <row r="19652" spans="22:22" x14ac:dyDescent="0.3">
      <c r="V19652" s="66"/>
    </row>
    <row r="19653" spans="22:22" x14ac:dyDescent="0.3">
      <c r="V19653" s="66"/>
    </row>
    <row r="19654" spans="22:22" x14ac:dyDescent="0.3">
      <c r="V19654" s="66"/>
    </row>
    <row r="19655" spans="22:22" x14ac:dyDescent="0.3">
      <c r="V19655" s="66"/>
    </row>
    <row r="19656" spans="22:22" x14ac:dyDescent="0.3">
      <c r="V19656" s="66"/>
    </row>
    <row r="19657" spans="22:22" x14ac:dyDescent="0.3">
      <c r="V19657" s="66"/>
    </row>
    <row r="19658" spans="22:22" x14ac:dyDescent="0.3">
      <c r="V19658" s="66"/>
    </row>
    <row r="19659" spans="22:22" x14ac:dyDescent="0.3">
      <c r="V19659" s="66"/>
    </row>
    <row r="19660" spans="22:22" x14ac:dyDescent="0.3">
      <c r="V19660" s="66"/>
    </row>
    <row r="19661" spans="22:22" x14ac:dyDescent="0.3">
      <c r="V19661" s="66"/>
    </row>
    <row r="19662" spans="22:22" x14ac:dyDescent="0.3">
      <c r="V19662" s="66"/>
    </row>
    <row r="19663" spans="22:22" x14ac:dyDescent="0.3">
      <c r="V19663" s="66"/>
    </row>
    <row r="19664" spans="22:22" x14ac:dyDescent="0.3">
      <c r="V19664" s="66"/>
    </row>
    <row r="19665" spans="22:22" x14ac:dyDescent="0.3">
      <c r="V19665" s="66"/>
    </row>
    <row r="19666" spans="22:22" x14ac:dyDescent="0.3">
      <c r="V19666" s="66"/>
    </row>
    <row r="19667" spans="22:22" x14ac:dyDescent="0.3">
      <c r="V19667" s="66"/>
    </row>
    <row r="19668" spans="22:22" x14ac:dyDescent="0.3">
      <c r="V19668" s="66"/>
    </row>
    <row r="19669" spans="22:22" x14ac:dyDescent="0.3">
      <c r="V19669" s="66"/>
    </row>
    <row r="19670" spans="22:22" x14ac:dyDescent="0.3">
      <c r="V19670" s="66"/>
    </row>
    <row r="19671" spans="22:22" x14ac:dyDescent="0.3">
      <c r="V19671" s="66"/>
    </row>
    <row r="19672" spans="22:22" x14ac:dyDescent="0.3">
      <c r="V19672" s="66"/>
    </row>
    <row r="19673" spans="22:22" x14ac:dyDescent="0.3">
      <c r="V19673" s="66"/>
    </row>
    <row r="19674" spans="22:22" x14ac:dyDescent="0.3">
      <c r="V19674" s="66"/>
    </row>
    <row r="19675" spans="22:22" x14ac:dyDescent="0.3">
      <c r="V19675" s="66"/>
    </row>
    <row r="19676" spans="22:22" x14ac:dyDescent="0.3">
      <c r="V19676" s="66"/>
    </row>
    <row r="19677" spans="22:22" x14ac:dyDescent="0.3">
      <c r="V19677" s="66"/>
    </row>
    <row r="19678" spans="22:22" x14ac:dyDescent="0.3">
      <c r="V19678" s="66"/>
    </row>
    <row r="19679" spans="22:22" x14ac:dyDescent="0.3">
      <c r="V19679" s="66"/>
    </row>
    <row r="19680" spans="22:22" x14ac:dyDescent="0.3">
      <c r="V19680" s="66"/>
    </row>
    <row r="19681" spans="22:22" x14ac:dyDescent="0.3">
      <c r="V19681" s="66"/>
    </row>
    <row r="19682" spans="22:22" x14ac:dyDescent="0.3">
      <c r="V19682" s="66"/>
    </row>
    <row r="19683" spans="22:22" x14ac:dyDescent="0.3">
      <c r="V19683" s="66"/>
    </row>
    <row r="19684" spans="22:22" x14ac:dyDescent="0.3">
      <c r="V19684" s="66"/>
    </row>
    <row r="19685" spans="22:22" x14ac:dyDescent="0.3">
      <c r="V19685" s="66"/>
    </row>
    <row r="19686" spans="22:22" x14ac:dyDescent="0.3">
      <c r="V19686" s="66"/>
    </row>
    <row r="19687" spans="22:22" x14ac:dyDescent="0.3">
      <c r="V19687" s="66"/>
    </row>
    <row r="19688" spans="22:22" x14ac:dyDescent="0.3">
      <c r="V19688" s="66"/>
    </row>
    <row r="19689" spans="22:22" x14ac:dyDescent="0.3">
      <c r="V19689" s="66"/>
    </row>
    <row r="19690" spans="22:22" x14ac:dyDescent="0.3">
      <c r="V19690" s="66"/>
    </row>
    <row r="19691" spans="22:22" x14ac:dyDescent="0.3">
      <c r="V19691" s="66"/>
    </row>
    <row r="19692" spans="22:22" x14ac:dyDescent="0.3">
      <c r="V19692" s="66"/>
    </row>
    <row r="19693" spans="22:22" x14ac:dyDescent="0.3">
      <c r="V19693" s="66"/>
    </row>
    <row r="19694" spans="22:22" x14ac:dyDescent="0.3">
      <c r="V19694" s="66"/>
    </row>
    <row r="19695" spans="22:22" x14ac:dyDescent="0.3">
      <c r="V19695" s="66"/>
    </row>
    <row r="19696" spans="22:22" x14ac:dyDescent="0.3">
      <c r="V19696" s="66"/>
    </row>
    <row r="19697" spans="22:22" x14ac:dyDescent="0.3">
      <c r="V19697" s="66"/>
    </row>
    <row r="19698" spans="22:22" x14ac:dyDescent="0.3">
      <c r="V19698" s="66"/>
    </row>
    <row r="19699" spans="22:22" x14ac:dyDescent="0.3">
      <c r="V19699" s="66"/>
    </row>
    <row r="19700" spans="22:22" x14ac:dyDescent="0.3">
      <c r="V19700" s="66"/>
    </row>
    <row r="19701" spans="22:22" x14ac:dyDescent="0.3">
      <c r="V19701" s="66"/>
    </row>
    <row r="19702" spans="22:22" x14ac:dyDescent="0.3">
      <c r="V19702" s="66"/>
    </row>
    <row r="19703" spans="22:22" x14ac:dyDescent="0.3">
      <c r="V19703" s="66"/>
    </row>
    <row r="19704" spans="22:22" x14ac:dyDescent="0.3">
      <c r="V19704" s="66"/>
    </row>
    <row r="19705" spans="22:22" x14ac:dyDescent="0.3">
      <c r="V19705" s="66"/>
    </row>
    <row r="19706" spans="22:22" x14ac:dyDescent="0.3">
      <c r="V19706" s="66"/>
    </row>
    <row r="19707" spans="22:22" x14ac:dyDescent="0.3">
      <c r="V19707" s="66"/>
    </row>
    <row r="19708" spans="22:22" x14ac:dyDescent="0.3">
      <c r="V19708" s="66"/>
    </row>
    <row r="19709" spans="22:22" x14ac:dyDescent="0.3">
      <c r="V19709" s="66"/>
    </row>
    <row r="19710" spans="22:22" x14ac:dyDescent="0.3">
      <c r="V19710" s="66"/>
    </row>
    <row r="19711" spans="22:22" x14ac:dyDescent="0.3">
      <c r="V19711" s="66"/>
    </row>
    <row r="19712" spans="22:22" x14ac:dyDescent="0.3">
      <c r="V19712" s="66"/>
    </row>
    <row r="19713" spans="22:22" x14ac:dyDescent="0.3">
      <c r="V19713" s="66"/>
    </row>
    <row r="19714" spans="22:22" x14ac:dyDescent="0.3">
      <c r="V19714" s="66"/>
    </row>
    <row r="19715" spans="22:22" x14ac:dyDescent="0.3">
      <c r="V19715" s="66"/>
    </row>
    <row r="19716" spans="22:22" x14ac:dyDescent="0.3">
      <c r="V19716" s="66"/>
    </row>
    <row r="19717" spans="22:22" x14ac:dyDescent="0.3">
      <c r="V19717" s="66"/>
    </row>
    <row r="19718" spans="22:22" x14ac:dyDescent="0.3">
      <c r="V19718" s="66"/>
    </row>
    <row r="19719" spans="22:22" x14ac:dyDescent="0.3">
      <c r="V19719" s="66"/>
    </row>
    <row r="19720" spans="22:22" x14ac:dyDescent="0.3">
      <c r="V19720" s="66"/>
    </row>
    <row r="19721" spans="22:22" x14ac:dyDescent="0.3">
      <c r="V19721" s="66"/>
    </row>
    <row r="19722" spans="22:22" x14ac:dyDescent="0.3">
      <c r="V19722" s="66"/>
    </row>
    <row r="19723" spans="22:22" x14ac:dyDescent="0.3">
      <c r="V19723" s="66"/>
    </row>
    <row r="19724" spans="22:22" x14ac:dyDescent="0.3">
      <c r="V19724" s="66"/>
    </row>
    <row r="19725" spans="22:22" x14ac:dyDescent="0.3">
      <c r="V19725" s="66"/>
    </row>
    <row r="19726" spans="22:22" x14ac:dyDescent="0.3">
      <c r="V19726" s="66"/>
    </row>
    <row r="19727" spans="22:22" x14ac:dyDescent="0.3">
      <c r="V19727" s="66"/>
    </row>
    <row r="19728" spans="22:22" x14ac:dyDescent="0.3">
      <c r="V19728" s="66"/>
    </row>
    <row r="19729" spans="22:22" x14ac:dyDescent="0.3">
      <c r="V19729" s="66"/>
    </row>
    <row r="19730" spans="22:22" x14ac:dyDescent="0.3">
      <c r="V19730" s="66"/>
    </row>
    <row r="19731" spans="22:22" x14ac:dyDescent="0.3">
      <c r="V19731" s="66"/>
    </row>
    <row r="19732" spans="22:22" x14ac:dyDescent="0.3">
      <c r="V19732" s="66"/>
    </row>
    <row r="19733" spans="22:22" x14ac:dyDescent="0.3">
      <c r="V19733" s="66"/>
    </row>
    <row r="19734" spans="22:22" x14ac:dyDescent="0.3">
      <c r="V19734" s="66"/>
    </row>
    <row r="19735" spans="22:22" x14ac:dyDescent="0.3">
      <c r="V19735" s="66"/>
    </row>
    <row r="19736" spans="22:22" x14ac:dyDescent="0.3">
      <c r="V19736" s="66"/>
    </row>
    <row r="19737" spans="22:22" x14ac:dyDescent="0.3">
      <c r="V19737" s="66"/>
    </row>
    <row r="19738" spans="22:22" x14ac:dyDescent="0.3">
      <c r="V19738" s="66"/>
    </row>
    <row r="19739" spans="22:22" x14ac:dyDescent="0.3">
      <c r="V19739" s="66"/>
    </row>
    <row r="19740" spans="22:22" x14ac:dyDescent="0.3">
      <c r="V19740" s="66"/>
    </row>
    <row r="19741" spans="22:22" x14ac:dyDescent="0.3">
      <c r="V19741" s="66"/>
    </row>
    <row r="19742" spans="22:22" x14ac:dyDescent="0.3">
      <c r="V19742" s="66"/>
    </row>
    <row r="19743" spans="22:22" x14ac:dyDescent="0.3">
      <c r="V19743" s="66"/>
    </row>
    <row r="19744" spans="22:22" x14ac:dyDescent="0.3">
      <c r="V19744" s="66"/>
    </row>
    <row r="19745" spans="22:22" x14ac:dyDescent="0.3">
      <c r="V19745" s="66"/>
    </row>
    <row r="19746" spans="22:22" x14ac:dyDescent="0.3">
      <c r="V19746" s="66"/>
    </row>
    <row r="19747" spans="22:22" x14ac:dyDescent="0.3">
      <c r="V19747" s="66"/>
    </row>
    <row r="19748" spans="22:22" x14ac:dyDescent="0.3">
      <c r="V19748" s="66"/>
    </row>
    <row r="19749" spans="22:22" x14ac:dyDescent="0.3">
      <c r="V19749" s="66"/>
    </row>
    <row r="19750" spans="22:22" x14ac:dyDescent="0.3">
      <c r="V19750" s="66"/>
    </row>
    <row r="19751" spans="22:22" x14ac:dyDescent="0.3">
      <c r="V19751" s="66"/>
    </row>
    <row r="19752" spans="22:22" x14ac:dyDescent="0.3">
      <c r="V19752" s="66"/>
    </row>
    <row r="19753" spans="22:22" x14ac:dyDescent="0.3">
      <c r="V19753" s="66"/>
    </row>
    <row r="19754" spans="22:22" x14ac:dyDescent="0.3">
      <c r="V19754" s="66"/>
    </row>
    <row r="19755" spans="22:22" x14ac:dyDescent="0.3">
      <c r="V19755" s="66"/>
    </row>
    <row r="19756" spans="22:22" x14ac:dyDescent="0.3">
      <c r="V19756" s="66"/>
    </row>
    <row r="19757" spans="22:22" x14ac:dyDescent="0.3">
      <c r="V19757" s="66"/>
    </row>
    <row r="19758" spans="22:22" x14ac:dyDescent="0.3">
      <c r="V19758" s="66"/>
    </row>
    <row r="19759" spans="22:22" x14ac:dyDescent="0.3">
      <c r="V19759" s="66"/>
    </row>
    <row r="19760" spans="22:22" x14ac:dyDescent="0.3">
      <c r="V19760" s="66"/>
    </row>
    <row r="19761" spans="22:22" x14ac:dyDescent="0.3">
      <c r="V19761" s="66"/>
    </row>
    <row r="19762" spans="22:22" x14ac:dyDescent="0.3">
      <c r="V19762" s="66"/>
    </row>
    <row r="19763" spans="22:22" x14ac:dyDescent="0.3">
      <c r="V19763" s="66"/>
    </row>
    <row r="19764" spans="22:22" x14ac:dyDescent="0.3">
      <c r="V19764" s="66"/>
    </row>
    <row r="19765" spans="22:22" x14ac:dyDescent="0.3">
      <c r="V19765" s="66"/>
    </row>
    <row r="19766" spans="22:22" x14ac:dyDescent="0.3">
      <c r="V19766" s="66"/>
    </row>
    <row r="19767" spans="22:22" x14ac:dyDescent="0.3">
      <c r="V19767" s="66"/>
    </row>
    <row r="19768" spans="22:22" x14ac:dyDescent="0.3">
      <c r="V19768" s="66"/>
    </row>
    <row r="19769" spans="22:22" x14ac:dyDescent="0.3">
      <c r="V19769" s="66"/>
    </row>
    <row r="19770" spans="22:22" x14ac:dyDescent="0.3">
      <c r="V19770" s="66"/>
    </row>
    <row r="19771" spans="22:22" x14ac:dyDescent="0.3">
      <c r="V19771" s="66"/>
    </row>
    <row r="19772" spans="22:22" x14ac:dyDescent="0.3">
      <c r="V19772" s="66"/>
    </row>
    <row r="19773" spans="22:22" x14ac:dyDescent="0.3">
      <c r="V19773" s="66"/>
    </row>
    <row r="19774" spans="22:22" x14ac:dyDescent="0.3">
      <c r="V19774" s="66"/>
    </row>
    <row r="19775" spans="22:22" x14ac:dyDescent="0.3">
      <c r="V19775" s="66"/>
    </row>
    <row r="19776" spans="22:22" x14ac:dyDescent="0.3">
      <c r="V19776" s="66"/>
    </row>
    <row r="19777" spans="22:22" x14ac:dyDescent="0.3">
      <c r="V19777" s="66"/>
    </row>
    <row r="19778" spans="22:22" x14ac:dyDescent="0.3">
      <c r="V19778" s="66"/>
    </row>
    <row r="19779" spans="22:22" x14ac:dyDescent="0.3">
      <c r="V19779" s="66"/>
    </row>
    <row r="19780" spans="22:22" x14ac:dyDescent="0.3">
      <c r="V19780" s="66"/>
    </row>
    <row r="19781" spans="22:22" x14ac:dyDescent="0.3">
      <c r="V19781" s="66"/>
    </row>
    <row r="19782" spans="22:22" x14ac:dyDescent="0.3">
      <c r="V19782" s="66"/>
    </row>
    <row r="19783" spans="22:22" x14ac:dyDescent="0.3">
      <c r="V19783" s="66"/>
    </row>
    <row r="19784" spans="22:22" x14ac:dyDescent="0.3">
      <c r="V19784" s="66"/>
    </row>
    <row r="19785" spans="22:22" x14ac:dyDescent="0.3">
      <c r="V19785" s="66"/>
    </row>
    <row r="19786" spans="22:22" x14ac:dyDescent="0.3">
      <c r="V19786" s="66"/>
    </row>
    <row r="19787" spans="22:22" x14ac:dyDescent="0.3">
      <c r="V19787" s="66"/>
    </row>
    <row r="19788" spans="22:22" x14ac:dyDescent="0.3">
      <c r="V19788" s="66"/>
    </row>
    <row r="19789" spans="22:22" x14ac:dyDescent="0.3">
      <c r="V19789" s="66"/>
    </row>
    <row r="19790" spans="22:22" x14ac:dyDescent="0.3">
      <c r="V19790" s="66"/>
    </row>
    <row r="19791" spans="22:22" x14ac:dyDescent="0.3">
      <c r="V19791" s="66"/>
    </row>
    <row r="19792" spans="22:22" x14ac:dyDescent="0.3">
      <c r="V19792" s="66"/>
    </row>
    <row r="19793" spans="22:22" x14ac:dyDescent="0.3">
      <c r="V19793" s="66"/>
    </row>
    <row r="19794" spans="22:22" x14ac:dyDescent="0.3">
      <c r="V19794" s="66"/>
    </row>
    <row r="19795" spans="22:22" x14ac:dyDescent="0.3">
      <c r="V19795" s="66"/>
    </row>
    <row r="19796" spans="22:22" x14ac:dyDescent="0.3">
      <c r="V19796" s="66"/>
    </row>
    <row r="19797" spans="22:22" x14ac:dyDescent="0.3">
      <c r="V19797" s="66"/>
    </row>
    <row r="19798" spans="22:22" x14ac:dyDescent="0.3">
      <c r="V19798" s="66"/>
    </row>
    <row r="19799" spans="22:22" x14ac:dyDescent="0.3">
      <c r="V19799" s="66"/>
    </row>
    <row r="19800" spans="22:22" x14ac:dyDescent="0.3">
      <c r="V19800" s="66"/>
    </row>
    <row r="19801" spans="22:22" x14ac:dyDescent="0.3">
      <c r="V19801" s="66"/>
    </row>
    <row r="19802" spans="22:22" x14ac:dyDescent="0.3">
      <c r="V19802" s="66"/>
    </row>
    <row r="19803" spans="22:22" x14ac:dyDescent="0.3">
      <c r="V19803" s="66"/>
    </row>
    <row r="19804" spans="22:22" x14ac:dyDescent="0.3">
      <c r="V19804" s="66"/>
    </row>
    <row r="19805" spans="22:22" x14ac:dyDescent="0.3">
      <c r="V19805" s="66"/>
    </row>
    <row r="19806" spans="22:22" x14ac:dyDescent="0.3">
      <c r="V19806" s="66"/>
    </row>
    <row r="19807" spans="22:22" x14ac:dyDescent="0.3">
      <c r="V19807" s="66"/>
    </row>
    <row r="19808" spans="22:22" x14ac:dyDescent="0.3">
      <c r="V19808" s="66"/>
    </row>
    <row r="19809" spans="22:22" x14ac:dyDescent="0.3">
      <c r="V19809" s="66"/>
    </row>
    <row r="19810" spans="22:22" x14ac:dyDescent="0.3">
      <c r="V19810" s="66"/>
    </row>
    <row r="19811" spans="22:22" x14ac:dyDescent="0.3">
      <c r="V19811" s="66"/>
    </row>
    <row r="19812" spans="22:22" x14ac:dyDescent="0.3">
      <c r="V19812" s="66"/>
    </row>
    <row r="19813" spans="22:22" x14ac:dyDescent="0.3">
      <c r="V19813" s="66"/>
    </row>
    <row r="19814" spans="22:22" x14ac:dyDescent="0.3">
      <c r="V19814" s="66"/>
    </row>
    <row r="19815" spans="22:22" x14ac:dyDescent="0.3">
      <c r="V19815" s="66"/>
    </row>
    <row r="19816" spans="22:22" x14ac:dyDescent="0.3">
      <c r="V19816" s="66"/>
    </row>
    <row r="19817" spans="22:22" x14ac:dyDescent="0.3">
      <c r="V19817" s="66"/>
    </row>
    <row r="19818" spans="22:22" x14ac:dyDescent="0.3">
      <c r="V19818" s="66"/>
    </row>
    <row r="19819" spans="22:22" x14ac:dyDescent="0.3">
      <c r="V19819" s="66"/>
    </row>
    <row r="19820" spans="22:22" x14ac:dyDescent="0.3">
      <c r="V19820" s="66"/>
    </row>
    <row r="19821" spans="22:22" x14ac:dyDescent="0.3">
      <c r="V19821" s="66"/>
    </row>
    <row r="19822" spans="22:22" x14ac:dyDescent="0.3">
      <c r="V19822" s="66"/>
    </row>
    <row r="19823" spans="22:22" x14ac:dyDescent="0.3">
      <c r="V19823" s="66"/>
    </row>
    <row r="19824" spans="22:22" x14ac:dyDescent="0.3">
      <c r="V19824" s="66"/>
    </row>
    <row r="19825" spans="22:22" x14ac:dyDescent="0.3">
      <c r="V19825" s="66"/>
    </row>
    <row r="19826" spans="22:22" x14ac:dyDescent="0.3">
      <c r="V19826" s="66"/>
    </row>
    <row r="19827" spans="22:22" x14ac:dyDescent="0.3">
      <c r="V19827" s="66"/>
    </row>
    <row r="19828" spans="22:22" x14ac:dyDescent="0.3">
      <c r="V19828" s="66"/>
    </row>
    <row r="19829" spans="22:22" x14ac:dyDescent="0.3">
      <c r="V19829" s="66"/>
    </row>
    <row r="19830" spans="22:22" x14ac:dyDescent="0.3">
      <c r="V19830" s="66"/>
    </row>
    <row r="19831" spans="22:22" x14ac:dyDescent="0.3">
      <c r="V19831" s="66"/>
    </row>
    <row r="19832" spans="22:22" x14ac:dyDescent="0.3">
      <c r="V19832" s="66"/>
    </row>
    <row r="19833" spans="22:22" x14ac:dyDescent="0.3">
      <c r="V19833" s="66"/>
    </row>
    <row r="19834" spans="22:22" x14ac:dyDescent="0.3">
      <c r="V19834" s="66"/>
    </row>
    <row r="19835" spans="22:22" x14ac:dyDescent="0.3">
      <c r="V19835" s="66"/>
    </row>
    <row r="19836" spans="22:22" x14ac:dyDescent="0.3">
      <c r="V19836" s="66"/>
    </row>
    <row r="19837" spans="22:22" x14ac:dyDescent="0.3">
      <c r="V19837" s="66"/>
    </row>
    <row r="19838" spans="22:22" x14ac:dyDescent="0.3">
      <c r="V19838" s="66"/>
    </row>
    <row r="19839" spans="22:22" x14ac:dyDescent="0.3">
      <c r="V19839" s="66"/>
    </row>
    <row r="19840" spans="22:22" x14ac:dyDescent="0.3">
      <c r="V19840" s="66"/>
    </row>
    <row r="19841" spans="22:22" x14ac:dyDescent="0.3">
      <c r="V19841" s="66"/>
    </row>
    <row r="19842" spans="22:22" x14ac:dyDescent="0.3">
      <c r="V19842" s="66"/>
    </row>
    <row r="19843" spans="22:22" x14ac:dyDescent="0.3">
      <c r="V19843" s="66"/>
    </row>
    <row r="19844" spans="22:22" x14ac:dyDescent="0.3">
      <c r="V19844" s="66"/>
    </row>
    <row r="19845" spans="22:22" x14ac:dyDescent="0.3">
      <c r="V19845" s="66"/>
    </row>
    <row r="19846" spans="22:22" x14ac:dyDescent="0.3">
      <c r="V19846" s="66"/>
    </row>
    <row r="19847" spans="22:22" x14ac:dyDescent="0.3">
      <c r="V19847" s="66"/>
    </row>
    <row r="19848" spans="22:22" x14ac:dyDescent="0.3">
      <c r="V19848" s="66"/>
    </row>
    <row r="19849" spans="22:22" x14ac:dyDescent="0.3">
      <c r="V19849" s="66"/>
    </row>
    <row r="19850" spans="22:22" x14ac:dyDescent="0.3">
      <c r="V19850" s="66"/>
    </row>
    <row r="19851" spans="22:22" x14ac:dyDescent="0.3">
      <c r="V19851" s="66"/>
    </row>
    <row r="19852" spans="22:22" x14ac:dyDescent="0.3">
      <c r="V19852" s="66"/>
    </row>
    <row r="19853" spans="22:22" x14ac:dyDescent="0.3">
      <c r="V19853" s="66"/>
    </row>
    <row r="19854" spans="22:22" x14ac:dyDescent="0.3">
      <c r="V19854" s="66"/>
    </row>
    <row r="19855" spans="22:22" x14ac:dyDescent="0.3">
      <c r="V19855" s="66"/>
    </row>
    <row r="19856" spans="22:22" x14ac:dyDescent="0.3">
      <c r="V19856" s="66"/>
    </row>
    <row r="19857" spans="22:22" x14ac:dyDescent="0.3">
      <c r="V19857" s="66"/>
    </row>
    <row r="19858" spans="22:22" x14ac:dyDescent="0.3">
      <c r="V19858" s="66"/>
    </row>
    <row r="19859" spans="22:22" x14ac:dyDescent="0.3">
      <c r="V19859" s="66"/>
    </row>
    <row r="19860" spans="22:22" x14ac:dyDescent="0.3">
      <c r="V19860" s="66"/>
    </row>
    <row r="19861" spans="22:22" x14ac:dyDescent="0.3">
      <c r="V19861" s="66"/>
    </row>
    <row r="19862" spans="22:22" x14ac:dyDescent="0.3">
      <c r="V19862" s="66"/>
    </row>
    <row r="19863" spans="22:22" x14ac:dyDescent="0.3">
      <c r="V19863" s="66"/>
    </row>
    <row r="19864" spans="22:22" x14ac:dyDescent="0.3">
      <c r="V19864" s="66"/>
    </row>
    <row r="19865" spans="22:22" x14ac:dyDescent="0.3">
      <c r="V19865" s="66"/>
    </row>
    <row r="19866" spans="22:22" x14ac:dyDescent="0.3">
      <c r="V19866" s="66"/>
    </row>
    <row r="19867" spans="22:22" x14ac:dyDescent="0.3">
      <c r="V19867" s="66"/>
    </row>
    <row r="19868" spans="22:22" x14ac:dyDescent="0.3">
      <c r="V19868" s="66"/>
    </row>
    <row r="19869" spans="22:22" x14ac:dyDescent="0.3">
      <c r="V19869" s="66"/>
    </row>
    <row r="19870" spans="22:22" x14ac:dyDescent="0.3">
      <c r="V19870" s="66"/>
    </row>
    <row r="19871" spans="22:22" x14ac:dyDescent="0.3">
      <c r="V19871" s="66"/>
    </row>
    <row r="19872" spans="22:22" x14ac:dyDescent="0.3">
      <c r="V19872" s="66"/>
    </row>
    <row r="19873" spans="22:22" x14ac:dyDescent="0.3">
      <c r="V19873" s="66"/>
    </row>
    <row r="19874" spans="22:22" x14ac:dyDescent="0.3">
      <c r="V19874" s="66"/>
    </row>
    <row r="19875" spans="22:22" x14ac:dyDescent="0.3">
      <c r="V19875" s="66"/>
    </row>
    <row r="19876" spans="22:22" x14ac:dyDescent="0.3">
      <c r="V19876" s="66"/>
    </row>
    <row r="19877" spans="22:22" x14ac:dyDescent="0.3">
      <c r="V19877" s="66"/>
    </row>
    <row r="19878" spans="22:22" x14ac:dyDescent="0.3">
      <c r="V19878" s="66"/>
    </row>
    <row r="19879" spans="22:22" x14ac:dyDescent="0.3">
      <c r="V19879" s="66"/>
    </row>
    <row r="19880" spans="22:22" x14ac:dyDescent="0.3">
      <c r="V19880" s="66"/>
    </row>
    <row r="19881" spans="22:22" x14ac:dyDescent="0.3">
      <c r="V19881" s="66"/>
    </row>
    <row r="19882" spans="22:22" x14ac:dyDescent="0.3">
      <c r="V19882" s="66"/>
    </row>
    <row r="19883" spans="22:22" x14ac:dyDescent="0.3">
      <c r="V19883" s="66"/>
    </row>
    <row r="19884" spans="22:22" x14ac:dyDescent="0.3">
      <c r="V19884" s="66"/>
    </row>
    <row r="19885" spans="22:22" x14ac:dyDescent="0.3">
      <c r="V19885" s="66"/>
    </row>
    <row r="19886" spans="22:22" x14ac:dyDescent="0.3">
      <c r="V19886" s="66"/>
    </row>
    <row r="19887" spans="22:22" x14ac:dyDescent="0.3">
      <c r="V19887" s="66"/>
    </row>
    <row r="19888" spans="22:22" x14ac:dyDescent="0.3">
      <c r="V19888" s="66"/>
    </row>
    <row r="19889" spans="22:22" x14ac:dyDescent="0.3">
      <c r="V19889" s="66"/>
    </row>
    <row r="19890" spans="22:22" x14ac:dyDescent="0.3">
      <c r="V19890" s="66"/>
    </row>
    <row r="19891" spans="22:22" x14ac:dyDescent="0.3">
      <c r="V19891" s="66"/>
    </row>
    <row r="19892" spans="22:22" x14ac:dyDescent="0.3">
      <c r="V19892" s="66"/>
    </row>
    <row r="19893" spans="22:22" x14ac:dyDescent="0.3">
      <c r="V19893" s="66"/>
    </row>
    <row r="19894" spans="22:22" x14ac:dyDescent="0.3">
      <c r="V19894" s="66"/>
    </row>
    <row r="19895" spans="22:22" x14ac:dyDescent="0.3">
      <c r="V19895" s="66"/>
    </row>
    <row r="19896" spans="22:22" x14ac:dyDescent="0.3">
      <c r="V19896" s="66"/>
    </row>
    <row r="19897" spans="22:22" x14ac:dyDescent="0.3">
      <c r="V19897" s="66"/>
    </row>
    <row r="19898" spans="22:22" x14ac:dyDescent="0.3">
      <c r="V19898" s="66"/>
    </row>
    <row r="19899" spans="22:22" x14ac:dyDescent="0.3">
      <c r="V19899" s="66"/>
    </row>
    <row r="19900" spans="22:22" x14ac:dyDescent="0.3">
      <c r="V19900" s="66"/>
    </row>
    <row r="19901" spans="22:22" x14ac:dyDescent="0.3">
      <c r="V19901" s="66"/>
    </row>
    <row r="19902" spans="22:22" x14ac:dyDescent="0.3">
      <c r="V19902" s="66"/>
    </row>
    <row r="19903" spans="22:22" x14ac:dyDescent="0.3">
      <c r="V19903" s="66"/>
    </row>
    <row r="19904" spans="22:22" x14ac:dyDescent="0.3">
      <c r="V19904" s="66"/>
    </row>
    <row r="19905" spans="22:22" x14ac:dyDescent="0.3">
      <c r="V19905" s="66"/>
    </row>
    <row r="19906" spans="22:22" x14ac:dyDescent="0.3">
      <c r="V19906" s="66"/>
    </row>
    <row r="19907" spans="22:22" x14ac:dyDescent="0.3">
      <c r="V19907" s="66"/>
    </row>
    <row r="19908" spans="22:22" x14ac:dyDescent="0.3">
      <c r="V19908" s="66"/>
    </row>
    <row r="19909" spans="22:22" x14ac:dyDescent="0.3">
      <c r="V19909" s="66"/>
    </row>
    <row r="19910" spans="22:22" x14ac:dyDescent="0.3">
      <c r="V19910" s="66"/>
    </row>
    <row r="19911" spans="22:22" x14ac:dyDescent="0.3">
      <c r="V19911" s="66"/>
    </row>
    <row r="19912" spans="22:22" x14ac:dyDescent="0.3">
      <c r="V19912" s="66"/>
    </row>
    <row r="19913" spans="22:22" x14ac:dyDescent="0.3">
      <c r="V19913" s="66"/>
    </row>
    <row r="19914" spans="22:22" x14ac:dyDescent="0.3">
      <c r="V19914" s="66"/>
    </row>
    <row r="19915" spans="22:22" x14ac:dyDescent="0.3">
      <c r="V19915" s="66"/>
    </row>
    <row r="19916" spans="22:22" x14ac:dyDescent="0.3">
      <c r="V19916" s="66"/>
    </row>
    <row r="19917" spans="22:22" x14ac:dyDescent="0.3">
      <c r="V19917" s="66"/>
    </row>
    <row r="19918" spans="22:22" x14ac:dyDescent="0.3">
      <c r="V19918" s="66"/>
    </row>
    <row r="19919" spans="22:22" x14ac:dyDescent="0.3">
      <c r="V19919" s="66"/>
    </row>
    <row r="19920" spans="22:22" x14ac:dyDescent="0.3">
      <c r="V19920" s="66"/>
    </row>
    <row r="19921" spans="22:22" x14ac:dyDescent="0.3">
      <c r="V19921" s="66"/>
    </row>
    <row r="19922" spans="22:22" x14ac:dyDescent="0.3">
      <c r="V19922" s="66"/>
    </row>
    <row r="19923" spans="22:22" x14ac:dyDescent="0.3">
      <c r="V19923" s="66"/>
    </row>
    <row r="19924" spans="22:22" x14ac:dyDescent="0.3">
      <c r="V19924" s="66"/>
    </row>
    <row r="19925" spans="22:22" x14ac:dyDescent="0.3">
      <c r="V19925" s="66"/>
    </row>
    <row r="19926" spans="22:22" x14ac:dyDescent="0.3">
      <c r="V19926" s="66"/>
    </row>
    <row r="19927" spans="22:22" x14ac:dyDescent="0.3">
      <c r="V19927" s="66"/>
    </row>
    <row r="19928" spans="22:22" x14ac:dyDescent="0.3">
      <c r="V19928" s="66"/>
    </row>
    <row r="19929" spans="22:22" x14ac:dyDescent="0.3">
      <c r="V19929" s="66"/>
    </row>
    <row r="19930" spans="22:22" x14ac:dyDescent="0.3">
      <c r="V19930" s="66"/>
    </row>
    <row r="19931" spans="22:22" x14ac:dyDescent="0.3">
      <c r="V19931" s="66"/>
    </row>
    <row r="19932" spans="22:22" x14ac:dyDescent="0.3">
      <c r="V19932" s="66"/>
    </row>
    <row r="19933" spans="22:22" x14ac:dyDescent="0.3">
      <c r="V19933" s="66"/>
    </row>
    <row r="19934" spans="22:22" x14ac:dyDescent="0.3">
      <c r="V19934" s="66"/>
    </row>
    <row r="19935" spans="22:22" x14ac:dyDescent="0.3">
      <c r="V19935" s="66"/>
    </row>
    <row r="19936" spans="22:22" x14ac:dyDescent="0.3">
      <c r="V19936" s="66"/>
    </row>
    <row r="19937" spans="22:22" x14ac:dyDescent="0.3">
      <c r="V19937" s="66"/>
    </row>
    <row r="19938" spans="22:22" x14ac:dyDescent="0.3">
      <c r="V19938" s="66"/>
    </row>
    <row r="19939" spans="22:22" x14ac:dyDescent="0.3">
      <c r="V19939" s="66"/>
    </row>
    <row r="19940" spans="22:22" x14ac:dyDescent="0.3">
      <c r="V19940" s="66"/>
    </row>
    <row r="19941" spans="22:22" x14ac:dyDescent="0.3">
      <c r="V19941" s="66"/>
    </row>
    <row r="19942" spans="22:22" x14ac:dyDescent="0.3">
      <c r="V19942" s="66"/>
    </row>
    <row r="19943" spans="22:22" x14ac:dyDescent="0.3">
      <c r="V19943" s="66"/>
    </row>
    <row r="19944" spans="22:22" x14ac:dyDescent="0.3">
      <c r="V19944" s="66"/>
    </row>
    <row r="19945" spans="22:22" x14ac:dyDescent="0.3">
      <c r="V19945" s="66"/>
    </row>
    <row r="19946" spans="22:22" x14ac:dyDescent="0.3">
      <c r="V19946" s="66"/>
    </row>
    <row r="19947" spans="22:22" x14ac:dyDescent="0.3">
      <c r="V19947" s="66"/>
    </row>
    <row r="19948" spans="22:22" x14ac:dyDescent="0.3">
      <c r="V19948" s="66"/>
    </row>
    <row r="19949" spans="22:22" x14ac:dyDescent="0.3">
      <c r="V19949" s="66"/>
    </row>
    <row r="19950" spans="22:22" x14ac:dyDescent="0.3">
      <c r="V19950" s="66"/>
    </row>
    <row r="19951" spans="22:22" x14ac:dyDescent="0.3">
      <c r="V19951" s="66"/>
    </row>
    <row r="19952" spans="22:22" x14ac:dyDescent="0.3">
      <c r="V19952" s="66"/>
    </row>
    <row r="19953" spans="22:22" x14ac:dyDescent="0.3">
      <c r="V19953" s="66"/>
    </row>
    <row r="19954" spans="22:22" x14ac:dyDescent="0.3">
      <c r="V19954" s="66"/>
    </row>
    <row r="19955" spans="22:22" x14ac:dyDescent="0.3">
      <c r="V19955" s="66"/>
    </row>
    <row r="19956" spans="22:22" x14ac:dyDescent="0.3">
      <c r="V19956" s="66"/>
    </row>
    <row r="19957" spans="22:22" x14ac:dyDescent="0.3">
      <c r="V19957" s="66"/>
    </row>
    <row r="19958" spans="22:22" x14ac:dyDescent="0.3">
      <c r="V19958" s="66"/>
    </row>
    <row r="19959" spans="22:22" x14ac:dyDescent="0.3">
      <c r="V19959" s="66"/>
    </row>
    <row r="19960" spans="22:22" x14ac:dyDescent="0.3">
      <c r="V19960" s="66"/>
    </row>
    <row r="19961" spans="22:22" x14ac:dyDescent="0.3">
      <c r="V19961" s="66"/>
    </row>
    <row r="19962" spans="22:22" x14ac:dyDescent="0.3">
      <c r="V19962" s="66"/>
    </row>
    <row r="19963" spans="22:22" x14ac:dyDescent="0.3">
      <c r="V19963" s="66"/>
    </row>
    <row r="19964" spans="22:22" x14ac:dyDescent="0.3">
      <c r="V19964" s="66"/>
    </row>
    <row r="19965" spans="22:22" x14ac:dyDescent="0.3">
      <c r="V19965" s="66"/>
    </row>
    <row r="19966" spans="22:22" x14ac:dyDescent="0.3">
      <c r="V19966" s="66"/>
    </row>
    <row r="19967" spans="22:22" x14ac:dyDescent="0.3">
      <c r="V19967" s="66"/>
    </row>
    <row r="19968" spans="22:22" x14ac:dyDescent="0.3">
      <c r="V19968" s="66"/>
    </row>
    <row r="19969" spans="22:22" x14ac:dyDescent="0.3">
      <c r="V19969" s="66"/>
    </row>
    <row r="19970" spans="22:22" x14ac:dyDescent="0.3">
      <c r="V19970" s="66"/>
    </row>
    <row r="19971" spans="22:22" x14ac:dyDescent="0.3">
      <c r="V19971" s="66"/>
    </row>
    <row r="19972" spans="22:22" x14ac:dyDescent="0.3">
      <c r="V19972" s="66"/>
    </row>
    <row r="19973" spans="22:22" x14ac:dyDescent="0.3">
      <c r="V19973" s="66"/>
    </row>
    <row r="19974" spans="22:22" x14ac:dyDescent="0.3">
      <c r="V19974" s="66"/>
    </row>
    <row r="19975" spans="22:22" x14ac:dyDescent="0.3">
      <c r="V19975" s="66"/>
    </row>
    <row r="19976" spans="22:22" x14ac:dyDescent="0.3">
      <c r="V19976" s="66"/>
    </row>
    <row r="19977" spans="22:22" x14ac:dyDescent="0.3">
      <c r="V19977" s="66"/>
    </row>
    <row r="19978" spans="22:22" x14ac:dyDescent="0.3">
      <c r="V19978" s="66"/>
    </row>
    <row r="19979" spans="22:22" x14ac:dyDescent="0.3">
      <c r="V19979" s="66"/>
    </row>
    <row r="19980" spans="22:22" x14ac:dyDescent="0.3">
      <c r="V19980" s="66"/>
    </row>
    <row r="19981" spans="22:22" x14ac:dyDescent="0.3">
      <c r="V19981" s="66"/>
    </row>
    <row r="19982" spans="22:22" x14ac:dyDescent="0.3">
      <c r="V19982" s="66"/>
    </row>
    <row r="19983" spans="22:22" x14ac:dyDescent="0.3">
      <c r="V19983" s="66"/>
    </row>
    <row r="19984" spans="22:22" x14ac:dyDescent="0.3">
      <c r="V19984" s="66"/>
    </row>
    <row r="19985" spans="22:22" x14ac:dyDescent="0.3">
      <c r="V19985" s="66"/>
    </row>
    <row r="19986" spans="22:22" x14ac:dyDescent="0.3">
      <c r="V19986" s="66"/>
    </row>
    <row r="19987" spans="22:22" x14ac:dyDescent="0.3">
      <c r="V19987" s="66"/>
    </row>
    <row r="19988" spans="22:22" x14ac:dyDescent="0.3">
      <c r="V19988" s="66"/>
    </row>
    <row r="19989" spans="22:22" x14ac:dyDescent="0.3">
      <c r="V19989" s="66"/>
    </row>
    <row r="19990" spans="22:22" x14ac:dyDescent="0.3">
      <c r="V19990" s="66"/>
    </row>
    <row r="19991" spans="22:22" x14ac:dyDescent="0.3">
      <c r="V19991" s="66"/>
    </row>
    <row r="19992" spans="22:22" x14ac:dyDescent="0.3">
      <c r="V19992" s="66"/>
    </row>
    <row r="19993" spans="22:22" x14ac:dyDescent="0.3">
      <c r="V19993" s="66"/>
    </row>
    <row r="19994" spans="22:22" x14ac:dyDescent="0.3">
      <c r="V19994" s="66"/>
    </row>
    <row r="19995" spans="22:22" x14ac:dyDescent="0.3">
      <c r="V19995" s="66"/>
    </row>
    <row r="19996" spans="22:22" x14ac:dyDescent="0.3">
      <c r="V19996" s="66"/>
    </row>
    <row r="19997" spans="22:22" x14ac:dyDescent="0.3">
      <c r="V19997" s="66"/>
    </row>
    <row r="19998" spans="22:22" x14ac:dyDescent="0.3">
      <c r="V19998" s="66"/>
    </row>
    <row r="19999" spans="22:22" x14ac:dyDescent="0.3">
      <c r="V19999" s="66"/>
    </row>
    <row r="20000" spans="22:22" x14ac:dyDescent="0.3">
      <c r="V20000" s="66"/>
    </row>
    <row r="20001" spans="22:22" x14ac:dyDescent="0.3">
      <c r="V20001" s="66"/>
    </row>
    <row r="20002" spans="22:22" x14ac:dyDescent="0.3">
      <c r="V20002" s="66"/>
    </row>
    <row r="20003" spans="22:22" x14ac:dyDescent="0.3">
      <c r="V20003" s="66"/>
    </row>
    <row r="20004" spans="22:22" x14ac:dyDescent="0.3">
      <c r="V20004" s="66"/>
    </row>
    <row r="20005" spans="22:22" x14ac:dyDescent="0.3">
      <c r="V20005" s="66"/>
    </row>
    <row r="20006" spans="22:22" x14ac:dyDescent="0.3">
      <c r="V20006" s="66"/>
    </row>
    <row r="20007" spans="22:22" x14ac:dyDescent="0.3">
      <c r="V20007" s="66"/>
    </row>
    <row r="20008" spans="22:22" x14ac:dyDescent="0.3">
      <c r="V20008" s="66"/>
    </row>
    <row r="20009" spans="22:22" x14ac:dyDescent="0.3">
      <c r="V20009" s="66"/>
    </row>
    <row r="20010" spans="22:22" x14ac:dyDescent="0.3">
      <c r="V20010" s="66"/>
    </row>
    <row r="20011" spans="22:22" x14ac:dyDescent="0.3">
      <c r="V20011" s="66"/>
    </row>
    <row r="20012" spans="22:22" x14ac:dyDescent="0.3">
      <c r="V20012" s="66"/>
    </row>
    <row r="20013" spans="22:22" x14ac:dyDescent="0.3">
      <c r="V20013" s="66"/>
    </row>
    <row r="20014" spans="22:22" x14ac:dyDescent="0.3">
      <c r="V20014" s="66"/>
    </row>
    <row r="20015" spans="22:22" x14ac:dyDescent="0.3">
      <c r="V20015" s="66"/>
    </row>
    <row r="20016" spans="22:22" x14ac:dyDescent="0.3">
      <c r="V20016" s="66"/>
    </row>
    <row r="20017" spans="22:22" x14ac:dyDescent="0.3">
      <c r="V20017" s="66"/>
    </row>
    <row r="20018" spans="22:22" x14ac:dyDescent="0.3">
      <c r="V20018" s="66"/>
    </row>
    <row r="20019" spans="22:22" x14ac:dyDescent="0.3">
      <c r="V20019" s="66"/>
    </row>
    <row r="20020" spans="22:22" x14ac:dyDescent="0.3">
      <c r="V20020" s="66"/>
    </row>
    <row r="20021" spans="22:22" x14ac:dyDescent="0.3">
      <c r="V20021" s="66"/>
    </row>
    <row r="20022" spans="22:22" x14ac:dyDescent="0.3">
      <c r="V20022" s="66"/>
    </row>
    <row r="20023" spans="22:22" x14ac:dyDescent="0.3">
      <c r="V20023" s="66"/>
    </row>
    <row r="20024" spans="22:22" x14ac:dyDescent="0.3">
      <c r="V20024" s="66"/>
    </row>
    <row r="20025" spans="22:22" x14ac:dyDescent="0.3">
      <c r="V20025" s="66"/>
    </row>
    <row r="20026" spans="22:22" x14ac:dyDescent="0.3">
      <c r="V20026" s="66"/>
    </row>
    <row r="20027" spans="22:22" x14ac:dyDescent="0.3">
      <c r="V20027" s="66"/>
    </row>
    <row r="20028" spans="22:22" x14ac:dyDescent="0.3">
      <c r="V20028" s="66"/>
    </row>
    <row r="20029" spans="22:22" x14ac:dyDescent="0.3">
      <c r="V20029" s="66"/>
    </row>
    <row r="20030" spans="22:22" x14ac:dyDescent="0.3">
      <c r="V20030" s="66"/>
    </row>
    <row r="20031" spans="22:22" x14ac:dyDescent="0.3">
      <c r="V20031" s="66"/>
    </row>
    <row r="20032" spans="22:22" x14ac:dyDescent="0.3">
      <c r="V20032" s="66"/>
    </row>
    <row r="20033" spans="22:22" x14ac:dyDescent="0.3">
      <c r="V20033" s="66"/>
    </row>
    <row r="20034" spans="22:22" x14ac:dyDescent="0.3">
      <c r="V20034" s="66"/>
    </row>
    <row r="20035" spans="22:22" x14ac:dyDescent="0.3">
      <c r="V20035" s="66"/>
    </row>
    <row r="20036" spans="22:22" x14ac:dyDescent="0.3">
      <c r="V20036" s="66"/>
    </row>
    <row r="20037" spans="22:22" x14ac:dyDescent="0.3">
      <c r="V20037" s="66"/>
    </row>
    <row r="20038" spans="22:22" x14ac:dyDescent="0.3">
      <c r="V20038" s="66"/>
    </row>
    <row r="20039" spans="22:22" x14ac:dyDescent="0.3">
      <c r="V20039" s="66"/>
    </row>
    <row r="20040" spans="22:22" x14ac:dyDescent="0.3">
      <c r="V20040" s="66"/>
    </row>
    <row r="20041" spans="22:22" x14ac:dyDescent="0.3">
      <c r="V20041" s="66"/>
    </row>
    <row r="20042" spans="22:22" x14ac:dyDescent="0.3">
      <c r="V20042" s="66"/>
    </row>
    <row r="20043" spans="22:22" x14ac:dyDescent="0.3">
      <c r="V20043" s="66"/>
    </row>
    <row r="20044" spans="22:22" x14ac:dyDescent="0.3">
      <c r="V20044" s="66"/>
    </row>
    <row r="20045" spans="22:22" x14ac:dyDescent="0.3">
      <c r="V20045" s="66"/>
    </row>
    <row r="20046" spans="22:22" x14ac:dyDescent="0.3">
      <c r="V20046" s="66"/>
    </row>
    <row r="20047" spans="22:22" x14ac:dyDescent="0.3">
      <c r="V20047" s="66"/>
    </row>
    <row r="20048" spans="22:22" x14ac:dyDescent="0.3">
      <c r="V20048" s="66"/>
    </row>
    <row r="20049" spans="22:22" x14ac:dyDescent="0.3">
      <c r="V20049" s="66"/>
    </row>
    <row r="20050" spans="22:22" x14ac:dyDescent="0.3">
      <c r="V20050" s="66"/>
    </row>
    <row r="20051" spans="22:22" x14ac:dyDescent="0.3">
      <c r="V20051" s="66"/>
    </row>
    <row r="20052" spans="22:22" x14ac:dyDescent="0.3">
      <c r="V20052" s="66"/>
    </row>
    <row r="20053" spans="22:22" x14ac:dyDescent="0.3">
      <c r="V20053" s="66"/>
    </row>
    <row r="20054" spans="22:22" x14ac:dyDescent="0.3">
      <c r="V20054" s="66"/>
    </row>
    <row r="20055" spans="22:22" x14ac:dyDescent="0.3">
      <c r="V20055" s="66"/>
    </row>
    <row r="20056" spans="22:22" x14ac:dyDescent="0.3">
      <c r="V20056" s="66"/>
    </row>
    <row r="20057" spans="22:22" x14ac:dyDescent="0.3">
      <c r="V20057" s="66"/>
    </row>
    <row r="20058" spans="22:22" x14ac:dyDescent="0.3">
      <c r="V20058" s="66"/>
    </row>
    <row r="20059" spans="22:22" x14ac:dyDescent="0.3">
      <c r="V20059" s="66"/>
    </row>
    <row r="20060" spans="22:22" x14ac:dyDescent="0.3">
      <c r="V20060" s="66"/>
    </row>
    <row r="20061" spans="22:22" x14ac:dyDescent="0.3">
      <c r="V20061" s="66"/>
    </row>
    <row r="20062" spans="22:22" x14ac:dyDescent="0.3">
      <c r="V20062" s="66"/>
    </row>
    <row r="20063" spans="22:22" x14ac:dyDescent="0.3">
      <c r="V20063" s="66"/>
    </row>
    <row r="20064" spans="22:22" x14ac:dyDescent="0.3">
      <c r="V20064" s="66"/>
    </row>
    <row r="20065" spans="22:22" x14ac:dyDescent="0.3">
      <c r="V20065" s="66"/>
    </row>
    <row r="20066" spans="22:22" x14ac:dyDescent="0.3">
      <c r="V20066" s="66"/>
    </row>
    <row r="20067" spans="22:22" x14ac:dyDescent="0.3">
      <c r="V20067" s="66"/>
    </row>
    <row r="20068" spans="22:22" x14ac:dyDescent="0.3">
      <c r="V20068" s="66"/>
    </row>
    <row r="20069" spans="22:22" x14ac:dyDescent="0.3">
      <c r="V20069" s="66"/>
    </row>
    <row r="20070" spans="22:22" x14ac:dyDescent="0.3">
      <c r="V20070" s="66"/>
    </row>
    <row r="20071" spans="22:22" x14ac:dyDescent="0.3">
      <c r="V20071" s="66"/>
    </row>
  </sheetData>
  <autoFilter ref="A1:AA579" xr:uid="{222E3A18-A027-449B-9B02-EC6926F0B59E}">
    <filterColumn colId="2">
      <filters>
        <filter val="профлист"/>
        <filter val="Профлист 1Н2-1"/>
        <filter val="Профлист 1Н2-2"/>
        <filter val="Профлист 1Н3-1"/>
        <filter val="Профлист 1Н3-10"/>
        <filter val="Профлист 1Н3-11"/>
        <filter val="Профлист 1Н3-12"/>
        <filter val="Профлист 1Н3-13"/>
        <filter val="Профлист 1Н3-14"/>
        <filter val="Профлист 1Н3-15"/>
        <filter val="Профлист 1Н3-16"/>
        <filter val="Профлист 1Н3-17"/>
        <filter val="Профлист 1Н3-18"/>
        <filter val="Профлист 1Н3-19"/>
        <filter val="Профлист 1Н3-2"/>
        <filter val="Профлист 1Н3-20"/>
        <filter val="Профлист 1Н3-21"/>
        <filter val="Профлист 1Н3-22"/>
        <filter val="Профлист 1Н3-23"/>
        <filter val="Профлист 1Н3-24"/>
        <filter val="Профлист 1Н3-25"/>
        <filter val="Профлист 1Н3-26"/>
        <filter val="Профлист 1Н3-3"/>
        <filter val="Профлист 1Н3-4"/>
        <filter val="Профлист 1Н3-5"/>
        <filter val="Профлист 1Н3-6"/>
        <filter val="Профлист 1Н3-7"/>
        <filter val="Профлист 1Н3-8"/>
        <filter val="Профлист 1Н3-9"/>
      </filters>
    </filterColumn>
    <filterColumn colId="10">
      <filters>
        <filter val="10,2"/>
        <filter val="100,6"/>
        <filter val="1019,1"/>
        <filter val="102"/>
        <filter val="103,2"/>
        <filter val="10300,5"/>
        <filter val="1031,8"/>
        <filter val="104,3"/>
        <filter val="1054"/>
        <filter val="106,4"/>
        <filter val="1064"/>
        <filter val="109,1"/>
        <filter val="11,1"/>
        <filter val="11,6"/>
        <filter val="11,7"/>
        <filter val="110,2"/>
        <filter val="11106"/>
        <filter val="1114,5"/>
        <filter val="117,4"/>
        <filter val="1175,5"/>
        <filter val="1176"/>
        <filter val="118,9"/>
        <filter val="1183,6"/>
        <filter val="1188"/>
        <filter val="1198,7"/>
        <filter val="12,2"/>
        <filter val="12,9"/>
        <filter val="1202,3"/>
        <filter val="1226"/>
        <filter val="123,4"/>
        <filter val="123,7"/>
        <filter val="1235,2"/>
        <filter val="12352,9"/>
        <filter val="127,2"/>
        <filter val="13,1"/>
        <filter val="13,9"/>
        <filter val="1352,8"/>
        <filter val="13653,6"/>
        <filter val="137,4"/>
        <filter val="1370,4"/>
        <filter val="1372"/>
        <filter val="138"/>
        <filter val="1395,4"/>
        <filter val="14,4"/>
        <filter val="14,7"/>
        <filter val="1401"/>
        <filter val="141"/>
        <filter val="1483,7"/>
        <filter val="1497"/>
        <filter val="1511,5"/>
        <filter val="1521,2"/>
        <filter val="1524,6"/>
        <filter val="1526,6"/>
        <filter val="1556,1"/>
        <filter val="157,4"/>
        <filter val="1589,2"/>
        <filter val="1611,2"/>
        <filter val="1636,9"/>
        <filter val="164,1"/>
        <filter val="164,2"/>
        <filter val="1643"/>
        <filter val="165,8"/>
        <filter val="1655,1"/>
        <filter val="1659"/>
        <filter val="17"/>
        <filter val="17,2"/>
        <filter val="17,3"/>
        <filter val="170,5"/>
        <filter val="1705,2"/>
        <filter val="172,7"/>
        <filter val="1737,2"/>
        <filter val="174,8"/>
        <filter val="1753,2"/>
        <filter val="177"/>
        <filter val="1779,2"/>
        <filter val="1786,1"/>
        <filter val="179,2"/>
        <filter val="179,9"/>
        <filter val="180,9"/>
        <filter val="183,4"/>
        <filter val="183,6"/>
        <filter val="183,7"/>
        <filter val="18818,5"/>
        <filter val="189,1"/>
        <filter val="189,2"/>
        <filter val="189,5"/>
        <filter val="19"/>
        <filter val="2,5"/>
        <filter val="20,9"/>
        <filter val="200"/>
        <filter val="2018,4"/>
        <filter val="2020,5"/>
        <filter val="2032,1"/>
        <filter val="2039,2"/>
        <filter val="2043,1"/>
        <filter val="2048,1"/>
        <filter val="205,9"/>
        <filter val="2058"/>
        <filter val="2062"/>
        <filter val="21,2"/>
        <filter val="21,3"/>
        <filter val="21,6"/>
        <filter val="210,3"/>
        <filter val="210,5"/>
        <filter val="211"/>
        <filter val="211,3"/>
        <filter val="211,4"/>
        <filter val="211,6"/>
        <filter val="2127"/>
        <filter val="215,2"/>
        <filter val="215,7"/>
        <filter val="216,4"/>
        <filter val="2169,5"/>
        <filter val="218"/>
        <filter val="219,6"/>
        <filter val="221,7"/>
        <filter val="223,6"/>
        <filter val="224,4"/>
        <filter val="225,4"/>
        <filter val="226,8"/>
        <filter val="229,1"/>
        <filter val="230,4"/>
        <filter val="231,3"/>
        <filter val="231,8"/>
        <filter val="232,1"/>
        <filter val="232,6"/>
        <filter val="236,3"/>
        <filter val="24,2"/>
        <filter val="240,2"/>
        <filter val="241,1"/>
        <filter val="2417,6"/>
        <filter val="242,1"/>
        <filter val="242,8"/>
        <filter val="251,8"/>
        <filter val="252,5"/>
        <filter val="257,9"/>
        <filter val="258,1"/>
        <filter val="259,7"/>
        <filter val="261,7"/>
        <filter val="2618"/>
        <filter val="264"/>
        <filter val="264,2"/>
        <filter val="264,8"/>
        <filter val="265,7"/>
        <filter val="266,8"/>
        <filter val="267,1"/>
        <filter val="267,5"/>
        <filter val="267,6"/>
        <filter val="267,7"/>
        <filter val="268,8"/>
        <filter val="2683,8"/>
        <filter val="269,9"/>
        <filter val="2693,3"/>
        <filter val="2694"/>
        <filter val="270,4"/>
        <filter val="270,9"/>
        <filter val="271,5"/>
        <filter val="271,6"/>
        <filter val="272,8"/>
        <filter val="273,6"/>
        <filter val="274,3"/>
        <filter val="274,6"/>
        <filter val="280,2"/>
        <filter val="280,7"/>
        <filter val="282"/>
        <filter val="286,3"/>
        <filter val="287,3"/>
        <filter val="287,5"/>
        <filter val="288,7"/>
        <filter val="289,5"/>
        <filter val="29,5"/>
        <filter val="29,7"/>
        <filter val="290"/>
        <filter val="290,6"/>
        <filter val="292,3"/>
        <filter val="2943"/>
        <filter val="2967,4"/>
        <filter val="2979,2"/>
        <filter val="299,5"/>
        <filter val="30,8"/>
        <filter val="308,8"/>
        <filter val="311,1"/>
        <filter val="312,2"/>
        <filter val="316,3"/>
        <filter val="3164,6"/>
        <filter val="323 272,10"/>
        <filter val="324,7"/>
        <filter val="3273,8"/>
        <filter val="328,2"/>
        <filter val="329,5"/>
        <filter val="330,9"/>
        <filter val="331,4"/>
        <filter val="331,8"/>
        <filter val="3357"/>
        <filter val="3430"/>
        <filter val="345,2"/>
        <filter val="346"/>
        <filter val="346,8"/>
        <filter val="349,2"/>
        <filter val="350,6"/>
        <filter val="357,6"/>
        <filter val="363,2"/>
        <filter val="37,3"/>
        <filter val="3757,4"/>
        <filter val="376,8"/>
        <filter val="3763,7"/>
        <filter val="3785,1"/>
        <filter val="3796,9"/>
        <filter val="39,3"/>
        <filter val="4,3"/>
        <filter val="40"/>
        <filter val="402"/>
        <filter val="41,8"/>
        <filter val="418,2"/>
        <filter val="426,8"/>
        <filter val="43,5"/>
        <filter val="431,4"/>
        <filter val="431,6"/>
        <filter val="432,8"/>
        <filter val="436,5"/>
        <filter val="440"/>
        <filter val="4416,3"/>
        <filter val="451,2"/>
        <filter val="4517,2"/>
        <filter val="4528,7"/>
        <filter val="4536"/>
        <filter val="4542,9"/>
        <filter val="455"/>
        <filter val="457,6"/>
        <filter val="46,4"/>
        <filter val="462,6"/>
        <filter val="467,2"/>
        <filter val="47,5"/>
        <filter val="474,4"/>
        <filter val="4761,6"/>
        <filter val="478"/>
        <filter val="4795,8"/>
        <filter val="48,6"/>
        <filter val="48,8"/>
        <filter val="49,2"/>
        <filter val="5,3"/>
        <filter val="50,8"/>
        <filter val="504,2"/>
        <filter val="504,3"/>
        <filter val="505"/>
        <filter val="510,6"/>
        <filter val="514"/>
        <filter val="52,5"/>
        <filter val="52,6"/>
        <filter val="53,5"/>
        <filter val="535"/>
        <filter val="538,4"/>
        <filter val="54,4"/>
        <filter val="551"/>
        <filter val="572,8"/>
        <filter val="574,6"/>
        <filter val="575,4"/>
        <filter val="576,6"/>
        <filter val="5864,4"/>
        <filter val="595,9"/>
        <filter val="598,2"/>
        <filter val="61,1"/>
        <filter val="617,4"/>
        <filter val="626,2"/>
        <filter val="630,7"/>
        <filter val="630,8"/>
        <filter val="632,6"/>
        <filter val="648,6"/>
        <filter val="657,8"/>
        <filter val="660"/>
        <filter val="660,2"/>
        <filter val="685,2"/>
        <filter val="686"/>
        <filter val="7,5"/>
        <filter val="70"/>
        <filter val="700"/>
        <filter val="720,2"/>
        <filter val="723,2"/>
        <filter val="732,8"/>
        <filter val="743,4"/>
        <filter val="751"/>
        <filter val="752"/>
        <filter val="76,5"/>
        <filter val="780,5"/>
        <filter val="792,4"/>
        <filter val="794,4"/>
        <filter val="8"/>
        <filter val="8,2"/>
        <filter val="81,3"/>
        <filter val="816,2"/>
        <filter val="82,7"/>
        <filter val="83,6"/>
        <filter val="84,4"/>
        <filter val="840"/>
        <filter val="85,2"/>
        <filter val="87,6"/>
        <filter val="878,4"/>
        <filter val="89,6"/>
        <filter val="89,8"/>
        <filter val="9,4"/>
        <filter val="901,6"/>
        <filter val="9071,2"/>
        <filter val="94,2"/>
        <filter val="948"/>
        <filter val="95,2"/>
        <filter val="955,6"/>
        <filter val="966"/>
        <filter val="973,8"/>
        <filter val="98"/>
        <filter val="981"/>
        <filter val="988"/>
      </filters>
    </filterColumn>
    <filterColumn colId="23">
      <filters>
        <filter val="№ 01 от 09.01.2025г."/>
      </filters>
    </filterColumn>
  </autoFilter>
  <phoneticPr fontId="10" type="noConversion"/>
  <conditionalFormatting sqref="I1:K2 I574:K575 I584:K1048576 I3:I455 J3:K572">
    <cfRule type="containsText" dxfId="1831" priority="146" operator="containsText" text="RAL 7004">
      <formula>NOT(ISERROR(SEARCH("RAL 7004",I1)))</formula>
    </cfRule>
    <cfRule type="containsText" dxfId="1830" priority="147" operator="containsText" text="RAL 1021">
      <formula>NOT(ISERROR(SEARCH("RAL 1021",I1)))</formula>
    </cfRule>
    <cfRule type="containsText" dxfId="1829" priority="148" operator="containsText" text="RAL 5015">
      <formula>NOT(ISERROR(SEARCH("RAL 5015",I1)))</formula>
    </cfRule>
  </conditionalFormatting>
  <conditionalFormatting sqref="I573 O573:Q573 L573">
    <cfRule type="containsText" dxfId="1828" priority="143" operator="containsText" text="RAL 7004">
      <formula>NOT(ISERROR(SEARCH("RAL 7004",I573)))</formula>
    </cfRule>
    <cfRule type="containsText" dxfId="1827" priority="144" operator="containsText" text="RAL 1021">
      <formula>NOT(ISERROR(SEARCH("RAL 1021",I573)))</formula>
    </cfRule>
    <cfRule type="containsText" dxfId="1826" priority="145" operator="containsText" text="RAL 5015">
      <formula>NOT(ISERROR(SEARCH("RAL 5015",I573)))</formula>
    </cfRule>
  </conditionalFormatting>
  <conditionalFormatting sqref="I509:I547">
    <cfRule type="containsText" dxfId="1825" priority="140" operator="containsText" text="RAL 7004">
      <formula>NOT(ISERROR(SEARCH("RAL 7004",I509)))</formula>
    </cfRule>
    <cfRule type="containsText" dxfId="1824" priority="141" operator="containsText" text="RAL 1021">
      <formula>NOT(ISERROR(SEARCH("RAL 1021",I509)))</formula>
    </cfRule>
    <cfRule type="containsText" dxfId="1823" priority="142" operator="containsText" text="RAL 5015">
      <formula>NOT(ISERROR(SEARCH("RAL 5015",I509)))</formula>
    </cfRule>
  </conditionalFormatting>
  <conditionalFormatting sqref="I456:I508">
    <cfRule type="containsText" dxfId="1822" priority="137" operator="containsText" text="RAL 7004">
      <formula>NOT(ISERROR(SEARCH("RAL 7004",I456)))</formula>
    </cfRule>
    <cfRule type="containsText" dxfId="1821" priority="138" operator="containsText" text="RAL 1021">
      <formula>NOT(ISERROR(SEARCH("RAL 1021",I456)))</formula>
    </cfRule>
    <cfRule type="containsText" dxfId="1820" priority="139" operator="containsText" text="RAL 5015">
      <formula>NOT(ISERROR(SEARCH("RAL 5015",I456)))</formula>
    </cfRule>
  </conditionalFormatting>
  <conditionalFormatting sqref="I548:I572">
    <cfRule type="containsText" dxfId="1819" priority="134" operator="containsText" text="RAL 7004">
      <formula>NOT(ISERROR(SEARCH("RAL 7004",I548)))</formula>
    </cfRule>
    <cfRule type="containsText" dxfId="1818" priority="135" operator="containsText" text="RAL 1021">
      <formula>NOT(ISERROR(SEARCH("RAL 1021",I548)))</formula>
    </cfRule>
    <cfRule type="containsText" dxfId="1817" priority="136" operator="containsText" text="RAL 5015">
      <formula>NOT(ISERROR(SEARCH("RAL 5015",I548)))</formula>
    </cfRule>
  </conditionalFormatting>
  <conditionalFormatting sqref="V2:V572">
    <cfRule type="cellIs" dxfId="1816" priority="133" operator="greaterThan">
      <formula>0</formula>
    </cfRule>
  </conditionalFormatting>
  <conditionalFormatting sqref="V20072:V1048576 V1:V572">
    <cfRule type="cellIs" dxfId="1815" priority="131" operator="equal">
      <formula>0</formula>
    </cfRule>
    <cfRule type="cellIs" dxfId="1814" priority="132" operator="lessThan">
      <formula>0</formula>
    </cfRule>
  </conditionalFormatting>
  <conditionalFormatting sqref="P1:P572 P574:P575 P584:P1048576">
    <cfRule type="cellIs" dxfId="1813" priority="130" operator="greaterThan">
      <formula>0</formula>
    </cfRule>
  </conditionalFormatting>
  <conditionalFormatting sqref="O1:O572 O574 O584:O1048576">
    <cfRule type="cellIs" dxfId="1812" priority="129" operator="greaterThan">
      <formula>0</formula>
    </cfRule>
  </conditionalFormatting>
  <conditionalFormatting sqref="L1:L572 L574 L584:L1048576">
    <cfRule type="cellIs" dxfId="1811" priority="128" operator="greaterThan">
      <formula>0</formula>
    </cfRule>
  </conditionalFormatting>
  <conditionalFormatting sqref="Q1:Q575 Q584:Q1048576">
    <cfRule type="cellIs" dxfId="1810" priority="120" operator="greaterThan">
      <formula>0</formula>
    </cfRule>
  </conditionalFormatting>
  <conditionalFormatting sqref="Y2:Z72 Y185:Z190 Y243:Z253 Y255:Z256 Y258:Z276 Y512:Z565 Y135:Z135 Y137:Z137 Y139:Z139 Y141:Z183 Y128:Z128 Y130:Z133 Y297:Z302 Y278:Z295 Y567:Z572 Y192:Z241 Y75:Z126 Y304:Z509">
    <cfRule type="expression" dxfId="1809" priority="58">
      <formula>Y2&gt;D2</formula>
    </cfRule>
    <cfRule type="expression" dxfId="1808" priority="59">
      <formula>AA&gt;D2</formula>
    </cfRule>
    <cfRule type="expression" dxfId="1807" priority="60">
      <formula>Y2=D2</formula>
    </cfRule>
  </conditionalFormatting>
  <conditionalFormatting sqref="Y73:Z74">
    <cfRule type="expression" dxfId="1806" priority="55">
      <formula>Y73&gt;D73</formula>
    </cfRule>
    <cfRule type="expression" dxfId="1805" priority="56">
      <formula>AA&gt;D73</formula>
    </cfRule>
    <cfRule type="expression" dxfId="1804" priority="57">
      <formula>Y73=D73</formula>
    </cfRule>
  </conditionalFormatting>
  <conditionalFormatting sqref="Y184:Z184">
    <cfRule type="expression" dxfId="1803" priority="52">
      <formula>Y184&gt;D184</formula>
    </cfRule>
    <cfRule type="expression" dxfId="1802" priority="53">
      <formula>AA&gt;D184</formula>
    </cfRule>
    <cfRule type="expression" dxfId="1801" priority="54">
      <formula>Y184=D184</formula>
    </cfRule>
  </conditionalFormatting>
  <conditionalFormatting sqref="Y242:Z242">
    <cfRule type="expression" dxfId="1800" priority="49">
      <formula>Y242&gt;D242</formula>
    </cfRule>
    <cfRule type="expression" dxfId="1799" priority="50">
      <formula>AA&gt;D242</formula>
    </cfRule>
    <cfRule type="expression" dxfId="1798" priority="51">
      <formula>Y242=D242</formula>
    </cfRule>
  </conditionalFormatting>
  <conditionalFormatting sqref="Y254:Z254">
    <cfRule type="expression" dxfId="1797" priority="46">
      <formula>Y254&gt;D254</formula>
    </cfRule>
    <cfRule type="expression" dxfId="1796" priority="47">
      <formula>AA&gt;D254</formula>
    </cfRule>
    <cfRule type="expression" dxfId="1795" priority="48">
      <formula>Y254=D254</formula>
    </cfRule>
  </conditionalFormatting>
  <conditionalFormatting sqref="Y257:Z257">
    <cfRule type="expression" dxfId="1794" priority="43">
      <formula>Y257&gt;D257</formula>
    </cfRule>
    <cfRule type="expression" dxfId="1793" priority="44">
      <formula>AA&gt;D257</formula>
    </cfRule>
    <cfRule type="expression" dxfId="1792" priority="45">
      <formula>Y257=D257</formula>
    </cfRule>
  </conditionalFormatting>
  <conditionalFormatting sqref="Y191:Z191">
    <cfRule type="expression" dxfId="1791" priority="40">
      <formula>Y191&gt;D191</formula>
    </cfRule>
    <cfRule type="expression" dxfId="1790" priority="41">
      <formula>AA&gt;D191</formula>
    </cfRule>
    <cfRule type="expression" dxfId="1789" priority="42">
      <formula>Y191=D191</formula>
    </cfRule>
  </conditionalFormatting>
  <conditionalFormatting sqref="Y510:Z510">
    <cfRule type="expression" dxfId="1788" priority="37">
      <formula>Y510&gt;D510</formula>
    </cfRule>
    <cfRule type="expression" dxfId="1787" priority="38">
      <formula>AA&gt;D510</formula>
    </cfRule>
    <cfRule type="expression" dxfId="1786" priority="39">
      <formula>Y510=D510</formula>
    </cfRule>
  </conditionalFormatting>
  <conditionalFormatting sqref="Y511:Z511">
    <cfRule type="expression" dxfId="1785" priority="34">
      <formula>Y511&gt;D511</formula>
    </cfRule>
    <cfRule type="expression" dxfId="1784" priority="35">
      <formula>AA&gt;D511</formula>
    </cfRule>
    <cfRule type="expression" dxfId="1783" priority="36">
      <formula>Y511=D511</formula>
    </cfRule>
  </conditionalFormatting>
  <conditionalFormatting sqref="Y134:Z134">
    <cfRule type="expression" dxfId="1782" priority="31">
      <formula>Y134&gt;D134</formula>
    </cfRule>
    <cfRule type="expression" dxfId="1781" priority="32">
      <formula>AA&gt;D134</formula>
    </cfRule>
    <cfRule type="expression" dxfId="1780" priority="33">
      <formula>Y134=D134</formula>
    </cfRule>
  </conditionalFormatting>
  <conditionalFormatting sqref="Y136:Z136">
    <cfRule type="expression" dxfId="1779" priority="28">
      <formula>Y136&gt;D136</formula>
    </cfRule>
    <cfRule type="expression" dxfId="1778" priority="29">
      <formula>AA&gt;D136</formula>
    </cfRule>
    <cfRule type="expression" dxfId="1777" priority="30">
      <formula>Y136=D136</formula>
    </cfRule>
  </conditionalFormatting>
  <conditionalFormatting sqref="Y138:Z138">
    <cfRule type="expression" dxfId="1776" priority="25">
      <formula>Y138&gt;D138</formula>
    </cfRule>
    <cfRule type="expression" dxfId="1775" priority="26">
      <formula>AA&gt;D138</formula>
    </cfRule>
    <cfRule type="expression" dxfId="1774" priority="27">
      <formula>Y138=D138</formula>
    </cfRule>
  </conditionalFormatting>
  <conditionalFormatting sqref="Y140:Z140">
    <cfRule type="expression" dxfId="1773" priority="22">
      <formula>Y140&gt;D140</formula>
    </cfRule>
    <cfRule type="expression" dxfId="1772" priority="23">
      <formula>AA&gt;D140</formula>
    </cfRule>
    <cfRule type="expression" dxfId="1771" priority="24">
      <formula>Y140=D140</formula>
    </cfRule>
  </conditionalFormatting>
  <conditionalFormatting sqref="Y127:Z127">
    <cfRule type="expression" dxfId="1770" priority="19">
      <formula>Y127&gt;D127</formula>
    </cfRule>
    <cfRule type="expression" dxfId="1769" priority="20">
      <formula>AA&gt;D127</formula>
    </cfRule>
    <cfRule type="expression" dxfId="1768" priority="21">
      <formula>Y127=D127</formula>
    </cfRule>
  </conditionalFormatting>
  <conditionalFormatting sqref="Y129:Z129">
    <cfRule type="expression" dxfId="1767" priority="16">
      <formula>Y129&gt;D129</formula>
    </cfRule>
    <cfRule type="expression" dxfId="1766" priority="17">
      <formula>AA&gt;D129</formula>
    </cfRule>
    <cfRule type="expression" dxfId="1765" priority="18">
      <formula>Y129=D129</formula>
    </cfRule>
  </conditionalFormatting>
  <conditionalFormatting sqref="Y296:Z296">
    <cfRule type="expression" dxfId="1764" priority="13">
      <formula>Y296&gt;D296</formula>
    </cfRule>
    <cfRule type="expression" dxfId="1763" priority="14">
      <formula>AA&gt;D296</formula>
    </cfRule>
    <cfRule type="expression" dxfId="1762" priority="15">
      <formula>Y296=D296</formula>
    </cfRule>
  </conditionalFormatting>
  <conditionalFormatting sqref="Y303:Z303">
    <cfRule type="expression" dxfId="1761" priority="10">
      <formula>Y303&gt;D303</formula>
    </cfRule>
    <cfRule type="expression" dxfId="1760" priority="11">
      <formula>AA&gt;D303</formula>
    </cfRule>
    <cfRule type="expression" dxfId="1759" priority="12">
      <formula>Y303=D303</formula>
    </cfRule>
  </conditionalFormatting>
  <conditionalFormatting sqref="Y277:Z277">
    <cfRule type="expression" dxfId="1758" priority="7">
      <formula>Y277&gt;D277</formula>
    </cfRule>
    <cfRule type="expression" dxfId="1757" priority="8">
      <formula>AA&gt;D277</formula>
    </cfRule>
    <cfRule type="expression" dxfId="1756" priority="9">
      <formula>Y277=D277</formula>
    </cfRule>
  </conditionalFormatting>
  <conditionalFormatting sqref="Y566:Z566">
    <cfRule type="expression" dxfId="1755" priority="4">
      <formula>Y566&gt;D566</formula>
    </cfRule>
    <cfRule type="expression" dxfId="1754" priority="5">
      <formula>AA&gt;D566</formula>
    </cfRule>
    <cfRule type="expression" dxfId="1753" priority="6">
      <formula>Y566=D566</formula>
    </cfRule>
  </conditionalFormatting>
  <pageMargins left="0.62992125984251968" right="0.23622047244094491" top="0.55118110236220474" bottom="0.74803149606299213" header="0.31496062992125984" footer="0.31496062992125984"/>
  <pageSetup paperSize="9" scale="27" fitToHeight="0" orientation="portrait" r:id="rId1"/>
  <headerFooter differentFirst="1">
    <oddHeader>&amp;C&amp;"-,курсив"1 очередь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12846-D873-418B-A978-CE95BBBEE5C5}">
  <sheetPr filterMode="1">
    <pageSetUpPr fitToPage="1"/>
  </sheetPr>
  <dimension ref="A1:AO669"/>
  <sheetViews>
    <sheetView view="pageBreakPreview" zoomScale="70" zoomScaleNormal="85" zoomScaleSheetLayoutView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51" sqref="C151"/>
    </sheetView>
  </sheetViews>
  <sheetFormatPr defaultColWidth="9.109375" defaultRowHeight="15.6" outlineLevelCol="1" x14ac:dyDescent="0.3"/>
  <cols>
    <col min="1" max="1" width="10.33203125" style="81" customWidth="1"/>
    <col min="2" max="2" width="13.5546875" style="82" customWidth="1"/>
    <col min="3" max="3" width="32.77734375" style="86" customWidth="1"/>
    <col min="4" max="4" width="15.33203125" style="86" customWidth="1"/>
    <col min="5" max="5" width="14" style="83" customWidth="1"/>
    <col min="6" max="6" width="13.6640625" style="84" customWidth="1"/>
    <col min="7" max="7" width="13.33203125" style="85" hidden="1" customWidth="1"/>
    <col min="8" max="8" width="11.5546875" style="85" hidden="1" customWidth="1"/>
    <col min="9" max="9" width="14.109375" style="86" hidden="1" customWidth="1"/>
    <col min="10" max="11" width="14.109375" style="86" customWidth="1"/>
    <col min="12" max="12" width="14.109375" style="253" customWidth="1"/>
    <col min="13" max="14" width="14.109375" style="86" customWidth="1"/>
    <col min="15" max="16" width="14.109375" style="246" customWidth="1"/>
    <col min="17" max="21" width="12.44140625" style="63" customWidth="1" outlineLevel="1"/>
    <col min="22" max="22" width="14.109375" style="63" customWidth="1" outlineLevel="1"/>
    <col min="23" max="27" width="14.109375" style="87" customWidth="1" outlineLevel="1"/>
    <col min="28" max="29" width="12.44140625" style="63" customWidth="1" outlineLevel="1"/>
    <col min="30" max="30" width="13.109375" style="63" customWidth="1" outlineLevel="1"/>
    <col min="31" max="32" width="13.33203125" style="63" customWidth="1" outlineLevel="1"/>
    <col min="33" max="33" width="8.33203125" style="88" customWidth="1" outlineLevel="1"/>
    <col min="34" max="34" width="13.6640625" style="88" customWidth="1"/>
    <col min="35" max="35" width="26.21875" style="183" customWidth="1" outlineLevel="1"/>
    <col min="36" max="36" width="27.6640625" style="79" customWidth="1" outlineLevel="1"/>
    <col min="37" max="37" width="39" style="86" customWidth="1"/>
    <col min="38" max="16384" width="9.109375" style="86"/>
  </cols>
  <sheetData>
    <row r="1" spans="1:37" s="65" customFormat="1" ht="33" customHeight="1" x14ac:dyDescent="0.3">
      <c r="A1" s="97"/>
      <c r="B1" s="98"/>
      <c r="C1" s="98"/>
      <c r="D1" s="99" t="s">
        <v>4790</v>
      </c>
      <c r="E1" s="100"/>
      <c r="F1" s="101"/>
      <c r="G1" s="102"/>
      <c r="H1" s="102"/>
      <c r="I1" s="103"/>
      <c r="J1" s="103"/>
      <c r="K1" s="103"/>
      <c r="L1" s="249"/>
      <c r="M1" s="103"/>
      <c r="N1" s="103"/>
      <c r="O1" s="242"/>
      <c r="P1" s="242"/>
      <c r="Q1" s="103"/>
      <c r="R1" s="104"/>
      <c r="S1" s="104"/>
      <c r="T1" s="103"/>
      <c r="U1" s="103"/>
      <c r="V1" s="103"/>
      <c r="W1" s="104"/>
      <c r="X1" s="98"/>
      <c r="Y1" s="103"/>
      <c r="Z1" s="105"/>
      <c r="AA1" s="105"/>
      <c r="AB1" s="106"/>
      <c r="AC1" s="106"/>
      <c r="AD1" s="107"/>
      <c r="AE1" s="98"/>
      <c r="AF1" s="98"/>
      <c r="AG1" s="98"/>
      <c r="AH1" s="108"/>
      <c r="AI1" s="181"/>
      <c r="AJ1" s="180"/>
    </row>
    <row r="2" spans="1:37" ht="31.2" x14ac:dyDescent="0.3">
      <c r="A2" s="124" t="s">
        <v>153</v>
      </c>
      <c r="B2" s="125" t="s">
        <v>1</v>
      </c>
      <c r="C2" s="125" t="s">
        <v>154</v>
      </c>
      <c r="D2" s="126" t="s">
        <v>155</v>
      </c>
      <c r="E2" s="127" t="s">
        <v>156</v>
      </c>
      <c r="F2" s="128" t="s">
        <v>157</v>
      </c>
      <c r="G2" s="129" t="s">
        <v>158</v>
      </c>
      <c r="H2" s="129" t="s">
        <v>159</v>
      </c>
      <c r="I2" s="93" t="s">
        <v>160</v>
      </c>
      <c r="J2" s="93" t="s">
        <v>5044</v>
      </c>
      <c r="K2" s="93" t="s">
        <v>5045</v>
      </c>
      <c r="L2" s="250"/>
      <c r="M2" s="93"/>
      <c r="N2" s="93"/>
      <c r="O2" s="243"/>
      <c r="P2" s="243"/>
      <c r="Q2" s="76" t="s">
        <v>3223</v>
      </c>
      <c r="R2" s="76" t="s">
        <v>3224</v>
      </c>
      <c r="S2" s="76" t="s">
        <v>3225</v>
      </c>
      <c r="T2" s="76" t="s">
        <v>3226</v>
      </c>
      <c r="U2" s="76" t="s">
        <v>3227</v>
      </c>
      <c r="V2" s="76" t="s">
        <v>3228</v>
      </c>
      <c r="W2" s="130" t="s">
        <v>3229</v>
      </c>
      <c r="X2" s="130" t="s">
        <v>3230</v>
      </c>
      <c r="Y2" s="130" t="s">
        <v>3231</v>
      </c>
      <c r="Z2" s="130" t="s">
        <v>3232</v>
      </c>
      <c r="AA2" s="130" t="s">
        <v>3233</v>
      </c>
      <c r="AB2" s="76" t="s">
        <v>3234</v>
      </c>
      <c r="AC2" s="76" t="s">
        <v>3235</v>
      </c>
      <c r="AD2" s="76" t="s">
        <v>3236</v>
      </c>
      <c r="AE2" s="76" t="s">
        <v>3237</v>
      </c>
      <c r="AF2" s="76" t="s">
        <v>3238</v>
      </c>
      <c r="AG2" s="76" t="s">
        <v>1771</v>
      </c>
      <c r="AH2" s="76" t="s">
        <v>160</v>
      </c>
      <c r="AI2" s="162" t="s">
        <v>4840</v>
      </c>
      <c r="AJ2" s="162" t="s">
        <v>4841</v>
      </c>
    </row>
    <row r="3" spans="1:37" hidden="1" x14ac:dyDescent="0.3">
      <c r="A3" s="131" t="s">
        <v>162</v>
      </c>
      <c r="B3" s="132" t="s">
        <v>1776</v>
      </c>
      <c r="C3" s="132" t="s">
        <v>3239</v>
      </c>
      <c r="D3" s="92">
        <v>30</v>
      </c>
      <c r="E3" s="133">
        <v>45.5</v>
      </c>
      <c r="F3" s="134">
        <v>1365</v>
      </c>
      <c r="G3" s="135">
        <v>1.28</v>
      </c>
      <c r="H3" s="135">
        <v>38.4</v>
      </c>
      <c r="I3" s="92" t="s">
        <v>165</v>
      </c>
      <c r="J3" s="133">
        <f>(Q3+R3+S3+T3+U3+V3+W3+X3)*E3</f>
        <v>682.5</v>
      </c>
      <c r="K3" s="133">
        <f>(Y3+Z3+AA3+AB3+AC3+AD3+AE3+AF3)*E3</f>
        <v>682.5</v>
      </c>
      <c r="L3" s="251">
        <f t="shared" ref="L3:L14" si="0">AG3*E3</f>
        <v>0</v>
      </c>
      <c r="M3" s="133">
        <v>682.5</v>
      </c>
      <c r="N3" s="133">
        <v>682.5</v>
      </c>
      <c r="O3" s="244">
        <v>30</v>
      </c>
      <c r="P3" s="244">
        <f>O3*E3</f>
        <v>1365</v>
      </c>
      <c r="Q3" s="77">
        <v>1</v>
      </c>
      <c r="R3" s="77">
        <v>2</v>
      </c>
      <c r="S3" s="77">
        <v>2</v>
      </c>
      <c r="T3" s="77">
        <v>2</v>
      </c>
      <c r="U3" s="77">
        <v>2</v>
      </c>
      <c r="V3" s="77">
        <v>2</v>
      </c>
      <c r="W3" s="136">
        <v>2</v>
      </c>
      <c r="X3" s="136">
        <v>2</v>
      </c>
      <c r="Y3" s="136">
        <v>1</v>
      </c>
      <c r="Z3" s="136">
        <v>2</v>
      </c>
      <c r="AA3" s="136">
        <v>2</v>
      </c>
      <c r="AB3" s="77">
        <v>2</v>
      </c>
      <c r="AC3" s="77">
        <v>2</v>
      </c>
      <c r="AD3" s="77">
        <v>2</v>
      </c>
      <c r="AE3" s="77">
        <v>2</v>
      </c>
      <c r="AF3" s="77">
        <v>2</v>
      </c>
      <c r="AG3" s="78">
        <f>D3-Q3-R3-S3-T3-U3-V3-W3-X3-Y3-Z3-AA3-AB3-AC3-AD3-AE3-AF3</f>
        <v>0</v>
      </c>
      <c r="AH3" s="78"/>
      <c r="AI3" s="182" t="s">
        <v>4971</v>
      </c>
      <c r="AJ3" s="163">
        <v>30</v>
      </c>
    </row>
    <row r="4" spans="1:37" hidden="1" x14ac:dyDescent="0.3">
      <c r="A4" s="131" t="s">
        <v>167</v>
      </c>
      <c r="B4" s="132" t="s">
        <v>1777</v>
      </c>
      <c r="C4" s="132" t="s">
        <v>3240</v>
      </c>
      <c r="D4" s="92">
        <v>1</v>
      </c>
      <c r="E4" s="133">
        <v>49.7</v>
      </c>
      <c r="F4" s="134">
        <v>49.7</v>
      </c>
      <c r="G4" s="135">
        <v>1.38</v>
      </c>
      <c r="H4" s="135">
        <v>1.38</v>
      </c>
      <c r="I4" s="92" t="s">
        <v>170</v>
      </c>
      <c r="J4" s="133">
        <f t="shared" ref="J4:J67" si="1">(Q4+R4+S4+T4+U4+V4+W4+X4)*E4</f>
        <v>0</v>
      </c>
      <c r="K4" s="133">
        <f t="shared" ref="K4:K67" si="2">(Y4+Z4+AA4+AB4+AC4+AD4+AE4+AF4)*E4</f>
        <v>0</v>
      </c>
      <c r="L4" s="251">
        <f t="shared" si="0"/>
        <v>49.7</v>
      </c>
      <c r="M4" s="133"/>
      <c r="N4" s="133"/>
      <c r="O4" s="244">
        <v>0</v>
      </c>
      <c r="P4" s="244">
        <f t="shared" ref="P4:P67" si="3">O4*E4</f>
        <v>0</v>
      </c>
      <c r="Q4" s="77"/>
      <c r="R4" s="77"/>
      <c r="S4" s="77"/>
      <c r="T4" s="77"/>
      <c r="U4" s="77"/>
      <c r="V4" s="77"/>
      <c r="W4" s="136"/>
      <c r="X4" s="136"/>
      <c r="Y4" s="136"/>
      <c r="Z4" s="136"/>
      <c r="AA4" s="136"/>
      <c r="AB4" s="77"/>
      <c r="AC4" s="77"/>
      <c r="AD4" s="77"/>
      <c r="AE4" s="77"/>
      <c r="AF4" s="77"/>
      <c r="AG4" s="78">
        <f t="shared" ref="AG4:AG67" si="4">D4-Q4-R4-S4-T4-U4-V4-W4-X4-Y4-Z4-AA4-AB4-AC4-AD4-AE4-AF4</f>
        <v>1</v>
      </c>
      <c r="AH4" s="78" t="s">
        <v>1772</v>
      </c>
      <c r="AI4" s="182"/>
      <c r="AJ4" s="163"/>
    </row>
    <row r="5" spans="1:37" hidden="1" x14ac:dyDescent="0.3">
      <c r="A5" s="131" t="s">
        <v>171</v>
      </c>
      <c r="B5" s="132" t="s">
        <v>1778</v>
      </c>
      <c r="C5" s="132" t="s">
        <v>3241</v>
      </c>
      <c r="D5" s="92">
        <v>2</v>
      </c>
      <c r="E5" s="133">
        <v>70.599999999999994</v>
      </c>
      <c r="F5" s="134">
        <v>141.19999999999999</v>
      </c>
      <c r="G5" s="135">
        <v>1.94</v>
      </c>
      <c r="H5" s="135">
        <v>3.88</v>
      </c>
      <c r="I5" s="92" t="s">
        <v>165</v>
      </c>
      <c r="J5" s="133">
        <f t="shared" si="1"/>
        <v>0</v>
      </c>
      <c r="K5" s="133">
        <f t="shared" si="2"/>
        <v>0</v>
      </c>
      <c r="L5" s="251">
        <f t="shared" si="0"/>
        <v>141.19999999999999</v>
      </c>
      <c r="M5" s="134">
        <v>141.19999999999999</v>
      </c>
      <c r="N5" s="133"/>
      <c r="O5" s="244">
        <v>2</v>
      </c>
      <c r="P5" s="244">
        <f t="shared" si="3"/>
        <v>141.19999999999999</v>
      </c>
      <c r="Q5" s="77"/>
      <c r="R5" s="77"/>
      <c r="S5" s="77"/>
      <c r="T5" s="77"/>
      <c r="U5" s="77"/>
      <c r="V5" s="77"/>
      <c r="W5" s="136"/>
      <c r="X5" s="136"/>
      <c r="Y5" s="136"/>
      <c r="Z5" s="136"/>
      <c r="AA5" s="136"/>
      <c r="AB5" s="77"/>
      <c r="AC5" s="77"/>
      <c r="AD5" s="77"/>
      <c r="AE5" s="77"/>
      <c r="AF5" s="77"/>
      <c r="AG5" s="78">
        <f t="shared" si="4"/>
        <v>2</v>
      </c>
      <c r="AH5" s="78" t="s">
        <v>1772</v>
      </c>
      <c r="AI5" s="182" t="s">
        <v>4974</v>
      </c>
      <c r="AJ5" s="163">
        <v>2</v>
      </c>
    </row>
    <row r="6" spans="1:37" hidden="1" x14ac:dyDescent="0.3">
      <c r="A6" s="131" t="s">
        <v>173</v>
      </c>
      <c r="B6" s="132" t="s">
        <v>1779</v>
      </c>
      <c r="C6" s="132" t="s">
        <v>3242</v>
      </c>
      <c r="D6" s="92">
        <v>2</v>
      </c>
      <c r="E6" s="133">
        <v>4701.6000000000004</v>
      </c>
      <c r="F6" s="134">
        <v>9403.2000000000007</v>
      </c>
      <c r="G6" s="135">
        <v>60.65</v>
      </c>
      <c r="H6" s="135">
        <v>121.3</v>
      </c>
      <c r="I6" s="92" t="s">
        <v>165</v>
      </c>
      <c r="J6" s="133">
        <f t="shared" si="1"/>
        <v>4701.6000000000004</v>
      </c>
      <c r="K6" s="133">
        <f t="shared" si="2"/>
        <v>4701.6000000000004</v>
      </c>
      <c r="L6" s="251">
        <f t="shared" si="0"/>
        <v>0</v>
      </c>
      <c r="M6" s="133"/>
      <c r="N6" s="133"/>
      <c r="O6" s="244">
        <v>0</v>
      </c>
      <c r="P6" s="244">
        <f t="shared" si="3"/>
        <v>0</v>
      </c>
      <c r="Q6" s="77">
        <v>1</v>
      </c>
      <c r="R6" s="77"/>
      <c r="S6" s="77"/>
      <c r="T6" s="77"/>
      <c r="U6" s="77"/>
      <c r="V6" s="77"/>
      <c r="W6" s="136"/>
      <c r="X6" s="136"/>
      <c r="Y6" s="136">
        <v>1</v>
      </c>
      <c r="Z6" s="136"/>
      <c r="AA6" s="136"/>
      <c r="AB6" s="77"/>
      <c r="AC6" s="77"/>
      <c r="AD6" s="77"/>
      <c r="AE6" s="77"/>
      <c r="AF6" s="77"/>
      <c r="AG6" s="78">
        <f t="shared" si="4"/>
        <v>0</v>
      </c>
      <c r="AH6" s="78"/>
      <c r="AI6" s="182"/>
      <c r="AJ6" s="163"/>
    </row>
    <row r="7" spans="1:37" ht="108.6" hidden="1" customHeight="1" x14ac:dyDescent="0.3">
      <c r="A7" s="131" t="s">
        <v>176</v>
      </c>
      <c r="B7" s="132" t="s">
        <v>26</v>
      </c>
      <c r="C7" s="132" t="s">
        <v>3243</v>
      </c>
      <c r="D7" s="92">
        <v>11</v>
      </c>
      <c r="E7" s="133">
        <v>4551.2</v>
      </c>
      <c r="F7" s="134">
        <v>50063.199999999997</v>
      </c>
      <c r="G7" s="135">
        <v>57.72</v>
      </c>
      <c r="H7" s="135">
        <v>634.91999999999996</v>
      </c>
      <c r="I7" s="92" t="s">
        <v>165</v>
      </c>
      <c r="J7" s="133">
        <f t="shared" si="1"/>
        <v>22756</v>
      </c>
      <c r="K7" s="133">
        <f t="shared" si="2"/>
        <v>27307.199999999997</v>
      </c>
      <c r="L7" s="251">
        <f t="shared" si="0"/>
        <v>0</v>
      </c>
      <c r="M7" s="133">
        <v>22756</v>
      </c>
      <c r="N7" s="133">
        <v>27307.199999999997</v>
      </c>
      <c r="O7" s="244">
        <v>11</v>
      </c>
      <c r="P7" s="244">
        <f t="shared" si="3"/>
        <v>50063.199999999997</v>
      </c>
      <c r="Q7" s="77"/>
      <c r="R7" s="77">
        <v>1</v>
      </c>
      <c r="S7" s="77">
        <v>1</v>
      </c>
      <c r="T7" s="77"/>
      <c r="U7" s="77"/>
      <c r="V7" s="77">
        <v>1</v>
      </c>
      <c r="W7" s="136">
        <v>1</v>
      </c>
      <c r="X7" s="136">
        <v>1</v>
      </c>
      <c r="Y7" s="136"/>
      <c r="Z7" s="136">
        <v>1</v>
      </c>
      <c r="AA7" s="136">
        <v>1</v>
      </c>
      <c r="AB7" s="77">
        <v>1</v>
      </c>
      <c r="AC7" s="77"/>
      <c r="AD7" s="77">
        <v>1</v>
      </c>
      <c r="AE7" s="77">
        <v>1</v>
      </c>
      <c r="AF7" s="77">
        <v>1</v>
      </c>
      <c r="AG7" s="78">
        <f t="shared" si="4"/>
        <v>0</v>
      </c>
      <c r="AH7" s="78"/>
      <c r="AI7" s="182" t="s">
        <v>5008</v>
      </c>
      <c r="AJ7" s="163">
        <f>3+1+1+1+1+1+3</f>
        <v>11</v>
      </c>
      <c r="AK7" s="89" t="s">
        <v>5039</v>
      </c>
    </row>
    <row r="8" spans="1:37" ht="31.2" hidden="1" x14ac:dyDescent="0.3">
      <c r="A8" s="131" t="s">
        <v>178</v>
      </c>
      <c r="B8" s="132" t="s">
        <v>1780</v>
      </c>
      <c r="C8" s="132" t="s">
        <v>3244</v>
      </c>
      <c r="D8" s="92">
        <v>8</v>
      </c>
      <c r="E8" s="133">
        <v>4535.6000000000004</v>
      </c>
      <c r="F8" s="134">
        <v>36284.800000000003</v>
      </c>
      <c r="G8" s="135">
        <v>57.32</v>
      </c>
      <c r="H8" s="135">
        <v>458.56</v>
      </c>
      <c r="I8" s="92" t="s">
        <v>165</v>
      </c>
      <c r="J8" s="133">
        <f t="shared" si="1"/>
        <v>18142.400000000001</v>
      </c>
      <c r="K8" s="133">
        <f t="shared" si="2"/>
        <v>18142.400000000001</v>
      </c>
      <c r="L8" s="251">
        <f t="shared" si="0"/>
        <v>0</v>
      </c>
      <c r="M8" s="133">
        <f>2*E8</f>
        <v>9071.2000000000007</v>
      </c>
      <c r="N8" s="133"/>
      <c r="O8" s="244">
        <v>2</v>
      </c>
      <c r="P8" s="244">
        <f t="shared" si="3"/>
        <v>9071.2000000000007</v>
      </c>
      <c r="Q8" s="77"/>
      <c r="R8" s="77">
        <v>1</v>
      </c>
      <c r="S8" s="77">
        <v>1</v>
      </c>
      <c r="T8" s="77"/>
      <c r="U8" s="77"/>
      <c r="V8" s="77">
        <v>1</v>
      </c>
      <c r="W8" s="136">
        <v>1</v>
      </c>
      <c r="X8" s="136"/>
      <c r="Y8" s="136"/>
      <c r="Z8" s="136">
        <v>1</v>
      </c>
      <c r="AA8" s="136">
        <v>1</v>
      </c>
      <c r="AB8" s="77"/>
      <c r="AC8" s="77"/>
      <c r="AD8" s="77">
        <v>1</v>
      </c>
      <c r="AE8" s="77">
        <v>1</v>
      </c>
      <c r="AF8" s="77"/>
      <c r="AG8" s="78">
        <f t="shared" si="4"/>
        <v>0</v>
      </c>
      <c r="AH8" s="78"/>
      <c r="AI8" s="182" t="s">
        <v>5005</v>
      </c>
      <c r="AJ8" s="163">
        <f>1+1</f>
        <v>2</v>
      </c>
      <c r="AK8" s="86" t="s">
        <v>5042</v>
      </c>
    </row>
    <row r="9" spans="1:37" hidden="1" x14ac:dyDescent="0.3">
      <c r="A9" s="131" t="s">
        <v>180</v>
      </c>
      <c r="B9" s="132" t="s">
        <v>1781</v>
      </c>
      <c r="C9" s="132" t="s">
        <v>3245</v>
      </c>
      <c r="D9" s="92">
        <v>1</v>
      </c>
      <c r="E9" s="133">
        <v>4551.2</v>
      </c>
      <c r="F9" s="134">
        <v>4551.2</v>
      </c>
      <c r="G9" s="135">
        <v>57.72</v>
      </c>
      <c r="H9" s="135">
        <v>57.72</v>
      </c>
      <c r="I9" s="92" t="s">
        <v>165</v>
      </c>
      <c r="J9" s="133">
        <f t="shared" si="1"/>
        <v>4551.2</v>
      </c>
      <c r="K9" s="133">
        <f t="shared" si="2"/>
        <v>0</v>
      </c>
      <c r="L9" s="251">
        <f t="shared" si="0"/>
        <v>0</v>
      </c>
      <c r="M9" s="133"/>
      <c r="N9" s="133"/>
      <c r="O9" s="244">
        <v>0</v>
      </c>
      <c r="P9" s="244">
        <f t="shared" si="3"/>
        <v>0</v>
      </c>
      <c r="Q9" s="77"/>
      <c r="R9" s="77"/>
      <c r="S9" s="77"/>
      <c r="T9" s="77">
        <v>1</v>
      </c>
      <c r="U9" s="77"/>
      <c r="V9" s="77"/>
      <c r="W9" s="136"/>
      <c r="X9" s="136"/>
      <c r="Y9" s="136"/>
      <c r="Z9" s="136"/>
      <c r="AA9" s="136"/>
      <c r="AB9" s="77"/>
      <c r="AC9" s="77"/>
      <c r="AD9" s="77"/>
      <c r="AE9" s="77"/>
      <c r="AF9" s="77"/>
      <c r="AG9" s="78">
        <f t="shared" si="4"/>
        <v>0</v>
      </c>
      <c r="AH9" s="78"/>
      <c r="AI9" s="182"/>
      <c r="AJ9" s="163"/>
    </row>
    <row r="10" spans="1:37" hidden="1" x14ac:dyDescent="0.3">
      <c r="A10" s="131" t="s">
        <v>183</v>
      </c>
      <c r="B10" s="132" t="s">
        <v>1782</v>
      </c>
      <c r="C10" s="132" t="s">
        <v>3246</v>
      </c>
      <c r="D10" s="92">
        <v>2</v>
      </c>
      <c r="E10" s="133">
        <v>4535.6000000000004</v>
      </c>
      <c r="F10" s="134">
        <v>9071.2000000000007</v>
      </c>
      <c r="G10" s="135">
        <v>57.32</v>
      </c>
      <c r="H10" s="135">
        <v>114.64</v>
      </c>
      <c r="I10" s="92" t="s">
        <v>165</v>
      </c>
      <c r="J10" s="133">
        <f t="shared" si="1"/>
        <v>4535.6000000000004</v>
      </c>
      <c r="K10" s="133">
        <f t="shared" si="2"/>
        <v>4535.6000000000004</v>
      </c>
      <c r="L10" s="251">
        <f t="shared" si="0"/>
        <v>0</v>
      </c>
      <c r="M10" s="133">
        <v>4535.6000000000004</v>
      </c>
      <c r="N10" s="133"/>
      <c r="O10" s="244">
        <v>1</v>
      </c>
      <c r="P10" s="244">
        <f t="shared" si="3"/>
        <v>4535.6000000000004</v>
      </c>
      <c r="Q10" s="77"/>
      <c r="R10" s="77"/>
      <c r="S10" s="77"/>
      <c r="T10" s="77"/>
      <c r="U10" s="77">
        <v>1</v>
      </c>
      <c r="V10" s="77"/>
      <c r="W10" s="136"/>
      <c r="X10" s="136"/>
      <c r="Y10" s="136"/>
      <c r="Z10" s="136"/>
      <c r="AA10" s="136"/>
      <c r="AB10" s="77"/>
      <c r="AC10" s="77">
        <v>1</v>
      </c>
      <c r="AD10" s="77"/>
      <c r="AE10" s="77"/>
      <c r="AF10" s="77"/>
      <c r="AG10" s="78">
        <f t="shared" si="4"/>
        <v>0</v>
      </c>
      <c r="AH10" s="78"/>
      <c r="AI10" s="182" t="s">
        <v>5015</v>
      </c>
      <c r="AJ10" s="163">
        <v>1</v>
      </c>
    </row>
    <row r="11" spans="1:37" hidden="1" x14ac:dyDescent="0.3">
      <c r="A11" s="131" t="s">
        <v>186</v>
      </c>
      <c r="B11" s="132" t="s">
        <v>1783</v>
      </c>
      <c r="C11" s="132" t="s">
        <v>3247</v>
      </c>
      <c r="D11" s="92">
        <v>2</v>
      </c>
      <c r="E11" s="133">
        <v>4528.7</v>
      </c>
      <c r="F11" s="134">
        <v>9057.4</v>
      </c>
      <c r="G11" s="135">
        <v>57.15</v>
      </c>
      <c r="H11" s="135">
        <v>114.3</v>
      </c>
      <c r="I11" s="92" t="s">
        <v>165</v>
      </c>
      <c r="J11" s="133">
        <f t="shared" si="1"/>
        <v>4528.7</v>
      </c>
      <c r="K11" s="133">
        <f t="shared" si="2"/>
        <v>4528.7</v>
      </c>
      <c r="L11" s="251">
        <f t="shared" si="0"/>
        <v>0</v>
      </c>
      <c r="M11" s="133">
        <v>4528.7</v>
      </c>
      <c r="N11" s="133"/>
      <c r="O11" s="244">
        <v>1</v>
      </c>
      <c r="P11" s="244">
        <f t="shared" si="3"/>
        <v>4528.7</v>
      </c>
      <c r="Q11" s="77"/>
      <c r="R11" s="77"/>
      <c r="S11" s="77"/>
      <c r="T11" s="77"/>
      <c r="U11" s="77"/>
      <c r="V11" s="77"/>
      <c r="W11" s="136"/>
      <c r="X11" s="136">
        <v>1</v>
      </c>
      <c r="Y11" s="136"/>
      <c r="Z11" s="136"/>
      <c r="AA11" s="136"/>
      <c r="AB11" s="77"/>
      <c r="AC11" s="77"/>
      <c r="AD11" s="77"/>
      <c r="AE11" s="77"/>
      <c r="AF11" s="77">
        <v>1</v>
      </c>
      <c r="AG11" s="78">
        <f t="shared" si="4"/>
        <v>0</v>
      </c>
      <c r="AH11" s="78"/>
      <c r="AI11" s="182" t="s">
        <v>5016</v>
      </c>
      <c r="AJ11" s="163">
        <v>1</v>
      </c>
    </row>
    <row r="12" spans="1:37" hidden="1" x14ac:dyDescent="0.3">
      <c r="A12" s="131" t="s">
        <v>188</v>
      </c>
      <c r="B12" s="132" t="s">
        <v>27</v>
      </c>
      <c r="C12" s="132" t="s">
        <v>3248</v>
      </c>
      <c r="D12" s="92">
        <v>1</v>
      </c>
      <c r="E12" s="133">
        <v>4386.3999999999996</v>
      </c>
      <c r="F12" s="134">
        <v>4386.3999999999996</v>
      </c>
      <c r="G12" s="135">
        <v>54.7</v>
      </c>
      <c r="H12" s="135">
        <v>54.7</v>
      </c>
      <c r="I12" s="92" t="s">
        <v>165</v>
      </c>
      <c r="J12" s="133">
        <f t="shared" si="1"/>
        <v>4386.3999999999996</v>
      </c>
      <c r="K12" s="133">
        <f t="shared" si="2"/>
        <v>0</v>
      </c>
      <c r="L12" s="251">
        <f t="shared" si="0"/>
        <v>0</v>
      </c>
      <c r="M12" s="133">
        <v>4386.3999999999996</v>
      </c>
      <c r="N12" s="133"/>
      <c r="O12" s="244">
        <v>1</v>
      </c>
      <c r="P12" s="244">
        <f t="shared" si="3"/>
        <v>4386.3999999999996</v>
      </c>
      <c r="Q12" s="77"/>
      <c r="R12" s="77"/>
      <c r="S12" s="77"/>
      <c r="T12" s="77">
        <v>1</v>
      </c>
      <c r="U12" s="77"/>
      <c r="V12" s="77"/>
      <c r="W12" s="136"/>
      <c r="X12" s="136"/>
      <c r="Y12" s="136"/>
      <c r="Z12" s="136"/>
      <c r="AA12" s="136"/>
      <c r="AB12" s="77"/>
      <c r="AC12" s="77"/>
      <c r="AD12" s="77"/>
      <c r="AE12" s="77"/>
      <c r="AF12" s="77"/>
      <c r="AG12" s="78">
        <f t="shared" si="4"/>
        <v>0</v>
      </c>
      <c r="AH12" s="78"/>
      <c r="AI12" s="182" t="s">
        <v>5012</v>
      </c>
      <c r="AJ12" s="163">
        <v>1</v>
      </c>
    </row>
    <row r="13" spans="1:37" hidden="1" x14ac:dyDescent="0.3">
      <c r="A13" s="131" t="s">
        <v>190</v>
      </c>
      <c r="B13" s="132" t="s">
        <v>148</v>
      </c>
      <c r="C13" s="132" t="s">
        <v>3249</v>
      </c>
      <c r="D13" s="92">
        <v>2</v>
      </c>
      <c r="E13" s="133">
        <v>4425.2</v>
      </c>
      <c r="F13" s="134">
        <v>8850.4</v>
      </c>
      <c r="G13" s="135">
        <v>55.46</v>
      </c>
      <c r="H13" s="135">
        <v>110.92</v>
      </c>
      <c r="I13" s="92" t="s">
        <v>165</v>
      </c>
      <c r="J13" s="133">
        <f t="shared" si="1"/>
        <v>4425.2</v>
      </c>
      <c r="K13" s="133">
        <f t="shared" si="2"/>
        <v>4425.2</v>
      </c>
      <c r="L13" s="251">
        <f t="shared" si="0"/>
        <v>0</v>
      </c>
      <c r="M13" s="133">
        <v>4425.2</v>
      </c>
      <c r="N13" s="133">
        <v>4425.2</v>
      </c>
      <c r="O13" s="244">
        <v>2</v>
      </c>
      <c r="P13" s="244">
        <f t="shared" si="3"/>
        <v>8850.4</v>
      </c>
      <c r="Q13" s="77"/>
      <c r="R13" s="77"/>
      <c r="S13" s="77"/>
      <c r="T13" s="77"/>
      <c r="U13" s="77">
        <v>1</v>
      </c>
      <c r="V13" s="77"/>
      <c r="W13" s="136"/>
      <c r="X13" s="136"/>
      <c r="Y13" s="136"/>
      <c r="Z13" s="136"/>
      <c r="AA13" s="136"/>
      <c r="AB13" s="77"/>
      <c r="AC13" s="77">
        <v>1</v>
      </c>
      <c r="AD13" s="77"/>
      <c r="AE13" s="77"/>
      <c r="AF13" s="77"/>
      <c r="AG13" s="78">
        <f t="shared" si="4"/>
        <v>0</v>
      </c>
      <c r="AH13" s="78"/>
      <c r="AI13" s="182" t="s">
        <v>5013</v>
      </c>
      <c r="AJ13" s="163">
        <v>2</v>
      </c>
    </row>
    <row r="14" spans="1:37" hidden="1" x14ac:dyDescent="0.3">
      <c r="A14" s="131" t="s">
        <v>192</v>
      </c>
      <c r="B14" s="132" t="s">
        <v>28</v>
      </c>
      <c r="C14" s="132" t="s">
        <v>3250</v>
      </c>
      <c r="D14" s="92">
        <v>1</v>
      </c>
      <c r="E14" s="133">
        <v>4386.3999999999996</v>
      </c>
      <c r="F14" s="134">
        <v>4386.3999999999996</v>
      </c>
      <c r="G14" s="135">
        <v>54.7</v>
      </c>
      <c r="H14" s="135">
        <v>54.7</v>
      </c>
      <c r="I14" s="92" t="s">
        <v>165</v>
      </c>
      <c r="J14" s="133">
        <f t="shared" si="1"/>
        <v>0</v>
      </c>
      <c r="K14" s="133">
        <f t="shared" si="2"/>
        <v>4386.3999999999996</v>
      </c>
      <c r="L14" s="251">
        <f t="shared" si="0"/>
        <v>0</v>
      </c>
      <c r="M14" s="133"/>
      <c r="N14" s="133">
        <v>4386.3999999999996</v>
      </c>
      <c r="O14" s="244">
        <v>1</v>
      </c>
      <c r="P14" s="244">
        <f t="shared" si="3"/>
        <v>4386.3999999999996</v>
      </c>
      <c r="Q14" s="77"/>
      <c r="R14" s="77"/>
      <c r="S14" s="77"/>
      <c r="T14" s="77"/>
      <c r="U14" s="77"/>
      <c r="V14" s="77"/>
      <c r="W14" s="136"/>
      <c r="X14" s="136"/>
      <c r="Y14" s="136"/>
      <c r="Z14" s="136"/>
      <c r="AA14" s="136"/>
      <c r="AB14" s="77">
        <v>1</v>
      </c>
      <c r="AC14" s="77"/>
      <c r="AD14" s="77"/>
      <c r="AE14" s="77"/>
      <c r="AF14" s="77"/>
      <c r="AG14" s="78">
        <f t="shared" si="4"/>
        <v>0</v>
      </c>
      <c r="AH14" s="78"/>
      <c r="AI14" s="182" t="s">
        <v>5002</v>
      </c>
      <c r="AJ14" s="163">
        <v>1</v>
      </c>
    </row>
    <row r="15" spans="1:37" hidden="1" x14ac:dyDescent="0.3">
      <c r="A15" s="131" t="s">
        <v>194</v>
      </c>
      <c r="B15" s="132" t="s">
        <v>1784</v>
      </c>
      <c r="C15" s="132" t="s">
        <v>3251</v>
      </c>
      <c r="D15" s="92">
        <v>2</v>
      </c>
      <c r="E15" s="133">
        <v>242.1</v>
      </c>
      <c r="F15" s="134">
        <v>484.2</v>
      </c>
      <c r="G15" s="135">
        <v>4.71</v>
      </c>
      <c r="H15" s="135">
        <v>9.42</v>
      </c>
      <c r="I15" s="92" t="s">
        <v>170</v>
      </c>
      <c r="J15" s="133">
        <f t="shared" si="1"/>
        <v>0</v>
      </c>
      <c r="K15" s="133">
        <f t="shared" si="2"/>
        <v>242.1</v>
      </c>
      <c r="L15" s="251">
        <f>AG15*E15</f>
        <v>242.1</v>
      </c>
      <c r="M15" s="133">
        <v>242.1</v>
      </c>
      <c r="N15" s="133">
        <v>242.1</v>
      </c>
      <c r="O15" s="244">
        <v>2</v>
      </c>
      <c r="P15" s="244">
        <f t="shared" si="3"/>
        <v>484.2</v>
      </c>
      <c r="Q15" s="77"/>
      <c r="R15" s="77"/>
      <c r="S15" s="77"/>
      <c r="T15" s="77"/>
      <c r="U15" s="77"/>
      <c r="V15" s="77"/>
      <c r="W15" s="136"/>
      <c r="X15" s="136"/>
      <c r="Y15" s="136">
        <v>1</v>
      </c>
      <c r="Z15" s="136"/>
      <c r="AA15" s="136"/>
      <c r="AB15" s="77"/>
      <c r="AC15" s="77"/>
      <c r="AD15" s="77"/>
      <c r="AE15" s="77"/>
      <c r="AF15" s="77"/>
      <c r="AG15" s="78">
        <f t="shared" si="4"/>
        <v>1</v>
      </c>
      <c r="AH15" s="78" t="s">
        <v>1772</v>
      </c>
      <c r="AI15" s="182" t="s">
        <v>4874</v>
      </c>
      <c r="AJ15" s="163">
        <v>2</v>
      </c>
    </row>
    <row r="16" spans="1:37" hidden="1" x14ac:dyDescent="0.3">
      <c r="A16" s="131" t="s">
        <v>196</v>
      </c>
      <c r="B16" s="132" t="s">
        <v>1785</v>
      </c>
      <c r="C16" s="132" t="s">
        <v>3252</v>
      </c>
      <c r="D16" s="92">
        <v>6</v>
      </c>
      <c r="E16" s="133">
        <v>242.1</v>
      </c>
      <c r="F16" s="134">
        <v>1452.6</v>
      </c>
      <c r="G16" s="135">
        <v>4.71</v>
      </c>
      <c r="H16" s="135">
        <v>28.26</v>
      </c>
      <c r="I16" s="92" t="s">
        <v>170</v>
      </c>
      <c r="J16" s="133">
        <f t="shared" si="1"/>
        <v>0</v>
      </c>
      <c r="K16" s="133">
        <f t="shared" si="2"/>
        <v>726.3</v>
      </c>
      <c r="L16" s="251">
        <f t="shared" ref="L16:L79" si="5">AG16*E16</f>
        <v>726.3</v>
      </c>
      <c r="M16" s="133">
        <v>726.3</v>
      </c>
      <c r="N16" s="133">
        <v>726.3</v>
      </c>
      <c r="O16" s="244">
        <v>6</v>
      </c>
      <c r="P16" s="244">
        <f t="shared" si="3"/>
        <v>1452.6</v>
      </c>
      <c r="Q16" s="77"/>
      <c r="R16" s="77"/>
      <c r="S16" s="77"/>
      <c r="T16" s="77"/>
      <c r="U16" s="77"/>
      <c r="V16" s="77"/>
      <c r="W16" s="136"/>
      <c r="X16" s="136"/>
      <c r="Y16" s="136">
        <v>3</v>
      </c>
      <c r="Z16" s="136"/>
      <c r="AA16" s="136"/>
      <c r="AB16" s="77"/>
      <c r="AC16" s="77"/>
      <c r="AD16" s="77"/>
      <c r="AE16" s="77"/>
      <c r="AF16" s="77"/>
      <c r="AG16" s="78">
        <f t="shared" si="4"/>
        <v>3</v>
      </c>
      <c r="AH16" s="78" t="s">
        <v>1772</v>
      </c>
      <c r="AI16" s="182" t="s">
        <v>4874</v>
      </c>
      <c r="AJ16" s="163">
        <v>6</v>
      </c>
    </row>
    <row r="17" spans="1:36" hidden="1" x14ac:dyDescent="0.3">
      <c r="A17" s="131" t="s">
        <v>198</v>
      </c>
      <c r="B17" s="132" t="s">
        <v>1786</v>
      </c>
      <c r="C17" s="132" t="s">
        <v>3253</v>
      </c>
      <c r="D17" s="92">
        <v>2</v>
      </c>
      <c r="E17" s="133">
        <v>686</v>
      </c>
      <c r="F17" s="134">
        <v>1372</v>
      </c>
      <c r="G17" s="135">
        <v>13.14</v>
      </c>
      <c r="H17" s="135">
        <v>26.28</v>
      </c>
      <c r="I17" s="92" t="s">
        <v>165</v>
      </c>
      <c r="J17" s="133">
        <f t="shared" si="1"/>
        <v>686</v>
      </c>
      <c r="K17" s="133">
        <f t="shared" si="2"/>
        <v>686</v>
      </c>
      <c r="L17" s="251">
        <f t="shared" si="5"/>
        <v>0</v>
      </c>
      <c r="M17" s="133">
        <v>686</v>
      </c>
      <c r="N17" s="133">
        <v>686</v>
      </c>
      <c r="O17" s="244">
        <v>2</v>
      </c>
      <c r="P17" s="244">
        <f t="shared" si="3"/>
        <v>1372</v>
      </c>
      <c r="Q17" s="77"/>
      <c r="R17" s="77">
        <v>1</v>
      </c>
      <c r="S17" s="77"/>
      <c r="T17" s="77"/>
      <c r="U17" s="77"/>
      <c r="V17" s="77"/>
      <c r="W17" s="136"/>
      <c r="X17" s="136"/>
      <c r="Y17" s="136"/>
      <c r="Z17" s="136">
        <v>1</v>
      </c>
      <c r="AA17" s="136"/>
      <c r="AB17" s="77"/>
      <c r="AC17" s="77"/>
      <c r="AD17" s="77"/>
      <c r="AE17" s="77"/>
      <c r="AF17" s="77"/>
      <c r="AG17" s="78">
        <f t="shared" si="4"/>
        <v>0</v>
      </c>
      <c r="AH17" s="78"/>
      <c r="AI17" s="182" t="s">
        <v>4874</v>
      </c>
      <c r="AJ17" s="163">
        <v>2</v>
      </c>
    </row>
    <row r="18" spans="1:36" ht="31.2" hidden="1" x14ac:dyDescent="0.3">
      <c r="A18" s="131" t="s">
        <v>200</v>
      </c>
      <c r="B18" s="132" t="s">
        <v>1787</v>
      </c>
      <c r="C18" s="132" t="s">
        <v>3254</v>
      </c>
      <c r="D18" s="92">
        <v>2</v>
      </c>
      <c r="E18" s="133">
        <v>697.7</v>
      </c>
      <c r="F18" s="134">
        <v>1395.4</v>
      </c>
      <c r="G18" s="135">
        <v>13.45</v>
      </c>
      <c r="H18" s="135">
        <v>26.9</v>
      </c>
      <c r="I18" s="92" t="s">
        <v>165</v>
      </c>
      <c r="J18" s="133">
        <f t="shared" si="1"/>
        <v>697.7</v>
      </c>
      <c r="K18" s="133">
        <f t="shared" si="2"/>
        <v>697.7</v>
      </c>
      <c r="L18" s="251">
        <f t="shared" si="5"/>
        <v>0</v>
      </c>
      <c r="M18" s="133">
        <v>697.7</v>
      </c>
      <c r="N18" s="133">
        <v>697.7</v>
      </c>
      <c r="O18" s="244">
        <v>2</v>
      </c>
      <c r="P18" s="244">
        <f t="shared" si="3"/>
        <v>1395.4</v>
      </c>
      <c r="Q18" s="77"/>
      <c r="R18" s="77">
        <v>1</v>
      </c>
      <c r="S18" s="77"/>
      <c r="T18" s="77"/>
      <c r="U18" s="77"/>
      <c r="V18" s="77"/>
      <c r="W18" s="136"/>
      <c r="X18" s="136"/>
      <c r="Y18" s="136"/>
      <c r="Z18" s="136">
        <v>1</v>
      </c>
      <c r="AA18" s="136"/>
      <c r="AB18" s="77"/>
      <c r="AC18" s="77"/>
      <c r="AD18" s="77"/>
      <c r="AE18" s="77"/>
      <c r="AF18" s="77"/>
      <c r="AG18" s="78">
        <f t="shared" si="4"/>
        <v>0</v>
      </c>
      <c r="AH18" s="78"/>
      <c r="AI18" s="182" t="s">
        <v>4861</v>
      </c>
      <c r="AJ18" s="163">
        <f>1+1</f>
        <v>2</v>
      </c>
    </row>
    <row r="19" spans="1:36" hidden="1" x14ac:dyDescent="0.3">
      <c r="A19" s="131" t="s">
        <v>202</v>
      </c>
      <c r="B19" s="132" t="s">
        <v>1788</v>
      </c>
      <c r="C19" s="132" t="s">
        <v>3255</v>
      </c>
      <c r="D19" s="92">
        <v>4</v>
      </c>
      <c r="E19" s="133">
        <v>673.5</v>
      </c>
      <c r="F19" s="134">
        <v>2694</v>
      </c>
      <c r="G19" s="135">
        <v>12.75</v>
      </c>
      <c r="H19" s="135">
        <v>51</v>
      </c>
      <c r="I19" s="92" t="s">
        <v>170</v>
      </c>
      <c r="J19" s="133">
        <f>(Q19+R19+S19+T19+U19+V19+W19+X19)*E19</f>
        <v>1347</v>
      </c>
      <c r="K19" s="133">
        <f t="shared" si="2"/>
        <v>1347</v>
      </c>
      <c r="L19" s="251">
        <f t="shared" si="5"/>
        <v>0</v>
      </c>
      <c r="M19" s="133">
        <v>1347</v>
      </c>
      <c r="N19" s="248">
        <v>1347</v>
      </c>
      <c r="O19" s="247">
        <v>4</v>
      </c>
      <c r="P19" s="244">
        <f t="shared" si="3"/>
        <v>2694</v>
      </c>
      <c r="Q19" s="77"/>
      <c r="R19" s="77">
        <v>2</v>
      </c>
      <c r="S19" s="77"/>
      <c r="T19" s="77"/>
      <c r="U19" s="77"/>
      <c r="V19" s="77"/>
      <c r="W19" s="136"/>
      <c r="X19" s="136"/>
      <c r="Y19" s="136"/>
      <c r="Z19" s="136">
        <v>2</v>
      </c>
      <c r="AA19" s="136"/>
      <c r="AB19" s="77"/>
      <c r="AC19" s="77"/>
      <c r="AD19" s="77"/>
      <c r="AE19" s="77"/>
      <c r="AF19" s="77"/>
      <c r="AG19" s="78">
        <f t="shared" si="4"/>
        <v>0</v>
      </c>
      <c r="AH19" s="78"/>
      <c r="AI19" s="182" t="s">
        <v>4874</v>
      </c>
      <c r="AJ19" s="163">
        <v>4</v>
      </c>
    </row>
    <row r="20" spans="1:36" ht="31.2" hidden="1" x14ac:dyDescent="0.3">
      <c r="A20" s="131" t="s">
        <v>204</v>
      </c>
      <c r="B20" s="132" t="s">
        <v>1789</v>
      </c>
      <c r="C20" s="132" t="s">
        <v>3256</v>
      </c>
      <c r="D20" s="92">
        <v>8</v>
      </c>
      <c r="E20" s="133">
        <v>673.5</v>
      </c>
      <c r="F20" s="134">
        <v>5388</v>
      </c>
      <c r="G20" s="135">
        <v>12.75</v>
      </c>
      <c r="H20" s="135">
        <v>102</v>
      </c>
      <c r="I20" s="92" t="s">
        <v>165</v>
      </c>
      <c r="J20" s="133">
        <f t="shared" si="1"/>
        <v>2694</v>
      </c>
      <c r="K20" s="133">
        <f t="shared" si="2"/>
        <v>2694</v>
      </c>
      <c r="L20" s="251">
        <f t="shared" si="5"/>
        <v>0</v>
      </c>
      <c r="M20" s="133">
        <v>2694</v>
      </c>
      <c r="N20" s="248">
        <v>2694</v>
      </c>
      <c r="O20" s="247">
        <v>8</v>
      </c>
      <c r="P20" s="244">
        <f t="shared" si="3"/>
        <v>5388</v>
      </c>
      <c r="Q20" s="77"/>
      <c r="R20" s="77">
        <v>1</v>
      </c>
      <c r="S20" s="77"/>
      <c r="T20" s="77">
        <v>1</v>
      </c>
      <c r="U20" s="77"/>
      <c r="V20" s="77"/>
      <c r="W20" s="136">
        <v>1</v>
      </c>
      <c r="X20" s="136">
        <v>1</v>
      </c>
      <c r="Y20" s="136"/>
      <c r="Z20" s="136">
        <v>1</v>
      </c>
      <c r="AA20" s="136"/>
      <c r="AB20" s="77">
        <v>1</v>
      </c>
      <c r="AC20" s="77"/>
      <c r="AD20" s="77"/>
      <c r="AE20" s="77">
        <v>1</v>
      </c>
      <c r="AF20" s="77">
        <v>1</v>
      </c>
      <c r="AG20" s="78">
        <f t="shared" si="4"/>
        <v>0</v>
      </c>
      <c r="AH20" s="78"/>
      <c r="AI20" s="182" t="s">
        <v>4875</v>
      </c>
      <c r="AJ20" s="163">
        <f>6+2</f>
        <v>8</v>
      </c>
    </row>
    <row r="21" spans="1:36" hidden="1" x14ac:dyDescent="0.3">
      <c r="A21" s="131" t="s">
        <v>206</v>
      </c>
      <c r="B21" s="132" t="s">
        <v>1790</v>
      </c>
      <c r="C21" s="132" t="s">
        <v>3257</v>
      </c>
      <c r="D21" s="92">
        <v>8</v>
      </c>
      <c r="E21" s="133">
        <v>685.2</v>
      </c>
      <c r="F21" s="134">
        <v>5481.6</v>
      </c>
      <c r="G21" s="135">
        <v>13.06</v>
      </c>
      <c r="H21" s="135">
        <v>104.48</v>
      </c>
      <c r="I21" s="92" t="s">
        <v>165</v>
      </c>
      <c r="J21" s="133">
        <f t="shared" si="1"/>
        <v>2740.8</v>
      </c>
      <c r="K21" s="133">
        <f t="shared" si="2"/>
        <v>2740.8</v>
      </c>
      <c r="L21" s="251">
        <f t="shared" si="5"/>
        <v>0</v>
      </c>
      <c r="M21" s="133">
        <v>2740.8</v>
      </c>
      <c r="N21" s="133">
        <v>2740.8</v>
      </c>
      <c r="O21" s="244">
        <v>8</v>
      </c>
      <c r="P21" s="244">
        <f t="shared" si="3"/>
        <v>5481.6</v>
      </c>
      <c r="Q21" s="77"/>
      <c r="R21" s="77">
        <v>1</v>
      </c>
      <c r="S21" s="77"/>
      <c r="T21" s="77">
        <v>1</v>
      </c>
      <c r="U21" s="77"/>
      <c r="V21" s="77"/>
      <c r="W21" s="136">
        <v>1</v>
      </c>
      <c r="X21" s="136">
        <v>1</v>
      </c>
      <c r="Y21" s="136"/>
      <c r="Z21" s="136">
        <v>1</v>
      </c>
      <c r="AA21" s="136"/>
      <c r="AB21" s="77">
        <v>1</v>
      </c>
      <c r="AC21" s="77"/>
      <c r="AD21" s="77"/>
      <c r="AE21" s="77">
        <v>1</v>
      </c>
      <c r="AF21" s="77">
        <v>1</v>
      </c>
      <c r="AG21" s="78">
        <f t="shared" si="4"/>
        <v>0</v>
      </c>
      <c r="AH21" s="78"/>
      <c r="AI21" s="182" t="s">
        <v>4853</v>
      </c>
      <c r="AJ21" s="163">
        <v>8</v>
      </c>
    </row>
    <row r="22" spans="1:36" ht="31.2" hidden="1" x14ac:dyDescent="0.3">
      <c r="A22" s="131" t="s">
        <v>208</v>
      </c>
      <c r="B22" s="132" t="s">
        <v>1791</v>
      </c>
      <c r="C22" s="132" t="s">
        <v>3258</v>
      </c>
      <c r="D22" s="92">
        <v>16</v>
      </c>
      <c r="E22" s="133">
        <v>673.5</v>
      </c>
      <c r="F22" s="134">
        <v>10776</v>
      </c>
      <c r="G22" s="135">
        <v>12.75</v>
      </c>
      <c r="H22" s="135">
        <v>204</v>
      </c>
      <c r="I22" s="92" t="s">
        <v>170</v>
      </c>
      <c r="J22" s="133">
        <f t="shared" si="1"/>
        <v>5388</v>
      </c>
      <c r="K22" s="133">
        <f t="shared" si="2"/>
        <v>5388</v>
      </c>
      <c r="L22" s="251">
        <f t="shared" si="5"/>
        <v>0</v>
      </c>
      <c r="M22" s="133">
        <v>5388</v>
      </c>
      <c r="N22" s="133">
        <f>7*E22</f>
        <v>4714.5</v>
      </c>
      <c r="O22" s="244">
        <v>15</v>
      </c>
      <c r="P22" s="244">
        <f t="shared" si="3"/>
        <v>10102.5</v>
      </c>
      <c r="Q22" s="77"/>
      <c r="R22" s="77">
        <v>2</v>
      </c>
      <c r="S22" s="77"/>
      <c r="T22" s="77">
        <v>2</v>
      </c>
      <c r="U22" s="77"/>
      <c r="V22" s="77"/>
      <c r="W22" s="136">
        <v>2</v>
      </c>
      <c r="X22" s="136">
        <v>2</v>
      </c>
      <c r="Y22" s="136"/>
      <c r="Z22" s="136">
        <v>2</v>
      </c>
      <c r="AA22" s="136"/>
      <c r="AB22" s="77">
        <v>2</v>
      </c>
      <c r="AC22" s="77"/>
      <c r="AD22" s="77"/>
      <c r="AE22" s="77">
        <v>2</v>
      </c>
      <c r="AF22" s="77">
        <v>2</v>
      </c>
      <c r="AG22" s="78">
        <f t="shared" si="4"/>
        <v>0</v>
      </c>
      <c r="AH22" s="78"/>
      <c r="AI22" s="182" t="s">
        <v>4861</v>
      </c>
      <c r="AJ22" s="163">
        <f>6+10</f>
        <v>16</v>
      </c>
    </row>
    <row r="23" spans="1:36" ht="46.8" hidden="1" x14ac:dyDescent="0.3">
      <c r="A23" s="131" t="s">
        <v>210</v>
      </c>
      <c r="B23" s="132" t="s">
        <v>1792</v>
      </c>
      <c r="C23" s="132" t="s">
        <v>3259</v>
      </c>
      <c r="D23" s="92">
        <v>7</v>
      </c>
      <c r="E23" s="133">
        <v>673.5</v>
      </c>
      <c r="F23" s="134">
        <v>4714.5</v>
      </c>
      <c r="G23" s="135">
        <v>12.75</v>
      </c>
      <c r="H23" s="135">
        <v>89.25</v>
      </c>
      <c r="I23" s="92" t="s">
        <v>165</v>
      </c>
      <c r="J23" s="133">
        <f t="shared" si="1"/>
        <v>2020.5</v>
      </c>
      <c r="K23" s="133">
        <f t="shared" si="2"/>
        <v>2694</v>
      </c>
      <c r="L23" s="251">
        <f t="shared" si="5"/>
        <v>0</v>
      </c>
      <c r="M23" s="133">
        <v>2020.5</v>
      </c>
      <c r="N23" s="133">
        <v>2694</v>
      </c>
      <c r="O23" s="244">
        <v>7</v>
      </c>
      <c r="P23" s="244">
        <f t="shared" si="3"/>
        <v>4714.5</v>
      </c>
      <c r="Q23" s="77"/>
      <c r="R23" s="77"/>
      <c r="S23" s="77">
        <v>1</v>
      </c>
      <c r="T23" s="77"/>
      <c r="U23" s="77"/>
      <c r="V23" s="77">
        <v>1</v>
      </c>
      <c r="W23" s="136">
        <v>1</v>
      </c>
      <c r="X23" s="136"/>
      <c r="Y23" s="136"/>
      <c r="Z23" s="136"/>
      <c r="AA23" s="136">
        <v>1</v>
      </c>
      <c r="AB23" s="77">
        <v>1</v>
      </c>
      <c r="AC23" s="77"/>
      <c r="AD23" s="77">
        <v>1</v>
      </c>
      <c r="AE23" s="77">
        <v>1</v>
      </c>
      <c r="AF23" s="77"/>
      <c r="AG23" s="78">
        <f t="shared" si="4"/>
        <v>0</v>
      </c>
      <c r="AH23" s="78"/>
      <c r="AI23" s="182" t="s">
        <v>4862</v>
      </c>
      <c r="AJ23" s="163">
        <f>3+2+2</f>
        <v>7</v>
      </c>
    </row>
    <row r="24" spans="1:36" ht="31.2" hidden="1" x14ac:dyDescent="0.3">
      <c r="A24" s="131" t="s">
        <v>212</v>
      </c>
      <c r="B24" s="132" t="s">
        <v>1793</v>
      </c>
      <c r="C24" s="132" t="s">
        <v>3260</v>
      </c>
      <c r="D24" s="92">
        <v>6</v>
      </c>
      <c r="E24" s="133">
        <v>685.2</v>
      </c>
      <c r="F24" s="134">
        <v>4111.2</v>
      </c>
      <c r="G24" s="135">
        <v>13.06</v>
      </c>
      <c r="H24" s="135">
        <v>78.36</v>
      </c>
      <c r="I24" s="92" t="s">
        <v>165</v>
      </c>
      <c r="J24" s="133">
        <f t="shared" si="1"/>
        <v>2055.6000000000004</v>
      </c>
      <c r="K24" s="133">
        <f t="shared" si="2"/>
        <v>2055.6000000000004</v>
      </c>
      <c r="L24" s="251">
        <f t="shared" si="5"/>
        <v>0</v>
      </c>
      <c r="M24" s="133">
        <v>2055.6000000000004</v>
      </c>
      <c r="N24" s="133">
        <v>2055.6000000000004</v>
      </c>
      <c r="O24" s="244">
        <v>6</v>
      </c>
      <c r="P24" s="244">
        <f t="shared" si="3"/>
        <v>4111.2000000000007</v>
      </c>
      <c r="Q24" s="77"/>
      <c r="R24" s="77"/>
      <c r="S24" s="77">
        <v>1</v>
      </c>
      <c r="T24" s="77"/>
      <c r="U24" s="77"/>
      <c r="V24" s="77">
        <v>1</v>
      </c>
      <c r="W24" s="136">
        <v>1</v>
      </c>
      <c r="X24" s="136"/>
      <c r="Y24" s="136"/>
      <c r="Z24" s="136"/>
      <c r="AA24" s="136">
        <v>1</v>
      </c>
      <c r="AB24" s="77"/>
      <c r="AC24" s="77"/>
      <c r="AD24" s="77">
        <v>1</v>
      </c>
      <c r="AE24" s="77">
        <v>1</v>
      </c>
      <c r="AF24" s="77"/>
      <c r="AG24" s="78">
        <f t="shared" si="4"/>
        <v>0</v>
      </c>
      <c r="AH24" s="78"/>
      <c r="AI24" s="182" t="s">
        <v>4854</v>
      </c>
      <c r="AJ24" s="163">
        <f>5+1</f>
        <v>6</v>
      </c>
    </row>
    <row r="25" spans="1:36" ht="31.2" hidden="1" x14ac:dyDescent="0.3">
      <c r="A25" s="131" t="s">
        <v>214</v>
      </c>
      <c r="B25" s="132" t="s">
        <v>1794</v>
      </c>
      <c r="C25" s="132" t="s">
        <v>3261</v>
      </c>
      <c r="D25" s="92">
        <v>12</v>
      </c>
      <c r="E25" s="133">
        <v>686</v>
      </c>
      <c r="F25" s="134">
        <v>8232</v>
      </c>
      <c r="G25" s="135">
        <v>13.14</v>
      </c>
      <c r="H25" s="135">
        <v>157.68</v>
      </c>
      <c r="I25" s="92" t="s">
        <v>170</v>
      </c>
      <c r="J25" s="133">
        <f t="shared" si="1"/>
        <v>4116</v>
      </c>
      <c r="K25" s="133">
        <f t="shared" si="2"/>
        <v>4116</v>
      </c>
      <c r="L25" s="251">
        <f t="shared" si="5"/>
        <v>0</v>
      </c>
      <c r="M25" s="133">
        <f>6*E25</f>
        <v>4116</v>
      </c>
      <c r="N25" s="133">
        <f>4*E25</f>
        <v>2744</v>
      </c>
      <c r="O25" s="244">
        <v>10</v>
      </c>
      <c r="P25" s="244">
        <f t="shared" si="3"/>
        <v>6860</v>
      </c>
      <c r="Q25" s="77"/>
      <c r="R25" s="77"/>
      <c r="S25" s="77">
        <v>2</v>
      </c>
      <c r="T25" s="77"/>
      <c r="U25" s="77"/>
      <c r="V25" s="77">
        <v>2</v>
      </c>
      <c r="W25" s="136">
        <v>2</v>
      </c>
      <c r="X25" s="136"/>
      <c r="Y25" s="136"/>
      <c r="Z25" s="136"/>
      <c r="AA25" s="136">
        <v>2</v>
      </c>
      <c r="AB25" s="77"/>
      <c r="AC25" s="77"/>
      <c r="AD25" s="77">
        <v>2</v>
      </c>
      <c r="AE25" s="77">
        <v>2</v>
      </c>
      <c r="AF25" s="77"/>
      <c r="AG25" s="78">
        <f t="shared" si="4"/>
        <v>0</v>
      </c>
      <c r="AH25" s="78"/>
      <c r="AI25" s="182" t="s">
        <v>4854</v>
      </c>
      <c r="AJ25" s="163">
        <f>6+6</f>
        <v>12</v>
      </c>
    </row>
    <row r="26" spans="1:36" ht="46.8" hidden="1" x14ac:dyDescent="0.3">
      <c r="A26" s="131" t="s">
        <v>216</v>
      </c>
      <c r="B26" s="132" t="s">
        <v>1795</v>
      </c>
      <c r="C26" s="132" t="s">
        <v>3262</v>
      </c>
      <c r="D26" s="92">
        <v>6</v>
      </c>
      <c r="E26" s="133">
        <v>686</v>
      </c>
      <c r="F26" s="134">
        <v>4116</v>
      </c>
      <c r="G26" s="135">
        <v>13.14</v>
      </c>
      <c r="H26" s="135">
        <v>78.84</v>
      </c>
      <c r="I26" s="92" t="s">
        <v>165</v>
      </c>
      <c r="J26" s="133">
        <f t="shared" si="1"/>
        <v>2058</v>
      </c>
      <c r="K26" s="133">
        <f t="shared" si="2"/>
        <v>2058</v>
      </c>
      <c r="L26" s="251">
        <f t="shared" si="5"/>
        <v>0</v>
      </c>
      <c r="M26" s="133">
        <v>2058</v>
      </c>
      <c r="N26" s="133">
        <v>2058</v>
      </c>
      <c r="O26" s="247">
        <v>6</v>
      </c>
      <c r="P26" s="244">
        <f t="shared" si="3"/>
        <v>4116</v>
      </c>
      <c r="Q26" s="77"/>
      <c r="R26" s="77"/>
      <c r="S26" s="77">
        <v>1</v>
      </c>
      <c r="T26" s="77"/>
      <c r="U26" s="77"/>
      <c r="V26" s="77">
        <v>1</v>
      </c>
      <c r="W26" s="136"/>
      <c r="X26" s="136">
        <v>1</v>
      </c>
      <c r="Y26" s="136"/>
      <c r="Z26" s="136"/>
      <c r="AA26" s="136">
        <v>1</v>
      </c>
      <c r="AB26" s="77"/>
      <c r="AC26" s="77"/>
      <c r="AD26" s="77">
        <v>1</v>
      </c>
      <c r="AE26" s="77"/>
      <c r="AF26" s="77">
        <v>1</v>
      </c>
      <c r="AG26" s="78">
        <f t="shared" si="4"/>
        <v>0</v>
      </c>
      <c r="AH26" s="78"/>
      <c r="AI26" s="182" t="s">
        <v>4858</v>
      </c>
      <c r="AJ26" s="163">
        <f>4+1+1</f>
        <v>6</v>
      </c>
    </row>
    <row r="27" spans="1:36" ht="46.8" hidden="1" x14ac:dyDescent="0.3">
      <c r="A27" s="131" t="s">
        <v>218</v>
      </c>
      <c r="B27" s="132" t="s">
        <v>1796</v>
      </c>
      <c r="C27" s="132" t="s">
        <v>3263</v>
      </c>
      <c r="D27" s="92">
        <v>6</v>
      </c>
      <c r="E27" s="133">
        <v>697.7</v>
      </c>
      <c r="F27" s="134">
        <v>4186.2</v>
      </c>
      <c r="G27" s="135">
        <v>13.45</v>
      </c>
      <c r="H27" s="135">
        <v>80.7</v>
      </c>
      <c r="I27" s="92" t="s">
        <v>165</v>
      </c>
      <c r="J27" s="133">
        <f t="shared" si="1"/>
        <v>2093.1000000000004</v>
      </c>
      <c r="K27" s="133">
        <f t="shared" si="2"/>
        <v>2093.1000000000004</v>
      </c>
      <c r="L27" s="251">
        <f t="shared" si="5"/>
        <v>0</v>
      </c>
      <c r="M27" s="133">
        <v>2093.1000000000004</v>
      </c>
      <c r="N27" s="133">
        <v>2093.1000000000004</v>
      </c>
      <c r="O27" s="244">
        <v>6</v>
      </c>
      <c r="P27" s="244">
        <f t="shared" si="3"/>
        <v>4186.2000000000007</v>
      </c>
      <c r="Q27" s="77"/>
      <c r="R27" s="77"/>
      <c r="S27" s="77">
        <v>1</v>
      </c>
      <c r="T27" s="77"/>
      <c r="U27" s="77"/>
      <c r="V27" s="77">
        <v>1</v>
      </c>
      <c r="W27" s="136"/>
      <c r="X27" s="136">
        <v>1</v>
      </c>
      <c r="Y27" s="136"/>
      <c r="Z27" s="136"/>
      <c r="AA27" s="136">
        <v>1</v>
      </c>
      <c r="AB27" s="77"/>
      <c r="AC27" s="77"/>
      <c r="AD27" s="77">
        <v>1</v>
      </c>
      <c r="AE27" s="77"/>
      <c r="AF27" s="77">
        <v>1</v>
      </c>
      <c r="AG27" s="78">
        <f t="shared" si="4"/>
        <v>0</v>
      </c>
      <c r="AH27" s="78"/>
      <c r="AI27" s="182" t="s">
        <v>4858</v>
      </c>
      <c r="AJ27" s="163">
        <f>2+3+1</f>
        <v>6</v>
      </c>
    </row>
    <row r="28" spans="1:36" ht="31.2" hidden="1" x14ac:dyDescent="0.3">
      <c r="A28" s="131" t="s">
        <v>220</v>
      </c>
      <c r="B28" s="132" t="s">
        <v>1797</v>
      </c>
      <c r="C28" s="132" t="s">
        <v>3264</v>
      </c>
      <c r="D28" s="92">
        <v>12</v>
      </c>
      <c r="E28" s="133">
        <v>673.5</v>
      </c>
      <c r="F28" s="134">
        <v>8082</v>
      </c>
      <c r="G28" s="135">
        <v>12.75</v>
      </c>
      <c r="H28" s="135">
        <v>153</v>
      </c>
      <c r="I28" s="92" t="s">
        <v>170</v>
      </c>
      <c r="J28" s="133">
        <f t="shared" si="1"/>
        <v>4041</v>
      </c>
      <c r="K28" s="133">
        <f t="shared" si="2"/>
        <v>4041</v>
      </c>
      <c r="L28" s="251">
        <f t="shared" si="5"/>
        <v>0</v>
      </c>
      <c r="M28" s="133">
        <f>6*E28</f>
        <v>4041</v>
      </c>
      <c r="N28" s="133">
        <f>3*E28</f>
        <v>2020.5</v>
      </c>
      <c r="O28" s="244">
        <v>9</v>
      </c>
      <c r="P28" s="244">
        <f t="shared" si="3"/>
        <v>6061.5</v>
      </c>
      <c r="Q28" s="77"/>
      <c r="R28" s="77"/>
      <c r="S28" s="77">
        <v>2</v>
      </c>
      <c r="T28" s="77"/>
      <c r="U28" s="77"/>
      <c r="V28" s="77">
        <v>2</v>
      </c>
      <c r="W28" s="136"/>
      <c r="X28" s="136">
        <v>2</v>
      </c>
      <c r="Y28" s="136"/>
      <c r="Z28" s="136"/>
      <c r="AA28" s="136">
        <v>2</v>
      </c>
      <c r="AB28" s="77"/>
      <c r="AC28" s="77"/>
      <c r="AD28" s="77">
        <v>2</v>
      </c>
      <c r="AE28" s="77"/>
      <c r="AF28" s="77">
        <v>2</v>
      </c>
      <c r="AG28" s="78">
        <f t="shared" si="4"/>
        <v>0</v>
      </c>
      <c r="AH28" s="78"/>
      <c r="AI28" s="182" t="s">
        <v>4854</v>
      </c>
      <c r="AJ28" s="163">
        <f>6+6</f>
        <v>12</v>
      </c>
    </row>
    <row r="29" spans="1:36" hidden="1" x14ac:dyDescent="0.3">
      <c r="A29" s="131" t="s">
        <v>222</v>
      </c>
      <c r="B29" s="132" t="s">
        <v>1798</v>
      </c>
      <c r="C29" s="132" t="s">
        <v>3265</v>
      </c>
      <c r="D29" s="92">
        <v>1</v>
      </c>
      <c r="E29" s="133">
        <v>693.9</v>
      </c>
      <c r="F29" s="134">
        <v>693.9</v>
      </c>
      <c r="G29" s="135">
        <v>13.3</v>
      </c>
      <c r="H29" s="135">
        <v>13.3</v>
      </c>
      <c r="I29" s="92" t="s">
        <v>165</v>
      </c>
      <c r="J29" s="133">
        <f t="shared" si="1"/>
        <v>693.9</v>
      </c>
      <c r="K29" s="133">
        <f t="shared" si="2"/>
        <v>0</v>
      </c>
      <c r="L29" s="251">
        <f t="shared" si="5"/>
        <v>0</v>
      </c>
      <c r="M29" s="133">
        <v>693.9</v>
      </c>
      <c r="N29" s="133">
        <v>0</v>
      </c>
      <c r="O29" s="244">
        <v>1</v>
      </c>
      <c r="P29" s="244">
        <f t="shared" si="3"/>
        <v>693.9</v>
      </c>
      <c r="Q29" s="77"/>
      <c r="R29" s="77"/>
      <c r="S29" s="77"/>
      <c r="T29" s="77">
        <v>1</v>
      </c>
      <c r="U29" s="77"/>
      <c r="V29" s="77"/>
      <c r="W29" s="136"/>
      <c r="X29" s="136"/>
      <c r="Y29" s="136"/>
      <c r="Z29" s="136"/>
      <c r="AA29" s="136"/>
      <c r="AB29" s="77"/>
      <c r="AC29" s="77"/>
      <c r="AD29" s="77"/>
      <c r="AE29" s="77"/>
      <c r="AF29" s="77"/>
      <c r="AG29" s="78">
        <f t="shared" si="4"/>
        <v>0</v>
      </c>
      <c r="AH29" s="78"/>
      <c r="AI29" s="182" t="s">
        <v>4859</v>
      </c>
      <c r="AJ29" s="163">
        <v>1</v>
      </c>
    </row>
    <row r="30" spans="1:36" hidden="1" x14ac:dyDescent="0.3">
      <c r="A30" s="131" t="s">
        <v>224</v>
      </c>
      <c r="B30" s="132" t="s">
        <v>1799</v>
      </c>
      <c r="C30" s="132" t="s">
        <v>3266</v>
      </c>
      <c r="D30" s="92">
        <v>2</v>
      </c>
      <c r="E30" s="133">
        <v>705.6</v>
      </c>
      <c r="F30" s="134">
        <v>1411.2</v>
      </c>
      <c r="G30" s="135">
        <v>13.62</v>
      </c>
      <c r="H30" s="135">
        <v>27.24</v>
      </c>
      <c r="I30" s="92" t="s">
        <v>165</v>
      </c>
      <c r="J30" s="133">
        <f t="shared" si="1"/>
        <v>705.6</v>
      </c>
      <c r="K30" s="133">
        <f t="shared" si="2"/>
        <v>705.6</v>
      </c>
      <c r="L30" s="251">
        <f t="shared" si="5"/>
        <v>0</v>
      </c>
      <c r="M30" s="133">
        <v>705.6</v>
      </c>
      <c r="N30" s="133">
        <v>705.6</v>
      </c>
      <c r="O30" s="244">
        <v>2</v>
      </c>
      <c r="P30" s="244">
        <f t="shared" si="3"/>
        <v>1411.2</v>
      </c>
      <c r="Q30" s="77"/>
      <c r="R30" s="77"/>
      <c r="S30" s="77"/>
      <c r="T30" s="77">
        <v>1</v>
      </c>
      <c r="U30" s="77"/>
      <c r="V30" s="77"/>
      <c r="W30" s="136"/>
      <c r="X30" s="136"/>
      <c r="Y30" s="136"/>
      <c r="Z30" s="136"/>
      <c r="AA30" s="136"/>
      <c r="AB30" s="77">
        <v>1</v>
      </c>
      <c r="AC30" s="77"/>
      <c r="AD30" s="77"/>
      <c r="AE30" s="77"/>
      <c r="AF30" s="77"/>
      <c r="AG30" s="78">
        <f t="shared" si="4"/>
        <v>0</v>
      </c>
      <c r="AH30" s="78"/>
      <c r="AI30" s="182" t="s">
        <v>4857</v>
      </c>
      <c r="AJ30" s="163">
        <v>2</v>
      </c>
    </row>
    <row r="31" spans="1:36" hidden="1" x14ac:dyDescent="0.3">
      <c r="A31" s="131" t="s">
        <v>226</v>
      </c>
      <c r="B31" s="132" t="s">
        <v>1800</v>
      </c>
      <c r="C31" s="132" t="s">
        <v>3267</v>
      </c>
      <c r="D31" s="92">
        <v>2</v>
      </c>
      <c r="E31" s="133">
        <v>706.4</v>
      </c>
      <c r="F31" s="134">
        <v>1412.8</v>
      </c>
      <c r="G31" s="135">
        <v>13.69</v>
      </c>
      <c r="H31" s="135">
        <v>27.38</v>
      </c>
      <c r="I31" s="92" t="s">
        <v>170</v>
      </c>
      <c r="J31" s="133">
        <f t="shared" si="1"/>
        <v>706.4</v>
      </c>
      <c r="K31" s="133">
        <f t="shared" si="2"/>
        <v>706.4</v>
      </c>
      <c r="L31" s="251">
        <f t="shared" si="5"/>
        <v>0</v>
      </c>
      <c r="M31" s="133">
        <v>706.4</v>
      </c>
      <c r="N31" s="133">
        <v>706.4</v>
      </c>
      <c r="O31" s="247">
        <v>2</v>
      </c>
      <c r="P31" s="244">
        <f t="shared" si="3"/>
        <v>1412.8</v>
      </c>
      <c r="Q31" s="77"/>
      <c r="R31" s="77"/>
      <c r="S31" s="77"/>
      <c r="T31" s="77">
        <v>1</v>
      </c>
      <c r="U31" s="77"/>
      <c r="V31" s="77"/>
      <c r="W31" s="136"/>
      <c r="X31" s="136"/>
      <c r="Y31" s="136"/>
      <c r="Z31" s="136"/>
      <c r="AA31" s="136"/>
      <c r="AB31" s="77">
        <v>1</v>
      </c>
      <c r="AC31" s="77"/>
      <c r="AD31" s="77"/>
      <c r="AE31" s="77"/>
      <c r="AF31" s="77"/>
      <c r="AG31" s="78">
        <f t="shared" si="4"/>
        <v>0</v>
      </c>
      <c r="AH31" s="78"/>
      <c r="AI31" s="182" t="s">
        <v>4857</v>
      </c>
      <c r="AJ31" s="163">
        <v>2</v>
      </c>
    </row>
    <row r="32" spans="1:36" hidden="1" x14ac:dyDescent="0.3">
      <c r="A32" s="131" t="s">
        <v>228</v>
      </c>
      <c r="B32" s="132" t="s">
        <v>1801</v>
      </c>
      <c r="C32" s="132" t="s">
        <v>3268</v>
      </c>
      <c r="D32" s="92">
        <v>2</v>
      </c>
      <c r="E32" s="133">
        <v>706.6</v>
      </c>
      <c r="F32" s="134">
        <v>1413.2</v>
      </c>
      <c r="G32" s="135">
        <v>13.7</v>
      </c>
      <c r="H32" s="135">
        <v>27.4</v>
      </c>
      <c r="I32" s="92" t="s">
        <v>170</v>
      </c>
      <c r="J32" s="133">
        <f t="shared" si="1"/>
        <v>706.6</v>
      </c>
      <c r="K32" s="133">
        <f t="shared" si="2"/>
        <v>706.6</v>
      </c>
      <c r="L32" s="251">
        <f t="shared" si="5"/>
        <v>0</v>
      </c>
      <c r="M32" s="133">
        <v>706.6</v>
      </c>
      <c r="N32" s="133">
        <v>706.6</v>
      </c>
      <c r="O32" s="244">
        <v>2</v>
      </c>
      <c r="P32" s="244">
        <f t="shared" si="3"/>
        <v>1413.2</v>
      </c>
      <c r="Q32" s="77"/>
      <c r="R32" s="77"/>
      <c r="S32" s="77"/>
      <c r="T32" s="77">
        <v>1</v>
      </c>
      <c r="U32" s="77"/>
      <c r="V32" s="77"/>
      <c r="W32" s="136"/>
      <c r="X32" s="136"/>
      <c r="Y32" s="136"/>
      <c r="Z32" s="136"/>
      <c r="AA32" s="136"/>
      <c r="AB32" s="77">
        <v>1</v>
      </c>
      <c r="AC32" s="77"/>
      <c r="AD32" s="77"/>
      <c r="AE32" s="77"/>
      <c r="AF32" s="77"/>
      <c r="AG32" s="78">
        <f t="shared" si="4"/>
        <v>0</v>
      </c>
      <c r="AH32" s="78"/>
      <c r="AI32" s="182" t="s">
        <v>4857</v>
      </c>
      <c r="AJ32" s="163">
        <v>2</v>
      </c>
    </row>
    <row r="33" spans="1:36" hidden="1" x14ac:dyDescent="0.3">
      <c r="A33" s="131" t="s">
        <v>230</v>
      </c>
      <c r="B33" s="132" t="s">
        <v>1802</v>
      </c>
      <c r="C33" s="132" t="s">
        <v>3269</v>
      </c>
      <c r="D33" s="92">
        <v>2</v>
      </c>
      <c r="E33" s="133">
        <v>706.6</v>
      </c>
      <c r="F33" s="134">
        <v>1413.2</v>
      </c>
      <c r="G33" s="135">
        <v>13.7</v>
      </c>
      <c r="H33" s="135">
        <v>27.4</v>
      </c>
      <c r="I33" s="92" t="s">
        <v>165</v>
      </c>
      <c r="J33" s="133">
        <f t="shared" si="1"/>
        <v>706.6</v>
      </c>
      <c r="K33" s="133">
        <f t="shared" si="2"/>
        <v>706.6</v>
      </c>
      <c r="L33" s="251">
        <f t="shared" si="5"/>
        <v>0</v>
      </c>
      <c r="M33" s="133">
        <v>706.6</v>
      </c>
      <c r="N33" s="133">
        <v>706.6</v>
      </c>
      <c r="O33" s="244">
        <v>2</v>
      </c>
      <c r="P33" s="244">
        <f t="shared" si="3"/>
        <v>1413.2</v>
      </c>
      <c r="Q33" s="77"/>
      <c r="R33" s="77"/>
      <c r="S33" s="77"/>
      <c r="T33" s="77"/>
      <c r="U33" s="77">
        <v>1</v>
      </c>
      <c r="V33" s="77"/>
      <c r="W33" s="136"/>
      <c r="X33" s="136"/>
      <c r="Y33" s="136"/>
      <c r="Z33" s="136"/>
      <c r="AA33" s="136"/>
      <c r="AB33" s="77"/>
      <c r="AC33" s="77">
        <v>1</v>
      </c>
      <c r="AD33" s="77"/>
      <c r="AE33" s="77"/>
      <c r="AF33" s="77"/>
      <c r="AG33" s="78">
        <f t="shared" si="4"/>
        <v>0</v>
      </c>
      <c r="AH33" s="78"/>
      <c r="AI33" s="182" t="s">
        <v>4857</v>
      </c>
      <c r="AJ33" s="163">
        <v>2</v>
      </c>
    </row>
    <row r="34" spans="1:36" ht="31.2" hidden="1" x14ac:dyDescent="0.3">
      <c r="A34" s="131" t="s">
        <v>232</v>
      </c>
      <c r="B34" s="132" t="s">
        <v>1803</v>
      </c>
      <c r="C34" s="132" t="s">
        <v>3270</v>
      </c>
      <c r="D34" s="92">
        <v>2</v>
      </c>
      <c r="E34" s="133">
        <v>718.3</v>
      </c>
      <c r="F34" s="134">
        <v>1436.6</v>
      </c>
      <c r="G34" s="135">
        <v>14.01</v>
      </c>
      <c r="H34" s="135">
        <v>28.02</v>
      </c>
      <c r="I34" s="92" t="s">
        <v>165</v>
      </c>
      <c r="J34" s="133">
        <f t="shared" si="1"/>
        <v>718.3</v>
      </c>
      <c r="K34" s="133">
        <f t="shared" si="2"/>
        <v>718.3</v>
      </c>
      <c r="L34" s="251">
        <f t="shared" si="5"/>
        <v>0</v>
      </c>
      <c r="M34" s="133">
        <v>718.3</v>
      </c>
      <c r="N34" s="133">
        <v>718.3</v>
      </c>
      <c r="O34" s="244">
        <v>2</v>
      </c>
      <c r="P34" s="244">
        <f t="shared" si="3"/>
        <v>1436.6</v>
      </c>
      <c r="Q34" s="77"/>
      <c r="R34" s="77"/>
      <c r="S34" s="77"/>
      <c r="T34" s="77"/>
      <c r="U34" s="77">
        <v>1</v>
      </c>
      <c r="V34" s="77"/>
      <c r="W34" s="136"/>
      <c r="X34" s="136"/>
      <c r="Y34" s="136"/>
      <c r="Z34" s="136"/>
      <c r="AA34" s="136"/>
      <c r="AB34" s="77"/>
      <c r="AC34" s="77">
        <v>1</v>
      </c>
      <c r="AD34" s="77"/>
      <c r="AE34" s="77"/>
      <c r="AF34" s="77"/>
      <c r="AG34" s="78">
        <f t="shared" si="4"/>
        <v>0</v>
      </c>
      <c r="AH34" s="78"/>
      <c r="AI34" s="182" t="s">
        <v>4860</v>
      </c>
      <c r="AJ34" s="163">
        <f>1+1</f>
        <v>2</v>
      </c>
    </row>
    <row r="35" spans="1:36" hidden="1" x14ac:dyDescent="0.3">
      <c r="A35" s="131" t="s">
        <v>234</v>
      </c>
      <c r="B35" s="132" t="s">
        <v>1804</v>
      </c>
      <c r="C35" s="132" t="s">
        <v>3271</v>
      </c>
      <c r="D35" s="92">
        <v>2</v>
      </c>
      <c r="E35" s="133">
        <v>694.1</v>
      </c>
      <c r="F35" s="134">
        <v>1388.2</v>
      </c>
      <c r="G35" s="135">
        <v>13.31</v>
      </c>
      <c r="H35" s="135">
        <v>26.62</v>
      </c>
      <c r="I35" s="92" t="s">
        <v>170</v>
      </c>
      <c r="J35" s="133">
        <f t="shared" si="1"/>
        <v>694.1</v>
      </c>
      <c r="K35" s="133">
        <f t="shared" si="2"/>
        <v>694.1</v>
      </c>
      <c r="L35" s="251">
        <f t="shared" si="5"/>
        <v>0</v>
      </c>
      <c r="M35" s="133">
        <v>694.1</v>
      </c>
      <c r="N35" s="133">
        <v>694.1</v>
      </c>
      <c r="O35" s="244">
        <v>2</v>
      </c>
      <c r="P35" s="244">
        <f t="shared" si="3"/>
        <v>1388.2</v>
      </c>
      <c r="Q35" s="77"/>
      <c r="R35" s="77"/>
      <c r="S35" s="77"/>
      <c r="T35" s="77"/>
      <c r="U35" s="77">
        <v>1</v>
      </c>
      <c r="V35" s="77"/>
      <c r="W35" s="136"/>
      <c r="X35" s="136"/>
      <c r="Y35" s="136"/>
      <c r="Z35" s="136"/>
      <c r="AA35" s="136"/>
      <c r="AB35" s="77"/>
      <c r="AC35" s="77">
        <v>1</v>
      </c>
      <c r="AD35" s="77"/>
      <c r="AE35" s="77"/>
      <c r="AF35" s="77"/>
      <c r="AG35" s="78">
        <f t="shared" si="4"/>
        <v>0</v>
      </c>
      <c r="AH35" s="78"/>
      <c r="AI35" s="182" t="s">
        <v>4857</v>
      </c>
      <c r="AJ35" s="163">
        <v>2</v>
      </c>
    </row>
    <row r="36" spans="1:36" ht="31.2" hidden="1" x14ac:dyDescent="0.3">
      <c r="A36" s="131" t="s">
        <v>236</v>
      </c>
      <c r="B36" s="132" t="s">
        <v>1805</v>
      </c>
      <c r="C36" s="132" t="s">
        <v>3272</v>
      </c>
      <c r="D36" s="92">
        <v>2</v>
      </c>
      <c r="E36" s="133">
        <v>694.1</v>
      </c>
      <c r="F36" s="134">
        <v>1388.2</v>
      </c>
      <c r="G36" s="135">
        <v>13.31</v>
      </c>
      <c r="H36" s="135">
        <v>26.62</v>
      </c>
      <c r="I36" s="92" t="s">
        <v>170</v>
      </c>
      <c r="J36" s="133">
        <f t="shared" si="1"/>
        <v>694.1</v>
      </c>
      <c r="K36" s="133">
        <f t="shared" si="2"/>
        <v>694.1</v>
      </c>
      <c r="L36" s="251">
        <f t="shared" si="5"/>
        <v>0</v>
      </c>
      <c r="M36" s="133">
        <v>694.1</v>
      </c>
      <c r="N36" s="133">
        <v>694.1</v>
      </c>
      <c r="O36" s="244">
        <v>2</v>
      </c>
      <c r="P36" s="244">
        <f t="shared" si="3"/>
        <v>1388.2</v>
      </c>
      <c r="Q36" s="77"/>
      <c r="R36" s="77"/>
      <c r="S36" s="77"/>
      <c r="T36" s="77"/>
      <c r="U36" s="77">
        <v>1</v>
      </c>
      <c r="V36" s="77"/>
      <c r="W36" s="136"/>
      <c r="X36" s="136"/>
      <c r="Y36" s="136"/>
      <c r="Z36" s="136"/>
      <c r="AA36" s="136"/>
      <c r="AB36" s="77"/>
      <c r="AC36" s="77">
        <v>1</v>
      </c>
      <c r="AD36" s="77"/>
      <c r="AE36" s="77"/>
      <c r="AF36" s="77"/>
      <c r="AG36" s="78">
        <f t="shared" si="4"/>
        <v>0</v>
      </c>
      <c r="AH36" s="78"/>
      <c r="AI36" s="182" t="s">
        <v>4860</v>
      </c>
      <c r="AJ36" s="163">
        <f>1+1</f>
        <v>2</v>
      </c>
    </row>
    <row r="37" spans="1:36" ht="31.2" hidden="1" x14ac:dyDescent="0.3">
      <c r="A37" s="131" t="s">
        <v>238</v>
      </c>
      <c r="B37" s="132" t="s">
        <v>1806</v>
      </c>
      <c r="C37" s="132" t="s">
        <v>3273</v>
      </c>
      <c r="D37" s="92">
        <v>2</v>
      </c>
      <c r="E37" s="133">
        <v>683.2</v>
      </c>
      <c r="F37" s="134">
        <v>1366.4</v>
      </c>
      <c r="G37" s="135">
        <v>12.98</v>
      </c>
      <c r="H37" s="135">
        <v>25.96</v>
      </c>
      <c r="I37" s="92" t="s">
        <v>165</v>
      </c>
      <c r="J37" s="133">
        <f t="shared" si="1"/>
        <v>683.2</v>
      </c>
      <c r="K37" s="133">
        <f t="shared" si="2"/>
        <v>683.2</v>
      </c>
      <c r="L37" s="251">
        <f t="shared" si="5"/>
        <v>0</v>
      </c>
      <c r="M37" s="133">
        <v>683.2</v>
      </c>
      <c r="N37" s="133">
        <v>683.2</v>
      </c>
      <c r="O37" s="244">
        <v>2</v>
      </c>
      <c r="P37" s="244">
        <f t="shared" si="3"/>
        <v>1366.4</v>
      </c>
      <c r="Q37" s="77"/>
      <c r="R37" s="77"/>
      <c r="S37" s="77"/>
      <c r="T37" s="77"/>
      <c r="U37" s="77">
        <v>1</v>
      </c>
      <c r="V37" s="77"/>
      <c r="W37" s="136"/>
      <c r="X37" s="136"/>
      <c r="Y37" s="136"/>
      <c r="Z37" s="136"/>
      <c r="AA37" s="136"/>
      <c r="AB37" s="77"/>
      <c r="AC37" s="77">
        <v>1</v>
      </c>
      <c r="AD37" s="77"/>
      <c r="AE37" s="77"/>
      <c r="AF37" s="77"/>
      <c r="AG37" s="78">
        <f t="shared" si="4"/>
        <v>0</v>
      </c>
      <c r="AH37" s="78"/>
      <c r="AI37" s="182" t="s">
        <v>4860</v>
      </c>
      <c r="AJ37" s="163">
        <f>1+1</f>
        <v>2</v>
      </c>
    </row>
    <row r="38" spans="1:36" hidden="1" x14ac:dyDescent="0.3">
      <c r="A38" s="131" t="s">
        <v>240</v>
      </c>
      <c r="B38" s="132" t="s">
        <v>1807</v>
      </c>
      <c r="C38" s="132" t="s">
        <v>3274</v>
      </c>
      <c r="D38" s="92">
        <v>2</v>
      </c>
      <c r="E38" s="133">
        <v>694.9</v>
      </c>
      <c r="F38" s="134">
        <v>1389.8</v>
      </c>
      <c r="G38" s="135">
        <v>13.32</v>
      </c>
      <c r="H38" s="135">
        <v>26.64</v>
      </c>
      <c r="I38" s="92" t="s">
        <v>165</v>
      </c>
      <c r="J38" s="133">
        <f t="shared" si="1"/>
        <v>694.9</v>
      </c>
      <c r="K38" s="133">
        <f t="shared" si="2"/>
        <v>694.9</v>
      </c>
      <c r="L38" s="251">
        <f t="shared" si="5"/>
        <v>0</v>
      </c>
      <c r="M38" s="133">
        <v>694.9</v>
      </c>
      <c r="N38" s="133">
        <v>694.9</v>
      </c>
      <c r="O38" s="244">
        <v>2</v>
      </c>
      <c r="P38" s="244">
        <f t="shared" si="3"/>
        <v>1389.8</v>
      </c>
      <c r="Q38" s="77"/>
      <c r="R38" s="77"/>
      <c r="S38" s="77"/>
      <c r="T38" s="77"/>
      <c r="U38" s="77">
        <v>1</v>
      </c>
      <c r="V38" s="77"/>
      <c r="W38" s="136"/>
      <c r="X38" s="136"/>
      <c r="Y38" s="136"/>
      <c r="Z38" s="136"/>
      <c r="AA38" s="136"/>
      <c r="AB38" s="77"/>
      <c r="AC38" s="77">
        <v>1</v>
      </c>
      <c r="AD38" s="77"/>
      <c r="AE38" s="77"/>
      <c r="AF38" s="77"/>
      <c r="AG38" s="78">
        <f t="shared" si="4"/>
        <v>0</v>
      </c>
      <c r="AH38" s="78"/>
      <c r="AI38" s="182" t="s">
        <v>4857</v>
      </c>
      <c r="AJ38" s="163">
        <v>2</v>
      </c>
    </row>
    <row r="39" spans="1:36" hidden="1" x14ac:dyDescent="0.3">
      <c r="A39" s="131" t="s">
        <v>242</v>
      </c>
      <c r="B39" s="132" t="s">
        <v>1808</v>
      </c>
      <c r="C39" s="132" t="s">
        <v>3275</v>
      </c>
      <c r="D39" s="92">
        <v>2</v>
      </c>
      <c r="E39" s="133">
        <v>683.2</v>
      </c>
      <c r="F39" s="134">
        <v>1366.4</v>
      </c>
      <c r="G39" s="135">
        <v>12.98</v>
      </c>
      <c r="H39" s="135">
        <v>25.96</v>
      </c>
      <c r="I39" s="92" t="s">
        <v>165</v>
      </c>
      <c r="J39" s="133">
        <f t="shared" si="1"/>
        <v>683.2</v>
      </c>
      <c r="K39" s="133">
        <f t="shared" si="2"/>
        <v>683.2</v>
      </c>
      <c r="L39" s="251">
        <f t="shared" si="5"/>
        <v>0</v>
      </c>
      <c r="M39" s="133">
        <v>683.2</v>
      </c>
      <c r="N39" s="133">
        <v>683.2</v>
      </c>
      <c r="O39" s="244">
        <v>2</v>
      </c>
      <c r="P39" s="244">
        <f t="shared" si="3"/>
        <v>1366.4</v>
      </c>
      <c r="Q39" s="77"/>
      <c r="R39" s="77"/>
      <c r="S39" s="77"/>
      <c r="T39" s="77"/>
      <c r="U39" s="77">
        <v>1</v>
      </c>
      <c r="V39" s="77"/>
      <c r="W39" s="136"/>
      <c r="X39" s="136"/>
      <c r="Y39" s="136"/>
      <c r="Z39" s="136"/>
      <c r="AA39" s="136"/>
      <c r="AB39" s="77"/>
      <c r="AC39" s="77">
        <v>1</v>
      </c>
      <c r="AD39" s="77"/>
      <c r="AE39" s="77"/>
      <c r="AF39" s="77"/>
      <c r="AG39" s="78">
        <f t="shared" si="4"/>
        <v>0</v>
      </c>
      <c r="AH39" s="78"/>
      <c r="AI39" s="182" t="s">
        <v>4859</v>
      </c>
      <c r="AJ39" s="163">
        <v>2</v>
      </c>
    </row>
    <row r="40" spans="1:36" ht="31.2" hidden="1" x14ac:dyDescent="0.3">
      <c r="A40" s="131" t="s">
        <v>244</v>
      </c>
      <c r="B40" s="132" t="s">
        <v>1809</v>
      </c>
      <c r="C40" s="132" t="s">
        <v>3276</v>
      </c>
      <c r="D40" s="92">
        <v>2</v>
      </c>
      <c r="E40" s="133">
        <v>692.8</v>
      </c>
      <c r="F40" s="134">
        <v>1385.6</v>
      </c>
      <c r="G40" s="135">
        <v>13.27</v>
      </c>
      <c r="H40" s="135">
        <v>26.54</v>
      </c>
      <c r="I40" s="92" t="s">
        <v>165</v>
      </c>
      <c r="J40" s="133">
        <f t="shared" si="1"/>
        <v>692.8</v>
      </c>
      <c r="K40" s="133">
        <f t="shared" si="2"/>
        <v>692.8</v>
      </c>
      <c r="L40" s="251">
        <f t="shared" si="5"/>
        <v>0</v>
      </c>
      <c r="M40" s="133">
        <v>692.8</v>
      </c>
      <c r="N40" s="133">
        <v>0</v>
      </c>
      <c r="O40" s="244">
        <v>1</v>
      </c>
      <c r="P40" s="244">
        <f t="shared" si="3"/>
        <v>692.8</v>
      </c>
      <c r="Q40" s="77"/>
      <c r="R40" s="77"/>
      <c r="S40" s="77"/>
      <c r="T40" s="77"/>
      <c r="U40" s="77">
        <v>1</v>
      </c>
      <c r="V40" s="77"/>
      <c r="W40" s="136"/>
      <c r="X40" s="136"/>
      <c r="Y40" s="136"/>
      <c r="Z40" s="136"/>
      <c r="AA40" s="136"/>
      <c r="AB40" s="77"/>
      <c r="AC40" s="77">
        <v>1</v>
      </c>
      <c r="AD40" s="77"/>
      <c r="AE40" s="77"/>
      <c r="AF40" s="77"/>
      <c r="AG40" s="78">
        <f t="shared" si="4"/>
        <v>0</v>
      </c>
      <c r="AH40" s="78"/>
      <c r="AI40" s="182" t="s">
        <v>4860</v>
      </c>
      <c r="AJ40" s="163">
        <f>1+1</f>
        <v>2</v>
      </c>
    </row>
    <row r="41" spans="1:36" hidden="1" x14ac:dyDescent="0.3">
      <c r="A41" s="131" t="s">
        <v>246</v>
      </c>
      <c r="B41" s="132" t="s">
        <v>1810</v>
      </c>
      <c r="C41" s="132" t="s">
        <v>3277</v>
      </c>
      <c r="D41" s="92">
        <v>1</v>
      </c>
      <c r="E41" s="133">
        <v>658.5</v>
      </c>
      <c r="F41" s="134">
        <v>658.5</v>
      </c>
      <c r="G41" s="135">
        <v>15.92</v>
      </c>
      <c r="H41" s="135">
        <v>15.92</v>
      </c>
      <c r="I41" s="92" t="s">
        <v>170</v>
      </c>
      <c r="J41" s="133">
        <f t="shared" si="1"/>
        <v>658.5</v>
      </c>
      <c r="K41" s="133">
        <f t="shared" si="2"/>
        <v>0</v>
      </c>
      <c r="L41" s="251">
        <f t="shared" si="5"/>
        <v>0</v>
      </c>
      <c r="M41" s="133">
        <v>658.5</v>
      </c>
      <c r="N41" s="133">
        <v>0</v>
      </c>
      <c r="O41" s="244">
        <v>1</v>
      </c>
      <c r="P41" s="244">
        <f t="shared" si="3"/>
        <v>658.5</v>
      </c>
      <c r="Q41" s="77"/>
      <c r="R41" s="77"/>
      <c r="S41" s="77">
        <v>1</v>
      </c>
      <c r="T41" s="77"/>
      <c r="U41" s="77"/>
      <c r="V41" s="77"/>
      <c r="W41" s="136"/>
      <c r="X41" s="136"/>
      <c r="Y41" s="136"/>
      <c r="Z41" s="136"/>
      <c r="AA41" s="136"/>
      <c r="AB41" s="77"/>
      <c r="AC41" s="77"/>
      <c r="AD41" s="77"/>
      <c r="AE41" s="77"/>
      <c r="AF41" s="77"/>
      <c r="AG41" s="78">
        <f t="shared" si="4"/>
        <v>0</v>
      </c>
      <c r="AH41" s="78"/>
      <c r="AI41" s="182"/>
      <c r="AJ41" s="163"/>
    </row>
    <row r="42" spans="1:36" hidden="1" x14ac:dyDescent="0.3">
      <c r="A42" s="131" t="s">
        <v>248</v>
      </c>
      <c r="B42" s="132" t="s">
        <v>1811</v>
      </c>
      <c r="C42" s="132" t="s">
        <v>3278</v>
      </c>
      <c r="D42" s="92">
        <v>2</v>
      </c>
      <c r="E42" s="133">
        <v>40.5</v>
      </c>
      <c r="F42" s="134">
        <v>81</v>
      </c>
      <c r="G42" s="135">
        <v>1.47</v>
      </c>
      <c r="H42" s="135">
        <v>2.94</v>
      </c>
      <c r="I42" s="92" t="s">
        <v>170</v>
      </c>
      <c r="J42" s="133">
        <f t="shared" si="1"/>
        <v>0</v>
      </c>
      <c r="K42" s="133">
        <f t="shared" si="2"/>
        <v>40.5</v>
      </c>
      <c r="L42" s="251">
        <f t="shared" si="5"/>
        <v>40.5</v>
      </c>
      <c r="M42" s="133"/>
      <c r="N42" s="133"/>
      <c r="O42" s="244">
        <v>0</v>
      </c>
      <c r="P42" s="244">
        <f t="shared" si="3"/>
        <v>0</v>
      </c>
      <c r="Q42" s="77"/>
      <c r="R42" s="77"/>
      <c r="S42" s="77"/>
      <c r="T42" s="77"/>
      <c r="U42" s="77"/>
      <c r="V42" s="77"/>
      <c r="W42" s="136"/>
      <c r="X42" s="136"/>
      <c r="Y42" s="136">
        <v>1</v>
      </c>
      <c r="Z42" s="136"/>
      <c r="AA42" s="136"/>
      <c r="AB42" s="77"/>
      <c r="AC42" s="77"/>
      <c r="AD42" s="77"/>
      <c r="AE42" s="77"/>
      <c r="AF42" s="77"/>
      <c r="AG42" s="78">
        <f t="shared" si="4"/>
        <v>1</v>
      </c>
      <c r="AH42" s="78" t="s">
        <v>1772</v>
      </c>
      <c r="AI42" s="182"/>
      <c r="AJ42" s="163"/>
    </row>
    <row r="43" spans="1:36" hidden="1" x14ac:dyDescent="0.3">
      <c r="A43" s="131" t="s">
        <v>250</v>
      </c>
      <c r="B43" s="132" t="s">
        <v>1812</v>
      </c>
      <c r="C43" s="132" t="s">
        <v>3279</v>
      </c>
      <c r="D43" s="92">
        <v>14</v>
      </c>
      <c r="E43" s="133">
        <v>43.2</v>
      </c>
      <c r="F43" s="134">
        <v>604.79999999999995</v>
      </c>
      <c r="G43" s="135">
        <v>1.54</v>
      </c>
      <c r="H43" s="135">
        <v>21.56</v>
      </c>
      <c r="I43" s="92" t="s">
        <v>170</v>
      </c>
      <c r="J43" s="133">
        <f t="shared" si="1"/>
        <v>0</v>
      </c>
      <c r="K43" s="133">
        <f t="shared" si="2"/>
        <v>302.40000000000003</v>
      </c>
      <c r="L43" s="251">
        <f t="shared" si="5"/>
        <v>302.40000000000003</v>
      </c>
      <c r="M43" s="133"/>
      <c r="N43" s="133"/>
      <c r="O43" s="244">
        <v>0</v>
      </c>
      <c r="P43" s="244">
        <f t="shared" si="3"/>
        <v>0</v>
      </c>
      <c r="Q43" s="77"/>
      <c r="R43" s="77"/>
      <c r="S43" s="77"/>
      <c r="T43" s="77"/>
      <c r="U43" s="77"/>
      <c r="V43" s="77"/>
      <c r="W43" s="136"/>
      <c r="X43" s="136"/>
      <c r="Y43" s="136">
        <v>7</v>
      </c>
      <c r="Z43" s="136"/>
      <c r="AA43" s="136"/>
      <c r="AB43" s="77"/>
      <c r="AC43" s="77"/>
      <c r="AD43" s="77"/>
      <c r="AE43" s="77"/>
      <c r="AF43" s="77"/>
      <c r="AG43" s="78">
        <f t="shared" si="4"/>
        <v>7</v>
      </c>
      <c r="AH43" s="78" t="s">
        <v>1772</v>
      </c>
      <c r="AI43" s="182"/>
      <c r="AJ43" s="163"/>
    </row>
    <row r="44" spans="1:36" hidden="1" x14ac:dyDescent="0.3">
      <c r="A44" s="131" t="s">
        <v>252</v>
      </c>
      <c r="B44" s="132" t="s">
        <v>1813</v>
      </c>
      <c r="C44" s="132" t="s">
        <v>3280</v>
      </c>
      <c r="D44" s="92">
        <v>176</v>
      </c>
      <c r="E44" s="133">
        <v>123.4</v>
      </c>
      <c r="F44" s="134">
        <v>21718.400000000001</v>
      </c>
      <c r="G44" s="135">
        <v>4.41</v>
      </c>
      <c r="H44" s="135">
        <v>776.16</v>
      </c>
      <c r="I44" s="92" t="s">
        <v>170</v>
      </c>
      <c r="J44" s="133">
        <f t="shared" si="1"/>
        <v>10612.4</v>
      </c>
      <c r="K44" s="133">
        <f t="shared" si="2"/>
        <v>11106</v>
      </c>
      <c r="L44" s="251">
        <f t="shared" si="5"/>
        <v>0</v>
      </c>
      <c r="M44" s="133">
        <f>72*E44</f>
        <v>8884.8000000000011</v>
      </c>
      <c r="N44" s="133">
        <v>0</v>
      </c>
      <c r="O44" s="244">
        <v>72</v>
      </c>
      <c r="P44" s="244">
        <f t="shared" si="3"/>
        <v>8884.8000000000011</v>
      </c>
      <c r="Q44" s="77"/>
      <c r="R44" s="77">
        <v>14</v>
      </c>
      <c r="S44" s="77">
        <v>14</v>
      </c>
      <c r="T44" s="77">
        <v>9</v>
      </c>
      <c r="U44" s="77">
        <v>7</v>
      </c>
      <c r="V44" s="77">
        <v>14</v>
      </c>
      <c r="W44" s="136">
        <v>14</v>
      </c>
      <c r="X44" s="136">
        <v>14</v>
      </c>
      <c r="Y44" s="136"/>
      <c r="Z44" s="136">
        <v>14</v>
      </c>
      <c r="AA44" s="136">
        <v>14</v>
      </c>
      <c r="AB44" s="77">
        <v>12</v>
      </c>
      <c r="AC44" s="77">
        <v>8</v>
      </c>
      <c r="AD44" s="77">
        <v>14</v>
      </c>
      <c r="AE44" s="77">
        <v>14</v>
      </c>
      <c r="AF44" s="77">
        <v>14</v>
      </c>
      <c r="AG44" s="78">
        <f t="shared" si="4"/>
        <v>0</v>
      </c>
      <c r="AH44" s="78"/>
      <c r="AI44" s="182"/>
      <c r="AJ44" s="163"/>
    </row>
    <row r="45" spans="1:36" hidden="1" x14ac:dyDescent="0.3">
      <c r="A45" s="131" t="s">
        <v>254</v>
      </c>
      <c r="B45" s="132" t="s">
        <v>1814</v>
      </c>
      <c r="C45" s="132" t="s">
        <v>3281</v>
      </c>
      <c r="D45" s="92">
        <v>3</v>
      </c>
      <c r="E45" s="133">
        <v>27.4</v>
      </c>
      <c r="F45" s="134">
        <v>82.2</v>
      </c>
      <c r="G45" s="135">
        <v>0.98</v>
      </c>
      <c r="H45" s="135">
        <v>2.94</v>
      </c>
      <c r="I45" s="92" t="s">
        <v>170</v>
      </c>
      <c r="J45" s="133">
        <f t="shared" si="1"/>
        <v>54.8</v>
      </c>
      <c r="K45" s="133">
        <f t="shared" si="2"/>
        <v>27.4</v>
      </c>
      <c r="L45" s="251">
        <f t="shared" si="5"/>
        <v>0</v>
      </c>
      <c r="M45" s="133"/>
      <c r="N45" s="133"/>
      <c r="O45" s="244">
        <v>0</v>
      </c>
      <c r="P45" s="244">
        <f t="shared" si="3"/>
        <v>0</v>
      </c>
      <c r="Q45" s="77"/>
      <c r="R45" s="77"/>
      <c r="S45" s="77"/>
      <c r="T45" s="77">
        <v>2</v>
      </c>
      <c r="U45" s="77"/>
      <c r="V45" s="77"/>
      <c r="W45" s="136"/>
      <c r="X45" s="136"/>
      <c r="Y45" s="136"/>
      <c r="Z45" s="136"/>
      <c r="AA45" s="136"/>
      <c r="AB45" s="77">
        <v>1</v>
      </c>
      <c r="AC45" s="77"/>
      <c r="AD45" s="77"/>
      <c r="AE45" s="77"/>
      <c r="AF45" s="77"/>
      <c r="AG45" s="78">
        <f t="shared" si="4"/>
        <v>0</v>
      </c>
      <c r="AH45" s="78"/>
      <c r="AI45" s="182"/>
      <c r="AJ45" s="163"/>
    </row>
    <row r="46" spans="1:36" hidden="1" x14ac:dyDescent="0.3">
      <c r="A46" s="131" t="s">
        <v>256</v>
      </c>
      <c r="B46" s="132" t="s">
        <v>1815</v>
      </c>
      <c r="C46" s="132" t="s">
        <v>3282</v>
      </c>
      <c r="D46" s="92">
        <v>2</v>
      </c>
      <c r="E46" s="133">
        <v>40.1</v>
      </c>
      <c r="F46" s="134">
        <v>80.2</v>
      </c>
      <c r="G46" s="135">
        <v>1.43</v>
      </c>
      <c r="H46" s="135">
        <v>2.86</v>
      </c>
      <c r="I46" s="92" t="s">
        <v>170</v>
      </c>
      <c r="J46" s="133">
        <f t="shared" si="1"/>
        <v>40.1</v>
      </c>
      <c r="K46" s="133">
        <f t="shared" si="2"/>
        <v>40.1</v>
      </c>
      <c r="L46" s="251">
        <f t="shared" si="5"/>
        <v>0</v>
      </c>
      <c r="M46" s="133"/>
      <c r="N46" s="133"/>
      <c r="O46" s="244">
        <v>0</v>
      </c>
      <c r="P46" s="244">
        <f t="shared" si="3"/>
        <v>0</v>
      </c>
      <c r="Q46" s="77"/>
      <c r="R46" s="77"/>
      <c r="S46" s="77"/>
      <c r="T46" s="77">
        <v>1</v>
      </c>
      <c r="U46" s="77"/>
      <c r="V46" s="77"/>
      <c r="W46" s="136"/>
      <c r="X46" s="136"/>
      <c r="Y46" s="136"/>
      <c r="Z46" s="136"/>
      <c r="AA46" s="136"/>
      <c r="AB46" s="77">
        <v>1</v>
      </c>
      <c r="AC46" s="77"/>
      <c r="AD46" s="77"/>
      <c r="AE46" s="77"/>
      <c r="AF46" s="77"/>
      <c r="AG46" s="78">
        <f t="shared" si="4"/>
        <v>0</v>
      </c>
      <c r="AH46" s="78"/>
      <c r="AI46" s="182"/>
      <c r="AJ46" s="163"/>
    </row>
    <row r="47" spans="1:36" hidden="1" x14ac:dyDescent="0.3">
      <c r="A47" s="131" t="s">
        <v>258</v>
      </c>
      <c r="B47" s="132" t="s">
        <v>1816</v>
      </c>
      <c r="C47" s="132" t="s">
        <v>3283</v>
      </c>
      <c r="D47" s="92">
        <v>3</v>
      </c>
      <c r="E47" s="133">
        <v>38.200000000000003</v>
      </c>
      <c r="F47" s="134">
        <v>114.6</v>
      </c>
      <c r="G47" s="135">
        <v>1.35</v>
      </c>
      <c r="H47" s="135">
        <v>4.05</v>
      </c>
      <c r="I47" s="92" t="s">
        <v>170</v>
      </c>
      <c r="J47" s="133">
        <f t="shared" si="1"/>
        <v>76.400000000000006</v>
      </c>
      <c r="K47" s="133">
        <f t="shared" si="2"/>
        <v>38.200000000000003</v>
      </c>
      <c r="L47" s="251">
        <f t="shared" si="5"/>
        <v>0</v>
      </c>
      <c r="M47" s="133"/>
      <c r="N47" s="133"/>
      <c r="O47" s="244">
        <v>0</v>
      </c>
      <c r="P47" s="244">
        <f t="shared" si="3"/>
        <v>0</v>
      </c>
      <c r="Q47" s="77"/>
      <c r="R47" s="77"/>
      <c r="S47" s="77"/>
      <c r="T47" s="77">
        <v>1</v>
      </c>
      <c r="U47" s="77">
        <v>1</v>
      </c>
      <c r="V47" s="77"/>
      <c r="W47" s="136"/>
      <c r="X47" s="136"/>
      <c r="Y47" s="136"/>
      <c r="Z47" s="136"/>
      <c r="AA47" s="136"/>
      <c r="AB47" s="77"/>
      <c r="AC47" s="77">
        <v>1</v>
      </c>
      <c r="AD47" s="77"/>
      <c r="AE47" s="77"/>
      <c r="AF47" s="77"/>
      <c r="AG47" s="78">
        <f t="shared" si="4"/>
        <v>0</v>
      </c>
      <c r="AH47" s="78"/>
      <c r="AI47" s="182"/>
      <c r="AJ47" s="163"/>
    </row>
    <row r="48" spans="1:36" hidden="1" x14ac:dyDescent="0.3">
      <c r="A48" s="131" t="s">
        <v>260</v>
      </c>
      <c r="B48" s="132" t="s">
        <v>1817</v>
      </c>
      <c r="C48" s="132" t="s">
        <v>3284</v>
      </c>
      <c r="D48" s="92">
        <v>4</v>
      </c>
      <c r="E48" s="133">
        <v>46.3</v>
      </c>
      <c r="F48" s="134">
        <v>185.2</v>
      </c>
      <c r="G48" s="135">
        <v>1.63</v>
      </c>
      <c r="H48" s="135">
        <v>6.52</v>
      </c>
      <c r="I48" s="92" t="s">
        <v>170</v>
      </c>
      <c r="J48" s="133">
        <f t="shared" si="1"/>
        <v>92.6</v>
      </c>
      <c r="K48" s="133">
        <f t="shared" si="2"/>
        <v>92.6</v>
      </c>
      <c r="L48" s="251">
        <f t="shared" si="5"/>
        <v>0</v>
      </c>
      <c r="M48" s="133"/>
      <c r="N48" s="133"/>
      <c r="O48" s="244">
        <v>0</v>
      </c>
      <c r="P48" s="244">
        <f t="shared" si="3"/>
        <v>0</v>
      </c>
      <c r="Q48" s="77"/>
      <c r="R48" s="77"/>
      <c r="S48" s="77"/>
      <c r="T48" s="77">
        <v>1</v>
      </c>
      <c r="U48" s="77">
        <v>1</v>
      </c>
      <c r="V48" s="77"/>
      <c r="W48" s="136"/>
      <c r="X48" s="136"/>
      <c r="Y48" s="136"/>
      <c r="Z48" s="136"/>
      <c r="AA48" s="136"/>
      <c r="AB48" s="77">
        <v>1</v>
      </c>
      <c r="AC48" s="77">
        <v>1</v>
      </c>
      <c r="AD48" s="77"/>
      <c r="AE48" s="77"/>
      <c r="AF48" s="77"/>
      <c r="AG48" s="78">
        <f t="shared" si="4"/>
        <v>0</v>
      </c>
      <c r="AH48" s="78"/>
      <c r="AI48" s="182"/>
      <c r="AJ48" s="163"/>
    </row>
    <row r="49" spans="1:36" hidden="1" x14ac:dyDescent="0.3">
      <c r="A49" s="131" t="s">
        <v>262</v>
      </c>
      <c r="B49" s="132" t="s">
        <v>1818</v>
      </c>
      <c r="C49" s="132" t="s">
        <v>3285</v>
      </c>
      <c r="D49" s="92">
        <v>4</v>
      </c>
      <c r="E49" s="133">
        <v>40.5</v>
      </c>
      <c r="F49" s="134">
        <v>162</v>
      </c>
      <c r="G49" s="135">
        <v>1.43</v>
      </c>
      <c r="H49" s="135">
        <v>5.72</v>
      </c>
      <c r="I49" s="92" t="s">
        <v>170</v>
      </c>
      <c r="J49" s="133">
        <f t="shared" si="1"/>
        <v>81</v>
      </c>
      <c r="K49" s="133">
        <f t="shared" si="2"/>
        <v>81</v>
      </c>
      <c r="L49" s="251">
        <f t="shared" si="5"/>
        <v>0</v>
      </c>
      <c r="M49" s="133"/>
      <c r="N49" s="133"/>
      <c r="O49" s="244">
        <v>0</v>
      </c>
      <c r="P49" s="244">
        <f t="shared" si="3"/>
        <v>0</v>
      </c>
      <c r="Q49" s="77"/>
      <c r="R49" s="77"/>
      <c r="S49" s="77"/>
      <c r="T49" s="77">
        <v>1</v>
      </c>
      <c r="U49" s="77">
        <v>1</v>
      </c>
      <c r="V49" s="77"/>
      <c r="W49" s="136"/>
      <c r="X49" s="136"/>
      <c r="Y49" s="136"/>
      <c r="Z49" s="136"/>
      <c r="AA49" s="136"/>
      <c r="AB49" s="77">
        <v>1</v>
      </c>
      <c r="AC49" s="77">
        <v>1</v>
      </c>
      <c r="AD49" s="77"/>
      <c r="AE49" s="77"/>
      <c r="AF49" s="77"/>
      <c r="AG49" s="78">
        <f t="shared" si="4"/>
        <v>0</v>
      </c>
      <c r="AH49" s="78"/>
      <c r="AI49" s="182"/>
      <c r="AJ49" s="163"/>
    </row>
    <row r="50" spans="1:36" hidden="1" x14ac:dyDescent="0.3">
      <c r="A50" s="131" t="s">
        <v>264</v>
      </c>
      <c r="B50" s="132" t="s">
        <v>1819</v>
      </c>
      <c r="C50" s="132" t="s">
        <v>3286</v>
      </c>
      <c r="D50" s="92">
        <v>19</v>
      </c>
      <c r="E50" s="133">
        <v>50.3</v>
      </c>
      <c r="F50" s="134">
        <v>955.7</v>
      </c>
      <c r="G50" s="135">
        <v>1.82</v>
      </c>
      <c r="H50" s="135">
        <v>34.58</v>
      </c>
      <c r="I50" s="92" t="s">
        <v>170</v>
      </c>
      <c r="J50" s="133">
        <f t="shared" si="1"/>
        <v>503</v>
      </c>
      <c r="K50" s="133">
        <f t="shared" si="2"/>
        <v>452.7</v>
      </c>
      <c r="L50" s="251">
        <f t="shared" si="5"/>
        <v>0</v>
      </c>
      <c r="M50" s="133"/>
      <c r="N50" s="133"/>
      <c r="O50" s="244">
        <v>0</v>
      </c>
      <c r="P50" s="244">
        <f t="shared" si="3"/>
        <v>0</v>
      </c>
      <c r="Q50" s="77"/>
      <c r="R50" s="77"/>
      <c r="S50" s="77"/>
      <c r="T50" s="77">
        <v>5</v>
      </c>
      <c r="U50" s="77">
        <v>5</v>
      </c>
      <c r="V50" s="77"/>
      <c r="W50" s="136"/>
      <c r="X50" s="136"/>
      <c r="Y50" s="136"/>
      <c r="Z50" s="136"/>
      <c r="AA50" s="136"/>
      <c r="AB50" s="77">
        <v>4</v>
      </c>
      <c r="AC50" s="77">
        <v>5</v>
      </c>
      <c r="AD50" s="77"/>
      <c r="AE50" s="77"/>
      <c r="AF50" s="77"/>
      <c r="AG50" s="78">
        <f t="shared" si="4"/>
        <v>0</v>
      </c>
      <c r="AH50" s="78"/>
      <c r="AI50" s="182"/>
      <c r="AJ50" s="163"/>
    </row>
    <row r="51" spans="1:36" hidden="1" x14ac:dyDescent="0.3">
      <c r="A51" s="131" t="s">
        <v>266</v>
      </c>
      <c r="B51" s="132" t="s">
        <v>1820</v>
      </c>
      <c r="C51" s="132" t="s">
        <v>3287</v>
      </c>
      <c r="D51" s="92">
        <v>1</v>
      </c>
      <c r="E51" s="133">
        <v>127.1</v>
      </c>
      <c r="F51" s="134">
        <v>127.1</v>
      </c>
      <c r="G51" s="135">
        <v>4.53</v>
      </c>
      <c r="H51" s="135">
        <v>4.53</v>
      </c>
      <c r="I51" s="92" t="s">
        <v>170</v>
      </c>
      <c r="J51" s="133">
        <f t="shared" si="1"/>
        <v>127.1</v>
      </c>
      <c r="K51" s="133">
        <f t="shared" si="2"/>
        <v>0</v>
      </c>
      <c r="L51" s="251">
        <f t="shared" si="5"/>
        <v>0</v>
      </c>
      <c r="M51" s="133"/>
      <c r="N51" s="133"/>
      <c r="O51" s="244">
        <v>0</v>
      </c>
      <c r="P51" s="244">
        <f t="shared" si="3"/>
        <v>0</v>
      </c>
      <c r="Q51" s="77"/>
      <c r="R51" s="77"/>
      <c r="S51" s="77"/>
      <c r="T51" s="77">
        <v>1</v>
      </c>
      <c r="U51" s="77"/>
      <c r="V51" s="77"/>
      <c r="W51" s="136"/>
      <c r="X51" s="136"/>
      <c r="Y51" s="136"/>
      <c r="Z51" s="136"/>
      <c r="AA51" s="136"/>
      <c r="AB51" s="77"/>
      <c r="AC51" s="77"/>
      <c r="AD51" s="77"/>
      <c r="AE51" s="77"/>
      <c r="AF51" s="77"/>
      <c r="AG51" s="78">
        <f t="shared" si="4"/>
        <v>0</v>
      </c>
      <c r="AH51" s="78"/>
      <c r="AI51" s="182"/>
      <c r="AJ51" s="163"/>
    </row>
    <row r="52" spans="1:36" hidden="1" x14ac:dyDescent="0.3">
      <c r="A52" s="131" t="s">
        <v>268</v>
      </c>
      <c r="B52" s="132" t="s">
        <v>1821</v>
      </c>
      <c r="C52" s="132" t="s">
        <v>3288</v>
      </c>
      <c r="D52" s="92">
        <v>2</v>
      </c>
      <c r="E52" s="133">
        <v>127.1</v>
      </c>
      <c r="F52" s="134">
        <v>254.2</v>
      </c>
      <c r="G52" s="135">
        <v>4.53</v>
      </c>
      <c r="H52" s="135">
        <v>9.06</v>
      </c>
      <c r="I52" s="92" t="s">
        <v>170</v>
      </c>
      <c r="J52" s="133">
        <f t="shared" si="1"/>
        <v>127.1</v>
      </c>
      <c r="K52" s="133">
        <f t="shared" si="2"/>
        <v>127.1</v>
      </c>
      <c r="L52" s="251">
        <f t="shared" si="5"/>
        <v>0</v>
      </c>
      <c r="M52" s="133">
        <v>127.1</v>
      </c>
      <c r="N52" s="133"/>
      <c r="O52" s="244">
        <v>1</v>
      </c>
      <c r="P52" s="244">
        <f t="shared" si="3"/>
        <v>127.1</v>
      </c>
      <c r="Q52" s="77"/>
      <c r="R52" s="77"/>
      <c r="S52" s="77"/>
      <c r="T52" s="77">
        <v>1</v>
      </c>
      <c r="U52" s="77"/>
      <c r="V52" s="77"/>
      <c r="W52" s="136"/>
      <c r="X52" s="136"/>
      <c r="Y52" s="136"/>
      <c r="Z52" s="136"/>
      <c r="AA52" s="136"/>
      <c r="AB52" s="77">
        <v>1</v>
      </c>
      <c r="AC52" s="77"/>
      <c r="AD52" s="77"/>
      <c r="AE52" s="77"/>
      <c r="AF52" s="77"/>
      <c r="AG52" s="78">
        <f t="shared" si="4"/>
        <v>0</v>
      </c>
      <c r="AH52" s="78"/>
      <c r="AI52" s="182"/>
      <c r="AJ52" s="163"/>
    </row>
    <row r="53" spans="1:36" hidden="1" x14ac:dyDescent="0.3">
      <c r="A53" s="131" t="s">
        <v>270</v>
      </c>
      <c r="B53" s="132" t="s">
        <v>1822</v>
      </c>
      <c r="C53" s="132" t="s">
        <v>3289</v>
      </c>
      <c r="D53" s="92">
        <v>3</v>
      </c>
      <c r="E53" s="133">
        <v>38.200000000000003</v>
      </c>
      <c r="F53" s="134">
        <v>114.6</v>
      </c>
      <c r="G53" s="135">
        <v>1.35</v>
      </c>
      <c r="H53" s="135">
        <v>4.05</v>
      </c>
      <c r="I53" s="92" t="s">
        <v>170</v>
      </c>
      <c r="J53" s="133">
        <f t="shared" si="1"/>
        <v>76.400000000000006</v>
      </c>
      <c r="K53" s="133">
        <f t="shared" si="2"/>
        <v>38.200000000000003</v>
      </c>
      <c r="L53" s="251">
        <f t="shared" si="5"/>
        <v>0</v>
      </c>
      <c r="M53" s="133"/>
      <c r="N53" s="133"/>
      <c r="O53" s="244">
        <v>0</v>
      </c>
      <c r="P53" s="244">
        <f t="shared" si="3"/>
        <v>0</v>
      </c>
      <c r="Q53" s="77"/>
      <c r="R53" s="77"/>
      <c r="S53" s="77"/>
      <c r="T53" s="77">
        <v>1</v>
      </c>
      <c r="U53" s="77">
        <v>1</v>
      </c>
      <c r="V53" s="77"/>
      <c r="W53" s="136"/>
      <c r="X53" s="136"/>
      <c r="Y53" s="136"/>
      <c r="Z53" s="136"/>
      <c r="AA53" s="136"/>
      <c r="AB53" s="77"/>
      <c r="AC53" s="77">
        <v>1</v>
      </c>
      <c r="AD53" s="77"/>
      <c r="AE53" s="77"/>
      <c r="AF53" s="77"/>
      <c r="AG53" s="78">
        <f t="shared" si="4"/>
        <v>0</v>
      </c>
      <c r="AH53" s="78"/>
      <c r="AI53" s="182"/>
      <c r="AJ53" s="163"/>
    </row>
    <row r="54" spans="1:36" hidden="1" x14ac:dyDescent="0.3">
      <c r="A54" s="131" t="s">
        <v>272</v>
      </c>
      <c r="B54" s="132" t="s">
        <v>1823</v>
      </c>
      <c r="C54" s="132" t="s">
        <v>3290</v>
      </c>
      <c r="D54" s="92">
        <v>4</v>
      </c>
      <c r="E54" s="133">
        <v>46.3</v>
      </c>
      <c r="F54" s="134">
        <v>185.2</v>
      </c>
      <c r="G54" s="135">
        <v>1.63</v>
      </c>
      <c r="H54" s="135">
        <v>6.52</v>
      </c>
      <c r="I54" s="92" t="s">
        <v>170</v>
      </c>
      <c r="J54" s="133">
        <f t="shared" si="1"/>
        <v>92.6</v>
      </c>
      <c r="K54" s="133">
        <f t="shared" si="2"/>
        <v>92.6</v>
      </c>
      <c r="L54" s="251">
        <f t="shared" si="5"/>
        <v>0</v>
      </c>
      <c r="M54" s="133"/>
      <c r="N54" s="133"/>
      <c r="O54" s="244">
        <v>0</v>
      </c>
      <c r="P54" s="244">
        <f t="shared" si="3"/>
        <v>0</v>
      </c>
      <c r="Q54" s="77"/>
      <c r="R54" s="77"/>
      <c r="S54" s="77"/>
      <c r="T54" s="77">
        <v>1</v>
      </c>
      <c r="U54" s="77">
        <v>1</v>
      </c>
      <c r="V54" s="77"/>
      <c r="W54" s="136"/>
      <c r="X54" s="136"/>
      <c r="Y54" s="136"/>
      <c r="Z54" s="136"/>
      <c r="AA54" s="136"/>
      <c r="AB54" s="77">
        <v>1</v>
      </c>
      <c r="AC54" s="77">
        <v>1</v>
      </c>
      <c r="AD54" s="77"/>
      <c r="AE54" s="77"/>
      <c r="AF54" s="77"/>
      <c r="AG54" s="78">
        <f t="shared" si="4"/>
        <v>0</v>
      </c>
      <c r="AH54" s="78"/>
      <c r="AI54" s="182"/>
      <c r="AJ54" s="163"/>
    </row>
    <row r="55" spans="1:36" hidden="1" x14ac:dyDescent="0.3">
      <c r="A55" s="131" t="s">
        <v>275</v>
      </c>
      <c r="B55" s="132" t="s">
        <v>1824</v>
      </c>
      <c r="C55" s="132" t="s">
        <v>3291</v>
      </c>
      <c r="D55" s="92">
        <v>4</v>
      </c>
      <c r="E55" s="133">
        <v>40.5</v>
      </c>
      <c r="F55" s="134">
        <v>162</v>
      </c>
      <c r="G55" s="135">
        <v>1.43</v>
      </c>
      <c r="H55" s="135">
        <v>5.72</v>
      </c>
      <c r="I55" s="92" t="s">
        <v>170</v>
      </c>
      <c r="J55" s="133">
        <f t="shared" si="1"/>
        <v>81</v>
      </c>
      <c r="K55" s="133">
        <f t="shared" si="2"/>
        <v>81</v>
      </c>
      <c r="L55" s="251">
        <f t="shared" si="5"/>
        <v>0</v>
      </c>
      <c r="M55" s="133"/>
      <c r="N55" s="133"/>
      <c r="O55" s="244">
        <v>0</v>
      </c>
      <c r="P55" s="244">
        <f t="shared" si="3"/>
        <v>0</v>
      </c>
      <c r="Q55" s="77"/>
      <c r="R55" s="77"/>
      <c r="S55" s="77"/>
      <c r="T55" s="77">
        <v>1</v>
      </c>
      <c r="U55" s="77">
        <v>1</v>
      </c>
      <c r="V55" s="77"/>
      <c r="W55" s="136"/>
      <c r="X55" s="136"/>
      <c r="Y55" s="136"/>
      <c r="Z55" s="136"/>
      <c r="AA55" s="136"/>
      <c r="AB55" s="77">
        <v>1</v>
      </c>
      <c r="AC55" s="77">
        <v>1</v>
      </c>
      <c r="AD55" s="77"/>
      <c r="AE55" s="77"/>
      <c r="AF55" s="77"/>
      <c r="AG55" s="78">
        <f t="shared" si="4"/>
        <v>0</v>
      </c>
      <c r="AH55" s="78"/>
      <c r="AI55" s="182"/>
      <c r="AJ55" s="163"/>
    </row>
    <row r="56" spans="1:36" hidden="1" x14ac:dyDescent="0.3">
      <c r="A56" s="131" t="s">
        <v>278</v>
      </c>
      <c r="B56" s="132" t="s">
        <v>1825</v>
      </c>
      <c r="C56" s="132" t="s">
        <v>3292</v>
      </c>
      <c r="D56" s="92">
        <v>3</v>
      </c>
      <c r="E56" s="133">
        <v>42.8</v>
      </c>
      <c r="F56" s="134">
        <v>128.4</v>
      </c>
      <c r="G56" s="135">
        <v>1.53</v>
      </c>
      <c r="H56" s="135">
        <v>4.59</v>
      </c>
      <c r="I56" s="92" t="s">
        <v>170</v>
      </c>
      <c r="J56" s="133">
        <f t="shared" si="1"/>
        <v>85.6</v>
      </c>
      <c r="K56" s="133">
        <f t="shared" si="2"/>
        <v>42.8</v>
      </c>
      <c r="L56" s="251">
        <f t="shared" si="5"/>
        <v>0</v>
      </c>
      <c r="M56" s="133"/>
      <c r="N56" s="133"/>
      <c r="O56" s="244">
        <v>0</v>
      </c>
      <c r="P56" s="244">
        <f t="shared" si="3"/>
        <v>0</v>
      </c>
      <c r="Q56" s="77"/>
      <c r="R56" s="77"/>
      <c r="S56" s="77"/>
      <c r="T56" s="77">
        <v>2</v>
      </c>
      <c r="U56" s="77"/>
      <c r="V56" s="77"/>
      <c r="W56" s="136"/>
      <c r="X56" s="136"/>
      <c r="Y56" s="136"/>
      <c r="Z56" s="136"/>
      <c r="AA56" s="136"/>
      <c r="AB56" s="77">
        <v>1</v>
      </c>
      <c r="AC56" s="77"/>
      <c r="AD56" s="77"/>
      <c r="AE56" s="77"/>
      <c r="AF56" s="77"/>
      <c r="AG56" s="78">
        <f t="shared" si="4"/>
        <v>0</v>
      </c>
      <c r="AH56" s="78"/>
      <c r="AI56" s="182"/>
      <c r="AJ56" s="163"/>
    </row>
    <row r="57" spans="1:36" hidden="1" x14ac:dyDescent="0.3">
      <c r="A57" s="131" t="s">
        <v>281</v>
      </c>
      <c r="B57" s="132" t="s">
        <v>1826</v>
      </c>
      <c r="C57" s="132" t="s">
        <v>3293</v>
      </c>
      <c r="D57" s="92">
        <v>2</v>
      </c>
      <c r="E57" s="133">
        <v>30.2</v>
      </c>
      <c r="F57" s="134">
        <v>60.4</v>
      </c>
      <c r="G57" s="135">
        <v>1.08</v>
      </c>
      <c r="H57" s="135">
        <v>2.16</v>
      </c>
      <c r="I57" s="92" t="s">
        <v>170</v>
      </c>
      <c r="J57" s="133">
        <f t="shared" si="1"/>
        <v>30.2</v>
      </c>
      <c r="K57" s="133">
        <f t="shared" si="2"/>
        <v>30.2</v>
      </c>
      <c r="L57" s="251">
        <f t="shared" si="5"/>
        <v>0</v>
      </c>
      <c r="M57" s="133"/>
      <c r="N57" s="133"/>
      <c r="O57" s="244">
        <v>0</v>
      </c>
      <c r="P57" s="244">
        <f t="shared" si="3"/>
        <v>0</v>
      </c>
      <c r="Q57" s="77"/>
      <c r="R57" s="77"/>
      <c r="S57" s="77"/>
      <c r="T57" s="77">
        <v>1</v>
      </c>
      <c r="U57" s="77"/>
      <c r="V57" s="77"/>
      <c r="W57" s="136"/>
      <c r="X57" s="136"/>
      <c r="Y57" s="136"/>
      <c r="Z57" s="136"/>
      <c r="AA57" s="136"/>
      <c r="AB57" s="77">
        <v>1</v>
      </c>
      <c r="AC57" s="77"/>
      <c r="AD57" s="77"/>
      <c r="AE57" s="77"/>
      <c r="AF57" s="77"/>
      <c r="AG57" s="78">
        <f t="shared" si="4"/>
        <v>0</v>
      </c>
      <c r="AH57" s="78"/>
      <c r="AI57" s="182"/>
      <c r="AJ57" s="163"/>
    </row>
    <row r="58" spans="1:36" hidden="1" x14ac:dyDescent="0.3">
      <c r="A58" s="131" t="s">
        <v>284</v>
      </c>
      <c r="B58" s="132" t="s">
        <v>1827</v>
      </c>
      <c r="C58" s="132" t="s">
        <v>3294</v>
      </c>
      <c r="D58" s="92">
        <v>2</v>
      </c>
      <c r="E58" s="133">
        <v>30.2</v>
      </c>
      <c r="F58" s="134">
        <v>60.4</v>
      </c>
      <c r="G58" s="135">
        <v>1.08</v>
      </c>
      <c r="H58" s="135">
        <v>2.16</v>
      </c>
      <c r="I58" s="92" t="s">
        <v>170</v>
      </c>
      <c r="J58" s="133">
        <f t="shared" si="1"/>
        <v>30.2</v>
      </c>
      <c r="K58" s="133">
        <f t="shared" si="2"/>
        <v>30.2</v>
      </c>
      <c r="L58" s="251">
        <f t="shared" si="5"/>
        <v>0</v>
      </c>
      <c r="M58" s="133"/>
      <c r="N58" s="133"/>
      <c r="O58" s="244">
        <v>0</v>
      </c>
      <c r="P58" s="244">
        <f t="shared" si="3"/>
        <v>0</v>
      </c>
      <c r="Q58" s="77"/>
      <c r="R58" s="77"/>
      <c r="S58" s="77"/>
      <c r="T58" s="77"/>
      <c r="U58" s="77">
        <v>1</v>
      </c>
      <c r="V58" s="77"/>
      <c r="W58" s="136"/>
      <c r="X58" s="136"/>
      <c r="Y58" s="136"/>
      <c r="Z58" s="136"/>
      <c r="AA58" s="136"/>
      <c r="AB58" s="77"/>
      <c r="AC58" s="77">
        <v>1</v>
      </c>
      <c r="AD58" s="77"/>
      <c r="AE58" s="77"/>
      <c r="AF58" s="77"/>
      <c r="AG58" s="78">
        <f t="shared" si="4"/>
        <v>0</v>
      </c>
      <c r="AH58" s="78"/>
      <c r="AI58" s="182"/>
      <c r="AJ58" s="163"/>
    </row>
    <row r="59" spans="1:36" hidden="1" x14ac:dyDescent="0.3">
      <c r="A59" s="131" t="s">
        <v>287</v>
      </c>
      <c r="B59" s="132" t="s">
        <v>1828</v>
      </c>
      <c r="C59" s="132" t="s">
        <v>3295</v>
      </c>
      <c r="D59" s="92">
        <v>4</v>
      </c>
      <c r="E59" s="133">
        <v>42.8</v>
      </c>
      <c r="F59" s="134">
        <v>171.2</v>
      </c>
      <c r="G59" s="135">
        <v>1.53</v>
      </c>
      <c r="H59" s="135">
        <v>6.12</v>
      </c>
      <c r="I59" s="92" t="s">
        <v>170</v>
      </c>
      <c r="J59" s="133">
        <f t="shared" si="1"/>
        <v>85.6</v>
      </c>
      <c r="K59" s="133">
        <f t="shared" si="2"/>
        <v>85.6</v>
      </c>
      <c r="L59" s="251">
        <f t="shared" si="5"/>
        <v>0</v>
      </c>
      <c r="M59" s="133"/>
      <c r="N59" s="133"/>
      <c r="O59" s="244">
        <v>0</v>
      </c>
      <c r="P59" s="244">
        <f t="shared" si="3"/>
        <v>0</v>
      </c>
      <c r="Q59" s="77"/>
      <c r="R59" s="77"/>
      <c r="S59" s="77"/>
      <c r="T59" s="77"/>
      <c r="U59" s="77">
        <v>2</v>
      </c>
      <c r="V59" s="77"/>
      <c r="W59" s="136"/>
      <c r="X59" s="136"/>
      <c r="Y59" s="136"/>
      <c r="Z59" s="136"/>
      <c r="AA59" s="136"/>
      <c r="AB59" s="77"/>
      <c r="AC59" s="77">
        <v>2</v>
      </c>
      <c r="AD59" s="77"/>
      <c r="AE59" s="77"/>
      <c r="AF59" s="77"/>
      <c r="AG59" s="78">
        <f t="shared" si="4"/>
        <v>0</v>
      </c>
      <c r="AH59" s="78"/>
      <c r="AI59" s="182"/>
      <c r="AJ59" s="163"/>
    </row>
    <row r="60" spans="1:36" hidden="1" x14ac:dyDescent="0.3">
      <c r="A60" s="131" t="s">
        <v>290</v>
      </c>
      <c r="B60" s="132" t="s">
        <v>1829</v>
      </c>
      <c r="C60" s="132" t="s">
        <v>3296</v>
      </c>
      <c r="D60" s="92">
        <v>2</v>
      </c>
      <c r="E60" s="133">
        <v>127.1</v>
      </c>
      <c r="F60" s="134">
        <v>254.2</v>
      </c>
      <c r="G60" s="135">
        <v>4.53</v>
      </c>
      <c r="H60" s="135">
        <v>9.06</v>
      </c>
      <c r="I60" s="92" t="s">
        <v>170</v>
      </c>
      <c r="J60" s="133">
        <f t="shared" si="1"/>
        <v>127.1</v>
      </c>
      <c r="K60" s="133">
        <f t="shared" si="2"/>
        <v>127.1</v>
      </c>
      <c r="L60" s="251">
        <f t="shared" si="5"/>
        <v>0</v>
      </c>
      <c r="M60" s="133">
        <v>127.1</v>
      </c>
      <c r="N60" s="133"/>
      <c r="O60" s="244">
        <v>1</v>
      </c>
      <c r="P60" s="244">
        <f t="shared" si="3"/>
        <v>127.1</v>
      </c>
      <c r="Q60" s="77"/>
      <c r="R60" s="77"/>
      <c r="S60" s="77"/>
      <c r="T60" s="77"/>
      <c r="U60" s="77">
        <v>1</v>
      </c>
      <c r="V60" s="77"/>
      <c r="W60" s="136"/>
      <c r="X60" s="136"/>
      <c r="Y60" s="136"/>
      <c r="Z60" s="136"/>
      <c r="AA60" s="136"/>
      <c r="AB60" s="77"/>
      <c r="AC60" s="77">
        <v>1</v>
      </c>
      <c r="AD60" s="77"/>
      <c r="AE60" s="77"/>
      <c r="AF60" s="77"/>
      <c r="AG60" s="78">
        <f t="shared" si="4"/>
        <v>0</v>
      </c>
      <c r="AH60" s="78"/>
      <c r="AI60" s="182"/>
      <c r="AJ60" s="163"/>
    </row>
    <row r="61" spans="1:36" hidden="1" x14ac:dyDescent="0.3">
      <c r="A61" s="131" t="s">
        <v>293</v>
      </c>
      <c r="B61" s="132" t="s">
        <v>1830</v>
      </c>
      <c r="C61" s="132" t="s">
        <v>3297</v>
      </c>
      <c r="D61" s="92">
        <v>2</v>
      </c>
      <c r="E61" s="133">
        <v>127.1</v>
      </c>
      <c r="F61" s="134">
        <v>254.2</v>
      </c>
      <c r="G61" s="135">
        <v>4.53</v>
      </c>
      <c r="H61" s="135">
        <v>9.06</v>
      </c>
      <c r="I61" s="92" t="s">
        <v>170</v>
      </c>
      <c r="J61" s="133">
        <f t="shared" si="1"/>
        <v>127.1</v>
      </c>
      <c r="K61" s="133">
        <f t="shared" si="2"/>
        <v>127.1</v>
      </c>
      <c r="L61" s="251">
        <f t="shared" si="5"/>
        <v>0</v>
      </c>
      <c r="M61" s="133">
        <v>127.1</v>
      </c>
      <c r="N61" s="133"/>
      <c r="O61" s="244">
        <v>1</v>
      </c>
      <c r="P61" s="244">
        <f t="shared" si="3"/>
        <v>127.1</v>
      </c>
      <c r="Q61" s="77"/>
      <c r="R61" s="77"/>
      <c r="S61" s="77"/>
      <c r="T61" s="77"/>
      <c r="U61" s="77">
        <v>1</v>
      </c>
      <c r="V61" s="77"/>
      <c r="W61" s="136"/>
      <c r="X61" s="136"/>
      <c r="Y61" s="136"/>
      <c r="Z61" s="136"/>
      <c r="AA61" s="136"/>
      <c r="AB61" s="77"/>
      <c r="AC61" s="77">
        <v>1</v>
      </c>
      <c r="AD61" s="77"/>
      <c r="AE61" s="77"/>
      <c r="AF61" s="77"/>
      <c r="AG61" s="78">
        <f t="shared" si="4"/>
        <v>0</v>
      </c>
      <c r="AH61" s="78"/>
      <c r="AI61" s="182"/>
      <c r="AJ61" s="163"/>
    </row>
    <row r="62" spans="1:36" hidden="1" x14ac:dyDescent="0.3">
      <c r="A62" s="131" t="s">
        <v>296</v>
      </c>
      <c r="B62" s="132" t="s">
        <v>1831</v>
      </c>
      <c r="C62" s="132" t="s">
        <v>3298</v>
      </c>
      <c r="D62" s="92">
        <v>2</v>
      </c>
      <c r="E62" s="133">
        <v>40.1</v>
      </c>
      <c r="F62" s="134">
        <v>80.2</v>
      </c>
      <c r="G62" s="135">
        <v>1.43</v>
      </c>
      <c r="H62" s="135">
        <v>2.86</v>
      </c>
      <c r="I62" s="92" t="s">
        <v>170</v>
      </c>
      <c r="J62" s="133">
        <f t="shared" si="1"/>
        <v>40.1</v>
      </c>
      <c r="K62" s="133">
        <f t="shared" si="2"/>
        <v>40.1</v>
      </c>
      <c r="L62" s="251">
        <f t="shared" si="5"/>
        <v>0</v>
      </c>
      <c r="M62" s="133"/>
      <c r="N62" s="133"/>
      <c r="O62" s="244">
        <v>0</v>
      </c>
      <c r="P62" s="244">
        <f t="shared" si="3"/>
        <v>0</v>
      </c>
      <c r="Q62" s="77"/>
      <c r="R62" s="77"/>
      <c r="S62" s="77"/>
      <c r="T62" s="77"/>
      <c r="U62" s="77">
        <v>1</v>
      </c>
      <c r="V62" s="77"/>
      <c r="W62" s="136"/>
      <c r="X62" s="136"/>
      <c r="Y62" s="136"/>
      <c r="Z62" s="136"/>
      <c r="AA62" s="136"/>
      <c r="AB62" s="77"/>
      <c r="AC62" s="77">
        <v>1</v>
      </c>
      <c r="AD62" s="77"/>
      <c r="AE62" s="77"/>
      <c r="AF62" s="77"/>
      <c r="AG62" s="78">
        <f t="shared" si="4"/>
        <v>0</v>
      </c>
      <c r="AH62" s="78"/>
      <c r="AI62" s="182"/>
      <c r="AJ62" s="163"/>
    </row>
    <row r="63" spans="1:36" hidden="1" x14ac:dyDescent="0.3">
      <c r="A63" s="131" t="s">
        <v>299</v>
      </c>
      <c r="B63" s="132" t="s">
        <v>1832</v>
      </c>
      <c r="C63" s="132" t="s">
        <v>3299</v>
      </c>
      <c r="D63" s="92">
        <v>4</v>
      </c>
      <c r="E63" s="133">
        <v>27.4</v>
      </c>
      <c r="F63" s="134">
        <v>109.6</v>
      </c>
      <c r="G63" s="135">
        <v>0.98</v>
      </c>
      <c r="H63" s="135">
        <v>3.92</v>
      </c>
      <c r="I63" s="92" t="s">
        <v>170</v>
      </c>
      <c r="J63" s="133">
        <f t="shared" si="1"/>
        <v>54.8</v>
      </c>
      <c r="K63" s="133">
        <f t="shared" si="2"/>
        <v>54.8</v>
      </c>
      <c r="L63" s="251">
        <f t="shared" si="5"/>
        <v>0</v>
      </c>
      <c r="M63" s="133"/>
      <c r="N63" s="133"/>
      <c r="O63" s="244">
        <v>0</v>
      </c>
      <c r="P63" s="244">
        <f t="shared" si="3"/>
        <v>0</v>
      </c>
      <c r="Q63" s="77"/>
      <c r="R63" s="77"/>
      <c r="S63" s="77"/>
      <c r="T63" s="77"/>
      <c r="U63" s="77">
        <v>2</v>
      </c>
      <c r="V63" s="77"/>
      <c r="W63" s="136"/>
      <c r="X63" s="136"/>
      <c r="Y63" s="136"/>
      <c r="Z63" s="136"/>
      <c r="AA63" s="136"/>
      <c r="AB63" s="77"/>
      <c r="AC63" s="77">
        <v>2</v>
      </c>
      <c r="AD63" s="77"/>
      <c r="AE63" s="77"/>
      <c r="AF63" s="77"/>
      <c r="AG63" s="78">
        <f t="shared" si="4"/>
        <v>0</v>
      </c>
      <c r="AH63" s="78"/>
      <c r="AI63" s="182"/>
      <c r="AJ63" s="163"/>
    </row>
    <row r="64" spans="1:36" hidden="1" x14ac:dyDescent="0.3">
      <c r="A64" s="131" t="s">
        <v>302</v>
      </c>
      <c r="B64" s="132" t="s">
        <v>1833</v>
      </c>
      <c r="C64" s="132" t="s">
        <v>3300</v>
      </c>
      <c r="D64" s="92">
        <v>2</v>
      </c>
      <c r="E64" s="133">
        <v>17.2</v>
      </c>
      <c r="F64" s="134">
        <v>34.4</v>
      </c>
      <c r="G64" s="135">
        <v>0.62</v>
      </c>
      <c r="H64" s="135">
        <v>1.24</v>
      </c>
      <c r="I64" s="92" t="s">
        <v>170</v>
      </c>
      <c r="J64" s="133">
        <f t="shared" si="1"/>
        <v>17.2</v>
      </c>
      <c r="K64" s="133">
        <f t="shared" si="2"/>
        <v>17.2</v>
      </c>
      <c r="L64" s="251">
        <f t="shared" si="5"/>
        <v>0</v>
      </c>
      <c r="M64" s="133"/>
      <c r="N64" s="133"/>
      <c r="O64" s="244">
        <v>0</v>
      </c>
      <c r="P64" s="244">
        <f t="shared" si="3"/>
        <v>0</v>
      </c>
      <c r="Q64" s="77"/>
      <c r="R64" s="77"/>
      <c r="S64" s="77"/>
      <c r="T64" s="77"/>
      <c r="U64" s="77">
        <v>1</v>
      </c>
      <c r="V64" s="77"/>
      <c r="W64" s="136"/>
      <c r="X64" s="136"/>
      <c r="Y64" s="136"/>
      <c r="Z64" s="136"/>
      <c r="AA64" s="136"/>
      <c r="AB64" s="77"/>
      <c r="AC64" s="77">
        <v>1</v>
      </c>
      <c r="AD64" s="77"/>
      <c r="AE64" s="77"/>
      <c r="AF64" s="77"/>
      <c r="AG64" s="78">
        <f t="shared" si="4"/>
        <v>0</v>
      </c>
      <c r="AH64" s="78"/>
      <c r="AI64" s="182"/>
      <c r="AJ64" s="163"/>
    </row>
    <row r="65" spans="1:37" hidden="1" x14ac:dyDescent="0.3">
      <c r="A65" s="131" t="s">
        <v>305</v>
      </c>
      <c r="B65" s="132" t="s">
        <v>1834</v>
      </c>
      <c r="C65" s="132" t="s">
        <v>3301</v>
      </c>
      <c r="D65" s="92">
        <v>2</v>
      </c>
      <c r="E65" s="133">
        <v>130.1</v>
      </c>
      <c r="F65" s="134">
        <v>260.2</v>
      </c>
      <c r="G65" s="135">
        <v>4.57</v>
      </c>
      <c r="H65" s="135">
        <v>9.14</v>
      </c>
      <c r="I65" s="92" t="s">
        <v>165</v>
      </c>
      <c r="J65" s="133">
        <f t="shared" si="1"/>
        <v>130.1</v>
      </c>
      <c r="K65" s="133">
        <f t="shared" si="2"/>
        <v>130.1</v>
      </c>
      <c r="L65" s="251">
        <f t="shared" si="5"/>
        <v>0</v>
      </c>
      <c r="M65" s="133">
        <v>130.1</v>
      </c>
      <c r="N65" s="133"/>
      <c r="O65" s="244">
        <v>1</v>
      </c>
      <c r="P65" s="244">
        <f t="shared" si="3"/>
        <v>130.1</v>
      </c>
      <c r="Q65" s="77"/>
      <c r="R65" s="77"/>
      <c r="S65" s="77"/>
      <c r="T65" s="77"/>
      <c r="U65" s="77">
        <v>1</v>
      </c>
      <c r="V65" s="77"/>
      <c r="W65" s="136"/>
      <c r="X65" s="136"/>
      <c r="Y65" s="136"/>
      <c r="Z65" s="136"/>
      <c r="AA65" s="136"/>
      <c r="AB65" s="77"/>
      <c r="AC65" s="77">
        <v>1</v>
      </c>
      <c r="AD65" s="77"/>
      <c r="AE65" s="77"/>
      <c r="AF65" s="77"/>
      <c r="AG65" s="78">
        <f t="shared" si="4"/>
        <v>0</v>
      </c>
      <c r="AH65" s="78"/>
      <c r="AI65" s="182"/>
      <c r="AJ65" s="163"/>
    </row>
    <row r="66" spans="1:37" ht="31.2" hidden="1" x14ac:dyDescent="0.3">
      <c r="A66" s="131" t="s">
        <v>308</v>
      </c>
      <c r="B66" s="132" t="s">
        <v>29</v>
      </c>
      <c r="C66" s="132" t="s">
        <v>3302</v>
      </c>
      <c r="D66" s="92">
        <v>2</v>
      </c>
      <c r="E66" s="133">
        <v>3757.4</v>
      </c>
      <c r="F66" s="134">
        <v>7514.8</v>
      </c>
      <c r="G66" s="135">
        <v>45.14</v>
      </c>
      <c r="H66" s="135">
        <v>90.28</v>
      </c>
      <c r="I66" s="92" t="s">
        <v>165</v>
      </c>
      <c r="J66" s="133">
        <f t="shared" si="1"/>
        <v>3757.4</v>
      </c>
      <c r="K66" s="133">
        <f t="shared" si="2"/>
        <v>3757.4</v>
      </c>
      <c r="L66" s="251">
        <f t="shared" si="5"/>
        <v>0</v>
      </c>
      <c r="M66" s="133">
        <v>3757.4</v>
      </c>
      <c r="N66" s="133">
        <v>3757.4</v>
      </c>
      <c r="O66" s="244">
        <v>2</v>
      </c>
      <c r="P66" s="244">
        <f t="shared" si="3"/>
        <v>7514.8</v>
      </c>
      <c r="Q66" s="77">
        <v>1</v>
      </c>
      <c r="R66" s="77"/>
      <c r="S66" s="77"/>
      <c r="T66" s="77"/>
      <c r="U66" s="77"/>
      <c r="V66" s="77"/>
      <c r="W66" s="136"/>
      <c r="X66" s="136"/>
      <c r="Y66" s="136">
        <v>1</v>
      </c>
      <c r="Z66" s="136"/>
      <c r="AA66" s="136"/>
      <c r="AB66" s="77"/>
      <c r="AC66" s="77"/>
      <c r="AD66" s="77"/>
      <c r="AE66" s="77"/>
      <c r="AF66" s="77"/>
      <c r="AG66" s="78">
        <f t="shared" si="4"/>
        <v>0</v>
      </c>
      <c r="AH66" s="78"/>
      <c r="AI66" s="182" t="s">
        <v>5003</v>
      </c>
      <c r="AJ66" s="163">
        <f>1+1</f>
        <v>2</v>
      </c>
    </row>
    <row r="67" spans="1:37" ht="109.2" hidden="1" x14ac:dyDescent="0.3">
      <c r="A67" s="131" t="s">
        <v>311</v>
      </c>
      <c r="B67" s="132" t="s">
        <v>30</v>
      </c>
      <c r="C67" s="132" t="s">
        <v>3303</v>
      </c>
      <c r="D67" s="92">
        <v>19</v>
      </c>
      <c r="E67" s="133">
        <v>3763.7</v>
      </c>
      <c r="F67" s="134">
        <v>71510.3</v>
      </c>
      <c r="G67" s="135">
        <v>45.26</v>
      </c>
      <c r="H67" s="135">
        <v>859.94</v>
      </c>
      <c r="I67" s="92" t="s">
        <v>165</v>
      </c>
      <c r="J67" s="133">
        <f t="shared" si="1"/>
        <v>33873.299999999996</v>
      </c>
      <c r="K67" s="133">
        <f t="shared" si="2"/>
        <v>37637</v>
      </c>
      <c r="L67" s="251">
        <f t="shared" si="5"/>
        <v>0</v>
      </c>
      <c r="M67" s="133">
        <v>33873.299999999996</v>
      </c>
      <c r="N67" s="133">
        <v>37637</v>
      </c>
      <c r="O67" s="244">
        <v>19</v>
      </c>
      <c r="P67" s="244">
        <f t="shared" si="3"/>
        <v>71510.3</v>
      </c>
      <c r="Q67" s="77"/>
      <c r="R67" s="77">
        <v>2</v>
      </c>
      <c r="S67" s="77">
        <v>1</v>
      </c>
      <c r="T67" s="77">
        <v>1</v>
      </c>
      <c r="U67" s="77"/>
      <c r="V67" s="77">
        <v>2</v>
      </c>
      <c r="W67" s="77">
        <v>2</v>
      </c>
      <c r="X67" s="77">
        <v>1</v>
      </c>
      <c r="Y67" s="136"/>
      <c r="Z67" s="136">
        <v>2</v>
      </c>
      <c r="AA67" s="136">
        <v>2</v>
      </c>
      <c r="AB67" s="77">
        <v>1</v>
      </c>
      <c r="AC67" s="77"/>
      <c r="AD67" s="77">
        <v>2</v>
      </c>
      <c r="AE67" s="77">
        <v>2</v>
      </c>
      <c r="AF67" s="77">
        <v>1</v>
      </c>
      <c r="AG67" s="78">
        <f t="shared" si="4"/>
        <v>0</v>
      </c>
      <c r="AH67" s="78"/>
      <c r="AI67" s="182" t="s">
        <v>5006</v>
      </c>
      <c r="AJ67" s="163">
        <f>2+4+3+4+2+3+1</f>
        <v>19</v>
      </c>
      <c r="AK67" s="89" t="s">
        <v>5040</v>
      </c>
    </row>
    <row r="68" spans="1:37" hidden="1" x14ac:dyDescent="0.3">
      <c r="A68" s="131" t="s">
        <v>314</v>
      </c>
      <c r="B68" s="132" t="s">
        <v>31</v>
      </c>
      <c r="C68" s="132" t="s">
        <v>3304</v>
      </c>
      <c r="D68" s="92">
        <v>1</v>
      </c>
      <c r="E68" s="133">
        <v>3772.2</v>
      </c>
      <c r="F68" s="134">
        <v>3772.2</v>
      </c>
      <c r="G68" s="135">
        <v>45.49</v>
      </c>
      <c r="H68" s="135">
        <v>45.49</v>
      </c>
      <c r="I68" s="92" t="s">
        <v>165</v>
      </c>
      <c r="J68" s="133">
        <f t="shared" ref="J68:J131" si="6">(Q68+R68+S68+T68+U68+V68+W68+X68)*E68</f>
        <v>3772.2</v>
      </c>
      <c r="K68" s="133">
        <f t="shared" ref="K68:K131" si="7">(Y68+Z68+AA68+AB68+AC68+AD68+AE68+AF68)*E68</f>
        <v>0</v>
      </c>
      <c r="L68" s="251">
        <f t="shared" si="5"/>
        <v>0</v>
      </c>
      <c r="M68" s="133">
        <v>3772.2</v>
      </c>
      <c r="N68" s="133">
        <v>0</v>
      </c>
      <c r="O68" s="244">
        <v>1</v>
      </c>
      <c r="P68" s="244">
        <f t="shared" ref="P68:P131" si="8">O68*E68</f>
        <v>3772.2</v>
      </c>
      <c r="Q68" s="77"/>
      <c r="R68" s="77"/>
      <c r="S68" s="77">
        <v>1</v>
      </c>
      <c r="T68" s="77"/>
      <c r="U68" s="77"/>
      <c r="V68" s="77"/>
      <c r="W68" s="77"/>
      <c r="X68" s="77"/>
      <c r="Y68" s="136"/>
      <c r="Z68" s="136"/>
      <c r="AA68" s="136"/>
      <c r="AB68" s="77"/>
      <c r="AC68" s="77"/>
      <c r="AD68" s="77"/>
      <c r="AE68" s="77"/>
      <c r="AF68" s="77"/>
      <c r="AG68" s="78">
        <f t="shared" ref="AG68:AG131" si="9">D68-Q68-R68-S68-T68-U68-V68-W68-X68-Y68-Z68-AA68-AB68-AC68-AD68-AE68-AF68</f>
        <v>0</v>
      </c>
      <c r="AH68" s="78"/>
      <c r="AI68" s="182" t="s">
        <v>5010</v>
      </c>
      <c r="AJ68" s="163">
        <v>1</v>
      </c>
      <c r="AK68" s="86" t="s">
        <v>5043</v>
      </c>
    </row>
    <row r="69" spans="1:37" hidden="1" x14ac:dyDescent="0.3">
      <c r="A69" s="131" t="s">
        <v>317</v>
      </c>
      <c r="B69" s="132" t="s">
        <v>1835</v>
      </c>
      <c r="C69" s="132" t="s">
        <v>3305</v>
      </c>
      <c r="D69" s="92">
        <v>2</v>
      </c>
      <c r="E69" s="133">
        <v>3796.8</v>
      </c>
      <c r="F69" s="134">
        <v>7593.6</v>
      </c>
      <c r="G69" s="135">
        <v>46.04</v>
      </c>
      <c r="H69" s="135">
        <v>92.08</v>
      </c>
      <c r="I69" s="92" t="s">
        <v>165</v>
      </c>
      <c r="J69" s="133">
        <f t="shared" si="6"/>
        <v>3796.8</v>
      </c>
      <c r="K69" s="133">
        <f t="shared" si="7"/>
        <v>3796.8</v>
      </c>
      <c r="L69" s="251">
        <f t="shared" si="5"/>
        <v>0</v>
      </c>
      <c r="M69" s="133"/>
      <c r="N69" s="133"/>
      <c r="O69" s="244">
        <v>0</v>
      </c>
      <c r="P69" s="244">
        <f t="shared" si="8"/>
        <v>0</v>
      </c>
      <c r="Q69" s="77"/>
      <c r="R69" s="77"/>
      <c r="S69" s="77"/>
      <c r="T69" s="77">
        <v>1</v>
      </c>
      <c r="U69" s="77"/>
      <c r="V69" s="77"/>
      <c r="W69" s="77"/>
      <c r="X69" s="77"/>
      <c r="Y69" s="136"/>
      <c r="Z69" s="136"/>
      <c r="AA69" s="136"/>
      <c r="AB69" s="77">
        <v>1</v>
      </c>
      <c r="AC69" s="77"/>
      <c r="AD69" s="77"/>
      <c r="AE69" s="77"/>
      <c r="AF69" s="77"/>
      <c r="AG69" s="78">
        <f t="shared" si="9"/>
        <v>0</v>
      </c>
      <c r="AH69" s="78"/>
      <c r="AI69" s="182"/>
      <c r="AJ69" s="163"/>
    </row>
    <row r="70" spans="1:37" hidden="1" x14ac:dyDescent="0.3">
      <c r="A70" s="131" t="s">
        <v>320</v>
      </c>
      <c r="B70" s="132" t="s">
        <v>1836</v>
      </c>
      <c r="C70" s="132" t="s">
        <v>3306</v>
      </c>
      <c r="D70" s="92">
        <v>2</v>
      </c>
      <c r="E70" s="133">
        <v>3785.3</v>
      </c>
      <c r="F70" s="134">
        <v>7570.6</v>
      </c>
      <c r="G70" s="135">
        <v>45.84</v>
      </c>
      <c r="H70" s="135">
        <v>91.68</v>
      </c>
      <c r="I70" s="92" t="s">
        <v>165</v>
      </c>
      <c r="J70" s="133">
        <f t="shared" si="6"/>
        <v>3785.3</v>
      </c>
      <c r="K70" s="133">
        <f t="shared" si="7"/>
        <v>3785.3</v>
      </c>
      <c r="L70" s="251">
        <f t="shared" si="5"/>
        <v>0</v>
      </c>
      <c r="M70" s="133"/>
      <c r="N70" s="133"/>
      <c r="O70" s="244">
        <v>0</v>
      </c>
      <c r="P70" s="244">
        <f t="shared" si="8"/>
        <v>0</v>
      </c>
      <c r="Q70" s="77"/>
      <c r="R70" s="77"/>
      <c r="S70" s="77"/>
      <c r="T70" s="77"/>
      <c r="U70" s="77">
        <v>1</v>
      </c>
      <c r="V70" s="77"/>
      <c r="W70" s="77"/>
      <c r="X70" s="77"/>
      <c r="Y70" s="136"/>
      <c r="Z70" s="136"/>
      <c r="AA70" s="136"/>
      <c r="AB70" s="77"/>
      <c r="AC70" s="77">
        <v>1</v>
      </c>
      <c r="AD70" s="77"/>
      <c r="AE70" s="77"/>
      <c r="AF70" s="77"/>
      <c r="AG70" s="78">
        <f t="shared" si="9"/>
        <v>0</v>
      </c>
      <c r="AH70" s="78"/>
      <c r="AI70" s="182"/>
      <c r="AJ70" s="163"/>
    </row>
    <row r="71" spans="1:37" hidden="1" x14ac:dyDescent="0.3">
      <c r="A71" s="131" t="s">
        <v>323</v>
      </c>
      <c r="B71" s="132" t="s">
        <v>1837</v>
      </c>
      <c r="C71" s="132" t="s">
        <v>3307</v>
      </c>
      <c r="D71" s="92">
        <v>2</v>
      </c>
      <c r="E71" s="133">
        <v>3796.8</v>
      </c>
      <c r="F71" s="134">
        <v>7593.6</v>
      </c>
      <c r="G71" s="135">
        <v>46.04</v>
      </c>
      <c r="H71" s="135">
        <v>92.08</v>
      </c>
      <c r="I71" s="92" t="s">
        <v>165</v>
      </c>
      <c r="J71" s="133">
        <f t="shared" si="6"/>
        <v>3796.8</v>
      </c>
      <c r="K71" s="133">
        <f t="shared" si="7"/>
        <v>3796.8</v>
      </c>
      <c r="L71" s="251">
        <f t="shared" si="5"/>
        <v>0</v>
      </c>
      <c r="M71" s="133"/>
      <c r="N71" s="133"/>
      <c r="O71" s="244">
        <v>0</v>
      </c>
      <c r="P71" s="244">
        <f t="shared" si="8"/>
        <v>0</v>
      </c>
      <c r="Q71" s="77"/>
      <c r="R71" s="77"/>
      <c r="S71" s="77"/>
      <c r="T71" s="77"/>
      <c r="U71" s="77">
        <v>1</v>
      </c>
      <c r="V71" s="77"/>
      <c r="W71" s="77"/>
      <c r="X71" s="77"/>
      <c r="Y71" s="136"/>
      <c r="Z71" s="136"/>
      <c r="AA71" s="136"/>
      <c r="AB71" s="77"/>
      <c r="AC71" s="77">
        <v>1</v>
      </c>
      <c r="AD71" s="77"/>
      <c r="AE71" s="77"/>
      <c r="AF71" s="77"/>
      <c r="AG71" s="78">
        <f t="shared" si="9"/>
        <v>0</v>
      </c>
      <c r="AH71" s="78"/>
      <c r="AI71" s="182"/>
      <c r="AJ71" s="163"/>
    </row>
    <row r="72" spans="1:37" hidden="1" x14ac:dyDescent="0.3">
      <c r="A72" s="131" t="s">
        <v>326</v>
      </c>
      <c r="B72" s="132" t="s">
        <v>1838</v>
      </c>
      <c r="C72" s="132" t="s">
        <v>3308</v>
      </c>
      <c r="D72" s="92">
        <v>2</v>
      </c>
      <c r="E72" s="133">
        <v>3757.4</v>
      </c>
      <c r="F72" s="134">
        <v>7514.8</v>
      </c>
      <c r="G72" s="135">
        <v>45.14</v>
      </c>
      <c r="H72" s="135">
        <v>90.28</v>
      </c>
      <c r="I72" s="92" t="s">
        <v>165</v>
      </c>
      <c r="J72" s="133">
        <f t="shared" si="6"/>
        <v>3757.4</v>
      </c>
      <c r="K72" s="133">
        <f t="shared" si="7"/>
        <v>3757.4</v>
      </c>
      <c r="L72" s="251">
        <f t="shared" si="5"/>
        <v>0</v>
      </c>
      <c r="M72" s="133"/>
      <c r="N72" s="133"/>
      <c r="O72" s="244">
        <v>0</v>
      </c>
      <c r="P72" s="244">
        <f t="shared" si="8"/>
        <v>0</v>
      </c>
      <c r="Q72" s="77"/>
      <c r="R72" s="77"/>
      <c r="S72" s="77"/>
      <c r="T72" s="77"/>
      <c r="U72" s="77"/>
      <c r="V72" s="77"/>
      <c r="W72" s="77"/>
      <c r="X72" s="77">
        <v>1</v>
      </c>
      <c r="Y72" s="136"/>
      <c r="Z72" s="136"/>
      <c r="AA72" s="136"/>
      <c r="AB72" s="77"/>
      <c r="AC72" s="77"/>
      <c r="AD72" s="77"/>
      <c r="AE72" s="77"/>
      <c r="AF72" s="77">
        <v>1</v>
      </c>
      <c r="AG72" s="78">
        <f t="shared" si="9"/>
        <v>0</v>
      </c>
      <c r="AH72" s="78"/>
      <c r="AI72" s="182"/>
      <c r="AJ72" s="163"/>
    </row>
    <row r="73" spans="1:37" hidden="1" x14ac:dyDescent="0.3">
      <c r="A73" s="131" t="s">
        <v>329</v>
      </c>
      <c r="B73" s="132" t="s">
        <v>1839</v>
      </c>
      <c r="C73" s="132" t="s">
        <v>3309</v>
      </c>
      <c r="D73" s="92">
        <v>1</v>
      </c>
      <c r="E73" s="133">
        <v>820.2</v>
      </c>
      <c r="F73" s="134">
        <v>820.2</v>
      </c>
      <c r="G73" s="135">
        <v>17.829999999999998</v>
      </c>
      <c r="H73" s="135">
        <v>17.829999999999998</v>
      </c>
      <c r="I73" s="92" t="s">
        <v>170</v>
      </c>
      <c r="J73" s="133">
        <f t="shared" si="6"/>
        <v>820.2</v>
      </c>
      <c r="K73" s="133">
        <f t="shared" si="7"/>
        <v>0</v>
      </c>
      <c r="L73" s="251">
        <f t="shared" si="5"/>
        <v>0</v>
      </c>
      <c r="M73" s="133">
        <v>820.2</v>
      </c>
      <c r="N73" s="133">
        <v>0</v>
      </c>
      <c r="O73" s="244">
        <v>1</v>
      </c>
      <c r="P73" s="244">
        <f t="shared" si="8"/>
        <v>820.2</v>
      </c>
      <c r="Q73" s="77"/>
      <c r="R73" s="77"/>
      <c r="S73" s="77"/>
      <c r="T73" s="77"/>
      <c r="U73" s="77">
        <v>1</v>
      </c>
      <c r="V73" s="77"/>
      <c r="W73" s="136"/>
      <c r="X73" s="136"/>
      <c r="Y73" s="136"/>
      <c r="Z73" s="136"/>
      <c r="AA73" s="136"/>
      <c r="AB73" s="77"/>
      <c r="AC73" s="77"/>
      <c r="AD73" s="77"/>
      <c r="AE73" s="77"/>
      <c r="AF73" s="77"/>
      <c r="AG73" s="78">
        <f t="shared" si="9"/>
        <v>0</v>
      </c>
      <c r="AH73" s="78"/>
      <c r="AI73" s="182"/>
      <c r="AJ73" s="163"/>
    </row>
    <row r="74" spans="1:37" hidden="1" x14ac:dyDescent="0.3">
      <c r="A74" s="131" t="s">
        <v>332</v>
      </c>
      <c r="B74" s="132" t="s">
        <v>1840</v>
      </c>
      <c r="C74" s="132" t="s">
        <v>3310</v>
      </c>
      <c r="D74" s="92">
        <v>1</v>
      </c>
      <c r="E74" s="133">
        <v>819.9</v>
      </c>
      <c r="F74" s="134">
        <v>819.9</v>
      </c>
      <c r="G74" s="135">
        <v>17.82</v>
      </c>
      <c r="H74" s="135">
        <v>17.82</v>
      </c>
      <c r="I74" s="92" t="s">
        <v>170</v>
      </c>
      <c r="J74" s="133">
        <f t="shared" si="6"/>
        <v>0</v>
      </c>
      <c r="K74" s="133">
        <f t="shared" si="7"/>
        <v>819.9</v>
      </c>
      <c r="L74" s="251">
        <f t="shared" si="5"/>
        <v>0</v>
      </c>
      <c r="M74" s="133">
        <v>0</v>
      </c>
      <c r="N74" s="133">
        <v>819.9</v>
      </c>
      <c r="O74" s="244">
        <v>1</v>
      </c>
      <c r="P74" s="244">
        <f t="shared" si="8"/>
        <v>819.9</v>
      </c>
      <c r="Q74" s="77"/>
      <c r="R74" s="77"/>
      <c r="S74" s="77"/>
      <c r="T74" s="77"/>
      <c r="U74" s="77"/>
      <c r="V74" s="77"/>
      <c r="W74" s="136"/>
      <c r="X74" s="136"/>
      <c r="Y74" s="136"/>
      <c r="Z74" s="136"/>
      <c r="AA74" s="136"/>
      <c r="AB74" s="77"/>
      <c r="AC74" s="77">
        <v>1</v>
      </c>
      <c r="AD74" s="77"/>
      <c r="AE74" s="77"/>
      <c r="AF74" s="77"/>
      <c r="AG74" s="78">
        <f t="shared" si="9"/>
        <v>0</v>
      </c>
      <c r="AH74" s="78"/>
      <c r="AI74" s="182"/>
      <c r="AJ74" s="163"/>
    </row>
    <row r="75" spans="1:37" hidden="1" x14ac:dyDescent="0.3">
      <c r="A75" s="131" t="s">
        <v>335</v>
      </c>
      <c r="B75" s="132" t="s">
        <v>1841</v>
      </c>
      <c r="C75" s="132" t="s">
        <v>3311</v>
      </c>
      <c r="D75" s="92">
        <v>3</v>
      </c>
      <c r="E75" s="133">
        <v>39</v>
      </c>
      <c r="F75" s="134">
        <v>117</v>
      </c>
      <c r="G75" s="135">
        <v>1.48</v>
      </c>
      <c r="H75" s="135">
        <v>4.4400000000000004</v>
      </c>
      <c r="I75" s="92" t="s">
        <v>170</v>
      </c>
      <c r="J75" s="133">
        <f t="shared" si="6"/>
        <v>117</v>
      </c>
      <c r="K75" s="133">
        <f t="shared" si="7"/>
        <v>0</v>
      </c>
      <c r="L75" s="251">
        <f t="shared" si="5"/>
        <v>0</v>
      </c>
      <c r="M75" s="133"/>
      <c r="N75" s="133"/>
      <c r="O75" s="244">
        <v>0</v>
      </c>
      <c r="P75" s="244">
        <f t="shared" si="8"/>
        <v>0</v>
      </c>
      <c r="Q75" s="77"/>
      <c r="R75" s="77"/>
      <c r="S75" s="77">
        <v>3</v>
      </c>
      <c r="T75" s="77"/>
      <c r="U75" s="77"/>
      <c r="V75" s="77"/>
      <c r="W75" s="136"/>
      <c r="X75" s="136"/>
      <c r="Y75" s="136"/>
      <c r="Z75" s="136"/>
      <c r="AA75" s="136"/>
      <c r="AB75" s="77"/>
      <c r="AC75" s="77"/>
      <c r="AD75" s="77"/>
      <c r="AE75" s="77"/>
      <c r="AF75" s="77"/>
      <c r="AG75" s="78">
        <f t="shared" si="9"/>
        <v>0</v>
      </c>
      <c r="AH75" s="78"/>
      <c r="AI75" s="182"/>
      <c r="AJ75" s="163"/>
    </row>
    <row r="76" spans="1:37" hidden="1" x14ac:dyDescent="0.3">
      <c r="A76" s="131" t="s">
        <v>338</v>
      </c>
      <c r="B76" s="132" t="s">
        <v>1842</v>
      </c>
      <c r="C76" s="132" t="s">
        <v>3312</v>
      </c>
      <c r="D76" s="92">
        <v>2</v>
      </c>
      <c r="E76" s="133">
        <v>64.7</v>
      </c>
      <c r="F76" s="134">
        <v>129.4</v>
      </c>
      <c r="G76" s="135">
        <v>2.39</v>
      </c>
      <c r="H76" s="135">
        <v>4.78</v>
      </c>
      <c r="I76" s="92" t="s">
        <v>170</v>
      </c>
      <c r="J76" s="133">
        <f t="shared" si="6"/>
        <v>129.4</v>
      </c>
      <c r="K76" s="133">
        <f t="shared" si="7"/>
        <v>0</v>
      </c>
      <c r="L76" s="251">
        <f t="shared" si="5"/>
        <v>0</v>
      </c>
      <c r="M76" s="133"/>
      <c r="N76" s="133"/>
      <c r="O76" s="244">
        <v>0</v>
      </c>
      <c r="P76" s="244">
        <f t="shared" si="8"/>
        <v>0</v>
      </c>
      <c r="Q76" s="77"/>
      <c r="R76" s="77"/>
      <c r="S76" s="77">
        <v>2</v>
      </c>
      <c r="T76" s="77"/>
      <c r="U76" s="77"/>
      <c r="V76" s="77"/>
      <c r="W76" s="136"/>
      <c r="X76" s="136"/>
      <c r="Y76" s="136"/>
      <c r="Z76" s="136"/>
      <c r="AA76" s="136"/>
      <c r="AB76" s="77"/>
      <c r="AC76" s="77"/>
      <c r="AD76" s="77"/>
      <c r="AE76" s="77"/>
      <c r="AF76" s="77"/>
      <c r="AG76" s="78">
        <f t="shared" si="9"/>
        <v>0</v>
      </c>
      <c r="AH76" s="78"/>
      <c r="AI76" s="182"/>
      <c r="AJ76" s="163"/>
    </row>
    <row r="77" spans="1:37" hidden="1" x14ac:dyDescent="0.3">
      <c r="A77" s="131" t="s">
        <v>341</v>
      </c>
      <c r="B77" s="132" t="s">
        <v>1843</v>
      </c>
      <c r="C77" s="132" t="s">
        <v>3313</v>
      </c>
      <c r="D77" s="92">
        <v>3</v>
      </c>
      <c r="E77" s="133">
        <v>41.5</v>
      </c>
      <c r="F77" s="134">
        <v>124.5</v>
      </c>
      <c r="G77" s="135">
        <v>1.57</v>
      </c>
      <c r="H77" s="135">
        <v>4.71</v>
      </c>
      <c r="I77" s="92" t="s">
        <v>170</v>
      </c>
      <c r="J77" s="133">
        <f t="shared" si="6"/>
        <v>124.5</v>
      </c>
      <c r="K77" s="133">
        <f t="shared" si="7"/>
        <v>0</v>
      </c>
      <c r="L77" s="251">
        <f t="shared" si="5"/>
        <v>0</v>
      </c>
      <c r="M77" s="133"/>
      <c r="N77" s="133"/>
      <c r="O77" s="244">
        <v>0</v>
      </c>
      <c r="P77" s="244">
        <f t="shared" si="8"/>
        <v>0</v>
      </c>
      <c r="Q77" s="77"/>
      <c r="R77" s="77"/>
      <c r="S77" s="77"/>
      <c r="T77" s="77"/>
      <c r="U77" s="77">
        <v>3</v>
      </c>
      <c r="V77" s="77"/>
      <c r="W77" s="136"/>
      <c r="X77" s="136"/>
      <c r="Y77" s="136"/>
      <c r="Z77" s="136"/>
      <c r="AA77" s="136"/>
      <c r="AB77" s="77"/>
      <c r="AC77" s="77"/>
      <c r="AD77" s="77"/>
      <c r="AE77" s="77"/>
      <c r="AF77" s="77"/>
      <c r="AG77" s="78">
        <f t="shared" si="9"/>
        <v>0</v>
      </c>
      <c r="AH77" s="78"/>
      <c r="AI77" s="182"/>
      <c r="AJ77" s="163"/>
    </row>
    <row r="78" spans="1:37" hidden="1" x14ac:dyDescent="0.3">
      <c r="A78" s="131" t="s">
        <v>344</v>
      </c>
      <c r="B78" s="132" t="s">
        <v>1844</v>
      </c>
      <c r="C78" s="132" t="s">
        <v>3314</v>
      </c>
      <c r="D78" s="92">
        <v>3</v>
      </c>
      <c r="E78" s="133">
        <v>38.200000000000003</v>
      </c>
      <c r="F78" s="134">
        <v>114.6</v>
      </c>
      <c r="G78" s="135">
        <v>1.45</v>
      </c>
      <c r="H78" s="135">
        <v>4.3499999999999996</v>
      </c>
      <c r="I78" s="92" t="s">
        <v>170</v>
      </c>
      <c r="J78" s="133">
        <f t="shared" si="6"/>
        <v>114.60000000000001</v>
      </c>
      <c r="K78" s="133">
        <f t="shared" si="7"/>
        <v>0</v>
      </c>
      <c r="L78" s="251">
        <f t="shared" si="5"/>
        <v>0</v>
      </c>
      <c r="M78" s="133"/>
      <c r="N78" s="133"/>
      <c r="O78" s="244">
        <v>0</v>
      </c>
      <c r="P78" s="244">
        <f t="shared" si="8"/>
        <v>0</v>
      </c>
      <c r="Q78" s="77"/>
      <c r="R78" s="77"/>
      <c r="S78" s="77"/>
      <c r="T78" s="77"/>
      <c r="U78" s="77">
        <v>3</v>
      </c>
      <c r="V78" s="77"/>
      <c r="W78" s="136"/>
      <c r="X78" s="136"/>
      <c r="Y78" s="136"/>
      <c r="Z78" s="136"/>
      <c r="AA78" s="136"/>
      <c r="AB78" s="77"/>
      <c r="AC78" s="77"/>
      <c r="AD78" s="77"/>
      <c r="AE78" s="77"/>
      <c r="AF78" s="77"/>
      <c r="AG78" s="78">
        <f t="shared" si="9"/>
        <v>0</v>
      </c>
      <c r="AH78" s="78"/>
      <c r="AI78" s="182"/>
      <c r="AJ78" s="163"/>
    </row>
    <row r="79" spans="1:37" hidden="1" x14ac:dyDescent="0.3">
      <c r="A79" s="131" t="s">
        <v>347</v>
      </c>
      <c r="B79" s="132" t="s">
        <v>1845</v>
      </c>
      <c r="C79" s="132" t="s">
        <v>3315</v>
      </c>
      <c r="D79" s="92">
        <v>1</v>
      </c>
      <c r="E79" s="133">
        <v>59.4</v>
      </c>
      <c r="F79" s="134">
        <v>59.4</v>
      </c>
      <c r="G79" s="135">
        <v>2.2200000000000002</v>
      </c>
      <c r="H79" s="135">
        <v>2.2200000000000002</v>
      </c>
      <c r="I79" s="92" t="s">
        <v>170</v>
      </c>
      <c r="J79" s="133">
        <f t="shared" si="6"/>
        <v>59.4</v>
      </c>
      <c r="K79" s="133">
        <f t="shared" si="7"/>
        <v>0</v>
      </c>
      <c r="L79" s="251">
        <f t="shared" si="5"/>
        <v>0</v>
      </c>
      <c r="M79" s="133"/>
      <c r="N79" s="133"/>
      <c r="O79" s="244">
        <v>0</v>
      </c>
      <c r="P79" s="244">
        <f t="shared" si="8"/>
        <v>0</v>
      </c>
      <c r="Q79" s="77"/>
      <c r="R79" s="77"/>
      <c r="S79" s="77">
        <v>1</v>
      </c>
      <c r="T79" s="77"/>
      <c r="U79" s="77"/>
      <c r="V79" s="77"/>
      <c r="W79" s="136"/>
      <c r="X79" s="136"/>
      <c r="Y79" s="136"/>
      <c r="Z79" s="136"/>
      <c r="AA79" s="136"/>
      <c r="AB79" s="77"/>
      <c r="AC79" s="77"/>
      <c r="AD79" s="77"/>
      <c r="AE79" s="77"/>
      <c r="AF79" s="77"/>
      <c r="AG79" s="78">
        <f t="shared" si="9"/>
        <v>0</v>
      </c>
      <c r="AH79" s="78"/>
      <c r="AI79" s="182"/>
      <c r="AJ79" s="163"/>
    </row>
    <row r="80" spans="1:37" hidden="1" x14ac:dyDescent="0.3">
      <c r="A80" s="131" t="s">
        <v>350</v>
      </c>
      <c r="B80" s="132" t="s">
        <v>1846</v>
      </c>
      <c r="C80" s="132" t="s">
        <v>3316</v>
      </c>
      <c r="D80" s="92">
        <v>1</v>
      </c>
      <c r="E80" s="133">
        <v>60.3</v>
      </c>
      <c r="F80" s="134">
        <v>60.3</v>
      </c>
      <c r="G80" s="135">
        <v>2.25</v>
      </c>
      <c r="H80" s="135">
        <v>2.25</v>
      </c>
      <c r="I80" s="92" t="s">
        <v>170</v>
      </c>
      <c r="J80" s="133">
        <f t="shared" si="6"/>
        <v>60.3</v>
      </c>
      <c r="K80" s="133">
        <f t="shared" si="7"/>
        <v>0</v>
      </c>
      <c r="L80" s="251">
        <f t="shared" ref="L80:L143" si="10">AG80*E80</f>
        <v>0</v>
      </c>
      <c r="M80" s="133"/>
      <c r="N80" s="133"/>
      <c r="O80" s="244">
        <v>0</v>
      </c>
      <c r="P80" s="244">
        <f t="shared" si="8"/>
        <v>0</v>
      </c>
      <c r="Q80" s="77"/>
      <c r="R80" s="77"/>
      <c r="S80" s="77">
        <v>1</v>
      </c>
      <c r="T80" s="77"/>
      <c r="U80" s="77"/>
      <c r="V80" s="77"/>
      <c r="W80" s="136"/>
      <c r="X80" s="136"/>
      <c r="Y80" s="136"/>
      <c r="Z80" s="136"/>
      <c r="AA80" s="136"/>
      <c r="AB80" s="77"/>
      <c r="AC80" s="77"/>
      <c r="AD80" s="77"/>
      <c r="AE80" s="77"/>
      <c r="AF80" s="77"/>
      <c r="AG80" s="78">
        <f t="shared" si="9"/>
        <v>0</v>
      </c>
      <c r="AH80" s="78"/>
      <c r="AI80" s="182"/>
      <c r="AJ80" s="163"/>
    </row>
    <row r="81" spans="1:36" hidden="1" x14ac:dyDescent="0.3">
      <c r="A81" s="131" t="s">
        <v>353</v>
      </c>
      <c r="B81" s="132" t="s">
        <v>1847</v>
      </c>
      <c r="C81" s="132" t="s">
        <v>3317</v>
      </c>
      <c r="D81" s="92">
        <v>1</v>
      </c>
      <c r="E81" s="133">
        <v>39</v>
      </c>
      <c r="F81" s="134">
        <v>39</v>
      </c>
      <c r="G81" s="135">
        <v>1.48</v>
      </c>
      <c r="H81" s="135">
        <v>1.48</v>
      </c>
      <c r="I81" s="92" t="s">
        <v>170</v>
      </c>
      <c r="J81" s="133">
        <f t="shared" si="6"/>
        <v>39</v>
      </c>
      <c r="K81" s="133">
        <f t="shared" si="7"/>
        <v>0</v>
      </c>
      <c r="L81" s="251">
        <f t="shared" si="10"/>
        <v>0</v>
      </c>
      <c r="M81" s="133"/>
      <c r="N81" s="133"/>
      <c r="O81" s="244">
        <v>0</v>
      </c>
      <c r="P81" s="244">
        <f t="shared" si="8"/>
        <v>0</v>
      </c>
      <c r="Q81" s="77"/>
      <c r="R81" s="77"/>
      <c r="S81" s="77">
        <v>1</v>
      </c>
      <c r="T81" s="77"/>
      <c r="U81" s="77"/>
      <c r="V81" s="77"/>
      <c r="W81" s="136"/>
      <c r="X81" s="136"/>
      <c r="Y81" s="136"/>
      <c r="Z81" s="136"/>
      <c r="AA81" s="136"/>
      <c r="AB81" s="77"/>
      <c r="AC81" s="77"/>
      <c r="AD81" s="77"/>
      <c r="AE81" s="77"/>
      <c r="AF81" s="77"/>
      <c r="AG81" s="78">
        <f t="shared" si="9"/>
        <v>0</v>
      </c>
      <c r="AH81" s="78"/>
      <c r="AI81" s="182"/>
      <c r="AJ81" s="163"/>
    </row>
    <row r="82" spans="1:36" hidden="1" x14ac:dyDescent="0.3">
      <c r="A82" s="131" t="s">
        <v>355</v>
      </c>
      <c r="B82" s="132" t="s">
        <v>1848</v>
      </c>
      <c r="C82" s="132" t="s">
        <v>3318</v>
      </c>
      <c r="D82" s="92">
        <v>1</v>
      </c>
      <c r="E82" s="133">
        <v>12.5</v>
      </c>
      <c r="F82" s="134">
        <v>12.5</v>
      </c>
      <c r="G82" s="135">
        <v>0.48</v>
      </c>
      <c r="H82" s="135">
        <v>0.48</v>
      </c>
      <c r="I82" s="92" t="s">
        <v>170</v>
      </c>
      <c r="J82" s="133">
        <f t="shared" si="6"/>
        <v>12.5</v>
      </c>
      <c r="K82" s="133">
        <f t="shared" si="7"/>
        <v>0</v>
      </c>
      <c r="L82" s="251">
        <f t="shared" si="10"/>
        <v>0</v>
      </c>
      <c r="M82" s="133"/>
      <c r="N82" s="133"/>
      <c r="O82" s="244">
        <v>0</v>
      </c>
      <c r="P82" s="244">
        <f t="shared" si="8"/>
        <v>0</v>
      </c>
      <c r="Q82" s="77"/>
      <c r="R82" s="77"/>
      <c r="S82" s="77">
        <v>1</v>
      </c>
      <c r="T82" s="77"/>
      <c r="U82" s="77"/>
      <c r="V82" s="77"/>
      <c r="W82" s="136"/>
      <c r="X82" s="136"/>
      <c r="Y82" s="136"/>
      <c r="Z82" s="136"/>
      <c r="AA82" s="136"/>
      <c r="AB82" s="77"/>
      <c r="AC82" s="77"/>
      <c r="AD82" s="77"/>
      <c r="AE82" s="77"/>
      <c r="AF82" s="77"/>
      <c r="AG82" s="78">
        <f t="shared" si="9"/>
        <v>0</v>
      </c>
      <c r="AH82" s="78"/>
      <c r="AI82" s="182"/>
      <c r="AJ82" s="163"/>
    </row>
    <row r="83" spans="1:36" hidden="1" x14ac:dyDescent="0.3">
      <c r="A83" s="131" t="s">
        <v>357</v>
      </c>
      <c r="B83" s="132" t="s">
        <v>1849</v>
      </c>
      <c r="C83" s="132" t="s">
        <v>3319</v>
      </c>
      <c r="D83" s="92">
        <v>30</v>
      </c>
      <c r="E83" s="133">
        <v>15.8</v>
      </c>
      <c r="F83" s="134">
        <v>474</v>
      </c>
      <c r="G83" s="135">
        <v>0.55000000000000004</v>
      </c>
      <c r="H83" s="135">
        <v>16.5</v>
      </c>
      <c r="I83" s="92" t="s">
        <v>170</v>
      </c>
      <c r="J83" s="133">
        <f t="shared" si="6"/>
        <v>252.8</v>
      </c>
      <c r="K83" s="133">
        <f t="shared" si="7"/>
        <v>221.20000000000002</v>
      </c>
      <c r="L83" s="251">
        <f t="shared" si="10"/>
        <v>0</v>
      </c>
      <c r="M83" s="133"/>
      <c r="N83" s="133"/>
      <c r="O83" s="244">
        <v>0</v>
      </c>
      <c r="P83" s="244">
        <f t="shared" si="8"/>
        <v>0</v>
      </c>
      <c r="Q83" s="77"/>
      <c r="R83" s="77"/>
      <c r="S83" s="77"/>
      <c r="T83" s="77"/>
      <c r="U83" s="77">
        <v>16</v>
      </c>
      <c r="V83" s="77"/>
      <c r="W83" s="136"/>
      <c r="X83" s="136"/>
      <c r="Y83" s="136"/>
      <c r="Z83" s="136"/>
      <c r="AA83" s="136"/>
      <c r="AB83" s="77">
        <v>6</v>
      </c>
      <c r="AC83" s="77">
        <v>8</v>
      </c>
      <c r="AD83" s="77"/>
      <c r="AE83" s="77"/>
      <c r="AF83" s="77"/>
      <c r="AG83" s="78">
        <f t="shared" si="9"/>
        <v>0</v>
      </c>
      <c r="AH83" s="78"/>
      <c r="AI83" s="182"/>
      <c r="AJ83" s="163"/>
    </row>
    <row r="84" spans="1:36" hidden="1" x14ac:dyDescent="0.3">
      <c r="A84" s="131" t="s">
        <v>359</v>
      </c>
      <c r="B84" s="132" t="s">
        <v>1850</v>
      </c>
      <c r="C84" s="132" t="s">
        <v>3320</v>
      </c>
      <c r="D84" s="92">
        <v>4</v>
      </c>
      <c r="E84" s="133">
        <v>18</v>
      </c>
      <c r="F84" s="134">
        <v>72</v>
      </c>
      <c r="G84" s="135">
        <v>0.64</v>
      </c>
      <c r="H84" s="135">
        <v>2.56</v>
      </c>
      <c r="I84" s="92" t="s">
        <v>170</v>
      </c>
      <c r="J84" s="133">
        <f t="shared" si="6"/>
        <v>18</v>
      </c>
      <c r="K84" s="133">
        <f t="shared" si="7"/>
        <v>54</v>
      </c>
      <c r="L84" s="251">
        <f t="shared" si="10"/>
        <v>0</v>
      </c>
      <c r="M84" s="133"/>
      <c r="N84" s="133"/>
      <c r="O84" s="244">
        <v>0</v>
      </c>
      <c r="P84" s="244">
        <f t="shared" si="8"/>
        <v>0</v>
      </c>
      <c r="Q84" s="77"/>
      <c r="R84" s="77"/>
      <c r="S84" s="77"/>
      <c r="T84" s="77">
        <v>1</v>
      </c>
      <c r="U84" s="77"/>
      <c r="V84" s="77"/>
      <c r="W84" s="136"/>
      <c r="X84" s="136"/>
      <c r="Y84" s="136"/>
      <c r="Z84" s="136"/>
      <c r="AA84" s="136"/>
      <c r="AB84" s="77">
        <v>2</v>
      </c>
      <c r="AC84" s="77">
        <v>1</v>
      </c>
      <c r="AD84" s="77"/>
      <c r="AE84" s="77"/>
      <c r="AF84" s="77"/>
      <c r="AG84" s="78">
        <f t="shared" si="9"/>
        <v>0</v>
      </c>
      <c r="AH84" s="78"/>
      <c r="AI84" s="182"/>
      <c r="AJ84" s="163"/>
    </row>
    <row r="85" spans="1:36" hidden="1" x14ac:dyDescent="0.3">
      <c r="A85" s="131" t="s">
        <v>361</v>
      </c>
      <c r="B85" s="132" t="s">
        <v>1851</v>
      </c>
      <c r="C85" s="132" t="s">
        <v>3321</v>
      </c>
      <c r="D85" s="92">
        <v>2</v>
      </c>
      <c r="E85" s="133">
        <v>18.5</v>
      </c>
      <c r="F85" s="134">
        <v>37</v>
      </c>
      <c r="G85" s="135">
        <v>0.7</v>
      </c>
      <c r="H85" s="135">
        <v>1.4</v>
      </c>
      <c r="I85" s="92" t="s">
        <v>170</v>
      </c>
      <c r="J85" s="133">
        <f t="shared" si="6"/>
        <v>18.5</v>
      </c>
      <c r="K85" s="133">
        <f t="shared" si="7"/>
        <v>18.5</v>
      </c>
      <c r="L85" s="251">
        <f t="shared" si="10"/>
        <v>0</v>
      </c>
      <c r="M85" s="133"/>
      <c r="N85" s="133"/>
      <c r="O85" s="244">
        <v>0</v>
      </c>
      <c r="P85" s="244">
        <f t="shared" si="8"/>
        <v>0</v>
      </c>
      <c r="Q85" s="77"/>
      <c r="R85" s="77"/>
      <c r="S85" s="77"/>
      <c r="T85" s="77">
        <v>1</v>
      </c>
      <c r="U85" s="77"/>
      <c r="V85" s="77"/>
      <c r="W85" s="136"/>
      <c r="X85" s="136"/>
      <c r="Y85" s="136"/>
      <c r="Z85" s="136"/>
      <c r="AA85" s="136"/>
      <c r="AB85" s="77">
        <v>1</v>
      </c>
      <c r="AC85" s="77"/>
      <c r="AD85" s="77"/>
      <c r="AE85" s="77"/>
      <c r="AF85" s="77"/>
      <c r="AG85" s="78">
        <f t="shared" si="9"/>
        <v>0</v>
      </c>
      <c r="AH85" s="78"/>
      <c r="AI85" s="182"/>
      <c r="AJ85" s="163"/>
    </row>
    <row r="86" spans="1:36" hidden="1" x14ac:dyDescent="0.3">
      <c r="A86" s="131" t="s">
        <v>363</v>
      </c>
      <c r="B86" s="132" t="s">
        <v>1852</v>
      </c>
      <c r="C86" s="132" t="s">
        <v>3322</v>
      </c>
      <c r="D86" s="92">
        <v>2</v>
      </c>
      <c r="E86" s="133">
        <v>12.1</v>
      </c>
      <c r="F86" s="134">
        <v>24.2</v>
      </c>
      <c r="G86" s="135">
        <v>0.42</v>
      </c>
      <c r="H86" s="135">
        <v>0.84</v>
      </c>
      <c r="I86" s="92" t="s">
        <v>170</v>
      </c>
      <c r="J86" s="133">
        <f t="shared" si="6"/>
        <v>12.1</v>
      </c>
      <c r="K86" s="133">
        <f t="shared" si="7"/>
        <v>12.1</v>
      </c>
      <c r="L86" s="251">
        <f t="shared" si="10"/>
        <v>0</v>
      </c>
      <c r="M86" s="133"/>
      <c r="N86" s="133"/>
      <c r="O86" s="244">
        <v>0</v>
      </c>
      <c r="P86" s="244">
        <f t="shared" si="8"/>
        <v>0</v>
      </c>
      <c r="Q86" s="77"/>
      <c r="R86" s="77"/>
      <c r="S86" s="77"/>
      <c r="T86" s="77">
        <v>1</v>
      </c>
      <c r="U86" s="77"/>
      <c r="V86" s="77"/>
      <c r="W86" s="136"/>
      <c r="X86" s="136"/>
      <c r="Y86" s="136"/>
      <c r="Z86" s="136"/>
      <c r="AA86" s="136"/>
      <c r="AB86" s="77">
        <v>1</v>
      </c>
      <c r="AC86" s="77"/>
      <c r="AD86" s="77"/>
      <c r="AE86" s="77"/>
      <c r="AF86" s="77"/>
      <c r="AG86" s="78">
        <f t="shared" si="9"/>
        <v>0</v>
      </c>
      <c r="AH86" s="78"/>
      <c r="AI86" s="182"/>
      <c r="AJ86" s="163"/>
    </row>
    <row r="87" spans="1:36" hidden="1" x14ac:dyDescent="0.3">
      <c r="A87" s="131" t="s">
        <v>365</v>
      </c>
      <c r="B87" s="132" t="s">
        <v>1853</v>
      </c>
      <c r="C87" s="132" t="s">
        <v>3323</v>
      </c>
      <c r="D87" s="92">
        <v>1</v>
      </c>
      <c r="E87" s="133">
        <v>16.5</v>
      </c>
      <c r="F87" s="134">
        <v>16.5</v>
      </c>
      <c r="G87" s="135">
        <v>0.52</v>
      </c>
      <c r="H87" s="135">
        <v>0.52</v>
      </c>
      <c r="I87" s="92" t="s">
        <v>170</v>
      </c>
      <c r="J87" s="133">
        <f t="shared" si="6"/>
        <v>16.5</v>
      </c>
      <c r="K87" s="133">
        <f t="shared" si="7"/>
        <v>0</v>
      </c>
      <c r="L87" s="251">
        <f t="shared" si="10"/>
        <v>0</v>
      </c>
      <c r="M87" s="133"/>
      <c r="N87" s="133"/>
      <c r="O87" s="244">
        <v>0</v>
      </c>
      <c r="P87" s="244">
        <f t="shared" si="8"/>
        <v>0</v>
      </c>
      <c r="Q87" s="77"/>
      <c r="R87" s="77"/>
      <c r="S87" s="77"/>
      <c r="T87" s="77"/>
      <c r="U87" s="77">
        <v>1</v>
      </c>
      <c r="V87" s="77"/>
      <c r="W87" s="136"/>
      <c r="X87" s="136"/>
      <c r="Y87" s="136"/>
      <c r="Z87" s="136"/>
      <c r="AA87" s="136"/>
      <c r="AB87" s="77"/>
      <c r="AC87" s="77"/>
      <c r="AD87" s="77"/>
      <c r="AE87" s="77"/>
      <c r="AF87" s="77"/>
      <c r="AG87" s="78">
        <f t="shared" si="9"/>
        <v>0</v>
      </c>
      <c r="AH87" s="78"/>
      <c r="AI87" s="182"/>
      <c r="AJ87" s="163"/>
    </row>
    <row r="88" spans="1:36" hidden="1" x14ac:dyDescent="0.3">
      <c r="A88" s="131" t="s">
        <v>367</v>
      </c>
      <c r="B88" s="132" t="s">
        <v>1854</v>
      </c>
      <c r="C88" s="132" t="s">
        <v>3324</v>
      </c>
      <c r="D88" s="92">
        <v>6</v>
      </c>
      <c r="E88" s="133">
        <v>49</v>
      </c>
      <c r="F88" s="134">
        <v>294</v>
      </c>
      <c r="G88" s="135">
        <v>1.85</v>
      </c>
      <c r="H88" s="135">
        <v>11.1</v>
      </c>
      <c r="I88" s="92" t="s">
        <v>170</v>
      </c>
      <c r="J88" s="133">
        <f t="shared" si="6"/>
        <v>147</v>
      </c>
      <c r="K88" s="133">
        <f t="shared" si="7"/>
        <v>147</v>
      </c>
      <c r="L88" s="251">
        <f t="shared" si="10"/>
        <v>0</v>
      </c>
      <c r="M88" s="133"/>
      <c r="N88" s="133"/>
      <c r="O88" s="244">
        <v>0</v>
      </c>
      <c r="P88" s="244">
        <f t="shared" si="8"/>
        <v>0</v>
      </c>
      <c r="Q88" s="77"/>
      <c r="R88" s="77"/>
      <c r="S88" s="77"/>
      <c r="T88" s="77">
        <v>1</v>
      </c>
      <c r="U88" s="77">
        <v>2</v>
      </c>
      <c r="V88" s="77"/>
      <c r="W88" s="136"/>
      <c r="X88" s="136"/>
      <c r="Y88" s="136"/>
      <c r="Z88" s="136"/>
      <c r="AA88" s="136"/>
      <c r="AB88" s="77">
        <v>1</v>
      </c>
      <c r="AC88" s="77">
        <v>2</v>
      </c>
      <c r="AD88" s="77"/>
      <c r="AE88" s="77"/>
      <c r="AF88" s="77"/>
      <c r="AG88" s="78">
        <f t="shared" si="9"/>
        <v>0</v>
      </c>
      <c r="AH88" s="78"/>
      <c r="AI88" s="182"/>
      <c r="AJ88" s="163"/>
    </row>
    <row r="89" spans="1:36" hidden="1" x14ac:dyDescent="0.3">
      <c r="A89" s="131" t="s">
        <v>369</v>
      </c>
      <c r="B89" s="132" t="s">
        <v>1855</v>
      </c>
      <c r="C89" s="132" t="s">
        <v>3325</v>
      </c>
      <c r="D89" s="92">
        <v>6</v>
      </c>
      <c r="E89" s="133">
        <v>45.6</v>
      </c>
      <c r="F89" s="134">
        <v>273.60000000000002</v>
      </c>
      <c r="G89" s="135">
        <v>1.72</v>
      </c>
      <c r="H89" s="135">
        <v>10.32</v>
      </c>
      <c r="I89" s="92" t="s">
        <v>170</v>
      </c>
      <c r="J89" s="133">
        <f t="shared" si="6"/>
        <v>136.80000000000001</v>
      </c>
      <c r="K89" s="133">
        <f t="shared" si="7"/>
        <v>136.80000000000001</v>
      </c>
      <c r="L89" s="251">
        <f t="shared" si="10"/>
        <v>0</v>
      </c>
      <c r="M89" s="133"/>
      <c r="N89" s="133"/>
      <c r="O89" s="244">
        <v>0</v>
      </c>
      <c r="P89" s="244">
        <f t="shared" si="8"/>
        <v>0</v>
      </c>
      <c r="Q89" s="77"/>
      <c r="R89" s="77"/>
      <c r="S89" s="77"/>
      <c r="T89" s="77"/>
      <c r="U89" s="77">
        <v>3</v>
      </c>
      <c r="V89" s="77"/>
      <c r="W89" s="136"/>
      <c r="X89" s="136"/>
      <c r="Y89" s="136"/>
      <c r="Z89" s="136"/>
      <c r="AA89" s="136"/>
      <c r="AB89" s="77">
        <v>3</v>
      </c>
      <c r="AC89" s="77"/>
      <c r="AD89" s="77"/>
      <c r="AE89" s="77"/>
      <c r="AF89" s="77"/>
      <c r="AG89" s="78">
        <f t="shared" si="9"/>
        <v>0</v>
      </c>
      <c r="AH89" s="78"/>
      <c r="AI89" s="182"/>
      <c r="AJ89" s="163"/>
    </row>
    <row r="90" spans="1:36" hidden="1" x14ac:dyDescent="0.3">
      <c r="A90" s="131" t="s">
        <v>371</v>
      </c>
      <c r="B90" s="132" t="s">
        <v>1856</v>
      </c>
      <c r="C90" s="132" t="s">
        <v>3326</v>
      </c>
      <c r="D90" s="92">
        <v>1</v>
      </c>
      <c r="E90" s="133">
        <v>15.4</v>
      </c>
      <c r="F90" s="134">
        <v>15.4</v>
      </c>
      <c r="G90" s="135">
        <v>0.5</v>
      </c>
      <c r="H90" s="135">
        <v>0.5</v>
      </c>
      <c r="I90" s="92" t="s">
        <v>170</v>
      </c>
      <c r="J90" s="133">
        <f t="shared" si="6"/>
        <v>0</v>
      </c>
      <c r="K90" s="133">
        <f t="shared" si="7"/>
        <v>15.4</v>
      </c>
      <c r="L90" s="251">
        <f t="shared" si="10"/>
        <v>0</v>
      </c>
      <c r="M90" s="133"/>
      <c r="N90" s="133"/>
      <c r="O90" s="244">
        <v>0</v>
      </c>
      <c r="P90" s="244">
        <f t="shared" si="8"/>
        <v>0</v>
      </c>
      <c r="Q90" s="77"/>
      <c r="R90" s="77"/>
      <c r="S90" s="77"/>
      <c r="T90" s="77"/>
      <c r="U90" s="77"/>
      <c r="V90" s="77"/>
      <c r="W90" s="136"/>
      <c r="X90" s="136"/>
      <c r="Y90" s="136"/>
      <c r="Z90" s="136"/>
      <c r="AA90" s="136"/>
      <c r="AB90" s="77">
        <v>1</v>
      </c>
      <c r="AC90" s="77"/>
      <c r="AD90" s="77"/>
      <c r="AE90" s="77"/>
      <c r="AF90" s="77"/>
      <c r="AG90" s="78">
        <f t="shared" si="9"/>
        <v>0</v>
      </c>
      <c r="AH90" s="78"/>
      <c r="AI90" s="182"/>
      <c r="AJ90" s="163"/>
    </row>
    <row r="91" spans="1:36" hidden="1" x14ac:dyDescent="0.3">
      <c r="A91" s="131" t="s">
        <v>373</v>
      </c>
      <c r="B91" s="132" t="s">
        <v>1857</v>
      </c>
      <c r="C91" s="132" t="s">
        <v>3327</v>
      </c>
      <c r="D91" s="92">
        <v>1</v>
      </c>
      <c r="E91" s="133">
        <v>352.1</v>
      </c>
      <c r="F91" s="134">
        <v>352.1</v>
      </c>
      <c r="G91" s="135">
        <v>11.12</v>
      </c>
      <c r="H91" s="135">
        <v>11.12</v>
      </c>
      <c r="I91" s="92" t="s">
        <v>170</v>
      </c>
      <c r="J91" s="133">
        <f t="shared" si="6"/>
        <v>352.1</v>
      </c>
      <c r="K91" s="133">
        <f t="shared" si="7"/>
        <v>0</v>
      </c>
      <c r="L91" s="251">
        <f t="shared" si="10"/>
        <v>0</v>
      </c>
      <c r="M91" s="133"/>
      <c r="N91" s="133"/>
      <c r="O91" s="244">
        <v>0</v>
      </c>
      <c r="P91" s="244">
        <f t="shared" si="8"/>
        <v>0</v>
      </c>
      <c r="Q91" s="77"/>
      <c r="R91" s="77"/>
      <c r="S91" s="77"/>
      <c r="T91" s="77"/>
      <c r="U91" s="77">
        <v>1</v>
      </c>
      <c r="V91" s="77"/>
      <c r="W91" s="136"/>
      <c r="X91" s="136"/>
      <c r="Y91" s="136"/>
      <c r="Z91" s="136"/>
      <c r="AA91" s="136"/>
      <c r="AB91" s="77"/>
      <c r="AC91" s="77"/>
      <c r="AD91" s="77"/>
      <c r="AE91" s="77"/>
      <c r="AF91" s="77"/>
      <c r="AG91" s="78">
        <f t="shared" si="9"/>
        <v>0</v>
      </c>
      <c r="AH91" s="78"/>
      <c r="AI91" s="182"/>
      <c r="AJ91" s="163"/>
    </row>
    <row r="92" spans="1:36" hidden="1" x14ac:dyDescent="0.3">
      <c r="A92" s="131" t="s">
        <v>375</v>
      </c>
      <c r="B92" s="132" t="s">
        <v>1858</v>
      </c>
      <c r="C92" s="132" t="s">
        <v>3328</v>
      </c>
      <c r="D92" s="92">
        <v>2</v>
      </c>
      <c r="E92" s="133">
        <v>341.6</v>
      </c>
      <c r="F92" s="134">
        <v>683.2</v>
      </c>
      <c r="G92" s="135">
        <v>10.7</v>
      </c>
      <c r="H92" s="135">
        <v>21.4</v>
      </c>
      <c r="I92" s="92" t="s">
        <v>170</v>
      </c>
      <c r="J92" s="133">
        <f t="shared" si="6"/>
        <v>341.6</v>
      </c>
      <c r="K92" s="133">
        <f t="shared" si="7"/>
        <v>341.6</v>
      </c>
      <c r="L92" s="251">
        <f t="shared" si="10"/>
        <v>0</v>
      </c>
      <c r="M92" s="133"/>
      <c r="N92" s="133"/>
      <c r="O92" s="244">
        <v>0</v>
      </c>
      <c r="P92" s="244">
        <f t="shared" si="8"/>
        <v>0</v>
      </c>
      <c r="Q92" s="77"/>
      <c r="R92" s="77"/>
      <c r="S92" s="77"/>
      <c r="T92" s="77">
        <v>1</v>
      </c>
      <c r="U92" s="77"/>
      <c r="V92" s="77"/>
      <c r="W92" s="136"/>
      <c r="X92" s="136"/>
      <c r="Y92" s="136"/>
      <c r="Z92" s="136"/>
      <c r="AA92" s="136"/>
      <c r="AB92" s="77">
        <v>1</v>
      </c>
      <c r="AC92" s="77"/>
      <c r="AD92" s="77"/>
      <c r="AE92" s="77"/>
      <c r="AF92" s="77"/>
      <c r="AG92" s="78">
        <f t="shared" si="9"/>
        <v>0</v>
      </c>
      <c r="AH92" s="78"/>
      <c r="AI92" s="182"/>
      <c r="AJ92" s="163"/>
    </row>
    <row r="93" spans="1:36" hidden="1" x14ac:dyDescent="0.3">
      <c r="A93" s="131" t="s">
        <v>377</v>
      </c>
      <c r="B93" s="132" t="s">
        <v>1859</v>
      </c>
      <c r="C93" s="132" t="s">
        <v>3329</v>
      </c>
      <c r="D93" s="92">
        <v>2</v>
      </c>
      <c r="E93" s="133">
        <v>50.9</v>
      </c>
      <c r="F93" s="134">
        <v>101.8</v>
      </c>
      <c r="G93" s="135">
        <v>1.6</v>
      </c>
      <c r="H93" s="135">
        <v>3.2</v>
      </c>
      <c r="I93" s="92" t="s">
        <v>170</v>
      </c>
      <c r="J93" s="133">
        <f t="shared" si="6"/>
        <v>50.9</v>
      </c>
      <c r="K93" s="133">
        <f t="shared" si="7"/>
        <v>50.9</v>
      </c>
      <c r="L93" s="251">
        <f t="shared" si="10"/>
        <v>0</v>
      </c>
      <c r="M93" s="133"/>
      <c r="N93" s="133"/>
      <c r="O93" s="244">
        <v>0</v>
      </c>
      <c r="P93" s="244">
        <f t="shared" si="8"/>
        <v>0</v>
      </c>
      <c r="Q93" s="77"/>
      <c r="R93" s="77"/>
      <c r="S93" s="77"/>
      <c r="T93" s="77">
        <v>1</v>
      </c>
      <c r="U93" s="77"/>
      <c r="V93" s="77"/>
      <c r="W93" s="136"/>
      <c r="X93" s="136"/>
      <c r="Y93" s="136"/>
      <c r="Z93" s="136"/>
      <c r="AA93" s="136"/>
      <c r="AB93" s="77">
        <v>1</v>
      </c>
      <c r="AC93" s="77"/>
      <c r="AD93" s="77"/>
      <c r="AE93" s="77"/>
      <c r="AF93" s="77"/>
      <c r="AG93" s="78">
        <f t="shared" si="9"/>
        <v>0</v>
      </c>
      <c r="AH93" s="78"/>
      <c r="AI93" s="182"/>
      <c r="AJ93" s="163"/>
    </row>
    <row r="94" spans="1:36" hidden="1" x14ac:dyDescent="0.3">
      <c r="A94" s="131" t="s">
        <v>380</v>
      </c>
      <c r="B94" s="132" t="s">
        <v>1860</v>
      </c>
      <c r="C94" s="132" t="s">
        <v>3330</v>
      </c>
      <c r="D94" s="92">
        <v>2</v>
      </c>
      <c r="E94" s="133">
        <v>344.3</v>
      </c>
      <c r="F94" s="134">
        <v>688.6</v>
      </c>
      <c r="G94" s="135">
        <v>10.77</v>
      </c>
      <c r="H94" s="135">
        <v>21.54</v>
      </c>
      <c r="I94" s="92" t="s">
        <v>170</v>
      </c>
      <c r="J94" s="133">
        <f t="shared" si="6"/>
        <v>344.3</v>
      </c>
      <c r="K94" s="133">
        <f t="shared" si="7"/>
        <v>344.3</v>
      </c>
      <c r="L94" s="251">
        <f t="shared" si="10"/>
        <v>0</v>
      </c>
      <c r="M94" s="133"/>
      <c r="N94" s="133"/>
      <c r="O94" s="244">
        <v>0</v>
      </c>
      <c r="P94" s="244">
        <f t="shared" si="8"/>
        <v>0</v>
      </c>
      <c r="Q94" s="77"/>
      <c r="R94" s="77"/>
      <c r="S94" s="77"/>
      <c r="T94" s="77">
        <v>1</v>
      </c>
      <c r="U94" s="77"/>
      <c r="V94" s="77"/>
      <c r="W94" s="136"/>
      <c r="X94" s="136"/>
      <c r="Y94" s="136"/>
      <c r="Z94" s="136"/>
      <c r="AA94" s="136"/>
      <c r="AB94" s="77">
        <v>1</v>
      </c>
      <c r="AC94" s="77"/>
      <c r="AD94" s="77"/>
      <c r="AE94" s="77"/>
      <c r="AF94" s="77"/>
      <c r="AG94" s="78">
        <f t="shared" si="9"/>
        <v>0</v>
      </c>
      <c r="AH94" s="78"/>
      <c r="AI94" s="182"/>
      <c r="AJ94" s="163"/>
    </row>
    <row r="95" spans="1:36" hidden="1" x14ac:dyDescent="0.3">
      <c r="A95" s="131" t="s">
        <v>383</v>
      </c>
      <c r="B95" s="132" t="s">
        <v>1861</v>
      </c>
      <c r="C95" s="132" t="s">
        <v>3331</v>
      </c>
      <c r="D95" s="92">
        <v>1</v>
      </c>
      <c r="E95" s="133">
        <v>355.2</v>
      </c>
      <c r="F95" s="134">
        <v>355.2</v>
      </c>
      <c r="G95" s="135">
        <v>11.21</v>
      </c>
      <c r="H95" s="135">
        <v>11.21</v>
      </c>
      <c r="I95" s="92" t="s">
        <v>170</v>
      </c>
      <c r="J95" s="133">
        <f t="shared" si="6"/>
        <v>355.2</v>
      </c>
      <c r="K95" s="133">
        <f t="shared" si="7"/>
        <v>0</v>
      </c>
      <c r="L95" s="251">
        <f t="shared" si="10"/>
        <v>0</v>
      </c>
      <c r="M95" s="133"/>
      <c r="N95" s="133"/>
      <c r="O95" s="244">
        <v>0</v>
      </c>
      <c r="P95" s="244">
        <f t="shared" si="8"/>
        <v>0</v>
      </c>
      <c r="Q95" s="77"/>
      <c r="R95" s="77"/>
      <c r="S95" s="77"/>
      <c r="T95" s="77"/>
      <c r="U95" s="77">
        <v>1</v>
      </c>
      <c r="V95" s="77"/>
      <c r="W95" s="136"/>
      <c r="X95" s="136"/>
      <c r="Y95" s="136"/>
      <c r="Z95" s="136"/>
      <c r="AA95" s="136"/>
      <c r="AB95" s="77"/>
      <c r="AC95" s="77"/>
      <c r="AD95" s="77"/>
      <c r="AE95" s="77"/>
      <c r="AF95" s="77"/>
      <c r="AG95" s="78">
        <f t="shared" si="9"/>
        <v>0</v>
      </c>
      <c r="AH95" s="78"/>
      <c r="AI95" s="182"/>
      <c r="AJ95" s="163"/>
    </row>
    <row r="96" spans="1:36" hidden="1" x14ac:dyDescent="0.3">
      <c r="A96" s="131" t="s">
        <v>386</v>
      </c>
      <c r="B96" s="132" t="s">
        <v>1862</v>
      </c>
      <c r="C96" s="132" t="s">
        <v>3332</v>
      </c>
      <c r="D96" s="92">
        <v>1</v>
      </c>
      <c r="E96" s="133">
        <v>351.7</v>
      </c>
      <c r="F96" s="134">
        <v>351.7</v>
      </c>
      <c r="G96" s="135">
        <v>11.14</v>
      </c>
      <c r="H96" s="135">
        <v>11.14</v>
      </c>
      <c r="I96" s="92" t="s">
        <v>170</v>
      </c>
      <c r="J96" s="133">
        <f t="shared" si="6"/>
        <v>0</v>
      </c>
      <c r="K96" s="133">
        <f t="shared" si="7"/>
        <v>351.7</v>
      </c>
      <c r="L96" s="251">
        <f t="shared" si="10"/>
        <v>0</v>
      </c>
      <c r="M96" s="133"/>
      <c r="N96" s="133"/>
      <c r="O96" s="244">
        <v>0</v>
      </c>
      <c r="P96" s="244">
        <f t="shared" si="8"/>
        <v>0</v>
      </c>
      <c r="Q96" s="77"/>
      <c r="R96" s="77"/>
      <c r="S96" s="77"/>
      <c r="T96" s="77"/>
      <c r="U96" s="77"/>
      <c r="V96" s="77"/>
      <c r="W96" s="136"/>
      <c r="X96" s="136"/>
      <c r="Y96" s="136"/>
      <c r="Z96" s="136"/>
      <c r="AA96" s="136"/>
      <c r="AB96" s="77">
        <v>1</v>
      </c>
      <c r="AC96" s="77"/>
      <c r="AD96" s="77"/>
      <c r="AE96" s="77"/>
      <c r="AF96" s="77"/>
      <c r="AG96" s="78">
        <f t="shared" si="9"/>
        <v>0</v>
      </c>
      <c r="AH96" s="78"/>
      <c r="AI96" s="182"/>
      <c r="AJ96" s="163"/>
    </row>
    <row r="97" spans="1:36" hidden="1" x14ac:dyDescent="0.3">
      <c r="A97" s="131" t="s">
        <v>389</v>
      </c>
      <c r="B97" s="132" t="s">
        <v>1863</v>
      </c>
      <c r="C97" s="132" t="s">
        <v>3333</v>
      </c>
      <c r="D97" s="92">
        <v>1</v>
      </c>
      <c r="E97" s="133">
        <v>357.2</v>
      </c>
      <c r="F97" s="134">
        <v>357.2</v>
      </c>
      <c r="G97" s="135">
        <v>11.3</v>
      </c>
      <c r="H97" s="135">
        <v>11.3</v>
      </c>
      <c r="I97" s="92" t="s">
        <v>170</v>
      </c>
      <c r="J97" s="133">
        <f t="shared" si="6"/>
        <v>0</v>
      </c>
      <c r="K97" s="133">
        <f t="shared" si="7"/>
        <v>357.2</v>
      </c>
      <c r="L97" s="251">
        <f t="shared" si="10"/>
        <v>0</v>
      </c>
      <c r="M97" s="133"/>
      <c r="N97" s="133"/>
      <c r="O97" s="244">
        <v>0</v>
      </c>
      <c r="P97" s="244">
        <f t="shared" si="8"/>
        <v>0</v>
      </c>
      <c r="Q97" s="77"/>
      <c r="R97" s="77"/>
      <c r="S97" s="77"/>
      <c r="T97" s="77"/>
      <c r="U97" s="77"/>
      <c r="V97" s="77"/>
      <c r="W97" s="136"/>
      <c r="X97" s="136"/>
      <c r="Y97" s="136"/>
      <c r="Z97" s="136"/>
      <c r="AA97" s="136"/>
      <c r="AB97" s="77"/>
      <c r="AC97" s="77">
        <v>1</v>
      </c>
      <c r="AD97" s="77"/>
      <c r="AE97" s="77"/>
      <c r="AF97" s="77"/>
      <c r="AG97" s="78">
        <f t="shared" si="9"/>
        <v>0</v>
      </c>
      <c r="AH97" s="78"/>
      <c r="AI97" s="182"/>
      <c r="AJ97" s="163"/>
    </row>
    <row r="98" spans="1:36" hidden="1" x14ac:dyDescent="0.3">
      <c r="A98" s="131" t="s">
        <v>392</v>
      </c>
      <c r="B98" s="132" t="s">
        <v>1864</v>
      </c>
      <c r="C98" s="132" t="s">
        <v>3334</v>
      </c>
      <c r="D98" s="92">
        <v>1</v>
      </c>
      <c r="E98" s="133">
        <v>29.2</v>
      </c>
      <c r="F98" s="134">
        <v>29.2</v>
      </c>
      <c r="G98" s="135">
        <v>0.96</v>
      </c>
      <c r="H98" s="135">
        <v>0.96</v>
      </c>
      <c r="I98" s="92" t="s">
        <v>170</v>
      </c>
      <c r="J98" s="133">
        <f t="shared" si="6"/>
        <v>29.2</v>
      </c>
      <c r="K98" s="133">
        <f t="shared" si="7"/>
        <v>0</v>
      </c>
      <c r="L98" s="251">
        <f t="shared" si="10"/>
        <v>0</v>
      </c>
      <c r="M98" s="133">
        <v>29.2</v>
      </c>
      <c r="N98" s="133">
        <v>0</v>
      </c>
      <c r="O98" s="244">
        <v>1</v>
      </c>
      <c r="P98" s="244">
        <f t="shared" si="8"/>
        <v>29.2</v>
      </c>
      <c r="Q98" s="77"/>
      <c r="R98" s="77"/>
      <c r="S98" s="77"/>
      <c r="T98" s="77">
        <v>1</v>
      </c>
      <c r="U98" s="77"/>
      <c r="V98" s="77"/>
      <c r="W98" s="136"/>
      <c r="X98" s="136"/>
      <c r="Y98" s="136"/>
      <c r="Z98" s="136"/>
      <c r="AA98" s="136"/>
      <c r="AB98" s="77"/>
      <c r="AC98" s="77"/>
      <c r="AD98" s="77"/>
      <c r="AE98" s="77"/>
      <c r="AF98" s="77"/>
      <c r="AG98" s="78">
        <f t="shared" si="9"/>
        <v>0</v>
      </c>
      <c r="AH98" s="78"/>
      <c r="AI98" s="182" t="s">
        <v>4979</v>
      </c>
      <c r="AJ98" s="163">
        <v>1</v>
      </c>
    </row>
    <row r="99" spans="1:36" hidden="1" x14ac:dyDescent="0.3">
      <c r="A99" s="131" t="s">
        <v>395</v>
      </c>
      <c r="B99" s="132" t="s">
        <v>1865</v>
      </c>
      <c r="C99" s="132" t="s">
        <v>3335</v>
      </c>
      <c r="D99" s="92">
        <v>1</v>
      </c>
      <c r="E99" s="133">
        <v>39.799999999999997</v>
      </c>
      <c r="F99" s="134">
        <v>39.799999999999997</v>
      </c>
      <c r="G99" s="135">
        <v>1.31</v>
      </c>
      <c r="H99" s="135">
        <v>1.31</v>
      </c>
      <c r="I99" s="92" t="s">
        <v>170</v>
      </c>
      <c r="J99" s="133">
        <f t="shared" si="6"/>
        <v>39.799999999999997</v>
      </c>
      <c r="K99" s="133">
        <f t="shared" si="7"/>
        <v>0</v>
      </c>
      <c r="L99" s="251">
        <f t="shared" si="10"/>
        <v>0</v>
      </c>
      <c r="M99" s="133">
        <v>39.799999999999997</v>
      </c>
      <c r="N99" s="133">
        <v>0</v>
      </c>
      <c r="O99" s="244">
        <v>1</v>
      </c>
      <c r="P99" s="244">
        <f t="shared" si="8"/>
        <v>39.799999999999997</v>
      </c>
      <c r="Q99" s="77"/>
      <c r="R99" s="77"/>
      <c r="S99" s="77"/>
      <c r="T99" s="77">
        <v>1</v>
      </c>
      <c r="U99" s="77"/>
      <c r="V99" s="77"/>
      <c r="W99" s="136"/>
      <c r="X99" s="136"/>
      <c r="Y99" s="136"/>
      <c r="Z99" s="136"/>
      <c r="AA99" s="136"/>
      <c r="AB99" s="77"/>
      <c r="AC99" s="77"/>
      <c r="AD99" s="77"/>
      <c r="AE99" s="77"/>
      <c r="AF99" s="77"/>
      <c r="AG99" s="78">
        <f t="shared" si="9"/>
        <v>0</v>
      </c>
      <c r="AH99" s="78"/>
      <c r="AI99" s="182" t="s">
        <v>4979</v>
      </c>
      <c r="AJ99" s="163">
        <v>1</v>
      </c>
    </row>
    <row r="100" spans="1:36" hidden="1" x14ac:dyDescent="0.3">
      <c r="A100" s="131" t="s">
        <v>398</v>
      </c>
      <c r="B100" s="132" t="s">
        <v>1866</v>
      </c>
      <c r="C100" s="132" t="s">
        <v>3336</v>
      </c>
      <c r="D100" s="92">
        <v>3</v>
      </c>
      <c r="E100" s="133">
        <v>9.1999999999999993</v>
      </c>
      <c r="F100" s="134">
        <v>27.6</v>
      </c>
      <c r="G100" s="135">
        <v>0.31</v>
      </c>
      <c r="H100" s="135">
        <v>0.93</v>
      </c>
      <c r="I100" s="92" t="s">
        <v>170</v>
      </c>
      <c r="J100" s="133">
        <f t="shared" si="6"/>
        <v>18.399999999999999</v>
      </c>
      <c r="K100" s="133">
        <f t="shared" si="7"/>
        <v>9.1999999999999993</v>
      </c>
      <c r="L100" s="251">
        <f t="shared" si="10"/>
        <v>0</v>
      </c>
      <c r="M100" s="133">
        <v>18.399999999999999</v>
      </c>
      <c r="N100" s="133">
        <v>9.1999999999999993</v>
      </c>
      <c r="O100" s="244">
        <v>3</v>
      </c>
      <c r="P100" s="244">
        <f t="shared" si="8"/>
        <v>27.599999999999998</v>
      </c>
      <c r="Q100" s="77"/>
      <c r="R100" s="77"/>
      <c r="S100" s="77"/>
      <c r="T100" s="77">
        <v>1</v>
      </c>
      <c r="U100" s="77">
        <v>1</v>
      </c>
      <c r="V100" s="77"/>
      <c r="W100" s="136"/>
      <c r="X100" s="136"/>
      <c r="Y100" s="136"/>
      <c r="Z100" s="136"/>
      <c r="AA100" s="136"/>
      <c r="AB100" s="77"/>
      <c r="AC100" s="77">
        <v>1</v>
      </c>
      <c r="AD100" s="77"/>
      <c r="AE100" s="77"/>
      <c r="AF100" s="77"/>
      <c r="AG100" s="78">
        <f t="shared" si="9"/>
        <v>0</v>
      </c>
      <c r="AH100" s="78"/>
      <c r="AI100" s="182" t="s">
        <v>4979</v>
      </c>
      <c r="AJ100" s="163">
        <v>3</v>
      </c>
    </row>
    <row r="101" spans="1:36" hidden="1" x14ac:dyDescent="0.3">
      <c r="A101" s="131" t="s">
        <v>401</v>
      </c>
      <c r="B101" s="132" t="s">
        <v>1867</v>
      </c>
      <c r="C101" s="132" t="s">
        <v>3337</v>
      </c>
      <c r="D101" s="92">
        <v>3</v>
      </c>
      <c r="E101" s="133">
        <v>5.6</v>
      </c>
      <c r="F101" s="134">
        <v>16.8</v>
      </c>
      <c r="G101" s="135">
        <v>0.19</v>
      </c>
      <c r="H101" s="135">
        <v>0.56999999999999995</v>
      </c>
      <c r="I101" s="92" t="s">
        <v>170</v>
      </c>
      <c r="J101" s="133">
        <f t="shared" si="6"/>
        <v>11.2</v>
      </c>
      <c r="K101" s="133">
        <f t="shared" si="7"/>
        <v>5.6</v>
      </c>
      <c r="L101" s="251">
        <f t="shared" si="10"/>
        <v>0</v>
      </c>
      <c r="M101" s="133">
        <v>11.2</v>
      </c>
      <c r="N101" s="133">
        <v>5.6</v>
      </c>
      <c r="O101" s="244">
        <v>3</v>
      </c>
      <c r="P101" s="244">
        <f t="shared" si="8"/>
        <v>16.799999999999997</v>
      </c>
      <c r="Q101" s="77"/>
      <c r="R101" s="77"/>
      <c r="S101" s="77"/>
      <c r="T101" s="77">
        <v>1</v>
      </c>
      <c r="U101" s="77">
        <v>1</v>
      </c>
      <c r="V101" s="77"/>
      <c r="W101" s="136"/>
      <c r="X101" s="136"/>
      <c r="Y101" s="136"/>
      <c r="Z101" s="136"/>
      <c r="AA101" s="136"/>
      <c r="AB101" s="77">
        <v>1</v>
      </c>
      <c r="AC101" s="77"/>
      <c r="AD101" s="77"/>
      <c r="AE101" s="77"/>
      <c r="AF101" s="77"/>
      <c r="AG101" s="78">
        <f t="shared" si="9"/>
        <v>0</v>
      </c>
      <c r="AH101" s="78"/>
      <c r="AI101" s="182" t="s">
        <v>4979</v>
      </c>
      <c r="AJ101" s="163">
        <v>3</v>
      </c>
    </row>
    <row r="102" spans="1:36" hidden="1" x14ac:dyDescent="0.3">
      <c r="A102" s="131" t="s">
        <v>404</v>
      </c>
      <c r="B102" s="132" t="s">
        <v>1868</v>
      </c>
      <c r="C102" s="132" t="s">
        <v>3338</v>
      </c>
      <c r="D102" s="92">
        <v>1</v>
      </c>
      <c r="E102" s="133">
        <v>25</v>
      </c>
      <c r="F102" s="134">
        <v>25</v>
      </c>
      <c r="G102" s="135">
        <v>0.83</v>
      </c>
      <c r="H102" s="135">
        <v>0.83</v>
      </c>
      <c r="I102" s="92" t="s">
        <v>170</v>
      </c>
      <c r="J102" s="133">
        <f t="shared" si="6"/>
        <v>25</v>
      </c>
      <c r="K102" s="133">
        <f t="shared" si="7"/>
        <v>0</v>
      </c>
      <c r="L102" s="251">
        <f t="shared" si="10"/>
        <v>0</v>
      </c>
      <c r="M102" s="133">
        <v>25</v>
      </c>
      <c r="N102" s="133">
        <v>0</v>
      </c>
      <c r="O102" s="244">
        <v>1</v>
      </c>
      <c r="P102" s="244">
        <f t="shared" si="8"/>
        <v>25</v>
      </c>
      <c r="Q102" s="77"/>
      <c r="R102" s="77"/>
      <c r="S102" s="77"/>
      <c r="T102" s="77">
        <v>1</v>
      </c>
      <c r="U102" s="77"/>
      <c r="V102" s="77"/>
      <c r="W102" s="136"/>
      <c r="X102" s="136"/>
      <c r="Y102" s="136"/>
      <c r="Z102" s="136"/>
      <c r="AA102" s="136"/>
      <c r="AB102" s="77"/>
      <c r="AC102" s="77"/>
      <c r="AD102" s="77"/>
      <c r="AE102" s="77"/>
      <c r="AF102" s="77"/>
      <c r="AG102" s="78">
        <f t="shared" si="9"/>
        <v>0</v>
      </c>
      <c r="AH102" s="78"/>
      <c r="AI102" s="182" t="s">
        <v>4979</v>
      </c>
      <c r="AJ102" s="163">
        <v>1</v>
      </c>
    </row>
    <row r="103" spans="1:36" hidden="1" x14ac:dyDescent="0.3">
      <c r="A103" s="131" t="s">
        <v>407</v>
      </c>
      <c r="B103" s="132" t="s">
        <v>1869</v>
      </c>
      <c r="C103" s="132" t="s">
        <v>3339</v>
      </c>
      <c r="D103" s="92">
        <v>2</v>
      </c>
      <c r="E103" s="133">
        <v>39.799999999999997</v>
      </c>
      <c r="F103" s="134">
        <v>79.599999999999994</v>
      </c>
      <c r="G103" s="135">
        <v>1.31</v>
      </c>
      <c r="H103" s="135">
        <v>2.62</v>
      </c>
      <c r="I103" s="92" t="s">
        <v>170</v>
      </c>
      <c r="J103" s="133">
        <f t="shared" si="6"/>
        <v>39.799999999999997</v>
      </c>
      <c r="K103" s="133">
        <f t="shared" si="7"/>
        <v>39.799999999999997</v>
      </c>
      <c r="L103" s="251">
        <f t="shared" si="10"/>
        <v>0</v>
      </c>
      <c r="M103" s="133">
        <v>39.799999999999997</v>
      </c>
      <c r="N103" s="133">
        <v>39.799999999999997</v>
      </c>
      <c r="O103" s="244">
        <v>2</v>
      </c>
      <c r="P103" s="244">
        <f t="shared" si="8"/>
        <v>79.599999999999994</v>
      </c>
      <c r="Q103" s="77"/>
      <c r="R103" s="77"/>
      <c r="S103" s="77"/>
      <c r="T103" s="77"/>
      <c r="U103" s="77">
        <v>1</v>
      </c>
      <c r="V103" s="77"/>
      <c r="W103" s="136"/>
      <c r="X103" s="136"/>
      <c r="Y103" s="136"/>
      <c r="Z103" s="136"/>
      <c r="AA103" s="136"/>
      <c r="AB103" s="77"/>
      <c r="AC103" s="77">
        <v>1</v>
      </c>
      <c r="AD103" s="77"/>
      <c r="AE103" s="77"/>
      <c r="AF103" s="77"/>
      <c r="AG103" s="78">
        <f t="shared" si="9"/>
        <v>0</v>
      </c>
      <c r="AH103" s="78"/>
      <c r="AI103" s="182" t="s">
        <v>4979</v>
      </c>
      <c r="AJ103" s="163">
        <v>2</v>
      </c>
    </row>
    <row r="104" spans="1:36" hidden="1" x14ac:dyDescent="0.3">
      <c r="A104" s="131" t="s">
        <v>410</v>
      </c>
      <c r="B104" s="132" t="s">
        <v>1870</v>
      </c>
      <c r="C104" s="132" t="s">
        <v>3340</v>
      </c>
      <c r="D104" s="92">
        <v>2</v>
      </c>
      <c r="E104" s="133">
        <v>29.2</v>
      </c>
      <c r="F104" s="134">
        <v>58.4</v>
      </c>
      <c r="G104" s="135">
        <v>0.96</v>
      </c>
      <c r="H104" s="135">
        <v>1.92</v>
      </c>
      <c r="I104" s="92" t="s">
        <v>170</v>
      </c>
      <c r="J104" s="133">
        <f t="shared" si="6"/>
        <v>29.2</v>
      </c>
      <c r="K104" s="133">
        <f t="shared" si="7"/>
        <v>29.2</v>
      </c>
      <c r="L104" s="251">
        <f t="shared" si="10"/>
        <v>0</v>
      </c>
      <c r="M104" s="133">
        <v>29.2</v>
      </c>
      <c r="N104" s="133">
        <v>29.2</v>
      </c>
      <c r="O104" s="244">
        <v>2</v>
      </c>
      <c r="P104" s="244">
        <f t="shared" si="8"/>
        <v>58.4</v>
      </c>
      <c r="Q104" s="77"/>
      <c r="R104" s="77"/>
      <c r="S104" s="77"/>
      <c r="T104" s="77"/>
      <c r="U104" s="77">
        <v>1</v>
      </c>
      <c r="V104" s="77"/>
      <c r="W104" s="136"/>
      <c r="X104" s="136"/>
      <c r="Y104" s="136"/>
      <c r="Z104" s="136"/>
      <c r="AA104" s="136"/>
      <c r="AB104" s="77"/>
      <c r="AC104" s="77">
        <v>1</v>
      </c>
      <c r="AD104" s="77"/>
      <c r="AE104" s="77"/>
      <c r="AF104" s="77"/>
      <c r="AG104" s="78">
        <f t="shared" si="9"/>
        <v>0</v>
      </c>
      <c r="AH104" s="78"/>
      <c r="AI104" s="182" t="s">
        <v>4979</v>
      </c>
      <c r="AJ104" s="163">
        <v>2</v>
      </c>
    </row>
    <row r="105" spans="1:36" hidden="1" x14ac:dyDescent="0.3">
      <c r="A105" s="131" t="s">
        <v>412</v>
      </c>
      <c r="B105" s="132" t="s">
        <v>1871</v>
      </c>
      <c r="C105" s="132" t="s">
        <v>3341</v>
      </c>
      <c r="D105" s="92">
        <v>1</v>
      </c>
      <c r="E105" s="133">
        <v>3.9</v>
      </c>
      <c r="F105" s="134">
        <v>3.9</v>
      </c>
      <c r="G105" s="135">
        <v>0.13</v>
      </c>
      <c r="H105" s="135">
        <v>0.13</v>
      </c>
      <c r="I105" s="92" t="s">
        <v>170</v>
      </c>
      <c r="J105" s="133">
        <f t="shared" si="6"/>
        <v>0</v>
      </c>
      <c r="K105" s="133">
        <f t="shared" si="7"/>
        <v>3.9</v>
      </c>
      <c r="L105" s="251">
        <f t="shared" si="10"/>
        <v>0</v>
      </c>
      <c r="M105" s="133">
        <v>0</v>
      </c>
      <c r="N105" s="133">
        <v>3.9</v>
      </c>
      <c r="O105" s="244">
        <v>1</v>
      </c>
      <c r="P105" s="244">
        <f t="shared" si="8"/>
        <v>3.9</v>
      </c>
      <c r="Q105" s="77"/>
      <c r="R105" s="77"/>
      <c r="S105" s="77"/>
      <c r="T105" s="77"/>
      <c r="U105" s="77"/>
      <c r="V105" s="77"/>
      <c r="W105" s="136"/>
      <c r="X105" s="136"/>
      <c r="Y105" s="136"/>
      <c r="Z105" s="136"/>
      <c r="AA105" s="136"/>
      <c r="AB105" s="77">
        <v>1</v>
      </c>
      <c r="AC105" s="77"/>
      <c r="AD105" s="77"/>
      <c r="AE105" s="77"/>
      <c r="AF105" s="77"/>
      <c r="AG105" s="78">
        <f t="shared" si="9"/>
        <v>0</v>
      </c>
      <c r="AH105" s="78"/>
      <c r="AI105" s="182" t="s">
        <v>4979</v>
      </c>
      <c r="AJ105" s="163">
        <v>1</v>
      </c>
    </row>
    <row r="106" spans="1:36" hidden="1" x14ac:dyDescent="0.3">
      <c r="A106" s="131" t="s">
        <v>414</v>
      </c>
      <c r="B106" s="132" t="s">
        <v>1872</v>
      </c>
      <c r="C106" s="132" t="s">
        <v>3342</v>
      </c>
      <c r="D106" s="92">
        <v>1</v>
      </c>
      <c r="E106" s="133">
        <v>16.5</v>
      </c>
      <c r="F106" s="134">
        <v>16.5</v>
      </c>
      <c r="G106" s="135">
        <v>0.53</v>
      </c>
      <c r="H106" s="135">
        <v>0.53</v>
      </c>
      <c r="I106" s="92" t="s">
        <v>170</v>
      </c>
      <c r="J106" s="133">
        <f t="shared" si="6"/>
        <v>0</v>
      </c>
      <c r="K106" s="133">
        <f t="shared" si="7"/>
        <v>16.5</v>
      </c>
      <c r="L106" s="251">
        <f t="shared" si="10"/>
        <v>0</v>
      </c>
      <c r="M106" s="133">
        <v>0</v>
      </c>
      <c r="N106" s="133">
        <v>16.5</v>
      </c>
      <c r="O106" s="244">
        <v>1</v>
      </c>
      <c r="P106" s="244">
        <f t="shared" si="8"/>
        <v>16.5</v>
      </c>
      <c r="Q106" s="77"/>
      <c r="R106" s="77"/>
      <c r="S106" s="77"/>
      <c r="T106" s="77"/>
      <c r="U106" s="77"/>
      <c r="V106" s="77"/>
      <c r="W106" s="136"/>
      <c r="X106" s="136"/>
      <c r="Y106" s="136"/>
      <c r="Z106" s="136"/>
      <c r="AA106" s="136"/>
      <c r="AB106" s="77">
        <v>1</v>
      </c>
      <c r="AC106" s="77"/>
      <c r="AD106" s="77"/>
      <c r="AE106" s="77"/>
      <c r="AF106" s="77"/>
      <c r="AG106" s="78">
        <f t="shared" si="9"/>
        <v>0</v>
      </c>
      <c r="AH106" s="78"/>
      <c r="AI106" s="182" t="s">
        <v>4979</v>
      </c>
      <c r="AJ106" s="163">
        <v>1</v>
      </c>
    </row>
    <row r="107" spans="1:36" hidden="1" x14ac:dyDescent="0.3">
      <c r="A107" s="131" t="s">
        <v>416</v>
      </c>
      <c r="B107" s="132" t="s">
        <v>1873</v>
      </c>
      <c r="C107" s="132" t="s">
        <v>3343</v>
      </c>
      <c r="D107" s="92">
        <v>1</v>
      </c>
      <c r="E107" s="133">
        <v>1.5</v>
      </c>
      <c r="F107" s="134">
        <v>1.5</v>
      </c>
      <c r="G107" s="135">
        <v>0.05</v>
      </c>
      <c r="H107" s="135">
        <v>0.05</v>
      </c>
      <c r="I107" s="92" t="s">
        <v>170</v>
      </c>
      <c r="J107" s="133">
        <f t="shared" si="6"/>
        <v>0</v>
      </c>
      <c r="K107" s="133">
        <f t="shared" si="7"/>
        <v>1.5</v>
      </c>
      <c r="L107" s="251">
        <f t="shared" si="10"/>
        <v>0</v>
      </c>
      <c r="M107" s="133">
        <v>0</v>
      </c>
      <c r="N107" s="133">
        <v>1.5</v>
      </c>
      <c r="O107" s="244">
        <v>1</v>
      </c>
      <c r="P107" s="244">
        <f t="shared" si="8"/>
        <v>1.5</v>
      </c>
      <c r="Q107" s="77"/>
      <c r="R107" s="77"/>
      <c r="S107" s="77"/>
      <c r="T107" s="77"/>
      <c r="U107" s="77"/>
      <c r="V107" s="77"/>
      <c r="W107" s="136"/>
      <c r="X107" s="136"/>
      <c r="Y107" s="136"/>
      <c r="Z107" s="136"/>
      <c r="AA107" s="136"/>
      <c r="AB107" s="77">
        <v>1</v>
      </c>
      <c r="AC107" s="77"/>
      <c r="AD107" s="77"/>
      <c r="AE107" s="77"/>
      <c r="AF107" s="77"/>
      <c r="AG107" s="78">
        <f t="shared" si="9"/>
        <v>0</v>
      </c>
      <c r="AH107" s="78"/>
      <c r="AI107" s="182" t="s">
        <v>4979</v>
      </c>
      <c r="AJ107" s="163">
        <v>1</v>
      </c>
    </row>
    <row r="108" spans="1:36" hidden="1" x14ac:dyDescent="0.3">
      <c r="A108" s="131" t="s">
        <v>418</v>
      </c>
      <c r="B108" s="132" t="s">
        <v>1874</v>
      </c>
      <c r="C108" s="132" t="s">
        <v>3344</v>
      </c>
      <c r="D108" s="92">
        <v>1</v>
      </c>
      <c r="E108" s="133">
        <v>6.7</v>
      </c>
      <c r="F108" s="134">
        <v>6.7</v>
      </c>
      <c r="G108" s="135">
        <v>0.22</v>
      </c>
      <c r="H108" s="135">
        <v>0.22</v>
      </c>
      <c r="I108" s="92" t="s">
        <v>170</v>
      </c>
      <c r="J108" s="133">
        <f t="shared" si="6"/>
        <v>0</v>
      </c>
      <c r="K108" s="133">
        <f t="shared" si="7"/>
        <v>6.7</v>
      </c>
      <c r="L108" s="251">
        <f t="shared" si="10"/>
        <v>0</v>
      </c>
      <c r="M108" s="133">
        <v>0</v>
      </c>
      <c r="N108" s="133">
        <v>6.7</v>
      </c>
      <c r="O108" s="244">
        <v>1</v>
      </c>
      <c r="P108" s="244">
        <f t="shared" si="8"/>
        <v>6.7</v>
      </c>
      <c r="Q108" s="77"/>
      <c r="R108" s="77"/>
      <c r="S108" s="77"/>
      <c r="T108" s="77"/>
      <c r="U108" s="77"/>
      <c r="V108" s="77"/>
      <c r="W108" s="136"/>
      <c r="X108" s="136"/>
      <c r="Y108" s="136"/>
      <c r="Z108" s="136"/>
      <c r="AA108" s="136"/>
      <c r="AB108" s="77">
        <v>1</v>
      </c>
      <c r="AC108" s="77"/>
      <c r="AD108" s="77"/>
      <c r="AE108" s="77"/>
      <c r="AF108" s="77"/>
      <c r="AG108" s="78">
        <f t="shared" si="9"/>
        <v>0</v>
      </c>
      <c r="AH108" s="78"/>
      <c r="AI108" s="182" t="s">
        <v>4979</v>
      </c>
      <c r="AJ108" s="163">
        <v>1</v>
      </c>
    </row>
    <row r="109" spans="1:36" hidden="1" x14ac:dyDescent="0.3">
      <c r="A109" s="131" t="s">
        <v>421</v>
      </c>
      <c r="B109" s="132" t="s">
        <v>1875</v>
      </c>
      <c r="C109" s="132" t="s">
        <v>3345</v>
      </c>
      <c r="D109" s="92">
        <v>1</v>
      </c>
      <c r="E109" s="133">
        <v>3.1</v>
      </c>
      <c r="F109" s="134">
        <v>3.1</v>
      </c>
      <c r="G109" s="135">
        <v>0.1</v>
      </c>
      <c r="H109" s="135">
        <v>0.1</v>
      </c>
      <c r="I109" s="92" t="s">
        <v>170</v>
      </c>
      <c r="J109" s="133">
        <f t="shared" si="6"/>
        <v>0</v>
      </c>
      <c r="K109" s="133">
        <f t="shared" si="7"/>
        <v>3.1</v>
      </c>
      <c r="L109" s="251">
        <f t="shared" si="10"/>
        <v>0</v>
      </c>
      <c r="M109" s="133">
        <v>0</v>
      </c>
      <c r="N109" s="133">
        <v>3.1</v>
      </c>
      <c r="O109" s="244">
        <v>1</v>
      </c>
      <c r="P109" s="244">
        <f t="shared" si="8"/>
        <v>3.1</v>
      </c>
      <c r="Q109" s="77"/>
      <c r="R109" s="77"/>
      <c r="S109" s="77"/>
      <c r="T109" s="77"/>
      <c r="U109" s="77"/>
      <c r="V109" s="77"/>
      <c r="W109" s="136"/>
      <c r="X109" s="136"/>
      <c r="Y109" s="136"/>
      <c r="Z109" s="136"/>
      <c r="AA109" s="136"/>
      <c r="AB109" s="77">
        <v>1</v>
      </c>
      <c r="AC109" s="77"/>
      <c r="AD109" s="77"/>
      <c r="AE109" s="77"/>
      <c r="AF109" s="77"/>
      <c r="AG109" s="78">
        <f t="shared" si="9"/>
        <v>0</v>
      </c>
      <c r="AH109" s="78"/>
      <c r="AI109" s="182" t="s">
        <v>4979</v>
      </c>
      <c r="AJ109" s="163">
        <v>1</v>
      </c>
    </row>
    <row r="110" spans="1:36" hidden="1" x14ac:dyDescent="0.3">
      <c r="A110" s="131" t="s">
        <v>424</v>
      </c>
      <c r="B110" s="132" t="s">
        <v>1876</v>
      </c>
      <c r="C110" s="132" t="s">
        <v>3346</v>
      </c>
      <c r="D110" s="92">
        <v>1</v>
      </c>
      <c r="E110" s="133">
        <v>11.1</v>
      </c>
      <c r="F110" s="134">
        <v>11.1</v>
      </c>
      <c r="G110" s="135">
        <v>0.37</v>
      </c>
      <c r="H110" s="135">
        <v>0.37</v>
      </c>
      <c r="I110" s="92" t="s">
        <v>170</v>
      </c>
      <c r="J110" s="133">
        <f t="shared" si="6"/>
        <v>0</v>
      </c>
      <c r="K110" s="133">
        <f t="shared" si="7"/>
        <v>11.1</v>
      </c>
      <c r="L110" s="251">
        <f t="shared" si="10"/>
        <v>0</v>
      </c>
      <c r="M110" s="133">
        <v>0</v>
      </c>
      <c r="N110" s="133">
        <v>11.1</v>
      </c>
      <c r="O110" s="244">
        <v>1</v>
      </c>
      <c r="P110" s="244">
        <f t="shared" si="8"/>
        <v>11.1</v>
      </c>
      <c r="Q110" s="77"/>
      <c r="R110" s="77"/>
      <c r="S110" s="77"/>
      <c r="T110" s="77"/>
      <c r="U110" s="77"/>
      <c r="V110" s="77"/>
      <c r="W110" s="136"/>
      <c r="X110" s="136"/>
      <c r="Y110" s="136"/>
      <c r="Z110" s="136"/>
      <c r="AA110" s="136"/>
      <c r="AB110" s="77"/>
      <c r="AC110" s="77">
        <v>1</v>
      </c>
      <c r="AD110" s="77"/>
      <c r="AE110" s="77"/>
      <c r="AF110" s="77"/>
      <c r="AG110" s="78">
        <f t="shared" si="9"/>
        <v>0</v>
      </c>
      <c r="AH110" s="78"/>
      <c r="AI110" s="182" t="s">
        <v>4979</v>
      </c>
      <c r="AJ110" s="163">
        <v>1</v>
      </c>
    </row>
    <row r="111" spans="1:36" ht="31.2" hidden="1" x14ac:dyDescent="0.3">
      <c r="A111" s="131" t="s">
        <v>427</v>
      </c>
      <c r="B111" s="132" t="s">
        <v>1877</v>
      </c>
      <c r="C111" s="132" t="s">
        <v>3347</v>
      </c>
      <c r="D111" s="92">
        <v>204</v>
      </c>
      <c r="E111" s="133">
        <v>8.4</v>
      </c>
      <c r="F111" s="134">
        <v>1713.6</v>
      </c>
      <c r="G111" s="135">
        <v>0.13</v>
      </c>
      <c r="H111" s="135">
        <v>26.52</v>
      </c>
      <c r="I111" s="92" t="s">
        <v>170</v>
      </c>
      <c r="J111" s="133">
        <f t="shared" si="6"/>
        <v>848.40000000000009</v>
      </c>
      <c r="K111" s="133">
        <f t="shared" si="7"/>
        <v>856.80000000000007</v>
      </c>
      <c r="L111" s="251">
        <f t="shared" si="10"/>
        <v>8.4</v>
      </c>
      <c r="M111" s="133"/>
      <c r="N111" s="133"/>
      <c r="O111" s="244">
        <v>0</v>
      </c>
      <c r="P111" s="244">
        <f t="shared" si="8"/>
        <v>0</v>
      </c>
      <c r="Q111" s="77">
        <v>8</v>
      </c>
      <c r="R111" s="77">
        <v>14</v>
      </c>
      <c r="S111" s="77">
        <v>14</v>
      </c>
      <c r="T111" s="77">
        <v>12</v>
      </c>
      <c r="U111" s="77">
        <v>14</v>
      </c>
      <c r="V111" s="77">
        <v>14</v>
      </c>
      <c r="W111" s="136">
        <v>12</v>
      </c>
      <c r="X111" s="136">
        <v>13</v>
      </c>
      <c r="Y111" s="136">
        <v>8</v>
      </c>
      <c r="Z111" s="136">
        <v>14</v>
      </c>
      <c r="AA111" s="136">
        <v>14</v>
      </c>
      <c r="AB111" s="77">
        <v>12</v>
      </c>
      <c r="AC111" s="77">
        <v>14</v>
      </c>
      <c r="AD111" s="77">
        <v>14</v>
      </c>
      <c r="AE111" s="77">
        <v>12</v>
      </c>
      <c r="AF111" s="77">
        <v>14</v>
      </c>
      <c r="AG111" s="78">
        <f t="shared" si="9"/>
        <v>1</v>
      </c>
      <c r="AH111" s="78" t="s">
        <v>1775</v>
      </c>
      <c r="AI111" s="182"/>
      <c r="AJ111" s="163"/>
    </row>
    <row r="112" spans="1:36" ht="31.2" hidden="1" x14ac:dyDescent="0.3">
      <c r="A112" s="131" t="s">
        <v>430</v>
      </c>
      <c r="B112" s="132" t="s">
        <v>1878</v>
      </c>
      <c r="C112" s="132" t="s">
        <v>3348</v>
      </c>
      <c r="D112" s="92">
        <v>204</v>
      </c>
      <c r="E112" s="133">
        <v>2.2000000000000002</v>
      </c>
      <c r="F112" s="134">
        <v>448.8</v>
      </c>
      <c r="G112" s="135">
        <v>0.12</v>
      </c>
      <c r="H112" s="135">
        <v>24.48</v>
      </c>
      <c r="I112" s="92" t="s">
        <v>170</v>
      </c>
      <c r="J112" s="133">
        <f t="shared" si="6"/>
        <v>222.20000000000002</v>
      </c>
      <c r="K112" s="133">
        <f t="shared" si="7"/>
        <v>224.4</v>
      </c>
      <c r="L112" s="251">
        <f t="shared" si="10"/>
        <v>2.2000000000000002</v>
      </c>
      <c r="M112" s="133">
        <f>101*E112</f>
        <v>222.20000000000002</v>
      </c>
      <c r="N112" s="133">
        <f>49*E112</f>
        <v>107.80000000000001</v>
      </c>
      <c r="O112" s="244">
        <v>150</v>
      </c>
      <c r="P112" s="244">
        <f t="shared" si="8"/>
        <v>330</v>
      </c>
      <c r="Q112" s="77">
        <v>8</v>
      </c>
      <c r="R112" s="77">
        <v>14</v>
      </c>
      <c r="S112" s="77">
        <v>14</v>
      </c>
      <c r="T112" s="77">
        <v>12</v>
      </c>
      <c r="U112" s="77">
        <v>14</v>
      </c>
      <c r="V112" s="77">
        <v>14</v>
      </c>
      <c r="W112" s="136">
        <v>12</v>
      </c>
      <c r="X112" s="136">
        <v>13</v>
      </c>
      <c r="Y112" s="136">
        <v>8</v>
      </c>
      <c r="Z112" s="136">
        <v>14</v>
      </c>
      <c r="AA112" s="136">
        <v>14</v>
      </c>
      <c r="AB112" s="77">
        <v>12</v>
      </c>
      <c r="AC112" s="77">
        <v>14</v>
      </c>
      <c r="AD112" s="77">
        <v>14</v>
      </c>
      <c r="AE112" s="77">
        <v>12</v>
      </c>
      <c r="AF112" s="77">
        <v>14</v>
      </c>
      <c r="AG112" s="78">
        <f t="shared" si="9"/>
        <v>1</v>
      </c>
      <c r="AH112" s="78" t="s">
        <v>1775</v>
      </c>
      <c r="AI112" s="182" t="s">
        <v>4974</v>
      </c>
      <c r="AJ112" s="163">
        <v>150</v>
      </c>
    </row>
    <row r="113" spans="1:36" ht="31.2" hidden="1" x14ac:dyDescent="0.3">
      <c r="A113" s="131" t="s">
        <v>433</v>
      </c>
      <c r="B113" s="132" t="s">
        <v>1879</v>
      </c>
      <c r="C113" s="132" t="s">
        <v>3349</v>
      </c>
      <c r="D113" s="92">
        <v>4</v>
      </c>
      <c r="E113" s="133">
        <v>1183.5999999999999</v>
      </c>
      <c r="F113" s="134">
        <v>4734.3999999999996</v>
      </c>
      <c r="G113" s="135">
        <v>25.1</v>
      </c>
      <c r="H113" s="135">
        <v>100.4</v>
      </c>
      <c r="I113" s="92" t="s">
        <v>165</v>
      </c>
      <c r="J113" s="133">
        <f t="shared" si="6"/>
        <v>2367.1999999999998</v>
      </c>
      <c r="K113" s="133">
        <f t="shared" si="7"/>
        <v>2367.1999999999998</v>
      </c>
      <c r="L113" s="251">
        <f t="shared" si="10"/>
        <v>0</v>
      </c>
      <c r="M113" s="133">
        <v>2367.1999999999998</v>
      </c>
      <c r="N113" s="133">
        <v>2367.1999999999998</v>
      </c>
      <c r="O113" s="244">
        <v>4</v>
      </c>
      <c r="P113" s="244">
        <f t="shared" si="8"/>
        <v>4734.3999999999996</v>
      </c>
      <c r="Q113" s="77">
        <v>1</v>
      </c>
      <c r="R113" s="77"/>
      <c r="S113" s="77"/>
      <c r="T113" s="77"/>
      <c r="U113" s="77"/>
      <c r="V113" s="77"/>
      <c r="W113" s="136"/>
      <c r="X113" s="136">
        <v>1</v>
      </c>
      <c r="Y113" s="136">
        <v>1</v>
      </c>
      <c r="Z113" s="136"/>
      <c r="AA113" s="136"/>
      <c r="AB113" s="77"/>
      <c r="AC113" s="77"/>
      <c r="AD113" s="77"/>
      <c r="AE113" s="77"/>
      <c r="AF113" s="77">
        <v>1</v>
      </c>
      <c r="AG113" s="78">
        <f t="shared" si="9"/>
        <v>0</v>
      </c>
      <c r="AH113" s="78"/>
      <c r="AI113" s="182" t="s">
        <v>4983</v>
      </c>
      <c r="AJ113" s="163">
        <f>3+1</f>
        <v>4</v>
      </c>
    </row>
    <row r="114" spans="1:36" hidden="1" x14ac:dyDescent="0.3">
      <c r="A114" s="131" t="s">
        <v>436</v>
      </c>
      <c r="B114" s="132" t="s">
        <v>1880</v>
      </c>
      <c r="C114" s="132" t="s">
        <v>3350</v>
      </c>
      <c r="D114" s="92">
        <v>4</v>
      </c>
      <c r="E114" s="133">
        <v>225.6</v>
      </c>
      <c r="F114" s="134">
        <v>902.4</v>
      </c>
      <c r="G114" s="135">
        <v>4.42</v>
      </c>
      <c r="H114" s="135">
        <v>17.68</v>
      </c>
      <c r="I114" s="92" t="s">
        <v>165</v>
      </c>
      <c r="J114" s="133">
        <f t="shared" si="6"/>
        <v>451.2</v>
      </c>
      <c r="K114" s="133">
        <f t="shared" si="7"/>
        <v>451.2</v>
      </c>
      <c r="L114" s="251">
        <f t="shared" si="10"/>
        <v>0</v>
      </c>
      <c r="M114" s="133">
        <v>451.2</v>
      </c>
      <c r="N114" s="133">
        <v>451.2</v>
      </c>
      <c r="O114" s="247">
        <v>4</v>
      </c>
      <c r="P114" s="244">
        <f t="shared" si="8"/>
        <v>902.4</v>
      </c>
      <c r="Q114" s="77">
        <v>1</v>
      </c>
      <c r="R114" s="77"/>
      <c r="S114" s="77"/>
      <c r="T114" s="77"/>
      <c r="U114" s="77"/>
      <c r="V114" s="77"/>
      <c r="W114" s="136"/>
      <c r="X114" s="136">
        <v>1</v>
      </c>
      <c r="Y114" s="136">
        <v>1</v>
      </c>
      <c r="Z114" s="136"/>
      <c r="AA114" s="136"/>
      <c r="AB114" s="77"/>
      <c r="AC114" s="77"/>
      <c r="AD114" s="77"/>
      <c r="AE114" s="77"/>
      <c r="AF114" s="77">
        <v>1</v>
      </c>
      <c r="AG114" s="78">
        <f t="shared" si="9"/>
        <v>0</v>
      </c>
      <c r="AH114" s="78"/>
      <c r="AI114" s="182"/>
      <c r="AJ114" s="163"/>
    </row>
    <row r="115" spans="1:36" ht="31.2" hidden="1" x14ac:dyDescent="0.3">
      <c r="A115" s="131" t="s">
        <v>439</v>
      </c>
      <c r="B115" s="132" t="s">
        <v>1881</v>
      </c>
      <c r="C115" s="132" t="s">
        <v>3351</v>
      </c>
      <c r="D115" s="92">
        <v>4</v>
      </c>
      <c r="E115" s="133">
        <v>1183.5999999999999</v>
      </c>
      <c r="F115" s="134">
        <v>4734.3999999999996</v>
      </c>
      <c r="G115" s="135">
        <v>25.1</v>
      </c>
      <c r="H115" s="135">
        <v>100.4</v>
      </c>
      <c r="I115" s="92" t="s">
        <v>165</v>
      </c>
      <c r="J115" s="133">
        <f t="shared" si="6"/>
        <v>2367.1999999999998</v>
      </c>
      <c r="K115" s="133">
        <f t="shared" si="7"/>
        <v>2367.1999999999998</v>
      </c>
      <c r="L115" s="251">
        <f t="shared" si="10"/>
        <v>0</v>
      </c>
      <c r="M115" s="133">
        <v>2367.1999999999998</v>
      </c>
      <c r="N115" s="133">
        <v>2367.1999999999998</v>
      </c>
      <c r="O115" s="244">
        <v>4</v>
      </c>
      <c r="P115" s="244">
        <f t="shared" si="8"/>
        <v>4734.3999999999996</v>
      </c>
      <c r="Q115" s="77">
        <v>1</v>
      </c>
      <c r="R115" s="77"/>
      <c r="S115" s="77"/>
      <c r="T115" s="77"/>
      <c r="U115" s="77"/>
      <c r="V115" s="77"/>
      <c r="W115" s="136"/>
      <c r="X115" s="136">
        <v>1</v>
      </c>
      <c r="Y115" s="136">
        <v>1</v>
      </c>
      <c r="Z115" s="136"/>
      <c r="AA115" s="136"/>
      <c r="AB115" s="77"/>
      <c r="AC115" s="77"/>
      <c r="AD115" s="77"/>
      <c r="AE115" s="77"/>
      <c r="AF115" s="77">
        <v>1</v>
      </c>
      <c r="AG115" s="78">
        <f t="shared" si="9"/>
        <v>0</v>
      </c>
      <c r="AH115" s="78"/>
      <c r="AI115" s="182" t="s">
        <v>4983</v>
      </c>
      <c r="AJ115" s="163">
        <f>3+1</f>
        <v>4</v>
      </c>
    </row>
    <row r="116" spans="1:36" hidden="1" x14ac:dyDescent="0.3">
      <c r="A116" s="131" t="s">
        <v>442</v>
      </c>
      <c r="B116" s="132" t="s">
        <v>1882</v>
      </c>
      <c r="C116" s="132" t="s">
        <v>3352</v>
      </c>
      <c r="D116" s="92">
        <v>6</v>
      </c>
      <c r="E116" s="133">
        <v>225.6</v>
      </c>
      <c r="F116" s="134">
        <v>1353.6</v>
      </c>
      <c r="G116" s="135">
        <v>4.42</v>
      </c>
      <c r="H116" s="135">
        <v>26.52</v>
      </c>
      <c r="I116" s="92" t="s">
        <v>165</v>
      </c>
      <c r="J116" s="133">
        <f t="shared" si="6"/>
        <v>676.8</v>
      </c>
      <c r="K116" s="133">
        <f t="shared" si="7"/>
        <v>676.8</v>
      </c>
      <c r="L116" s="251">
        <f t="shared" si="10"/>
        <v>0</v>
      </c>
      <c r="M116" s="133">
        <v>676.8</v>
      </c>
      <c r="N116" s="133">
        <v>676.8</v>
      </c>
      <c r="O116" s="244">
        <v>6</v>
      </c>
      <c r="P116" s="244">
        <f t="shared" si="8"/>
        <v>1353.6</v>
      </c>
      <c r="Q116" s="77">
        <v>1</v>
      </c>
      <c r="R116" s="77"/>
      <c r="S116" s="77"/>
      <c r="T116" s="77"/>
      <c r="U116" s="77">
        <v>1</v>
      </c>
      <c r="V116" s="77"/>
      <c r="W116" s="136"/>
      <c r="X116" s="136">
        <v>1</v>
      </c>
      <c r="Y116" s="136">
        <v>1</v>
      </c>
      <c r="Z116" s="136"/>
      <c r="AA116" s="136"/>
      <c r="AB116" s="77"/>
      <c r="AC116" s="77">
        <v>1</v>
      </c>
      <c r="AD116" s="77"/>
      <c r="AE116" s="77"/>
      <c r="AF116" s="77">
        <v>1</v>
      </c>
      <c r="AG116" s="78">
        <f t="shared" si="9"/>
        <v>0</v>
      </c>
      <c r="AH116" s="78"/>
      <c r="AI116" s="182"/>
      <c r="AJ116" s="163"/>
    </row>
    <row r="117" spans="1:36" hidden="1" x14ac:dyDescent="0.3">
      <c r="A117" s="131" t="s">
        <v>445</v>
      </c>
      <c r="B117" s="132" t="s">
        <v>1883</v>
      </c>
      <c r="C117" s="132" t="s">
        <v>3353</v>
      </c>
      <c r="D117" s="92">
        <v>1</v>
      </c>
      <c r="E117" s="133">
        <v>1192.7</v>
      </c>
      <c r="F117" s="134">
        <v>1192.7</v>
      </c>
      <c r="G117" s="135">
        <v>25.37</v>
      </c>
      <c r="H117" s="135">
        <v>25.37</v>
      </c>
      <c r="I117" s="92" t="s">
        <v>165</v>
      </c>
      <c r="J117" s="133">
        <f t="shared" si="6"/>
        <v>1192.7</v>
      </c>
      <c r="K117" s="133">
        <f t="shared" si="7"/>
        <v>0</v>
      </c>
      <c r="L117" s="251">
        <f t="shared" si="10"/>
        <v>0</v>
      </c>
      <c r="M117" s="133">
        <v>1192.7</v>
      </c>
      <c r="N117" s="133">
        <v>0</v>
      </c>
      <c r="O117" s="244">
        <v>1</v>
      </c>
      <c r="P117" s="244">
        <f t="shared" si="8"/>
        <v>1192.7</v>
      </c>
      <c r="Q117" s="77"/>
      <c r="R117" s="77">
        <v>1</v>
      </c>
      <c r="S117" s="77"/>
      <c r="T117" s="77"/>
      <c r="U117" s="77"/>
      <c r="V117" s="77"/>
      <c r="W117" s="136"/>
      <c r="X117" s="136"/>
      <c r="Y117" s="136"/>
      <c r="Z117" s="136"/>
      <c r="AA117" s="136"/>
      <c r="AB117" s="77"/>
      <c r="AC117" s="77"/>
      <c r="AD117" s="77"/>
      <c r="AE117" s="77"/>
      <c r="AF117" s="77"/>
      <c r="AG117" s="78">
        <f t="shared" si="9"/>
        <v>0</v>
      </c>
      <c r="AH117" s="78"/>
      <c r="AI117" s="182" t="s">
        <v>4952</v>
      </c>
      <c r="AJ117" s="163">
        <v>1</v>
      </c>
    </row>
    <row r="118" spans="1:36" hidden="1" x14ac:dyDescent="0.3">
      <c r="A118" s="131" t="s">
        <v>448</v>
      </c>
      <c r="B118" s="132" t="s">
        <v>1884</v>
      </c>
      <c r="C118" s="132" t="s">
        <v>3354</v>
      </c>
      <c r="D118" s="92">
        <v>16</v>
      </c>
      <c r="E118" s="133">
        <v>247</v>
      </c>
      <c r="F118" s="134">
        <v>3952</v>
      </c>
      <c r="G118" s="135">
        <v>4.5999999999999996</v>
      </c>
      <c r="H118" s="135">
        <v>73.599999999999994</v>
      </c>
      <c r="I118" s="92" t="s">
        <v>165</v>
      </c>
      <c r="J118" s="133">
        <f t="shared" si="6"/>
        <v>1976</v>
      </c>
      <c r="K118" s="133">
        <f t="shared" si="7"/>
        <v>1976</v>
      </c>
      <c r="L118" s="251">
        <f t="shared" si="10"/>
        <v>0</v>
      </c>
      <c r="M118" s="133">
        <f>8*E118</f>
        <v>1976</v>
      </c>
      <c r="N118" s="133">
        <f>6*E118</f>
        <v>1482</v>
      </c>
      <c r="O118" s="244">
        <v>14</v>
      </c>
      <c r="P118" s="244">
        <f t="shared" si="8"/>
        <v>3458</v>
      </c>
      <c r="Q118" s="77"/>
      <c r="R118" s="77">
        <v>2</v>
      </c>
      <c r="S118" s="77">
        <v>2</v>
      </c>
      <c r="T118" s="77"/>
      <c r="U118" s="77"/>
      <c r="V118" s="77">
        <v>2</v>
      </c>
      <c r="W118" s="136">
        <v>2</v>
      </c>
      <c r="X118" s="136"/>
      <c r="Y118" s="136"/>
      <c r="Z118" s="136">
        <v>2</v>
      </c>
      <c r="AA118" s="136">
        <v>2</v>
      </c>
      <c r="AB118" s="77"/>
      <c r="AC118" s="77"/>
      <c r="AD118" s="77">
        <v>2</v>
      </c>
      <c r="AE118" s="77">
        <v>2</v>
      </c>
      <c r="AF118" s="77"/>
      <c r="AG118" s="78">
        <f t="shared" si="9"/>
        <v>0</v>
      </c>
      <c r="AH118" s="78"/>
      <c r="AI118" s="182"/>
      <c r="AJ118" s="163"/>
    </row>
    <row r="119" spans="1:36" ht="31.2" hidden="1" x14ac:dyDescent="0.3">
      <c r="A119" s="131" t="s">
        <v>451</v>
      </c>
      <c r="B119" s="132" t="s">
        <v>1885</v>
      </c>
      <c r="C119" s="132" t="s">
        <v>3355</v>
      </c>
      <c r="D119" s="92">
        <v>14</v>
      </c>
      <c r="E119" s="133">
        <v>1190.4000000000001</v>
      </c>
      <c r="F119" s="134">
        <v>16665.599999999999</v>
      </c>
      <c r="G119" s="135">
        <v>25.3</v>
      </c>
      <c r="H119" s="135">
        <v>354.2</v>
      </c>
      <c r="I119" s="92" t="s">
        <v>165</v>
      </c>
      <c r="J119" s="133">
        <f t="shared" si="6"/>
        <v>7142.4000000000005</v>
      </c>
      <c r="K119" s="133">
        <f t="shared" si="7"/>
        <v>9523.2000000000007</v>
      </c>
      <c r="L119" s="251">
        <f t="shared" si="10"/>
        <v>0</v>
      </c>
      <c r="M119" s="133">
        <v>7142.4000000000005</v>
      </c>
      <c r="N119" s="133">
        <v>9523.2000000000007</v>
      </c>
      <c r="O119" s="244">
        <v>14</v>
      </c>
      <c r="P119" s="244">
        <f t="shared" si="8"/>
        <v>16665.600000000002</v>
      </c>
      <c r="Q119" s="77"/>
      <c r="R119" s="77">
        <v>1</v>
      </c>
      <c r="S119" s="77">
        <v>1</v>
      </c>
      <c r="T119" s="77"/>
      <c r="U119" s="77"/>
      <c r="V119" s="77">
        <v>2</v>
      </c>
      <c r="W119" s="136">
        <v>2</v>
      </c>
      <c r="X119" s="136"/>
      <c r="Y119" s="136"/>
      <c r="Z119" s="136">
        <v>2</v>
      </c>
      <c r="AA119" s="136">
        <v>2</v>
      </c>
      <c r="AB119" s="77"/>
      <c r="AC119" s="77"/>
      <c r="AD119" s="77">
        <v>2</v>
      </c>
      <c r="AE119" s="77">
        <v>2</v>
      </c>
      <c r="AF119" s="77"/>
      <c r="AG119" s="78">
        <f t="shared" si="9"/>
        <v>0</v>
      </c>
      <c r="AH119" s="78">
        <f>AJ119*E119</f>
        <v>16665.600000000002</v>
      </c>
      <c r="AI119" s="182" t="s">
        <v>4983</v>
      </c>
      <c r="AJ119" s="163">
        <f>6+8</f>
        <v>14</v>
      </c>
    </row>
    <row r="120" spans="1:36" hidden="1" x14ac:dyDescent="0.3">
      <c r="A120" s="131" t="s">
        <v>454</v>
      </c>
      <c r="B120" s="132" t="s">
        <v>1886</v>
      </c>
      <c r="C120" s="132" t="s">
        <v>3356</v>
      </c>
      <c r="D120" s="92">
        <v>1</v>
      </c>
      <c r="E120" s="133">
        <v>1192.7</v>
      </c>
      <c r="F120" s="134">
        <v>1192.7</v>
      </c>
      <c r="G120" s="135">
        <v>25.37</v>
      </c>
      <c r="H120" s="135">
        <v>25.37</v>
      </c>
      <c r="I120" s="92" t="s">
        <v>165</v>
      </c>
      <c r="J120" s="133">
        <f t="shared" si="6"/>
        <v>1192.7</v>
      </c>
      <c r="K120" s="133">
        <f t="shared" si="7"/>
        <v>0</v>
      </c>
      <c r="L120" s="251">
        <f t="shared" si="10"/>
        <v>0</v>
      </c>
      <c r="M120" s="133">
        <v>1192.7</v>
      </c>
      <c r="N120" s="133">
        <v>0</v>
      </c>
      <c r="O120" s="244">
        <v>1</v>
      </c>
      <c r="P120" s="244">
        <f t="shared" si="8"/>
        <v>1192.7</v>
      </c>
      <c r="Q120" s="77"/>
      <c r="R120" s="77"/>
      <c r="S120" s="77">
        <v>1</v>
      </c>
      <c r="T120" s="77"/>
      <c r="U120" s="77"/>
      <c r="V120" s="77"/>
      <c r="W120" s="136"/>
      <c r="X120" s="136"/>
      <c r="Y120" s="136"/>
      <c r="Z120" s="136"/>
      <c r="AA120" s="136"/>
      <c r="AB120" s="77"/>
      <c r="AC120" s="77"/>
      <c r="AD120" s="77"/>
      <c r="AE120" s="77"/>
      <c r="AF120" s="77"/>
      <c r="AG120" s="78">
        <f t="shared" si="9"/>
        <v>0</v>
      </c>
      <c r="AH120" s="78"/>
      <c r="AI120" s="220" t="s">
        <v>4984</v>
      </c>
      <c r="AJ120" s="163">
        <v>1</v>
      </c>
    </row>
    <row r="121" spans="1:36" hidden="1" x14ac:dyDescent="0.3">
      <c r="A121" s="131" t="s">
        <v>457</v>
      </c>
      <c r="B121" s="132" t="s">
        <v>1887</v>
      </c>
      <c r="C121" s="132" t="s">
        <v>3357</v>
      </c>
      <c r="D121" s="92">
        <v>2</v>
      </c>
      <c r="E121" s="133">
        <v>1215</v>
      </c>
      <c r="F121" s="134">
        <v>2430</v>
      </c>
      <c r="G121" s="135">
        <v>25.87</v>
      </c>
      <c r="H121" s="135">
        <v>51.74</v>
      </c>
      <c r="I121" s="92" t="s">
        <v>165</v>
      </c>
      <c r="J121" s="133">
        <f t="shared" si="6"/>
        <v>1215</v>
      </c>
      <c r="K121" s="133">
        <f t="shared" si="7"/>
        <v>1215</v>
      </c>
      <c r="L121" s="251">
        <f t="shared" si="10"/>
        <v>0</v>
      </c>
      <c r="M121" s="133">
        <v>1215</v>
      </c>
      <c r="N121" s="133">
        <v>1215</v>
      </c>
      <c r="O121" s="244">
        <v>2</v>
      </c>
      <c r="P121" s="244">
        <f t="shared" si="8"/>
        <v>2430</v>
      </c>
      <c r="Q121" s="77"/>
      <c r="R121" s="77"/>
      <c r="S121" s="77"/>
      <c r="T121" s="77">
        <v>1</v>
      </c>
      <c r="U121" s="77"/>
      <c r="V121" s="77"/>
      <c r="W121" s="136"/>
      <c r="X121" s="136"/>
      <c r="Y121" s="136"/>
      <c r="Z121" s="136"/>
      <c r="AA121" s="136"/>
      <c r="AB121" s="77">
        <v>1</v>
      </c>
      <c r="AC121" s="77"/>
      <c r="AD121" s="77"/>
      <c r="AE121" s="77"/>
      <c r="AF121" s="77"/>
      <c r="AG121" s="78">
        <f t="shared" si="9"/>
        <v>0</v>
      </c>
      <c r="AH121" s="78"/>
      <c r="AI121" s="220" t="s">
        <v>4984</v>
      </c>
      <c r="AJ121" s="163">
        <v>2</v>
      </c>
    </row>
    <row r="122" spans="1:36" hidden="1" x14ac:dyDescent="0.3">
      <c r="A122" s="131" t="s">
        <v>460</v>
      </c>
      <c r="B122" s="132" t="s">
        <v>1888</v>
      </c>
      <c r="C122" s="132" t="s">
        <v>3358</v>
      </c>
      <c r="D122" s="92">
        <v>2</v>
      </c>
      <c r="E122" s="133">
        <v>258.10000000000002</v>
      </c>
      <c r="F122" s="134">
        <v>516.20000000000005</v>
      </c>
      <c r="G122" s="135">
        <v>4.8499999999999996</v>
      </c>
      <c r="H122" s="135">
        <v>9.6999999999999993</v>
      </c>
      <c r="I122" s="92" t="s">
        <v>165</v>
      </c>
      <c r="J122" s="133">
        <f t="shared" si="6"/>
        <v>258.10000000000002</v>
      </c>
      <c r="K122" s="133">
        <f t="shared" si="7"/>
        <v>258.10000000000002</v>
      </c>
      <c r="L122" s="251">
        <f t="shared" si="10"/>
        <v>0</v>
      </c>
      <c r="M122" s="133">
        <v>258.10000000000002</v>
      </c>
      <c r="N122" s="133">
        <v>258.10000000000002</v>
      </c>
      <c r="O122" s="244">
        <v>2</v>
      </c>
      <c r="P122" s="244">
        <f t="shared" si="8"/>
        <v>516.20000000000005</v>
      </c>
      <c r="Q122" s="77"/>
      <c r="R122" s="77"/>
      <c r="S122" s="77"/>
      <c r="T122" s="77">
        <v>1</v>
      </c>
      <c r="U122" s="77"/>
      <c r="V122" s="77"/>
      <c r="W122" s="136"/>
      <c r="X122" s="136"/>
      <c r="Y122" s="136"/>
      <c r="Z122" s="136"/>
      <c r="AA122" s="136"/>
      <c r="AB122" s="77">
        <v>1</v>
      </c>
      <c r="AC122" s="77"/>
      <c r="AD122" s="77"/>
      <c r="AE122" s="77"/>
      <c r="AF122" s="77"/>
      <c r="AG122" s="78">
        <f t="shared" si="9"/>
        <v>0</v>
      </c>
      <c r="AH122" s="78"/>
      <c r="AI122" s="182"/>
      <c r="AJ122" s="163"/>
    </row>
    <row r="123" spans="1:36" hidden="1" x14ac:dyDescent="0.3">
      <c r="A123" s="131" t="s">
        <v>463</v>
      </c>
      <c r="B123" s="132" t="s">
        <v>1889</v>
      </c>
      <c r="C123" s="132" t="s">
        <v>3359</v>
      </c>
      <c r="D123" s="92">
        <v>2</v>
      </c>
      <c r="E123" s="133">
        <v>1219.4000000000001</v>
      </c>
      <c r="F123" s="134">
        <v>2438.8000000000002</v>
      </c>
      <c r="G123" s="135">
        <v>25.73</v>
      </c>
      <c r="H123" s="135">
        <v>51.46</v>
      </c>
      <c r="I123" s="92" t="s">
        <v>165</v>
      </c>
      <c r="J123" s="133">
        <f t="shared" si="6"/>
        <v>1219.4000000000001</v>
      </c>
      <c r="K123" s="133">
        <f t="shared" si="7"/>
        <v>1219.4000000000001</v>
      </c>
      <c r="L123" s="251">
        <f t="shared" si="10"/>
        <v>0</v>
      </c>
      <c r="M123" s="133">
        <v>1219.4000000000001</v>
      </c>
      <c r="N123" s="133">
        <v>1219.4000000000001</v>
      </c>
      <c r="O123" s="244">
        <v>2</v>
      </c>
      <c r="P123" s="244">
        <f t="shared" si="8"/>
        <v>2438.8000000000002</v>
      </c>
      <c r="Q123" s="77"/>
      <c r="R123" s="77"/>
      <c r="S123" s="77"/>
      <c r="T123" s="77">
        <v>1</v>
      </c>
      <c r="U123" s="77"/>
      <c r="V123" s="77"/>
      <c r="W123" s="136"/>
      <c r="X123" s="136"/>
      <c r="Y123" s="136"/>
      <c r="Z123" s="136"/>
      <c r="AA123" s="136"/>
      <c r="AB123" s="77">
        <v>1</v>
      </c>
      <c r="AC123" s="77"/>
      <c r="AD123" s="77"/>
      <c r="AE123" s="77"/>
      <c r="AF123" s="77"/>
      <c r="AG123" s="78">
        <f t="shared" si="9"/>
        <v>0</v>
      </c>
      <c r="AH123" s="78"/>
      <c r="AI123" s="220" t="s">
        <v>4984</v>
      </c>
      <c r="AJ123" s="163">
        <v>2</v>
      </c>
    </row>
    <row r="124" spans="1:36" hidden="1" x14ac:dyDescent="0.3">
      <c r="A124" s="131" t="s">
        <v>465</v>
      </c>
      <c r="B124" s="132" t="s">
        <v>1890</v>
      </c>
      <c r="C124" s="132" t="s">
        <v>3360</v>
      </c>
      <c r="D124" s="92">
        <v>2</v>
      </c>
      <c r="E124" s="133">
        <v>319.3</v>
      </c>
      <c r="F124" s="134">
        <v>638.6</v>
      </c>
      <c r="G124" s="135">
        <v>6.38</v>
      </c>
      <c r="H124" s="135">
        <v>12.76</v>
      </c>
      <c r="I124" s="92" t="s">
        <v>165</v>
      </c>
      <c r="J124" s="133">
        <f t="shared" si="6"/>
        <v>319.3</v>
      </c>
      <c r="K124" s="133">
        <f t="shared" si="7"/>
        <v>319.3</v>
      </c>
      <c r="L124" s="251">
        <f t="shared" si="10"/>
        <v>0</v>
      </c>
      <c r="M124" s="133">
        <v>319.3</v>
      </c>
      <c r="N124" s="133">
        <v>319.3</v>
      </c>
      <c r="O124" s="247">
        <v>2</v>
      </c>
      <c r="P124" s="244">
        <f t="shared" si="8"/>
        <v>638.6</v>
      </c>
      <c r="Q124" s="77"/>
      <c r="R124" s="77"/>
      <c r="S124" s="77"/>
      <c r="T124" s="77">
        <v>1</v>
      </c>
      <c r="U124" s="77"/>
      <c r="V124" s="77"/>
      <c r="W124" s="136"/>
      <c r="X124" s="136"/>
      <c r="Y124" s="136"/>
      <c r="Z124" s="136"/>
      <c r="AA124" s="136"/>
      <c r="AB124" s="77">
        <v>1</v>
      </c>
      <c r="AC124" s="77"/>
      <c r="AD124" s="77"/>
      <c r="AE124" s="77"/>
      <c r="AF124" s="77"/>
      <c r="AG124" s="78">
        <f t="shared" si="9"/>
        <v>0</v>
      </c>
      <c r="AH124" s="78"/>
      <c r="AI124" s="182"/>
      <c r="AJ124" s="163"/>
    </row>
    <row r="125" spans="1:36" hidden="1" x14ac:dyDescent="0.3">
      <c r="A125" s="131" t="s">
        <v>467</v>
      </c>
      <c r="B125" s="132" t="s">
        <v>1891</v>
      </c>
      <c r="C125" s="132" t="s">
        <v>3361</v>
      </c>
      <c r="D125" s="92">
        <v>2</v>
      </c>
      <c r="E125" s="133">
        <v>1198.7</v>
      </c>
      <c r="F125" s="134">
        <v>2397.4</v>
      </c>
      <c r="G125" s="135">
        <v>25.46</v>
      </c>
      <c r="H125" s="135">
        <v>50.92</v>
      </c>
      <c r="I125" s="92" t="s">
        <v>165</v>
      </c>
      <c r="J125" s="133">
        <f t="shared" si="6"/>
        <v>1198.7</v>
      </c>
      <c r="K125" s="133">
        <f t="shared" si="7"/>
        <v>1198.7</v>
      </c>
      <c r="L125" s="251">
        <f t="shared" si="10"/>
        <v>0</v>
      </c>
      <c r="M125" s="133">
        <v>1198.7</v>
      </c>
      <c r="N125" s="133">
        <v>1198.7</v>
      </c>
      <c r="O125" s="244">
        <v>2</v>
      </c>
      <c r="P125" s="244">
        <f t="shared" si="8"/>
        <v>2397.4</v>
      </c>
      <c r="Q125" s="77"/>
      <c r="R125" s="77"/>
      <c r="S125" s="77"/>
      <c r="T125" s="77"/>
      <c r="U125" s="77">
        <v>1</v>
      </c>
      <c r="V125" s="77"/>
      <c r="W125" s="136"/>
      <c r="X125" s="136"/>
      <c r="Y125" s="136"/>
      <c r="Z125" s="136"/>
      <c r="AA125" s="136"/>
      <c r="AB125" s="77"/>
      <c r="AC125" s="77">
        <v>1</v>
      </c>
      <c r="AD125" s="77"/>
      <c r="AE125" s="77"/>
      <c r="AF125" s="77"/>
      <c r="AG125" s="78">
        <f t="shared" si="9"/>
        <v>0</v>
      </c>
      <c r="AH125" s="78"/>
      <c r="AI125" s="182" t="s">
        <v>4952</v>
      </c>
      <c r="AJ125" s="163">
        <v>2</v>
      </c>
    </row>
    <row r="126" spans="1:36" hidden="1" x14ac:dyDescent="0.3">
      <c r="A126" s="131" t="s">
        <v>469</v>
      </c>
      <c r="B126" s="132" t="s">
        <v>1892</v>
      </c>
      <c r="C126" s="132" t="s">
        <v>3362</v>
      </c>
      <c r="D126" s="92">
        <v>2</v>
      </c>
      <c r="E126" s="133">
        <v>258.10000000000002</v>
      </c>
      <c r="F126" s="134">
        <v>516.20000000000005</v>
      </c>
      <c r="G126" s="135">
        <v>4.8499999999999996</v>
      </c>
      <c r="H126" s="135">
        <v>9.6999999999999993</v>
      </c>
      <c r="I126" s="92" t="s">
        <v>165</v>
      </c>
      <c r="J126" s="133">
        <f t="shared" si="6"/>
        <v>258.10000000000002</v>
      </c>
      <c r="K126" s="133">
        <f t="shared" si="7"/>
        <v>258.10000000000002</v>
      </c>
      <c r="L126" s="251">
        <f t="shared" si="10"/>
        <v>0</v>
      </c>
      <c r="M126" s="133">
        <v>258.10000000000002</v>
      </c>
      <c r="N126" s="133">
        <v>258.10000000000002</v>
      </c>
      <c r="O126" s="244">
        <v>2</v>
      </c>
      <c r="P126" s="244">
        <f t="shared" si="8"/>
        <v>516.20000000000005</v>
      </c>
      <c r="Q126" s="77"/>
      <c r="R126" s="77"/>
      <c r="S126" s="77"/>
      <c r="T126" s="77"/>
      <c r="U126" s="77">
        <v>1</v>
      </c>
      <c r="V126" s="77"/>
      <c r="W126" s="136"/>
      <c r="X126" s="136"/>
      <c r="Y126" s="136"/>
      <c r="Z126" s="136"/>
      <c r="AA126" s="136"/>
      <c r="AB126" s="77"/>
      <c r="AC126" s="77">
        <v>1</v>
      </c>
      <c r="AD126" s="77"/>
      <c r="AE126" s="77"/>
      <c r="AF126" s="77"/>
      <c r="AG126" s="78">
        <f t="shared" si="9"/>
        <v>0</v>
      </c>
      <c r="AH126" s="78"/>
      <c r="AI126" s="182"/>
      <c r="AJ126" s="163"/>
    </row>
    <row r="127" spans="1:36" ht="31.2" hidden="1" x14ac:dyDescent="0.3">
      <c r="A127" s="131" t="s">
        <v>471</v>
      </c>
      <c r="B127" s="132" t="s">
        <v>1893</v>
      </c>
      <c r="C127" s="132" t="s">
        <v>3363</v>
      </c>
      <c r="D127" s="92">
        <v>2</v>
      </c>
      <c r="E127" s="133">
        <v>1234.3</v>
      </c>
      <c r="F127" s="134">
        <v>2468.6</v>
      </c>
      <c r="G127" s="135">
        <v>26</v>
      </c>
      <c r="H127" s="135">
        <v>52</v>
      </c>
      <c r="I127" s="92" t="s">
        <v>165</v>
      </c>
      <c r="J127" s="133">
        <f t="shared" si="6"/>
        <v>1234.3</v>
      </c>
      <c r="K127" s="133">
        <f t="shared" si="7"/>
        <v>1234.3</v>
      </c>
      <c r="L127" s="251">
        <f t="shared" si="10"/>
        <v>0</v>
      </c>
      <c r="M127" s="133">
        <v>1234.3</v>
      </c>
      <c r="N127" s="133">
        <v>1234.3</v>
      </c>
      <c r="O127" s="244">
        <v>2</v>
      </c>
      <c r="P127" s="244">
        <f t="shared" si="8"/>
        <v>2468.6</v>
      </c>
      <c r="Q127" s="77"/>
      <c r="R127" s="77"/>
      <c r="S127" s="77"/>
      <c r="T127" s="77"/>
      <c r="U127" s="77">
        <v>1</v>
      </c>
      <c r="V127" s="77"/>
      <c r="W127" s="136"/>
      <c r="X127" s="136"/>
      <c r="Y127" s="136"/>
      <c r="Z127" s="136"/>
      <c r="AA127" s="136"/>
      <c r="AB127" s="77"/>
      <c r="AC127" s="77">
        <v>1</v>
      </c>
      <c r="AD127" s="77"/>
      <c r="AE127" s="77"/>
      <c r="AF127" s="77"/>
      <c r="AG127" s="78">
        <f t="shared" si="9"/>
        <v>0</v>
      </c>
      <c r="AH127" s="78"/>
      <c r="AI127" s="182" t="s">
        <v>4983</v>
      </c>
      <c r="AJ127" s="163">
        <f>1+1</f>
        <v>2</v>
      </c>
    </row>
    <row r="128" spans="1:36" hidden="1" x14ac:dyDescent="0.3">
      <c r="A128" s="131" t="s">
        <v>473</v>
      </c>
      <c r="B128" s="132" t="s">
        <v>70</v>
      </c>
      <c r="C128" s="132" t="s">
        <v>3364</v>
      </c>
      <c r="D128" s="92">
        <v>2</v>
      </c>
      <c r="E128" s="133">
        <v>1753.2</v>
      </c>
      <c r="F128" s="134">
        <v>3506.4</v>
      </c>
      <c r="G128" s="135">
        <v>21.53</v>
      </c>
      <c r="H128" s="135">
        <v>43.06</v>
      </c>
      <c r="I128" s="92" t="s">
        <v>165</v>
      </c>
      <c r="J128" s="133">
        <f t="shared" si="6"/>
        <v>1753.2</v>
      </c>
      <c r="K128" s="133">
        <f t="shared" si="7"/>
        <v>1753.2</v>
      </c>
      <c r="L128" s="251">
        <f t="shared" si="10"/>
        <v>0</v>
      </c>
      <c r="M128" s="133">
        <v>1753.2</v>
      </c>
      <c r="N128" s="133">
        <v>1753.2</v>
      </c>
      <c r="O128" s="244">
        <v>2</v>
      </c>
      <c r="P128" s="244">
        <f t="shared" si="8"/>
        <v>3506.4</v>
      </c>
      <c r="Q128" s="77">
        <v>1</v>
      </c>
      <c r="R128" s="77"/>
      <c r="S128" s="77"/>
      <c r="T128" s="77"/>
      <c r="U128" s="77"/>
      <c r="V128" s="77"/>
      <c r="W128" s="136"/>
      <c r="X128" s="136"/>
      <c r="Y128" s="136">
        <v>1</v>
      </c>
      <c r="Z128" s="136"/>
      <c r="AA128" s="136"/>
      <c r="AB128" s="77"/>
      <c r="AC128" s="77"/>
      <c r="AD128" s="77"/>
      <c r="AE128" s="77"/>
      <c r="AF128" s="77"/>
      <c r="AG128" s="78">
        <f t="shared" si="9"/>
        <v>0</v>
      </c>
      <c r="AH128" s="78"/>
      <c r="AI128" s="182" t="s">
        <v>5004</v>
      </c>
      <c r="AJ128" s="163">
        <v>2</v>
      </c>
    </row>
    <row r="129" spans="1:37" ht="62.4" hidden="1" x14ac:dyDescent="0.3">
      <c r="A129" s="131" t="s">
        <v>475</v>
      </c>
      <c r="B129" s="132" t="s">
        <v>32</v>
      </c>
      <c r="C129" s="132" t="s">
        <v>3365</v>
      </c>
      <c r="D129" s="92">
        <v>20</v>
      </c>
      <c r="E129" s="133">
        <v>1764.7</v>
      </c>
      <c r="F129" s="134">
        <v>35294</v>
      </c>
      <c r="G129" s="135">
        <v>21.81</v>
      </c>
      <c r="H129" s="135">
        <v>436.2</v>
      </c>
      <c r="I129" s="92" t="s">
        <v>165</v>
      </c>
      <c r="J129" s="133">
        <f t="shared" si="6"/>
        <v>17647</v>
      </c>
      <c r="K129" s="133">
        <f t="shared" si="7"/>
        <v>17647</v>
      </c>
      <c r="L129" s="251">
        <f t="shared" si="10"/>
        <v>0</v>
      </c>
      <c r="M129" s="133">
        <v>17647</v>
      </c>
      <c r="N129" s="133">
        <v>17647</v>
      </c>
      <c r="O129" s="244">
        <v>20</v>
      </c>
      <c r="P129" s="244">
        <f t="shared" si="8"/>
        <v>35294</v>
      </c>
      <c r="Q129" s="77"/>
      <c r="R129" s="77">
        <v>2</v>
      </c>
      <c r="S129" s="77"/>
      <c r="T129" s="77">
        <v>2</v>
      </c>
      <c r="U129" s="77">
        <v>1</v>
      </c>
      <c r="V129" s="77">
        <v>1</v>
      </c>
      <c r="W129" s="136">
        <v>2</v>
      </c>
      <c r="X129" s="136">
        <v>2</v>
      </c>
      <c r="Y129" s="136"/>
      <c r="Z129" s="136">
        <v>2</v>
      </c>
      <c r="AA129" s="136"/>
      <c r="AB129" s="77">
        <v>2</v>
      </c>
      <c r="AC129" s="77">
        <v>1</v>
      </c>
      <c r="AD129" s="77">
        <v>2</v>
      </c>
      <c r="AE129" s="77">
        <v>2</v>
      </c>
      <c r="AF129" s="77">
        <v>1</v>
      </c>
      <c r="AG129" s="78">
        <f t="shared" si="9"/>
        <v>0</v>
      </c>
      <c r="AH129" s="78"/>
      <c r="AI129" s="182" t="s">
        <v>5007</v>
      </c>
      <c r="AJ129" s="163">
        <f>6+1+6+2</f>
        <v>15</v>
      </c>
      <c r="AK129" s="89" t="s">
        <v>5041</v>
      </c>
    </row>
    <row r="130" spans="1:37" hidden="1" x14ac:dyDescent="0.3">
      <c r="A130" s="131" t="s">
        <v>477</v>
      </c>
      <c r="B130" s="132" t="s">
        <v>1894</v>
      </c>
      <c r="C130" s="132" t="s">
        <v>3366</v>
      </c>
      <c r="D130" s="92">
        <v>1</v>
      </c>
      <c r="E130" s="133">
        <v>1772.8</v>
      </c>
      <c r="F130" s="134">
        <v>1772.8</v>
      </c>
      <c r="G130" s="135">
        <v>22.08</v>
      </c>
      <c r="H130" s="135">
        <v>22.08</v>
      </c>
      <c r="I130" s="92" t="s">
        <v>165</v>
      </c>
      <c r="J130" s="133">
        <f t="shared" si="6"/>
        <v>1772.8</v>
      </c>
      <c r="K130" s="133">
        <f t="shared" si="7"/>
        <v>0</v>
      </c>
      <c r="L130" s="251">
        <f t="shared" si="10"/>
        <v>0</v>
      </c>
      <c r="M130" s="133">
        <v>1772.8</v>
      </c>
      <c r="N130" s="133">
        <v>0</v>
      </c>
      <c r="O130" s="244">
        <v>1</v>
      </c>
      <c r="P130" s="244">
        <f t="shared" si="8"/>
        <v>1772.8</v>
      </c>
      <c r="Q130" s="77"/>
      <c r="R130" s="77"/>
      <c r="S130" s="77">
        <v>1</v>
      </c>
      <c r="T130" s="77"/>
      <c r="U130" s="77"/>
      <c r="V130" s="77"/>
      <c r="W130" s="136"/>
      <c r="X130" s="136"/>
      <c r="Y130" s="136"/>
      <c r="Z130" s="136"/>
      <c r="AA130" s="136"/>
      <c r="AB130" s="77"/>
      <c r="AC130" s="77"/>
      <c r="AD130" s="77"/>
      <c r="AE130" s="77"/>
      <c r="AF130" s="77"/>
      <c r="AG130" s="78">
        <f t="shared" si="9"/>
        <v>0</v>
      </c>
      <c r="AH130" s="78"/>
      <c r="AI130" s="182" t="s">
        <v>5009</v>
      </c>
      <c r="AJ130" s="163">
        <v>1</v>
      </c>
    </row>
    <row r="131" spans="1:37" hidden="1" x14ac:dyDescent="0.3">
      <c r="A131" s="131" t="s">
        <v>479</v>
      </c>
      <c r="B131" s="132" t="s">
        <v>1895</v>
      </c>
      <c r="C131" s="132" t="s">
        <v>3367</v>
      </c>
      <c r="D131" s="92">
        <v>1</v>
      </c>
      <c r="E131" s="133">
        <v>1772.8</v>
      </c>
      <c r="F131" s="134">
        <v>1772.8</v>
      </c>
      <c r="G131" s="135">
        <v>22.08</v>
      </c>
      <c r="H131" s="135">
        <v>22.08</v>
      </c>
      <c r="I131" s="92" t="s">
        <v>165</v>
      </c>
      <c r="J131" s="133">
        <f t="shared" si="6"/>
        <v>1772.8</v>
      </c>
      <c r="K131" s="133">
        <f t="shared" si="7"/>
        <v>0</v>
      </c>
      <c r="L131" s="251">
        <f t="shared" si="10"/>
        <v>0</v>
      </c>
      <c r="M131" s="133">
        <v>1772.8</v>
      </c>
      <c r="N131" s="133">
        <v>0</v>
      </c>
      <c r="O131" s="244">
        <v>1</v>
      </c>
      <c r="P131" s="244">
        <f t="shared" si="8"/>
        <v>1772.8</v>
      </c>
      <c r="Q131" s="77"/>
      <c r="R131" s="77"/>
      <c r="S131" s="77">
        <v>1</v>
      </c>
      <c r="T131" s="77"/>
      <c r="U131" s="77"/>
      <c r="V131" s="77"/>
      <c r="W131" s="136"/>
      <c r="X131" s="136"/>
      <c r="Y131" s="136"/>
      <c r="Z131" s="136"/>
      <c r="AA131" s="136"/>
      <c r="AB131" s="77"/>
      <c r="AC131" s="77"/>
      <c r="AD131" s="77"/>
      <c r="AE131" s="77"/>
      <c r="AF131" s="77"/>
      <c r="AG131" s="78">
        <f t="shared" si="9"/>
        <v>0</v>
      </c>
      <c r="AH131" s="78"/>
      <c r="AI131" s="182" t="s">
        <v>5011</v>
      </c>
      <c r="AJ131" s="163">
        <v>1</v>
      </c>
      <c r="AK131" s="86">
        <v>12</v>
      </c>
    </row>
    <row r="132" spans="1:37" ht="31.2" hidden="1" x14ac:dyDescent="0.3">
      <c r="A132" s="131" t="s">
        <v>481</v>
      </c>
      <c r="B132" s="132" t="s">
        <v>1896</v>
      </c>
      <c r="C132" s="132" t="s">
        <v>3368</v>
      </c>
      <c r="D132" s="92">
        <v>2</v>
      </c>
      <c r="E132" s="133">
        <v>1786.1</v>
      </c>
      <c r="F132" s="134">
        <v>3572.2</v>
      </c>
      <c r="G132" s="135">
        <v>22.29</v>
      </c>
      <c r="H132" s="135">
        <v>44.58</v>
      </c>
      <c r="I132" s="92" t="s">
        <v>165</v>
      </c>
      <c r="J132" s="133">
        <f t="shared" ref="J132:J168" si="11">(Q132+R132+S132+T132+U132+V132+W132+X132)*E132</f>
        <v>1786.1</v>
      </c>
      <c r="K132" s="133">
        <f t="shared" ref="K132:K168" si="12">(Y132+Z132+AA132+AB132+AC132+AD132+AE132+AF132)*E132</f>
        <v>1786.1</v>
      </c>
      <c r="L132" s="251">
        <f t="shared" si="10"/>
        <v>0</v>
      </c>
      <c r="M132" s="133">
        <v>1786.1</v>
      </c>
      <c r="N132" s="133"/>
      <c r="O132" s="244">
        <v>1</v>
      </c>
      <c r="P132" s="244">
        <f t="shared" ref="P132:P195" si="13">O132*E132</f>
        <v>1786.1</v>
      </c>
      <c r="Q132" s="77"/>
      <c r="R132" s="77"/>
      <c r="S132" s="77"/>
      <c r="T132" s="77"/>
      <c r="U132" s="77">
        <v>1</v>
      </c>
      <c r="V132" s="77"/>
      <c r="W132" s="136"/>
      <c r="X132" s="136"/>
      <c r="Y132" s="136"/>
      <c r="Z132" s="136"/>
      <c r="AA132" s="136"/>
      <c r="AB132" s="77"/>
      <c r="AC132" s="77">
        <v>1</v>
      </c>
      <c r="AD132" s="77"/>
      <c r="AE132" s="77"/>
      <c r="AF132" s="77"/>
      <c r="AG132" s="78">
        <f t="shared" ref="AG132:AG195" si="14">D132-Q132-R132-S132-T132-U132-V132-W132-X132-Y132-Z132-AA132-AB132-AC132-AD132-AE132-AF132</f>
        <v>0</v>
      </c>
      <c r="AH132" s="78"/>
      <c r="AI132" s="182" t="s">
        <v>5014</v>
      </c>
      <c r="AJ132" s="163">
        <f>1+1</f>
        <v>2</v>
      </c>
    </row>
    <row r="133" spans="1:37" ht="31.2" hidden="1" x14ac:dyDescent="0.3">
      <c r="A133" s="131" t="s">
        <v>483</v>
      </c>
      <c r="B133" s="132" t="s">
        <v>1897</v>
      </c>
      <c r="C133" s="132" t="s">
        <v>3369</v>
      </c>
      <c r="D133" s="92">
        <v>2</v>
      </c>
      <c r="E133" s="133">
        <v>1753.2</v>
      </c>
      <c r="F133" s="134">
        <v>3506.4</v>
      </c>
      <c r="G133" s="135">
        <v>21.53</v>
      </c>
      <c r="H133" s="135">
        <v>43.06</v>
      </c>
      <c r="I133" s="92" t="s">
        <v>165</v>
      </c>
      <c r="J133" s="133">
        <f t="shared" si="11"/>
        <v>1753.2</v>
      </c>
      <c r="K133" s="133">
        <f t="shared" si="12"/>
        <v>1753.2</v>
      </c>
      <c r="L133" s="251">
        <f t="shared" si="10"/>
        <v>0</v>
      </c>
      <c r="M133" s="133">
        <v>1753.2</v>
      </c>
      <c r="N133" s="133">
        <v>1753.2</v>
      </c>
      <c r="O133" s="244">
        <v>2</v>
      </c>
      <c r="P133" s="244">
        <f t="shared" si="13"/>
        <v>3506.4</v>
      </c>
      <c r="Q133" s="77"/>
      <c r="R133" s="77"/>
      <c r="S133" s="77"/>
      <c r="T133" s="77"/>
      <c r="U133" s="77"/>
      <c r="V133" s="77"/>
      <c r="W133" s="136"/>
      <c r="X133" s="136">
        <v>1</v>
      </c>
      <c r="Y133" s="136"/>
      <c r="Z133" s="136"/>
      <c r="AA133" s="136"/>
      <c r="AB133" s="77"/>
      <c r="AC133" s="77"/>
      <c r="AD133" s="77"/>
      <c r="AE133" s="77"/>
      <c r="AF133" s="77">
        <v>1</v>
      </c>
      <c r="AG133" s="78">
        <f t="shared" si="14"/>
        <v>0</v>
      </c>
      <c r="AH133" s="78"/>
      <c r="AI133" s="182" t="s">
        <v>5027</v>
      </c>
      <c r="AJ133" s="163">
        <f>1+1</f>
        <v>2</v>
      </c>
    </row>
    <row r="134" spans="1:37" hidden="1" x14ac:dyDescent="0.3">
      <c r="A134" s="131" t="s">
        <v>485</v>
      </c>
      <c r="B134" s="132" t="s">
        <v>1898</v>
      </c>
      <c r="C134" s="132" t="s">
        <v>3370</v>
      </c>
      <c r="D134" s="92">
        <v>1</v>
      </c>
      <c r="E134" s="133">
        <v>1764.7</v>
      </c>
      <c r="F134" s="134">
        <v>1764.7</v>
      </c>
      <c r="G134" s="135">
        <v>21.81</v>
      </c>
      <c r="H134" s="135">
        <v>21.81</v>
      </c>
      <c r="I134" s="92" t="s">
        <v>165</v>
      </c>
      <c r="J134" s="133">
        <f t="shared" si="11"/>
        <v>0</v>
      </c>
      <c r="K134" s="133">
        <f t="shared" si="12"/>
        <v>1764.7</v>
      </c>
      <c r="L134" s="251">
        <f t="shared" si="10"/>
        <v>0</v>
      </c>
      <c r="M134" s="133">
        <v>0</v>
      </c>
      <c r="N134" s="133">
        <v>1764.7</v>
      </c>
      <c r="O134" s="244">
        <v>1</v>
      </c>
      <c r="P134" s="244">
        <f t="shared" si="13"/>
        <v>1764.7</v>
      </c>
      <c r="Q134" s="77"/>
      <c r="R134" s="77"/>
      <c r="S134" s="77"/>
      <c r="T134" s="77"/>
      <c r="U134" s="77"/>
      <c r="V134" s="77"/>
      <c r="W134" s="136"/>
      <c r="X134" s="136"/>
      <c r="Y134" s="136"/>
      <c r="Z134" s="136"/>
      <c r="AA134" s="136">
        <v>1</v>
      </c>
      <c r="AB134" s="77"/>
      <c r="AC134" s="77"/>
      <c r="AD134" s="77"/>
      <c r="AE134" s="77"/>
      <c r="AF134" s="77"/>
      <c r="AG134" s="78">
        <f t="shared" si="14"/>
        <v>0</v>
      </c>
      <c r="AH134" s="78"/>
      <c r="AI134" s="182" t="s">
        <v>5011</v>
      </c>
      <c r="AJ134" s="163">
        <v>1</v>
      </c>
      <c r="AK134" s="86">
        <v>19.5</v>
      </c>
    </row>
    <row r="135" spans="1:37" hidden="1" x14ac:dyDescent="0.3">
      <c r="A135" s="131" t="s">
        <v>487</v>
      </c>
      <c r="B135" s="132" t="s">
        <v>1899</v>
      </c>
      <c r="C135" s="132" t="s">
        <v>3371</v>
      </c>
      <c r="D135" s="92">
        <v>1</v>
      </c>
      <c r="E135" s="133">
        <v>1764.7</v>
      </c>
      <c r="F135" s="134">
        <v>1764.7</v>
      </c>
      <c r="G135" s="135">
        <v>21.81</v>
      </c>
      <c r="H135" s="135">
        <v>21.81</v>
      </c>
      <c r="I135" s="92" t="s">
        <v>165</v>
      </c>
      <c r="J135" s="133">
        <f t="shared" si="11"/>
        <v>0</v>
      </c>
      <c r="K135" s="133">
        <f t="shared" si="12"/>
        <v>1764.7</v>
      </c>
      <c r="L135" s="251">
        <f t="shared" si="10"/>
        <v>0</v>
      </c>
      <c r="M135" s="133">
        <v>0</v>
      </c>
      <c r="N135" s="133">
        <v>1764.7</v>
      </c>
      <c r="O135" s="244">
        <v>1</v>
      </c>
      <c r="P135" s="244">
        <f t="shared" si="13"/>
        <v>1764.7</v>
      </c>
      <c r="Q135" s="77"/>
      <c r="R135" s="77"/>
      <c r="S135" s="77"/>
      <c r="T135" s="77"/>
      <c r="U135" s="77"/>
      <c r="V135" s="77"/>
      <c r="W135" s="136"/>
      <c r="X135" s="136"/>
      <c r="Y135" s="136"/>
      <c r="Z135" s="136"/>
      <c r="AA135" s="136">
        <v>1</v>
      </c>
      <c r="AB135" s="77"/>
      <c r="AC135" s="77"/>
      <c r="AD135" s="77"/>
      <c r="AE135" s="77"/>
      <c r="AF135" s="77"/>
      <c r="AG135" s="78">
        <f t="shared" si="14"/>
        <v>0</v>
      </c>
      <c r="AH135" s="78"/>
      <c r="AI135" s="182" t="s">
        <v>5011</v>
      </c>
      <c r="AJ135" s="163">
        <v>1</v>
      </c>
    </row>
    <row r="136" spans="1:37" hidden="1" x14ac:dyDescent="0.3">
      <c r="A136" s="131" t="s">
        <v>489</v>
      </c>
      <c r="B136" s="132" t="s">
        <v>1900</v>
      </c>
      <c r="C136" s="132" t="s">
        <v>3372</v>
      </c>
      <c r="D136" s="92">
        <v>4</v>
      </c>
      <c r="E136" s="133">
        <v>205.9</v>
      </c>
      <c r="F136" s="134">
        <v>823.6</v>
      </c>
      <c r="G136" s="135">
        <v>4.83</v>
      </c>
      <c r="H136" s="135">
        <v>19.32</v>
      </c>
      <c r="I136" s="92" t="s">
        <v>165</v>
      </c>
      <c r="J136" s="133">
        <f t="shared" si="11"/>
        <v>411.8</v>
      </c>
      <c r="K136" s="133">
        <f t="shared" si="12"/>
        <v>411.8</v>
      </c>
      <c r="L136" s="251">
        <f t="shared" si="10"/>
        <v>0</v>
      </c>
      <c r="M136" s="133">
        <v>411.8</v>
      </c>
      <c r="N136" s="133">
        <v>411.8</v>
      </c>
      <c r="O136" s="244">
        <v>4</v>
      </c>
      <c r="P136" s="244">
        <f t="shared" si="13"/>
        <v>823.6</v>
      </c>
      <c r="Q136" s="77">
        <v>1</v>
      </c>
      <c r="R136" s="77"/>
      <c r="S136" s="77"/>
      <c r="T136" s="77"/>
      <c r="U136" s="77"/>
      <c r="V136" s="77"/>
      <c r="W136" s="136"/>
      <c r="X136" s="136">
        <v>1</v>
      </c>
      <c r="Y136" s="136">
        <v>1</v>
      </c>
      <c r="Z136" s="136"/>
      <c r="AA136" s="136"/>
      <c r="AB136" s="77"/>
      <c r="AC136" s="77"/>
      <c r="AD136" s="77"/>
      <c r="AE136" s="77"/>
      <c r="AF136" s="77">
        <v>1</v>
      </c>
      <c r="AG136" s="78">
        <f t="shared" si="14"/>
        <v>0</v>
      </c>
      <c r="AH136" s="78"/>
      <c r="AI136" s="182"/>
      <c r="AJ136" s="163"/>
    </row>
    <row r="137" spans="1:37" ht="31.2" hidden="1" x14ac:dyDescent="0.3">
      <c r="A137" s="131" t="s">
        <v>491</v>
      </c>
      <c r="B137" s="132" t="s">
        <v>1901</v>
      </c>
      <c r="C137" s="132" t="s">
        <v>3373</v>
      </c>
      <c r="D137" s="92">
        <v>2</v>
      </c>
      <c r="E137" s="133">
        <v>324.7</v>
      </c>
      <c r="F137" s="134">
        <v>649.4</v>
      </c>
      <c r="G137" s="135">
        <v>8.2799999999999994</v>
      </c>
      <c r="H137" s="135">
        <v>16.559999999999999</v>
      </c>
      <c r="I137" s="92" t="s">
        <v>165</v>
      </c>
      <c r="J137" s="133">
        <f t="shared" si="11"/>
        <v>324.7</v>
      </c>
      <c r="K137" s="133">
        <f t="shared" si="12"/>
        <v>324.7</v>
      </c>
      <c r="L137" s="251">
        <f t="shared" si="10"/>
        <v>0</v>
      </c>
      <c r="M137" s="133">
        <v>324.7</v>
      </c>
      <c r="N137" s="133"/>
      <c r="O137" s="244">
        <v>1</v>
      </c>
      <c r="P137" s="244">
        <f t="shared" si="13"/>
        <v>324.7</v>
      </c>
      <c r="Q137" s="77">
        <v>1</v>
      </c>
      <c r="R137" s="77"/>
      <c r="S137" s="77"/>
      <c r="T137" s="77"/>
      <c r="U137" s="77"/>
      <c r="V137" s="77"/>
      <c r="W137" s="136"/>
      <c r="X137" s="136"/>
      <c r="Y137" s="136">
        <v>1</v>
      </c>
      <c r="Z137" s="136"/>
      <c r="AA137" s="136"/>
      <c r="AB137" s="77"/>
      <c r="AC137" s="77"/>
      <c r="AD137" s="77"/>
      <c r="AE137" s="77"/>
      <c r="AF137" s="77"/>
      <c r="AG137" s="78">
        <f t="shared" si="14"/>
        <v>0</v>
      </c>
      <c r="AH137" s="78"/>
      <c r="AI137" s="182" t="s">
        <v>4975</v>
      </c>
      <c r="AJ137" s="163">
        <f>1+1</f>
        <v>2</v>
      </c>
    </row>
    <row r="138" spans="1:37" hidden="1" x14ac:dyDescent="0.3">
      <c r="A138" s="131" t="s">
        <v>493</v>
      </c>
      <c r="B138" s="132" t="s">
        <v>1902</v>
      </c>
      <c r="C138" s="132" t="s">
        <v>3374</v>
      </c>
      <c r="D138" s="92">
        <v>20</v>
      </c>
      <c r="E138" s="133">
        <v>222.3</v>
      </c>
      <c r="F138" s="134">
        <v>4446</v>
      </c>
      <c r="G138" s="135">
        <v>5.14</v>
      </c>
      <c r="H138" s="135">
        <v>102.8</v>
      </c>
      <c r="I138" s="92" t="s">
        <v>165</v>
      </c>
      <c r="J138" s="133">
        <f t="shared" si="11"/>
        <v>2223</v>
      </c>
      <c r="K138" s="133">
        <f t="shared" si="12"/>
        <v>2223</v>
      </c>
      <c r="L138" s="251">
        <f t="shared" si="10"/>
        <v>0</v>
      </c>
      <c r="M138" s="133">
        <v>2223</v>
      </c>
      <c r="N138" s="133">
        <v>2223</v>
      </c>
      <c r="O138" s="244">
        <v>20</v>
      </c>
      <c r="P138" s="244">
        <f t="shared" si="13"/>
        <v>4446</v>
      </c>
      <c r="Q138" s="77"/>
      <c r="R138" s="77">
        <v>2</v>
      </c>
      <c r="S138" s="77">
        <v>2</v>
      </c>
      <c r="T138" s="77">
        <v>1</v>
      </c>
      <c r="U138" s="77"/>
      <c r="V138" s="77">
        <v>2</v>
      </c>
      <c r="W138" s="136">
        <v>2</v>
      </c>
      <c r="X138" s="136">
        <v>1</v>
      </c>
      <c r="Y138" s="136"/>
      <c r="Z138" s="136">
        <v>2</v>
      </c>
      <c r="AA138" s="136">
        <v>2</v>
      </c>
      <c r="AB138" s="77">
        <v>1</v>
      </c>
      <c r="AC138" s="77"/>
      <c r="AD138" s="77">
        <v>2</v>
      </c>
      <c r="AE138" s="77">
        <v>2</v>
      </c>
      <c r="AF138" s="77">
        <v>1</v>
      </c>
      <c r="AG138" s="78">
        <f t="shared" si="14"/>
        <v>0</v>
      </c>
      <c r="AH138" s="78"/>
      <c r="AI138" s="182"/>
      <c r="AJ138" s="163"/>
    </row>
    <row r="139" spans="1:37" hidden="1" x14ac:dyDescent="0.3">
      <c r="A139" s="131" t="s">
        <v>495</v>
      </c>
      <c r="B139" s="132" t="s">
        <v>1903</v>
      </c>
      <c r="C139" s="132" t="s">
        <v>3375</v>
      </c>
      <c r="D139" s="92">
        <v>20</v>
      </c>
      <c r="E139" s="133">
        <v>222.9</v>
      </c>
      <c r="F139" s="134">
        <v>4458</v>
      </c>
      <c r="G139" s="135">
        <v>5.47</v>
      </c>
      <c r="H139" s="135">
        <v>109.4</v>
      </c>
      <c r="I139" s="92" t="s">
        <v>165</v>
      </c>
      <c r="J139" s="133">
        <f t="shared" si="11"/>
        <v>2229</v>
      </c>
      <c r="K139" s="133">
        <f t="shared" si="12"/>
        <v>2229</v>
      </c>
      <c r="L139" s="251">
        <f t="shared" si="10"/>
        <v>0</v>
      </c>
      <c r="M139" s="133">
        <v>2229</v>
      </c>
      <c r="N139" s="133">
        <v>2229</v>
      </c>
      <c r="O139" s="244">
        <v>20</v>
      </c>
      <c r="P139" s="244">
        <f t="shared" si="13"/>
        <v>4458</v>
      </c>
      <c r="Q139" s="77"/>
      <c r="R139" s="77">
        <v>2</v>
      </c>
      <c r="S139" s="77">
        <v>2</v>
      </c>
      <c r="T139" s="77">
        <v>1</v>
      </c>
      <c r="U139" s="77"/>
      <c r="V139" s="77">
        <v>2</v>
      </c>
      <c r="W139" s="136">
        <v>2</v>
      </c>
      <c r="X139" s="136">
        <v>1</v>
      </c>
      <c r="Y139" s="136"/>
      <c r="Z139" s="136">
        <v>2</v>
      </c>
      <c r="AA139" s="136">
        <v>2</v>
      </c>
      <c r="AB139" s="77">
        <v>1</v>
      </c>
      <c r="AC139" s="77"/>
      <c r="AD139" s="77">
        <v>2</v>
      </c>
      <c r="AE139" s="77">
        <v>2</v>
      </c>
      <c r="AF139" s="77">
        <v>1</v>
      </c>
      <c r="AG139" s="78">
        <f t="shared" si="14"/>
        <v>0</v>
      </c>
      <c r="AH139" s="78"/>
      <c r="AI139" s="182"/>
      <c r="AJ139" s="163"/>
    </row>
    <row r="140" spans="1:37" hidden="1" x14ac:dyDescent="0.3">
      <c r="A140" s="131" t="s">
        <v>497</v>
      </c>
      <c r="B140" s="132" t="s">
        <v>1904</v>
      </c>
      <c r="C140" s="132" t="s">
        <v>3376</v>
      </c>
      <c r="D140" s="92">
        <v>2</v>
      </c>
      <c r="E140" s="133">
        <v>231.3</v>
      </c>
      <c r="F140" s="134">
        <v>462.6</v>
      </c>
      <c r="G140" s="135">
        <v>5.45</v>
      </c>
      <c r="H140" s="135">
        <v>10.9</v>
      </c>
      <c r="I140" s="92" t="s">
        <v>165</v>
      </c>
      <c r="J140" s="133">
        <f t="shared" si="11"/>
        <v>231.3</v>
      </c>
      <c r="K140" s="133">
        <f t="shared" si="12"/>
        <v>231.3</v>
      </c>
      <c r="L140" s="251">
        <f t="shared" si="10"/>
        <v>0</v>
      </c>
      <c r="M140" s="133">
        <v>231.3</v>
      </c>
      <c r="N140" s="133">
        <v>231.3</v>
      </c>
      <c r="O140" s="244">
        <v>2</v>
      </c>
      <c r="P140" s="244">
        <f t="shared" si="13"/>
        <v>462.6</v>
      </c>
      <c r="Q140" s="77"/>
      <c r="R140" s="77"/>
      <c r="S140" s="77"/>
      <c r="T140" s="77">
        <v>1</v>
      </c>
      <c r="U140" s="77"/>
      <c r="V140" s="77"/>
      <c r="W140" s="136"/>
      <c r="X140" s="136"/>
      <c r="Y140" s="136"/>
      <c r="Z140" s="136"/>
      <c r="AA140" s="136"/>
      <c r="AB140" s="77">
        <v>1</v>
      </c>
      <c r="AC140" s="77"/>
      <c r="AD140" s="77"/>
      <c r="AE140" s="77"/>
      <c r="AF140" s="77"/>
      <c r="AG140" s="78">
        <f t="shared" si="14"/>
        <v>0</v>
      </c>
      <c r="AH140" s="78"/>
      <c r="AI140" s="182"/>
      <c r="AJ140" s="163"/>
    </row>
    <row r="141" spans="1:37" hidden="1" x14ac:dyDescent="0.3">
      <c r="A141" s="131" t="s">
        <v>499</v>
      </c>
      <c r="B141" s="132" t="s">
        <v>1905</v>
      </c>
      <c r="C141" s="132" t="s">
        <v>3377</v>
      </c>
      <c r="D141" s="92">
        <v>2</v>
      </c>
      <c r="E141" s="133">
        <v>231.8</v>
      </c>
      <c r="F141" s="134">
        <v>463.6</v>
      </c>
      <c r="G141" s="135">
        <v>5.74</v>
      </c>
      <c r="H141" s="135">
        <v>11.48</v>
      </c>
      <c r="I141" s="92" t="s">
        <v>165</v>
      </c>
      <c r="J141" s="133">
        <f t="shared" si="11"/>
        <v>231.8</v>
      </c>
      <c r="K141" s="133">
        <f t="shared" si="12"/>
        <v>231.8</v>
      </c>
      <c r="L141" s="251">
        <f t="shared" si="10"/>
        <v>0</v>
      </c>
      <c r="M141" s="133">
        <v>231.8</v>
      </c>
      <c r="N141" s="133">
        <v>231.8</v>
      </c>
      <c r="O141" s="244">
        <v>2</v>
      </c>
      <c r="P141" s="244">
        <f t="shared" si="13"/>
        <v>463.6</v>
      </c>
      <c r="Q141" s="77"/>
      <c r="R141" s="77"/>
      <c r="S141" s="77"/>
      <c r="T141" s="77">
        <v>1</v>
      </c>
      <c r="U141" s="77"/>
      <c r="V141" s="77"/>
      <c r="W141" s="136"/>
      <c r="X141" s="136"/>
      <c r="Y141" s="136"/>
      <c r="Z141" s="136"/>
      <c r="AA141" s="136"/>
      <c r="AB141" s="77">
        <v>1</v>
      </c>
      <c r="AC141" s="77"/>
      <c r="AD141" s="77"/>
      <c r="AE141" s="77"/>
      <c r="AF141" s="77"/>
      <c r="AG141" s="78">
        <f t="shared" si="14"/>
        <v>0</v>
      </c>
      <c r="AH141" s="78"/>
      <c r="AI141" s="182"/>
      <c r="AJ141" s="163"/>
    </row>
    <row r="142" spans="1:37" hidden="1" x14ac:dyDescent="0.3">
      <c r="A142" s="131" t="s">
        <v>501</v>
      </c>
      <c r="B142" s="132" t="s">
        <v>1906</v>
      </c>
      <c r="C142" s="132" t="s">
        <v>3378</v>
      </c>
      <c r="D142" s="92">
        <v>2</v>
      </c>
      <c r="E142" s="133">
        <v>232.6</v>
      </c>
      <c r="F142" s="134">
        <v>465.2</v>
      </c>
      <c r="G142" s="135">
        <v>5.46</v>
      </c>
      <c r="H142" s="135">
        <v>10.92</v>
      </c>
      <c r="I142" s="92" t="s">
        <v>165</v>
      </c>
      <c r="J142" s="133">
        <f t="shared" si="11"/>
        <v>232.6</v>
      </c>
      <c r="K142" s="133">
        <f t="shared" si="12"/>
        <v>232.6</v>
      </c>
      <c r="L142" s="251">
        <f t="shared" si="10"/>
        <v>0</v>
      </c>
      <c r="M142" s="133">
        <v>232.6</v>
      </c>
      <c r="N142" s="133">
        <v>232.6</v>
      </c>
      <c r="O142" s="244">
        <v>2</v>
      </c>
      <c r="P142" s="244">
        <f t="shared" si="13"/>
        <v>465.2</v>
      </c>
      <c r="Q142" s="77"/>
      <c r="R142" s="77"/>
      <c r="S142" s="77"/>
      <c r="T142" s="77"/>
      <c r="U142" s="77">
        <v>1</v>
      </c>
      <c r="V142" s="77"/>
      <c r="W142" s="136"/>
      <c r="X142" s="136"/>
      <c r="Y142" s="136"/>
      <c r="Z142" s="136"/>
      <c r="AA142" s="136"/>
      <c r="AB142" s="77"/>
      <c r="AC142" s="77">
        <v>1</v>
      </c>
      <c r="AD142" s="77"/>
      <c r="AE142" s="77"/>
      <c r="AF142" s="77"/>
      <c r="AG142" s="78">
        <f t="shared" si="14"/>
        <v>0</v>
      </c>
      <c r="AH142" s="78"/>
      <c r="AI142" s="182"/>
      <c r="AJ142" s="163"/>
    </row>
    <row r="143" spans="1:37" hidden="1" x14ac:dyDescent="0.3">
      <c r="A143" s="131" t="s">
        <v>503</v>
      </c>
      <c r="B143" s="132" t="s">
        <v>1907</v>
      </c>
      <c r="C143" s="132" t="s">
        <v>3379</v>
      </c>
      <c r="D143" s="92">
        <v>2</v>
      </c>
      <c r="E143" s="133">
        <v>242.3</v>
      </c>
      <c r="F143" s="134">
        <v>484.6</v>
      </c>
      <c r="G143" s="135">
        <v>6.11</v>
      </c>
      <c r="H143" s="135">
        <v>12.22</v>
      </c>
      <c r="I143" s="92" t="s">
        <v>165</v>
      </c>
      <c r="J143" s="133">
        <f t="shared" si="11"/>
        <v>242.3</v>
      </c>
      <c r="K143" s="133">
        <f t="shared" si="12"/>
        <v>242.3</v>
      </c>
      <c r="L143" s="251">
        <f t="shared" si="10"/>
        <v>0</v>
      </c>
      <c r="M143" s="133">
        <v>242.3</v>
      </c>
      <c r="N143" s="133">
        <v>242.3</v>
      </c>
      <c r="O143" s="244">
        <v>2</v>
      </c>
      <c r="P143" s="244">
        <f t="shared" si="13"/>
        <v>484.6</v>
      </c>
      <c r="Q143" s="77"/>
      <c r="R143" s="77"/>
      <c r="S143" s="77"/>
      <c r="T143" s="77"/>
      <c r="U143" s="77">
        <v>1</v>
      </c>
      <c r="V143" s="77"/>
      <c r="W143" s="136"/>
      <c r="X143" s="136"/>
      <c r="Y143" s="136"/>
      <c r="Z143" s="136"/>
      <c r="AA143" s="136"/>
      <c r="AB143" s="77"/>
      <c r="AC143" s="77">
        <v>1</v>
      </c>
      <c r="AD143" s="77"/>
      <c r="AE143" s="77"/>
      <c r="AF143" s="77"/>
      <c r="AG143" s="78">
        <f t="shared" si="14"/>
        <v>0</v>
      </c>
      <c r="AH143" s="78"/>
      <c r="AI143" s="182"/>
      <c r="AJ143" s="163"/>
    </row>
    <row r="144" spans="1:37" hidden="1" x14ac:dyDescent="0.3">
      <c r="A144" s="131" t="s">
        <v>505</v>
      </c>
      <c r="B144" s="132" t="s">
        <v>1908</v>
      </c>
      <c r="C144" s="132" t="s">
        <v>3380</v>
      </c>
      <c r="D144" s="92">
        <v>2</v>
      </c>
      <c r="E144" s="133">
        <v>231.3</v>
      </c>
      <c r="F144" s="134">
        <v>462.6</v>
      </c>
      <c r="G144" s="135">
        <v>5.45</v>
      </c>
      <c r="H144" s="135">
        <v>10.9</v>
      </c>
      <c r="I144" s="92" t="s">
        <v>165</v>
      </c>
      <c r="J144" s="133">
        <f t="shared" si="11"/>
        <v>231.3</v>
      </c>
      <c r="K144" s="133">
        <f t="shared" si="12"/>
        <v>231.3</v>
      </c>
      <c r="L144" s="251">
        <f t="shared" ref="L144:L207" si="15">AG144*E144</f>
        <v>0</v>
      </c>
      <c r="M144" s="133">
        <v>231.3</v>
      </c>
      <c r="N144" s="133">
        <v>231.3</v>
      </c>
      <c r="O144" s="244">
        <v>2</v>
      </c>
      <c r="P144" s="244">
        <f t="shared" si="13"/>
        <v>462.6</v>
      </c>
      <c r="Q144" s="77"/>
      <c r="R144" s="77"/>
      <c r="S144" s="77"/>
      <c r="T144" s="77"/>
      <c r="U144" s="77">
        <v>1</v>
      </c>
      <c r="V144" s="77"/>
      <c r="W144" s="136"/>
      <c r="X144" s="136"/>
      <c r="Y144" s="136"/>
      <c r="Z144" s="136"/>
      <c r="AA144" s="136"/>
      <c r="AB144" s="77"/>
      <c r="AC144" s="77">
        <v>1</v>
      </c>
      <c r="AD144" s="77"/>
      <c r="AE144" s="77"/>
      <c r="AF144" s="77"/>
      <c r="AG144" s="78">
        <f t="shared" si="14"/>
        <v>0</v>
      </c>
      <c r="AH144" s="78"/>
      <c r="AI144" s="182"/>
      <c r="AJ144" s="163"/>
    </row>
    <row r="145" spans="1:36" hidden="1" x14ac:dyDescent="0.3">
      <c r="A145" s="131" t="s">
        <v>507</v>
      </c>
      <c r="B145" s="132" t="s">
        <v>1909</v>
      </c>
      <c r="C145" s="132" t="s">
        <v>3381</v>
      </c>
      <c r="D145" s="92">
        <v>2</v>
      </c>
      <c r="E145" s="133">
        <v>231.8</v>
      </c>
      <c r="F145" s="134">
        <v>463.6</v>
      </c>
      <c r="G145" s="135">
        <v>5.74</v>
      </c>
      <c r="H145" s="135">
        <v>11.48</v>
      </c>
      <c r="I145" s="92" t="s">
        <v>165</v>
      </c>
      <c r="J145" s="133">
        <f t="shared" si="11"/>
        <v>231.8</v>
      </c>
      <c r="K145" s="133">
        <f t="shared" si="12"/>
        <v>231.8</v>
      </c>
      <c r="L145" s="251">
        <f t="shared" si="15"/>
        <v>0</v>
      </c>
      <c r="M145" s="133">
        <v>231.8</v>
      </c>
      <c r="N145" s="133">
        <v>231.8</v>
      </c>
      <c r="O145" s="244">
        <v>2</v>
      </c>
      <c r="P145" s="244">
        <f t="shared" si="13"/>
        <v>463.6</v>
      </c>
      <c r="Q145" s="77"/>
      <c r="R145" s="77"/>
      <c r="S145" s="77"/>
      <c r="T145" s="77"/>
      <c r="U145" s="77">
        <v>1</v>
      </c>
      <c r="V145" s="77"/>
      <c r="W145" s="136"/>
      <c r="X145" s="136"/>
      <c r="Y145" s="136"/>
      <c r="Z145" s="136"/>
      <c r="AA145" s="136"/>
      <c r="AB145" s="77"/>
      <c r="AC145" s="77">
        <v>1</v>
      </c>
      <c r="AD145" s="77"/>
      <c r="AE145" s="77"/>
      <c r="AF145" s="77"/>
      <c r="AG145" s="78">
        <f t="shared" si="14"/>
        <v>0</v>
      </c>
      <c r="AH145" s="78"/>
      <c r="AI145" s="182"/>
      <c r="AJ145" s="163"/>
    </row>
    <row r="146" spans="1:36" hidden="1" x14ac:dyDescent="0.3">
      <c r="A146" s="131" t="s">
        <v>509</v>
      </c>
      <c r="B146" s="132" t="s">
        <v>1910</v>
      </c>
      <c r="C146" s="132" t="s">
        <v>3382</v>
      </c>
      <c r="D146" s="92">
        <v>2</v>
      </c>
      <c r="E146" s="133">
        <v>324.7</v>
      </c>
      <c r="F146" s="134">
        <v>649.4</v>
      </c>
      <c r="G146" s="135">
        <v>8.2799999999999994</v>
      </c>
      <c r="H146" s="135">
        <v>16.559999999999999</v>
      </c>
      <c r="I146" s="92" t="s">
        <v>165</v>
      </c>
      <c r="J146" s="133">
        <f t="shared" si="11"/>
        <v>324.7</v>
      </c>
      <c r="K146" s="133">
        <f t="shared" si="12"/>
        <v>324.7</v>
      </c>
      <c r="L146" s="251">
        <f t="shared" si="15"/>
        <v>0</v>
      </c>
      <c r="M146" s="133">
        <v>324.7</v>
      </c>
      <c r="N146" s="133">
        <v>324.7</v>
      </c>
      <c r="O146" s="244">
        <v>2</v>
      </c>
      <c r="P146" s="244">
        <f t="shared" si="13"/>
        <v>649.4</v>
      </c>
      <c r="Q146" s="77"/>
      <c r="R146" s="77"/>
      <c r="S146" s="77"/>
      <c r="T146" s="77"/>
      <c r="U146" s="77"/>
      <c r="V146" s="77"/>
      <c r="W146" s="136"/>
      <c r="X146" s="136">
        <v>1</v>
      </c>
      <c r="Y146" s="136"/>
      <c r="Z146" s="136"/>
      <c r="AA146" s="136"/>
      <c r="AB146" s="77"/>
      <c r="AC146" s="77"/>
      <c r="AD146" s="77"/>
      <c r="AE146" s="77"/>
      <c r="AF146" s="77">
        <v>1</v>
      </c>
      <c r="AG146" s="78">
        <f t="shared" si="14"/>
        <v>0</v>
      </c>
      <c r="AH146" s="78"/>
      <c r="AI146" s="182" t="s">
        <v>4951</v>
      </c>
      <c r="AJ146" s="163">
        <v>2</v>
      </c>
    </row>
    <row r="147" spans="1:36" hidden="1" x14ac:dyDescent="0.3">
      <c r="A147" s="131" t="s">
        <v>511</v>
      </c>
      <c r="B147" s="132" t="s">
        <v>1911</v>
      </c>
      <c r="C147" s="132" t="s">
        <v>3383</v>
      </c>
      <c r="D147" s="92">
        <v>1</v>
      </c>
      <c r="E147" s="133">
        <v>21.3</v>
      </c>
      <c r="F147" s="134">
        <v>21.3</v>
      </c>
      <c r="G147" s="135">
        <v>0.62</v>
      </c>
      <c r="H147" s="135">
        <v>0.62</v>
      </c>
      <c r="I147" s="92" t="s">
        <v>170</v>
      </c>
      <c r="J147" s="133">
        <f t="shared" si="11"/>
        <v>21.3</v>
      </c>
      <c r="K147" s="133">
        <f t="shared" si="12"/>
        <v>0</v>
      </c>
      <c r="L147" s="251">
        <f t="shared" si="15"/>
        <v>0</v>
      </c>
      <c r="M147" s="133">
        <v>21.3</v>
      </c>
      <c r="N147" s="133">
        <v>0</v>
      </c>
      <c r="O147" s="244">
        <v>1</v>
      </c>
      <c r="P147" s="244">
        <f t="shared" si="13"/>
        <v>21.3</v>
      </c>
      <c r="Q147" s="77"/>
      <c r="R147" s="77"/>
      <c r="S147" s="77">
        <v>1</v>
      </c>
      <c r="T147" s="77"/>
      <c r="U147" s="77"/>
      <c r="V147" s="77"/>
      <c r="W147" s="136"/>
      <c r="X147" s="136"/>
      <c r="Y147" s="136"/>
      <c r="Z147" s="136"/>
      <c r="AA147" s="136"/>
      <c r="AB147" s="77"/>
      <c r="AC147" s="77"/>
      <c r="AD147" s="77"/>
      <c r="AE147" s="77"/>
      <c r="AF147" s="77"/>
      <c r="AG147" s="78">
        <f t="shared" si="14"/>
        <v>0</v>
      </c>
      <c r="AH147" s="78"/>
      <c r="AI147" s="182" t="s">
        <v>4979</v>
      </c>
      <c r="AJ147" s="163">
        <v>1</v>
      </c>
    </row>
    <row r="148" spans="1:36" hidden="1" x14ac:dyDescent="0.3">
      <c r="A148" s="131" t="s">
        <v>513</v>
      </c>
      <c r="B148" s="132" t="s">
        <v>1912</v>
      </c>
      <c r="C148" s="132" t="s">
        <v>3384</v>
      </c>
      <c r="D148" s="92">
        <v>1</v>
      </c>
      <c r="E148" s="133">
        <v>71.400000000000006</v>
      </c>
      <c r="F148" s="134">
        <v>71.400000000000006</v>
      </c>
      <c r="G148" s="135">
        <v>1.71</v>
      </c>
      <c r="H148" s="135">
        <v>1.71</v>
      </c>
      <c r="I148" s="92" t="s">
        <v>170</v>
      </c>
      <c r="J148" s="133">
        <f t="shared" si="11"/>
        <v>71.400000000000006</v>
      </c>
      <c r="K148" s="133">
        <f t="shared" si="12"/>
        <v>0</v>
      </c>
      <c r="L148" s="251">
        <f t="shared" si="15"/>
        <v>0</v>
      </c>
      <c r="M148" s="133">
        <v>71.400000000000006</v>
      </c>
      <c r="N148" s="133">
        <v>0</v>
      </c>
      <c r="O148" s="244">
        <v>1</v>
      </c>
      <c r="P148" s="244">
        <f t="shared" si="13"/>
        <v>71.400000000000006</v>
      </c>
      <c r="Q148" s="77"/>
      <c r="R148" s="77"/>
      <c r="S148" s="77">
        <v>1</v>
      </c>
      <c r="T148" s="77"/>
      <c r="U148" s="77"/>
      <c r="V148" s="77"/>
      <c r="W148" s="136"/>
      <c r="X148" s="136"/>
      <c r="Y148" s="136"/>
      <c r="Z148" s="136"/>
      <c r="AA148" s="136"/>
      <c r="AB148" s="77"/>
      <c r="AC148" s="77"/>
      <c r="AD148" s="77"/>
      <c r="AE148" s="77"/>
      <c r="AF148" s="77"/>
      <c r="AG148" s="78">
        <f t="shared" si="14"/>
        <v>0</v>
      </c>
      <c r="AH148" s="78"/>
      <c r="AI148" s="182"/>
      <c r="AJ148" s="163"/>
    </row>
    <row r="149" spans="1:36" hidden="1" x14ac:dyDescent="0.3">
      <c r="A149" s="131" t="s">
        <v>515</v>
      </c>
      <c r="B149" s="132" t="s">
        <v>1913</v>
      </c>
      <c r="C149" s="132" t="s">
        <v>3385</v>
      </c>
      <c r="D149" s="92">
        <v>8</v>
      </c>
      <c r="E149" s="133">
        <v>66.900000000000006</v>
      </c>
      <c r="F149" s="134">
        <v>535.20000000000005</v>
      </c>
      <c r="G149" s="135">
        <v>1.6</v>
      </c>
      <c r="H149" s="135">
        <v>12.8</v>
      </c>
      <c r="I149" s="92" t="s">
        <v>170</v>
      </c>
      <c r="J149" s="133">
        <f t="shared" si="11"/>
        <v>267.60000000000002</v>
      </c>
      <c r="K149" s="133">
        <f t="shared" si="12"/>
        <v>267.60000000000002</v>
      </c>
      <c r="L149" s="251">
        <f t="shared" si="15"/>
        <v>0</v>
      </c>
      <c r="M149" s="133">
        <v>267.60000000000002</v>
      </c>
      <c r="N149" s="133">
        <v>267.60000000000002</v>
      </c>
      <c r="O149" s="244">
        <v>8</v>
      </c>
      <c r="P149" s="244">
        <f t="shared" si="13"/>
        <v>535.20000000000005</v>
      </c>
      <c r="Q149" s="77"/>
      <c r="R149" s="77"/>
      <c r="S149" s="77"/>
      <c r="T149" s="77">
        <v>2</v>
      </c>
      <c r="U149" s="77">
        <v>2</v>
      </c>
      <c r="V149" s="77"/>
      <c r="W149" s="136"/>
      <c r="X149" s="136"/>
      <c r="Y149" s="136"/>
      <c r="Z149" s="136"/>
      <c r="AA149" s="136"/>
      <c r="AB149" s="77">
        <v>2</v>
      </c>
      <c r="AC149" s="77">
        <v>2</v>
      </c>
      <c r="AD149" s="77"/>
      <c r="AE149" s="77"/>
      <c r="AF149" s="77"/>
      <c r="AG149" s="78">
        <f t="shared" si="14"/>
        <v>0</v>
      </c>
      <c r="AH149" s="78"/>
      <c r="AI149" s="182"/>
      <c r="AJ149" s="163"/>
    </row>
    <row r="150" spans="1:36" hidden="1" x14ac:dyDescent="0.3">
      <c r="A150" s="131" t="s">
        <v>517</v>
      </c>
      <c r="B150" s="132" t="s">
        <v>1914</v>
      </c>
      <c r="C150" s="132" t="s">
        <v>3386</v>
      </c>
      <c r="D150" s="92">
        <v>8</v>
      </c>
      <c r="E150" s="133">
        <v>17.5</v>
      </c>
      <c r="F150" s="134">
        <v>140</v>
      </c>
      <c r="G150" s="135">
        <v>0.52</v>
      </c>
      <c r="H150" s="135">
        <v>4.16</v>
      </c>
      <c r="I150" s="92" t="s">
        <v>170</v>
      </c>
      <c r="J150" s="133">
        <f t="shared" si="11"/>
        <v>70</v>
      </c>
      <c r="K150" s="133">
        <f t="shared" si="12"/>
        <v>70</v>
      </c>
      <c r="L150" s="251">
        <f t="shared" si="15"/>
        <v>0</v>
      </c>
      <c r="M150" s="133">
        <v>70</v>
      </c>
      <c r="N150" s="133">
        <v>70</v>
      </c>
      <c r="O150" s="244">
        <v>8</v>
      </c>
      <c r="P150" s="244">
        <f t="shared" si="13"/>
        <v>140</v>
      </c>
      <c r="Q150" s="77"/>
      <c r="R150" s="77"/>
      <c r="S150" s="77"/>
      <c r="T150" s="77">
        <v>2</v>
      </c>
      <c r="U150" s="77">
        <v>2</v>
      </c>
      <c r="V150" s="77"/>
      <c r="W150" s="136"/>
      <c r="X150" s="136"/>
      <c r="Y150" s="136"/>
      <c r="Z150" s="136"/>
      <c r="AA150" s="136"/>
      <c r="AB150" s="77">
        <v>2</v>
      </c>
      <c r="AC150" s="77">
        <v>2</v>
      </c>
      <c r="AD150" s="77"/>
      <c r="AE150" s="77"/>
      <c r="AF150" s="77"/>
      <c r="AG150" s="78">
        <f t="shared" si="14"/>
        <v>0</v>
      </c>
      <c r="AH150" s="78"/>
      <c r="AI150" s="182" t="s">
        <v>4979</v>
      </c>
      <c r="AJ150" s="163">
        <v>8</v>
      </c>
    </row>
    <row r="151" spans="1:36" hidden="1" x14ac:dyDescent="0.3">
      <c r="A151" s="131" t="s">
        <v>519</v>
      </c>
      <c r="B151" s="132" t="s">
        <v>1915</v>
      </c>
      <c r="C151" s="132" t="s">
        <v>3387</v>
      </c>
      <c r="D151" s="92">
        <v>2</v>
      </c>
      <c r="E151" s="133">
        <v>347.1</v>
      </c>
      <c r="F151" s="134">
        <v>694.2</v>
      </c>
      <c r="G151" s="135">
        <v>17.809999999999999</v>
      </c>
      <c r="H151" s="135">
        <v>35.619999999999997</v>
      </c>
      <c r="I151" s="92" t="s">
        <v>170</v>
      </c>
      <c r="J151" s="133">
        <f t="shared" si="11"/>
        <v>694.2</v>
      </c>
      <c r="K151" s="133">
        <f t="shared" si="12"/>
        <v>0</v>
      </c>
      <c r="L151" s="251">
        <f t="shared" si="15"/>
        <v>0</v>
      </c>
      <c r="M151" s="133"/>
      <c r="N151" s="133"/>
      <c r="O151" s="244">
        <v>0</v>
      </c>
      <c r="P151" s="244">
        <f t="shared" si="13"/>
        <v>0</v>
      </c>
      <c r="Q151" s="77"/>
      <c r="R151" s="77"/>
      <c r="S151" s="77">
        <v>2</v>
      </c>
      <c r="T151" s="77"/>
      <c r="U151" s="77"/>
      <c r="V151" s="77"/>
      <c r="W151" s="136"/>
      <c r="X151" s="136"/>
      <c r="Y151" s="136"/>
      <c r="Z151" s="136"/>
      <c r="AA151" s="136"/>
      <c r="AB151" s="77"/>
      <c r="AC151" s="77"/>
      <c r="AD151" s="77"/>
      <c r="AE151" s="77"/>
      <c r="AF151" s="77"/>
      <c r="AG151" s="78">
        <f t="shared" ref="AG151:AG166" si="16">D151-Q151-R151-S151-T151-U151-V151-W151-X151-Y151-Z151-AA151-AB151-AC151-AD151-AE151-AF151</f>
        <v>0</v>
      </c>
      <c r="AH151" s="78"/>
      <c r="AI151" s="182"/>
      <c r="AJ151" s="163"/>
    </row>
    <row r="152" spans="1:36" hidden="1" x14ac:dyDescent="0.3">
      <c r="A152" s="131" t="s">
        <v>521</v>
      </c>
      <c r="B152" s="132" t="s">
        <v>1916</v>
      </c>
      <c r="C152" s="132" t="s">
        <v>3388</v>
      </c>
      <c r="D152" s="92">
        <v>1</v>
      </c>
      <c r="E152" s="133">
        <v>383.4</v>
      </c>
      <c r="F152" s="134">
        <v>383.4</v>
      </c>
      <c r="G152" s="135">
        <v>17.760000000000002</v>
      </c>
      <c r="H152" s="135">
        <v>17.760000000000002</v>
      </c>
      <c r="I152" s="92" t="s">
        <v>170</v>
      </c>
      <c r="J152" s="133">
        <f t="shared" si="11"/>
        <v>383.4</v>
      </c>
      <c r="K152" s="133">
        <f t="shared" si="12"/>
        <v>0</v>
      </c>
      <c r="L152" s="251">
        <f t="shared" si="15"/>
        <v>0</v>
      </c>
      <c r="M152" s="133"/>
      <c r="N152" s="133"/>
      <c r="O152" s="244">
        <v>0</v>
      </c>
      <c r="P152" s="244">
        <f t="shared" si="13"/>
        <v>0</v>
      </c>
      <c r="Q152" s="77"/>
      <c r="R152" s="77"/>
      <c r="S152" s="77">
        <v>1</v>
      </c>
      <c r="T152" s="77"/>
      <c r="U152" s="77"/>
      <c r="V152" s="77"/>
      <c r="W152" s="136"/>
      <c r="X152" s="136"/>
      <c r="Y152" s="136"/>
      <c r="Z152" s="136"/>
      <c r="AA152" s="136"/>
      <c r="AB152" s="77"/>
      <c r="AC152" s="77"/>
      <c r="AD152" s="77"/>
      <c r="AE152" s="77"/>
      <c r="AF152" s="77"/>
      <c r="AG152" s="78">
        <f t="shared" si="16"/>
        <v>0</v>
      </c>
      <c r="AH152" s="78"/>
      <c r="AI152" s="182"/>
      <c r="AJ152" s="163"/>
    </row>
    <row r="153" spans="1:36" hidden="1" x14ac:dyDescent="0.3">
      <c r="A153" s="131" t="s">
        <v>523</v>
      </c>
      <c r="B153" s="132" t="s">
        <v>1917</v>
      </c>
      <c r="C153" s="132" t="s">
        <v>3389</v>
      </c>
      <c r="D153" s="92">
        <v>1</v>
      </c>
      <c r="E153" s="133">
        <v>176</v>
      </c>
      <c r="F153" s="134">
        <v>176</v>
      </c>
      <c r="G153" s="135">
        <v>8.68</v>
      </c>
      <c r="H153" s="135">
        <v>8.68</v>
      </c>
      <c r="I153" s="92" t="s">
        <v>170</v>
      </c>
      <c r="J153" s="133">
        <f t="shared" si="11"/>
        <v>176</v>
      </c>
      <c r="K153" s="133">
        <f t="shared" si="12"/>
        <v>0</v>
      </c>
      <c r="L153" s="251">
        <f t="shared" si="15"/>
        <v>0</v>
      </c>
      <c r="M153" s="133"/>
      <c r="N153" s="133"/>
      <c r="O153" s="244">
        <v>0</v>
      </c>
      <c r="P153" s="244">
        <f t="shared" si="13"/>
        <v>0</v>
      </c>
      <c r="Q153" s="77"/>
      <c r="R153" s="77"/>
      <c r="S153" s="77">
        <v>1</v>
      </c>
      <c r="T153" s="77"/>
      <c r="U153" s="77"/>
      <c r="V153" s="77"/>
      <c r="W153" s="136"/>
      <c r="X153" s="136"/>
      <c r="Y153" s="136"/>
      <c r="Z153" s="136"/>
      <c r="AA153" s="136"/>
      <c r="AB153" s="77"/>
      <c r="AC153" s="77"/>
      <c r="AD153" s="77"/>
      <c r="AE153" s="77"/>
      <c r="AF153" s="77"/>
      <c r="AG153" s="78">
        <f t="shared" si="16"/>
        <v>0</v>
      </c>
      <c r="AH153" s="78"/>
      <c r="AI153" s="182"/>
      <c r="AJ153" s="163"/>
    </row>
    <row r="154" spans="1:36" hidden="1" x14ac:dyDescent="0.3">
      <c r="A154" s="131" t="s">
        <v>525</v>
      </c>
      <c r="B154" s="132" t="s">
        <v>1918</v>
      </c>
      <c r="C154" s="132" t="s">
        <v>3390</v>
      </c>
      <c r="D154" s="92">
        <v>4</v>
      </c>
      <c r="E154" s="133">
        <v>278.8</v>
      </c>
      <c r="F154" s="134">
        <v>1115.2</v>
      </c>
      <c r="G154" s="135">
        <v>15.24</v>
      </c>
      <c r="H154" s="135">
        <v>60.96</v>
      </c>
      <c r="I154" s="92" t="s">
        <v>170</v>
      </c>
      <c r="J154" s="133">
        <f t="shared" si="11"/>
        <v>557.6</v>
      </c>
      <c r="K154" s="133">
        <f t="shared" si="12"/>
        <v>557.6</v>
      </c>
      <c r="L154" s="251">
        <f t="shared" si="15"/>
        <v>0</v>
      </c>
      <c r="M154" s="133"/>
      <c r="N154" s="133"/>
      <c r="O154" s="244">
        <v>0</v>
      </c>
      <c r="P154" s="244">
        <f t="shared" si="13"/>
        <v>0</v>
      </c>
      <c r="Q154" s="77"/>
      <c r="R154" s="77"/>
      <c r="S154" s="77"/>
      <c r="T154" s="77">
        <v>1</v>
      </c>
      <c r="U154" s="77">
        <v>1</v>
      </c>
      <c r="V154" s="77"/>
      <c r="W154" s="136"/>
      <c r="X154" s="136"/>
      <c r="Y154" s="136"/>
      <c r="Z154" s="136"/>
      <c r="AA154" s="136"/>
      <c r="AB154" s="77">
        <v>1</v>
      </c>
      <c r="AC154" s="77">
        <v>1</v>
      </c>
      <c r="AD154" s="77"/>
      <c r="AE154" s="77"/>
      <c r="AF154" s="77"/>
      <c r="AG154" s="78">
        <f t="shared" si="16"/>
        <v>0</v>
      </c>
      <c r="AH154" s="78"/>
      <c r="AI154" s="182"/>
      <c r="AJ154" s="163"/>
    </row>
    <row r="155" spans="1:36" hidden="1" x14ac:dyDescent="0.3">
      <c r="A155" s="131" t="s">
        <v>527</v>
      </c>
      <c r="B155" s="132" t="s">
        <v>1919</v>
      </c>
      <c r="C155" s="132" t="s">
        <v>3391</v>
      </c>
      <c r="D155" s="92">
        <v>2</v>
      </c>
      <c r="E155" s="133">
        <v>261.2</v>
      </c>
      <c r="F155" s="134">
        <v>522.4</v>
      </c>
      <c r="G155" s="135">
        <v>13.45</v>
      </c>
      <c r="H155" s="135">
        <v>26.9</v>
      </c>
      <c r="I155" s="92" t="s">
        <v>170</v>
      </c>
      <c r="J155" s="133">
        <f t="shared" si="11"/>
        <v>261.2</v>
      </c>
      <c r="K155" s="133">
        <f t="shared" si="12"/>
        <v>261.2</v>
      </c>
      <c r="L155" s="251">
        <f t="shared" si="15"/>
        <v>0</v>
      </c>
      <c r="M155" s="133"/>
      <c r="N155" s="133"/>
      <c r="O155" s="244">
        <v>0</v>
      </c>
      <c r="P155" s="244">
        <f t="shared" si="13"/>
        <v>0</v>
      </c>
      <c r="Q155" s="77"/>
      <c r="R155" s="77"/>
      <c r="S155" s="77"/>
      <c r="T155" s="77">
        <v>1</v>
      </c>
      <c r="U155" s="77"/>
      <c r="V155" s="77"/>
      <c r="W155" s="136"/>
      <c r="X155" s="136"/>
      <c r="Y155" s="136"/>
      <c r="Z155" s="136"/>
      <c r="AA155" s="136"/>
      <c r="AB155" s="77">
        <v>1</v>
      </c>
      <c r="AC155" s="77"/>
      <c r="AD155" s="77"/>
      <c r="AE155" s="77"/>
      <c r="AF155" s="77"/>
      <c r="AG155" s="78">
        <f t="shared" si="16"/>
        <v>0</v>
      </c>
      <c r="AH155" s="78"/>
      <c r="AI155" s="182"/>
      <c r="AJ155" s="163"/>
    </row>
    <row r="156" spans="1:36" hidden="1" x14ac:dyDescent="0.3">
      <c r="A156" s="131" t="s">
        <v>529</v>
      </c>
      <c r="B156" s="132" t="s">
        <v>1920</v>
      </c>
      <c r="C156" s="132" t="s">
        <v>3392</v>
      </c>
      <c r="D156" s="92">
        <v>2</v>
      </c>
      <c r="E156" s="133">
        <v>259.60000000000002</v>
      </c>
      <c r="F156" s="134">
        <v>519.20000000000005</v>
      </c>
      <c r="G156" s="135">
        <v>13.38</v>
      </c>
      <c r="H156" s="135">
        <v>26.76</v>
      </c>
      <c r="I156" s="92" t="s">
        <v>170</v>
      </c>
      <c r="J156" s="133">
        <f t="shared" si="11"/>
        <v>259.60000000000002</v>
      </c>
      <c r="K156" s="133">
        <f t="shared" si="12"/>
        <v>259.60000000000002</v>
      </c>
      <c r="L156" s="251">
        <f t="shared" si="15"/>
        <v>0</v>
      </c>
      <c r="M156" s="133"/>
      <c r="N156" s="133"/>
      <c r="O156" s="244">
        <v>0</v>
      </c>
      <c r="P156" s="244">
        <f t="shared" si="13"/>
        <v>0</v>
      </c>
      <c r="Q156" s="77"/>
      <c r="R156" s="77"/>
      <c r="S156" s="77"/>
      <c r="T156" s="77"/>
      <c r="U156" s="77">
        <v>1</v>
      </c>
      <c r="V156" s="77"/>
      <c r="W156" s="136"/>
      <c r="X156" s="136"/>
      <c r="Y156" s="136"/>
      <c r="Z156" s="136"/>
      <c r="AA156" s="136"/>
      <c r="AB156" s="77"/>
      <c r="AC156" s="77">
        <v>1</v>
      </c>
      <c r="AD156" s="77"/>
      <c r="AE156" s="77"/>
      <c r="AF156" s="77"/>
      <c r="AG156" s="78">
        <f t="shared" si="16"/>
        <v>0</v>
      </c>
      <c r="AH156" s="78"/>
      <c r="AI156" s="182"/>
      <c r="AJ156" s="163"/>
    </row>
    <row r="157" spans="1:36" hidden="1" x14ac:dyDescent="0.3">
      <c r="A157" s="131" t="s">
        <v>531</v>
      </c>
      <c r="B157" s="132" t="s">
        <v>1921</v>
      </c>
      <c r="C157" s="132" t="s">
        <v>3393</v>
      </c>
      <c r="D157" s="92">
        <v>2</v>
      </c>
      <c r="E157" s="133">
        <v>61.6</v>
      </c>
      <c r="F157" s="134">
        <v>123.2</v>
      </c>
      <c r="G157" s="135">
        <v>2.8</v>
      </c>
      <c r="H157" s="135">
        <v>5.6</v>
      </c>
      <c r="I157" s="92" t="s">
        <v>170</v>
      </c>
      <c r="J157" s="133">
        <f t="shared" si="11"/>
        <v>61.6</v>
      </c>
      <c r="K157" s="133">
        <f t="shared" si="12"/>
        <v>61.6</v>
      </c>
      <c r="L157" s="251">
        <f t="shared" si="15"/>
        <v>0</v>
      </c>
      <c r="M157" s="133"/>
      <c r="N157" s="133"/>
      <c r="O157" s="244">
        <v>0</v>
      </c>
      <c r="P157" s="244">
        <f t="shared" si="13"/>
        <v>0</v>
      </c>
      <c r="Q157" s="77"/>
      <c r="R157" s="77"/>
      <c r="S157" s="77"/>
      <c r="T157" s="77"/>
      <c r="U157" s="77">
        <v>1</v>
      </c>
      <c r="V157" s="77"/>
      <c r="W157" s="136"/>
      <c r="X157" s="136"/>
      <c r="Y157" s="136"/>
      <c r="Z157" s="136"/>
      <c r="AA157" s="136"/>
      <c r="AB157" s="77"/>
      <c r="AC157" s="77">
        <v>1</v>
      </c>
      <c r="AD157" s="77"/>
      <c r="AE157" s="77"/>
      <c r="AF157" s="77"/>
      <c r="AG157" s="78">
        <f t="shared" si="16"/>
        <v>0</v>
      </c>
      <c r="AH157" s="78"/>
      <c r="AI157" s="182"/>
      <c r="AJ157" s="163"/>
    </row>
    <row r="158" spans="1:36" hidden="1" x14ac:dyDescent="0.3">
      <c r="A158" s="131" t="s">
        <v>533</v>
      </c>
      <c r="B158" s="132" t="s">
        <v>1922</v>
      </c>
      <c r="C158" s="132" t="s">
        <v>3394</v>
      </c>
      <c r="D158" s="92">
        <v>4</v>
      </c>
      <c r="E158" s="133">
        <v>370.8</v>
      </c>
      <c r="F158" s="134">
        <v>1483.2</v>
      </c>
      <c r="G158" s="135">
        <v>19.89</v>
      </c>
      <c r="H158" s="135">
        <v>79.56</v>
      </c>
      <c r="I158" s="92" t="s">
        <v>170</v>
      </c>
      <c r="J158" s="133">
        <f t="shared" si="11"/>
        <v>741.6</v>
      </c>
      <c r="K158" s="133">
        <f t="shared" si="12"/>
        <v>741.6</v>
      </c>
      <c r="L158" s="251">
        <f t="shared" si="15"/>
        <v>0</v>
      </c>
      <c r="M158" s="133"/>
      <c r="N158" s="133"/>
      <c r="O158" s="244">
        <v>0</v>
      </c>
      <c r="P158" s="244">
        <f t="shared" si="13"/>
        <v>0</v>
      </c>
      <c r="Q158" s="77"/>
      <c r="R158" s="77"/>
      <c r="S158" s="77"/>
      <c r="T158" s="77"/>
      <c r="U158" s="77">
        <v>2</v>
      </c>
      <c r="V158" s="77"/>
      <c r="W158" s="136"/>
      <c r="X158" s="136"/>
      <c r="Y158" s="136"/>
      <c r="Z158" s="136"/>
      <c r="AA158" s="136"/>
      <c r="AB158" s="77"/>
      <c r="AC158" s="77">
        <v>2</v>
      </c>
      <c r="AD158" s="77"/>
      <c r="AE158" s="77"/>
      <c r="AF158" s="77"/>
      <c r="AG158" s="78">
        <f t="shared" si="16"/>
        <v>0</v>
      </c>
      <c r="AH158" s="78"/>
      <c r="AI158" s="182"/>
      <c r="AJ158" s="163"/>
    </row>
    <row r="159" spans="1:36" hidden="1" x14ac:dyDescent="0.3">
      <c r="A159" s="131" t="s">
        <v>535</v>
      </c>
      <c r="B159" s="132" t="s">
        <v>1923</v>
      </c>
      <c r="C159" s="132" t="s">
        <v>3395</v>
      </c>
      <c r="D159" s="92">
        <v>2</v>
      </c>
      <c r="E159" s="133">
        <v>276.39999999999998</v>
      </c>
      <c r="F159" s="134">
        <v>552.79999999999995</v>
      </c>
      <c r="G159" s="135">
        <v>14.96</v>
      </c>
      <c r="H159" s="135">
        <v>29.92</v>
      </c>
      <c r="I159" s="92" t="s">
        <v>170</v>
      </c>
      <c r="J159" s="133">
        <f t="shared" si="11"/>
        <v>276.39999999999998</v>
      </c>
      <c r="K159" s="133">
        <f t="shared" si="12"/>
        <v>276.39999999999998</v>
      </c>
      <c r="L159" s="251">
        <f t="shared" si="15"/>
        <v>0</v>
      </c>
      <c r="M159" s="133"/>
      <c r="N159" s="133"/>
      <c r="O159" s="244">
        <v>0</v>
      </c>
      <c r="P159" s="244">
        <f t="shared" si="13"/>
        <v>0</v>
      </c>
      <c r="Q159" s="77"/>
      <c r="R159" s="77"/>
      <c r="S159" s="77"/>
      <c r="T159" s="77"/>
      <c r="U159" s="77">
        <v>1</v>
      </c>
      <c r="V159" s="77"/>
      <c r="W159" s="136"/>
      <c r="X159" s="136"/>
      <c r="Y159" s="136"/>
      <c r="Z159" s="136"/>
      <c r="AA159" s="136"/>
      <c r="AB159" s="77"/>
      <c r="AC159" s="77">
        <v>1</v>
      </c>
      <c r="AD159" s="77"/>
      <c r="AE159" s="77"/>
      <c r="AF159" s="77"/>
      <c r="AG159" s="78">
        <f t="shared" si="16"/>
        <v>0</v>
      </c>
      <c r="AH159" s="78"/>
      <c r="AI159" s="182"/>
      <c r="AJ159" s="163"/>
    </row>
    <row r="160" spans="1:36" hidden="1" x14ac:dyDescent="0.3">
      <c r="A160" s="131" t="s">
        <v>537</v>
      </c>
      <c r="B160" s="132" t="s">
        <v>1924</v>
      </c>
      <c r="C160" s="132" t="s">
        <v>3396</v>
      </c>
      <c r="D160" s="92">
        <v>2</v>
      </c>
      <c r="E160" s="133">
        <v>309.60000000000002</v>
      </c>
      <c r="F160" s="134">
        <v>619.20000000000005</v>
      </c>
      <c r="G160" s="135">
        <v>16.39</v>
      </c>
      <c r="H160" s="135">
        <v>32.78</v>
      </c>
      <c r="I160" s="92" t="s">
        <v>170</v>
      </c>
      <c r="J160" s="133">
        <f t="shared" si="11"/>
        <v>309.60000000000002</v>
      </c>
      <c r="K160" s="133">
        <f t="shared" si="12"/>
        <v>309.60000000000002</v>
      </c>
      <c r="L160" s="251">
        <f t="shared" si="15"/>
        <v>0</v>
      </c>
      <c r="M160" s="133"/>
      <c r="N160" s="133"/>
      <c r="O160" s="244">
        <v>0</v>
      </c>
      <c r="P160" s="244">
        <f t="shared" si="13"/>
        <v>0</v>
      </c>
      <c r="Q160" s="77"/>
      <c r="R160" s="77"/>
      <c r="S160" s="77"/>
      <c r="T160" s="77"/>
      <c r="U160" s="77">
        <v>1</v>
      </c>
      <c r="V160" s="77"/>
      <c r="W160" s="136"/>
      <c r="X160" s="136"/>
      <c r="Y160" s="136"/>
      <c r="Z160" s="136"/>
      <c r="AA160" s="136"/>
      <c r="AB160" s="77"/>
      <c r="AC160" s="77">
        <v>1</v>
      </c>
      <c r="AD160" s="77"/>
      <c r="AE160" s="77"/>
      <c r="AF160" s="77"/>
      <c r="AG160" s="78">
        <f t="shared" si="16"/>
        <v>0</v>
      </c>
      <c r="AH160" s="78"/>
      <c r="AI160" s="182"/>
      <c r="AJ160" s="163"/>
    </row>
    <row r="161" spans="1:36" hidden="1" x14ac:dyDescent="0.3">
      <c r="A161" s="131" t="s">
        <v>539</v>
      </c>
      <c r="B161" s="132" t="s">
        <v>1925</v>
      </c>
      <c r="C161" s="132" t="s">
        <v>3397</v>
      </c>
      <c r="D161" s="92">
        <v>2</v>
      </c>
      <c r="E161" s="133">
        <v>254.8</v>
      </c>
      <c r="F161" s="134">
        <v>509.6</v>
      </c>
      <c r="G161" s="135">
        <v>11.27</v>
      </c>
      <c r="H161" s="135">
        <v>22.54</v>
      </c>
      <c r="I161" s="92" t="s">
        <v>170</v>
      </c>
      <c r="J161" s="133">
        <f t="shared" si="11"/>
        <v>509.6</v>
      </c>
      <c r="K161" s="133">
        <f t="shared" si="12"/>
        <v>0</v>
      </c>
      <c r="L161" s="251">
        <f t="shared" si="15"/>
        <v>0</v>
      </c>
      <c r="M161" s="133"/>
      <c r="N161" s="133"/>
      <c r="O161" s="244">
        <v>0</v>
      </c>
      <c r="P161" s="244">
        <f t="shared" si="13"/>
        <v>0</v>
      </c>
      <c r="Q161" s="77"/>
      <c r="R161" s="77"/>
      <c r="S161" s="77">
        <v>2</v>
      </c>
      <c r="T161" s="77"/>
      <c r="U161" s="77"/>
      <c r="V161" s="77"/>
      <c r="W161" s="136"/>
      <c r="X161" s="136"/>
      <c r="Y161" s="136"/>
      <c r="Z161" s="136"/>
      <c r="AA161" s="136"/>
      <c r="AB161" s="77"/>
      <c r="AC161" s="77"/>
      <c r="AD161" s="77"/>
      <c r="AE161" s="77"/>
      <c r="AF161" s="77"/>
      <c r="AG161" s="78">
        <f t="shared" si="16"/>
        <v>0</v>
      </c>
      <c r="AH161" s="78"/>
      <c r="AI161" s="182"/>
      <c r="AJ161" s="163"/>
    </row>
    <row r="162" spans="1:36" hidden="1" x14ac:dyDescent="0.3">
      <c r="A162" s="131" t="s">
        <v>541</v>
      </c>
      <c r="B162" s="132" t="s">
        <v>1926</v>
      </c>
      <c r="C162" s="132" t="s">
        <v>3398</v>
      </c>
      <c r="D162" s="92">
        <v>1</v>
      </c>
      <c r="E162" s="133">
        <v>293.89999999999998</v>
      </c>
      <c r="F162" s="134">
        <v>293.89999999999998</v>
      </c>
      <c r="G162" s="135">
        <v>12.83</v>
      </c>
      <c r="H162" s="135">
        <v>12.83</v>
      </c>
      <c r="I162" s="92" t="s">
        <v>170</v>
      </c>
      <c r="J162" s="133">
        <f t="shared" si="11"/>
        <v>293.89999999999998</v>
      </c>
      <c r="K162" s="133">
        <f t="shared" si="12"/>
        <v>0</v>
      </c>
      <c r="L162" s="251">
        <f t="shared" si="15"/>
        <v>0</v>
      </c>
      <c r="M162" s="133"/>
      <c r="N162" s="133"/>
      <c r="O162" s="244">
        <v>0</v>
      </c>
      <c r="P162" s="244">
        <f t="shared" si="13"/>
        <v>0</v>
      </c>
      <c r="Q162" s="77"/>
      <c r="R162" s="77"/>
      <c r="S162" s="77">
        <v>1</v>
      </c>
      <c r="T162" s="77"/>
      <c r="U162" s="77"/>
      <c r="V162" s="77"/>
      <c r="W162" s="136"/>
      <c r="X162" s="136"/>
      <c r="Y162" s="136"/>
      <c r="Z162" s="136"/>
      <c r="AA162" s="136"/>
      <c r="AB162" s="77"/>
      <c r="AC162" s="77"/>
      <c r="AD162" s="77"/>
      <c r="AE162" s="77"/>
      <c r="AF162" s="77"/>
      <c r="AG162" s="78">
        <f t="shared" si="16"/>
        <v>0</v>
      </c>
      <c r="AH162" s="78"/>
      <c r="AI162" s="182"/>
      <c r="AJ162" s="163"/>
    </row>
    <row r="163" spans="1:36" hidden="1" x14ac:dyDescent="0.3">
      <c r="A163" s="131" t="s">
        <v>543</v>
      </c>
      <c r="B163" s="132" t="s">
        <v>1927</v>
      </c>
      <c r="C163" s="132" t="s">
        <v>3399</v>
      </c>
      <c r="D163" s="92">
        <v>1</v>
      </c>
      <c r="E163" s="133">
        <v>257.39999999999998</v>
      </c>
      <c r="F163" s="134">
        <v>257.39999999999998</v>
      </c>
      <c r="G163" s="135">
        <v>11.35</v>
      </c>
      <c r="H163" s="135">
        <v>11.35</v>
      </c>
      <c r="I163" s="92" t="s">
        <v>170</v>
      </c>
      <c r="J163" s="133">
        <f t="shared" si="11"/>
        <v>257.39999999999998</v>
      </c>
      <c r="K163" s="133">
        <f t="shared" si="12"/>
        <v>0</v>
      </c>
      <c r="L163" s="251">
        <f t="shared" si="15"/>
        <v>0</v>
      </c>
      <c r="M163" s="133"/>
      <c r="N163" s="133"/>
      <c r="O163" s="244">
        <v>0</v>
      </c>
      <c r="P163" s="244">
        <f t="shared" si="13"/>
        <v>0</v>
      </c>
      <c r="Q163" s="77"/>
      <c r="R163" s="77"/>
      <c r="S163" s="77">
        <v>1</v>
      </c>
      <c r="T163" s="77"/>
      <c r="U163" s="77"/>
      <c r="V163" s="77"/>
      <c r="W163" s="136"/>
      <c r="X163" s="136"/>
      <c r="Y163" s="136"/>
      <c r="Z163" s="136"/>
      <c r="AA163" s="136"/>
      <c r="AB163" s="77"/>
      <c r="AC163" s="77"/>
      <c r="AD163" s="77"/>
      <c r="AE163" s="77"/>
      <c r="AF163" s="77"/>
      <c r="AG163" s="78">
        <f t="shared" si="16"/>
        <v>0</v>
      </c>
      <c r="AH163" s="78"/>
      <c r="AI163" s="182"/>
      <c r="AJ163" s="163"/>
    </row>
    <row r="164" spans="1:36" hidden="1" x14ac:dyDescent="0.3">
      <c r="A164" s="131" t="s">
        <v>545</v>
      </c>
      <c r="B164" s="132" t="s">
        <v>1928</v>
      </c>
      <c r="C164" s="132" t="s">
        <v>3400</v>
      </c>
      <c r="D164" s="92">
        <v>1</v>
      </c>
      <c r="E164" s="133">
        <v>362.1</v>
      </c>
      <c r="F164" s="134">
        <v>362.1</v>
      </c>
      <c r="G164" s="135">
        <v>17.739999999999998</v>
      </c>
      <c r="H164" s="135">
        <v>17.739999999999998</v>
      </c>
      <c r="I164" s="92" t="s">
        <v>170</v>
      </c>
      <c r="J164" s="133">
        <f t="shared" si="11"/>
        <v>362.1</v>
      </c>
      <c r="K164" s="133">
        <f t="shared" si="12"/>
        <v>0</v>
      </c>
      <c r="L164" s="251">
        <f t="shared" si="15"/>
        <v>0</v>
      </c>
      <c r="M164" s="133"/>
      <c r="N164" s="133"/>
      <c r="O164" s="244">
        <v>0</v>
      </c>
      <c r="P164" s="244">
        <f t="shared" si="13"/>
        <v>0</v>
      </c>
      <c r="Q164" s="77"/>
      <c r="R164" s="77"/>
      <c r="S164" s="77">
        <v>1</v>
      </c>
      <c r="T164" s="77"/>
      <c r="U164" s="77"/>
      <c r="V164" s="77"/>
      <c r="W164" s="136"/>
      <c r="X164" s="136"/>
      <c r="Y164" s="136"/>
      <c r="Z164" s="136"/>
      <c r="AA164" s="136"/>
      <c r="AB164" s="77"/>
      <c r="AC164" s="77"/>
      <c r="AD164" s="77"/>
      <c r="AE164" s="77"/>
      <c r="AF164" s="77"/>
      <c r="AG164" s="78">
        <f t="shared" si="16"/>
        <v>0</v>
      </c>
      <c r="AH164" s="78"/>
      <c r="AI164" s="182"/>
      <c r="AJ164" s="163"/>
    </row>
    <row r="165" spans="1:36" hidden="1" x14ac:dyDescent="0.3">
      <c r="A165" s="131" t="s">
        <v>547</v>
      </c>
      <c r="B165" s="132" t="s">
        <v>1929</v>
      </c>
      <c r="C165" s="132" t="s">
        <v>3401</v>
      </c>
      <c r="D165" s="92">
        <v>3</v>
      </c>
      <c r="E165" s="133">
        <v>449.9</v>
      </c>
      <c r="F165" s="134">
        <v>1349.7</v>
      </c>
      <c r="G165" s="135">
        <v>20.170000000000002</v>
      </c>
      <c r="H165" s="135">
        <v>60.51</v>
      </c>
      <c r="I165" s="92" t="s">
        <v>170</v>
      </c>
      <c r="J165" s="133">
        <f t="shared" si="11"/>
        <v>899.8</v>
      </c>
      <c r="K165" s="133">
        <f t="shared" si="12"/>
        <v>449.9</v>
      </c>
      <c r="L165" s="251">
        <f t="shared" si="15"/>
        <v>0</v>
      </c>
      <c r="M165" s="133"/>
      <c r="N165" s="133"/>
      <c r="O165" s="244">
        <v>0</v>
      </c>
      <c r="P165" s="244">
        <f t="shared" si="13"/>
        <v>0</v>
      </c>
      <c r="Q165" s="77"/>
      <c r="R165" s="77"/>
      <c r="S165" s="77"/>
      <c r="T165" s="77">
        <v>1</v>
      </c>
      <c r="U165" s="77">
        <v>1</v>
      </c>
      <c r="V165" s="77"/>
      <c r="W165" s="136"/>
      <c r="X165" s="136"/>
      <c r="Y165" s="136"/>
      <c r="Z165" s="136"/>
      <c r="AA165" s="136"/>
      <c r="AB165" s="77"/>
      <c r="AC165" s="77">
        <v>1</v>
      </c>
      <c r="AD165" s="77"/>
      <c r="AE165" s="77"/>
      <c r="AF165" s="77"/>
      <c r="AG165" s="78">
        <f t="shared" si="16"/>
        <v>0</v>
      </c>
      <c r="AH165" s="78"/>
      <c r="AI165" s="182"/>
      <c r="AJ165" s="163"/>
    </row>
    <row r="166" spans="1:36" ht="31.2" hidden="1" x14ac:dyDescent="0.3">
      <c r="A166" s="131" t="s">
        <v>549</v>
      </c>
      <c r="B166" s="132" t="s">
        <v>1930</v>
      </c>
      <c r="C166" s="132" t="s">
        <v>3402</v>
      </c>
      <c r="D166" s="92">
        <v>80</v>
      </c>
      <c r="E166" s="133">
        <v>1.5</v>
      </c>
      <c r="F166" s="134">
        <v>120</v>
      </c>
      <c r="G166" s="135">
        <v>0.04</v>
      </c>
      <c r="H166" s="135">
        <v>3.2</v>
      </c>
      <c r="I166" s="92" t="s">
        <v>170</v>
      </c>
      <c r="J166" s="133">
        <f t="shared" si="11"/>
        <v>24</v>
      </c>
      <c r="K166" s="133">
        <f t="shared" si="12"/>
        <v>24</v>
      </c>
      <c r="L166" s="251">
        <f t="shared" si="15"/>
        <v>72</v>
      </c>
      <c r="M166" s="133">
        <f>24+72</f>
        <v>96</v>
      </c>
      <c r="N166" s="133">
        <v>24</v>
      </c>
      <c r="O166" s="247">
        <v>80</v>
      </c>
      <c r="P166" s="244">
        <f t="shared" si="13"/>
        <v>120</v>
      </c>
      <c r="Q166" s="77">
        <v>2</v>
      </c>
      <c r="R166" s="77">
        <v>2</v>
      </c>
      <c r="S166" s="77">
        <v>2</v>
      </c>
      <c r="T166" s="77">
        <v>2</v>
      </c>
      <c r="U166" s="77">
        <v>2</v>
      </c>
      <c r="V166" s="77">
        <v>2</v>
      </c>
      <c r="W166" s="136">
        <v>2</v>
      </c>
      <c r="X166" s="136">
        <v>2</v>
      </c>
      <c r="Y166" s="136">
        <v>2</v>
      </c>
      <c r="Z166" s="136">
        <v>2</v>
      </c>
      <c r="AA166" s="136">
        <v>2</v>
      </c>
      <c r="AB166" s="77">
        <v>2</v>
      </c>
      <c r="AC166" s="77">
        <v>2</v>
      </c>
      <c r="AD166" s="77">
        <v>2</v>
      </c>
      <c r="AE166" s="77">
        <v>2</v>
      </c>
      <c r="AF166" s="77">
        <v>2</v>
      </c>
      <c r="AG166" s="78">
        <f t="shared" si="16"/>
        <v>48</v>
      </c>
      <c r="AH166" s="78" t="s">
        <v>1775</v>
      </c>
      <c r="AI166" s="182" t="s">
        <v>4979</v>
      </c>
      <c r="AJ166" s="163">
        <v>80</v>
      </c>
    </row>
    <row r="167" spans="1:36" ht="31.2" hidden="1" x14ac:dyDescent="0.3">
      <c r="A167" s="131" t="s">
        <v>551</v>
      </c>
      <c r="B167" s="132" t="s">
        <v>1931</v>
      </c>
      <c r="C167" s="132" t="s">
        <v>3403</v>
      </c>
      <c r="D167" s="92">
        <v>48</v>
      </c>
      <c r="E167" s="133">
        <v>0.3</v>
      </c>
      <c r="F167" s="134">
        <v>14.4</v>
      </c>
      <c r="G167" s="135">
        <v>0.02</v>
      </c>
      <c r="H167" s="135">
        <v>0.96</v>
      </c>
      <c r="I167" s="92" t="s">
        <v>170</v>
      </c>
      <c r="J167" s="133">
        <f t="shared" si="11"/>
        <v>1.2</v>
      </c>
      <c r="K167" s="133">
        <f t="shared" si="12"/>
        <v>1.2</v>
      </c>
      <c r="L167" s="251">
        <f t="shared" si="15"/>
        <v>12</v>
      </c>
      <c r="M167" s="133">
        <v>13.2</v>
      </c>
      <c r="N167" s="133">
        <v>1.2</v>
      </c>
      <c r="O167" s="244">
        <v>48</v>
      </c>
      <c r="P167" s="244">
        <f t="shared" si="13"/>
        <v>14.399999999999999</v>
      </c>
      <c r="Q167" s="77"/>
      <c r="R167" s="77"/>
      <c r="S167" s="77"/>
      <c r="T167" s="77">
        <v>2</v>
      </c>
      <c r="U167" s="77">
        <v>2</v>
      </c>
      <c r="V167" s="77"/>
      <c r="W167" s="136"/>
      <c r="X167" s="136"/>
      <c r="Y167" s="136"/>
      <c r="Z167" s="136"/>
      <c r="AA167" s="136"/>
      <c r="AB167" s="77">
        <v>2</v>
      </c>
      <c r="AC167" s="77">
        <v>2</v>
      </c>
      <c r="AD167" s="77"/>
      <c r="AE167" s="77"/>
      <c r="AF167" s="77"/>
      <c r="AG167" s="78">
        <f t="shared" si="14"/>
        <v>40</v>
      </c>
      <c r="AH167" s="78" t="s">
        <v>1775</v>
      </c>
      <c r="AI167" s="182"/>
      <c r="AJ167" s="163"/>
    </row>
    <row r="168" spans="1:36" hidden="1" x14ac:dyDescent="0.3">
      <c r="A168" s="131" t="s">
        <v>553</v>
      </c>
      <c r="B168" s="132" t="s">
        <v>1932</v>
      </c>
      <c r="C168" s="132" t="s">
        <v>3404</v>
      </c>
      <c r="D168" s="92">
        <v>16</v>
      </c>
      <c r="E168" s="133">
        <v>11.2</v>
      </c>
      <c r="F168" s="134">
        <v>179.2</v>
      </c>
      <c r="G168" s="135">
        <v>0.25</v>
      </c>
      <c r="H168" s="135">
        <v>4</v>
      </c>
      <c r="I168" s="92" t="s">
        <v>165</v>
      </c>
      <c r="J168" s="133">
        <f t="shared" si="11"/>
        <v>89.6</v>
      </c>
      <c r="K168" s="133">
        <f t="shared" si="12"/>
        <v>89.6</v>
      </c>
      <c r="L168" s="251">
        <f t="shared" si="15"/>
        <v>0</v>
      </c>
      <c r="M168" s="133">
        <v>89.6</v>
      </c>
      <c r="N168" s="133">
        <v>89.6</v>
      </c>
      <c r="O168" s="247">
        <v>16</v>
      </c>
      <c r="P168" s="244">
        <f t="shared" si="13"/>
        <v>179.2</v>
      </c>
      <c r="Q168" s="77"/>
      <c r="R168" s="77"/>
      <c r="S168" s="77"/>
      <c r="T168" s="77"/>
      <c r="U168" s="77">
        <v>8</v>
      </c>
      <c r="V168" s="77"/>
      <c r="W168" s="136"/>
      <c r="X168" s="136"/>
      <c r="Y168" s="136"/>
      <c r="Z168" s="136"/>
      <c r="AA168" s="136"/>
      <c r="AB168" s="77">
        <v>2</v>
      </c>
      <c r="AC168" s="77">
        <v>6</v>
      </c>
      <c r="AD168" s="77"/>
      <c r="AE168" s="77"/>
      <c r="AF168" s="77"/>
      <c r="AG168" s="78">
        <f t="shared" si="14"/>
        <v>0</v>
      </c>
      <c r="AH168" s="78"/>
      <c r="AI168" s="182" t="s">
        <v>4979</v>
      </c>
      <c r="AJ168" s="163">
        <v>16</v>
      </c>
    </row>
    <row r="169" spans="1:36" x14ac:dyDescent="0.3">
      <c r="A169" s="131" t="s">
        <v>555</v>
      </c>
      <c r="B169" s="132" t="s">
        <v>1933</v>
      </c>
      <c r="C169" s="132" t="s">
        <v>3405</v>
      </c>
      <c r="D169" s="92">
        <v>2</v>
      </c>
      <c r="E169" s="133">
        <v>83.9</v>
      </c>
      <c r="F169" s="134">
        <v>167.8</v>
      </c>
      <c r="G169" s="135">
        <v>4.07</v>
      </c>
      <c r="H169" s="135">
        <v>8.14</v>
      </c>
      <c r="I169" s="92" t="s">
        <v>170</v>
      </c>
      <c r="J169" s="133">
        <f>(Q169+R169+S169+T169+U169+V169+W169+X169)*E169</f>
        <v>83.9</v>
      </c>
      <c r="K169" s="133">
        <f>(Y169+Z169+AA169+AB169+AC169+AD169+AE169+AF169)*E169</f>
        <v>83.9</v>
      </c>
      <c r="L169" s="251">
        <f t="shared" si="15"/>
        <v>0</v>
      </c>
      <c r="M169" s="133"/>
      <c r="N169" s="133"/>
      <c r="O169" s="244">
        <v>0</v>
      </c>
      <c r="P169" s="244">
        <f t="shared" si="13"/>
        <v>0</v>
      </c>
      <c r="Q169" s="77">
        <v>1</v>
      </c>
      <c r="R169" s="77"/>
      <c r="S169" s="77"/>
      <c r="T169" s="77"/>
      <c r="U169" s="77"/>
      <c r="V169" s="77"/>
      <c r="W169" s="136"/>
      <c r="X169" s="136"/>
      <c r="Y169" s="136">
        <v>1</v>
      </c>
      <c r="Z169" s="136"/>
      <c r="AA169" s="136"/>
      <c r="AB169" s="77"/>
      <c r="AC169" s="77"/>
      <c r="AD169" s="77"/>
      <c r="AE169" s="77"/>
      <c r="AF169" s="77"/>
      <c r="AG169" s="78">
        <f t="shared" si="14"/>
        <v>0</v>
      </c>
      <c r="AH169" s="78"/>
      <c r="AI169" s="182"/>
      <c r="AJ169" s="163"/>
    </row>
    <row r="170" spans="1:36" x14ac:dyDescent="0.3">
      <c r="A170" s="131" t="s">
        <v>557</v>
      </c>
      <c r="B170" s="132" t="s">
        <v>1934</v>
      </c>
      <c r="C170" s="132" t="s">
        <v>3406</v>
      </c>
      <c r="D170" s="92">
        <v>2</v>
      </c>
      <c r="E170" s="133">
        <v>79.2</v>
      </c>
      <c r="F170" s="134">
        <v>158.4</v>
      </c>
      <c r="G170" s="135">
        <v>3.84</v>
      </c>
      <c r="H170" s="135">
        <v>7.68</v>
      </c>
      <c r="I170" s="92" t="s">
        <v>170</v>
      </c>
      <c r="J170" s="133">
        <f t="shared" ref="J170:J233" si="17">(Q170+R170+S170+T170+U170+V170+W170+X170)*E170</f>
        <v>79.2</v>
      </c>
      <c r="K170" s="133">
        <f t="shared" ref="K170:K233" si="18">(Y170+Z170+AA170+AB170+AC170+AD170+AE170+AF170)*E170</f>
        <v>79.2</v>
      </c>
      <c r="L170" s="251">
        <f t="shared" si="15"/>
        <v>0</v>
      </c>
      <c r="M170" s="133"/>
      <c r="N170" s="133"/>
      <c r="O170" s="244">
        <v>0</v>
      </c>
      <c r="P170" s="244">
        <f t="shared" si="13"/>
        <v>0</v>
      </c>
      <c r="Q170" s="77">
        <v>1</v>
      </c>
      <c r="R170" s="77"/>
      <c r="S170" s="77"/>
      <c r="T170" s="77"/>
      <c r="U170" s="77"/>
      <c r="V170" s="77"/>
      <c r="W170" s="136"/>
      <c r="X170" s="136"/>
      <c r="Y170" s="136">
        <v>1</v>
      </c>
      <c r="Z170" s="136"/>
      <c r="AA170" s="136"/>
      <c r="AB170" s="77"/>
      <c r="AC170" s="77"/>
      <c r="AD170" s="77"/>
      <c r="AE170" s="77"/>
      <c r="AF170" s="77"/>
      <c r="AG170" s="78">
        <f t="shared" si="14"/>
        <v>0</v>
      </c>
      <c r="AH170" s="78"/>
      <c r="AI170" s="182"/>
      <c r="AJ170" s="163"/>
    </row>
    <row r="171" spans="1:36" x14ac:dyDescent="0.3">
      <c r="A171" s="131" t="s">
        <v>560</v>
      </c>
      <c r="B171" s="132" t="s">
        <v>1935</v>
      </c>
      <c r="C171" s="132" t="s">
        <v>3407</v>
      </c>
      <c r="D171" s="92">
        <v>2</v>
      </c>
      <c r="E171" s="133">
        <v>64.5</v>
      </c>
      <c r="F171" s="134">
        <v>129</v>
      </c>
      <c r="G171" s="135">
        <v>3.14</v>
      </c>
      <c r="H171" s="135">
        <v>6.28</v>
      </c>
      <c r="I171" s="92" t="s">
        <v>170</v>
      </c>
      <c r="J171" s="133">
        <f t="shared" si="17"/>
        <v>64.5</v>
      </c>
      <c r="K171" s="133">
        <f t="shared" si="18"/>
        <v>64.5</v>
      </c>
      <c r="L171" s="251">
        <f t="shared" si="15"/>
        <v>0</v>
      </c>
      <c r="M171" s="133"/>
      <c r="N171" s="133"/>
      <c r="O171" s="244">
        <v>0</v>
      </c>
      <c r="P171" s="244">
        <f t="shared" si="13"/>
        <v>0</v>
      </c>
      <c r="Q171" s="77">
        <v>1</v>
      </c>
      <c r="R171" s="77"/>
      <c r="S171" s="77"/>
      <c r="T171" s="77"/>
      <c r="U171" s="77"/>
      <c r="V171" s="77"/>
      <c r="W171" s="136"/>
      <c r="X171" s="136"/>
      <c r="Y171" s="136">
        <v>1</v>
      </c>
      <c r="Z171" s="136"/>
      <c r="AA171" s="136"/>
      <c r="AB171" s="77"/>
      <c r="AC171" s="77"/>
      <c r="AD171" s="77"/>
      <c r="AE171" s="77"/>
      <c r="AF171" s="77"/>
      <c r="AG171" s="78">
        <f>D171-Q171-R171-S171-T171-U171-V171-W171-X171-Y171-Z171-AA171-AB171-AC171-AD171-AE171-AF171</f>
        <v>0</v>
      </c>
      <c r="AH171" s="78"/>
      <c r="AI171" s="182"/>
      <c r="AJ171" s="163"/>
    </row>
    <row r="172" spans="1:36" x14ac:dyDescent="0.3">
      <c r="A172" s="131" t="s">
        <v>563</v>
      </c>
      <c r="B172" s="132" t="s">
        <v>1936</v>
      </c>
      <c r="C172" s="132" t="s">
        <v>3408</v>
      </c>
      <c r="D172" s="92">
        <v>2</v>
      </c>
      <c r="E172" s="133">
        <v>107.8</v>
      </c>
      <c r="F172" s="134">
        <v>215.6</v>
      </c>
      <c r="G172" s="135">
        <v>5.22</v>
      </c>
      <c r="H172" s="135">
        <v>10.44</v>
      </c>
      <c r="I172" s="92" t="s">
        <v>170</v>
      </c>
      <c r="J172" s="133">
        <f t="shared" si="17"/>
        <v>107.8</v>
      </c>
      <c r="K172" s="133">
        <f t="shared" si="18"/>
        <v>107.8</v>
      </c>
      <c r="L172" s="251">
        <f t="shared" si="15"/>
        <v>0</v>
      </c>
      <c r="M172" s="133"/>
      <c r="N172" s="133"/>
      <c r="O172" s="244">
        <v>0</v>
      </c>
      <c r="P172" s="244">
        <f t="shared" si="13"/>
        <v>0</v>
      </c>
      <c r="Q172" s="77">
        <v>1</v>
      </c>
      <c r="R172" s="77"/>
      <c r="S172" s="77"/>
      <c r="T172" s="77"/>
      <c r="U172" s="77"/>
      <c r="V172" s="77"/>
      <c r="W172" s="136"/>
      <c r="X172" s="136"/>
      <c r="Y172" s="136">
        <v>1</v>
      </c>
      <c r="Z172" s="136"/>
      <c r="AA172" s="136"/>
      <c r="AB172" s="77"/>
      <c r="AC172" s="77"/>
      <c r="AD172" s="77"/>
      <c r="AE172" s="77"/>
      <c r="AF172" s="77"/>
      <c r="AG172" s="78">
        <f t="shared" si="14"/>
        <v>0</v>
      </c>
      <c r="AH172" s="78"/>
      <c r="AI172" s="182"/>
      <c r="AJ172" s="163"/>
    </row>
    <row r="173" spans="1:36" x14ac:dyDescent="0.3">
      <c r="A173" s="131" t="s">
        <v>566</v>
      </c>
      <c r="B173" s="132" t="s">
        <v>1937</v>
      </c>
      <c r="C173" s="132" t="s">
        <v>3409</v>
      </c>
      <c r="D173" s="92">
        <v>2</v>
      </c>
      <c r="E173" s="133">
        <v>100</v>
      </c>
      <c r="F173" s="134">
        <v>200</v>
      </c>
      <c r="G173" s="135">
        <v>4.8499999999999996</v>
      </c>
      <c r="H173" s="135">
        <v>9.6999999999999993</v>
      </c>
      <c r="I173" s="92" t="s">
        <v>170</v>
      </c>
      <c r="J173" s="133">
        <f t="shared" si="17"/>
        <v>100</v>
      </c>
      <c r="K173" s="133">
        <f t="shared" si="18"/>
        <v>100</v>
      </c>
      <c r="L173" s="251">
        <f t="shared" si="15"/>
        <v>0</v>
      </c>
      <c r="M173" s="133"/>
      <c r="N173" s="133"/>
      <c r="O173" s="244">
        <v>0</v>
      </c>
      <c r="P173" s="244">
        <f t="shared" si="13"/>
        <v>0</v>
      </c>
      <c r="Q173" s="77">
        <v>1</v>
      </c>
      <c r="R173" s="77"/>
      <c r="S173" s="77"/>
      <c r="T173" s="77"/>
      <c r="U173" s="77"/>
      <c r="V173" s="77"/>
      <c r="W173" s="136"/>
      <c r="X173" s="136"/>
      <c r="Y173" s="136">
        <v>1</v>
      </c>
      <c r="Z173" s="136"/>
      <c r="AA173" s="136"/>
      <c r="AB173" s="77"/>
      <c r="AC173" s="77"/>
      <c r="AD173" s="77"/>
      <c r="AE173" s="77"/>
      <c r="AF173" s="77"/>
      <c r="AG173" s="78">
        <f t="shared" si="14"/>
        <v>0</v>
      </c>
      <c r="AH173" s="78"/>
      <c r="AI173" s="182"/>
      <c r="AJ173" s="163"/>
    </row>
    <row r="174" spans="1:36" x14ac:dyDescent="0.3">
      <c r="A174" s="131" t="s">
        <v>569</v>
      </c>
      <c r="B174" s="132" t="s">
        <v>1938</v>
      </c>
      <c r="C174" s="132" t="s">
        <v>3410</v>
      </c>
      <c r="D174" s="92">
        <v>2</v>
      </c>
      <c r="E174" s="133">
        <v>88.6</v>
      </c>
      <c r="F174" s="134">
        <v>177.2</v>
      </c>
      <c r="G174" s="135">
        <v>4.29</v>
      </c>
      <c r="H174" s="135">
        <v>8.58</v>
      </c>
      <c r="I174" s="92" t="s">
        <v>170</v>
      </c>
      <c r="J174" s="133">
        <f t="shared" si="17"/>
        <v>88.6</v>
      </c>
      <c r="K174" s="133">
        <f t="shared" si="18"/>
        <v>88.6</v>
      </c>
      <c r="L174" s="251">
        <f t="shared" si="15"/>
        <v>0</v>
      </c>
      <c r="M174" s="133"/>
      <c r="N174" s="133"/>
      <c r="O174" s="244">
        <v>0</v>
      </c>
      <c r="P174" s="244">
        <f t="shared" si="13"/>
        <v>0</v>
      </c>
      <c r="Q174" s="77">
        <v>1</v>
      </c>
      <c r="R174" s="77"/>
      <c r="S174" s="77"/>
      <c r="T174" s="77"/>
      <c r="U174" s="77"/>
      <c r="V174" s="77"/>
      <c r="W174" s="136"/>
      <c r="X174" s="136"/>
      <c r="Y174" s="136">
        <v>1</v>
      </c>
      <c r="Z174" s="136"/>
      <c r="AA174" s="136"/>
      <c r="AB174" s="77"/>
      <c r="AC174" s="77"/>
      <c r="AD174" s="77"/>
      <c r="AE174" s="77"/>
      <c r="AF174" s="77"/>
      <c r="AG174" s="78">
        <f t="shared" si="14"/>
        <v>0</v>
      </c>
      <c r="AH174" s="78"/>
      <c r="AI174" s="182"/>
      <c r="AJ174" s="163"/>
    </row>
    <row r="175" spans="1:36" x14ac:dyDescent="0.3">
      <c r="A175" s="131" t="s">
        <v>572</v>
      </c>
      <c r="B175" s="132" t="s">
        <v>1939</v>
      </c>
      <c r="C175" s="132" t="s">
        <v>3411</v>
      </c>
      <c r="D175" s="92">
        <v>2</v>
      </c>
      <c r="E175" s="133">
        <v>81.099999999999994</v>
      </c>
      <c r="F175" s="134">
        <v>162.19999999999999</v>
      </c>
      <c r="G175" s="135">
        <v>3.93</v>
      </c>
      <c r="H175" s="135">
        <v>7.86</v>
      </c>
      <c r="I175" s="92" t="s">
        <v>170</v>
      </c>
      <c r="J175" s="133">
        <f t="shared" si="17"/>
        <v>81.099999999999994</v>
      </c>
      <c r="K175" s="133">
        <f t="shared" si="18"/>
        <v>81.099999999999994</v>
      </c>
      <c r="L175" s="251">
        <f t="shared" si="15"/>
        <v>0</v>
      </c>
      <c r="M175" s="133"/>
      <c r="N175" s="133"/>
      <c r="O175" s="244">
        <v>0</v>
      </c>
      <c r="P175" s="244">
        <f t="shared" si="13"/>
        <v>0</v>
      </c>
      <c r="Q175" s="77">
        <v>1</v>
      </c>
      <c r="R175" s="77"/>
      <c r="S175" s="77"/>
      <c r="T175" s="77"/>
      <c r="U175" s="77"/>
      <c r="V175" s="77"/>
      <c r="W175" s="136"/>
      <c r="X175" s="136"/>
      <c r="Y175" s="136">
        <v>1</v>
      </c>
      <c r="Z175" s="136"/>
      <c r="AA175" s="136"/>
      <c r="AB175" s="77"/>
      <c r="AC175" s="77"/>
      <c r="AD175" s="77"/>
      <c r="AE175" s="77"/>
      <c r="AF175" s="77"/>
      <c r="AG175" s="78">
        <f t="shared" si="14"/>
        <v>0</v>
      </c>
      <c r="AH175" s="78"/>
      <c r="AI175" s="182"/>
      <c r="AJ175" s="163"/>
    </row>
    <row r="176" spans="1:36" x14ac:dyDescent="0.3">
      <c r="A176" s="131" t="s">
        <v>575</v>
      </c>
      <c r="B176" s="132" t="s">
        <v>1940</v>
      </c>
      <c r="C176" s="132" t="s">
        <v>3412</v>
      </c>
      <c r="D176" s="92">
        <v>2</v>
      </c>
      <c r="E176" s="133">
        <v>108.1</v>
      </c>
      <c r="F176" s="134">
        <v>216.2</v>
      </c>
      <c r="G176" s="135">
        <v>5.23</v>
      </c>
      <c r="H176" s="135">
        <v>10.46</v>
      </c>
      <c r="I176" s="92" t="s">
        <v>170</v>
      </c>
      <c r="J176" s="133">
        <f t="shared" si="17"/>
        <v>108.1</v>
      </c>
      <c r="K176" s="133">
        <f t="shared" si="18"/>
        <v>108.1</v>
      </c>
      <c r="L176" s="251">
        <f t="shared" si="15"/>
        <v>0</v>
      </c>
      <c r="M176" s="133"/>
      <c r="N176" s="133"/>
      <c r="O176" s="244">
        <v>0</v>
      </c>
      <c r="P176" s="244">
        <f t="shared" si="13"/>
        <v>0</v>
      </c>
      <c r="Q176" s="77">
        <v>1</v>
      </c>
      <c r="R176" s="77"/>
      <c r="S176" s="77"/>
      <c r="T176" s="77"/>
      <c r="U176" s="77"/>
      <c r="V176" s="77"/>
      <c r="W176" s="136"/>
      <c r="X176" s="136"/>
      <c r="Y176" s="136">
        <v>1</v>
      </c>
      <c r="Z176" s="136"/>
      <c r="AA176" s="136"/>
      <c r="AB176" s="77"/>
      <c r="AC176" s="77"/>
      <c r="AD176" s="77"/>
      <c r="AE176" s="77"/>
      <c r="AF176" s="77"/>
      <c r="AG176" s="78">
        <f t="shared" si="14"/>
        <v>0</v>
      </c>
      <c r="AH176" s="78"/>
      <c r="AI176" s="182"/>
      <c r="AJ176" s="163"/>
    </row>
    <row r="177" spans="1:36" x14ac:dyDescent="0.3">
      <c r="A177" s="131" t="s">
        <v>578</v>
      </c>
      <c r="B177" s="132" t="s">
        <v>1941</v>
      </c>
      <c r="C177" s="132" t="s">
        <v>3413</v>
      </c>
      <c r="D177" s="92">
        <v>2</v>
      </c>
      <c r="E177" s="133">
        <v>100.3</v>
      </c>
      <c r="F177" s="134">
        <v>200.6</v>
      </c>
      <c r="G177" s="135">
        <v>4.8600000000000003</v>
      </c>
      <c r="H177" s="135">
        <v>9.7200000000000006</v>
      </c>
      <c r="I177" s="92" t="s">
        <v>170</v>
      </c>
      <c r="J177" s="133">
        <f t="shared" si="17"/>
        <v>100.3</v>
      </c>
      <c r="K177" s="133">
        <f t="shared" si="18"/>
        <v>100.3</v>
      </c>
      <c r="L177" s="251">
        <f t="shared" si="15"/>
        <v>0</v>
      </c>
      <c r="M177" s="133"/>
      <c r="N177" s="133"/>
      <c r="O177" s="244">
        <v>0</v>
      </c>
      <c r="P177" s="244">
        <f t="shared" si="13"/>
        <v>0</v>
      </c>
      <c r="Q177" s="77">
        <v>1</v>
      </c>
      <c r="R177" s="77"/>
      <c r="S177" s="77"/>
      <c r="T177" s="77"/>
      <c r="U177" s="77"/>
      <c r="V177" s="77"/>
      <c r="W177" s="136"/>
      <c r="X177" s="136"/>
      <c r="Y177" s="136">
        <v>1</v>
      </c>
      <c r="Z177" s="136"/>
      <c r="AA177" s="136"/>
      <c r="AB177" s="77"/>
      <c r="AC177" s="77"/>
      <c r="AD177" s="77"/>
      <c r="AE177" s="77"/>
      <c r="AF177" s="77"/>
      <c r="AG177" s="78">
        <f t="shared" si="14"/>
        <v>0</v>
      </c>
      <c r="AH177" s="78"/>
      <c r="AI177" s="182"/>
      <c r="AJ177" s="163"/>
    </row>
    <row r="178" spans="1:36" x14ac:dyDescent="0.3">
      <c r="A178" s="131" t="s">
        <v>581</v>
      </c>
      <c r="B178" s="132" t="s">
        <v>1942</v>
      </c>
      <c r="C178" s="132" t="s">
        <v>3414</v>
      </c>
      <c r="D178" s="92">
        <v>2</v>
      </c>
      <c r="E178" s="133">
        <v>75.3</v>
      </c>
      <c r="F178" s="134">
        <v>150.6</v>
      </c>
      <c r="G178" s="135">
        <v>3.66</v>
      </c>
      <c r="H178" s="135">
        <v>7.32</v>
      </c>
      <c r="I178" s="92" t="s">
        <v>170</v>
      </c>
      <c r="J178" s="133">
        <f t="shared" si="17"/>
        <v>75.3</v>
      </c>
      <c r="K178" s="133">
        <f t="shared" si="18"/>
        <v>75.3</v>
      </c>
      <c r="L178" s="251">
        <f t="shared" si="15"/>
        <v>0</v>
      </c>
      <c r="M178" s="133"/>
      <c r="N178" s="133"/>
      <c r="O178" s="244">
        <v>0</v>
      </c>
      <c r="P178" s="244">
        <f t="shared" si="13"/>
        <v>0</v>
      </c>
      <c r="Q178" s="77">
        <v>1</v>
      </c>
      <c r="R178" s="77"/>
      <c r="S178" s="77"/>
      <c r="T178" s="77"/>
      <c r="U178" s="77"/>
      <c r="V178" s="77"/>
      <c r="W178" s="136"/>
      <c r="X178" s="136"/>
      <c r="Y178" s="136">
        <v>1</v>
      </c>
      <c r="Z178" s="136"/>
      <c r="AA178" s="136"/>
      <c r="AB178" s="77"/>
      <c r="AC178" s="77"/>
      <c r="AD178" s="77"/>
      <c r="AE178" s="77"/>
      <c r="AF178" s="77"/>
      <c r="AG178" s="78">
        <f t="shared" si="14"/>
        <v>0</v>
      </c>
      <c r="AH178" s="78"/>
      <c r="AI178" s="182"/>
      <c r="AJ178" s="163"/>
    </row>
    <row r="179" spans="1:36" x14ac:dyDescent="0.3">
      <c r="A179" s="131" t="s">
        <v>584</v>
      </c>
      <c r="B179" s="132" t="s">
        <v>1943</v>
      </c>
      <c r="C179" s="132" t="s">
        <v>3415</v>
      </c>
      <c r="D179" s="92">
        <v>2</v>
      </c>
      <c r="E179" s="133">
        <v>78.5</v>
      </c>
      <c r="F179" s="134">
        <v>157</v>
      </c>
      <c r="G179" s="135">
        <v>3.8</v>
      </c>
      <c r="H179" s="135">
        <v>7.6</v>
      </c>
      <c r="I179" s="92" t="s">
        <v>170</v>
      </c>
      <c r="J179" s="133">
        <f t="shared" si="17"/>
        <v>78.5</v>
      </c>
      <c r="K179" s="133">
        <f t="shared" si="18"/>
        <v>78.5</v>
      </c>
      <c r="L179" s="251">
        <f t="shared" si="15"/>
        <v>0</v>
      </c>
      <c r="M179" s="133"/>
      <c r="N179" s="133"/>
      <c r="O179" s="244">
        <v>0</v>
      </c>
      <c r="P179" s="244">
        <f t="shared" si="13"/>
        <v>0</v>
      </c>
      <c r="Q179" s="77">
        <v>1</v>
      </c>
      <c r="R179" s="77"/>
      <c r="S179" s="77"/>
      <c r="T179" s="77"/>
      <c r="U179" s="77"/>
      <c r="V179" s="77"/>
      <c r="W179" s="136"/>
      <c r="X179" s="136"/>
      <c r="Y179" s="136">
        <v>1</v>
      </c>
      <c r="Z179" s="136"/>
      <c r="AA179" s="136"/>
      <c r="AB179" s="77"/>
      <c r="AC179" s="77"/>
      <c r="AD179" s="77"/>
      <c r="AE179" s="77"/>
      <c r="AF179" s="77"/>
      <c r="AG179" s="78">
        <f t="shared" si="14"/>
        <v>0</v>
      </c>
      <c r="AH179" s="78"/>
      <c r="AI179" s="182"/>
      <c r="AJ179" s="163"/>
    </row>
    <row r="180" spans="1:36" x14ac:dyDescent="0.3">
      <c r="A180" s="131" t="s">
        <v>587</v>
      </c>
      <c r="B180" s="132" t="s">
        <v>1944</v>
      </c>
      <c r="C180" s="132" t="s">
        <v>3416</v>
      </c>
      <c r="D180" s="92">
        <v>25</v>
      </c>
      <c r="E180" s="133">
        <v>228.8</v>
      </c>
      <c r="F180" s="134">
        <v>5720</v>
      </c>
      <c r="G180" s="135">
        <v>11.13</v>
      </c>
      <c r="H180" s="135">
        <v>278.25</v>
      </c>
      <c r="I180" s="92" t="s">
        <v>170</v>
      </c>
      <c r="J180" s="133">
        <f t="shared" si="17"/>
        <v>2745.6000000000004</v>
      </c>
      <c r="K180" s="133">
        <f t="shared" si="18"/>
        <v>2974.4</v>
      </c>
      <c r="L180" s="251">
        <f t="shared" si="15"/>
        <v>0</v>
      </c>
      <c r="M180" s="133"/>
      <c r="N180" s="133"/>
      <c r="O180" s="244">
        <v>0</v>
      </c>
      <c r="P180" s="244">
        <f t="shared" si="13"/>
        <v>0</v>
      </c>
      <c r="Q180" s="77"/>
      <c r="R180" s="77">
        <v>2</v>
      </c>
      <c r="S180" s="77">
        <v>2</v>
      </c>
      <c r="T180" s="77">
        <v>1</v>
      </c>
      <c r="U180" s="77">
        <v>1</v>
      </c>
      <c r="V180" s="77">
        <v>2</v>
      </c>
      <c r="W180" s="136">
        <v>2</v>
      </c>
      <c r="X180" s="136">
        <v>2</v>
      </c>
      <c r="Y180" s="136"/>
      <c r="Z180" s="136">
        <v>2</v>
      </c>
      <c r="AA180" s="136">
        <v>2</v>
      </c>
      <c r="AB180" s="77">
        <v>2</v>
      </c>
      <c r="AC180" s="77">
        <v>1</v>
      </c>
      <c r="AD180" s="77">
        <v>2</v>
      </c>
      <c r="AE180" s="77">
        <v>2</v>
      </c>
      <c r="AF180" s="77">
        <v>2</v>
      </c>
      <c r="AG180" s="78">
        <f t="shared" si="14"/>
        <v>0</v>
      </c>
      <c r="AH180" s="78"/>
      <c r="AI180" s="182"/>
      <c r="AJ180" s="163"/>
    </row>
    <row r="181" spans="1:36" x14ac:dyDescent="0.3">
      <c r="A181" s="131" t="s">
        <v>590</v>
      </c>
      <c r="B181" s="132" t="s">
        <v>1945</v>
      </c>
      <c r="C181" s="132" t="s">
        <v>3417</v>
      </c>
      <c r="D181" s="92">
        <v>25</v>
      </c>
      <c r="E181" s="133">
        <v>210</v>
      </c>
      <c r="F181" s="134">
        <v>5250</v>
      </c>
      <c r="G181" s="135">
        <v>10.199999999999999</v>
      </c>
      <c r="H181" s="135">
        <v>255</v>
      </c>
      <c r="I181" s="92" t="s">
        <v>170</v>
      </c>
      <c r="J181" s="133">
        <f t="shared" si="17"/>
        <v>2520</v>
      </c>
      <c r="K181" s="133">
        <f t="shared" si="18"/>
        <v>2730</v>
      </c>
      <c r="L181" s="251">
        <f t="shared" si="15"/>
        <v>0</v>
      </c>
      <c r="M181" s="133"/>
      <c r="N181" s="133"/>
      <c r="O181" s="244">
        <v>0</v>
      </c>
      <c r="P181" s="244">
        <f t="shared" si="13"/>
        <v>0</v>
      </c>
      <c r="Q181" s="77"/>
      <c r="R181" s="77">
        <v>2</v>
      </c>
      <c r="S181" s="77">
        <v>2</v>
      </c>
      <c r="T181" s="77">
        <v>1</v>
      </c>
      <c r="U181" s="77">
        <v>1</v>
      </c>
      <c r="V181" s="77">
        <v>2</v>
      </c>
      <c r="W181" s="136">
        <v>2</v>
      </c>
      <c r="X181" s="136">
        <v>2</v>
      </c>
      <c r="Y181" s="136"/>
      <c r="Z181" s="136">
        <v>2</v>
      </c>
      <c r="AA181" s="136">
        <v>2</v>
      </c>
      <c r="AB181" s="77">
        <v>2</v>
      </c>
      <c r="AC181" s="77">
        <v>1</v>
      </c>
      <c r="AD181" s="77">
        <v>2</v>
      </c>
      <c r="AE181" s="77">
        <v>2</v>
      </c>
      <c r="AF181" s="77">
        <v>2</v>
      </c>
      <c r="AG181" s="78">
        <f t="shared" si="14"/>
        <v>0</v>
      </c>
      <c r="AH181" s="78"/>
      <c r="AI181" s="182"/>
      <c r="AJ181" s="163"/>
    </row>
    <row r="182" spans="1:36" x14ac:dyDescent="0.3">
      <c r="A182" s="131" t="s">
        <v>593</v>
      </c>
      <c r="B182" s="132" t="s">
        <v>1946</v>
      </c>
      <c r="C182" s="132" t="s">
        <v>3418</v>
      </c>
      <c r="D182" s="92">
        <v>8</v>
      </c>
      <c r="E182" s="133">
        <v>172.6</v>
      </c>
      <c r="F182" s="134">
        <v>1380.8</v>
      </c>
      <c r="G182" s="135">
        <v>8.4</v>
      </c>
      <c r="H182" s="135">
        <v>67.2</v>
      </c>
      <c r="I182" s="92" t="s">
        <v>170</v>
      </c>
      <c r="J182" s="133">
        <f t="shared" si="17"/>
        <v>690.4</v>
      </c>
      <c r="K182" s="133">
        <f t="shared" si="18"/>
        <v>690.4</v>
      </c>
      <c r="L182" s="251">
        <f t="shared" si="15"/>
        <v>0</v>
      </c>
      <c r="M182" s="133"/>
      <c r="N182" s="133"/>
      <c r="O182" s="244">
        <v>0</v>
      </c>
      <c r="P182" s="244">
        <f t="shared" si="13"/>
        <v>0</v>
      </c>
      <c r="Q182" s="77"/>
      <c r="R182" s="77">
        <v>1</v>
      </c>
      <c r="S182" s="77">
        <v>1</v>
      </c>
      <c r="T182" s="77"/>
      <c r="U182" s="77"/>
      <c r="V182" s="77">
        <v>1</v>
      </c>
      <c r="W182" s="136"/>
      <c r="X182" s="136">
        <v>1</v>
      </c>
      <c r="Y182" s="136"/>
      <c r="Z182" s="136">
        <v>1</v>
      </c>
      <c r="AA182" s="136">
        <v>1</v>
      </c>
      <c r="AB182" s="77"/>
      <c r="AC182" s="77"/>
      <c r="AD182" s="77">
        <v>1</v>
      </c>
      <c r="AE182" s="77"/>
      <c r="AF182" s="77">
        <v>1</v>
      </c>
      <c r="AG182" s="78">
        <f t="shared" si="14"/>
        <v>0</v>
      </c>
      <c r="AH182" s="78"/>
      <c r="AI182" s="182"/>
      <c r="AJ182" s="163"/>
    </row>
    <row r="183" spans="1:36" x14ac:dyDescent="0.3">
      <c r="A183" s="131" t="s">
        <v>596</v>
      </c>
      <c r="B183" s="132" t="s">
        <v>1947</v>
      </c>
      <c r="C183" s="132" t="s">
        <v>3419</v>
      </c>
      <c r="D183" s="92">
        <v>10</v>
      </c>
      <c r="E183" s="133">
        <v>287.3</v>
      </c>
      <c r="F183" s="134">
        <v>2873</v>
      </c>
      <c r="G183" s="135">
        <v>13.95</v>
      </c>
      <c r="H183" s="135">
        <v>139.5</v>
      </c>
      <c r="I183" s="92" t="s">
        <v>170</v>
      </c>
      <c r="J183" s="133">
        <f t="shared" si="17"/>
        <v>1436.5</v>
      </c>
      <c r="K183" s="133">
        <f t="shared" si="18"/>
        <v>1436.5</v>
      </c>
      <c r="L183" s="251">
        <f t="shared" si="15"/>
        <v>0</v>
      </c>
      <c r="M183" s="133"/>
      <c r="N183" s="133"/>
      <c r="O183" s="244">
        <v>0</v>
      </c>
      <c r="P183" s="244">
        <f t="shared" si="13"/>
        <v>0</v>
      </c>
      <c r="Q183" s="77"/>
      <c r="R183" s="77">
        <v>1</v>
      </c>
      <c r="S183" s="77">
        <v>1</v>
      </c>
      <c r="T183" s="77"/>
      <c r="U183" s="77">
        <v>1</v>
      </c>
      <c r="V183" s="77">
        <v>1</v>
      </c>
      <c r="W183" s="136"/>
      <c r="X183" s="136">
        <v>1</v>
      </c>
      <c r="Y183" s="136"/>
      <c r="Z183" s="136">
        <v>1</v>
      </c>
      <c r="AA183" s="136">
        <v>1</v>
      </c>
      <c r="AB183" s="77"/>
      <c r="AC183" s="77">
        <v>1</v>
      </c>
      <c r="AD183" s="77">
        <v>1</v>
      </c>
      <c r="AE183" s="77"/>
      <c r="AF183" s="77">
        <v>1</v>
      </c>
      <c r="AG183" s="78">
        <f t="shared" si="14"/>
        <v>0</v>
      </c>
      <c r="AH183" s="78"/>
      <c r="AI183" s="182"/>
      <c r="AJ183" s="163"/>
    </row>
    <row r="184" spans="1:36" x14ac:dyDescent="0.3">
      <c r="A184" s="131" t="s">
        <v>599</v>
      </c>
      <c r="B184" s="132" t="s">
        <v>1948</v>
      </c>
      <c r="C184" s="132" t="s">
        <v>3420</v>
      </c>
      <c r="D184" s="92">
        <v>10</v>
      </c>
      <c r="E184" s="133">
        <v>266.7</v>
      </c>
      <c r="F184" s="134">
        <v>2667</v>
      </c>
      <c r="G184" s="135">
        <v>12.96</v>
      </c>
      <c r="H184" s="135">
        <v>129.6</v>
      </c>
      <c r="I184" s="92" t="s">
        <v>170</v>
      </c>
      <c r="J184" s="133">
        <f t="shared" si="17"/>
        <v>1333.5</v>
      </c>
      <c r="K184" s="133">
        <f t="shared" si="18"/>
        <v>1333.5</v>
      </c>
      <c r="L184" s="251">
        <f t="shared" si="15"/>
        <v>0</v>
      </c>
      <c r="M184" s="133"/>
      <c r="N184" s="133"/>
      <c r="O184" s="244">
        <v>0</v>
      </c>
      <c r="P184" s="244">
        <f t="shared" si="13"/>
        <v>0</v>
      </c>
      <c r="Q184" s="77"/>
      <c r="R184" s="77">
        <v>1</v>
      </c>
      <c r="S184" s="77">
        <v>1</v>
      </c>
      <c r="T184" s="77"/>
      <c r="U184" s="77">
        <v>1</v>
      </c>
      <c r="V184" s="77">
        <v>1</v>
      </c>
      <c r="W184" s="136"/>
      <c r="X184" s="136">
        <v>1</v>
      </c>
      <c r="Y184" s="136"/>
      <c r="Z184" s="136">
        <v>1</v>
      </c>
      <c r="AA184" s="136">
        <v>1</v>
      </c>
      <c r="AB184" s="77"/>
      <c r="AC184" s="77">
        <v>1</v>
      </c>
      <c r="AD184" s="77">
        <v>1</v>
      </c>
      <c r="AE184" s="77"/>
      <c r="AF184" s="77">
        <v>1</v>
      </c>
      <c r="AG184" s="78">
        <f t="shared" si="14"/>
        <v>0</v>
      </c>
      <c r="AH184" s="78"/>
      <c r="AI184" s="182"/>
      <c r="AJ184" s="163"/>
    </row>
    <row r="185" spans="1:36" x14ac:dyDescent="0.3">
      <c r="A185" s="131" t="s">
        <v>602</v>
      </c>
      <c r="B185" s="132" t="s">
        <v>1949</v>
      </c>
      <c r="C185" s="132" t="s">
        <v>3421</v>
      </c>
      <c r="D185" s="92">
        <v>8</v>
      </c>
      <c r="E185" s="133">
        <v>236.3</v>
      </c>
      <c r="F185" s="134">
        <v>1890.4</v>
      </c>
      <c r="G185" s="135">
        <v>11.49</v>
      </c>
      <c r="H185" s="135">
        <v>91.92</v>
      </c>
      <c r="I185" s="92" t="s">
        <v>170</v>
      </c>
      <c r="J185" s="133">
        <f t="shared" si="17"/>
        <v>945.2</v>
      </c>
      <c r="K185" s="133">
        <f t="shared" si="18"/>
        <v>945.2</v>
      </c>
      <c r="L185" s="251">
        <f t="shared" si="15"/>
        <v>0</v>
      </c>
      <c r="M185" s="133"/>
      <c r="N185" s="133"/>
      <c r="O185" s="244">
        <v>0</v>
      </c>
      <c r="P185" s="244">
        <f t="shared" si="13"/>
        <v>0</v>
      </c>
      <c r="Q185" s="77"/>
      <c r="R185" s="77">
        <v>1</v>
      </c>
      <c r="S185" s="77">
        <v>1</v>
      </c>
      <c r="T185" s="77"/>
      <c r="U185" s="77"/>
      <c r="V185" s="77">
        <v>1</v>
      </c>
      <c r="W185" s="136"/>
      <c r="X185" s="136">
        <v>1</v>
      </c>
      <c r="Y185" s="136"/>
      <c r="Z185" s="136">
        <v>1</v>
      </c>
      <c r="AA185" s="136">
        <v>1</v>
      </c>
      <c r="AB185" s="77"/>
      <c r="AC185" s="77"/>
      <c r="AD185" s="77">
        <v>1</v>
      </c>
      <c r="AE185" s="77"/>
      <c r="AF185" s="77">
        <v>1</v>
      </c>
      <c r="AG185" s="78">
        <f t="shared" si="14"/>
        <v>0</v>
      </c>
      <c r="AH185" s="78"/>
      <c r="AI185" s="182"/>
      <c r="AJ185" s="163"/>
    </row>
    <row r="186" spans="1:36" x14ac:dyDescent="0.3">
      <c r="A186" s="131" t="s">
        <v>605</v>
      </c>
      <c r="B186" s="132" t="s">
        <v>1950</v>
      </c>
      <c r="C186" s="132" t="s">
        <v>3422</v>
      </c>
      <c r="D186" s="92">
        <v>8</v>
      </c>
      <c r="E186" s="133">
        <v>216.4</v>
      </c>
      <c r="F186" s="134">
        <v>1731.2</v>
      </c>
      <c r="G186" s="135">
        <v>10.54</v>
      </c>
      <c r="H186" s="135">
        <v>84.32</v>
      </c>
      <c r="I186" s="92" t="s">
        <v>170</v>
      </c>
      <c r="J186" s="133">
        <f t="shared" si="17"/>
        <v>865.6</v>
      </c>
      <c r="K186" s="133">
        <f t="shared" si="18"/>
        <v>865.6</v>
      </c>
      <c r="L186" s="251">
        <f t="shared" si="15"/>
        <v>0</v>
      </c>
      <c r="M186" s="133"/>
      <c r="N186" s="133"/>
      <c r="O186" s="244">
        <v>0</v>
      </c>
      <c r="P186" s="244">
        <f t="shared" si="13"/>
        <v>0</v>
      </c>
      <c r="Q186" s="77"/>
      <c r="R186" s="77">
        <v>1</v>
      </c>
      <c r="S186" s="77">
        <v>1</v>
      </c>
      <c r="T186" s="77"/>
      <c r="U186" s="77"/>
      <c r="V186" s="77">
        <v>1</v>
      </c>
      <c r="W186" s="136"/>
      <c r="X186" s="136">
        <v>1</v>
      </c>
      <c r="Y186" s="136"/>
      <c r="Z186" s="136">
        <v>1</v>
      </c>
      <c r="AA186" s="136">
        <v>1</v>
      </c>
      <c r="AB186" s="77"/>
      <c r="AC186" s="77"/>
      <c r="AD186" s="77">
        <v>1</v>
      </c>
      <c r="AE186" s="77"/>
      <c r="AF186" s="77">
        <v>1</v>
      </c>
      <c r="AG186" s="78">
        <f t="shared" si="14"/>
        <v>0</v>
      </c>
      <c r="AH186" s="78"/>
      <c r="AI186" s="182"/>
      <c r="AJ186" s="163"/>
    </row>
    <row r="187" spans="1:36" x14ac:dyDescent="0.3">
      <c r="A187" s="131" t="s">
        <v>608</v>
      </c>
      <c r="B187" s="132" t="s">
        <v>1951</v>
      </c>
      <c r="C187" s="132" t="s">
        <v>3423</v>
      </c>
      <c r="D187" s="92">
        <v>10</v>
      </c>
      <c r="E187" s="133">
        <v>288.3</v>
      </c>
      <c r="F187" s="134">
        <v>2883</v>
      </c>
      <c r="G187" s="135">
        <v>13.99</v>
      </c>
      <c r="H187" s="135">
        <v>139.9</v>
      </c>
      <c r="I187" s="92" t="s">
        <v>170</v>
      </c>
      <c r="J187" s="133">
        <f t="shared" si="17"/>
        <v>1441.5</v>
      </c>
      <c r="K187" s="133">
        <f t="shared" si="18"/>
        <v>1441.5</v>
      </c>
      <c r="L187" s="251">
        <f t="shared" si="15"/>
        <v>0</v>
      </c>
      <c r="M187" s="133"/>
      <c r="N187" s="133"/>
      <c r="O187" s="244">
        <v>0</v>
      </c>
      <c r="P187" s="244">
        <f t="shared" si="13"/>
        <v>0</v>
      </c>
      <c r="Q187" s="77"/>
      <c r="R187" s="77">
        <v>1</v>
      </c>
      <c r="S187" s="77">
        <v>1</v>
      </c>
      <c r="T187" s="77"/>
      <c r="U187" s="77">
        <v>1</v>
      </c>
      <c r="V187" s="77">
        <v>1</v>
      </c>
      <c r="W187" s="136"/>
      <c r="X187" s="136">
        <v>1</v>
      </c>
      <c r="Y187" s="136"/>
      <c r="Z187" s="136">
        <v>1</v>
      </c>
      <c r="AA187" s="136">
        <v>1</v>
      </c>
      <c r="AB187" s="77"/>
      <c r="AC187" s="77">
        <v>1</v>
      </c>
      <c r="AD187" s="77">
        <v>1</v>
      </c>
      <c r="AE187" s="77"/>
      <c r="AF187" s="77">
        <v>1</v>
      </c>
      <c r="AG187" s="78">
        <f t="shared" si="14"/>
        <v>0</v>
      </c>
      <c r="AH187" s="78"/>
      <c r="AI187" s="182"/>
      <c r="AJ187" s="163"/>
    </row>
    <row r="188" spans="1:36" x14ac:dyDescent="0.3">
      <c r="A188" s="131" t="s">
        <v>611</v>
      </c>
      <c r="B188" s="132" t="s">
        <v>1952</v>
      </c>
      <c r="C188" s="132" t="s">
        <v>3424</v>
      </c>
      <c r="D188" s="92">
        <v>10</v>
      </c>
      <c r="E188" s="133">
        <v>267.5</v>
      </c>
      <c r="F188" s="134">
        <v>2675</v>
      </c>
      <c r="G188" s="135">
        <v>13</v>
      </c>
      <c r="H188" s="135">
        <v>130</v>
      </c>
      <c r="I188" s="92" t="s">
        <v>170</v>
      </c>
      <c r="J188" s="133">
        <f t="shared" si="17"/>
        <v>1337.5</v>
      </c>
      <c r="K188" s="133">
        <f t="shared" si="18"/>
        <v>1337.5</v>
      </c>
      <c r="L188" s="251">
        <f t="shared" si="15"/>
        <v>0</v>
      </c>
      <c r="M188" s="133"/>
      <c r="N188" s="133"/>
      <c r="O188" s="244">
        <v>0</v>
      </c>
      <c r="P188" s="244">
        <f t="shared" si="13"/>
        <v>0</v>
      </c>
      <c r="Q188" s="77"/>
      <c r="R188" s="77">
        <v>1</v>
      </c>
      <c r="S188" s="77">
        <v>1</v>
      </c>
      <c r="T188" s="77"/>
      <c r="U188" s="77">
        <v>1</v>
      </c>
      <c r="V188" s="77">
        <v>1</v>
      </c>
      <c r="W188" s="136"/>
      <c r="X188" s="136">
        <v>1</v>
      </c>
      <c r="Y188" s="136"/>
      <c r="Z188" s="136">
        <v>1</v>
      </c>
      <c r="AA188" s="136">
        <v>1</v>
      </c>
      <c r="AB188" s="77"/>
      <c r="AC188" s="77">
        <v>1</v>
      </c>
      <c r="AD188" s="77">
        <v>1</v>
      </c>
      <c r="AE188" s="77"/>
      <c r="AF188" s="77">
        <v>1</v>
      </c>
      <c r="AG188" s="78">
        <f t="shared" si="14"/>
        <v>0</v>
      </c>
      <c r="AH188" s="78"/>
      <c r="AI188" s="182"/>
      <c r="AJ188" s="163"/>
    </row>
    <row r="189" spans="1:36" x14ac:dyDescent="0.3">
      <c r="A189" s="131" t="s">
        <v>614</v>
      </c>
      <c r="B189" s="132" t="s">
        <v>1953</v>
      </c>
      <c r="C189" s="132" t="s">
        <v>3425</v>
      </c>
      <c r="D189" s="92">
        <v>8</v>
      </c>
      <c r="E189" s="133">
        <v>201.3</v>
      </c>
      <c r="F189" s="134">
        <v>1610.4</v>
      </c>
      <c r="G189" s="135">
        <v>9.8000000000000007</v>
      </c>
      <c r="H189" s="135">
        <v>78.400000000000006</v>
      </c>
      <c r="I189" s="92" t="s">
        <v>170</v>
      </c>
      <c r="J189" s="133">
        <f t="shared" si="17"/>
        <v>805.2</v>
      </c>
      <c r="K189" s="133">
        <f t="shared" si="18"/>
        <v>805.2</v>
      </c>
      <c r="L189" s="251">
        <f t="shared" si="15"/>
        <v>0</v>
      </c>
      <c r="M189" s="133"/>
      <c r="N189" s="133"/>
      <c r="O189" s="244">
        <v>0</v>
      </c>
      <c r="P189" s="244">
        <f t="shared" si="13"/>
        <v>0</v>
      </c>
      <c r="Q189" s="77"/>
      <c r="R189" s="77">
        <v>1</v>
      </c>
      <c r="S189" s="77">
        <v>1</v>
      </c>
      <c r="T189" s="77"/>
      <c r="U189" s="77"/>
      <c r="V189" s="77">
        <v>1</v>
      </c>
      <c r="W189" s="136"/>
      <c r="X189" s="136">
        <v>1</v>
      </c>
      <c r="Y189" s="136"/>
      <c r="Z189" s="136">
        <v>1</v>
      </c>
      <c r="AA189" s="136">
        <v>1</v>
      </c>
      <c r="AB189" s="77"/>
      <c r="AC189" s="77"/>
      <c r="AD189" s="77">
        <v>1</v>
      </c>
      <c r="AE189" s="77"/>
      <c r="AF189" s="77">
        <v>1</v>
      </c>
      <c r="AG189" s="78">
        <f t="shared" si="14"/>
        <v>0</v>
      </c>
      <c r="AH189" s="78"/>
      <c r="AI189" s="182"/>
      <c r="AJ189" s="163"/>
    </row>
    <row r="190" spans="1:36" x14ac:dyDescent="0.3">
      <c r="A190" s="131" t="s">
        <v>617</v>
      </c>
      <c r="B190" s="132" t="s">
        <v>1954</v>
      </c>
      <c r="C190" s="132" t="s">
        <v>3426</v>
      </c>
      <c r="D190" s="92">
        <v>24</v>
      </c>
      <c r="E190" s="133">
        <v>209.7</v>
      </c>
      <c r="F190" s="134">
        <v>5032.8</v>
      </c>
      <c r="G190" s="135">
        <v>10.19</v>
      </c>
      <c r="H190" s="135">
        <v>244.56</v>
      </c>
      <c r="I190" s="92" t="s">
        <v>170</v>
      </c>
      <c r="J190" s="133">
        <f t="shared" si="17"/>
        <v>2516.3999999999996</v>
      </c>
      <c r="K190" s="133">
        <f t="shared" si="18"/>
        <v>2516.3999999999996</v>
      </c>
      <c r="L190" s="251">
        <f t="shared" si="15"/>
        <v>0</v>
      </c>
      <c r="M190" s="133"/>
      <c r="N190" s="133"/>
      <c r="O190" s="244">
        <v>0</v>
      </c>
      <c r="P190" s="244">
        <f t="shared" si="13"/>
        <v>0</v>
      </c>
      <c r="Q190" s="77"/>
      <c r="R190" s="77">
        <v>2</v>
      </c>
      <c r="S190" s="77">
        <v>2</v>
      </c>
      <c r="T190" s="77">
        <v>1</v>
      </c>
      <c r="U190" s="77">
        <v>1</v>
      </c>
      <c r="V190" s="77">
        <v>2</v>
      </c>
      <c r="W190" s="136">
        <v>2</v>
      </c>
      <c r="X190" s="136">
        <v>2</v>
      </c>
      <c r="Y190" s="136"/>
      <c r="Z190" s="136">
        <v>2</v>
      </c>
      <c r="AA190" s="136">
        <v>2</v>
      </c>
      <c r="AB190" s="77">
        <v>1</v>
      </c>
      <c r="AC190" s="77">
        <v>1</v>
      </c>
      <c r="AD190" s="77">
        <v>2</v>
      </c>
      <c r="AE190" s="77">
        <v>2</v>
      </c>
      <c r="AF190" s="77">
        <v>2</v>
      </c>
      <c r="AG190" s="78">
        <f t="shared" si="14"/>
        <v>0</v>
      </c>
      <c r="AH190" s="78"/>
      <c r="AI190" s="182"/>
      <c r="AJ190" s="163"/>
    </row>
    <row r="191" spans="1:36" x14ac:dyDescent="0.3">
      <c r="A191" s="131" t="s">
        <v>620</v>
      </c>
      <c r="B191" s="132" t="s">
        <v>1955</v>
      </c>
      <c r="C191" s="132" t="s">
        <v>3427</v>
      </c>
      <c r="D191" s="92">
        <v>10</v>
      </c>
      <c r="E191" s="133">
        <v>173.4</v>
      </c>
      <c r="F191" s="134">
        <v>1734</v>
      </c>
      <c r="G191" s="135">
        <v>8.44</v>
      </c>
      <c r="H191" s="135">
        <v>84.4</v>
      </c>
      <c r="I191" s="92" t="s">
        <v>170</v>
      </c>
      <c r="J191" s="133">
        <f t="shared" si="17"/>
        <v>867</v>
      </c>
      <c r="K191" s="133">
        <f t="shared" si="18"/>
        <v>867</v>
      </c>
      <c r="L191" s="251">
        <f t="shared" si="15"/>
        <v>0</v>
      </c>
      <c r="M191" s="133"/>
      <c r="N191" s="133"/>
      <c r="O191" s="244">
        <v>0</v>
      </c>
      <c r="P191" s="244">
        <f t="shared" si="13"/>
        <v>0</v>
      </c>
      <c r="Q191" s="77"/>
      <c r="R191" s="77">
        <v>1</v>
      </c>
      <c r="S191" s="77"/>
      <c r="T191" s="77">
        <v>1</v>
      </c>
      <c r="U191" s="77">
        <v>1</v>
      </c>
      <c r="V191" s="77"/>
      <c r="W191" s="136">
        <v>1</v>
      </c>
      <c r="X191" s="136">
        <v>1</v>
      </c>
      <c r="Y191" s="136"/>
      <c r="Z191" s="136">
        <v>1</v>
      </c>
      <c r="AA191" s="136"/>
      <c r="AB191" s="77">
        <v>1</v>
      </c>
      <c r="AC191" s="77">
        <v>1</v>
      </c>
      <c r="AD191" s="77"/>
      <c r="AE191" s="77">
        <v>1</v>
      </c>
      <c r="AF191" s="77">
        <v>1</v>
      </c>
      <c r="AG191" s="78">
        <f t="shared" si="14"/>
        <v>0</v>
      </c>
      <c r="AH191" s="78"/>
      <c r="AI191" s="182"/>
      <c r="AJ191" s="163"/>
    </row>
    <row r="192" spans="1:36" x14ac:dyDescent="0.3">
      <c r="A192" s="131" t="s">
        <v>623</v>
      </c>
      <c r="B192" s="132" t="s">
        <v>1956</v>
      </c>
      <c r="C192" s="132" t="s">
        <v>3428</v>
      </c>
      <c r="D192" s="92">
        <v>10</v>
      </c>
      <c r="E192" s="133">
        <v>288.3</v>
      </c>
      <c r="F192" s="134">
        <v>2883</v>
      </c>
      <c r="G192" s="135">
        <v>13.99</v>
      </c>
      <c r="H192" s="135">
        <v>139.9</v>
      </c>
      <c r="I192" s="92" t="s">
        <v>170</v>
      </c>
      <c r="J192" s="133">
        <f t="shared" si="17"/>
        <v>1441.5</v>
      </c>
      <c r="K192" s="133">
        <f t="shared" si="18"/>
        <v>1441.5</v>
      </c>
      <c r="L192" s="251">
        <f t="shared" si="15"/>
        <v>0</v>
      </c>
      <c r="M192" s="133"/>
      <c r="N192" s="133"/>
      <c r="O192" s="244">
        <v>0</v>
      </c>
      <c r="P192" s="244">
        <f t="shared" si="13"/>
        <v>0</v>
      </c>
      <c r="Q192" s="77"/>
      <c r="R192" s="77">
        <v>1</v>
      </c>
      <c r="S192" s="77"/>
      <c r="T192" s="77">
        <v>1</v>
      </c>
      <c r="U192" s="77">
        <v>1</v>
      </c>
      <c r="V192" s="77"/>
      <c r="W192" s="136">
        <v>1</v>
      </c>
      <c r="X192" s="136">
        <v>1</v>
      </c>
      <c r="Y192" s="136"/>
      <c r="Z192" s="136">
        <v>1</v>
      </c>
      <c r="AA192" s="136"/>
      <c r="AB192" s="77">
        <v>1</v>
      </c>
      <c r="AC192" s="77">
        <v>1</v>
      </c>
      <c r="AD192" s="77"/>
      <c r="AE192" s="77">
        <v>1</v>
      </c>
      <c r="AF192" s="77">
        <v>1</v>
      </c>
      <c r="AG192" s="78">
        <f t="shared" si="14"/>
        <v>0</v>
      </c>
      <c r="AH192" s="78"/>
      <c r="AI192" s="182"/>
      <c r="AJ192" s="163"/>
    </row>
    <row r="193" spans="1:36" x14ac:dyDescent="0.3">
      <c r="A193" s="131" t="s">
        <v>626</v>
      </c>
      <c r="B193" s="132" t="s">
        <v>1957</v>
      </c>
      <c r="C193" s="132" t="s">
        <v>3429</v>
      </c>
      <c r="D193" s="92">
        <v>10</v>
      </c>
      <c r="E193" s="133">
        <v>267.5</v>
      </c>
      <c r="F193" s="134">
        <v>2675</v>
      </c>
      <c r="G193" s="135">
        <v>13</v>
      </c>
      <c r="H193" s="135">
        <v>130</v>
      </c>
      <c r="I193" s="92" t="s">
        <v>170</v>
      </c>
      <c r="J193" s="133">
        <f t="shared" si="17"/>
        <v>1337.5</v>
      </c>
      <c r="K193" s="133">
        <f t="shared" si="18"/>
        <v>1337.5</v>
      </c>
      <c r="L193" s="251">
        <f t="shared" si="15"/>
        <v>0</v>
      </c>
      <c r="M193" s="133"/>
      <c r="N193" s="133"/>
      <c r="O193" s="244">
        <v>0</v>
      </c>
      <c r="P193" s="244">
        <f t="shared" si="13"/>
        <v>0</v>
      </c>
      <c r="Q193" s="77"/>
      <c r="R193" s="77">
        <v>1</v>
      </c>
      <c r="S193" s="77"/>
      <c r="T193" s="77">
        <v>1</v>
      </c>
      <c r="U193" s="77">
        <v>1</v>
      </c>
      <c r="V193" s="77"/>
      <c r="W193" s="136">
        <v>1</v>
      </c>
      <c r="X193" s="136">
        <v>1</v>
      </c>
      <c r="Y193" s="136"/>
      <c r="Z193" s="136">
        <v>1</v>
      </c>
      <c r="AA193" s="136"/>
      <c r="AB193" s="77">
        <v>1</v>
      </c>
      <c r="AC193" s="77">
        <v>1</v>
      </c>
      <c r="AD193" s="77"/>
      <c r="AE193" s="77">
        <v>1</v>
      </c>
      <c r="AF193" s="77">
        <v>1</v>
      </c>
      <c r="AG193" s="78">
        <f t="shared" si="14"/>
        <v>0</v>
      </c>
      <c r="AH193" s="78"/>
      <c r="AI193" s="182"/>
      <c r="AJ193" s="163"/>
    </row>
    <row r="194" spans="1:36" x14ac:dyDescent="0.3">
      <c r="A194" s="131" t="s">
        <v>629</v>
      </c>
      <c r="B194" s="132" t="s">
        <v>1958</v>
      </c>
      <c r="C194" s="132" t="s">
        <v>3430</v>
      </c>
      <c r="D194" s="92">
        <v>10</v>
      </c>
      <c r="E194" s="133">
        <v>237.1</v>
      </c>
      <c r="F194" s="134">
        <v>2371</v>
      </c>
      <c r="G194" s="135">
        <v>11.53</v>
      </c>
      <c r="H194" s="135">
        <v>115.3</v>
      </c>
      <c r="I194" s="92" t="s">
        <v>170</v>
      </c>
      <c r="J194" s="133">
        <f t="shared" si="17"/>
        <v>1185.5</v>
      </c>
      <c r="K194" s="133">
        <f t="shared" si="18"/>
        <v>1185.5</v>
      </c>
      <c r="L194" s="251">
        <f t="shared" si="15"/>
        <v>0</v>
      </c>
      <c r="M194" s="133"/>
      <c r="N194" s="133"/>
      <c r="O194" s="244">
        <v>0</v>
      </c>
      <c r="P194" s="244">
        <f t="shared" si="13"/>
        <v>0</v>
      </c>
      <c r="Q194" s="77"/>
      <c r="R194" s="77">
        <v>1</v>
      </c>
      <c r="S194" s="77"/>
      <c r="T194" s="77">
        <v>1</v>
      </c>
      <c r="U194" s="77">
        <v>1</v>
      </c>
      <c r="V194" s="77"/>
      <c r="W194" s="136">
        <v>1</v>
      </c>
      <c r="X194" s="136">
        <v>1</v>
      </c>
      <c r="Y194" s="136"/>
      <c r="Z194" s="136">
        <v>1</v>
      </c>
      <c r="AA194" s="136"/>
      <c r="AB194" s="77">
        <v>1</v>
      </c>
      <c r="AC194" s="77">
        <v>1</v>
      </c>
      <c r="AD194" s="77"/>
      <c r="AE194" s="77">
        <v>1</v>
      </c>
      <c r="AF194" s="77">
        <v>1</v>
      </c>
      <c r="AG194" s="78">
        <f t="shared" si="14"/>
        <v>0</v>
      </c>
      <c r="AH194" s="78"/>
      <c r="AI194" s="182"/>
      <c r="AJ194" s="163"/>
    </row>
    <row r="195" spans="1:36" x14ac:dyDescent="0.3">
      <c r="A195" s="131" t="s">
        <v>632</v>
      </c>
      <c r="B195" s="132" t="s">
        <v>1959</v>
      </c>
      <c r="C195" s="132" t="s">
        <v>3431</v>
      </c>
      <c r="D195" s="92">
        <v>10</v>
      </c>
      <c r="E195" s="133">
        <v>216.4</v>
      </c>
      <c r="F195" s="134">
        <v>2164</v>
      </c>
      <c r="G195" s="135">
        <v>10.54</v>
      </c>
      <c r="H195" s="135">
        <v>105.4</v>
      </c>
      <c r="I195" s="92" t="s">
        <v>170</v>
      </c>
      <c r="J195" s="133">
        <f t="shared" si="17"/>
        <v>1082</v>
      </c>
      <c r="K195" s="133">
        <f t="shared" si="18"/>
        <v>1082</v>
      </c>
      <c r="L195" s="251">
        <f t="shared" si="15"/>
        <v>0</v>
      </c>
      <c r="M195" s="133"/>
      <c r="N195" s="133"/>
      <c r="O195" s="244">
        <v>0</v>
      </c>
      <c r="P195" s="244">
        <f t="shared" si="13"/>
        <v>0</v>
      </c>
      <c r="Q195" s="77"/>
      <c r="R195" s="77">
        <v>1</v>
      </c>
      <c r="S195" s="77"/>
      <c r="T195" s="77">
        <v>1</v>
      </c>
      <c r="U195" s="77">
        <v>1</v>
      </c>
      <c r="V195" s="77"/>
      <c r="W195" s="136">
        <v>1</v>
      </c>
      <c r="X195" s="136">
        <v>1</v>
      </c>
      <c r="Y195" s="136"/>
      <c r="Z195" s="136">
        <v>1</v>
      </c>
      <c r="AA195" s="136"/>
      <c r="AB195" s="77">
        <v>1</v>
      </c>
      <c r="AC195" s="77">
        <v>1</v>
      </c>
      <c r="AD195" s="77"/>
      <c r="AE195" s="77">
        <v>1</v>
      </c>
      <c r="AF195" s="77">
        <v>1</v>
      </c>
      <c r="AG195" s="78">
        <f t="shared" si="14"/>
        <v>0</v>
      </c>
      <c r="AH195" s="78"/>
      <c r="AI195" s="182"/>
      <c r="AJ195" s="163"/>
    </row>
    <row r="196" spans="1:36" x14ac:dyDescent="0.3">
      <c r="A196" s="131" t="s">
        <v>635</v>
      </c>
      <c r="B196" s="132" t="s">
        <v>1960</v>
      </c>
      <c r="C196" s="132" t="s">
        <v>3432</v>
      </c>
      <c r="D196" s="92">
        <v>10</v>
      </c>
      <c r="E196" s="133">
        <v>288.3</v>
      </c>
      <c r="F196" s="134">
        <v>2883</v>
      </c>
      <c r="G196" s="135">
        <v>13.99</v>
      </c>
      <c r="H196" s="135">
        <v>139.9</v>
      </c>
      <c r="I196" s="92" t="s">
        <v>170</v>
      </c>
      <c r="J196" s="133">
        <f t="shared" si="17"/>
        <v>1441.5</v>
      </c>
      <c r="K196" s="133">
        <f t="shared" si="18"/>
        <v>1441.5</v>
      </c>
      <c r="L196" s="251">
        <f t="shared" si="15"/>
        <v>0</v>
      </c>
      <c r="M196" s="133"/>
      <c r="N196" s="133"/>
      <c r="O196" s="244">
        <v>0</v>
      </c>
      <c r="P196" s="244">
        <f t="shared" ref="P196:P259" si="19">O196*E196</f>
        <v>0</v>
      </c>
      <c r="Q196" s="77"/>
      <c r="R196" s="77">
        <v>1</v>
      </c>
      <c r="S196" s="77"/>
      <c r="T196" s="77">
        <v>1</v>
      </c>
      <c r="U196" s="77">
        <v>1</v>
      </c>
      <c r="V196" s="77"/>
      <c r="W196" s="136">
        <v>1</v>
      </c>
      <c r="X196" s="136">
        <v>1</v>
      </c>
      <c r="Y196" s="136"/>
      <c r="Z196" s="136">
        <v>1</v>
      </c>
      <c r="AA196" s="136"/>
      <c r="AB196" s="77">
        <v>1</v>
      </c>
      <c r="AC196" s="77">
        <v>1</v>
      </c>
      <c r="AD196" s="77"/>
      <c r="AE196" s="77">
        <v>1</v>
      </c>
      <c r="AF196" s="77">
        <v>1</v>
      </c>
      <c r="AG196" s="78">
        <f t="shared" ref="AG196:AG259" si="20">D196-Q196-R196-S196-T196-U196-V196-W196-X196-Y196-Z196-AA196-AB196-AC196-AD196-AE196-AF196</f>
        <v>0</v>
      </c>
      <c r="AH196" s="78"/>
      <c r="AI196" s="182"/>
      <c r="AJ196" s="163"/>
    </row>
    <row r="197" spans="1:36" x14ac:dyDescent="0.3">
      <c r="A197" s="131" t="s">
        <v>638</v>
      </c>
      <c r="B197" s="132" t="s">
        <v>1961</v>
      </c>
      <c r="C197" s="132" t="s">
        <v>3433</v>
      </c>
      <c r="D197" s="92">
        <v>10</v>
      </c>
      <c r="E197" s="133">
        <v>267.5</v>
      </c>
      <c r="F197" s="134">
        <v>2675</v>
      </c>
      <c r="G197" s="135">
        <v>13</v>
      </c>
      <c r="H197" s="135">
        <v>130</v>
      </c>
      <c r="I197" s="92" t="s">
        <v>170</v>
      </c>
      <c r="J197" s="133">
        <f t="shared" si="17"/>
        <v>1337.5</v>
      </c>
      <c r="K197" s="133">
        <f t="shared" si="18"/>
        <v>1337.5</v>
      </c>
      <c r="L197" s="251">
        <f t="shared" si="15"/>
        <v>0</v>
      </c>
      <c r="M197" s="133"/>
      <c r="N197" s="133"/>
      <c r="O197" s="244">
        <v>0</v>
      </c>
      <c r="P197" s="244">
        <f t="shared" si="19"/>
        <v>0</v>
      </c>
      <c r="Q197" s="77"/>
      <c r="R197" s="77">
        <v>1</v>
      </c>
      <c r="S197" s="77"/>
      <c r="T197" s="77">
        <v>1</v>
      </c>
      <c r="U197" s="77">
        <v>1</v>
      </c>
      <c r="V197" s="77"/>
      <c r="W197" s="136">
        <v>1</v>
      </c>
      <c r="X197" s="136">
        <v>1</v>
      </c>
      <c r="Y197" s="136"/>
      <c r="Z197" s="136">
        <v>1</v>
      </c>
      <c r="AA197" s="136"/>
      <c r="AB197" s="77">
        <v>1</v>
      </c>
      <c r="AC197" s="77">
        <v>1</v>
      </c>
      <c r="AD197" s="77"/>
      <c r="AE197" s="77">
        <v>1</v>
      </c>
      <c r="AF197" s="77">
        <v>1</v>
      </c>
      <c r="AG197" s="78">
        <f t="shared" si="20"/>
        <v>0</v>
      </c>
      <c r="AH197" s="78"/>
      <c r="AI197" s="182"/>
      <c r="AJ197" s="163"/>
    </row>
    <row r="198" spans="1:36" x14ac:dyDescent="0.3">
      <c r="A198" s="131" t="s">
        <v>641</v>
      </c>
      <c r="B198" s="132" t="s">
        <v>1962</v>
      </c>
      <c r="C198" s="132" t="s">
        <v>3434</v>
      </c>
      <c r="D198" s="92">
        <v>10</v>
      </c>
      <c r="E198" s="133">
        <v>201.3</v>
      </c>
      <c r="F198" s="134">
        <v>2013</v>
      </c>
      <c r="G198" s="135">
        <v>9.8000000000000007</v>
      </c>
      <c r="H198" s="135">
        <v>98</v>
      </c>
      <c r="I198" s="92" t="s">
        <v>170</v>
      </c>
      <c r="J198" s="133">
        <f t="shared" si="17"/>
        <v>1006.5</v>
      </c>
      <c r="K198" s="133">
        <f t="shared" si="18"/>
        <v>1006.5</v>
      </c>
      <c r="L198" s="251">
        <f t="shared" si="15"/>
        <v>0</v>
      </c>
      <c r="M198" s="133"/>
      <c r="N198" s="133"/>
      <c r="O198" s="244">
        <v>0</v>
      </c>
      <c r="P198" s="244">
        <f t="shared" si="19"/>
        <v>0</v>
      </c>
      <c r="Q198" s="77"/>
      <c r="R198" s="77">
        <v>1</v>
      </c>
      <c r="S198" s="77"/>
      <c r="T198" s="77">
        <v>1</v>
      </c>
      <c r="U198" s="77">
        <v>1</v>
      </c>
      <c r="V198" s="77"/>
      <c r="W198" s="136">
        <v>1</v>
      </c>
      <c r="X198" s="136">
        <v>1</v>
      </c>
      <c r="Y198" s="136"/>
      <c r="Z198" s="136">
        <v>1</v>
      </c>
      <c r="AA198" s="136"/>
      <c r="AB198" s="77">
        <v>1</v>
      </c>
      <c r="AC198" s="77">
        <v>1</v>
      </c>
      <c r="AD198" s="77"/>
      <c r="AE198" s="77">
        <v>1</v>
      </c>
      <c r="AF198" s="77">
        <v>1</v>
      </c>
      <c r="AG198" s="78">
        <f t="shared" si="20"/>
        <v>0</v>
      </c>
      <c r="AH198" s="78"/>
      <c r="AI198" s="182"/>
      <c r="AJ198" s="163"/>
    </row>
    <row r="199" spans="1:36" x14ac:dyDescent="0.3">
      <c r="A199" s="131" t="s">
        <v>644</v>
      </c>
      <c r="B199" s="132" t="s">
        <v>1963</v>
      </c>
      <c r="C199" s="132" t="s">
        <v>3435</v>
      </c>
      <c r="D199" s="92">
        <v>7</v>
      </c>
      <c r="E199" s="133">
        <v>173</v>
      </c>
      <c r="F199" s="134">
        <v>1211</v>
      </c>
      <c r="G199" s="135">
        <v>8.42</v>
      </c>
      <c r="H199" s="135">
        <v>58.94</v>
      </c>
      <c r="I199" s="92" t="s">
        <v>170</v>
      </c>
      <c r="J199" s="133">
        <f t="shared" si="17"/>
        <v>519</v>
      </c>
      <c r="K199" s="133">
        <f t="shared" si="18"/>
        <v>692</v>
      </c>
      <c r="L199" s="251">
        <f t="shared" si="15"/>
        <v>0</v>
      </c>
      <c r="M199" s="133"/>
      <c r="N199" s="133"/>
      <c r="O199" s="244">
        <v>0</v>
      </c>
      <c r="P199" s="244">
        <f t="shared" si="19"/>
        <v>0</v>
      </c>
      <c r="Q199" s="77"/>
      <c r="R199" s="77"/>
      <c r="S199" s="77">
        <v>1</v>
      </c>
      <c r="T199" s="77"/>
      <c r="U199" s="77"/>
      <c r="V199" s="77">
        <v>1</v>
      </c>
      <c r="W199" s="136">
        <v>1</v>
      </c>
      <c r="X199" s="136"/>
      <c r="Y199" s="136"/>
      <c r="Z199" s="136"/>
      <c r="AA199" s="136">
        <v>1</v>
      </c>
      <c r="AB199" s="77">
        <v>1</v>
      </c>
      <c r="AC199" s="77"/>
      <c r="AD199" s="77">
        <v>1</v>
      </c>
      <c r="AE199" s="77">
        <v>1</v>
      </c>
      <c r="AF199" s="77"/>
      <c r="AG199" s="78">
        <f t="shared" si="20"/>
        <v>0</v>
      </c>
      <c r="AH199" s="78"/>
      <c r="AI199" s="182"/>
      <c r="AJ199" s="163"/>
    </row>
    <row r="200" spans="1:36" x14ac:dyDescent="0.3">
      <c r="A200" s="131" t="s">
        <v>647</v>
      </c>
      <c r="B200" s="132" t="s">
        <v>1964</v>
      </c>
      <c r="C200" s="132" t="s">
        <v>3436</v>
      </c>
      <c r="D200" s="92">
        <v>8</v>
      </c>
      <c r="E200" s="133">
        <v>287.7</v>
      </c>
      <c r="F200" s="134">
        <v>2301.6</v>
      </c>
      <c r="G200" s="135">
        <v>13.97</v>
      </c>
      <c r="H200" s="135">
        <v>111.76</v>
      </c>
      <c r="I200" s="92" t="s">
        <v>170</v>
      </c>
      <c r="J200" s="133">
        <f t="shared" si="17"/>
        <v>1150.8</v>
      </c>
      <c r="K200" s="133">
        <f t="shared" si="18"/>
        <v>1150.8</v>
      </c>
      <c r="L200" s="251">
        <f t="shared" si="15"/>
        <v>0</v>
      </c>
      <c r="M200" s="133"/>
      <c r="N200" s="133"/>
      <c r="O200" s="244">
        <v>0</v>
      </c>
      <c r="P200" s="244">
        <f t="shared" si="19"/>
        <v>0</v>
      </c>
      <c r="Q200" s="77"/>
      <c r="R200" s="77"/>
      <c r="S200" s="77">
        <v>1</v>
      </c>
      <c r="T200" s="77">
        <v>1</v>
      </c>
      <c r="U200" s="77"/>
      <c r="V200" s="77">
        <v>1</v>
      </c>
      <c r="W200" s="136">
        <v>1</v>
      </c>
      <c r="X200" s="136"/>
      <c r="Y200" s="136"/>
      <c r="Z200" s="136"/>
      <c r="AA200" s="136">
        <v>1</v>
      </c>
      <c r="AB200" s="77">
        <v>1</v>
      </c>
      <c r="AC200" s="77"/>
      <c r="AD200" s="77">
        <v>1</v>
      </c>
      <c r="AE200" s="77">
        <v>1</v>
      </c>
      <c r="AF200" s="77"/>
      <c r="AG200" s="78">
        <f t="shared" si="20"/>
        <v>0</v>
      </c>
      <c r="AH200" s="78"/>
      <c r="AI200" s="182"/>
      <c r="AJ200" s="163"/>
    </row>
    <row r="201" spans="1:36" x14ac:dyDescent="0.3">
      <c r="A201" s="131" t="s">
        <v>650</v>
      </c>
      <c r="B201" s="132" t="s">
        <v>1965</v>
      </c>
      <c r="C201" s="132" t="s">
        <v>3437</v>
      </c>
      <c r="D201" s="92">
        <v>8</v>
      </c>
      <c r="E201" s="133">
        <v>267.10000000000002</v>
      </c>
      <c r="F201" s="134">
        <v>2136.8000000000002</v>
      </c>
      <c r="G201" s="135">
        <v>12.99</v>
      </c>
      <c r="H201" s="135">
        <v>103.92</v>
      </c>
      <c r="I201" s="92" t="s">
        <v>170</v>
      </c>
      <c r="J201" s="133">
        <f t="shared" si="17"/>
        <v>1068.4000000000001</v>
      </c>
      <c r="K201" s="133">
        <f t="shared" si="18"/>
        <v>1068.4000000000001</v>
      </c>
      <c r="L201" s="251">
        <f t="shared" si="15"/>
        <v>0</v>
      </c>
      <c r="M201" s="133"/>
      <c r="N201" s="133"/>
      <c r="O201" s="244">
        <v>0</v>
      </c>
      <c r="P201" s="244">
        <f t="shared" si="19"/>
        <v>0</v>
      </c>
      <c r="Q201" s="77"/>
      <c r="R201" s="77"/>
      <c r="S201" s="77">
        <v>1</v>
      </c>
      <c r="T201" s="77">
        <v>1</v>
      </c>
      <c r="U201" s="77"/>
      <c r="V201" s="77">
        <v>1</v>
      </c>
      <c r="W201" s="136">
        <v>1</v>
      </c>
      <c r="X201" s="136"/>
      <c r="Y201" s="136"/>
      <c r="Z201" s="136"/>
      <c r="AA201" s="136">
        <v>1</v>
      </c>
      <c r="AB201" s="77">
        <v>1</v>
      </c>
      <c r="AC201" s="77"/>
      <c r="AD201" s="77">
        <v>1</v>
      </c>
      <c r="AE201" s="77">
        <v>1</v>
      </c>
      <c r="AF201" s="77"/>
      <c r="AG201" s="78">
        <f t="shared" si="20"/>
        <v>0</v>
      </c>
      <c r="AH201" s="78"/>
      <c r="AI201" s="182"/>
      <c r="AJ201" s="163"/>
    </row>
    <row r="202" spans="1:36" x14ac:dyDescent="0.3">
      <c r="A202" s="131" t="s">
        <v>653</v>
      </c>
      <c r="B202" s="132" t="s">
        <v>1966</v>
      </c>
      <c r="C202" s="132" t="s">
        <v>3438</v>
      </c>
      <c r="D202" s="92">
        <v>6</v>
      </c>
      <c r="E202" s="133">
        <v>236.8</v>
      </c>
      <c r="F202" s="134">
        <v>1420.8</v>
      </c>
      <c r="G202" s="135">
        <v>11.51</v>
      </c>
      <c r="H202" s="135">
        <v>69.06</v>
      </c>
      <c r="I202" s="92" t="s">
        <v>170</v>
      </c>
      <c r="J202" s="133">
        <f t="shared" si="17"/>
        <v>710.40000000000009</v>
      </c>
      <c r="K202" s="133">
        <f t="shared" si="18"/>
        <v>710.40000000000009</v>
      </c>
      <c r="L202" s="251">
        <f t="shared" si="15"/>
        <v>0</v>
      </c>
      <c r="M202" s="133"/>
      <c r="N202" s="133"/>
      <c r="O202" s="244">
        <v>0</v>
      </c>
      <c r="P202" s="244">
        <f t="shared" si="19"/>
        <v>0</v>
      </c>
      <c r="Q202" s="77"/>
      <c r="R202" s="77"/>
      <c r="S202" s="77">
        <v>1</v>
      </c>
      <c r="T202" s="77"/>
      <c r="U202" s="77"/>
      <c r="V202" s="77">
        <v>1</v>
      </c>
      <c r="W202" s="136">
        <v>1</v>
      </c>
      <c r="X202" s="136"/>
      <c r="Y202" s="136"/>
      <c r="Z202" s="136"/>
      <c r="AA202" s="136">
        <v>1</v>
      </c>
      <c r="AB202" s="77"/>
      <c r="AC202" s="77"/>
      <c r="AD202" s="77">
        <v>1</v>
      </c>
      <c r="AE202" s="77">
        <v>1</v>
      </c>
      <c r="AF202" s="77"/>
      <c r="AG202" s="78">
        <f t="shared" si="20"/>
        <v>0</v>
      </c>
      <c r="AH202" s="78"/>
      <c r="AI202" s="182"/>
      <c r="AJ202" s="163"/>
    </row>
    <row r="203" spans="1:36" x14ac:dyDescent="0.3">
      <c r="A203" s="131" t="s">
        <v>656</v>
      </c>
      <c r="B203" s="132" t="s">
        <v>1967</v>
      </c>
      <c r="C203" s="132" t="s">
        <v>3439</v>
      </c>
      <c r="D203" s="92">
        <v>6</v>
      </c>
      <c r="E203" s="133">
        <v>215.8</v>
      </c>
      <c r="F203" s="134">
        <v>1294.8</v>
      </c>
      <c r="G203" s="135">
        <v>10.51</v>
      </c>
      <c r="H203" s="135">
        <v>63.06</v>
      </c>
      <c r="I203" s="92" t="s">
        <v>170</v>
      </c>
      <c r="J203" s="133">
        <f t="shared" si="17"/>
        <v>647.40000000000009</v>
      </c>
      <c r="K203" s="133">
        <f t="shared" si="18"/>
        <v>647.40000000000009</v>
      </c>
      <c r="L203" s="251">
        <f t="shared" si="15"/>
        <v>0</v>
      </c>
      <c r="M203" s="133"/>
      <c r="N203" s="133"/>
      <c r="O203" s="244">
        <v>0</v>
      </c>
      <c r="P203" s="244">
        <f t="shared" si="19"/>
        <v>0</v>
      </c>
      <c r="Q203" s="77"/>
      <c r="R203" s="77"/>
      <c r="S203" s="77">
        <v>1</v>
      </c>
      <c r="T203" s="77"/>
      <c r="U203" s="77"/>
      <c r="V203" s="77">
        <v>1</v>
      </c>
      <c r="W203" s="136">
        <v>1</v>
      </c>
      <c r="X203" s="136"/>
      <c r="Y203" s="136"/>
      <c r="Z203" s="136"/>
      <c r="AA203" s="136">
        <v>1</v>
      </c>
      <c r="AB203" s="77"/>
      <c r="AC203" s="77"/>
      <c r="AD203" s="77">
        <v>1</v>
      </c>
      <c r="AE203" s="77">
        <v>1</v>
      </c>
      <c r="AF203" s="77"/>
      <c r="AG203" s="78">
        <f t="shared" si="20"/>
        <v>0</v>
      </c>
      <c r="AH203" s="78"/>
      <c r="AI203" s="182"/>
      <c r="AJ203" s="163"/>
    </row>
    <row r="204" spans="1:36" x14ac:dyDescent="0.3">
      <c r="A204" s="131" t="s">
        <v>659</v>
      </c>
      <c r="B204" s="132" t="s">
        <v>1968</v>
      </c>
      <c r="C204" s="132" t="s">
        <v>3440</v>
      </c>
      <c r="D204" s="92">
        <v>8</v>
      </c>
      <c r="E204" s="133">
        <v>287.5</v>
      </c>
      <c r="F204" s="134">
        <v>2300</v>
      </c>
      <c r="G204" s="135">
        <v>13.96</v>
      </c>
      <c r="H204" s="135">
        <v>111.68</v>
      </c>
      <c r="I204" s="92" t="s">
        <v>170</v>
      </c>
      <c r="J204" s="133">
        <f t="shared" si="17"/>
        <v>1150</v>
      </c>
      <c r="K204" s="133">
        <f t="shared" si="18"/>
        <v>1150</v>
      </c>
      <c r="L204" s="251">
        <f t="shared" si="15"/>
        <v>0</v>
      </c>
      <c r="M204" s="133"/>
      <c r="N204" s="133"/>
      <c r="O204" s="244">
        <v>0</v>
      </c>
      <c r="P204" s="244">
        <f t="shared" si="19"/>
        <v>0</v>
      </c>
      <c r="Q204" s="77"/>
      <c r="R204" s="77"/>
      <c r="S204" s="77">
        <v>1</v>
      </c>
      <c r="T204" s="77">
        <v>1</v>
      </c>
      <c r="U204" s="77"/>
      <c r="V204" s="77">
        <v>1</v>
      </c>
      <c r="W204" s="136">
        <v>1</v>
      </c>
      <c r="X204" s="136"/>
      <c r="Y204" s="136"/>
      <c r="Z204" s="136"/>
      <c r="AA204" s="136">
        <v>1</v>
      </c>
      <c r="AB204" s="77">
        <v>1</v>
      </c>
      <c r="AC204" s="77"/>
      <c r="AD204" s="77">
        <v>1</v>
      </c>
      <c r="AE204" s="77">
        <v>1</v>
      </c>
      <c r="AF204" s="77"/>
      <c r="AG204" s="78">
        <f t="shared" si="20"/>
        <v>0</v>
      </c>
      <c r="AH204" s="78"/>
      <c r="AI204" s="182"/>
      <c r="AJ204" s="163"/>
    </row>
    <row r="205" spans="1:36" x14ac:dyDescent="0.3">
      <c r="A205" s="131" t="s">
        <v>662</v>
      </c>
      <c r="B205" s="132" t="s">
        <v>1969</v>
      </c>
      <c r="C205" s="132" t="s">
        <v>3441</v>
      </c>
      <c r="D205" s="92">
        <v>8</v>
      </c>
      <c r="E205" s="133">
        <v>266.8</v>
      </c>
      <c r="F205" s="134">
        <v>2134.4</v>
      </c>
      <c r="G205" s="135">
        <v>12.97</v>
      </c>
      <c r="H205" s="135">
        <v>103.76</v>
      </c>
      <c r="I205" s="92" t="s">
        <v>170</v>
      </c>
      <c r="J205" s="133">
        <f t="shared" si="17"/>
        <v>1067.2</v>
      </c>
      <c r="K205" s="133">
        <f t="shared" si="18"/>
        <v>1067.2</v>
      </c>
      <c r="L205" s="251">
        <f t="shared" si="15"/>
        <v>0</v>
      </c>
      <c r="M205" s="133"/>
      <c r="N205" s="133"/>
      <c r="O205" s="244">
        <v>0</v>
      </c>
      <c r="P205" s="244">
        <f t="shared" si="19"/>
        <v>0</v>
      </c>
      <c r="Q205" s="77"/>
      <c r="R205" s="77"/>
      <c r="S205" s="77">
        <v>1</v>
      </c>
      <c r="T205" s="77">
        <v>1</v>
      </c>
      <c r="U205" s="77"/>
      <c r="V205" s="77">
        <v>1</v>
      </c>
      <c r="W205" s="136">
        <v>1</v>
      </c>
      <c r="X205" s="136"/>
      <c r="Y205" s="136"/>
      <c r="Z205" s="136"/>
      <c r="AA205" s="136">
        <v>1</v>
      </c>
      <c r="AB205" s="77">
        <v>1</v>
      </c>
      <c r="AC205" s="77"/>
      <c r="AD205" s="77">
        <v>1</v>
      </c>
      <c r="AE205" s="77">
        <v>1</v>
      </c>
      <c r="AF205" s="77"/>
      <c r="AG205" s="78">
        <f t="shared" si="20"/>
        <v>0</v>
      </c>
      <c r="AH205" s="78"/>
      <c r="AI205" s="182"/>
      <c r="AJ205" s="163"/>
    </row>
    <row r="206" spans="1:36" x14ac:dyDescent="0.3">
      <c r="A206" s="131" t="s">
        <v>665</v>
      </c>
      <c r="B206" s="132" t="s">
        <v>1970</v>
      </c>
      <c r="C206" s="132" t="s">
        <v>3442</v>
      </c>
      <c r="D206" s="92">
        <v>6</v>
      </c>
      <c r="E206" s="133">
        <v>200.6</v>
      </c>
      <c r="F206" s="134">
        <v>1203.5999999999999</v>
      </c>
      <c r="G206" s="135">
        <v>9.77</v>
      </c>
      <c r="H206" s="135">
        <v>58.62</v>
      </c>
      <c r="I206" s="92" t="s">
        <v>170</v>
      </c>
      <c r="J206" s="133">
        <f t="shared" si="17"/>
        <v>601.79999999999995</v>
      </c>
      <c r="K206" s="133">
        <f t="shared" si="18"/>
        <v>601.79999999999995</v>
      </c>
      <c r="L206" s="251">
        <f t="shared" si="15"/>
        <v>0</v>
      </c>
      <c r="M206" s="133"/>
      <c r="N206" s="133"/>
      <c r="O206" s="244">
        <v>0</v>
      </c>
      <c r="P206" s="244">
        <f t="shared" si="19"/>
        <v>0</v>
      </c>
      <c r="Q206" s="77"/>
      <c r="R206" s="77"/>
      <c r="S206" s="77">
        <v>1</v>
      </c>
      <c r="T206" s="77"/>
      <c r="U206" s="77"/>
      <c r="V206" s="77">
        <v>1</v>
      </c>
      <c r="W206" s="136">
        <v>1</v>
      </c>
      <c r="X206" s="136"/>
      <c r="Y206" s="136"/>
      <c r="Z206" s="136"/>
      <c r="AA206" s="136">
        <v>1</v>
      </c>
      <c r="AB206" s="77"/>
      <c r="AC206" s="77"/>
      <c r="AD206" s="77">
        <v>1</v>
      </c>
      <c r="AE206" s="77">
        <v>1</v>
      </c>
      <c r="AF206" s="77"/>
      <c r="AG206" s="78">
        <f t="shared" si="20"/>
        <v>0</v>
      </c>
      <c r="AH206" s="78"/>
      <c r="AI206" s="182"/>
      <c r="AJ206" s="163"/>
    </row>
    <row r="207" spans="1:36" x14ac:dyDescent="0.3">
      <c r="A207" s="131" t="s">
        <v>668</v>
      </c>
      <c r="B207" s="132" t="s">
        <v>1971</v>
      </c>
      <c r="C207" s="132" t="s">
        <v>3443</v>
      </c>
      <c r="D207" s="92">
        <v>1</v>
      </c>
      <c r="E207" s="133">
        <v>13.9</v>
      </c>
      <c r="F207" s="134">
        <v>13.9</v>
      </c>
      <c r="G207" s="135">
        <v>0.69</v>
      </c>
      <c r="H207" s="135">
        <v>0.69</v>
      </c>
      <c r="I207" s="92" t="s">
        <v>170</v>
      </c>
      <c r="J207" s="133">
        <f t="shared" si="17"/>
        <v>0</v>
      </c>
      <c r="K207" s="133">
        <f t="shared" si="18"/>
        <v>13.9</v>
      </c>
      <c r="L207" s="251">
        <f t="shared" si="15"/>
        <v>0</v>
      </c>
      <c r="M207" s="133"/>
      <c r="N207" s="133"/>
      <c r="O207" s="244">
        <v>0</v>
      </c>
      <c r="P207" s="244">
        <f t="shared" si="19"/>
        <v>0</v>
      </c>
      <c r="Q207" s="77"/>
      <c r="R207" s="77"/>
      <c r="S207" s="77"/>
      <c r="T207" s="77"/>
      <c r="U207" s="77"/>
      <c r="V207" s="77"/>
      <c r="W207" s="136"/>
      <c r="X207" s="136"/>
      <c r="Y207" s="136"/>
      <c r="Z207" s="136"/>
      <c r="AA207" s="136"/>
      <c r="AB207" s="77">
        <v>1</v>
      </c>
      <c r="AC207" s="77"/>
      <c r="AD207" s="77"/>
      <c r="AE207" s="77"/>
      <c r="AF207" s="77"/>
      <c r="AG207" s="78">
        <f t="shared" si="20"/>
        <v>0</v>
      </c>
      <c r="AH207" s="78"/>
      <c r="AI207" s="182"/>
      <c r="AJ207" s="163"/>
    </row>
    <row r="208" spans="1:36" x14ac:dyDescent="0.3">
      <c r="A208" s="131" t="s">
        <v>671</v>
      </c>
      <c r="B208" s="132" t="s">
        <v>1972</v>
      </c>
      <c r="C208" s="132" t="s">
        <v>3444</v>
      </c>
      <c r="D208" s="92">
        <v>3</v>
      </c>
      <c r="E208" s="133">
        <v>51.4</v>
      </c>
      <c r="F208" s="134">
        <v>154.19999999999999</v>
      </c>
      <c r="G208" s="135">
        <v>2.4900000000000002</v>
      </c>
      <c r="H208" s="135">
        <v>7.47</v>
      </c>
      <c r="I208" s="92" t="s">
        <v>170</v>
      </c>
      <c r="J208" s="133">
        <f t="shared" si="17"/>
        <v>102.8</v>
      </c>
      <c r="K208" s="133">
        <f t="shared" si="18"/>
        <v>51.4</v>
      </c>
      <c r="L208" s="251">
        <f t="shared" ref="L208:L271" si="21">AG208*E208</f>
        <v>0</v>
      </c>
      <c r="M208" s="133"/>
      <c r="N208" s="133"/>
      <c r="O208" s="244">
        <v>0</v>
      </c>
      <c r="P208" s="244">
        <f t="shared" si="19"/>
        <v>0</v>
      </c>
      <c r="Q208" s="77"/>
      <c r="R208" s="77"/>
      <c r="S208" s="77"/>
      <c r="T208" s="77">
        <v>1</v>
      </c>
      <c r="U208" s="77">
        <v>1</v>
      </c>
      <c r="V208" s="77"/>
      <c r="W208" s="136"/>
      <c r="X208" s="136"/>
      <c r="Y208" s="136"/>
      <c r="Z208" s="136"/>
      <c r="AA208" s="136"/>
      <c r="AB208" s="77"/>
      <c r="AC208" s="77">
        <v>1</v>
      </c>
      <c r="AD208" s="77"/>
      <c r="AE208" s="77"/>
      <c r="AF208" s="77"/>
      <c r="AG208" s="78">
        <f t="shared" si="20"/>
        <v>0</v>
      </c>
      <c r="AH208" s="78"/>
      <c r="AI208" s="182"/>
      <c r="AJ208" s="163"/>
    </row>
    <row r="209" spans="1:36" x14ac:dyDescent="0.3">
      <c r="A209" s="131" t="s">
        <v>674</v>
      </c>
      <c r="B209" s="132" t="s">
        <v>1973</v>
      </c>
      <c r="C209" s="132" t="s">
        <v>3445</v>
      </c>
      <c r="D209" s="92">
        <v>1</v>
      </c>
      <c r="E209" s="133">
        <v>33.9</v>
      </c>
      <c r="F209" s="134">
        <v>33.9</v>
      </c>
      <c r="G209" s="135">
        <v>1.65</v>
      </c>
      <c r="H209" s="135">
        <v>1.65</v>
      </c>
      <c r="I209" s="92" t="s">
        <v>170</v>
      </c>
      <c r="J209" s="133">
        <f t="shared" si="17"/>
        <v>33.9</v>
      </c>
      <c r="K209" s="133">
        <f t="shared" si="18"/>
        <v>0</v>
      </c>
      <c r="L209" s="251">
        <f t="shared" si="21"/>
        <v>0</v>
      </c>
      <c r="M209" s="133"/>
      <c r="N209" s="133"/>
      <c r="O209" s="244">
        <v>0</v>
      </c>
      <c r="P209" s="244">
        <f t="shared" si="19"/>
        <v>0</v>
      </c>
      <c r="Q209" s="77"/>
      <c r="R209" s="77"/>
      <c r="S209" s="77"/>
      <c r="T209" s="77">
        <v>1</v>
      </c>
      <c r="U209" s="77"/>
      <c r="V209" s="77"/>
      <c r="W209" s="136"/>
      <c r="X209" s="136"/>
      <c r="Y209" s="136"/>
      <c r="Z209" s="136"/>
      <c r="AA209" s="136"/>
      <c r="AB209" s="77"/>
      <c r="AC209" s="77"/>
      <c r="AD209" s="77"/>
      <c r="AE209" s="77"/>
      <c r="AF209" s="77"/>
      <c r="AG209" s="78">
        <f t="shared" si="20"/>
        <v>0</v>
      </c>
      <c r="AH209" s="78"/>
      <c r="AI209" s="182"/>
      <c r="AJ209" s="163"/>
    </row>
    <row r="210" spans="1:36" x14ac:dyDescent="0.3">
      <c r="A210" s="131" t="s">
        <v>677</v>
      </c>
      <c r="B210" s="132" t="s">
        <v>1974</v>
      </c>
      <c r="C210" s="132" t="s">
        <v>3446</v>
      </c>
      <c r="D210" s="92">
        <v>2</v>
      </c>
      <c r="E210" s="133">
        <v>50.2</v>
      </c>
      <c r="F210" s="134">
        <v>100.4</v>
      </c>
      <c r="G210" s="135">
        <v>2.4300000000000002</v>
      </c>
      <c r="H210" s="135">
        <v>4.8600000000000003</v>
      </c>
      <c r="I210" s="92" t="s">
        <v>170</v>
      </c>
      <c r="J210" s="133">
        <f t="shared" si="17"/>
        <v>50.2</v>
      </c>
      <c r="K210" s="133">
        <f t="shared" si="18"/>
        <v>50.2</v>
      </c>
      <c r="L210" s="251">
        <f t="shared" si="21"/>
        <v>0</v>
      </c>
      <c r="M210" s="133"/>
      <c r="N210" s="133"/>
      <c r="O210" s="244">
        <v>0</v>
      </c>
      <c r="P210" s="244">
        <f t="shared" si="19"/>
        <v>0</v>
      </c>
      <c r="Q210" s="77"/>
      <c r="R210" s="77"/>
      <c r="S210" s="77"/>
      <c r="T210" s="77">
        <v>1</v>
      </c>
      <c r="U210" s="77"/>
      <c r="V210" s="77"/>
      <c r="W210" s="136"/>
      <c r="X210" s="136"/>
      <c r="Y210" s="136"/>
      <c r="Z210" s="136"/>
      <c r="AA210" s="136"/>
      <c r="AB210" s="77">
        <v>1</v>
      </c>
      <c r="AC210" s="77"/>
      <c r="AD210" s="77"/>
      <c r="AE210" s="77"/>
      <c r="AF210" s="77"/>
      <c r="AG210" s="78">
        <f t="shared" si="20"/>
        <v>0</v>
      </c>
      <c r="AH210" s="78"/>
      <c r="AI210" s="182"/>
      <c r="AJ210" s="163"/>
    </row>
    <row r="211" spans="1:36" x14ac:dyDescent="0.3">
      <c r="A211" s="131" t="s">
        <v>680</v>
      </c>
      <c r="B211" s="132" t="s">
        <v>1975</v>
      </c>
      <c r="C211" s="132" t="s">
        <v>3447</v>
      </c>
      <c r="D211" s="92">
        <v>1</v>
      </c>
      <c r="E211" s="133">
        <v>45.2</v>
      </c>
      <c r="F211" s="134">
        <v>45.2</v>
      </c>
      <c r="G211" s="135">
        <v>2.2000000000000002</v>
      </c>
      <c r="H211" s="135">
        <v>2.2000000000000002</v>
      </c>
      <c r="I211" s="92" t="s">
        <v>170</v>
      </c>
      <c r="J211" s="133">
        <f t="shared" si="17"/>
        <v>45.2</v>
      </c>
      <c r="K211" s="133">
        <f t="shared" si="18"/>
        <v>0</v>
      </c>
      <c r="L211" s="251">
        <f t="shared" si="21"/>
        <v>0</v>
      </c>
      <c r="M211" s="133"/>
      <c r="N211" s="133"/>
      <c r="O211" s="244">
        <v>0</v>
      </c>
      <c r="P211" s="244">
        <f t="shared" si="19"/>
        <v>0</v>
      </c>
      <c r="Q211" s="77"/>
      <c r="R211" s="77"/>
      <c r="S211" s="77"/>
      <c r="T211" s="77">
        <v>1</v>
      </c>
      <c r="U211" s="77"/>
      <c r="V211" s="77"/>
      <c r="W211" s="136"/>
      <c r="X211" s="136"/>
      <c r="Y211" s="136"/>
      <c r="Z211" s="136"/>
      <c r="AA211" s="136"/>
      <c r="AB211" s="77"/>
      <c r="AC211" s="77"/>
      <c r="AD211" s="77"/>
      <c r="AE211" s="77"/>
      <c r="AF211" s="77"/>
      <c r="AG211" s="78">
        <f t="shared" si="20"/>
        <v>0</v>
      </c>
      <c r="AH211" s="78"/>
      <c r="AI211" s="182"/>
      <c r="AJ211" s="163"/>
    </row>
    <row r="212" spans="1:36" x14ac:dyDescent="0.3">
      <c r="A212" s="131" t="s">
        <v>683</v>
      </c>
      <c r="B212" s="132" t="s">
        <v>1976</v>
      </c>
      <c r="C212" s="132" t="s">
        <v>3448</v>
      </c>
      <c r="D212" s="92">
        <v>2</v>
      </c>
      <c r="E212" s="133">
        <v>63.7</v>
      </c>
      <c r="F212" s="134">
        <v>127.4</v>
      </c>
      <c r="G212" s="135">
        <v>3.1</v>
      </c>
      <c r="H212" s="135">
        <v>6.2</v>
      </c>
      <c r="I212" s="92" t="s">
        <v>170</v>
      </c>
      <c r="J212" s="133">
        <f t="shared" si="17"/>
        <v>63.7</v>
      </c>
      <c r="K212" s="133">
        <f t="shared" si="18"/>
        <v>63.7</v>
      </c>
      <c r="L212" s="251">
        <f t="shared" si="21"/>
        <v>0</v>
      </c>
      <c r="M212" s="133"/>
      <c r="N212" s="133"/>
      <c r="O212" s="244">
        <v>0</v>
      </c>
      <c r="P212" s="244">
        <f t="shared" si="19"/>
        <v>0</v>
      </c>
      <c r="Q212" s="77"/>
      <c r="R212" s="77"/>
      <c r="S212" s="77"/>
      <c r="T212" s="77">
        <v>1</v>
      </c>
      <c r="U212" s="77"/>
      <c r="V212" s="77"/>
      <c r="W212" s="136"/>
      <c r="X212" s="136"/>
      <c r="Y212" s="136"/>
      <c r="Z212" s="136"/>
      <c r="AA212" s="136"/>
      <c r="AB212" s="77">
        <v>1</v>
      </c>
      <c r="AC212" s="77"/>
      <c r="AD212" s="77"/>
      <c r="AE212" s="77"/>
      <c r="AF212" s="77"/>
      <c r="AG212" s="78">
        <f t="shared" si="20"/>
        <v>0</v>
      </c>
      <c r="AH212" s="78"/>
      <c r="AI212" s="182"/>
      <c r="AJ212" s="163"/>
    </row>
    <row r="213" spans="1:36" x14ac:dyDescent="0.3">
      <c r="A213" s="131" t="s">
        <v>686</v>
      </c>
      <c r="B213" s="132" t="s">
        <v>1977</v>
      </c>
      <c r="C213" s="132" t="s">
        <v>3449</v>
      </c>
      <c r="D213" s="92">
        <v>2</v>
      </c>
      <c r="E213" s="133">
        <v>66.8</v>
      </c>
      <c r="F213" s="134">
        <v>133.6</v>
      </c>
      <c r="G213" s="135">
        <v>3.25</v>
      </c>
      <c r="H213" s="135">
        <v>6.5</v>
      </c>
      <c r="I213" s="92" t="s">
        <v>170</v>
      </c>
      <c r="J213" s="133">
        <f t="shared" si="17"/>
        <v>66.8</v>
      </c>
      <c r="K213" s="133">
        <f t="shared" si="18"/>
        <v>66.8</v>
      </c>
      <c r="L213" s="251">
        <f t="shared" si="21"/>
        <v>0</v>
      </c>
      <c r="M213" s="133"/>
      <c r="N213" s="133"/>
      <c r="O213" s="244">
        <v>0</v>
      </c>
      <c r="P213" s="244">
        <f t="shared" si="19"/>
        <v>0</v>
      </c>
      <c r="Q213" s="77"/>
      <c r="R213" s="77"/>
      <c r="S213" s="77"/>
      <c r="T213" s="77">
        <v>1</v>
      </c>
      <c r="U213" s="77"/>
      <c r="V213" s="77"/>
      <c r="W213" s="136"/>
      <c r="X213" s="136"/>
      <c r="Y213" s="136"/>
      <c r="Z213" s="136"/>
      <c r="AA213" s="136"/>
      <c r="AB213" s="77">
        <v>1</v>
      </c>
      <c r="AC213" s="77"/>
      <c r="AD213" s="77"/>
      <c r="AE213" s="77"/>
      <c r="AF213" s="77"/>
      <c r="AG213" s="78">
        <f t="shared" si="20"/>
        <v>0</v>
      </c>
      <c r="AH213" s="78"/>
      <c r="AI213" s="182"/>
      <c r="AJ213" s="163"/>
    </row>
    <row r="214" spans="1:36" x14ac:dyDescent="0.3">
      <c r="A214" s="131" t="s">
        <v>689</v>
      </c>
      <c r="B214" s="132" t="s">
        <v>1978</v>
      </c>
      <c r="C214" s="132" t="s">
        <v>3450</v>
      </c>
      <c r="D214" s="92">
        <v>1</v>
      </c>
      <c r="E214" s="133">
        <v>69</v>
      </c>
      <c r="F214" s="134">
        <v>69</v>
      </c>
      <c r="G214" s="135">
        <v>3.37</v>
      </c>
      <c r="H214" s="135">
        <v>3.37</v>
      </c>
      <c r="I214" s="92" t="s">
        <v>170</v>
      </c>
      <c r="J214" s="133">
        <f t="shared" si="17"/>
        <v>69</v>
      </c>
      <c r="K214" s="133">
        <f t="shared" si="18"/>
        <v>0</v>
      </c>
      <c r="L214" s="251">
        <f t="shared" si="21"/>
        <v>0</v>
      </c>
      <c r="M214" s="133"/>
      <c r="N214" s="133"/>
      <c r="O214" s="244">
        <v>0</v>
      </c>
      <c r="P214" s="244">
        <f t="shared" si="19"/>
        <v>0</v>
      </c>
      <c r="Q214" s="77"/>
      <c r="R214" s="77"/>
      <c r="S214" s="77"/>
      <c r="T214" s="77">
        <v>1</v>
      </c>
      <c r="U214" s="77"/>
      <c r="V214" s="77"/>
      <c r="W214" s="136"/>
      <c r="X214" s="136"/>
      <c r="Y214" s="136"/>
      <c r="Z214" s="136"/>
      <c r="AA214" s="136"/>
      <c r="AB214" s="77"/>
      <c r="AC214" s="77"/>
      <c r="AD214" s="77"/>
      <c r="AE214" s="77"/>
      <c r="AF214" s="77"/>
      <c r="AG214" s="78">
        <f t="shared" si="20"/>
        <v>0</v>
      </c>
      <c r="AH214" s="78"/>
      <c r="AI214" s="182"/>
      <c r="AJ214" s="163"/>
    </row>
    <row r="215" spans="1:36" ht="31.2" x14ac:dyDescent="0.3">
      <c r="A215" s="131" t="s">
        <v>692</v>
      </c>
      <c r="B215" s="132" t="s">
        <v>1979</v>
      </c>
      <c r="C215" s="132" t="s">
        <v>3451</v>
      </c>
      <c r="D215" s="92">
        <v>2</v>
      </c>
      <c r="E215" s="133">
        <v>41.8</v>
      </c>
      <c r="F215" s="134">
        <v>83.6</v>
      </c>
      <c r="G215" s="135">
        <v>2.0299999999999998</v>
      </c>
      <c r="H215" s="135">
        <v>4.0599999999999996</v>
      </c>
      <c r="I215" s="92" t="s">
        <v>170</v>
      </c>
      <c r="J215" s="133">
        <f t="shared" si="17"/>
        <v>41.8</v>
      </c>
      <c r="K215" s="133">
        <f t="shared" si="18"/>
        <v>41.8</v>
      </c>
      <c r="L215" s="251">
        <f t="shared" si="21"/>
        <v>0</v>
      </c>
      <c r="M215" s="133"/>
      <c r="N215" s="133"/>
      <c r="O215" s="244">
        <v>0</v>
      </c>
      <c r="P215" s="244">
        <f t="shared" si="19"/>
        <v>0</v>
      </c>
      <c r="Q215" s="77"/>
      <c r="R215" s="77"/>
      <c r="S215" s="77"/>
      <c r="T215" s="77">
        <v>1</v>
      </c>
      <c r="U215" s="77"/>
      <c r="V215" s="77"/>
      <c r="W215" s="136"/>
      <c r="X215" s="136"/>
      <c r="Y215" s="136"/>
      <c r="Z215" s="136"/>
      <c r="AA215" s="136"/>
      <c r="AB215" s="77">
        <v>1</v>
      </c>
      <c r="AC215" s="77"/>
      <c r="AD215" s="77"/>
      <c r="AE215" s="77"/>
      <c r="AF215" s="77"/>
      <c r="AG215" s="78">
        <f t="shared" si="20"/>
        <v>0</v>
      </c>
      <c r="AH215" s="78" t="s">
        <v>1775</v>
      </c>
      <c r="AI215" s="182"/>
      <c r="AJ215" s="163"/>
    </row>
    <row r="216" spans="1:36" x14ac:dyDescent="0.3">
      <c r="A216" s="131" t="s">
        <v>695</v>
      </c>
      <c r="B216" s="132" t="s">
        <v>1980</v>
      </c>
      <c r="C216" s="132" t="s">
        <v>3452</v>
      </c>
      <c r="D216" s="92">
        <v>4</v>
      </c>
      <c r="E216" s="133">
        <v>42.5</v>
      </c>
      <c r="F216" s="134">
        <v>170</v>
      </c>
      <c r="G216" s="135">
        <v>2.06</v>
      </c>
      <c r="H216" s="135">
        <v>8.24</v>
      </c>
      <c r="I216" s="92" t="s">
        <v>170</v>
      </c>
      <c r="J216" s="133">
        <f t="shared" si="17"/>
        <v>85</v>
      </c>
      <c r="K216" s="133">
        <f t="shared" si="18"/>
        <v>85</v>
      </c>
      <c r="L216" s="251">
        <f t="shared" si="21"/>
        <v>0</v>
      </c>
      <c r="M216" s="133"/>
      <c r="N216" s="133"/>
      <c r="O216" s="244">
        <v>0</v>
      </c>
      <c r="P216" s="244">
        <f t="shared" si="19"/>
        <v>0</v>
      </c>
      <c r="Q216" s="77"/>
      <c r="R216" s="77"/>
      <c r="S216" s="77"/>
      <c r="T216" s="77">
        <v>1</v>
      </c>
      <c r="U216" s="77">
        <v>1</v>
      </c>
      <c r="V216" s="77"/>
      <c r="W216" s="136"/>
      <c r="X216" s="136"/>
      <c r="Y216" s="136"/>
      <c r="Z216" s="136"/>
      <c r="AA216" s="136"/>
      <c r="AB216" s="77">
        <v>1</v>
      </c>
      <c r="AC216" s="77">
        <v>1</v>
      </c>
      <c r="AD216" s="77"/>
      <c r="AE216" s="77"/>
      <c r="AF216" s="77"/>
      <c r="AG216" s="78">
        <f t="shared" si="20"/>
        <v>0</v>
      </c>
      <c r="AH216" s="78"/>
      <c r="AI216" s="182"/>
      <c r="AJ216" s="163"/>
    </row>
    <row r="217" spans="1:36" x14ac:dyDescent="0.3">
      <c r="A217" s="131" t="s">
        <v>698</v>
      </c>
      <c r="B217" s="132" t="s">
        <v>1981</v>
      </c>
      <c r="C217" s="132" t="s">
        <v>3453</v>
      </c>
      <c r="D217" s="92">
        <v>1</v>
      </c>
      <c r="E217" s="133">
        <v>208.5</v>
      </c>
      <c r="F217" s="134">
        <v>208.5</v>
      </c>
      <c r="G217" s="135">
        <v>10.130000000000001</v>
      </c>
      <c r="H217" s="135">
        <v>10.130000000000001</v>
      </c>
      <c r="I217" s="92" t="s">
        <v>170</v>
      </c>
      <c r="J217" s="133">
        <f t="shared" si="17"/>
        <v>208.5</v>
      </c>
      <c r="K217" s="133">
        <f t="shared" si="18"/>
        <v>0</v>
      </c>
      <c r="L217" s="251">
        <f t="shared" si="21"/>
        <v>0</v>
      </c>
      <c r="M217" s="133"/>
      <c r="N217" s="133"/>
      <c r="O217" s="244">
        <v>0</v>
      </c>
      <c r="P217" s="244">
        <f t="shared" si="19"/>
        <v>0</v>
      </c>
      <c r="Q217" s="77"/>
      <c r="R217" s="77"/>
      <c r="S217" s="77"/>
      <c r="T217" s="77">
        <v>1</v>
      </c>
      <c r="U217" s="77"/>
      <c r="V217" s="77"/>
      <c r="W217" s="136"/>
      <c r="X217" s="136"/>
      <c r="Y217" s="136"/>
      <c r="Z217" s="136"/>
      <c r="AA217" s="136"/>
      <c r="AB217" s="77"/>
      <c r="AC217" s="77"/>
      <c r="AD217" s="77"/>
      <c r="AE217" s="77"/>
      <c r="AF217" s="77"/>
      <c r="AG217" s="78">
        <f t="shared" si="20"/>
        <v>0</v>
      </c>
      <c r="AH217" s="78"/>
      <c r="AI217" s="182"/>
      <c r="AJ217" s="163"/>
    </row>
    <row r="218" spans="1:36" x14ac:dyDescent="0.3">
      <c r="A218" s="131" t="s">
        <v>701</v>
      </c>
      <c r="B218" s="132" t="s">
        <v>1982</v>
      </c>
      <c r="C218" s="132" t="s">
        <v>3454</v>
      </c>
      <c r="D218" s="92">
        <v>2</v>
      </c>
      <c r="E218" s="133">
        <v>37.299999999999997</v>
      </c>
      <c r="F218" s="134">
        <v>74.599999999999994</v>
      </c>
      <c r="G218" s="135">
        <v>1.81</v>
      </c>
      <c r="H218" s="135">
        <v>3.62</v>
      </c>
      <c r="I218" s="92" t="s">
        <v>170</v>
      </c>
      <c r="J218" s="133">
        <f t="shared" si="17"/>
        <v>37.299999999999997</v>
      </c>
      <c r="K218" s="133">
        <f t="shared" si="18"/>
        <v>37.299999999999997</v>
      </c>
      <c r="L218" s="251">
        <f t="shared" si="21"/>
        <v>0</v>
      </c>
      <c r="M218" s="133"/>
      <c r="N218" s="133"/>
      <c r="O218" s="244">
        <v>0</v>
      </c>
      <c r="P218" s="244">
        <f t="shared" si="19"/>
        <v>0</v>
      </c>
      <c r="Q218" s="77"/>
      <c r="R218" s="77"/>
      <c r="S218" s="77"/>
      <c r="T218" s="77">
        <v>1</v>
      </c>
      <c r="U218" s="77"/>
      <c r="V218" s="77"/>
      <c r="W218" s="136"/>
      <c r="X218" s="136"/>
      <c r="Y218" s="136"/>
      <c r="Z218" s="136"/>
      <c r="AA218" s="136"/>
      <c r="AB218" s="77">
        <v>1</v>
      </c>
      <c r="AC218" s="77"/>
      <c r="AD218" s="77"/>
      <c r="AE218" s="77"/>
      <c r="AF218" s="77"/>
      <c r="AG218" s="78">
        <f t="shared" si="20"/>
        <v>0</v>
      </c>
      <c r="AH218" s="78"/>
      <c r="AI218" s="182"/>
      <c r="AJ218" s="163"/>
    </row>
    <row r="219" spans="1:36" x14ac:dyDescent="0.3">
      <c r="A219" s="131" t="s">
        <v>704</v>
      </c>
      <c r="B219" s="132" t="s">
        <v>1983</v>
      </c>
      <c r="C219" s="132" t="s">
        <v>3455</v>
      </c>
      <c r="D219" s="92">
        <v>4</v>
      </c>
      <c r="E219" s="133">
        <v>30</v>
      </c>
      <c r="F219" s="134">
        <v>120</v>
      </c>
      <c r="G219" s="135">
        <v>1.47</v>
      </c>
      <c r="H219" s="135">
        <v>5.88</v>
      </c>
      <c r="I219" s="92" t="s">
        <v>170</v>
      </c>
      <c r="J219" s="133">
        <f t="shared" si="17"/>
        <v>60</v>
      </c>
      <c r="K219" s="133">
        <f t="shared" si="18"/>
        <v>60</v>
      </c>
      <c r="L219" s="251">
        <f t="shared" si="21"/>
        <v>0</v>
      </c>
      <c r="M219" s="133"/>
      <c r="N219" s="133"/>
      <c r="O219" s="244">
        <v>0</v>
      </c>
      <c r="P219" s="244">
        <f t="shared" si="19"/>
        <v>0</v>
      </c>
      <c r="Q219" s="77"/>
      <c r="R219" s="77"/>
      <c r="S219" s="77"/>
      <c r="T219" s="77">
        <v>1</v>
      </c>
      <c r="U219" s="77">
        <v>1</v>
      </c>
      <c r="V219" s="77"/>
      <c r="W219" s="136"/>
      <c r="X219" s="136"/>
      <c r="Y219" s="136"/>
      <c r="Z219" s="136"/>
      <c r="AA219" s="136"/>
      <c r="AB219" s="77">
        <v>1</v>
      </c>
      <c r="AC219" s="77">
        <v>1</v>
      </c>
      <c r="AD219" s="77"/>
      <c r="AE219" s="77"/>
      <c r="AF219" s="77"/>
      <c r="AG219" s="78">
        <f t="shared" si="20"/>
        <v>0</v>
      </c>
      <c r="AH219" s="78"/>
      <c r="AI219" s="182"/>
      <c r="AJ219" s="163"/>
    </row>
    <row r="220" spans="1:36" x14ac:dyDescent="0.3">
      <c r="A220" s="131" t="s">
        <v>707</v>
      </c>
      <c r="B220" s="132" t="s">
        <v>1984</v>
      </c>
      <c r="C220" s="132" t="s">
        <v>3456</v>
      </c>
      <c r="D220" s="92">
        <v>1</v>
      </c>
      <c r="E220" s="133">
        <v>82.4</v>
      </c>
      <c r="F220" s="134">
        <v>82.4</v>
      </c>
      <c r="G220" s="135">
        <v>4.01</v>
      </c>
      <c r="H220" s="135">
        <v>4.01</v>
      </c>
      <c r="I220" s="92" t="s">
        <v>170</v>
      </c>
      <c r="J220" s="133">
        <f t="shared" si="17"/>
        <v>82.4</v>
      </c>
      <c r="K220" s="133">
        <f t="shared" si="18"/>
        <v>0</v>
      </c>
      <c r="L220" s="251">
        <f t="shared" si="21"/>
        <v>0</v>
      </c>
      <c r="M220" s="133"/>
      <c r="N220" s="133"/>
      <c r="O220" s="244">
        <v>0</v>
      </c>
      <c r="P220" s="244">
        <f t="shared" si="19"/>
        <v>0</v>
      </c>
      <c r="Q220" s="77"/>
      <c r="R220" s="77"/>
      <c r="S220" s="77"/>
      <c r="T220" s="77">
        <v>1</v>
      </c>
      <c r="U220" s="77"/>
      <c r="V220" s="77"/>
      <c r="W220" s="136"/>
      <c r="X220" s="136"/>
      <c r="Y220" s="136"/>
      <c r="Z220" s="136"/>
      <c r="AA220" s="136"/>
      <c r="AB220" s="77"/>
      <c r="AC220" s="77"/>
      <c r="AD220" s="77"/>
      <c r="AE220" s="77"/>
      <c r="AF220" s="77"/>
      <c r="AG220" s="78">
        <f t="shared" si="20"/>
        <v>0</v>
      </c>
      <c r="AH220" s="78"/>
      <c r="AI220" s="182"/>
      <c r="AJ220" s="163"/>
    </row>
    <row r="221" spans="1:36" x14ac:dyDescent="0.3">
      <c r="A221" s="131" t="s">
        <v>710</v>
      </c>
      <c r="B221" s="132" t="s">
        <v>1985</v>
      </c>
      <c r="C221" s="132" t="s">
        <v>3457</v>
      </c>
      <c r="D221" s="92">
        <v>1</v>
      </c>
      <c r="E221" s="133">
        <v>54.9</v>
      </c>
      <c r="F221" s="134">
        <v>54.9</v>
      </c>
      <c r="G221" s="135">
        <v>2.67</v>
      </c>
      <c r="H221" s="135">
        <v>2.67</v>
      </c>
      <c r="I221" s="92" t="s">
        <v>170</v>
      </c>
      <c r="J221" s="133">
        <f t="shared" si="17"/>
        <v>54.9</v>
      </c>
      <c r="K221" s="133">
        <f t="shared" si="18"/>
        <v>0</v>
      </c>
      <c r="L221" s="251">
        <f t="shared" si="21"/>
        <v>0</v>
      </c>
      <c r="M221" s="133"/>
      <c r="N221" s="133"/>
      <c r="O221" s="244">
        <v>0</v>
      </c>
      <c r="P221" s="244">
        <f t="shared" si="19"/>
        <v>0</v>
      </c>
      <c r="Q221" s="77"/>
      <c r="R221" s="77"/>
      <c r="S221" s="77"/>
      <c r="T221" s="77">
        <v>1</v>
      </c>
      <c r="U221" s="77"/>
      <c r="V221" s="77"/>
      <c r="W221" s="136"/>
      <c r="X221" s="136"/>
      <c r="Y221" s="136"/>
      <c r="Z221" s="136"/>
      <c r="AA221" s="136"/>
      <c r="AB221" s="77"/>
      <c r="AC221" s="77"/>
      <c r="AD221" s="77"/>
      <c r="AE221" s="77"/>
      <c r="AF221" s="77"/>
      <c r="AG221" s="78">
        <f t="shared" si="20"/>
        <v>0</v>
      </c>
      <c r="AH221" s="78"/>
      <c r="AI221" s="182"/>
      <c r="AJ221" s="163"/>
    </row>
    <row r="222" spans="1:36" x14ac:dyDescent="0.3">
      <c r="A222" s="131" t="s">
        <v>713</v>
      </c>
      <c r="B222" s="132" t="s">
        <v>1986</v>
      </c>
      <c r="C222" s="132" t="s">
        <v>3458</v>
      </c>
      <c r="D222" s="92">
        <v>2</v>
      </c>
      <c r="E222" s="133">
        <v>81</v>
      </c>
      <c r="F222" s="134">
        <v>162</v>
      </c>
      <c r="G222" s="135">
        <v>3.93</v>
      </c>
      <c r="H222" s="135">
        <v>7.86</v>
      </c>
      <c r="I222" s="92" t="s">
        <v>170</v>
      </c>
      <c r="J222" s="133">
        <f t="shared" si="17"/>
        <v>81</v>
      </c>
      <c r="K222" s="133">
        <f t="shared" si="18"/>
        <v>81</v>
      </c>
      <c r="L222" s="251">
        <f t="shared" si="21"/>
        <v>0</v>
      </c>
      <c r="M222" s="133"/>
      <c r="N222" s="133"/>
      <c r="O222" s="244">
        <v>0</v>
      </c>
      <c r="P222" s="244">
        <f t="shared" si="19"/>
        <v>0</v>
      </c>
      <c r="Q222" s="77"/>
      <c r="R222" s="77"/>
      <c r="S222" s="77"/>
      <c r="T222" s="77">
        <v>1</v>
      </c>
      <c r="U222" s="77"/>
      <c r="V222" s="77"/>
      <c r="W222" s="136"/>
      <c r="X222" s="136"/>
      <c r="Y222" s="136"/>
      <c r="Z222" s="136"/>
      <c r="AA222" s="136"/>
      <c r="AB222" s="77">
        <v>1</v>
      </c>
      <c r="AC222" s="77"/>
      <c r="AD222" s="77"/>
      <c r="AE222" s="77"/>
      <c r="AF222" s="77"/>
      <c r="AG222" s="78">
        <f t="shared" si="20"/>
        <v>0</v>
      </c>
      <c r="AH222" s="78"/>
      <c r="AI222" s="182"/>
      <c r="AJ222" s="163"/>
    </row>
    <row r="223" spans="1:36" x14ac:dyDescent="0.3">
      <c r="A223" s="131" t="s">
        <v>716</v>
      </c>
      <c r="B223" s="132" t="s">
        <v>1987</v>
      </c>
      <c r="C223" s="132" t="s">
        <v>3459</v>
      </c>
      <c r="D223" s="92">
        <v>2</v>
      </c>
      <c r="E223" s="133">
        <v>73.2</v>
      </c>
      <c r="F223" s="134">
        <v>146.4</v>
      </c>
      <c r="G223" s="135">
        <v>3.56</v>
      </c>
      <c r="H223" s="135">
        <v>7.12</v>
      </c>
      <c r="I223" s="92" t="s">
        <v>170</v>
      </c>
      <c r="J223" s="133">
        <f t="shared" si="17"/>
        <v>73.2</v>
      </c>
      <c r="K223" s="133">
        <f t="shared" si="18"/>
        <v>73.2</v>
      </c>
      <c r="L223" s="251">
        <f t="shared" si="21"/>
        <v>0</v>
      </c>
      <c r="M223" s="133"/>
      <c r="N223" s="133"/>
      <c r="O223" s="244">
        <v>0</v>
      </c>
      <c r="P223" s="244">
        <f t="shared" si="19"/>
        <v>0</v>
      </c>
      <c r="Q223" s="77"/>
      <c r="R223" s="77"/>
      <c r="S223" s="77"/>
      <c r="T223" s="77">
        <v>1</v>
      </c>
      <c r="U223" s="77"/>
      <c r="V223" s="77"/>
      <c r="W223" s="136"/>
      <c r="X223" s="136"/>
      <c r="Y223" s="136"/>
      <c r="Z223" s="136"/>
      <c r="AA223" s="136"/>
      <c r="AB223" s="77">
        <v>1</v>
      </c>
      <c r="AC223" s="77"/>
      <c r="AD223" s="77"/>
      <c r="AE223" s="77"/>
      <c r="AF223" s="77"/>
      <c r="AG223" s="78">
        <f t="shared" si="20"/>
        <v>0</v>
      </c>
      <c r="AH223" s="78"/>
      <c r="AI223" s="182"/>
      <c r="AJ223" s="163"/>
    </row>
    <row r="224" spans="1:36" x14ac:dyDescent="0.3">
      <c r="A224" s="131" t="s">
        <v>719</v>
      </c>
      <c r="B224" s="132" t="s">
        <v>1988</v>
      </c>
      <c r="C224" s="132" t="s">
        <v>3460</v>
      </c>
      <c r="D224" s="92">
        <v>2</v>
      </c>
      <c r="E224" s="133">
        <v>46.6</v>
      </c>
      <c r="F224" s="134">
        <v>93.2</v>
      </c>
      <c r="G224" s="135">
        <v>2.2599999999999998</v>
      </c>
      <c r="H224" s="135">
        <v>4.5199999999999996</v>
      </c>
      <c r="I224" s="92" t="s">
        <v>170</v>
      </c>
      <c r="J224" s="133">
        <f t="shared" si="17"/>
        <v>46.6</v>
      </c>
      <c r="K224" s="133">
        <f t="shared" si="18"/>
        <v>46.6</v>
      </c>
      <c r="L224" s="251">
        <f t="shared" si="21"/>
        <v>0</v>
      </c>
      <c r="M224" s="133"/>
      <c r="N224" s="133"/>
      <c r="O224" s="244">
        <v>0</v>
      </c>
      <c r="P224" s="244">
        <f t="shared" si="19"/>
        <v>0</v>
      </c>
      <c r="Q224" s="77"/>
      <c r="R224" s="77"/>
      <c r="S224" s="77"/>
      <c r="T224" s="77">
        <v>1</v>
      </c>
      <c r="U224" s="77"/>
      <c r="V224" s="77"/>
      <c r="W224" s="136"/>
      <c r="X224" s="136"/>
      <c r="Y224" s="136"/>
      <c r="Z224" s="136"/>
      <c r="AA224" s="136"/>
      <c r="AB224" s="77">
        <v>1</v>
      </c>
      <c r="AC224" s="77"/>
      <c r="AD224" s="77"/>
      <c r="AE224" s="77"/>
      <c r="AF224" s="77"/>
      <c r="AG224" s="78">
        <f t="shared" si="20"/>
        <v>0</v>
      </c>
      <c r="AH224" s="78"/>
      <c r="AI224" s="182"/>
      <c r="AJ224" s="163"/>
    </row>
    <row r="225" spans="1:36" x14ac:dyDescent="0.3">
      <c r="A225" s="131" t="s">
        <v>722</v>
      </c>
      <c r="B225" s="132" t="s">
        <v>1989</v>
      </c>
      <c r="C225" s="132" t="s">
        <v>3461</v>
      </c>
      <c r="D225" s="92">
        <v>2</v>
      </c>
      <c r="E225" s="133">
        <v>48.9</v>
      </c>
      <c r="F225" s="134">
        <v>97.8</v>
      </c>
      <c r="G225" s="135">
        <v>2.37</v>
      </c>
      <c r="H225" s="135">
        <v>4.74</v>
      </c>
      <c r="I225" s="92" t="s">
        <v>170</v>
      </c>
      <c r="J225" s="133">
        <f t="shared" si="17"/>
        <v>48.9</v>
      </c>
      <c r="K225" s="133">
        <f t="shared" si="18"/>
        <v>48.9</v>
      </c>
      <c r="L225" s="251">
        <f t="shared" si="21"/>
        <v>0</v>
      </c>
      <c r="M225" s="133"/>
      <c r="N225" s="133"/>
      <c r="O225" s="244">
        <v>0</v>
      </c>
      <c r="P225" s="244">
        <f t="shared" si="19"/>
        <v>0</v>
      </c>
      <c r="Q225" s="77"/>
      <c r="R225" s="77"/>
      <c r="S225" s="77"/>
      <c r="T225" s="77">
        <v>1</v>
      </c>
      <c r="U225" s="77"/>
      <c r="V225" s="77"/>
      <c r="W225" s="136"/>
      <c r="X225" s="136"/>
      <c r="Y225" s="136"/>
      <c r="Z225" s="136"/>
      <c r="AA225" s="136"/>
      <c r="AB225" s="77">
        <v>1</v>
      </c>
      <c r="AC225" s="77"/>
      <c r="AD225" s="77"/>
      <c r="AE225" s="77"/>
      <c r="AF225" s="77"/>
      <c r="AG225" s="78">
        <f t="shared" si="20"/>
        <v>0</v>
      </c>
      <c r="AH225" s="78"/>
      <c r="AI225" s="182"/>
      <c r="AJ225" s="163"/>
    </row>
    <row r="226" spans="1:36" x14ac:dyDescent="0.3">
      <c r="A226" s="131" t="s">
        <v>725</v>
      </c>
      <c r="B226" s="132" t="s">
        <v>1990</v>
      </c>
      <c r="C226" s="132" t="s">
        <v>3462</v>
      </c>
      <c r="D226" s="92">
        <v>1</v>
      </c>
      <c r="E226" s="133">
        <v>12.9</v>
      </c>
      <c r="F226" s="134">
        <v>12.9</v>
      </c>
      <c r="G226" s="135">
        <v>0.64</v>
      </c>
      <c r="H226" s="135">
        <v>0.64</v>
      </c>
      <c r="I226" s="92" t="s">
        <v>170</v>
      </c>
      <c r="J226" s="133">
        <f t="shared" si="17"/>
        <v>12.9</v>
      </c>
      <c r="K226" s="133">
        <f t="shared" si="18"/>
        <v>0</v>
      </c>
      <c r="L226" s="251">
        <f t="shared" si="21"/>
        <v>0</v>
      </c>
      <c r="M226" s="133"/>
      <c r="N226" s="133"/>
      <c r="O226" s="244">
        <v>0</v>
      </c>
      <c r="P226" s="244">
        <f t="shared" si="19"/>
        <v>0</v>
      </c>
      <c r="Q226" s="77"/>
      <c r="R226" s="77"/>
      <c r="S226" s="77"/>
      <c r="T226" s="77"/>
      <c r="U226" s="77">
        <v>1</v>
      </c>
      <c r="V226" s="77"/>
      <c r="W226" s="136"/>
      <c r="X226" s="136"/>
      <c r="Y226" s="136"/>
      <c r="Z226" s="136"/>
      <c r="AA226" s="136"/>
      <c r="AB226" s="77"/>
      <c r="AC226" s="77"/>
      <c r="AD226" s="77"/>
      <c r="AE226" s="77"/>
      <c r="AF226" s="77"/>
      <c r="AG226" s="78">
        <f t="shared" si="20"/>
        <v>0</v>
      </c>
      <c r="AH226" s="78"/>
      <c r="AI226" s="182"/>
      <c r="AJ226" s="163"/>
    </row>
    <row r="227" spans="1:36" x14ac:dyDescent="0.3">
      <c r="A227" s="131" t="s">
        <v>728</v>
      </c>
      <c r="B227" s="132" t="s">
        <v>1991</v>
      </c>
      <c r="C227" s="132" t="s">
        <v>3463</v>
      </c>
      <c r="D227" s="92">
        <v>2</v>
      </c>
      <c r="E227" s="133">
        <v>47.2</v>
      </c>
      <c r="F227" s="134">
        <v>94.4</v>
      </c>
      <c r="G227" s="135">
        <v>2.29</v>
      </c>
      <c r="H227" s="135">
        <v>4.58</v>
      </c>
      <c r="I227" s="92" t="s">
        <v>170</v>
      </c>
      <c r="J227" s="133">
        <f t="shared" si="17"/>
        <v>47.2</v>
      </c>
      <c r="K227" s="133">
        <f t="shared" si="18"/>
        <v>47.2</v>
      </c>
      <c r="L227" s="251">
        <f t="shared" si="21"/>
        <v>0</v>
      </c>
      <c r="M227" s="133"/>
      <c r="N227" s="133"/>
      <c r="O227" s="244">
        <v>0</v>
      </c>
      <c r="P227" s="244">
        <f t="shared" si="19"/>
        <v>0</v>
      </c>
      <c r="Q227" s="77"/>
      <c r="R227" s="77"/>
      <c r="S227" s="77"/>
      <c r="T227" s="77"/>
      <c r="U227" s="77">
        <v>1</v>
      </c>
      <c r="V227" s="77"/>
      <c r="W227" s="136"/>
      <c r="X227" s="136"/>
      <c r="Y227" s="136"/>
      <c r="Z227" s="136"/>
      <c r="AA227" s="136"/>
      <c r="AB227" s="77"/>
      <c r="AC227" s="77">
        <v>1</v>
      </c>
      <c r="AD227" s="77"/>
      <c r="AE227" s="77"/>
      <c r="AF227" s="77"/>
      <c r="AG227" s="78">
        <f t="shared" si="20"/>
        <v>0</v>
      </c>
      <c r="AH227" s="78"/>
      <c r="AI227" s="182"/>
      <c r="AJ227" s="163"/>
    </row>
    <row r="228" spans="1:36" x14ac:dyDescent="0.3">
      <c r="A228" s="131" t="s">
        <v>731</v>
      </c>
      <c r="B228" s="132" t="s">
        <v>1992</v>
      </c>
      <c r="C228" s="132" t="s">
        <v>3464</v>
      </c>
      <c r="D228" s="92">
        <v>2</v>
      </c>
      <c r="E228" s="133">
        <v>48.9</v>
      </c>
      <c r="F228" s="134">
        <v>97.8</v>
      </c>
      <c r="G228" s="135">
        <v>2.37</v>
      </c>
      <c r="H228" s="135">
        <v>4.74</v>
      </c>
      <c r="I228" s="92" t="s">
        <v>170</v>
      </c>
      <c r="J228" s="133">
        <f t="shared" si="17"/>
        <v>48.9</v>
      </c>
      <c r="K228" s="133">
        <f t="shared" si="18"/>
        <v>48.9</v>
      </c>
      <c r="L228" s="251">
        <f t="shared" si="21"/>
        <v>0</v>
      </c>
      <c r="M228" s="133"/>
      <c r="N228" s="133"/>
      <c r="O228" s="244">
        <v>0</v>
      </c>
      <c r="P228" s="244">
        <f t="shared" si="19"/>
        <v>0</v>
      </c>
      <c r="Q228" s="77"/>
      <c r="R228" s="77"/>
      <c r="S228" s="77"/>
      <c r="T228" s="77"/>
      <c r="U228" s="77">
        <v>1</v>
      </c>
      <c r="V228" s="77"/>
      <c r="W228" s="136"/>
      <c r="X228" s="136"/>
      <c r="Y228" s="136"/>
      <c r="Z228" s="136"/>
      <c r="AA228" s="136"/>
      <c r="AB228" s="77"/>
      <c r="AC228" s="77">
        <v>1</v>
      </c>
      <c r="AD228" s="77"/>
      <c r="AE228" s="77"/>
      <c r="AF228" s="77"/>
      <c r="AG228" s="78">
        <f t="shared" si="20"/>
        <v>0</v>
      </c>
      <c r="AH228" s="78"/>
      <c r="AI228" s="182"/>
      <c r="AJ228" s="163"/>
    </row>
    <row r="229" spans="1:36" x14ac:dyDescent="0.3">
      <c r="A229" s="131" t="s">
        <v>734</v>
      </c>
      <c r="B229" s="132" t="s">
        <v>1993</v>
      </c>
      <c r="C229" s="132" t="s">
        <v>3465</v>
      </c>
      <c r="D229" s="92">
        <v>2</v>
      </c>
      <c r="E229" s="133">
        <v>43.2</v>
      </c>
      <c r="F229" s="134">
        <v>86.4</v>
      </c>
      <c r="G229" s="135">
        <v>2.09</v>
      </c>
      <c r="H229" s="135">
        <v>4.18</v>
      </c>
      <c r="I229" s="92" t="s">
        <v>170</v>
      </c>
      <c r="J229" s="133">
        <f t="shared" si="17"/>
        <v>43.2</v>
      </c>
      <c r="K229" s="133">
        <f t="shared" si="18"/>
        <v>43.2</v>
      </c>
      <c r="L229" s="251">
        <f t="shared" si="21"/>
        <v>0</v>
      </c>
      <c r="M229" s="133"/>
      <c r="N229" s="133"/>
      <c r="O229" s="244">
        <v>0</v>
      </c>
      <c r="P229" s="244">
        <f t="shared" si="19"/>
        <v>0</v>
      </c>
      <c r="Q229" s="77"/>
      <c r="R229" s="77"/>
      <c r="S229" s="77"/>
      <c r="T229" s="77"/>
      <c r="U229" s="77">
        <v>1</v>
      </c>
      <c r="V229" s="77"/>
      <c r="W229" s="136"/>
      <c r="X229" s="136"/>
      <c r="Y229" s="136"/>
      <c r="Z229" s="136"/>
      <c r="AA229" s="136"/>
      <c r="AB229" s="77"/>
      <c r="AC229" s="77">
        <v>1</v>
      </c>
      <c r="AD229" s="77"/>
      <c r="AE229" s="77"/>
      <c r="AF229" s="77"/>
      <c r="AG229" s="78">
        <f t="shared" si="20"/>
        <v>0</v>
      </c>
      <c r="AH229" s="78"/>
      <c r="AI229" s="182"/>
      <c r="AJ229" s="163"/>
    </row>
    <row r="230" spans="1:36" x14ac:dyDescent="0.3">
      <c r="A230" s="131" t="s">
        <v>737</v>
      </c>
      <c r="B230" s="132" t="s">
        <v>1994</v>
      </c>
      <c r="C230" s="132" t="s">
        <v>3466</v>
      </c>
      <c r="D230" s="92">
        <v>2</v>
      </c>
      <c r="E230" s="133">
        <v>82.4</v>
      </c>
      <c r="F230" s="134">
        <v>164.8</v>
      </c>
      <c r="G230" s="135">
        <v>4.01</v>
      </c>
      <c r="H230" s="135">
        <v>8.02</v>
      </c>
      <c r="I230" s="92" t="s">
        <v>170</v>
      </c>
      <c r="J230" s="133">
        <f t="shared" si="17"/>
        <v>82.4</v>
      </c>
      <c r="K230" s="133">
        <f t="shared" si="18"/>
        <v>82.4</v>
      </c>
      <c r="L230" s="251">
        <f t="shared" si="21"/>
        <v>0</v>
      </c>
      <c r="M230" s="133"/>
      <c r="N230" s="133"/>
      <c r="O230" s="244">
        <v>0</v>
      </c>
      <c r="P230" s="244">
        <f t="shared" si="19"/>
        <v>0</v>
      </c>
      <c r="Q230" s="77"/>
      <c r="R230" s="77"/>
      <c r="S230" s="77"/>
      <c r="T230" s="77"/>
      <c r="U230" s="77">
        <v>1</v>
      </c>
      <c r="V230" s="77"/>
      <c r="W230" s="136"/>
      <c r="X230" s="136"/>
      <c r="Y230" s="136"/>
      <c r="Z230" s="136"/>
      <c r="AA230" s="136"/>
      <c r="AB230" s="77"/>
      <c r="AC230" s="77">
        <v>1</v>
      </c>
      <c r="AD230" s="77"/>
      <c r="AE230" s="77"/>
      <c r="AF230" s="77"/>
      <c r="AG230" s="78">
        <f t="shared" si="20"/>
        <v>0</v>
      </c>
      <c r="AH230" s="78"/>
      <c r="AI230" s="182"/>
      <c r="AJ230" s="163"/>
    </row>
    <row r="231" spans="1:36" x14ac:dyDescent="0.3">
      <c r="A231" s="131" t="s">
        <v>740</v>
      </c>
      <c r="B231" s="132" t="s">
        <v>1995</v>
      </c>
      <c r="C231" s="132" t="s">
        <v>3467</v>
      </c>
      <c r="D231" s="92">
        <v>2</v>
      </c>
      <c r="E231" s="133">
        <v>54.2</v>
      </c>
      <c r="F231" s="134">
        <v>108.4</v>
      </c>
      <c r="G231" s="135">
        <v>2.64</v>
      </c>
      <c r="H231" s="135">
        <v>5.28</v>
      </c>
      <c r="I231" s="92" t="s">
        <v>170</v>
      </c>
      <c r="J231" s="133">
        <f t="shared" si="17"/>
        <v>54.2</v>
      </c>
      <c r="K231" s="133">
        <f t="shared" si="18"/>
        <v>54.2</v>
      </c>
      <c r="L231" s="251">
        <f t="shared" si="21"/>
        <v>0</v>
      </c>
      <c r="M231" s="133"/>
      <c r="N231" s="133"/>
      <c r="O231" s="244">
        <v>0</v>
      </c>
      <c r="P231" s="244">
        <f t="shared" si="19"/>
        <v>0</v>
      </c>
      <c r="Q231" s="77"/>
      <c r="R231" s="77"/>
      <c r="S231" s="77"/>
      <c r="T231" s="77"/>
      <c r="U231" s="77">
        <v>1</v>
      </c>
      <c r="V231" s="77"/>
      <c r="W231" s="136"/>
      <c r="X231" s="136"/>
      <c r="Y231" s="136"/>
      <c r="Z231" s="136"/>
      <c r="AA231" s="136"/>
      <c r="AB231" s="77"/>
      <c r="AC231" s="77">
        <v>1</v>
      </c>
      <c r="AD231" s="77"/>
      <c r="AE231" s="77"/>
      <c r="AF231" s="77"/>
      <c r="AG231" s="78">
        <f t="shared" si="20"/>
        <v>0</v>
      </c>
      <c r="AH231" s="78"/>
      <c r="AI231" s="182"/>
      <c r="AJ231" s="163"/>
    </row>
    <row r="232" spans="1:36" x14ac:dyDescent="0.3">
      <c r="A232" s="131" t="s">
        <v>743</v>
      </c>
      <c r="B232" s="132" t="s">
        <v>1996</v>
      </c>
      <c r="C232" s="132" t="s">
        <v>3468</v>
      </c>
      <c r="D232" s="92">
        <v>2</v>
      </c>
      <c r="E232" s="133">
        <v>80.3</v>
      </c>
      <c r="F232" s="134">
        <v>160.6</v>
      </c>
      <c r="G232" s="135">
        <v>3.9</v>
      </c>
      <c r="H232" s="135">
        <v>7.8</v>
      </c>
      <c r="I232" s="92" t="s">
        <v>170</v>
      </c>
      <c r="J232" s="133">
        <f t="shared" si="17"/>
        <v>80.3</v>
      </c>
      <c r="K232" s="133">
        <f t="shared" si="18"/>
        <v>80.3</v>
      </c>
      <c r="L232" s="251">
        <f t="shared" si="21"/>
        <v>0</v>
      </c>
      <c r="M232" s="133"/>
      <c r="N232" s="133"/>
      <c r="O232" s="244">
        <v>0</v>
      </c>
      <c r="P232" s="244">
        <f t="shared" si="19"/>
        <v>0</v>
      </c>
      <c r="Q232" s="77"/>
      <c r="R232" s="77"/>
      <c r="S232" s="77"/>
      <c r="T232" s="77"/>
      <c r="U232" s="77">
        <v>1</v>
      </c>
      <c r="V232" s="77"/>
      <c r="W232" s="136"/>
      <c r="X232" s="136"/>
      <c r="Y232" s="136"/>
      <c r="Z232" s="136"/>
      <c r="AA232" s="136"/>
      <c r="AB232" s="77"/>
      <c r="AC232" s="77">
        <v>1</v>
      </c>
      <c r="AD232" s="77"/>
      <c r="AE232" s="77"/>
      <c r="AF232" s="77"/>
      <c r="AG232" s="78">
        <f t="shared" si="20"/>
        <v>0</v>
      </c>
      <c r="AH232" s="78"/>
      <c r="AI232" s="182"/>
      <c r="AJ232" s="163"/>
    </row>
    <row r="233" spans="1:36" x14ac:dyDescent="0.3">
      <c r="A233" s="131" t="s">
        <v>746</v>
      </c>
      <c r="B233" s="132" t="s">
        <v>1997</v>
      </c>
      <c r="C233" s="132" t="s">
        <v>3469</v>
      </c>
      <c r="D233" s="92">
        <v>2</v>
      </c>
      <c r="E233" s="133">
        <v>73.900000000000006</v>
      </c>
      <c r="F233" s="134">
        <v>147.80000000000001</v>
      </c>
      <c r="G233" s="135">
        <v>3.6</v>
      </c>
      <c r="H233" s="135">
        <v>7.2</v>
      </c>
      <c r="I233" s="92" t="s">
        <v>170</v>
      </c>
      <c r="J233" s="133">
        <f t="shared" si="17"/>
        <v>73.900000000000006</v>
      </c>
      <c r="K233" s="133">
        <f t="shared" si="18"/>
        <v>73.900000000000006</v>
      </c>
      <c r="L233" s="251">
        <f t="shared" si="21"/>
        <v>0</v>
      </c>
      <c r="M233" s="133"/>
      <c r="N233" s="133"/>
      <c r="O233" s="244">
        <v>0</v>
      </c>
      <c r="P233" s="244">
        <f t="shared" si="19"/>
        <v>0</v>
      </c>
      <c r="Q233" s="77"/>
      <c r="R233" s="77"/>
      <c r="S233" s="77"/>
      <c r="T233" s="77"/>
      <c r="U233" s="77">
        <v>1</v>
      </c>
      <c r="V233" s="77"/>
      <c r="W233" s="136"/>
      <c r="X233" s="136"/>
      <c r="Y233" s="136"/>
      <c r="Z233" s="136"/>
      <c r="AA233" s="136"/>
      <c r="AB233" s="77"/>
      <c r="AC233" s="77">
        <v>1</v>
      </c>
      <c r="AD233" s="77"/>
      <c r="AE233" s="77"/>
      <c r="AF233" s="77"/>
      <c r="AG233" s="78">
        <f t="shared" si="20"/>
        <v>0</v>
      </c>
      <c r="AH233" s="78"/>
      <c r="AI233" s="182"/>
      <c r="AJ233" s="163"/>
    </row>
    <row r="234" spans="1:36" x14ac:dyDescent="0.3">
      <c r="A234" s="131" t="s">
        <v>749</v>
      </c>
      <c r="B234" s="132" t="s">
        <v>1998</v>
      </c>
      <c r="C234" s="132" t="s">
        <v>3470</v>
      </c>
      <c r="D234" s="92">
        <v>2</v>
      </c>
      <c r="E234" s="133">
        <v>36.700000000000003</v>
      </c>
      <c r="F234" s="134">
        <v>73.400000000000006</v>
      </c>
      <c r="G234" s="135">
        <v>1.79</v>
      </c>
      <c r="H234" s="135">
        <v>3.58</v>
      </c>
      <c r="I234" s="92" t="s">
        <v>170</v>
      </c>
      <c r="J234" s="133">
        <f t="shared" ref="J234:J243" si="22">(Q234+R234+S234+T234+U234+V234+W234+X234)*E234</f>
        <v>36.700000000000003</v>
      </c>
      <c r="K234" s="133">
        <f t="shared" ref="K234:K243" si="23">(Y234+Z234+AA234+AB234+AC234+AD234+AE234+AF234)*E234</f>
        <v>36.700000000000003</v>
      </c>
      <c r="L234" s="251">
        <f t="shared" si="21"/>
        <v>0</v>
      </c>
      <c r="M234" s="133"/>
      <c r="N234" s="133"/>
      <c r="O234" s="244">
        <v>0</v>
      </c>
      <c r="P234" s="244">
        <f t="shared" si="19"/>
        <v>0</v>
      </c>
      <c r="Q234" s="77"/>
      <c r="R234" s="77"/>
      <c r="S234" s="77"/>
      <c r="T234" s="77"/>
      <c r="U234" s="77">
        <v>1</v>
      </c>
      <c r="V234" s="77"/>
      <c r="W234" s="136"/>
      <c r="X234" s="136"/>
      <c r="Y234" s="136"/>
      <c r="Z234" s="136"/>
      <c r="AA234" s="136"/>
      <c r="AB234" s="77"/>
      <c r="AC234" s="77">
        <v>1</v>
      </c>
      <c r="AD234" s="77"/>
      <c r="AE234" s="77"/>
      <c r="AF234" s="77"/>
      <c r="AG234" s="78">
        <f t="shared" si="20"/>
        <v>0</v>
      </c>
      <c r="AH234" s="78"/>
      <c r="AI234" s="182"/>
      <c r="AJ234" s="163"/>
    </row>
    <row r="235" spans="1:36" x14ac:dyDescent="0.3">
      <c r="A235" s="131" t="s">
        <v>752</v>
      </c>
      <c r="B235" s="132" t="s">
        <v>1999</v>
      </c>
      <c r="C235" s="132" t="s">
        <v>3471</v>
      </c>
      <c r="D235" s="92">
        <v>2</v>
      </c>
      <c r="E235" s="133">
        <v>208.5</v>
      </c>
      <c r="F235" s="134">
        <v>417</v>
      </c>
      <c r="G235" s="135">
        <v>10.130000000000001</v>
      </c>
      <c r="H235" s="135">
        <v>20.260000000000002</v>
      </c>
      <c r="I235" s="92" t="s">
        <v>170</v>
      </c>
      <c r="J235" s="133">
        <f t="shared" si="22"/>
        <v>208.5</v>
      </c>
      <c r="K235" s="133">
        <f t="shared" si="23"/>
        <v>208.5</v>
      </c>
      <c r="L235" s="251">
        <f t="shared" si="21"/>
        <v>0</v>
      </c>
      <c r="M235" s="133"/>
      <c r="N235" s="133"/>
      <c r="O235" s="244">
        <v>0</v>
      </c>
      <c r="P235" s="244">
        <f t="shared" si="19"/>
        <v>0</v>
      </c>
      <c r="Q235" s="77"/>
      <c r="R235" s="77"/>
      <c r="S235" s="77"/>
      <c r="T235" s="77"/>
      <c r="U235" s="77">
        <v>1</v>
      </c>
      <c r="V235" s="77"/>
      <c r="W235" s="136"/>
      <c r="X235" s="136"/>
      <c r="Y235" s="136"/>
      <c r="Z235" s="136"/>
      <c r="AA235" s="136"/>
      <c r="AB235" s="77"/>
      <c r="AC235" s="77">
        <v>1</v>
      </c>
      <c r="AD235" s="77"/>
      <c r="AE235" s="77"/>
      <c r="AF235" s="77"/>
      <c r="AG235" s="78">
        <f t="shared" si="20"/>
        <v>0</v>
      </c>
      <c r="AH235" s="78"/>
      <c r="AI235" s="182"/>
      <c r="AJ235" s="163"/>
    </row>
    <row r="236" spans="1:36" x14ac:dyDescent="0.3">
      <c r="A236" s="131" t="s">
        <v>755</v>
      </c>
      <c r="B236" s="132" t="s">
        <v>2000</v>
      </c>
      <c r="C236" s="132" t="s">
        <v>3472</v>
      </c>
      <c r="D236" s="92">
        <v>2</v>
      </c>
      <c r="E236" s="133">
        <v>69.7</v>
      </c>
      <c r="F236" s="134">
        <v>139.4</v>
      </c>
      <c r="G236" s="135">
        <v>3.4</v>
      </c>
      <c r="H236" s="135">
        <v>6.8</v>
      </c>
      <c r="I236" s="92" t="s">
        <v>170</v>
      </c>
      <c r="J236" s="133">
        <f t="shared" si="22"/>
        <v>69.7</v>
      </c>
      <c r="K236" s="133">
        <f t="shared" si="23"/>
        <v>69.7</v>
      </c>
      <c r="L236" s="251">
        <f t="shared" si="21"/>
        <v>0</v>
      </c>
      <c r="M236" s="133"/>
      <c r="N236" s="133"/>
      <c r="O236" s="244">
        <v>0</v>
      </c>
      <c r="P236" s="244">
        <f t="shared" si="19"/>
        <v>0</v>
      </c>
      <c r="Q236" s="77"/>
      <c r="R236" s="77"/>
      <c r="S236" s="77"/>
      <c r="T236" s="77"/>
      <c r="U236" s="77">
        <v>1</v>
      </c>
      <c r="V236" s="77"/>
      <c r="W236" s="136"/>
      <c r="X236" s="136"/>
      <c r="Y236" s="136"/>
      <c r="Z236" s="136"/>
      <c r="AA236" s="136"/>
      <c r="AB236" s="77"/>
      <c r="AC236" s="77">
        <v>1</v>
      </c>
      <c r="AD236" s="77"/>
      <c r="AE236" s="77"/>
      <c r="AF236" s="77"/>
      <c r="AG236" s="78">
        <f t="shared" si="20"/>
        <v>0</v>
      </c>
      <c r="AH236" s="78"/>
      <c r="AI236" s="182"/>
      <c r="AJ236" s="163"/>
    </row>
    <row r="237" spans="1:36" x14ac:dyDescent="0.3">
      <c r="A237" s="131" t="s">
        <v>758</v>
      </c>
      <c r="B237" s="132" t="s">
        <v>2001</v>
      </c>
      <c r="C237" s="132" t="s">
        <v>3473</v>
      </c>
      <c r="D237" s="92">
        <v>2</v>
      </c>
      <c r="E237" s="133">
        <v>41.8</v>
      </c>
      <c r="F237" s="134">
        <v>83.6</v>
      </c>
      <c r="G237" s="135">
        <v>2.0299999999999998</v>
      </c>
      <c r="H237" s="135">
        <v>4.0599999999999996</v>
      </c>
      <c r="I237" s="92" t="s">
        <v>170</v>
      </c>
      <c r="J237" s="133">
        <f t="shared" si="22"/>
        <v>41.8</v>
      </c>
      <c r="K237" s="133">
        <f t="shared" si="23"/>
        <v>41.8</v>
      </c>
      <c r="L237" s="251">
        <f t="shared" si="21"/>
        <v>0</v>
      </c>
      <c r="M237" s="133"/>
      <c r="N237" s="133"/>
      <c r="O237" s="244">
        <v>0</v>
      </c>
      <c r="P237" s="244">
        <f t="shared" si="19"/>
        <v>0</v>
      </c>
      <c r="Q237" s="77"/>
      <c r="R237" s="77"/>
      <c r="S237" s="77"/>
      <c r="T237" s="77"/>
      <c r="U237" s="77">
        <v>1</v>
      </c>
      <c r="V237" s="77"/>
      <c r="W237" s="136"/>
      <c r="X237" s="136"/>
      <c r="Y237" s="136"/>
      <c r="Z237" s="136"/>
      <c r="AA237" s="136"/>
      <c r="AB237" s="77"/>
      <c r="AC237" s="77">
        <v>1</v>
      </c>
      <c r="AD237" s="77"/>
      <c r="AE237" s="77"/>
      <c r="AF237" s="77"/>
      <c r="AG237" s="78">
        <f t="shared" si="20"/>
        <v>0</v>
      </c>
      <c r="AH237" s="78"/>
      <c r="AI237" s="182"/>
      <c r="AJ237" s="163"/>
    </row>
    <row r="238" spans="1:36" x14ac:dyDescent="0.3">
      <c r="A238" s="131" t="s">
        <v>761</v>
      </c>
      <c r="B238" s="132" t="s">
        <v>2002</v>
      </c>
      <c r="C238" s="132" t="s">
        <v>3474</v>
      </c>
      <c r="D238" s="92">
        <v>2</v>
      </c>
      <c r="E238" s="133">
        <v>64.400000000000006</v>
      </c>
      <c r="F238" s="134">
        <v>128.80000000000001</v>
      </c>
      <c r="G238" s="135">
        <v>3.13</v>
      </c>
      <c r="H238" s="135">
        <v>6.26</v>
      </c>
      <c r="I238" s="92" t="s">
        <v>170</v>
      </c>
      <c r="J238" s="133">
        <f t="shared" si="22"/>
        <v>64.400000000000006</v>
      </c>
      <c r="K238" s="133">
        <f t="shared" si="23"/>
        <v>64.400000000000006</v>
      </c>
      <c r="L238" s="251">
        <f t="shared" si="21"/>
        <v>0</v>
      </c>
      <c r="M238" s="133"/>
      <c r="N238" s="133"/>
      <c r="O238" s="244">
        <v>0</v>
      </c>
      <c r="P238" s="244">
        <f t="shared" si="19"/>
        <v>0</v>
      </c>
      <c r="Q238" s="77"/>
      <c r="R238" s="77"/>
      <c r="S238" s="77"/>
      <c r="T238" s="77"/>
      <c r="U238" s="77">
        <v>1</v>
      </c>
      <c r="V238" s="77"/>
      <c r="W238" s="136"/>
      <c r="X238" s="136"/>
      <c r="Y238" s="136"/>
      <c r="Z238" s="136"/>
      <c r="AA238" s="136"/>
      <c r="AB238" s="77"/>
      <c r="AC238" s="77">
        <v>1</v>
      </c>
      <c r="AD238" s="77"/>
      <c r="AE238" s="77"/>
      <c r="AF238" s="77"/>
      <c r="AG238" s="78">
        <f t="shared" si="20"/>
        <v>0</v>
      </c>
      <c r="AH238" s="78"/>
      <c r="AI238" s="182"/>
      <c r="AJ238" s="163"/>
    </row>
    <row r="239" spans="1:36" x14ac:dyDescent="0.3">
      <c r="A239" s="131" t="s">
        <v>764</v>
      </c>
      <c r="B239" s="132" t="s">
        <v>2003</v>
      </c>
      <c r="C239" s="132" t="s">
        <v>3475</v>
      </c>
      <c r="D239" s="92">
        <v>2</v>
      </c>
      <c r="E239" s="133">
        <v>66.8</v>
      </c>
      <c r="F239" s="134">
        <v>133.6</v>
      </c>
      <c r="G239" s="135">
        <v>3.25</v>
      </c>
      <c r="H239" s="135">
        <v>6.5</v>
      </c>
      <c r="I239" s="92" t="s">
        <v>170</v>
      </c>
      <c r="J239" s="133">
        <f t="shared" si="22"/>
        <v>66.8</v>
      </c>
      <c r="K239" s="133">
        <f t="shared" si="23"/>
        <v>66.8</v>
      </c>
      <c r="L239" s="251">
        <f t="shared" si="21"/>
        <v>0</v>
      </c>
      <c r="M239" s="133"/>
      <c r="N239" s="133"/>
      <c r="O239" s="244">
        <v>0</v>
      </c>
      <c r="P239" s="244">
        <f t="shared" si="19"/>
        <v>0</v>
      </c>
      <c r="Q239" s="77"/>
      <c r="R239" s="77"/>
      <c r="S239" s="77"/>
      <c r="T239" s="77"/>
      <c r="U239" s="77">
        <v>1</v>
      </c>
      <c r="V239" s="77"/>
      <c r="W239" s="136"/>
      <c r="X239" s="136"/>
      <c r="Y239" s="136"/>
      <c r="Z239" s="136"/>
      <c r="AA239" s="136"/>
      <c r="AB239" s="77"/>
      <c r="AC239" s="77">
        <v>1</v>
      </c>
      <c r="AD239" s="77"/>
      <c r="AE239" s="77"/>
      <c r="AF239" s="77"/>
      <c r="AG239" s="78">
        <f t="shared" si="20"/>
        <v>0</v>
      </c>
      <c r="AH239" s="78"/>
      <c r="AI239" s="182"/>
      <c r="AJ239" s="163"/>
    </row>
    <row r="240" spans="1:36" x14ac:dyDescent="0.3">
      <c r="A240" s="131" t="s">
        <v>767</v>
      </c>
      <c r="B240" s="132" t="s">
        <v>2004</v>
      </c>
      <c r="C240" s="132" t="s">
        <v>3476</v>
      </c>
      <c r="D240" s="92">
        <v>2</v>
      </c>
      <c r="E240" s="133">
        <v>33.5</v>
      </c>
      <c r="F240" s="134">
        <v>67</v>
      </c>
      <c r="G240" s="135">
        <v>1.63</v>
      </c>
      <c r="H240" s="135">
        <v>3.26</v>
      </c>
      <c r="I240" s="92" t="s">
        <v>170</v>
      </c>
      <c r="J240" s="133">
        <f t="shared" si="22"/>
        <v>33.5</v>
      </c>
      <c r="K240" s="133">
        <f t="shared" si="23"/>
        <v>33.5</v>
      </c>
      <c r="L240" s="251">
        <f t="shared" si="21"/>
        <v>0</v>
      </c>
      <c r="M240" s="133"/>
      <c r="N240" s="133"/>
      <c r="O240" s="244">
        <v>0</v>
      </c>
      <c r="P240" s="244">
        <f t="shared" si="19"/>
        <v>0</v>
      </c>
      <c r="Q240" s="77"/>
      <c r="R240" s="77"/>
      <c r="S240" s="77"/>
      <c r="T240" s="77"/>
      <c r="U240" s="77">
        <v>1</v>
      </c>
      <c r="V240" s="77"/>
      <c r="W240" s="136"/>
      <c r="X240" s="136"/>
      <c r="Y240" s="136"/>
      <c r="Z240" s="136"/>
      <c r="AA240" s="136"/>
      <c r="AB240" s="77"/>
      <c r="AC240" s="77">
        <v>1</v>
      </c>
      <c r="AD240" s="77"/>
      <c r="AE240" s="77"/>
      <c r="AF240" s="77"/>
      <c r="AG240" s="78">
        <f t="shared" si="20"/>
        <v>0</v>
      </c>
      <c r="AH240" s="78"/>
      <c r="AI240" s="182"/>
      <c r="AJ240" s="163"/>
    </row>
    <row r="241" spans="1:36" x14ac:dyDescent="0.3">
      <c r="A241" s="131" t="s">
        <v>770</v>
      </c>
      <c r="B241" s="132" t="s">
        <v>2005</v>
      </c>
      <c r="C241" s="132" t="s">
        <v>3477</v>
      </c>
      <c r="D241" s="92">
        <v>2</v>
      </c>
      <c r="E241" s="133">
        <v>49.7</v>
      </c>
      <c r="F241" s="134">
        <v>99.4</v>
      </c>
      <c r="G241" s="135">
        <v>2.41</v>
      </c>
      <c r="H241" s="135">
        <v>4.82</v>
      </c>
      <c r="I241" s="92" t="s">
        <v>170</v>
      </c>
      <c r="J241" s="133">
        <f t="shared" si="22"/>
        <v>49.7</v>
      </c>
      <c r="K241" s="133">
        <f t="shared" si="23"/>
        <v>49.7</v>
      </c>
      <c r="L241" s="251">
        <f t="shared" si="21"/>
        <v>0</v>
      </c>
      <c r="M241" s="133"/>
      <c r="N241" s="133"/>
      <c r="O241" s="244">
        <v>0</v>
      </c>
      <c r="P241" s="244">
        <f t="shared" si="19"/>
        <v>0</v>
      </c>
      <c r="Q241" s="77"/>
      <c r="R241" s="77"/>
      <c r="S241" s="77"/>
      <c r="T241" s="77"/>
      <c r="U241" s="77">
        <v>1</v>
      </c>
      <c r="V241" s="77"/>
      <c r="W241" s="136"/>
      <c r="X241" s="136"/>
      <c r="Y241" s="136"/>
      <c r="Z241" s="136"/>
      <c r="AA241" s="136"/>
      <c r="AB241" s="77"/>
      <c r="AC241" s="77">
        <v>1</v>
      </c>
      <c r="AD241" s="77"/>
      <c r="AE241" s="77"/>
      <c r="AF241" s="77"/>
      <c r="AG241" s="78">
        <f t="shared" si="20"/>
        <v>0</v>
      </c>
      <c r="AH241" s="78"/>
      <c r="AI241" s="182"/>
      <c r="AJ241" s="163"/>
    </row>
    <row r="242" spans="1:36" x14ac:dyDescent="0.3">
      <c r="A242" s="131" t="s">
        <v>773</v>
      </c>
      <c r="B242" s="132" t="s">
        <v>2006</v>
      </c>
      <c r="C242" s="132" t="s">
        <v>3478</v>
      </c>
      <c r="D242" s="92">
        <v>2</v>
      </c>
      <c r="E242" s="133">
        <v>46.1</v>
      </c>
      <c r="F242" s="134">
        <v>92.2</v>
      </c>
      <c r="G242" s="135">
        <v>2.23</v>
      </c>
      <c r="H242" s="135">
        <v>4.46</v>
      </c>
      <c r="I242" s="92" t="s">
        <v>170</v>
      </c>
      <c r="J242" s="133">
        <f t="shared" si="22"/>
        <v>46.1</v>
      </c>
      <c r="K242" s="133">
        <f t="shared" si="23"/>
        <v>46.1</v>
      </c>
      <c r="L242" s="251">
        <f t="shared" si="21"/>
        <v>0</v>
      </c>
      <c r="M242" s="133"/>
      <c r="N242" s="133"/>
      <c r="O242" s="244">
        <v>0</v>
      </c>
      <c r="P242" s="244">
        <f t="shared" si="19"/>
        <v>0</v>
      </c>
      <c r="Q242" s="77"/>
      <c r="R242" s="77"/>
      <c r="S242" s="77"/>
      <c r="T242" s="77"/>
      <c r="U242" s="77">
        <v>1</v>
      </c>
      <c r="V242" s="77"/>
      <c r="W242" s="136"/>
      <c r="X242" s="136"/>
      <c r="Y242" s="136"/>
      <c r="Z242" s="136"/>
      <c r="AA242" s="136"/>
      <c r="AB242" s="77"/>
      <c r="AC242" s="77">
        <v>1</v>
      </c>
      <c r="AD242" s="77"/>
      <c r="AE242" s="77"/>
      <c r="AF242" s="77"/>
      <c r="AG242" s="78">
        <f t="shared" si="20"/>
        <v>0</v>
      </c>
      <c r="AH242" s="78"/>
      <c r="AI242" s="182"/>
      <c r="AJ242" s="163"/>
    </row>
    <row r="243" spans="1:36" x14ac:dyDescent="0.3">
      <c r="A243" s="131" t="s">
        <v>776</v>
      </c>
      <c r="B243" s="132" t="s">
        <v>2007</v>
      </c>
      <c r="C243" s="132" t="s">
        <v>3479</v>
      </c>
      <c r="D243" s="92">
        <v>1</v>
      </c>
      <c r="E243" s="133">
        <v>45.3</v>
      </c>
      <c r="F243" s="134">
        <v>45.3</v>
      </c>
      <c r="G243" s="135">
        <v>2.2000000000000002</v>
      </c>
      <c r="H243" s="135">
        <v>2.2000000000000002</v>
      </c>
      <c r="I243" s="92" t="s">
        <v>170</v>
      </c>
      <c r="J243" s="133">
        <f t="shared" si="22"/>
        <v>0</v>
      </c>
      <c r="K243" s="133">
        <f t="shared" si="23"/>
        <v>45.3</v>
      </c>
      <c r="L243" s="251">
        <f t="shared" si="21"/>
        <v>0</v>
      </c>
      <c r="M243" s="133"/>
      <c r="N243" s="133"/>
      <c r="O243" s="244">
        <v>0</v>
      </c>
      <c r="P243" s="244">
        <f t="shared" si="19"/>
        <v>0</v>
      </c>
      <c r="Q243" s="77"/>
      <c r="R243" s="77"/>
      <c r="S243" s="77"/>
      <c r="T243" s="77"/>
      <c r="U243" s="77"/>
      <c r="V243" s="77"/>
      <c r="W243" s="136"/>
      <c r="X243" s="136"/>
      <c r="Y243" s="136"/>
      <c r="Z243" s="136"/>
      <c r="AA243" s="136"/>
      <c r="AB243" s="77">
        <v>1</v>
      </c>
      <c r="AC243" s="77"/>
      <c r="AD243" s="77"/>
      <c r="AE243" s="77"/>
      <c r="AF243" s="77"/>
      <c r="AG243" s="78">
        <f t="shared" si="20"/>
        <v>0</v>
      </c>
      <c r="AH243" s="78"/>
      <c r="AI243" s="182"/>
      <c r="AJ243" s="163"/>
    </row>
    <row r="244" spans="1:36" hidden="1" x14ac:dyDescent="0.3">
      <c r="A244" s="131" t="s">
        <v>779</v>
      </c>
      <c r="B244" s="132" t="s">
        <v>3480</v>
      </c>
      <c r="C244" s="132" t="s">
        <v>3481</v>
      </c>
      <c r="D244" s="92">
        <v>230</v>
      </c>
      <c r="E244" s="133">
        <v>49</v>
      </c>
      <c r="F244" s="134">
        <v>11270</v>
      </c>
      <c r="G244" s="135">
        <v>14.89</v>
      </c>
      <c r="H244" s="135">
        <v>3424.7</v>
      </c>
      <c r="I244" s="92" t="s">
        <v>170</v>
      </c>
      <c r="J244" s="133">
        <f>(Q244+R244+S244+T244+U244+V244+W244+X244)*E244</f>
        <v>5586</v>
      </c>
      <c r="K244" s="133">
        <f>(Y244+Z244+AA244+AB244+AC244+AD244+AE244+AF244)*E244</f>
        <v>5684</v>
      </c>
      <c r="L244" s="251">
        <f t="shared" si="21"/>
        <v>0</v>
      </c>
      <c r="M244" s="133"/>
      <c r="N244" s="133"/>
      <c r="O244" s="244">
        <v>0</v>
      </c>
      <c r="P244" s="244">
        <f t="shared" si="19"/>
        <v>0</v>
      </c>
      <c r="Q244" s="77">
        <v>2</v>
      </c>
      <c r="R244" s="77">
        <v>16</v>
      </c>
      <c r="S244" s="77">
        <v>16</v>
      </c>
      <c r="T244" s="77">
        <v>16</v>
      </c>
      <c r="U244" s="77">
        <v>16</v>
      </c>
      <c r="V244" s="77">
        <v>16</v>
      </c>
      <c r="W244" s="136">
        <v>16</v>
      </c>
      <c r="X244" s="136">
        <v>16</v>
      </c>
      <c r="Y244" s="136">
        <v>4</v>
      </c>
      <c r="Z244" s="136">
        <v>16</v>
      </c>
      <c r="AA244" s="136">
        <v>16</v>
      </c>
      <c r="AB244" s="77">
        <v>16</v>
      </c>
      <c r="AC244" s="77">
        <v>16</v>
      </c>
      <c r="AD244" s="77">
        <v>16</v>
      </c>
      <c r="AE244" s="77">
        <v>16</v>
      </c>
      <c r="AF244" s="77">
        <v>16</v>
      </c>
      <c r="AG244" s="78">
        <f t="shared" si="20"/>
        <v>0</v>
      </c>
      <c r="AH244" s="78"/>
      <c r="AI244" s="182"/>
      <c r="AJ244" s="163"/>
    </row>
    <row r="245" spans="1:36" hidden="1" x14ac:dyDescent="0.3">
      <c r="A245" s="131" t="s">
        <v>782</v>
      </c>
      <c r="B245" s="132" t="s">
        <v>3482</v>
      </c>
      <c r="C245" s="132" t="s">
        <v>3483</v>
      </c>
      <c r="D245" s="92">
        <v>230</v>
      </c>
      <c r="E245" s="133">
        <v>47</v>
      </c>
      <c r="F245" s="134">
        <v>10810</v>
      </c>
      <c r="G245" s="135">
        <v>14.26</v>
      </c>
      <c r="H245" s="135">
        <v>3279.8</v>
      </c>
      <c r="I245" s="92" t="s">
        <v>170</v>
      </c>
      <c r="J245" s="133">
        <f t="shared" ref="J245:J253" si="24">(Q245+R245+S245+T245+U245+V245+W245+X245)*E245</f>
        <v>5358</v>
      </c>
      <c r="K245" s="133">
        <f t="shared" ref="K245:K253" si="25">(Y245+Z245+AA245+AB245+AC245+AD245+AE245+AF245)*E245</f>
        <v>5452</v>
      </c>
      <c r="L245" s="251">
        <f t="shared" si="21"/>
        <v>0</v>
      </c>
      <c r="M245" s="133"/>
      <c r="N245" s="133"/>
      <c r="O245" s="244">
        <v>0</v>
      </c>
      <c r="P245" s="244">
        <f t="shared" si="19"/>
        <v>0</v>
      </c>
      <c r="Q245" s="77">
        <v>2</v>
      </c>
      <c r="R245" s="77">
        <v>16</v>
      </c>
      <c r="S245" s="77">
        <v>16</v>
      </c>
      <c r="T245" s="77">
        <v>16</v>
      </c>
      <c r="U245" s="77">
        <v>16</v>
      </c>
      <c r="V245" s="77">
        <v>16</v>
      </c>
      <c r="W245" s="136">
        <v>16</v>
      </c>
      <c r="X245" s="136">
        <v>16</v>
      </c>
      <c r="Y245" s="136">
        <v>4</v>
      </c>
      <c r="Z245" s="136">
        <v>16</v>
      </c>
      <c r="AA245" s="136">
        <v>16</v>
      </c>
      <c r="AB245" s="77">
        <v>16</v>
      </c>
      <c r="AC245" s="77">
        <v>16</v>
      </c>
      <c r="AD245" s="77">
        <v>16</v>
      </c>
      <c r="AE245" s="77">
        <v>16</v>
      </c>
      <c r="AF245" s="77">
        <v>16</v>
      </c>
      <c r="AG245" s="78">
        <f t="shared" si="20"/>
        <v>0</v>
      </c>
      <c r="AH245" s="78"/>
      <c r="AI245" s="182"/>
      <c r="AJ245" s="163"/>
    </row>
    <row r="246" spans="1:36" hidden="1" x14ac:dyDescent="0.3">
      <c r="A246" s="131" t="s">
        <v>785</v>
      </c>
      <c r="B246" s="132" t="s">
        <v>3484</v>
      </c>
      <c r="C246" s="132" t="s">
        <v>3485</v>
      </c>
      <c r="D246" s="92">
        <v>173</v>
      </c>
      <c r="E246" s="133">
        <v>23.6</v>
      </c>
      <c r="F246" s="134">
        <v>4082.8</v>
      </c>
      <c r="G246" s="135">
        <v>8.14</v>
      </c>
      <c r="H246" s="135">
        <v>1408.22</v>
      </c>
      <c r="I246" s="92" t="s">
        <v>1040</v>
      </c>
      <c r="J246" s="133">
        <f t="shared" si="24"/>
        <v>2029.6000000000001</v>
      </c>
      <c r="K246" s="133">
        <f t="shared" si="25"/>
        <v>2053.2000000000003</v>
      </c>
      <c r="L246" s="251">
        <f t="shared" si="21"/>
        <v>0</v>
      </c>
      <c r="M246" s="133"/>
      <c r="N246" s="133"/>
      <c r="O246" s="244">
        <v>0</v>
      </c>
      <c r="P246" s="244">
        <f t="shared" si="19"/>
        <v>0</v>
      </c>
      <c r="Q246" s="77">
        <v>2</v>
      </c>
      <c r="R246" s="77">
        <v>12</v>
      </c>
      <c r="S246" s="77">
        <v>12</v>
      </c>
      <c r="T246" s="77">
        <v>12</v>
      </c>
      <c r="U246" s="77">
        <v>12</v>
      </c>
      <c r="V246" s="77">
        <v>12</v>
      </c>
      <c r="W246" s="136">
        <v>12</v>
      </c>
      <c r="X246" s="136">
        <v>12</v>
      </c>
      <c r="Y246" s="136">
        <v>3</v>
      </c>
      <c r="Z246" s="136">
        <v>12</v>
      </c>
      <c r="AA246" s="136">
        <v>12</v>
      </c>
      <c r="AB246" s="77">
        <v>12</v>
      </c>
      <c r="AC246" s="77">
        <v>12</v>
      </c>
      <c r="AD246" s="77">
        <v>12</v>
      </c>
      <c r="AE246" s="77">
        <v>12</v>
      </c>
      <c r="AF246" s="77">
        <v>12</v>
      </c>
      <c r="AG246" s="78">
        <f t="shared" si="20"/>
        <v>0</v>
      </c>
      <c r="AH246" s="78"/>
      <c r="AI246" s="182"/>
      <c r="AJ246" s="163"/>
    </row>
    <row r="247" spans="1:36" hidden="1" x14ac:dyDescent="0.3">
      <c r="A247" s="131" t="s">
        <v>788</v>
      </c>
      <c r="B247" s="132" t="s">
        <v>3486</v>
      </c>
      <c r="C247" s="132" t="s">
        <v>3487</v>
      </c>
      <c r="D247" s="92">
        <v>173</v>
      </c>
      <c r="E247" s="133">
        <v>22.9</v>
      </c>
      <c r="F247" s="134">
        <v>3961.7</v>
      </c>
      <c r="G247" s="135">
        <v>7.89</v>
      </c>
      <c r="H247" s="135">
        <v>1364.97</v>
      </c>
      <c r="I247" s="92" t="s">
        <v>1040</v>
      </c>
      <c r="J247" s="133">
        <f t="shared" si="24"/>
        <v>1969.3999999999999</v>
      </c>
      <c r="K247" s="133">
        <f t="shared" si="25"/>
        <v>1992.3</v>
      </c>
      <c r="L247" s="251">
        <f t="shared" si="21"/>
        <v>0</v>
      </c>
      <c r="M247" s="133"/>
      <c r="N247" s="133"/>
      <c r="O247" s="244">
        <v>0</v>
      </c>
      <c r="P247" s="244">
        <f t="shared" si="19"/>
        <v>0</v>
      </c>
      <c r="Q247" s="77">
        <v>2</v>
      </c>
      <c r="R247" s="77">
        <v>12</v>
      </c>
      <c r="S247" s="77">
        <v>12</v>
      </c>
      <c r="T247" s="77">
        <v>12</v>
      </c>
      <c r="U247" s="77">
        <v>12</v>
      </c>
      <c r="V247" s="77">
        <v>12</v>
      </c>
      <c r="W247" s="136">
        <v>12</v>
      </c>
      <c r="X247" s="136">
        <v>12</v>
      </c>
      <c r="Y247" s="136">
        <v>3</v>
      </c>
      <c r="Z247" s="136">
        <v>12</v>
      </c>
      <c r="AA247" s="136">
        <v>12</v>
      </c>
      <c r="AB247" s="77">
        <v>12</v>
      </c>
      <c r="AC247" s="77">
        <v>12</v>
      </c>
      <c r="AD247" s="77">
        <v>12</v>
      </c>
      <c r="AE247" s="77">
        <v>12</v>
      </c>
      <c r="AF247" s="77">
        <v>12</v>
      </c>
      <c r="AG247" s="78">
        <f t="shared" si="20"/>
        <v>0</v>
      </c>
      <c r="AH247" s="78"/>
      <c r="AI247" s="182"/>
      <c r="AJ247" s="163"/>
    </row>
    <row r="248" spans="1:36" hidden="1" x14ac:dyDescent="0.3">
      <c r="A248" s="131" t="s">
        <v>791</v>
      </c>
      <c r="B248" s="132" t="s">
        <v>3488</v>
      </c>
      <c r="C248" s="132" t="s">
        <v>3489</v>
      </c>
      <c r="D248" s="92">
        <v>172</v>
      </c>
      <c r="E248" s="133">
        <v>70.599999999999994</v>
      </c>
      <c r="F248" s="134">
        <v>12143.2</v>
      </c>
      <c r="G248" s="135">
        <v>24.34</v>
      </c>
      <c r="H248" s="135">
        <v>4186.4799999999996</v>
      </c>
      <c r="I248" s="92" t="s">
        <v>1040</v>
      </c>
      <c r="J248" s="133">
        <f t="shared" si="24"/>
        <v>6000.9999999999991</v>
      </c>
      <c r="K248" s="133">
        <f t="shared" si="25"/>
        <v>6142.2</v>
      </c>
      <c r="L248" s="251">
        <f t="shared" si="21"/>
        <v>0</v>
      </c>
      <c r="M248" s="133"/>
      <c r="N248" s="133"/>
      <c r="O248" s="244">
        <v>0</v>
      </c>
      <c r="P248" s="244">
        <f t="shared" si="19"/>
        <v>0</v>
      </c>
      <c r="Q248" s="77">
        <v>1</v>
      </c>
      <c r="R248" s="77">
        <v>12</v>
      </c>
      <c r="S248" s="77">
        <v>12</v>
      </c>
      <c r="T248" s="77">
        <v>12</v>
      </c>
      <c r="U248" s="77">
        <v>12</v>
      </c>
      <c r="V248" s="77">
        <v>12</v>
      </c>
      <c r="W248" s="136">
        <v>12</v>
      </c>
      <c r="X248" s="136">
        <v>12</v>
      </c>
      <c r="Y248" s="136">
        <v>3</v>
      </c>
      <c r="Z248" s="136">
        <v>12</v>
      </c>
      <c r="AA248" s="136">
        <v>12</v>
      </c>
      <c r="AB248" s="77">
        <v>12</v>
      </c>
      <c r="AC248" s="77">
        <v>12</v>
      </c>
      <c r="AD248" s="77">
        <v>12</v>
      </c>
      <c r="AE248" s="77">
        <v>12</v>
      </c>
      <c r="AF248" s="77">
        <v>12</v>
      </c>
      <c r="AG248" s="78">
        <f t="shared" si="20"/>
        <v>0</v>
      </c>
      <c r="AH248" s="78"/>
      <c r="AI248" s="182"/>
      <c r="AJ248" s="163"/>
    </row>
    <row r="249" spans="1:36" hidden="1" x14ac:dyDescent="0.3">
      <c r="A249" s="131" t="s">
        <v>794</v>
      </c>
      <c r="B249" s="132" t="s">
        <v>3490</v>
      </c>
      <c r="C249" s="132" t="s">
        <v>3491</v>
      </c>
      <c r="D249" s="92">
        <v>6</v>
      </c>
      <c r="E249" s="133">
        <v>10.3</v>
      </c>
      <c r="F249" s="134">
        <v>61.8</v>
      </c>
      <c r="G249" s="135">
        <v>3.57</v>
      </c>
      <c r="H249" s="135">
        <v>21.42</v>
      </c>
      <c r="I249" s="92" t="s">
        <v>1040</v>
      </c>
      <c r="J249" s="133">
        <f t="shared" si="24"/>
        <v>41.2</v>
      </c>
      <c r="K249" s="133">
        <f t="shared" si="25"/>
        <v>20.6</v>
      </c>
      <c r="L249" s="251">
        <f t="shared" si="21"/>
        <v>0</v>
      </c>
      <c r="M249" s="133"/>
      <c r="N249" s="133"/>
      <c r="O249" s="244">
        <v>0</v>
      </c>
      <c r="P249" s="244">
        <f t="shared" si="19"/>
        <v>0</v>
      </c>
      <c r="Q249" s="77"/>
      <c r="R249" s="77"/>
      <c r="S249" s="77"/>
      <c r="T249" s="77">
        <v>2</v>
      </c>
      <c r="U249" s="77">
        <v>2</v>
      </c>
      <c r="V249" s="77"/>
      <c r="W249" s="136"/>
      <c r="X249" s="136"/>
      <c r="Y249" s="136"/>
      <c r="Z249" s="136"/>
      <c r="AA249" s="136"/>
      <c r="AB249" s="77">
        <v>2</v>
      </c>
      <c r="AC249" s="77"/>
      <c r="AD249" s="77"/>
      <c r="AE249" s="77"/>
      <c r="AF249" s="77"/>
      <c r="AG249" s="78">
        <f t="shared" si="20"/>
        <v>0</v>
      </c>
      <c r="AH249" s="78"/>
      <c r="AI249" s="182"/>
      <c r="AJ249" s="163"/>
    </row>
    <row r="250" spans="1:36" hidden="1" x14ac:dyDescent="0.3">
      <c r="A250" s="131" t="s">
        <v>797</v>
      </c>
      <c r="B250" s="132" t="s">
        <v>3492</v>
      </c>
      <c r="C250" s="132" t="s">
        <v>3493</v>
      </c>
      <c r="D250" s="92">
        <v>6</v>
      </c>
      <c r="E250" s="133">
        <v>17.7</v>
      </c>
      <c r="F250" s="134">
        <v>106.2</v>
      </c>
      <c r="G250" s="135">
        <v>6.11</v>
      </c>
      <c r="H250" s="135">
        <v>36.659999999999997</v>
      </c>
      <c r="I250" s="92" t="s">
        <v>1040</v>
      </c>
      <c r="J250" s="133">
        <f t="shared" si="24"/>
        <v>70.8</v>
      </c>
      <c r="K250" s="133">
        <f t="shared" si="25"/>
        <v>35.4</v>
      </c>
      <c r="L250" s="251">
        <f t="shared" si="21"/>
        <v>0</v>
      </c>
      <c r="M250" s="133"/>
      <c r="N250" s="133"/>
      <c r="O250" s="244">
        <v>0</v>
      </c>
      <c r="P250" s="244">
        <f t="shared" si="19"/>
        <v>0</v>
      </c>
      <c r="Q250" s="77"/>
      <c r="R250" s="77"/>
      <c r="S250" s="77"/>
      <c r="T250" s="77">
        <v>2</v>
      </c>
      <c r="U250" s="77">
        <v>2</v>
      </c>
      <c r="V250" s="77"/>
      <c r="W250" s="136"/>
      <c r="X250" s="136"/>
      <c r="Y250" s="136"/>
      <c r="Z250" s="136"/>
      <c r="AA250" s="136"/>
      <c r="AB250" s="77">
        <v>2</v>
      </c>
      <c r="AC250" s="77"/>
      <c r="AD250" s="77"/>
      <c r="AE250" s="77"/>
      <c r="AF250" s="77"/>
      <c r="AG250" s="78">
        <f t="shared" si="20"/>
        <v>0</v>
      </c>
      <c r="AH250" s="78"/>
      <c r="AI250" s="182"/>
      <c r="AJ250" s="163"/>
    </row>
    <row r="251" spans="1:36" hidden="1" x14ac:dyDescent="0.3">
      <c r="A251" s="131" t="s">
        <v>800</v>
      </c>
      <c r="B251" s="132" t="s">
        <v>3494</v>
      </c>
      <c r="C251" s="132" t="s">
        <v>3495</v>
      </c>
      <c r="D251" s="92">
        <v>9</v>
      </c>
      <c r="E251" s="133">
        <v>21.8</v>
      </c>
      <c r="F251" s="134">
        <v>196.2</v>
      </c>
      <c r="G251" s="135">
        <v>7.51</v>
      </c>
      <c r="H251" s="135">
        <v>67.59</v>
      </c>
      <c r="I251" s="92" t="s">
        <v>1040</v>
      </c>
      <c r="J251" s="133">
        <f t="shared" si="24"/>
        <v>130.80000000000001</v>
      </c>
      <c r="K251" s="133">
        <f t="shared" si="25"/>
        <v>65.400000000000006</v>
      </c>
      <c r="L251" s="251">
        <f t="shared" si="21"/>
        <v>0</v>
      </c>
      <c r="M251" s="133"/>
      <c r="N251" s="133"/>
      <c r="O251" s="244">
        <v>0</v>
      </c>
      <c r="P251" s="244">
        <f t="shared" si="19"/>
        <v>0</v>
      </c>
      <c r="Q251" s="77"/>
      <c r="R251" s="77"/>
      <c r="S251" s="77"/>
      <c r="T251" s="77">
        <v>3</v>
      </c>
      <c r="U251" s="77">
        <v>3</v>
      </c>
      <c r="V251" s="77"/>
      <c r="W251" s="136"/>
      <c r="X251" s="136"/>
      <c r="Y251" s="136"/>
      <c r="Z251" s="136"/>
      <c r="AA251" s="136"/>
      <c r="AB251" s="77">
        <v>3</v>
      </c>
      <c r="AC251" s="77"/>
      <c r="AD251" s="77"/>
      <c r="AE251" s="77"/>
      <c r="AF251" s="77"/>
      <c r="AG251" s="78">
        <f t="shared" si="20"/>
        <v>0</v>
      </c>
      <c r="AH251" s="78"/>
      <c r="AI251" s="182"/>
      <c r="AJ251" s="163"/>
    </row>
    <row r="252" spans="1:36" hidden="1" x14ac:dyDescent="0.3">
      <c r="A252" s="131" t="s">
        <v>803</v>
      </c>
      <c r="B252" s="132" t="s">
        <v>3496</v>
      </c>
      <c r="C252" s="132" t="s">
        <v>3497</v>
      </c>
      <c r="D252" s="92">
        <v>1</v>
      </c>
      <c r="E252" s="133">
        <v>16.8</v>
      </c>
      <c r="F252" s="134">
        <v>16.8</v>
      </c>
      <c r="G252" s="135">
        <v>5.81</v>
      </c>
      <c r="H252" s="135">
        <v>5.81</v>
      </c>
      <c r="I252" s="92" t="s">
        <v>1040</v>
      </c>
      <c r="J252" s="133">
        <f t="shared" si="24"/>
        <v>0</v>
      </c>
      <c r="K252" s="133">
        <f t="shared" si="25"/>
        <v>16.8</v>
      </c>
      <c r="L252" s="251">
        <f t="shared" si="21"/>
        <v>0</v>
      </c>
      <c r="M252" s="133"/>
      <c r="N252" s="133"/>
      <c r="O252" s="244">
        <v>0</v>
      </c>
      <c r="P252" s="244">
        <f t="shared" si="19"/>
        <v>0</v>
      </c>
      <c r="Q252" s="77"/>
      <c r="R252" s="77"/>
      <c r="S252" s="77"/>
      <c r="T252" s="77"/>
      <c r="U252" s="77"/>
      <c r="V252" s="77"/>
      <c r="W252" s="136"/>
      <c r="X252" s="136"/>
      <c r="Y252" s="136"/>
      <c r="Z252" s="136"/>
      <c r="AA252" s="136"/>
      <c r="AB252" s="77">
        <v>1</v>
      </c>
      <c r="AC252" s="77"/>
      <c r="AD252" s="77"/>
      <c r="AE252" s="77"/>
      <c r="AF252" s="77"/>
      <c r="AG252" s="78">
        <f t="shared" si="20"/>
        <v>0</v>
      </c>
      <c r="AH252" s="78"/>
      <c r="AI252" s="182"/>
      <c r="AJ252" s="163"/>
    </row>
    <row r="253" spans="1:36" hidden="1" x14ac:dyDescent="0.3">
      <c r="A253" s="131" t="s">
        <v>806</v>
      </c>
      <c r="B253" s="132" t="s">
        <v>3498</v>
      </c>
      <c r="C253" s="132" t="s">
        <v>3499</v>
      </c>
      <c r="D253" s="92">
        <v>3</v>
      </c>
      <c r="E253" s="133">
        <v>6.4</v>
      </c>
      <c r="F253" s="134">
        <v>19.2</v>
      </c>
      <c r="G253" s="135">
        <v>2.2200000000000002</v>
      </c>
      <c r="H253" s="135">
        <v>6.66</v>
      </c>
      <c r="I253" s="92" t="s">
        <v>1040</v>
      </c>
      <c r="J253" s="133">
        <f t="shared" si="24"/>
        <v>19.200000000000003</v>
      </c>
      <c r="K253" s="133">
        <f t="shared" si="25"/>
        <v>0</v>
      </c>
      <c r="L253" s="251">
        <f t="shared" si="21"/>
        <v>0</v>
      </c>
      <c r="M253" s="133"/>
      <c r="N253" s="133"/>
      <c r="O253" s="244">
        <v>0</v>
      </c>
      <c r="P253" s="244">
        <f t="shared" si="19"/>
        <v>0</v>
      </c>
      <c r="Q253" s="77"/>
      <c r="R253" s="77"/>
      <c r="S253" s="77"/>
      <c r="T253" s="77">
        <v>2</v>
      </c>
      <c r="U253" s="77">
        <v>1</v>
      </c>
      <c r="V253" s="77"/>
      <c r="W253" s="136"/>
      <c r="X253" s="136"/>
      <c r="Y253" s="136"/>
      <c r="Z253" s="136"/>
      <c r="AA253" s="136"/>
      <c r="AB253" s="77"/>
      <c r="AC253" s="77"/>
      <c r="AD253" s="77"/>
      <c r="AE253" s="77"/>
      <c r="AF253" s="77"/>
      <c r="AG253" s="78">
        <f t="shared" si="20"/>
        <v>0</v>
      </c>
      <c r="AH253" s="78"/>
      <c r="AI253" s="182"/>
      <c r="AJ253" s="163"/>
    </row>
    <row r="254" spans="1:36" x14ac:dyDescent="0.3">
      <c r="A254" s="131" t="s">
        <v>809</v>
      </c>
      <c r="B254" s="132" t="s">
        <v>2008</v>
      </c>
      <c r="C254" s="132" t="s">
        <v>3500</v>
      </c>
      <c r="D254" s="92">
        <v>1</v>
      </c>
      <c r="E254" s="133">
        <v>14.6</v>
      </c>
      <c r="F254" s="134">
        <v>14.6</v>
      </c>
      <c r="G254" s="135">
        <v>1.81</v>
      </c>
      <c r="H254" s="135">
        <v>1.81</v>
      </c>
      <c r="I254" s="92" t="s">
        <v>170</v>
      </c>
      <c r="J254" s="133">
        <f t="shared" ref="J254:J276" si="26">(Q254+R254+S254+T254+U254+V254+W254+X254)*E254</f>
        <v>14.6</v>
      </c>
      <c r="K254" s="133">
        <f t="shared" ref="K254:K276" si="27">(Y254+Z254+AA254+AB254+AC254+AD254+AE254+AF254)*E254</f>
        <v>0</v>
      </c>
      <c r="L254" s="251">
        <f t="shared" si="21"/>
        <v>0</v>
      </c>
      <c r="M254" s="133"/>
      <c r="N254" s="133"/>
      <c r="O254" s="244">
        <v>0</v>
      </c>
      <c r="P254" s="244">
        <f t="shared" si="19"/>
        <v>0</v>
      </c>
      <c r="Q254" s="77"/>
      <c r="R254" s="77"/>
      <c r="S254" s="77"/>
      <c r="T254" s="77"/>
      <c r="U254" s="77">
        <v>1</v>
      </c>
      <c r="V254" s="77"/>
      <c r="W254" s="136"/>
      <c r="X254" s="136"/>
      <c r="Y254" s="136"/>
      <c r="Z254" s="136"/>
      <c r="AA254" s="136"/>
      <c r="AB254" s="77"/>
      <c r="AC254" s="77"/>
      <c r="AD254" s="77"/>
      <c r="AE254" s="77"/>
      <c r="AF254" s="77"/>
      <c r="AG254" s="78">
        <f t="shared" si="20"/>
        <v>0</v>
      </c>
      <c r="AH254" s="78"/>
      <c r="AI254" s="182"/>
      <c r="AJ254" s="163"/>
    </row>
    <row r="255" spans="1:36" x14ac:dyDescent="0.3">
      <c r="A255" s="131" t="s">
        <v>812</v>
      </c>
      <c r="B255" s="132" t="s">
        <v>2009</v>
      </c>
      <c r="C255" s="132" t="s">
        <v>3501</v>
      </c>
      <c r="D255" s="92">
        <v>2</v>
      </c>
      <c r="E255" s="133">
        <v>21</v>
      </c>
      <c r="F255" s="134">
        <v>42</v>
      </c>
      <c r="G255" s="135">
        <v>2.58</v>
      </c>
      <c r="H255" s="135">
        <v>5.16</v>
      </c>
      <c r="I255" s="92" t="s">
        <v>170</v>
      </c>
      <c r="J255" s="133">
        <f t="shared" si="26"/>
        <v>42</v>
      </c>
      <c r="K255" s="133">
        <f t="shared" si="27"/>
        <v>0</v>
      </c>
      <c r="L255" s="251">
        <f t="shared" si="21"/>
        <v>0</v>
      </c>
      <c r="M255" s="133"/>
      <c r="N255" s="133"/>
      <c r="O255" s="244">
        <v>0</v>
      </c>
      <c r="P255" s="244">
        <f t="shared" si="19"/>
        <v>0</v>
      </c>
      <c r="Q255" s="77"/>
      <c r="R255" s="77"/>
      <c r="S255" s="77"/>
      <c r="T255" s="77"/>
      <c r="U255" s="77">
        <v>2</v>
      </c>
      <c r="V255" s="77"/>
      <c r="W255" s="136"/>
      <c r="X255" s="136"/>
      <c r="Y255" s="136"/>
      <c r="Z255" s="136"/>
      <c r="AA255" s="136"/>
      <c r="AB255" s="77"/>
      <c r="AC255" s="77"/>
      <c r="AD255" s="77"/>
      <c r="AE255" s="77"/>
      <c r="AF255" s="77"/>
      <c r="AG255" s="78">
        <f t="shared" si="20"/>
        <v>0</v>
      </c>
      <c r="AH255" s="78"/>
      <c r="AI255" s="182"/>
      <c r="AJ255" s="163"/>
    </row>
    <row r="256" spans="1:36" x14ac:dyDescent="0.3">
      <c r="A256" s="131" t="s">
        <v>815</v>
      </c>
      <c r="B256" s="132" t="s">
        <v>2010</v>
      </c>
      <c r="C256" s="132" t="s">
        <v>3502</v>
      </c>
      <c r="D256" s="92">
        <v>3</v>
      </c>
      <c r="E256" s="133">
        <v>16.2</v>
      </c>
      <c r="F256" s="134">
        <v>48.6</v>
      </c>
      <c r="G256" s="135">
        <v>2</v>
      </c>
      <c r="H256" s="135">
        <v>6</v>
      </c>
      <c r="I256" s="92" t="s">
        <v>170</v>
      </c>
      <c r="J256" s="133">
        <f t="shared" si="26"/>
        <v>48.599999999999994</v>
      </c>
      <c r="K256" s="133">
        <f t="shared" si="27"/>
        <v>0</v>
      </c>
      <c r="L256" s="251">
        <f t="shared" si="21"/>
        <v>0</v>
      </c>
      <c r="M256" s="133"/>
      <c r="N256" s="133"/>
      <c r="O256" s="244">
        <v>0</v>
      </c>
      <c r="P256" s="244">
        <f t="shared" si="19"/>
        <v>0</v>
      </c>
      <c r="Q256" s="77"/>
      <c r="R256" s="77"/>
      <c r="S256" s="77">
        <v>3</v>
      </c>
      <c r="T256" s="77"/>
      <c r="U256" s="77"/>
      <c r="V256" s="77"/>
      <c r="W256" s="136"/>
      <c r="X256" s="136"/>
      <c r="Y256" s="136"/>
      <c r="Z256" s="136"/>
      <c r="AA256" s="136"/>
      <c r="AB256" s="77"/>
      <c r="AC256" s="77"/>
      <c r="AD256" s="77"/>
      <c r="AE256" s="77"/>
      <c r="AF256" s="77"/>
      <c r="AG256" s="78">
        <f t="shared" si="20"/>
        <v>0</v>
      </c>
      <c r="AH256" s="78"/>
      <c r="AI256" s="182"/>
      <c r="AJ256" s="163"/>
    </row>
    <row r="257" spans="1:36" x14ac:dyDescent="0.3">
      <c r="A257" s="131" t="s">
        <v>818</v>
      </c>
      <c r="B257" s="132" t="s">
        <v>2011</v>
      </c>
      <c r="C257" s="132" t="s">
        <v>3503</v>
      </c>
      <c r="D257" s="92">
        <v>3</v>
      </c>
      <c r="E257" s="133">
        <v>19.100000000000001</v>
      </c>
      <c r="F257" s="134">
        <v>57.3</v>
      </c>
      <c r="G257" s="135">
        <v>2.35</v>
      </c>
      <c r="H257" s="135">
        <v>7.05</v>
      </c>
      <c r="I257" s="92" t="s">
        <v>170</v>
      </c>
      <c r="J257" s="133">
        <f t="shared" si="26"/>
        <v>57.300000000000004</v>
      </c>
      <c r="K257" s="133">
        <f t="shared" si="27"/>
        <v>0</v>
      </c>
      <c r="L257" s="251">
        <f t="shared" si="21"/>
        <v>0</v>
      </c>
      <c r="M257" s="133"/>
      <c r="N257" s="133"/>
      <c r="O257" s="244">
        <v>0</v>
      </c>
      <c r="P257" s="244">
        <f t="shared" si="19"/>
        <v>0</v>
      </c>
      <c r="Q257" s="77"/>
      <c r="R257" s="77"/>
      <c r="S257" s="77">
        <v>3</v>
      </c>
      <c r="T257" s="77"/>
      <c r="U257" s="77"/>
      <c r="V257" s="77"/>
      <c r="W257" s="136"/>
      <c r="X257" s="136"/>
      <c r="Y257" s="136"/>
      <c r="Z257" s="136"/>
      <c r="AA257" s="136"/>
      <c r="AB257" s="77"/>
      <c r="AC257" s="77"/>
      <c r="AD257" s="77"/>
      <c r="AE257" s="77"/>
      <c r="AF257" s="77"/>
      <c r="AG257" s="78">
        <f t="shared" si="20"/>
        <v>0</v>
      </c>
      <c r="AH257" s="78"/>
      <c r="AI257" s="182"/>
      <c r="AJ257" s="163"/>
    </row>
    <row r="258" spans="1:36" x14ac:dyDescent="0.3">
      <c r="A258" s="131" t="s">
        <v>821</v>
      </c>
      <c r="B258" s="132" t="s">
        <v>2012</v>
      </c>
      <c r="C258" s="132" t="s">
        <v>3504</v>
      </c>
      <c r="D258" s="92">
        <v>4</v>
      </c>
      <c r="E258" s="133">
        <v>14</v>
      </c>
      <c r="F258" s="134">
        <v>56</v>
      </c>
      <c r="G258" s="135">
        <v>1.73</v>
      </c>
      <c r="H258" s="135">
        <v>6.92</v>
      </c>
      <c r="I258" s="92" t="s">
        <v>170</v>
      </c>
      <c r="J258" s="133">
        <f t="shared" si="26"/>
        <v>56</v>
      </c>
      <c r="K258" s="133">
        <f t="shared" si="27"/>
        <v>0</v>
      </c>
      <c r="L258" s="251">
        <f t="shared" si="21"/>
        <v>0</v>
      </c>
      <c r="M258" s="133"/>
      <c r="N258" s="133"/>
      <c r="O258" s="244">
        <v>0</v>
      </c>
      <c r="P258" s="244">
        <f t="shared" si="19"/>
        <v>0</v>
      </c>
      <c r="Q258" s="77"/>
      <c r="R258" s="77"/>
      <c r="S258" s="77">
        <v>1</v>
      </c>
      <c r="T258" s="77"/>
      <c r="U258" s="77">
        <v>3</v>
      </c>
      <c r="V258" s="77"/>
      <c r="W258" s="136"/>
      <c r="X258" s="136"/>
      <c r="Y258" s="136"/>
      <c r="Z258" s="136"/>
      <c r="AA258" s="136"/>
      <c r="AB258" s="77"/>
      <c r="AC258" s="77"/>
      <c r="AD258" s="77"/>
      <c r="AE258" s="77"/>
      <c r="AF258" s="77"/>
      <c r="AG258" s="78">
        <f t="shared" si="20"/>
        <v>0</v>
      </c>
      <c r="AH258" s="78"/>
      <c r="AI258" s="182"/>
      <c r="AJ258" s="163"/>
    </row>
    <row r="259" spans="1:36" x14ac:dyDescent="0.3">
      <c r="A259" s="131" t="s">
        <v>824</v>
      </c>
      <c r="B259" s="132" t="s">
        <v>2013</v>
      </c>
      <c r="C259" s="132" t="s">
        <v>3505</v>
      </c>
      <c r="D259" s="92">
        <v>4</v>
      </c>
      <c r="E259" s="133">
        <v>3.9</v>
      </c>
      <c r="F259" s="134">
        <v>15.6</v>
      </c>
      <c r="G259" s="135">
        <v>0.51</v>
      </c>
      <c r="H259" s="135">
        <v>2.04</v>
      </c>
      <c r="I259" s="92" t="s">
        <v>170</v>
      </c>
      <c r="J259" s="133">
        <f t="shared" si="26"/>
        <v>15.6</v>
      </c>
      <c r="K259" s="133">
        <f t="shared" si="27"/>
        <v>0</v>
      </c>
      <c r="L259" s="251">
        <f t="shared" si="21"/>
        <v>0</v>
      </c>
      <c r="M259" s="133"/>
      <c r="N259" s="133"/>
      <c r="O259" s="244">
        <v>0</v>
      </c>
      <c r="P259" s="244">
        <f t="shared" si="19"/>
        <v>0</v>
      </c>
      <c r="Q259" s="77"/>
      <c r="R259" s="77"/>
      <c r="S259" s="77">
        <v>1</v>
      </c>
      <c r="T259" s="77"/>
      <c r="U259" s="77">
        <v>3</v>
      </c>
      <c r="V259" s="77"/>
      <c r="W259" s="136"/>
      <c r="X259" s="136"/>
      <c r="Y259" s="136"/>
      <c r="Z259" s="136"/>
      <c r="AA259" s="136"/>
      <c r="AB259" s="77"/>
      <c r="AC259" s="77"/>
      <c r="AD259" s="77"/>
      <c r="AE259" s="77"/>
      <c r="AF259" s="77"/>
      <c r="AG259" s="78">
        <f t="shared" si="20"/>
        <v>0</v>
      </c>
      <c r="AH259" s="78"/>
      <c r="AI259" s="182"/>
      <c r="AJ259" s="163"/>
    </row>
    <row r="260" spans="1:36" x14ac:dyDescent="0.3">
      <c r="A260" s="131" t="s">
        <v>827</v>
      </c>
      <c r="B260" s="132" t="s">
        <v>2014</v>
      </c>
      <c r="C260" s="132" t="s">
        <v>3506</v>
      </c>
      <c r="D260" s="92">
        <v>4</v>
      </c>
      <c r="E260" s="133">
        <v>16.5</v>
      </c>
      <c r="F260" s="134">
        <v>66</v>
      </c>
      <c r="G260" s="135">
        <v>2.0299999999999998</v>
      </c>
      <c r="H260" s="135">
        <v>8.1199999999999992</v>
      </c>
      <c r="I260" s="92" t="s">
        <v>170</v>
      </c>
      <c r="J260" s="133">
        <f t="shared" si="26"/>
        <v>66</v>
      </c>
      <c r="K260" s="133">
        <f t="shared" si="27"/>
        <v>0</v>
      </c>
      <c r="L260" s="251">
        <f t="shared" si="21"/>
        <v>0</v>
      </c>
      <c r="M260" s="133"/>
      <c r="N260" s="133"/>
      <c r="O260" s="244">
        <v>0</v>
      </c>
      <c r="P260" s="244">
        <f t="shared" ref="P260:P323" si="28">O260*E260</f>
        <v>0</v>
      </c>
      <c r="Q260" s="77"/>
      <c r="R260" s="77"/>
      <c r="S260" s="77">
        <v>1</v>
      </c>
      <c r="T260" s="77"/>
      <c r="U260" s="77">
        <v>3</v>
      </c>
      <c r="V260" s="77"/>
      <c r="W260" s="136"/>
      <c r="X260" s="136"/>
      <c r="Y260" s="136"/>
      <c r="Z260" s="136"/>
      <c r="AA260" s="136"/>
      <c r="AB260" s="77"/>
      <c r="AC260" s="77"/>
      <c r="AD260" s="77"/>
      <c r="AE260" s="77"/>
      <c r="AF260" s="77"/>
      <c r="AG260" s="78">
        <f t="shared" ref="AG260:AG323" si="29">D260-Q260-R260-S260-T260-U260-V260-W260-X260-Y260-Z260-AA260-AB260-AC260-AD260-AE260-AF260</f>
        <v>0</v>
      </c>
      <c r="AH260" s="78"/>
      <c r="AI260" s="182"/>
      <c r="AJ260" s="163"/>
    </row>
    <row r="261" spans="1:36" x14ac:dyDescent="0.3">
      <c r="A261" s="131" t="s">
        <v>830</v>
      </c>
      <c r="B261" s="132" t="s">
        <v>2015</v>
      </c>
      <c r="C261" s="132" t="s">
        <v>3507</v>
      </c>
      <c r="D261" s="92">
        <v>6</v>
      </c>
      <c r="E261" s="133">
        <v>8.1</v>
      </c>
      <c r="F261" s="134">
        <v>48.6</v>
      </c>
      <c r="G261" s="135">
        <v>1.02</v>
      </c>
      <c r="H261" s="135">
        <v>6.12</v>
      </c>
      <c r="I261" s="92" t="s">
        <v>170</v>
      </c>
      <c r="J261" s="133">
        <f t="shared" si="26"/>
        <v>32.4</v>
      </c>
      <c r="K261" s="133">
        <f t="shared" si="27"/>
        <v>16.2</v>
      </c>
      <c r="L261" s="251">
        <f t="shared" si="21"/>
        <v>0</v>
      </c>
      <c r="M261" s="133"/>
      <c r="N261" s="133"/>
      <c r="O261" s="244">
        <v>0</v>
      </c>
      <c r="P261" s="244">
        <f t="shared" si="28"/>
        <v>0</v>
      </c>
      <c r="Q261" s="77"/>
      <c r="R261" s="77"/>
      <c r="S261" s="77"/>
      <c r="T261" s="77"/>
      <c r="U261" s="77">
        <v>4</v>
      </c>
      <c r="V261" s="77"/>
      <c r="W261" s="136"/>
      <c r="X261" s="136"/>
      <c r="Y261" s="136"/>
      <c r="Z261" s="136"/>
      <c r="AA261" s="136"/>
      <c r="AB261" s="77">
        <v>1</v>
      </c>
      <c r="AC261" s="77">
        <v>1</v>
      </c>
      <c r="AD261" s="77"/>
      <c r="AE261" s="77"/>
      <c r="AF261" s="77"/>
      <c r="AG261" s="78">
        <f t="shared" si="29"/>
        <v>0</v>
      </c>
      <c r="AH261" s="78"/>
      <c r="AI261" s="182"/>
      <c r="AJ261" s="163"/>
    </row>
    <row r="262" spans="1:36" x14ac:dyDescent="0.3">
      <c r="A262" s="131" t="s">
        <v>833</v>
      </c>
      <c r="B262" s="132" t="s">
        <v>2016</v>
      </c>
      <c r="C262" s="132" t="s">
        <v>3508</v>
      </c>
      <c r="D262" s="92">
        <v>3</v>
      </c>
      <c r="E262" s="133">
        <v>7.6</v>
      </c>
      <c r="F262" s="134">
        <v>22.8</v>
      </c>
      <c r="G262" s="135">
        <v>0.95</v>
      </c>
      <c r="H262" s="135">
        <v>2.85</v>
      </c>
      <c r="I262" s="92" t="s">
        <v>170</v>
      </c>
      <c r="J262" s="133">
        <f t="shared" si="26"/>
        <v>15.2</v>
      </c>
      <c r="K262" s="133">
        <f t="shared" si="27"/>
        <v>7.6</v>
      </c>
      <c r="L262" s="251">
        <f t="shared" si="21"/>
        <v>0</v>
      </c>
      <c r="M262" s="133"/>
      <c r="N262" s="133"/>
      <c r="O262" s="244">
        <v>0</v>
      </c>
      <c r="P262" s="244">
        <f t="shared" si="28"/>
        <v>0</v>
      </c>
      <c r="Q262" s="77"/>
      <c r="R262" s="77"/>
      <c r="S262" s="77">
        <v>1</v>
      </c>
      <c r="T262" s="77"/>
      <c r="U262" s="77">
        <v>1</v>
      </c>
      <c r="V262" s="77"/>
      <c r="W262" s="136"/>
      <c r="X262" s="136"/>
      <c r="Y262" s="136"/>
      <c r="Z262" s="136"/>
      <c r="AA262" s="136"/>
      <c r="AB262" s="77">
        <v>1</v>
      </c>
      <c r="AC262" s="77"/>
      <c r="AD262" s="77"/>
      <c r="AE262" s="77"/>
      <c r="AF262" s="77"/>
      <c r="AG262" s="78">
        <f t="shared" si="29"/>
        <v>0</v>
      </c>
      <c r="AH262" s="78"/>
      <c r="AI262" s="182"/>
      <c r="AJ262" s="163"/>
    </row>
    <row r="263" spans="1:36" x14ac:dyDescent="0.3">
      <c r="A263" s="131" t="s">
        <v>836</v>
      </c>
      <c r="B263" s="132" t="s">
        <v>2017</v>
      </c>
      <c r="C263" s="132" t="s">
        <v>3509</v>
      </c>
      <c r="D263" s="92">
        <v>1</v>
      </c>
      <c r="E263" s="133">
        <v>24.2</v>
      </c>
      <c r="F263" s="134">
        <v>24.2</v>
      </c>
      <c r="G263" s="135">
        <v>2.97</v>
      </c>
      <c r="H263" s="135">
        <v>2.97</v>
      </c>
      <c r="I263" s="92" t="s">
        <v>170</v>
      </c>
      <c r="J263" s="133">
        <f t="shared" si="26"/>
        <v>24.2</v>
      </c>
      <c r="K263" s="133">
        <f t="shared" si="27"/>
        <v>0</v>
      </c>
      <c r="L263" s="251">
        <f t="shared" si="21"/>
        <v>0</v>
      </c>
      <c r="M263" s="133"/>
      <c r="N263" s="133"/>
      <c r="O263" s="244">
        <v>0</v>
      </c>
      <c r="P263" s="244">
        <f t="shared" si="28"/>
        <v>0</v>
      </c>
      <c r="Q263" s="77"/>
      <c r="R263" s="77"/>
      <c r="S263" s="77">
        <v>1</v>
      </c>
      <c r="T263" s="77"/>
      <c r="U263" s="77"/>
      <c r="V263" s="77"/>
      <c r="W263" s="136"/>
      <c r="X263" s="136"/>
      <c r="Y263" s="136"/>
      <c r="Z263" s="136"/>
      <c r="AA263" s="136"/>
      <c r="AB263" s="77"/>
      <c r="AC263" s="77"/>
      <c r="AD263" s="77"/>
      <c r="AE263" s="77"/>
      <c r="AF263" s="77"/>
      <c r="AG263" s="78">
        <f t="shared" si="29"/>
        <v>0</v>
      </c>
      <c r="AH263" s="78"/>
      <c r="AI263" s="182"/>
      <c r="AJ263" s="163"/>
    </row>
    <row r="264" spans="1:36" x14ac:dyDescent="0.3">
      <c r="A264" s="131" t="s">
        <v>839</v>
      </c>
      <c r="B264" s="132" t="s">
        <v>2018</v>
      </c>
      <c r="C264" s="132" t="s">
        <v>3510</v>
      </c>
      <c r="D264" s="92">
        <v>4</v>
      </c>
      <c r="E264" s="133">
        <v>14.1</v>
      </c>
      <c r="F264" s="134">
        <v>56.4</v>
      </c>
      <c r="G264" s="135">
        <v>1.75</v>
      </c>
      <c r="H264" s="135">
        <v>7</v>
      </c>
      <c r="I264" s="92" t="s">
        <v>170</v>
      </c>
      <c r="J264" s="133">
        <f t="shared" si="26"/>
        <v>28.2</v>
      </c>
      <c r="K264" s="133">
        <f t="shared" si="27"/>
        <v>28.2</v>
      </c>
      <c r="L264" s="251">
        <f t="shared" si="21"/>
        <v>0</v>
      </c>
      <c r="M264" s="133"/>
      <c r="N264" s="133"/>
      <c r="O264" s="244">
        <v>0</v>
      </c>
      <c r="P264" s="244">
        <f t="shared" si="28"/>
        <v>0</v>
      </c>
      <c r="Q264" s="77"/>
      <c r="R264" s="77"/>
      <c r="S264" s="77"/>
      <c r="T264" s="77"/>
      <c r="U264" s="77">
        <v>2</v>
      </c>
      <c r="V264" s="77"/>
      <c r="W264" s="136"/>
      <c r="X264" s="136"/>
      <c r="Y264" s="136"/>
      <c r="Z264" s="136"/>
      <c r="AA264" s="136"/>
      <c r="AB264" s="77">
        <v>1</v>
      </c>
      <c r="AC264" s="77">
        <v>1</v>
      </c>
      <c r="AD264" s="77"/>
      <c r="AE264" s="77"/>
      <c r="AF264" s="77"/>
      <c r="AG264" s="78">
        <f t="shared" si="29"/>
        <v>0</v>
      </c>
      <c r="AH264" s="78"/>
      <c r="AI264" s="182"/>
      <c r="AJ264" s="163"/>
    </row>
    <row r="265" spans="1:36" x14ac:dyDescent="0.3">
      <c r="A265" s="131" t="s">
        <v>842</v>
      </c>
      <c r="B265" s="132" t="s">
        <v>2019</v>
      </c>
      <c r="C265" s="132" t="s">
        <v>3511</v>
      </c>
      <c r="D265" s="92">
        <v>4</v>
      </c>
      <c r="E265" s="133">
        <v>20.100000000000001</v>
      </c>
      <c r="F265" s="134">
        <v>80.400000000000006</v>
      </c>
      <c r="G265" s="135">
        <v>2.4700000000000002</v>
      </c>
      <c r="H265" s="135">
        <v>9.8800000000000008</v>
      </c>
      <c r="I265" s="92" t="s">
        <v>170</v>
      </c>
      <c r="J265" s="133">
        <f t="shared" si="26"/>
        <v>40.200000000000003</v>
      </c>
      <c r="K265" s="133">
        <f t="shared" si="27"/>
        <v>40.200000000000003</v>
      </c>
      <c r="L265" s="251">
        <f t="shared" si="21"/>
        <v>0</v>
      </c>
      <c r="M265" s="133"/>
      <c r="N265" s="133"/>
      <c r="O265" s="244">
        <v>0</v>
      </c>
      <c r="P265" s="244">
        <f t="shared" si="28"/>
        <v>0</v>
      </c>
      <c r="Q265" s="77"/>
      <c r="R265" s="77"/>
      <c r="S265" s="77"/>
      <c r="T265" s="77"/>
      <c r="U265" s="77">
        <v>2</v>
      </c>
      <c r="V265" s="77"/>
      <c r="W265" s="136"/>
      <c r="X265" s="136"/>
      <c r="Y265" s="136"/>
      <c r="Z265" s="136"/>
      <c r="AA265" s="136"/>
      <c r="AB265" s="77">
        <v>1</v>
      </c>
      <c r="AC265" s="77">
        <v>1</v>
      </c>
      <c r="AD265" s="77"/>
      <c r="AE265" s="77"/>
      <c r="AF265" s="77"/>
      <c r="AG265" s="78">
        <f t="shared" si="29"/>
        <v>0</v>
      </c>
      <c r="AH265" s="78"/>
      <c r="AI265" s="182"/>
      <c r="AJ265" s="163"/>
    </row>
    <row r="266" spans="1:36" x14ac:dyDescent="0.3">
      <c r="A266" s="131" t="s">
        <v>845</v>
      </c>
      <c r="B266" s="132" t="s">
        <v>2020</v>
      </c>
      <c r="C266" s="132" t="s">
        <v>3512</v>
      </c>
      <c r="D266" s="92">
        <v>2</v>
      </c>
      <c r="E266" s="133">
        <v>33.4</v>
      </c>
      <c r="F266" s="134">
        <v>66.8</v>
      </c>
      <c r="G266" s="135">
        <v>4.09</v>
      </c>
      <c r="H266" s="135">
        <v>8.18</v>
      </c>
      <c r="I266" s="92" t="s">
        <v>170</v>
      </c>
      <c r="J266" s="133">
        <f t="shared" si="26"/>
        <v>33.4</v>
      </c>
      <c r="K266" s="133">
        <f t="shared" si="27"/>
        <v>33.4</v>
      </c>
      <c r="L266" s="251">
        <f t="shared" si="21"/>
        <v>0</v>
      </c>
      <c r="M266" s="133"/>
      <c r="N266" s="133"/>
      <c r="O266" s="244">
        <v>0</v>
      </c>
      <c r="P266" s="244">
        <f t="shared" si="28"/>
        <v>0</v>
      </c>
      <c r="Q266" s="77"/>
      <c r="R266" s="77"/>
      <c r="S266" s="77"/>
      <c r="T266" s="77"/>
      <c r="U266" s="77">
        <v>1</v>
      </c>
      <c r="V266" s="77"/>
      <c r="W266" s="136"/>
      <c r="X266" s="136"/>
      <c r="Y266" s="136"/>
      <c r="Z266" s="136"/>
      <c r="AA266" s="136"/>
      <c r="AB266" s="77">
        <v>1</v>
      </c>
      <c r="AC266" s="77"/>
      <c r="AD266" s="77"/>
      <c r="AE266" s="77"/>
      <c r="AF266" s="77"/>
      <c r="AG266" s="78">
        <f t="shared" si="29"/>
        <v>0</v>
      </c>
      <c r="AH266" s="78"/>
      <c r="AI266" s="182"/>
      <c r="AJ266" s="163"/>
    </row>
    <row r="267" spans="1:36" x14ac:dyDescent="0.3">
      <c r="A267" s="131" t="s">
        <v>848</v>
      </c>
      <c r="B267" s="132" t="s">
        <v>2021</v>
      </c>
      <c r="C267" s="132" t="s">
        <v>3513</v>
      </c>
      <c r="D267" s="92">
        <v>4</v>
      </c>
      <c r="E267" s="133">
        <v>29.7</v>
      </c>
      <c r="F267" s="134">
        <v>118.8</v>
      </c>
      <c r="G267" s="135">
        <v>3.63</v>
      </c>
      <c r="H267" s="135">
        <v>14.52</v>
      </c>
      <c r="I267" s="92" t="s">
        <v>170</v>
      </c>
      <c r="J267" s="133">
        <f t="shared" si="26"/>
        <v>59.4</v>
      </c>
      <c r="K267" s="133">
        <f t="shared" si="27"/>
        <v>59.4</v>
      </c>
      <c r="L267" s="251">
        <f t="shared" si="21"/>
        <v>0</v>
      </c>
      <c r="M267" s="133"/>
      <c r="N267" s="133"/>
      <c r="O267" s="244">
        <v>0</v>
      </c>
      <c r="P267" s="244">
        <f t="shared" si="28"/>
        <v>0</v>
      </c>
      <c r="Q267" s="77"/>
      <c r="R267" s="77"/>
      <c r="S267" s="77"/>
      <c r="T267" s="77"/>
      <c r="U267" s="77">
        <v>2</v>
      </c>
      <c r="V267" s="77"/>
      <c r="W267" s="136"/>
      <c r="X267" s="136"/>
      <c r="Y267" s="136"/>
      <c r="Z267" s="136"/>
      <c r="AA267" s="136"/>
      <c r="AB267" s="77">
        <v>1</v>
      </c>
      <c r="AC267" s="77">
        <v>1</v>
      </c>
      <c r="AD267" s="77"/>
      <c r="AE267" s="77"/>
      <c r="AF267" s="77"/>
      <c r="AG267" s="78">
        <f t="shared" si="29"/>
        <v>0</v>
      </c>
      <c r="AH267" s="78"/>
      <c r="AI267" s="182"/>
      <c r="AJ267" s="163"/>
    </row>
    <row r="268" spans="1:36" x14ac:dyDescent="0.3">
      <c r="A268" s="131" t="s">
        <v>851</v>
      </c>
      <c r="B268" s="132" t="s">
        <v>2022</v>
      </c>
      <c r="C268" s="132" t="s">
        <v>3514</v>
      </c>
      <c r="D268" s="92">
        <v>4</v>
      </c>
      <c r="E268" s="133">
        <v>25.2</v>
      </c>
      <c r="F268" s="134">
        <v>100.8</v>
      </c>
      <c r="G268" s="135">
        <v>3.09</v>
      </c>
      <c r="H268" s="135">
        <v>12.36</v>
      </c>
      <c r="I268" s="92" t="s">
        <v>170</v>
      </c>
      <c r="J268" s="133">
        <f t="shared" si="26"/>
        <v>50.4</v>
      </c>
      <c r="K268" s="133">
        <f t="shared" si="27"/>
        <v>50.4</v>
      </c>
      <c r="L268" s="251">
        <f t="shared" si="21"/>
        <v>0</v>
      </c>
      <c r="M268" s="133"/>
      <c r="N268" s="133"/>
      <c r="O268" s="244">
        <v>0</v>
      </c>
      <c r="P268" s="244">
        <f t="shared" si="28"/>
        <v>0</v>
      </c>
      <c r="Q268" s="77"/>
      <c r="R268" s="77"/>
      <c r="S268" s="77"/>
      <c r="T268" s="77"/>
      <c r="U268" s="77">
        <v>2</v>
      </c>
      <c r="V268" s="77"/>
      <c r="W268" s="136"/>
      <c r="X268" s="136"/>
      <c r="Y268" s="136"/>
      <c r="Z268" s="136"/>
      <c r="AA268" s="136"/>
      <c r="AB268" s="77">
        <v>1</v>
      </c>
      <c r="AC268" s="77">
        <v>1</v>
      </c>
      <c r="AD268" s="77"/>
      <c r="AE268" s="77"/>
      <c r="AF268" s="77"/>
      <c r="AG268" s="78">
        <f t="shared" si="29"/>
        <v>0</v>
      </c>
      <c r="AH268" s="78"/>
      <c r="AI268" s="182"/>
      <c r="AJ268" s="163"/>
    </row>
    <row r="269" spans="1:36" x14ac:dyDescent="0.3">
      <c r="A269" s="131" t="s">
        <v>854</v>
      </c>
      <c r="B269" s="132" t="s">
        <v>2023</v>
      </c>
      <c r="C269" s="132" t="s">
        <v>3515</v>
      </c>
      <c r="D269" s="92">
        <v>2</v>
      </c>
      <c r="E269" s="133">
        <v>26.1</v>
      </c>
      <c r="F269" s="134">
        <v>52.2</v>
      </c>
      <c r="G269" s="135">
        <v>3.19</v>
      </c>
      <c r="H269" s="135">
        <v>6.38</v>
      </c>
      <c r="I269" s="92" t="s">
        <v>170</v>
      </c>
      <c r="J269" s="133">
        <f t="shared" si="26"/>
        <v>26.1</v>
      </c>
      <c r="K269" s="133">
        <f t="shared" si="27"/>
        <v>26.1</v>
      </c>
      <c r="L269" s="251">
        <f t="shared" si="21"/>
        <v>0</v>
      </c>
      <c r="M269" s="133"/>
      <c r="N269" s="133"/>
      <c r="O269" s="244">
        <v>0</v>
      </c>
      <c r="P269" s="244">
        <f t="shared" si="28"/>
        <v>0</v>
      </c>
      <c r="Q269" s="77"/>
      <c r="R269" s="77"/>
      <c r="S269" s="77"/>
      <c r="T269" s="77"/>
      <c r="U269" s="77">
        <v>1</v>
      </c>
      <c r="V269" s="77"/>
      <c r="W269" s="136"/>
      <c r="X269" s="136"/>
      <c r="Y269" s="136"/>
      <c r="Z269" s="136"/>
      <c r="AA269" s="136"/>
      <c r="AB269" s="77">
        <v>1</v>
      </c>
      <c r="AC269" s="77"/>
      <c r="AD269" s="77"/>
      <c r="AE269" s="77"/>
      <c r="AF269" s="77"/>
      <c r="AG269" s="78">
        <f t="shared" si="29"/>
        <v>0</v>
      </c>
      <c r="AH269" s="78"/>
      <c r="AI269" s="182"/>
      <c r="AJ269" s="163"/>
    </row>
    <row r="270" spans="1:36" x14ac:dyDescent="0.3">
      <c r="A270" s="131" t="s">
        <v>857</v>
      </c>
      <c r="B270" s="132" t="s">
        <v>2024</v>
      </c>
      <c r="C270" s="132" t="s">
        <v>3516</v>
      </c>
      <c r="D270" s="92">
        <v>2</v>
      </c>
      <c r="E270" s="133">
        <v>17.399999999999999</v>
      </c>
      <c r="F270" s="134">
        <v>34.799999999999997</v>
      </c>
      <c r="G270" s="135">
        <v>2.14</v>
      </c>
      <c r="H270" s="135">
        <v>4.28</v>
      </c>
      <c r="I270" s="92" t="s">
        <v>170</v>
      </c>
      <c r="J270" s="133">
        <f t="shared" si="26"/>
        <v>17.399999999999999</v>
      </c>
      <c r="K270" s="133">
        <f t="shared" si="27"/>
        <v>17.399999999999999</v>
      </c>
      <c r="L270" s="251">
        <f t="shared" si="21"/>
        <v>0</v>
      </c>
      <c r="M270" s="133"/>
      <c r="N270" s="133"/>
      <c r="O270" s="244">
        <v>0</v>
      </c>
      <c r="P270" s="244">
        <f t="shared" si="28"/>
        <v>0</v>
      </c>
      <c r="Q270" s="77"/>
      <c r="R270" s="77"/>
      <c r="S270" s="77"/>
      <c r="T270" s="77"/>
      <c r="U270" s="77">
        <v>1</v>
      </c>
      <c r="V270" s="77"/>
      <c r="W270" s="136"/>
      <c r="X270" s="136"/>
      <c r="Y270" s="136"/>
      <c r="Z270" s="136"/>
      <c r="AA270" s="136"/>
      <c r="AB270" s="77">
        <v>1</v>
      </c>
      <c r="AC270" s="77"/>
      <c r="AD270" s="77"/>
      <c r="AE270" s="77"/>
      <c r="AF270" s="77"/>
      <c r="AG270" s="78">
        <f t="shared" si="29"/>
        <v>0</v>
      </c>
      <c r="AH270" s="78"/>
      <c r="AI270" s="182"/>
      <c r="AJ270" s="163"/>
    </row>
    <row r="271" spans="1:36" x14ac:dyDescent="0.3">
      <c r="A271" s="131" t="s">
        <v>860</v>
      </c>
      <c r="B271" s="132" t="s">
        <v>2025</v>
      </c>
      <c r="C271" s="132" t="s">
        <v>3517</v>
      </c>
      <c r="D271" s="92">
        <v>2</v>
      </c>
      <c r="E271" s="133">
        <v>16.5</v>
      </c>
      <c r="F271" s="134">
        <v>33</v>
      </c>
      <c r="G271" s="135">
        <v>2.04</v>
      </c>
      <c r="H271" s="135">
        <v>4.08</v>
      </c>
      <c r="I271" s="92" t="s">
        <v>170</v>
      </c>
      <c r="J271" s="133">
        <f t="shared" si="26"/>
        <v>16.5</v>
      </c>
      <c r="K271" s="133">
        <f t="shared" si="27"/>
        <v>16.5</v>
      </c>
      <c r="L271" s="251">
        <f t="shared" si="21"/>
        <v>0</v>
      </c>
      <c r="M271" s="133"/>
      <c r="N271" s="133"/>
      <c r="O271" s="244">
        <v>0</v>
      </c>
      <c r="P271" s="244">
        <f t="shared" si="28"/>
        <v>0</v>
      </c>
      <c r="Q271" s="77"/>
      <c r="R271" s="77"/>
      <c r="S271" s="77"/>
      <c r="T271" s="77"/>
      <c r="U271" s="77">
        <v>1</v>
      </c>
      <c r="V271" s="77"/>
      <c r="W271" s="136"/>
      <c r="X271" s="136"/>
      <c r="Y271" s="136"/>
      <c r="Z271" s="136"/>
      <c r="AA271" s="136"/>
      <c r="AB271" s="77">
        <v>1</v>
      </c>
      <c r="AC271" s="77"/>
      <c r="AD271" s="77"/>
      <c r="AE271" s="77"/>
      <c r="AF271" s="77"/>
      <c r="AG271" s="78">
        <f t="shared" si="29"/>
        <v>0</v>
      </c>
      <c r="AH271" s="78"/>
      <c r="AI271" s="182"/>
      <c r="AJ271" s="163"/>
    </row>
    <row r="272" spans="1:36" x14ac:dyDescent="0.3">
      <c r="A272" s="131" t="s">
        <v>863</v>
      </c>
      <c r="B272" s="132" t="s">
        <v>2026</v>
      </c>
      <c r="C272" s="132" t="s">
        <v>3518</v>
      </c>
      <c r="D272" s="92">
        <v>4</v>
      </c>
      <c r="E272" s="133">
        <v>19.399999999999999</v>
      </c>
      <c r="F272" s="134">
        <v>77.599999999999994</v>
      </c>
      <c r="G272" s="135">
        <v>2.2799999999999998</v>
      </c>
      <c r="H272" s="135">
        <v>9.1199999999999992</v>
      </c>
      <c r="I272" s="92" t="s">
        <v>170</v>
      </c>
      <c r="J272" s="133">
        <f t="shared" si="26"/>
        <v>38.799999999999997</v>
      </c>
      <c r="K272" s="133">
        <f t="shared" si="27"/>
        <v>38.799999999999997</v>
      </c>
      <c r="L272" s="251">
        <f t="shared" ref="L272:L335" si="30">AG272*E272</f>
        <v>0</v>
      </c>
      <c r="M272" s="133"/>
      <c r="N272" s="133"/>
      <c r="O272" s="244">
        <v>0</v>
      </c>
      <c r="P272" s="244">
        <f t="shared" si="28"/>
        <v>0</v>
      </c>
      <c r="Q272" s="77"/>
      <c r="R272" s="77"/>
      <c r="S272" s="77"/>
      <c r="T272" s="77"/>
      <c r="U272" s="77">
        <v>2</v>
      </c>
      <c r="V272" s="77"/>
      <c r="W272" s="136"/>
      <c r="X272" s="136"/>
      <c r="Y272" s="136"/>
      <c r="Z272" s="136"/>
      <c r="AA272" s="136"/>
      <c r="AB272" s="77">
        <v>2</v>
      </c>
      <c r="AC272" s="77"/>
      <c r="AD272" s="77"/>
      <c r="AE272" s="77"/>
      <c r="AF272" s="77"/>
      <c r="AG272" s="78">
        <f t="shared" si="29"/>
        <v>0</v>
      </c>
      <c r="AH272" s="78"/>
      <c r="AI272" s="182"/>
      <c r="AJ272" s="163"/>
    </row>
    <row r="273" spans="1:36" x14ac:dyDescent="0.3">
      <c r="A273" s="131" t="s">
        <v>866</v>
      </c>
      <c r="B273" s="132" t="s">
        <v>2027</v>
      </c>
      <c r="C273" s="132" t="s">
        <v>3519</v>
      </c>
      <c r="D273" s="92">
        <v>2</v>
      </c>
      <c r="E273" s="133">
        <v>13.7</v>
      </c>
      <c r="F273" s="134">
        <v>27.4</v>
      </c>
      <c r="G273" s="135">
        <v>1.72</v>
      </c>
      <c r="H273" s="135">
        <v>3.44</v>
      </c>
      <c r="I273" s="92" t="s">
        <v>170</v>
      </c>
      <c r="J273" s="133">
        <f t="shared" si="26"/>
        <v>13.7</v>
      </c>
      <c r="K273" s="133">
        <f t="shared" si="27"/>
        <v>13.7</v>
      </c>
      <c r="L273" s="251">
        <f t="shared" si="30"/>
        <v>0</v>
      </c>
      <c r="M273" s="133"/>
      <c r="N273" s="133"/>
      <c r="O273" s="244">
        <v>0</v>
      </c>
      <c r="P273" s="244">
        <f t="shared" si="28"/>
        <v>0</v>
      </c>
      <c r="Q273" s="77"/>
      <c r="R273" s="77"/>
      <c r="S273" s="77"/>
      <c r="T273" s="77"/>
      <c r="U273" s="77">
        <v>1</v>
      </c>
      <c r="V273" s="77"/>
      <c r="W273" s="136"/>
      <c r="X273" s="136"/>
      <c r="Y273" s="136"/>
      <c r="Z273" s="136"/>
      <c r="AA273" s="136"/>
      <c r="AB273" s="77">
        <v>1</v>
      </c>
      <c r="AC273" s="77"/>
      <c r="AD273" s="77"/>
      <c r="AE273" s="77"/>
      <c r="AF273" s="77"/>
      <c r="AG273" s="78">
        <f t="shared" si="29"/>
        <v>0</v>
      </c>
      <c r="AH273" s="78"/>
      <c r="AI273" s="182"/>
      <c r="AJ273" s="163"/>
    </row>
    <row r="274" spans="1:36" x14ac:dyDescent="0.3">
      <c r="A274" s="131" t="s">
        <v>869</v>
      </c>
      <c r="B274" s="132" t="s">
        <v>2028</v>
      </c>
      <c r="C274" s="132" t="s">
        <v>3520</v>
      </c>
      <c r="D274" s="92">
        <v>2</v>
      </c>
      <c r="E274" s="133">
        <v>32.4</v>
      </c>
      <c r="F274" s="134">
        <v>64.8</v>
      </c>
      <c r="G274" s="135">
        <v>3.97</v>
      </c>
      <c r="H274" s="135">
        <v>7.94</v>
      </c>
      <c r="I274" s="92" t="s">
        <v>170</v>
      </c>
      <c r="J274" s="133">
        <f t="shared" si="26"/>
        <v>32.4</v>
      </c>
      <c r="K274" s="133">
        <f t="shared" si="27"/>
        <v>32.4</v>
      </c>
      <c r="L274" s="251">
        <f t="shared" si="30"/>
        <v>0</v>
      </c>
      <c r="M274" s="133"/>
      <c r="N274" s="133"/>
      <c r="O274" s="244">
        <v>0</v>
      </c>
      <c r="P274" s="244">
        <f t="shared" si="28"/>
        <v>0</v>
      </c>
      <c r="Q274" s="77"/>
      <c r="R274" s="77"/>
      <c r="S274" s="77"/>
      <c r="T274" s="77"/>
      <c r="U274" s="77">
        <v>1</v>
      </c>
      <c r="V274" s="77"/>
      <c r="W274" s="136"/>
      <c r="X274" s="136"/>
      <c r="Y274" s="136"/>
      <c r="Z274" s="136"/>
      <c r="AA274" s="136"/>
      <c r="AB274" s="77"/>
      <c r="AC274" s="77">
        <v>1</v>
      </c>
      <c r="AD274" s="77"/>
      <c r="AE274" s="77"/>
      <c r="AF274" s="77"/>
      <c r="AG274" s="78">
        <f t="shared" si="29"/>
        <v>0</v>
      </c>
      <c r="AH274" s="78"/>
      <c r="AI274" s="182"/>
      <c r="AJ274" s="163"/>
    </row>
    <row r="275" spans="1:36" x14ac:dyDescent="0.3">
      <c r="A275" s="131" t="s">
        <v>872</v>
      </c>
      <c r="B275" s="132" t="s">
        <v>2029</v>
      </c>
      <c r="C275" s="132" t="s">
        <v>3521</v>
      </c>
      <c r="D275" s="92">
        <v>2</v>
      </c>
      <c r="E275" s="133">
        <v>27</v>
      </c>
      <c r="F275" s="134">
        <v>54</v>
      </c>
      <c r="G275" s="135">
        <v>3.3</v>
      </c>
      <c r="H275" s="135">
        <v>6.6</v>
      </c>
      <c r="I275" s="92" t="s">
        <v>170</v>
      </c>
      <c r="J275" s="133">
        <f t="shared" si="26"/>
        <v>27</v>
      </c>
      <c r="K275" s="133">
        <f t="shared" si="27"/>
        <v>27</v>
      </c>
      <c r="L275" s="251">
        <f t="shared" si="30"/>
        <v>0</v>
      </c>
      <c r="M275" s="133"/>
      <c r="N275" s="133"/>
      <c r="O275" s="244">
        <v>0</v>
      </c>
      <c r="P275" s="244">
        <f t="shared" si="28"/>
        <v>0</v>
      </c>
      <c r="Q275" s="77"/>
      <c r="R275" s="77"/>
      <c r="S275" s="77"/>
      <c r="T275" s="77"/>
      <c r="U275" s="77">
        <v>1</v>
      </c>
      <c r="V275" s="77"/>
      <c r="W275" s="136"/>
      <c r="X275" s="136"/>
      <c r="Y275" s="136"/>
      <c r="Z275" s="136"/>
      <c r="AA275" s="136"/>
      <c r="AB275" s="77"/>
      <c r="AC275" s="77">
        <v>1</v>
      </c>
      <c r="AD275" s="77"/>
      <c r="AE275" s="77"/>
      <c r="AF275" s="77"/>
      <c r="AG275" s="78">
        <f t="shared" si="29"/>
        <v>0</v>
      </c>
      <c r="AH275" s="78"/>
      <c r="AI275" s="182"/>
      <c r="AJ275" s="163"/>
    </row>
    <row r="276" spans="1:36" x14ac:dyDescent="0.3">
      <c r="A276" s="131" t="s">
        <v>875</v>
      </c>
      <c r="B276" s="132" t="s">
        <v>2030</v>
      </c>
      <c r="C276" s="132" t="s">
        <v>3522</v>
      </c>
      <c r="D276" s="92">
        <v>6</v>
      </c>
      <c r="E276" s="133">
        <v>20.3</v>
      </c>
      <c r="F276" s="134">
        <v>121.8</v>
      </c>
      <c r="G276" s="135">
        <v>2.5</v>
      </c>
      <c r="H276" s="135">
        <v>15</v>
      </c>
      <c r="I276" s="92" t="s">
        <v>170</v>
      </c>
      <c r="J276" s="133">
        <f t="shared" si="26"/>
        <v>60.900000000000006</v>
      </c>
      <c r="K276" s="133">
        <f t="shared" si="27"/>
        <v>60.900000000000006</v>
      </c>
      <c r="L276" s="251">
        <f t="shared" si="30"/>
        <v>0</v>
      </c>
      <c r="M276" s="133"/>
      <c r="N276" s="133"/>
      <c r="O276" s="244">
        <v>0</v>
      </c>
      <c r="P276" s="244">
        <f t="shared" si="28"/>
        <v>0</v>
      </c>
      <c r="Q276" s="77"/>
      <c r="R276" s="77"/>
      <c r="S276" s="77"/>
      <c r="T276" s="77"/>
      <c r="U276" s="77">
        <v>3</v>
      </c>
      <c r="V276" s="77"/>
      <c r="W276" s="136"/>
      <c r="X276" s="136"/>
      <c r="Y276" s="136"/>
      <c r="Z276" s="136"/>
      <c r="AA276" s="136"/>
      <c r="AB276" s="77">
        <v>2</v>
      </c>
      <c r="AC276" s="77">
        <v>1</v>
      </c>
      <c r="AD276" s="77"/>
      <c r="AE276" s="77"/>
      <c r="AF276" s="77"/>
      <c r="AG276" s="78">
        <f t="shared" si="29"/>
        <v>0</v>
      </c>
      <c r="AH276" s="78"/>
      <c r="AI276" s="182"/>
      <c r="AJ276" s="163"/>
    </row>
    <row r="277" spans="1:36" x14ac:dyDescent="0.3">
      <c r="A277" s="131" t="s">
        <v>878</v>
      </c>
      <c r="B277" s="132" t="s">
        <v>2031</v>
      </c>
      <c r="C277" s="132" t="s">
        <v>3523</v>
      </c>
      <c r="D277" s="92">
        <v>6</v>
      </c>
      <c r="E277" s="133">
        <v>24</v>
      </c>
      <c r="F277" s="134">
        <v>144</v>
      </c>
      <c r="G277" s="135">
        <v>2.95</v>
      </c>
      <c r="H277" s="135">
        <v>17.7</v>
      </c>
      <c r="I277" s="92" t="s">
        <v>170</v>
      </c>
      <c r="J277" s="133">
        <f t="shared" ref="J277:J340" si="31">(Q277+R277+S277+T277+U277+V277+W277+X277)*E277</f>
        <v>72</v>
      </c>
      <c r="K277" s="133">
        <f t="shared" ref="K277:K340" si="32">(Y277+Z277+AA277+AB277+AC277+AD277+AE277+AF277)*E277</f>
        <v>72</v>
      </c>
      <c r="L277" s="251">
        <f t="shared" si="30"/>
        <v>0</v>
      </c>
      <c r="M277" s="133"/>
      <c r="N277" s="133"/>
      <c r="O277" s="244">
        <v>0</v>
      </c>
      <c r="P277" s="244">
        <f t="shared" si="28"/>
        <v>0</v>
      </c>
      <c r="Q277" s="77"/>
      <c r="R277" s="77"/>
      <c r="S277" s="77"/>
      <c r="T277" s="77"/>
      <c r="U277" s="77">
        <v>3</v>
      </c>
      <c r="V277" s="77"/>
      <c r="W277" s="136"/>
      <c r="X277" s="136"/>
      <c r="Y277" s="136"/>
      <c r="Z277" s="136"/>
      <c r="AA277" s="136"/>
      <c r="AB277" s="77">
        <v>2</v>
      </c>
      <c r="AC277" s="77">
        <v>1</v>
      </c>
      <c r="AD277" s="77"/>
      <c r="AE277" s="77"/>
      <c r="AF277" s="77"/>
      <c r="AG277" s="78">
        <f t="shared" si="29"/>
        <v>0</v>
      </c>
      <c r="AH277" s="78"/>
      <c r="AI277" s="182"/>
      <c r="AJ277" s="163"/>
    </row>
    <row r="278" spans="1:36" x14ac:dyDescent="0.3">
      <c r="A278" s="131" t="s">
        <v>881</v>
      </c>
      <c r="B278" s="132" t="s">
        <v>2032</v>
      </c>
      <c r="C278" s="132" t="s">
        <v>3524</v>
      </c>
      <c r="D278" s="92">
        <v>2</v>
      </c>
      <c r="E278" s="133">
        <v>16.600000000000001</v>
      </c>
      <c r="F278" s="134">
        <v>33.200000000000003</v>
      </c>
      <c r="G278" s="135">
        <v>2.04</v>
      </c>
      <c r="H278" s="135">
        <v>4.08</v>
      </c>
      <c r="I278" s="92" t="s">
        <v>170</v>
      </c>
      <c r="J278" s="133">
        <f t="shared" si="31"/>
        <v>16.600000000000001</v>
      </c>
      <c r="K278" s="133">
        <f t="shared" si="32"/>
        <v>16.600000000000001</v>
      </c>
      <c r="L278" s="251">
        <f t="shared" si="30"/>
        <v>0</v>
      </c>
      <c r="M278" s="133"/>
      <c r="N278" s="133"/>
      <c r="O278" s="244">
        <v>0</v>
      </c>
      <c r="P278" s="244">
        <f t="shared" si="28"/>
        <v>0</v>
      </c>
      <c r="Q278" s="77"/>
      <c r="R278" s="77"/>
      <c r="S278" s="77"/>
      <c r="T278" s="77"/>
      <c r="U278" s="77">
        <v>1</v>
      </c>
      <c r="V278" s="77"/>
      <c r="W278" s="136"/>
      <c r="X278" s="136"/>
      <c r="Y278" s="136"/>
      <c r="Z278" s="136"/>
      <c r="AA278" s="136"/>
      <c r="AB278" s="77"/>
      <c r="AC278" s="77">
        <v>1</v>
      </c>
      <c r="AD278" s="77"/>
      <c r="AE278" s="77"/>
      <c r="AF278" s="77"/>
      <c r="AG278" s="78">
        <f t="shared" si="29"/>
        <v>0</v>
      </c>
      <c r="AH278" s="78"/>
      <c r="AI278" s="182"/>
      <c r="AJ278" s="163"/>
    </row>
    <row r="279" spans="1:36" x14ac:dyDescent="0.3">
      <c r="A279" s="131" t="s">
        <v>884</v>
      </c>
      <c r="B279" s="132" t="s">
        <v>2033</v>
      </c>
      <c r="C279" s="132" t="s">
        <v>3525</v>
      </c>
      <c r="D279" s="92">
        <v>2</v>
      </c>
      <c r="E279" s="133">
        <v>20</v>
      </c>
      <c r="F279" s="134">
        <v>40</v>
      </c>
      <c r="G279" s="135">
        <v>2.46</v>
      </c>
      <c r="H279" s="135">
        <v>4.92</v>
      </c>
      <c r="I279" s="92" t="s">
        <v>170</v>
      </c>
      <c r="J279" s="133">
        <f t="shared" si="31"/>
        <v>0</v>
      </c>
      <c r="K279" s="133">
        <f t="shared" si="32"/>
        <v>40</v>
      </c>
      <c r="L279" s="251">
        <f t="shared" si="30"/>
        <v>0</v>
      </c>
      <c r="M279" s="133"/>
      <c r="N279" s="133"/>
      <c r="O279" s="244">
        <v>0</v>
      </c>
      <c r="P279" s="244">
        <f t="shared" si="28"/>
        <v>0</v>
      </c>
      <c r="Q279" s="77"/>
      <c r="R279" s="77"/>
      <c r="S279" s="77"/>
      <c r="T279" s="77"/>
      <c r="U279" s="77"/>
      <c r="V279" s="77"/>
      <c r="W279" s="136"/>
      <c r="X279" s="136"/>
      <c r="Y279" s="136"/>
      <c r="Z279" s="136"/>
      <c r="AA279" s="136"/>
      <c r="AB279" s="77">
        <v>1</v>
      </c>
      <c r="AC279" s="77">
        <v>1</v>
      </c>
      <c r="AD279" s="77"/>
      <c r="AE279" s="77"/>
      <c r="AF279" s="77"/>
      <c r="AG279" s="78">
        <f t="shared" si="29"/>
        <v>0</v>
      </c>
      <c r="AH279" s="78"/>
      <c r="AI279" s="182"/>
      <c r="AJ279" s="163"/>
    </row>
    <row r="280" spans="1:36" x14ac:dyDescent="0.3">
      <c r="A280" s="131" t="s">
        <v>887</v>
      </c>
      <c r="B280" s="132" t="s">
        <v>2034</v>
      </c>
      <c r="C280" s="132" t="s">
        <v>3526</v>
      </c>
      <c r="D280" s="92">
        <v>1</v>
      </c>
      <c r="E280" s="133">
        <v>8.9</v>
      </c>
      <c r="F280" s="134">
        <v>8.9</v>
      </c>
      <c r="G280" s="135">
        <v>1.1200000000000001</v>
      </c>
      <c r="H280" s="135">
        <v>1.1200000000000001</v>
      </c>
      <c r="I280" s="92" t="s">
        <v>170</v>
      </c>
      <c r="J280" s="133">
        <f t="shared" si="31"/>
        <v>0</v>
      </c>
      <c r="K280" s="133">
        <f t="shared" si="32"/>
        <v>8.9</v>
      </c>
      <c r="L280" s="251">
        <f t="shared" si="30"/>
        <v>0</v>
      </c>
      <c r="M280" s="133"/>
      <c r="N280" s="133"/>
      <c r="O280" s="244">
        <v>0</v>
      </c>
      <c r="P280" s="244">
        <f t="shared" si="28"/>
        <v>0</v>
      </c>
      <c r="Q280" s="77"/>
      <c r="R280" s="77"/>
      <c r="S280" s="77"/>
      <c r="T280" s="77"/>
      <c r="U280" s="77"/>
      <c r="V280" s="77"/>
      <c r="W280" s="136"/>
      <c r="X280" s="136"/>
      <c r="Y280" s="136"/>
      <c r="Z280" s="136"/>
      <c r="AA280" s="136"/>
      <c r="AB280" s="77">
        <v>1</v>
      </c>
      <c r="AC280" s="77"/>
      <c r="AD280" s="77"/>
      <c r="AE280" s="77"/>
      <c r="AF280" s="77"/>
      <c r="AG280" s="78">
        <f t="shared" si="29"/>
        <v>0</v>
      </c>
      <c r="AH280" s="78"/>
      <c r="AI280" s="182"/>
      <c r="AJ280" s="163"/>
    </row>
    <row r="281" spans="1:36" hidden="1" x14ac:dyDescent="0.3">
      <c r="A281" s="131" t="s">
        <v>890</v>
      </c>
      <c r="B281" s="132" t="s">
        <v>2035</v>
      </c>
      <c r="C281" s="132" t="s">
        <v>3527</v>
      </c>
      <c r="D281" s="92">
        <v>1</v>
      </c>
      <c r="E281" s="133">
        <v>54.4</v>
      </c>
      <c r="F281" s="134">
        <v>54.4</v>
      </c>
      <c r="G281" s="135">
        <v>3</v>
      </c>
      <c r="H281" s="135">
        <v>3</v>
      </c>
      <c r="I281" s="92" t="s">
        <v>170</v>
      </c>
      <c r="J281" s="133">
        <f t="shared" si="31"/>
        <v>54.4</v>
      </c>
      <c r="K281" s="133">
        <f t="shared" si="32"/>
        <v>0</v>
      </c>
      <c r="L281" s="251">
        <f t="shared" si="30"/>
        <v>0</v>
      </c>
      <c r="M281" s="133"/>
      <c r="N281" s="133"/>
      <c r="O281" s="244">
        <v>0</v>
      </c>
      <c r="P281" s="244">
        <f t="shared" si="28"/>
        <v>0</v>
      </c>
      <c r="Q281" s="77"/>
      <c r="R281" s="77"/>
      <c r="S281" s="77"/>
      <c r="T281" s="77"/>
      <c r="U281" s="77">
        <v>1</v>
      </c>
      <c r="V281" s="77"/>
      <c r="W281" s="136"/>
      <c r="X281" s="136"/>
      <c r="Y281" s="136"/>
      <c r="Z281" s="136"/>
      <c r="AA281" s="136"/>
      <c r="AB281" s="77"/>
      <c r="AC281" s="77"/>
      <c r="AD281" s="77"/>
      <c r="AE281" s="77"/>
      <c r="AF281" s="77"/>
      <c r="AG281" s="78">
        <f t="shared" si="29"/>
        <v>0</v>
      </c>
      <c r="AH281" s="78"/>
      <c r="AI281" s="182"/>
      <c r="AJ281" s="163"/>
    </row>
    <row r="282" spans="1:36" hidden="1" x14ac:dyDescent="0.3">
      <c r="A282" s="131" t="s">
        <v>893</v>
      </c>
      <c r="B282" s="132" t="s">
        <v>2036</v>
      </c>
      <c r="C282" s="132" t="s">
        <v>3528</v>
      </c>
      <c r="D282" s="92">
        <v>9</v>
      </c>
      <c r="E282" s="133">
        <v>18.2</v>
      </c>
      <c r="F282" s="134">
        <v>163.80000000000001</v>
      </c>
      <c r="G282" s="135">
        <v>0.99</v>
      </c>
      <c r="H282" s="135">
        <v>8.91</v>
      </c>
      <c r="I282" s="92" t="s">
        <v>170</v>
      </c>
      <c r="J282" s="133">
        <f t="shared" si="31"/>
        <v>109.19999999999999</v>
      </c>
      <c r="K282" s="133">
        <f t="shared" si="32"/>
        <v>54.599999999999994</v>
      </c>
      <c r="L282" s="251">
        <f t="shared" si="30"/>
        <v>0</v>
      </c>
      <c r="M282" s="133"/>
      <c r="N282" s="133"/>
      <c r="O282" s="244">
        <v>0</v>
      </c>
      <c r="P282" s="244">
        <f t="shared" si="28"/>
        <v>0</v>
      </c>
      <c r="Q282" s="77"/>
      <c r="R282" s="77"/>
      <c r="S282" s="77">
        <v>3</v>
      </c>
      <c r="T282" s="77"/>
      <c r="U282" s="77">
        <v>3</v>
      </c>
      <c r="V282" s="77"/>
      <c r="W282" s="136"/>
      <c r="X282" s="136"/>
      <c r="Y282" s="136"/>
      <c r="Z282" s="136"/>
      <c r="AA282" s="136"/>
      <c r="AB282" s="77"/>
      <c r="AC282" s="77">
        <v>3</v>
      </c>
      <c r="AD282" s="77"/>
      <c r="AE282" s="77"/>
      <c r="AF282" s="77"/>
      <c r="AG282" s="78">
        <f t="shared" si="29"/>
        <v>0</v>
      </c>
      <c r="AH282" s="78"/>
      <c r="AI282" s="182"/>
      <c r="AJ282" s="163"/>
    </row>
    <row r="283" spans="1:36" hidden="1" x14ac:dyDescent="0.3">
      <c r="A283" s="131" t="s">
        <v>896</v>
      </c>
      <c r="B283" s="132" t="s">
        <v>2037</v>
      </c>
      <c r="C283" s="132" t="s">
        <v>3529</v>
      </c>
      <c r="D283" s="92">
        <v>9</v>
      </c>
      <c r="E283" s="133">
        <v>18.100000000000001</v>
      </c>
      <c r="F283" s="134">
        <v>162.9</v>
      </c>
      <c r="G283" s="135">
        <v>0.99</v>
      </c>
      <c r="H283" s="135">
        <v>8.91</v>
      </c>
      <c r="I283" s="92" t="s">
        <v>170</v>
      </c>
      <c r="J283" s="133">
        <f t="shared" si="31"/>
        <v>108.60000000000001</v>
      </c>
      <c r="K283" s="133">
        <f t="shared" si="32"/>
        <v>54.300000000000004</v>
      </c>
      <c r="L283" s="251">
        <f t="shared" si="30"/>
        <v>0</v>
      </c>
      <c r="M283" s="133"/>
      <c r="N283" s="133"/>
      <c r="O283" s="244">
        <v>0</v>
      </c>
      <c r="P283" s="244">
        <f t="shared" si="28"/>
        <v>0</v>
      </c>
      <c r="Q283" s="77"/>
      <c r="R283" s="77"/>
      <c r="S283" s="77">
        <v>3</v>
      </c>
      <c r="T283" s="77"/>
      <c r="U283" s="77">
        <v>3</v>
      </c>
      <c r="V283" s="77"/>
      <c r="W283" s="136"/>
      <c r="X283" s="136"/>
      <c r="Y283" s="136"/>
      <c r="Z283" s="136"/>
      <c r="AA283" s="136"/>
      <c r="AB283" s="77"/>
      <c r="AC283" s="77">
        <v>3</v>
      </c>
      <c r="AD283" s="77"/>
      <c r="AE283" s="77"/>
      <c r="AF283" s="77"/>
      <c r="AG283" s="78">
        <f t="shared" si="29"/>
        <v>0</v>
      </c>
      <c r="AH283" s="78"/>
      <c r="AI283" s="182"/>
      <c r="AJ283" s="163"/>
    </row>
    <row r="284" spans="1:36" hidden="1" x14ac:dyDescent="0.3">
      <c r="A284" s="131" t="s">
        <v>899</v>
      </c>
      <c r="B284" s="132" t="s">
        <v>2038</v>
      </c>
      <c r="C284" s="132" t="s">
        <v>3530</v>
      </c>
      <c r="D284" s="92">
        <v>4</v>
      </c>
      <c r="E284" s="133">
        <v>26.2</v>
      </c>
      <c r="F284" s="134">
        <v>104.8</v>
      </c>
      <c r="G284" s="135">
        <v>1.41</v>
      </c>
      <c r="H284" s="135">
        <v>5.64</v>
      </c>
      <c r="I284" s="92" t="s">
        <v>170</v>
      </c>
      <c r="J284" s="133">
        <f t="shared" si="31"/>
        <v>104.8</v>
      </c>
      <c r="K284" s="133">
        <f t="shared" si="32"/>
        <v>0</v>
      </c>
      <c r="L284" s="251">
        <f t="shared" si="30"/>
        <v>0</v>
      </c>
      <c r="M284" s="133"/>
      <c r="N284" s="133"/>
      <c r="O284" s="244">
        <v>0</v>
      </c>
      <c r="P284" s="244">
        <f t="shared" si="28"/>
        <v>0</v>
      </c>
      <c r="Q284" s="77"/>
      <c r="R284" s="77"/>
      <c r="S284" s="77">
        <v>4</v>
      </c>
      <c r="T284" s="77"/>
      <c r="U284" s="77"/>
      <c r="V284" s="77"/>
      <c r="W284" s="136"/>
      <c r="X284" s="136"/>
      <c r="Y284" s="136"/>
      <c r="Z284" s="136"/>
      <c r="AA284" s="136"/>
      <c r="AB284" s="77"/>
      <c r="AC284" s="77"/>
      <c r="AD284" s="77"/>
      <c r="AE284" s="77"/>
      <c r="AF284" s="77"/>
      <c r="AG284" s="78">
        <f t="shared" si="29"/>
        <v>0</v>
      </c>
      <c r="AH284" s="78"/>
      <c r="AI284" s="182"/>
      <c r="AJ284" s="163"/>
    </row>
    <row r="285" spans="1:36" hidden="1" x14ac:dyDescent="0.3">
      <c r="A285" s="131" t="s">
        <v>902</v>
      </c>
      <c r="B285" s="132" t="s">
        <v>2039</v>
      </c>
      <c r="C285" s="132" t="s">
        <v>3531</v>
      </c>
      <c r="D285" s="92">
        <v>1</v>
      </c>
      <c r="E285" s="133">
        <v>13.6</v>
      </c>
      <c r="F285" s="134">
        <v>13.6</v>
      </c>
      <c r="G285" s="135">
        <v>0.73</v>
      </c>
      <c r="H285" s="135">
        <v>0.73</v>
      </c>
      <c r="I285" s="92" t="s">
        <v>170</v>
      </c>
      <c r="J285" s="133">
        <f t="shared" si="31"/>
        <v>13.6</v>
      </c>
      <c r="K285" s="133">
        <f t="shared" si="32"/>
        <v>0</v>
      </c>
      <c r="L285" s="251">
        <f t="shared" si="30"/>
        <v>0</v>
      </c>
      <c r="M285" s="133"/>
      <c r="N285" s="133"/>
      <c r="O285" s="244">
        <v>0</v>
      </c>
      <c r="P285" s="244">
        <f t="shared" si="28"/>
        <v>0</v>
      </c>
      <c r="Q285" s="77"/>
      <c r="R285" s="77"/>
      <c r="S285" s="77"/>
      <c r="T285" s="77"/>
      <c r="U285" s="77">
        <v>1</v>
      </c>
      <c r="V285" s="77"/>
      <c r="W285" s="136"/>
      <c r="X285" s="136"/>
      <c r="Y285" s="136"/>
      <c r="Z285" s="136"/>
      <c r="AA285" s="136"/>
      <c r="AB285" s="77"/>
      <c r="AC285" s="77"/>
      <c r="AD285" s="77"/>
      <c r="AE285" s="77"/>
      <c r="AF285" s="77"/>
      <c r="AG285" s="78">
        <f t="shared" si="29"/>
        <v>0</v>
      </c>
      <c r="AH285" s="78"/>
      <c r="AI285" s="182"/>
      <c r="AJ285" s="163"/>
    </row>
    <row r="286" spans="1:36" hidden="1" x14ac:dyDescent="0.3">
      <c r="A286" s="131" t="s">
        <v>905</v>
      </c>
      <c r="B286" s="132" t="s">
        <v>2040</v>
      </c>
      <c r="C286" s="132" t="s">
        <v>3532</v>
      </c>
      <c r="D286" s="92">
        <v>4</v>
      </c>
      <c r="E286" s="133">
        <v>16.600000000000001</v>
      </c>
      <c r="F286" s="134">
        <v>66.400000000000006</v>
      </c>
      <c r="G286" s="135">
        <v>0.89</v>
      </c>
      <c r="H286" s="135">
        <v>3.56</v>
      </c>
      <c r="I286" s="92" t="s">
        <v>170</v>
      </c>
      <c r="J286" s="133">
        <f t="shared" si="31"/>
        <v>66.400000000000006</v>
      </c>
      <c r="K286" s="133">
        <f t="shared" si="32"/>
        <v>0</v>
      </c>
      <c r="L286" s="251">
        <f t="shared" si="30"/>
        <v>0</v>
      </c>
      <c r="M286" s="133"/>
      <c r="N286" s="133"/>
      <c r="O286" s="244">
        <v>0</v>
      </c>
      <c r="P286" s="244">
        <f t="shared" si="28"/>
        <v>0</v>
      </c>
      <c r="Q286" s="77"/>
      <c r="R286" s="77"/>
      <c r="S286" s="77">
        <v>1</v>
      </c>
      <c r="T286" s="77"/>
      <c r="U286" s="77">
        <v>3</v>
      </c>
      <c r="V286" s="77"/>
      <c r="W286" s="136"/>
      <c r="X286" s="136"/>
      <c r="Y286" s="136"/>
      <c r="Z286" s="136"/>
      <c r="AA286" s="136"/>
      <c r="AB286" s="77"/>
      <c r="AC286" s="77"/>
      <c r="AD286" s="77"/>
      <c r="AE286" s="77"/>
      <c r="AF286" s="77"/>
      <c r="AG286" s="78">
        <f t="shared" si="29"/>
        <v>0</v>
      </c>
      <c r="AH286" s="78"/>
      <c r="AI286" s="182"/>
      <c r="AJ286" s="163"/>
    </row>
    <row r="287" spans="1:36" hidden="1" x14ac:dyDescent="0.3">
      <c r="A287" s="131" t="s">
        <v>908</v>
      </c>
      <c r="B287" s="132" t="s">
        <v>2041</v>
      </c>
      <c r="C287" s="132" t="s">
        <v>3533</v>
      </c>
      <c r="D287" s="92">
        <v>4</v>
      </c>
      <c r="E287" s="133">
        <v>16.600000000000001</v>
      </c>
      <c r="F287" s="134">
        <v>66.400000000000006</v>
      </c>
      <c r="G287" s="135">
        <v>0.89</v>
      </c>
      <c r="H287" s="135">
        <v>3.56</v>
      </c>
      <c r="I287" s="92" t="s">
        <v>170</v>
      </c>
      <c r="J287" s="133">
        <f t="shared" si="31"/>
        <v>66.400000000000006</v>
      </c>
      <c r="K287" s="133">
        <f t="shared" si="32"/>
        <v>0</v>
      </c>
      <c r="L287" s="251">
        <f t="shared" si="30"/>
        <v>0</v>
      </c>
      <c r="M287" s="133"/>
      <c r="N287" s="133"/>
      <c r="O287" s="244">
        <v>0</v>
      </c>
      <c r="P287" s="244">
        <f t="shared" si="28"/>
        <v>0</v>
      </c>
      <c r="Q287" s="77"/>
      <c r="R287" s="77"/>
      <c r="S287" s="77">
        <v>2</v>
      </c>
      <c r="T287" s="77"/>
      <c r="U287" s="77">
        <v>2</v>
      </c>
      <c r="V287" s="77"/>
      <c r="W287" s="136"/>
      <c r="X287" s="136"/>
      <c r="Y287" s="136"/>
      <c r="Z287" s="136"/>
      <c r="AA287" s="136"/>
      <c r="AB287" s="77"/>
      <c r="AC287" s="77"/>
      <c r="AD287" s="77"/>
      <c r="AE287" s="77"/>
      <c r="AF287" s="77"/>
      <c r="AG287" s="78">
        <f t="shared" si="29"/>
        <v>0</v>
      </c>
      <c r="AH287" s="78"/>
      <c r="AI287" s="182"/>
      <c r="AJ287" s="163"/>
    </row>
    <row r="288" spans="1:36" hidden="1" x14ac:dyDescent="0.3">
      <c r="A288" s="131" t="s">
        <v>911</v>
      </c>
      <c r="B288" s="132" t="s">
        <v>2042</v>
      </c>
      <c r="C288" s="132" t="s">
        <v>3534</v>
      </c>
      <c r="D288" s="92">
        <v>1</v>
      </c>
      <c r="E288" s="133">
        <v>43.1</v>
      </c>
      <c r="F288" s="134">
        <v>43.1</v>
      </c>
      <c r="G288" s="135">
        <v>2.37</v>
      </c>
      <c r="H288" s="135">
        <v>2.37</v>
      </c>
      <c r="I288" s="92" t="s">
        <v>170</v>
      </c>
      <c r="J288" s="133">
        <f t="shared" si="31"/>
        <v>43.1</v>
      </c>
      <c r="K288" s="133">
        <f t="shared" si="32"/>
        <v>0</v>
      </c>
      <c r="L288" s="251">
        <f t="shared" si="30"/>
        <v>0</v>
      </c>
      <c r="M288" s="133"/>
      <c r="N288" s="133"/>
      <c r="O288" s="244">
        <v>0</v>
      </c>
      <c r="P288" s="244">
        <f t="shared" si="28"/>
        <v>0</v>
      </c>
      <c r="Q288" s="77"/>
      <c r="R288" s="77"/>
      <c r="S288" s="77">
        <v>1</v>
      </c>
      <c r="T288" s="77"/>
      <c r="U288" s="77"/>
      <c r="V288" s="77"/>
      <c r="W288" s="136"/>
      <c r="X288" s="136"/>
      <c r="Y288" s="136"/>
      <c r="Z288" s="136"/>
      <c r="AA288" s="136"/>
      <c r="AB288" s="77"/>
      <c r="AC288" s="77"/>
      <c r="AD288" s="77"/>
      <c r="AE288" s="77"/>
      <c r="AF288" s="77"/>
      <c r="AG288" s="78">
        <f t="shared" si="29"/>
        <v>0</v>
      </c>
      <c r="AH288" s="78"/>
      <c r="AI288" s="182"/>
      <c r="AJ288" s="163"/>
    </row>
    <row r="289" spans="1:36" hidden="1" x14ac:dyDescent="0.3">
      <c r="A289" s="131" t="s">
        <v>914</v>
      </c>
      <c r="B289" s="132" t="s">
        <v>2043</v>
      </c>
      <c r="C289" s="132" t="s">
        <v>3535</v>
      </c>
      <c r="D289" s="92">
        <v>3</v>
      </c>
      <c r="E289" s="133">
        <v>28.1</v>
      </c>
      <c r="F289" s="134">
        <v>84.3</v>
      </c>
      <c r="G289" s="135">
        <v>1.52</v>
      </c>
      <c r="H289" s="135">
        <v>4.5599999999999996</v>
      </c>
      <c r="I289" s="92" t="s">
        <v>170</v>
      </c>
      <c r="J289" s="133">
        <f t="shared" si="31"/>
        <v>84.300000000000011</v>
      </c>
      <c r="K289" s="133">
        <f t="shared" si="32"/>
        <v>0</v>
      </c>
      <c r="L289" s="251">
        <f t="shared" si="30"/>
        <v>0</v>
      </c>
      <c r="M289" s="133"/>
      <c r="N289" s="133"/>
      <c r="O289" s="244">
        <v>0</v>
      </c>
      <c r="P289" s="244">
        <f t="shared" si="28"/>
        <v>0</v>
      </c>
      <c r="Q289" s="77"/>
      <c r="R289" s="77"/>
      <c r="S289" s="77">
        <v>2</v>
      </c>
      <c r="T289" s="77"/>
      <c r="U289" s="77">
        <v>1</v>
      </c>
      <c r="V289" s="77"/>
      <c r="W289" s="136"/>
      <c r="X289" s="136"/>
      <c r="Y289" s="136"/>
      <c r="Z289" s="136"/>
      <c r="AA289" s="136"/>
      <c r="AB289" s="77"/>
      <c r="AC289" s="77"/>
      <c r="AD289" s="77"/>
      <c r="AE289" s="77"/>
      <c r="AF289" s="77"/>
      <c r="AG289" s="78">
        <f t="shared" si="29"/>
        <v>0</v>
      </c>
      <c r="AH289" s="78"/>
      <c r="AI289" s="182"/>
      <c r="AJ289" s="163"/>
    </row>
    <row r="290" spans="1:36" hidden="1" x14ac:dyDescent="0.3">
      <c r="A290" s="131" t="s">
        <v>917</v>
      </c>
      <c r="B290" s="132" t="s">
        <v>2044</v>
      </c>
      <c r="C290" s="132" t="s">
        <v>3536</v>
      </c>
      <c r="D290" s="92">
        <v>6</v>
      </c>
      <c r="E290" s="133">
        <v>5.0999999999999996</v>
      </c>
      <c r="F290" s="134">
        <v>30.6</v>
      </c>
      <c r="G290" s="135">
        <v>0.26</v>
      </c>
      <c r="H290" s="135">
        <v>1.56</v>
      </c>
      <c r="I290" s="92" t="s">
        <v>170</v>
      </c>
      <c r="J290" s="133">
        <f t="shared" si="31"/>
        <v>20.399999999999999</v>
      </c>
      <c r="K290" s="133">
        <f t="shared" si="32"/>
        <v>10.199999999999999</v>
      </c>
      <c r="L290" s="251">
        <f t="shared" si="30"/>
        <v>0</v>
      </c>
      <c r="M290" s="133"/>
      <c r="N290" s="133"/>
      <c r="O290" s="244">
        <v>0</v>
      </c>
      <c r="P290" s="244">
        <f t="shared" si="28"/>
        <v>0</v>
      </c>
      <c r="Q290" s="77"/>
      <c r="R290" s="77"/>
      <c r="S290" s="77">
        <v>2</v>
      </c>
      <c r="T290" s="77"/>
      <c r="U290" s="77">
        <v>2</v>
      </c>
      <c r="V290" s="77"/>
      <c r="W290" s="136"/>
      <c r="X290" s="136"/>
      <c r="Y290" s="136"/>
      <c r="Z290" s="136"/>
      <c r="AA290" s="136"/>
      <c r="AB290" s="77">
        <v>1</v>
      </c>
      <c r="AC290" s="77">
        <v>1</v>
      </c>
      <c r="AD290" s="77"/>
      <c r="AE290" s="77"/>
      <c r="AF290" s="77"/>
      <c r="AG290" s="78">
        <f t="shared" si="29"/>
        <v>0</v>
      </c>
      <c r="AH290" s="78"/>
      <c r="AI290" s="182"/>
      <c r="AJ290" s="163"/>
    </row>
    <row r="291" spans="1:36" hidden="1" x14ac:dyDescent="0.3">
      <c r="A291" s="131" t="s">
        <v>920</v>
      </c>
      <c r="B291" s="132" t="s">
        <v>2045</v>
      </c>
      <c r="C291" s="132" t="s">
        <v>3537</v>
      </c>
      <c r="D291" s="92">
        <v>1</v>
      </c>
      <c r="E291" s="133">
        <v>25.4</v>
      </c>
      <c r="F291" s="134">
        <v>25.4</v>
      </c>
      <c r="G291" s="135">
        <v>1.37</v>
      </c>
      <c r="H291" s="135">
        <v>1.37</v>
      </c>
      <c r="I291" s="92" t="s">
        <v>170</v>
      </c>
      <c r="J291" s="133">
        <f t="shared" si="31"/>
        <v>25.4</v>
      </c>
      <c r="K291" s="133">
        <f t="shared" si="32"/>
        <v>0</v>
      </c>
      <c r="L291" s="251">
        <f t="shared" si="30"/>
        <v>0</v>
      </c>
      <c r="M291" s="133"/>
      <c r="N291" s="133"/>
      <c r="O291" s="244">
        <v>0</v>
      </c>
      <c r="P291" s="244">
        <f t="shared" si="28"/>
        <v>0</v>
      </c>
      <c r="Q291" s="77"/>
      <c r="R291" s="77"/>
      <c r="S291" s="77">
        <v>1</v>
      </c>
      <c r="T291" s="77"/>
      <c r="U291" s="77"/>
      <c r="V291" s="77"/>
      <c r="W291" s="136"/>
      <c r="X291" s="136"/>
      <c r="Y291" s="136"/>
      <c r="Z291" s="136"/>
      <c r="AA291" s="136"/>
      <c r="AB291" s="77"/>
      <c r="AC291" s="77"/>
      <c r="AD291" s="77"/>
      <c r="AE291" s="77"/>
      <c r="AF291" s="77"/>
      <c r="AG291" s="78">
        <f t="shared" si="29"/>
        <v>0</v>
      </c>
      <c r="AH291" s="78"/>
      <c r="AI291" s="182"/>
      <c r="AJ291" s="163"/>
    </row>
    <row r="292" spans="1:36" hidden="1" x14ac:dyDescent="0.3">
      <c r="A292" s="131" t="s">
        <v>923</v>
      </c>
      <c r="B292" s="132" t="s">
        <v>2046</v>
      </c>
      <c r="C292" s="132" t="s">
        <v>3538</v>
      </c>
      <c r="D292" s="92">
        <v>1</v>
      </c>
      <c r="E292" s="133">
        <v>13.9</v>
      </c>
      <c r="F292" s="134">
        <v>13.9</v>
      </c>
      <c r="G292" s="135">
        <v>0.74</v>
      </c>
      <c r="H292" s="135">
        <v>0.74</v>
      </c>
      <c r="I292" s="92" t="s">
        <v>170</v>
      </c>
      <c r="J292" s="133">
        <f t="shared" si="31"/>
        <v>13.9</v>
      </c>
      <c r="K292" s="133">
        <f t="shared" si="32"/>
        <v>0</v>
      </c>
      <c r="L292" s="251">
        <f t="shared" si="30"/>
        <v>0</v>
      </c>
      <c r="M292" s="133"/>
      <c r="N292" s="133"/>
      <c r="O292" s="244">
        <v>0</v>
      </c>
      <c r="P292" s="244">
        <f t="shared" si="28"/>
        <v>0</v>
      </c>
      <c r="Q292" s="77"/>
      <c r="R292" s="77"/>
      <c r="S292" s="77">
        <v>1</v>
      </c>
      <c r="T292" s="77"/>
      <c r="U292" s="77"/>
      <c r="V292" s="77"/>
      <c r="W292" s="136"/>
      <c r="X292" s="136"/>
      <c r="Y292" s="136"/>
      <c r="Z292" s="136"/>
      <c r="AA292" s="136"/>
      <c r="AB292" s="77"/>
      <c r="AC292" s="77"/>
      <c r="AD292" s="77"/>
      <c r="AE292" s="77"/>
      <c r="AF292" s="77"/>
      <c r="AG292" s="78">
        <f t="shared" si="29"/>
        <v>0</v>
      </c>
      <c r="AH292" s="78"/>
      <c r="AI292" s="182"/>
      <c r="AJ292" s="163"/>
    </row>
    <row r="293" spans="1:36" hidden="1" x14ac:dyDescent="0.3">
      <c r="A293" s="131" t="s">
        <v>926</v>
      </c>
      <c r="B293" s="132" t="s">
        <v>2047</v>
      </c>
      <c r="C293" s="132" t="s">
        <v>3539</v>
      </c>
      <c r="D293" s="92">
        <v>6</v>
      </c>
      <c r="E293" s="133">
        <v>29.9</v>
      </c>
      <c r="F293" s="134">
        <v>179.4</v>
      </c>
      <c r="G293" s="135">
        <v>1.64</v>
      </c>
      <c r="H293" s="135">
        <v>9.84</v>
      </c>
      <c r="I293" s="92" t="s">
        <v>170</v>
      </c>
      <c r="J293" s="133">
        <f t="shared" si="31"/>
        <v>119.6</v>
      </c>
      <c r="K293" s="133">
        <f t="shared" si="32"/>
        <v>59.8</v>
      </c>
      <c r="L293" s="251">
        <f t="shared" si="30"/>
        <v>0</v>
      </c>
      <c r="M293" s="133"/>
      <c r="N293" s="133"/>
      <c r="O293" s="244">
        <v>0</v>
      </c>
      <c r="P293" s="244">
        <f t="shared" si="28"/>
        <v>0</v>
      </c>
      <c r="Q293" s="77"/>
      <c r="R293" s="77"/>
      <c r="S293" s="77"/>
      <c r="T293" s="77">
        <v>2</v>
      </c>
      <c r="U293" s="77">
        <v>2</v>
      </c>
      <c r="V293" s="77"/>
      <c r="W293" s="136"/>
      <c r="X293" s="136"/>
      <c r="Y293" s="136"/>
      <c r="Z293" s="136"/>
      <c r="AA293" s="136"/>
      <c r="AB293" s="77"/>
      <c r="AC293" s="77">
        <v>2</v>
      </c>
      <c r="AD293" s="77"/>
      <c r="AE293" s="77"/>
      <c r="AF293" s="77"/>
      <c r="AG293" s="78">
        <f t="shared" si="29"/>
        <v>0</v>
      </c>
      <c r="AH293" s="78"/>
      <c r="AI293" s="182"/>
      <c r="AJ293" s="163"/>
    </row>
    <row r="294" spans="1:36" hidden="1" x14ac:dyDescent="0.3">
      <c r="A294" s="131" t="s">
        <v>929</v>
      </c>
      <c r="B294" s="132" t="s">
        <v>2048</v>
      </c>
      <c r="C294" s="132" t="s">
        <v>3540</v>
      </c>
      <c r="D294" s="92">
        <v>3</v>
      </c>
      <c r="E294" s="133">
        <v>13.6</v>
      </c>
      <c r="F294" s="134">
        <v>40.799999999999997</v>
      </c>
      <c r="G294" s="135">
        <v>0.73</v>
      </c>
      <c r="H294" s="135">
        <v>2.19</v>
      </c>
      <c r="I294" s="92" t="s">
        <v>170</v>
      </c>
      <c r="J294" s="133">
        <f t="shared" si="31"/>
        <v>0</v>
      </c>
      <c r="K294" s="133">
        <f t="shared" si="32"/>
        <v>0</v>
      </c>
      <c r="L294" s="251">
        <f t="shared" si="30"/>
        <v>40.799999999999997</v>
      </c>
      <c r="M294" s="133"/>
      <c r="N294" s="133"/>
      <c r="O294" s="244">
        <v>0</v>
      </c>
      <c r="P294" s="244">
        <f t="shared" si="28"/>
        <v>0</v>
      </c>
      <c r="Q294" s="77"/>
      <c r="R294" s="77"/>
      <c r="S294" s="77"/>
      <c r="T294" s="77"/>
      <c r="U294" s="77"/>
      <c r="V294" s="77"/>
      <c r="W294" s="136"/>
      <c r="X294" s="136"/>
      <c r="Y294" s="136"/>
      <c r="Z294" s="136"/>
      <c r="AA294" s="136"/>
      <c r="AB294" s="77"/>
      <c r="AC294" s="77"/>
      <c r="AD294" s="77"/>
      <c r="AE294" s="77"/>
      <c r="AF294" s="77"/>
      <c r="AG294" s="78">
        <f t="shared" si="29"/>
        <v>3</v>
      </c>
      <c r="AH294" s="78" t="s">
        <v>1772</v>
      </c>
      <c r="AI294" s="182"/>
      <c r="AJ294" s="163"/>
    </row>
    <row r="295" spans="1:36" hidden="1" x14ac:dyDescent="0.3">
      <c r="A295" s="131" t="s">
        <v>932</v>
      </c>
      <c r="B295" s="132" t="s">
        <v>2049</v>
      </c>
      <c r="C295" s="132" t="s">
        <v>3541</v>
      </c>
      <c r="D295" s="92">
        <v>1</v>
      </c>
      <c r="E295" s="133">
        <v>72.400000000000006</v>
      </c>
      <c r="F295" s="134">
        <v>72.400000000000006</v>
      </c>
      <c r="G295" s="135">
        <v>3.99</v>
      </c>
      <c r="H295" s="135">
        <v>3.99</v>
      </c>
      <c r="I295" s="92" t="s">
        <v>170</v>
      </c>
      <c r="J295" s="133">
        <f t="shared" si="31"/>
        <v>0</v>
      </c>
      <c r="K295" s="133">
        <f t="shared" si="32"/>
        <v>72.400000000000006</v>
      </c>
      <c r="L295" s="251">
        <f t="shared" si="30"/>
        <v>0</v>
      </c>
      <c r="M295" s="133"/>
      <c r="N295" s="133"/>
      <c r="O295" s="244">
        <v>0</v>
      </c>
      <c r="P295" s="244">
        <f t="shared" si="28"/>
        <v>0</v>
      </c>
      <c r="Q295" s="77"/>
      <c r="R295" s="77"/>
      <c r="S295" s="77"/>
      <c r="T295" s="77"/>
      <c r="U295" s="77"/>
      <c r="V295" s="77"/>
      <c r="W295" s="136"/>
      <c r="X295" s="136"/>
      <c r="Y295" s="136"/>
      <c r="Z295" s="136"/>
      <c r="AA295" s="136"/>
      <c r="AB295" s="77">
        <v>1</v>
      </c>
      <c r="AC295" s="77"/>
      <c r="AD295" s="77"/>
      <c r="AE295" s="77"/>
      <c r="AF295" s="77"/>
      <c r="AG295" s="78">
        <f t="shared" si="29"/>
        <v>0</v>
      </c>
      <c r="AH295" s="78"/>
      <c r="AI295" s="182"/>
      <c r="AJ295" s="163"/>
    </row>
    <row r="296" spans="1:36" hidden="1" x14ac:dyDescent="0.3">
      <c r="A296" s="131" t="s">
        <v>935</v>
      </c>
      <c r="B296" s="132" t="s">
        <v>2050</v>
      </c>
      <c r="C296" s="132" t="s">
        <v>3542</v>
      </c>
      <c r="D296" s="92">
        <v>2</v>
      </c>
      <c r="E296" s="133">
        <v>40.1</v>
      </c>
      <c r="F296" s="134">
        <v>80.2</v>
      </c>
      <c r="G296" s="135">
        <v>2.2000000000000002</v>
      </c>
      <c r="H296" s="135">
        <v>4.4000000000000004</v>
      </c>
      <c r="I296" s="92" t="s">
        <v>170</v>
      </c>
      <c r="J296" s="133">
        <f t="shared" si="31"/>
        <v>40.1</v>
      </c>
      <c r="K296" s="133">
        <f t="shared" si="32"/>
        <v>40.1</v>
      </c>
      <c r="L296" s="251">
        <f t="shared" si="30"/>
        <v>0</v>
      </c>
      <c r="M296" s="133"/>
      <c r="N296" s="133"/>
      <c r="O296" s="244">
        <v>0</v>
      </c>
      <c r="P296" s="244">
        <f t="shared" si="28"/>
        <v>0</v>
      </c>
      <c r="Q296" s="77"/>
      <c r="R296" s="77"/>
      <c r="S296" s="77"/>
      <c r="T296" s="77"/>
      <c r="U296" s="77">
        <v>1</v>
      </c>
      <c r="V296" s="77"/>
      <c r="W296" s="136"/>
      <c r="X296" s="136"/>
      <c r="Y296" s="136"/>
      <c r="Z296" s="136"/>
      <c r="AA296" s="136"/>
      <c r="AB296" s="77">
        <v>1</v>
      </c>
      <c r="AC296" s="77"/>
      <c r="AD296" s="77"/>
      <c r="AE296" s="77"/>
      <c r="AF296" s="77"/>
      <c r="AG296" s="78">
        <f t="shared" si="29"/>
        <v>0</v>
      </c>
      <c r="AH296" s="78"/>
      <c r="AI296" s="182"/>
      <c r="AJ296" s="163"/>
    </row>
    <row r="297" spans="1:36" hidden="1" x14ac:dyDescent="0.3">
      <c r="A297" s="131" t="s">
        <v>938</v>
      </c>
      <c r="B297" s="132" t="s">
        <v>2051</v>
      </c>
      <c r="C297" s="132" t="s">
        <v>3543</v>
      </c>
      <c r="D297" s="92">
        <v>3</v>
      </c>
      <c r="E297" s="133">
        <v>16.2</v>
      </c>
      <c r="F297" s="134">
        <v>48.6</v>
      </c>
      <c r="G297" s="135">
        <v>0.88</v>
      </c>
      <c r="H297" s="135">
        <v>2.64</v>
      </c>
      <c r="I297" s="92" t="s">
        <v>170</v>
      </c>
      <c r="J297" s="133">
        <f t="shared" si="31"/>
        <v>16.2</v>
      </c>
      <c r="K297" s="133">
        <f t="shared" si="32"/>
        <v>32.4</v>
      </c>
      <c r="L297" s="251">
        <f t="shared" si="30"/>
        <v>0</v>
      </c>
      <c r="M297" s="133"/>
      <c r="N297" s="133"/>
      <c r="O297" s="244">
        <v>0</v>
      </c>
      <c r="P297" s="244">
        <f t="shared" si="28"/>
        <v>0</v>
      </c>
      <c r="Q297" s="77"/>
      <c r="R297" s="77"/>
      <c r="S297" s="77"/>
      <c r="T297" s="77">
        <v>1</v>
      </c>
      <c r="U297" s="77"/>
      <c r="V297" s="77"/>
      <c r="W297" s="136"/>
      <c r="X297" s="136"/>
      <c r="Y297" s="136"/>
      <c r="Z297" s="136"/>
      <c r="AA297" s="136"/>
      <c r="AB297" s="77">
        <v>1</v>
      </c>
      <c r="AC297" s="77">
        <v>1</v>
      </c>
      <c r="AD297" s="77"/>
      <c r="AE297" s="77"/>
      <c r="AF297" s="77"/>
      <c r="AG297" s="78">
        <f t="shared" si="29"/>
        <v>0</v>
      </c>
      <c r="AH297" s="78"/>
      <c r="AI297" s="182"/>
      <c r="AJ297" s="163"/>
    </row>
    <row r="298" spans="1:36" hidden="1" x14ac:dyDescent="0.3">
      <c r="A298" s="131" t="s">
        <v>941</v>
      </c>
      <c r="B298" s="132" t="s">
        <v>2052</v>
      </c>
      <c r="C298" s="132" t="s">
        <v>3544</v>
      </c>
      <c r="D298" s="92">
        <v>2</v>
      </c>
      <c r="E298" s="133">
        <v>18.5</v>
      </c>
      <c r="F298" s="134">
        <v>37</v>
      </c>
      <c r="G298" s="135">
        <v>1</v>
      </c>
      <c r="H298" s="135">
        <v>2</v>
      </c>
      <c r="I298" s="92" t="s">
        <v>170</v>
      </c>
      <c r="J298" s="133">
        <f t="shared" si="31"/>
        <v>18.5</v>
      </c>
      <c r="K298" s="133">
        <f t="shared" si="32"/>
        <v>18.5</v>
      </c>
      <c r="L298" s="251">
        <f t="shared" si="30"/>
        <v>0</v>
      </c>
      <c r="M298" s="133"/>
      <c r="N298" s="133"/>
      <c r="O298" s="244">
        <v>0</v>
      </c>
      <c r="P298" s="244">
        <f t="shared" si="28"/>
        <v>0</v>
      </c>
      <c r="Q298" s="77"/>
      <c r="R298" s="77"/>
      <c r="S298" s="77"/>
      <c r="T298" s="77">
        <v>1</v>
      </c>
      <c r="U298" s="77"/>
      <c r="V298" s="77"/>
      <c r="W298" s="136"/>
      <c r="X298" s="136"/>
      <c r="Y298" s="136"/>
      <c r="Z298" s="136"/>
      <c r="AA298" s="136"/>
      <c r="AB298" s="77">
        <v>1</v>
      </c>
      <c r="AC298" s="77"/>
      <c r="AD298" s="77"/>
      <c r="AE298" s="77"/>
      <c r="AF298" s="77"/>
      <c r="AG298" s="78">
        <f t="shared" si="29"/>
        <v>0</v>
      </c>
      <c r="AH298" s="78"/>
      <c r="AI298" s="182"/>
      <c r="AJ298" s="163"/>
    </row>
    <row r="299" spans="1:36" hidden="1" x14ac:dyDescent="0.3">
      <c r="A299" s="131" t="s">
        <v>944</v>
      </c>
      <c r="B299" s="132" t="s">
        <v>2053</v>
      </c>
      <c r="C299" s="132" t="s">
        <v>3545</v>
      </c>
      <c r="D299" s="92">
        <v>1</v>
      </c>
      <c r="E299" s="133">
        <v>21.2</v>
      </c>
      <c r="F299" s="134">
        <v>21.2</v>
      </c>
      <c r="G299" s="135">
        <v>1.1599999999999999</v>
      </c>
      <c r="H299" s="135">
        <v>1.1599999999999999</v>
      </c>
      <c r="I299" s="92" t="s">
        <v>170</v>
      </c>
      <c r="J299" s="133">
        <f t="shared" si="31"/>
        <v>21.2</v>
      </c>
      <c r="K299" s="133">
        <f t="shared" si="32"/>
        <v>0</v>
      </c>
      <c r="L299" s="251">
        <f t="shared" si="30"/>
        <v>0</v>
      </c>
      <c r="M299" s="133"/>
      <c r="N299" s="133"/>
      <c r="O299" s="244">
        <v>0</v>
      </c>
      <c r="P299" s="244">
        <f t="shared" si="28"/>
        <v>0</v>
      </c>
      <c r="Q299" s="77"/>
      <c r="R299" s="77"/>
      <c r="S299" s="77"/>
      <c r="T299" s="77"/>
      <c r="U299" s="77">
        <v>1</v>
      </c>
      <c r="V299" s="77"/>
      <c r="W299" s="136"/>
      <c r="X299" s="136"/>
      <c r="Y299" s="136"/>
      <c r="Z299" s="136"/>
      <c r="AA299" s="136"/>
      <c r="AB299" s="77"/>
      <c r="AC299" s="77"/>
      <c r="AD299" s="77"/>
      <c r="AE299" s="77"/>
      <c r="AF299" s="77"/>
      <c r="AG299" s="78">
        <f t="shared" si="29"/>
        <v>0</v>
      </c>
      <c r="AH299" s="78"/>
      <c r="AI299" s="182"/>
      <c r="AJ299" s="163"/>
    </row>
    <row r="300" spans="1:36" hidden="1" x14ac:dyDescent="0.3">
      <c r="A300" s="131" t="s">
        <v>947</v>
      </c>
      <c r="B300" s="132" t="s">
        <v>2054</v>
      </c>
      <c r="C300" s="132" t="s">
        <v>3546</v>
      </c>
      <c r="D300" s="92">
        <v>1</v>
      </c>
      <c r="E300" s="133">
        <v>11.2</v>
      </c>
      <c r="F300" s="134">
        <v>11.2</v>
      </c>
      <c r="G300" s="135">
        <v>0.57999999999999996</v>
      </c>
      <c r="H300" s="135">
        <v>0.57999999999999996</v>
      </c>
      <c r="I300" s="92" t="s">
        <v>170</v>
      </c>
      <c r="J300" s="133">
        <f t="shared" si="31"/>
        <v>11.2</v>
      </c>
      <c r="K300" s="133">
        <f t="shared" si="32"/>
        <v>0</v>
      </c>
      <c r="L300" s="251">
        <f t="shared" si="30"/>
        <v>0</v>
      </c>
      <c r="M300" s="133"/>
      <c r="N300" s="133"/>
      <c r="O300" s="244">
        <v>0</v>
      </c>
      <c r="P300" s="244">
        <f t="shared" si="28"/>
        <v>0</v>
      </c>
      <c r="Q300" s="77"/>
      <c r="R300" s="77"/>
      <c r="S300" s="77"/>
      <c r="T300" s="77"/>
      <c r="U300" s="77">
        <v>1</v>
      </c>
      <c r="V300" s="77"/>
      <c r="W300" s="136"/>
      <c r="X300" s="136"/>
      <c r="Y300" s="136"/>
      <c r="Z300" s="136"/>
      <c r="AA300" s="136"/>
      <c r="AB300" s="77"/>
      <c r="AC300" s="77"/>
      <c r="AD300" s="77"/>
      <c r="AE300" s="77"/>
      <c r="AF300" s="77"/>
      <c r="AG300" s="78">
        <f t="shared" si="29"/>
        <v>0</v>
      </c>
      <c r="AH300" s="78"/>
      <c r="AI300" s="182"/>
      <c r="AJ300" s="163"/>
    </row>
    <row r="301" spans="1:36" hidden="1" x14ac:dyDescent="0.3">
      <c r="A301" s="131" t="s">
        <v>950</v>
      </c>
      <c r="B301" s="132" t="s">
        <v>2055</v>
      </c>
      <c r="C301" s="132" t="s">
        <v>3547</v>
      </c>
      <c r="D301" s="92">
        <v>6</v>
      </c>
      <c r="E301" s="133">
        <v>31.3</v>
      </c>
      <c r="F301" s="134">
        <v>187.8</v>
      </c>
      <c r="G301" s="135">
        <v>1.71</v>
      </c>
      <c r="H301" s="135">
        <v>10.26</v>
      </c>
      <c r="I301" s="92" t="s">
        <v>170</v>
      </c>
      <c r="J301" s="133">
        <f t="shared" si="31"/>
        <v>93.9</v>
      </c>
      <c r="K301" s="133">
        <f t="shared" si="32"/>
        <v>93.9</v>
      </c>
      <c r="L301" s="251">
        <f t="shared" si="30"/>
        <v>0</v>
      </c>
      <c r="M301" s="133"/>
      <c r="N301" s="133"/>
      <c r="O301" s="244">
        <v>0</v>
      </c>
      <c r="P301" s="244">
        <f t="shared" si="28"/>
        <v>0</v>
      </c>
      <c r="Q301" s="77"/>
      <c r="R301" s="77"/>
      <c r="S301" s="77"/>
      <c r="T301" s="77">
        <v>1</v>
      </c>
      <c r="U301" s="77">
        <v>2</v>
      </c>
      <c r="V301" s="77"/>
      <c r="W301" s="136"/>
      <c r="X301" s="136"/>
      <c r="Y301" s="136"/>
      <c r="Z301" s="136"/>
      <c r="AA301" s="136"/>
      <c r="AB301" s="77">
        <v>1</v>
      </c>
      <c r="AC301" s="77">
        <v>2</v>
      </c>
      <c r="AD301" s="77"/>
      <c r="AE301" s="77"/>
      <c r="AF301" s="77"/>
      <c r="AG301" s="78">
        <f t="shared" si="29"/>
        <v>0</v>
      </c>
      <c r="AH301" s="78"/>
      <c r="AI301" s="182"/>
      <c r="AJ301" s="163"/>
    </row>
    <row r="302" spans="1:36" hidden="1" x14ac:dyDescent="0.3">
      <c r="A302" s="131" t="s">
        <v>953</v>
      </c>
      <c r="B302" s="132" t="s">
        <v>2056</v>
      </c>
      <c r="C302" s="132" t="s">
        <v>3548</v>
      </c>
      <c r="D302" s="92">
        <v>2</v>
      </c>
      <c r="E302" s="133">
        <v>18.5</v>
      </c>
      <c r="F302" s="134">
        <v>37</v>
      </c>
      <c r="G302" s="135">
        <v>1</v>
      </c>
      <c r="H302" s="135">
        <v>2</v>
      </c>
      <c r="I302" s="92" t="s">
        <v>170</v>
      </c>
      <c r="J302" s="133">
        <f t="shared" si="31"/>
        <v>18.5</v>
      </c>
      <c r="K302" s="133">
        <f t="shared" si="32"/>
        <v>18.5</v>
      </c>
      <c r="L302" s="251">
        <f t="shared" si="30"/>
        <v>0</v>
      </c>
      <c r="M302" s="133"/>
      <c r="N302" s="133"/>
      <c r="O302" s="244">
        <v>0</v>
      </c>
      <c r="P302" s="244">
        <f t="shared" si="28"/>
        <v>0</v>
      </c>
      <c r="Q302" s="77"/>
      <c r="R302" s="77"/>
      <c r="S302" s="77"/>
      <c r="T302" s="77"/>
      <c r="U302" s="77">
        <v>1</v>
      </c>
      <c r="V302" s="77"/>
      <c r="W302" s="136"/>
      <c r="X302" s="136"/>
      <c r="Y302" s="136"/>
      <c r="Z302" s="136"/>
      <c r="AA302" s="136"/>
      <c r="AB302" s="77"/>
      <c r="AC302" s="77">
        <v>1</v>
      </c>
      <c r="AD302" s="77"/>
      <c r="AE302" s="77"/>
      <c r="AF302" s="77"/>
      <c r="AG302" s="78">
        <f t="shared" si="29"/>
        <v>0</v>
      </c>
      <c r="AH302" s="78"/>
      <c r="AI302" s="182"/>
      <c r="AJ302" s="163"/>
    </row>
    <row r="303" spans="1:36" hidden="1" x14ac:dyDescent="0.3">
      <c r="A303" s="131" t="s">
        <v>956</v>
      </c>
      <c r="B303" s="132" t="s">
        <v>2057</v>
      </c>
      <c r="C303" s="132" t="s">
        <v>3549</v>
      </c>
      <c r="D303" s="92">
        <v>2</v>
      </c>
      <c r="E303" s="133">
        <v>15.3</v>
      </c>
      <c r="F303" s="134">
        <v>30.6</v>
      </c>
      <c r="G303" s="135">
        <v>0.82</v>
      </c>
      <c r="H303" s="135">
        <v>1.64</v>
      </c>
      <c r="I303" s="92" t="s">
        <v>170</v>
      </c>
      <c r="J303" s="133">
        <f t="shared" si="31"/>
        <v>15.3</v>
      </c>
      <c r="K303" s="133">
        <f t="shared" si="32"/>
        <v>15.3</v>
      </c>
      <c r="L303" s="251">
        <f t="shared" si="30"/>
        <v>0</v>
      </c>
      <c r="M303" s="133"/>
      <c r="N303" s="133"/>
      <c r="O303" s="244">
        <v>0</v>
      </c>
      <c r="P303" s="244">
        <f t="shared" si="28"/>
        <v>0</v>
      </c>
      <c r="Q303" s="77"/>
      <c r="R303" s="77"/>
      <c r="S303" s="77"/>
      <c r="T303" s="77"/>
      <c r="U303" s="77">
        <v>1</v>
      </c>
      <c r="V303" s="77"/>
      <c r="W303" s="136"/>
      <c r="X303" s="136"/>
      <c r="Y303" s="136"/>
      <c r="Z303" s="136"/>
      <c r="AA303" s="136"/>
      <c r="AB303" s="77"/>
      <c r="AC303" s="77">
        <v>1</v>
      </c>
      <c r="AD303" s="77"/>
      <c r="AE303" s="77"/>
      <c r="AF303" s="77"/>
      <c r="AG303" s="78">
        <f t="shared" si="29"/>
        <v>0</v>
      </c>
      <c r="AH303" s="78"/>
      <c r="AI303" s="182"/>
      <c r="AJ303" s="163"/>
    </row>
    <row r="304" spans="1:36" hidden="1" x14ac:dyDescent="0.3">
      <c r="A304" s="131" t="s">
        <v>959</v>
      </c>
      <c r="B304" s="132" t="s">
        <v>2058</v>
      </c>
      <c r="C304" s="132" t="s">
        <v>3550</v>
      </c>
      <c r="D304" s="92">
        <v>2</v>
      </c>
      <c r="E304" s="133">
        <v>21.3</v>
      </c>
      <c r="F304" s="134">
        <v>42.6</v>
      </c>
      <c r="G304" s="135">
        <v>1.18</v>
      </c>
      <c r="H304" s="135">
        <v>2.36</v>
      </c>
      <c r="I304" s="92" t="s">
        <v>170</v>
      </c>
      <c r="J304" s="133">
        <f t="shared" si="31"/>
        <v>21.3</v>
      </c>
      <c r="K304" s="133">
        <f t="shared" si="32"/>
        <v>21.3</v>
      </c>
      <c r="L304" s="251">
        <f t="shared" si="30"/>
        <v>0</v>
      </c>
      <c r="M304" s="133"/>
      <c r="N304" s="133"/>
      <c r="O304" s="244">
        <v>0</v>
      </c>
      <c r="P304" s="244">
        <f t="shared" si="28"/>
        <v>0</v>
      </c>
      <c r="Q304" s="77"/>
      <c r="R304" s="77"/>
      <c r="S304" s="77"/>
      <c r="T304" s="77"/>
      <c r="U304" s="77">
        <v>1</v>
      </c>
      <c r="V304" s="77"/>
      <c r="W304" s="136"/>
      <c r="X304" s="136"/>
      <c r="Y304" s="136"/>
      <c r="Z304" s="136"/>
      <c r="AA304" s="136"/>
      <c r="AB304" s="77"/>
      <c r="AC304" s="77">
        <v>1</v>
      </c>
      <c r="AD304" s="77"/>
      <c r="AE304" s="77"/>
      <c r="AF304" s="77"/>
      <c r="AG304" s="78">
        <f t="shared" si="29"/>
        <v>0</v>
      </c>
      <c r="AH304" s="78"/>
      <c r="AI304" s="182"/>
      <c r="AJ304" s="163"/>
    </row>
    <row r="305" spans="1:36" hidden="1" x14ac:dyDescent="0.3">
      <c r="A305" s="131" t="s">
        <v>962</v>
      </c>
      <c r="B305" s="132" t="s">
        <v>2059</v>
      </c>
      <c r="C305" s="132" t="s">
        <v>3551</v>
      </c>
      <c r="D305" s="92">
        <v>2</v>
      </c>
      <c r="E305" s="133">
        <v>39.200000000000003</v>
      </c>
      <c r="F305" s="134">
        <v>78.400000000000006</v>
      </c>
      <c r="G305" s="135">
        <v>2.15</v>
      </c>
      <c r="H305" s="135">
        <v>4.3</v>
      </c>
      <c r="I305" s="92" t="s">
        <v>170</v>
      </c>
      <c r="J305" s="133">
        <f t="shared" si="31"/>
        <v>39.200000000000003</v>
      </c>
      <c r="K305" s="133">
        <f t="shared" si="32"/>
        <v>39.200000000000003</v>
      </c>
      <c r="L305" s="251">
        <f t="shared" si="30"/>
        <v>0</v>
      </c>
      <c r="M305" s="133"/>
      <c r="N305" s="133"/>
      <c r="O305" s="244">
        <v>0</v>
      </c>
      <c r="P305" s="244">
        <f t="shared" si="28"/>
        <v>0</v>
      </c>
      <c r="Q305" s="77"/>
      <c r="R305" s="77"/>
      <c r="S305" s="77"/>
      <c r="T305" s="77"/>
      <c r="U305" s="77">
        <v>1</v>
      </c>
      <c r="V305" s="77"/>
      <c r="W305" s="136"/>
      <c r="X305" s="136"/>
      <c r="Y305" s="136"/>
      <c r="Z305" s="136"/>
      <c r="AA305" s="136"/>
      <c r="AB305" s="77"/>
      <c r="AC305" s="77">
        <v>1</v>
      </c>
      <c r="AD305" s="77"/>
      <c r="AE305" s="77"/>
      <c r="AF305" s="77"/>
      <c r="AG305" s="78">
        <f t="shared" si="29"/>
        <v>0</v>
      </c>
      <c r="AH305" s="78"/>
      <c r="AI305" s="182"/>
      <c r="AJ305" s="163"/>
    </row>
    <row r="306" spans="1:36" hidden="1" x14ac:dyDescent="0.3">
      <c r="A306" s="131" t="s">
        <v>965</v>
      </c>
      <c r="B306" s="132" t="s">
        <v>2060</v>
      </c>
      <c r="C306" s="132" t="s">
        <v>3552</v>
      </c>
      <c r="D306" s="92">
        <v>2</v>
      </c>
      <c r="E306" s="133">
        <v>15</v>
      </c>
      <c r="F306" s="134">
        <v>30</v>
      </c>
      <c r="G306" s="135">
        <v>0.82</v>
      </c>
      <c r="H306" s="135">
        <v>1.64</v>
      </c>
      <c r="I306" s="92" t="s">
        <v>170</v>
      </c>
      <c r="J306" s="133">
        <f t="shared" si="31"/>
        <v>15</v>
      </c>
      <c r="K306" s="133">
        <f t="shared" si="32"/>
        <v>15</v>
      </c>
      <c r="L306" s="251">
        <f t="shared" si="30"/>
        <v>0</v>
      </c>
      <c r="M306" s="133"/>
      <c r="N306" s="133"/>
      <c r="O306" s="244">
        <v>0</v>
      </c>
      <c r="P306" s="244">
        <f t="shared" si="28"/>
        <v>0</v>
      </c>
      <c r="Q306" s="77"/>
      <c r="R306" s="77"/>
      <c r="S306" s="77"/>
      <c r="T306" s="77"/>
      <c r="U306" s="77">
        <v>1</v>
      </c>
      <c r="V306" s="77"/>
      <c r="W306" s="136"/>
      <c r="X306" s="136"/>
      <c r="Y306" s="136"/>
      <c r="Z306" s="136"/>
      <c r="AA306" s="136"/>
      <c r="AB306" s="77"/>
      <c r="AC306" s="77">
        <v>1</v>
      </c>
      <c r="AD306" s="77"/>
      <c r="AE306" s="77"/>
      <c r="AF306" s="77"/>
      <c r="AG306" s="78">
        <f t="shared" si="29"/>
        <v>0</v>
      </c>
      <c r="AH306" s="78"/>
      <c r="AI306" s="182"/>
      <c r="AJ306" s="163"/>
    </row>
    <row r="307" spans="1:36" hidden="1" x14ac:dyDescent="0.3">
      <c r="A307" s="131" t="s">
        <v>968</v>
      </c>
      <c r="B307" s="132" t="s">
        <v>2061</v>
      </c>
      <c r="C307" s="132" t="s">
        <v>3553</v>
      </c>
      <c r="D307" s="92">
        <v>2</v>
      </c>
      <c r="E307" s="133">
        <v>15</v>
      </c>
      <c r="F307" s="134">
        <v>30</v>
      </c>
      <c r="G307" s="135">
        <v>0.82</v>
      </c>
      <c r="H307" s="135">
        <v>1.64</v>
      </c>
      <c r="I307" s="92" t="s">
        <v>170</v>
      </c>
      <c r="J307" s="133">
        <f t="shared" si="31"/>
        <v>15</v>
      </c>
      <c r="K307" s="133">
        <f t="shared" si="32"/>
        <v>15</v>
      </c>
      <c r="L307" s="251">
        <f t="shared" si="30"/>
        <v>0</v>
      </c>
      <c r="M307" s="133"/>
      <c r="N307" s="133"/>
      <c r="O307" s="244">
        <v>0</v>
      </c>
      <c r="P307" s="244">
        <f t="shared" si="28"/>
        <v>0</v>
      </c>
      <c r="Q307" s="77"/>
      <c r="R307" s="77"/>
      <c r="S307" s="77"/>
      <c r="T307" s="77"/>
      <c r="U307" s="77">
        <v>1</v>
      </c>
      <c r="V307" s="77"/>
      <c r="W307" s="136"/>
      <c r="X307" s="136"/>
      <c r="Y307" s="136"/>
      <c r="Z307" s="136"/>
      <c r="AA307" s="136"/>
      <c r="AB307" s="77"/>
      <c r="AC307" s="77">
        <v>1</v>
      </c>
      <c r="AD307" s="77"/>
      <c r="AE307" s="77"/>
      <c r="AF307" s="77"/>
      <c r="AG307" s="78">
        <f t="shared" si="29"/>
        <v>0</v>
      </c>
      <c r="AH307" s="78"/>
      <c r="AI307" s="182"/>
      <c r="AJ307" s="163"/>
    </row>
    <row r="308" spans="1:36" hidden="1" x14ac:dyDescent="0.3">
      <c r="A308" s="131" t="s">
        <v>971</v>
      </c>
      <c r="B308" s="132" t="s">
        <v>2062</v>
      </c>
      <c r="C308" s="132" t="s">
        <v>3554</v>
      </c>
      <c r="D308" s="92">
        <v>1</v>
      </c>
      <c r="E308" s="133">
        <v>16.2</v>
      </c>
      <c r="F308" s="134">
        <v>16.2</v>
      </c>
      <c r="G308" s="135">
        <v>0.88</v>
      </c>
      <c r="H308" s="135">
        <v>0.88</v>
      </c>
      <c r="I308" s="92" t="s">
        <v>170</v>
      </c>
      <c r="J308" s="133">
        <f t="shared" si="31"/>
        <v>0</v>
      </c>
      <c r="K308" s="133">
        <f t="shared" si="32"/>
        <v>16.2</v>
      </c>
      <c r="L308" s="251">
        <f t="shared" si="30"/>
        <v>0</v>
      </c>
      <c r="M308" s="133"/>
      <c r="N308" s="133"/>
      <c r="O308" s="244">
        <v>0</v>
      </c>
      <c r="P308" s="244">
        <f t="shared" si="28"/>
        <v>0</v>
      </c>
      <c r="Q308" s="77"/>
      <c r="R308" s="77"/>
      <c r="S308" s="77"/>
      <c r="T308" s="77"/>
      <c r="U308" s="77"/>
      <c r="V308" s="77"/>
      <c r="W308" s="136"/>
      <c r="X308" s="136"/>
      <c r="Y308" s="136"/>
      <c r="Z308" s="136"/>
      <c r="AA308" s="136"/>
      <c r="AB308" s="77">
        <v>1</v>
      </c>
      <c r="AC308" s="77"/>
      <c r="AD308" s="77"/>
      <c r="AE308" s="77"/>
      <c r="AF308" s="77"/>
      <c r="AG308" s="78">
        <f t="shared" si="29"/>
        <v>0</v>
      </c>
      <c r="AH308" s="78"/>
      <c r="AI308" s="182"/>
      <c r="AJ308" s="163"/>
    </row>
    <row r="309" spans="1:36" hidden="1" x14ac:dyDescent="0.3">
      <c r="A309" s="131" t="s">
        <v>974</v>
      </c>
      <c r="B309" s="132" t="s">
        <v>2063</v>
      </c>
      <c r="C309" s="132" t="s">
        <v>3555</v>
      </c>
      <c r="D309" s="92">
        <v>1</v>
      </c>
      <c r="E309" s="133">
        <v>20.399999999999999</v>
      </c>
      <c r="F309" s="134">
        <v>20.399999999999999</v>
      </c>
      <c r="G309" s="135">
        <v>1.1200000000000001</v>
      </c>
      <c r="H309" s="135">
        <v>1.1200000000000001</v>
      </c>
      <c r="I309" s="92" t="s">
        <v>170</v>
      </c>
      <c r="J309" s="133">
        <f t="shared" si="31"/>
        <v>0</v>
      </c>
      <c r="K309" s="133">
        <f t="shared" si="32"/>
        <v>20.399999999999999</v>
      </c>
      <c r="L309" s="251">
        <f t="shared" si="30"/>
        <v>0</v>
      </c>
      <c r="M309" s="133"/>
      <c r="N309" s="133"/>
      <c r="O309" s="244">
        <v>0</v>
      </c>
      <c r="P309" s="244">
        <f t="shared" si="28"/>
        <v>0</v>
      </c>
      <c r="Q309" s="77"/>
      <c r="R309" s="77"/>
      <c r="S309" s="77"/>
      <c r="T309" s="77"/>
      <c r="U309" s="77"/>
      <c r="V309" s="77"/>
      <c r="W309" s="136"/>
      <c r="X309" s="136"/>
      <c r="Y309" s="136"/>
      <c r="Z309" s="136"/>
      <c r="AA309" s="136"/>
      <c r="AB309" s="77">
        <v>1</v>
      </c>
      <c r="AC309" s="77"/>
      <c r="AD309" s="77"/>
      <c r="AE309" s="77"/>
      <c r="AF309" s="77"/>
      <c r="AG309" s="78">
        <f t="shared" si="29"/>
        <v>0</v>
      </c>
      <c r="AH309" s="78"/>
      <c r="AI309" s="182"/>
      <c r="AJ309" s="163"/>
    </row>
    <row r="310" spans="1:36" hidden="1" x14ac:dyDescent="0.3">
      <c r="A310" s="131" t="s">
        <v>977</v>
      </c>
      <c r="B310" s="132" t="s">
        <v>2064</v>
      </c>
      <c r="C310" s="132" t="s">
        <v>3556</v>
      </c>
      <c r="D310" s="92">
        <v>1</v>
      </c>
      <c r="E310" s="133">
        <v>18</v>
      </c>
      <c r="F310" s="134">
        <v>18</v>
      </c>
      <c r="G310" s="135">
        <v>0.98</v>
      </c>
      <c r="H310" s="135">
        <v>0.98</v>
      </c>
      <c r="I310" s="92" t="s">
        <v>170</v>
      </c>
      <c r="J310" s="133">
        <f t="shared" si="31"/>
        <v>0</v>
      </c>
      <c r="K310" s="133">
        <f t="shared" si="32"/>
        <v>18</v>
      </c>
      <c r="L310" s="251">
        <f t="shared" si="30"/>
        <v>0</v>
      </c>
      <c r="M310" s="133"/>
      <c r="N310" s="133"/>
      <c r="O310" s="244">
        <v>0</v>
      </c>
      <c r="P310" s="244">
        <f t="shared" si="28"/>
        <v>0</v>
      </c>
      <c r="Q310" s="77"/>
      <c r="R310" s="77"/>
      <c r="S310" s="77"/>
      <c r="T310" s="77"/>
      <c r="U310" s="77"/>
      <c r="V310" s="77"/>
      <c r="W310" s="136"/>
      <c r="X310" s="136"/>
      <c r="Y310" s="136"/>
      <c r="Z310" s="136"/>
      <c r="AA310" s="136"/>
      <c r="AB310" s="77"/>
      <c r="AC310" s="77">
        <v>1</v>
      </c>
      <c r="AD310" s="77"/>
      <c r="AE310" s="77"/>
      <c r="AF310" s="77"/>
      <c r="AG310" s="78">
        <f t="shared" si="29"/>
        <v>0</v>
      </c>
      <c r="AH310" s="78"/>
      <c r="AI310" s="182"/>
      <c r="AJ310" s="163"/>
    </row>
    <row r="311" spans="1:36" hidden="1" x14ac:dyDescent="0.3">
      <c r="A311" s="131" t="s">
        <v>980</v>
      </c>
      <c r="B311" s="132" t="s">
        <v>2065</v>
      </c>
      <c r="C311" s="132" t="s">
        <v>3557</v>
      </c>
      <c r="D311" s="92">
        <v>1</v>
      </c>
      <c r="E311" s="133">
        <v>45.8</v>
      </c>
      <c r="F311" s="134">
        <v>45.8</v>
      </c>
      <c r="G311" s="135">
        <v>2.52</v>
      </c>
      <c r="H311" s="135">
        <v>2.52</v>
      </c>
      <c r="I311" s="92" t="s">
        <v>170</v>
      </c>
      <c r="J311" s="133">
        <f t="shared" si="31"/>
        <v>45.8</v>
      </c>
      <c r="K311" s="133">
        <f t="shared" si="32"/>
        <v>0</v>
      </c>
      <c r="L311" s="251">
        <f t="shared" si="30"/>
        <v>0</v>
      </c>
      <c r="M311" s="133"/>
      <c r="N311" s="133"/>
      <c r="O311" s="244">
        <v>0</v>
      </c>
      <c r="P311" s="244">
        <f t="shared" si="28"/>
        <v>0</v>
      </c>
      <c r="Q311" s="77"/>
      <c r="R311" s="77"/>
      <c r="S311" s="77"/>
      <c r="T311" s="77"/>
      <c r="U311" s="77">
        <v>1</v>
      </c>
      <c r="V311" s="77"/>
      <c r="W311" s="136"/>
      <c r="X311" s="136"/>
      <c r="Y311" s="136"/>
      <c r="Z311" s="136"/>
      <c r="AA311" s="136"/>
      <c r="AB311" s="77"/>
      <c r="AC311" s="77"/>
      <c r="AD311" s="77"/>
      <c r="AE311" s="77"/>
      <c r="AF311" s="77"/>
      <c r="AG311" s="78">
        <f t="shared" si="29"/>
        <v>0</v>
      </c>
      <c r="AH311" s="78"/>
      <c r="AI311" s="182"/>
      <c r="AJ311" s="163"/>
    </row>
    <row r="312" spans="1:36" hidden="1" x14ac:dyDescent="0.3">
      <c r="A312" s="131" t="s">
        <v>983</v>
      </c>
      <c r="B312" s="132" t="s">
        <v>2066</v>
      </c>
      <c r="C312" s="132" t="s">
        <v>3558</v>
      </c>
      <c r="D312" s="92">
        <v>6</v>
      </c>
      <c r="E312" s="133">
        <v>31.2</v>
      </c>
      <c r="F312" s="134">
        <v>187.2</v>
      </c>
      <c r="G312" s="135">
        <v>1.54</v>
      </c>
      <c r="H312" s="135">
        <v>9.24</v>
      </c>
      <c r="I312" s="92" t="s">
        <v>170</v>
      </c>
      <c r="J312" s="133">
        <f t="shared" si="31"/>
        <v>124.8</v>
      </c>
      <c r="K312" s="133">
        <f t="shared" si="32"/>
        <v>62.4</v>
      </c>
      <c r="L312" s="251">
        <f t="shared" si="30"/>
        <v>0</v>
      </c>
      <c r="M312" s="133"/>
      <c r="N312" s="133"/>
      <c r="O312" s="244">
        <v>0</v>
      </c>
      <c r="P312" s="244">
        <f t="shared" si="28"/>
        <v>0</v>
      </c>
      <c r="Q312" s="77"/>
      <c r="R312" s="77"/>
      <c r="S312" s="77">
        <v>1</v>
      </c>
      <c r="T312" s="77"/>
      <c r="U312" s="77">
        <v>3</v>
      </c>
      <c r="V312" s="77"/>
      <c r="W312" s="136"/>
      <c r="X312" s="136"/>
      <c r="Y312" s="136"/>
      <c r="Z312" s="136"/>
      <c r="AA312" s="136"/>
      <c r="AB312" s="77"/>
      <c r="AC312" s="77">
        <v>2</v>
      </c>
      <c r="AD312" s="77"/>
      <c r="AE312" s="77"/>
      <c r="AF312" s="77"/>
      <c r="AG312" s="78">
        <f t="shared" si="29"/>
        <v>0</v>
      </c>
      <c r="AH312" s="78"/>
      <c r="AI312" s="182"/>
      <c r="AJ312" s="163"/>
    </row>
    <row r="313" spans="1:36" hidden="1" x14ac:dyDescent="0.3">
      <c r="A313" s="131" t="s">
        <v>986</v>
      </c>
      <c r="B313" s="132" t="s">
        <v>2067</v>
      </c>
      <c r="C313" s="132" t="s">
        <v>3559</v>
      </c>
      <c r="D313" s="92">
        <v>1</v>
      </c>
      <c r="E313" s="133">
        <v>19.2</v>
      </c>
      <c r="F313" s="134">
        <v>19.2</v>
      </c>
      <c r="G313" s="135">
        <v>0.95</v>
      </c>
      <c r="H313" s="135">
        <v>0.95</v>
      </c>
      <c r="I313" s="92" t="s">
        <v>170</v>
      </c>
      <c r="J313" s="133">
        <f t="shared" si="31"/>
        <v>19.2</v>
      </c>
      <c r="K313" s="133">
        <f t="shared" si="32"/>
        <v>0</v>
      </c>
      <c r="L313" s="251">
        <f t="shared" si="30"/>
        <v>0</v>
      </c>
      <c r="M313" s="133"/>
      <c r="N313" s="133"/>
      <c r="O313" s="244">
        <v>0</v>
      </c>
      <c r="P313" s="244">
        <f t="shared" si="28"/>
        <v>0</v>
      </c>
      <c r="Q313" s="77"/>
      <c r="R313" s="77"/>
      <c r="S313" s="77"/>
      <c r="T313" s="77"/>
      <c r="U313" s="77">
        <v>1</v>
      </c>
      <c r="V313" s="77"/>
      <c r="W313" s="136"/>
      <c r="X313" s="136"/>
      <c r="Y313" s="136"/>
      <c r="Z313" s="136"/>
      <c r="AA313" s="136"/>
      <c r="AB313" s="77"/>
      <c r="AC313" s="77"/>
      <c r="AD313" s="77"/>
      <c r="AE313" s="77"/>
      <c r="AF313" s="77"/>
      <c r="AG313" s="78">
        <f t="shared" si="29"/>
        <v>0</v>
      </c>
      <c r="AH313" s="78"/>
      <c r="AI313" s="182"/>
      <c r="AJ313" s="163"/>
    </row>
    <row r="314" spans="1:36" hidden="1" x14ac:dyDescent="0.3">
      <c r="A314" s="131" t="s">
        <v>989</v>
      </c>
      <c r="B314" s="132" t="s">
        <v>2068</v>
      </c>
      <c r="C314" s="132" t="s">
        <v>3560</v>
      </c>
      <c r="D314" s="92">
        <v>6</v>
      </c>
      <c r="E314" s="133">
        <v>31.2</v>
      </c>
      <c r="F314" s="134">
        <v>187.2</v>
      </c>
      <c r="G314" s="135">
        <v>1.54</v>
      </c>
      <c r="H314" s="135">
        <v>9.24</v>
      </c>
      <c r="I314" s="92" t="s">
        <v>170</v>
      </c>
      <c r="J314" s="133">
        <f t="shared" si="31"/>
        <v>124.8</v>
      </c>
      <c r="K314" s="133">
        <f t="shared" si="32"/>
        <v>62.4</v>
      </c>
      <c r="L314" s="251">
        <f t="shared" si="30"/>
        <v>0</v>
      </c>
      <c r="M314" s="133"/>
      <c r="N314" s="133"/>
      <c r="O314" s="244">
        <v>0</v>
      </c>
      <c r="P314" s="244">
        <f t="shared" si="28"/>
        <v>0</v>
      </c>
      <c r="Q314" s="77"/>
      <c r="R314" s="77"/>
      <c r="S314" s="77">
        <v>2</v>
      </c>
      <c r="T314" s="77"/>
      <c r="U314" s="77">
        <v>2</v>
      </c>
      <c r="V314" s="77"/>
      <c r="W314" s="136"/>
      <c r="X314" s="136"/>
      <c r="Y314" s="136"/>
      <c r="Z314" s="136"/>
      <c r="AA314" s="136"/>
      <c r="AB314" s="77"/>
      <c r="AC314" s="77">
        <v>2</v>
      </c>
      <c r="AD314" s="77"/>
      <c r="AE314" s="77"/>
      <c r="AF314" s="77"/>
      <c r="AG314" s="78">
        <f t="shared" si="29"/>
        <v>0</v>
      </c>
      <c r="AH314" s="78"/>
      <c r="AI314" s="182"/>
      <c r="AJ314" s="163"/>
    </row>
    <row r="315" spans="1:36" hidden="1" x14ac:dyDescent="0.3">
      <c r="A315" s="131" t="s">
        <v>992</v>
      </c>
      <c r="B315" s="132" t="s">
        <v>2069</v>
      </c>
      <c r="C315" s="132" t="s">
        <v>3561</v>
      </c>
      <c r="D315" s="92">
        <v>1</v>
      </c>
      <c r="E315" s="133">
        <v>19.2</v>
      </c>
      <c r="F315" s="134">
        <v>19.2</v>
      </c>
      <c r="G315" s="135">
        <v>0.95</v>
      </c>
      <c r="H315" s="135">
        <v>0.95</v>
      </c>
      <c r="I315" s="92" t="s">
        <v>170</v>
      </c>
      <c r="J315" s="133">
        <f t="shared" si="31"/>
        <v>19.2</v>
      </c>
      <c r="K315" s="133">
        <f t="shared" si="32"/>
        <v>0</v>
      </c>
      <c r="L315" s="251">
        <f t="shared" si="30"/>
        <v>0</v>
      </c>
      <c r="M315" s="133"/>
      <c r="N315" s="133"/>
      <c r="O315" s="244">
        <v>0</v>
      </c>
      <c r="P315" s="244">
        <f t="shared" si="28"/>
        <v>0</v>
      </c>
      <c r="Q315" s="77"/>
      <c r="R315" s="77"/>
      <c r="S315" s="77">
        <v>1</v>
      </c>
      <c r="T315" s="77"/>
      <c r="U315" s="77"/>
      <c r="V315" s="77"/>
      <c r="W315" s="136"/>
      <c r="X315" s="136"/>
      <c r="Y315" s="136"/>
      <c r="Z315" s="136"/>
      <c r="AA315" s="136"/>
      <c r="AB315" s="77"/>
      <c r="AC315" s="77"/>
      <c r="AD315" s="77"/>
      <c r="AE315" s="77"/>
      <c r="AF315" s="77"/>
      <c r="AG315" s="78">
        <f t="shared" si="29"/>
        <v>0</v>
      </c>
      <c r="AH315" s="78"/>
      <c r="AI315" s="182"/>
      <c r="AJ315" s="163"/>
    </row>
    <row r="316" spans="1:36" hidden="1" x14ac:dyDescent="0.3">
      <c r="A316" s="131" t="s">
        <v>995</v>
      </c>
      <c r="B316" s="132" t="s">
        <v>2070</v>
      </c>
      <c r="C316" s="132" t="s">
        <v>3562</v>
      </c>
      <c r="D316" s="92">
        <v>1</v>
      </c>
      <c r="E316" s="133">
        <v>17.100000000000001</v>
      </c>
      <c r="F316" s="134">
        <v>17.100000000000001</v>
      </c>
      <c r="G316" s="135">
        <v>0.84</v>
      </c>
      <c r="H316" s="135">
        <v>0.84</v>
      </c>
      <c r="I316" s="92" t="s">
        <v>170</v>
      </c>
      <c r="J316" s="133">
        <f t="shared" si="31"/>
        <v>17.100000000000001</v>
      </c>
      <c r="K316" s="133">
        <f t="shared" si="32"/>
        <v>0</v>
      </c>
      <c r="L316" s="251">
        <f t="shared" si="30"/>
        <v>0</v>
      </c>
      <c r="M316" s="133"/>
      <c r="N316" s="133"/>
      <c r="O316" s="244">
        <v>0</v>
      </c>
      <c r="P316" s="244">
        <f t="shared" si="28"/>
        <v>0</v>
      </c>
      <c r="Q316" s="77"/>
      <c r="R316" s="77"/>
      <c r="S316" s="77">
        <v>1</v>
      </c>
      <c r="T316" s="77"/>
      <c r="U316" s="77"/>
      <c r="V316" s="77"/>
      <c r="W316" s="136"/>
      <c r="X316" s="136"/>
      <c r="Y316" s="136"/>
      <c r="Z316" s="136"/>
      <c r="AA316" s="136"/>
      <c r="AB316" s="77"/>
      <c r="AC316" s="77"/>
      <c r="AD316" s="77"/>
      <c r="AE316" s="77"/>
      <c r="AF316" s="77"/>
      <c r="AG316" s="78">
        <f t="shared" si="29"/>
        <v>0</v>
      </c>
      <c r="AH316" s="78"/>
      <c r="AI316" s="182"/>
      <c r="AJ316" s="163"/>
    </row>
    <row r="317" spans="1:36" hidden="1" x14ac:dyDescent="0.3">
      <c r="A317" s="131" t="s">
        <v>998</v>
      </c>
      <c r="B317" s="132" t="s">
        <v>2071</v>
      </c>
      <c r="C317" s="132" t="s">
        <v>3563</v>
      </c>
      <c r="D317" s="92">
        <v>1</v>
      </c>
      <c r="E317" s="133">
        <v>17.100000000000001</v>
      </c>
      <c r="F317" s="134">
        <v>17.100000000000001</v>
      </c>
      <c r="G317" s="135">
        <v>0.84</v>
      </c>
      <c r="H317" s="135">
        <v>0.84</v>
      </c>
      <c r="I317" s="92" t="s">
        <v>170</v>
      </c>
      <c r="J317" s="133">
        <f t="shared" si="31"/>
        <v>17.100000000000001</v>
      </c>
      <c r="K317" s="133">
        <f t="shared" si="32"/>
        <v>0</v>
      </c>
      <c r="L317" s="251">
        <f t="shared" si="30"/>
        <v>0</v>
      </c>
      <c r="M317" s="133"/>
      <c r="N317" s="133"/>
      <c r="O317" s="244">
        <v>0</v>
      </c>
      <c r="P317" s="244">
        <f t="shared" si="28"/>
        <v>0</v>
      </c>
      <c r="Q317" s="77"/>
      <c r="R317" s="77"/>
      <c r="S317" s="77">
        <v>1</v>
      </c>
      <c r="T317" s="77"/>
      <c r="U317" s="77"/>
      <c r="V317" s="77"/>
      <c r="W317" s="136"/>
      <c r="X317" s="136"/>
      <c r="Y317" s="136"/>
      <c r="Z317" s="136"/>
      <c r="AA317" s="136"/>
      <c r="AB317" s="77"/>
      <c r="AC317" s="77"/>
      <c r="AD317" s="77"/>
      <c r="AE317" s="77"/>
      <c r="AF317" s="77"/>
      <c r="AG317" s="78">
        <f t="shared" si="29"/>
        <v>0</v>
      </c>
      <c r="AH317" s="78"/>
      <c r="AI317" s="182"/>
      <c r="AJ317" s="163"/>
    </row>
    <row r="318" spans="1:36" hidden="1" x14ac:dyDescent="0.3">
      <c r="A318" s="131" t="s">
        <v>1001</v>
      </c>
      <c r="B318" s="132" t="s">
        <v>2072</v>
      </c>
      <c r="C318" s="132" t="s">
        <v>3564</v>
      </c>
      <c r="D318" s="92">
        <v>6</v>
      </c>
      <c r="E318" s="133">
        <v>28.2</v>
      </c>
      <c r="F318" s="134">
        <v>169.2</v>
      </c>
      <c r="G318" s="135">
        <v>1.38</v>
      </c>
      <c r="H318" s="135">
        <v>8.2799999999999994</v>
      </c>
      <c r="I318" s="92" t="s">
        <v>170</v>
      </c>
      <c r="J318" s="133">
        <f t="shared" si="31"/>
        <v>112.8</v>
      </c>
      <c r="K318" s="133">
        <f t="shared" si="32"/>
        <v>56.4</v>
      </c>
      <c r="L318" s="251">
        <f t="shared" si="30"/>
        <v>0</v>
      </c>
      <c r="M318" s="133"/>
      <c r="N318" s="133"/>
      <c r="O318" s="244">
        <v>0</v>
      </c>
      <c r="P318" s="244">
        <f t="shared" si="28"/>
        <v>0</v>
      </c>
      <c r="Q318" s="77"/>
      <c r="R318" s="77"/>
      <c r="S318" s="77"/>
      <c r="T318" s="77">
        <v>2</v>
      </c>
      <c r="U318" s="77">
        <v>2</v>
      </c>
      <c r="V318" s="77"/>
      <c r="W318" s="136"/>
      <c r="X318" s="136"/>
      <c r="Y318" s="136"/>
      <c r="Z318" s="136"/>
      <c r="AA318" s="136"/>
      <c r="AB318" s="77">
        <v>2</v>
      </c>
      <c r="AC318" s="77"/>
      <c r="AD318" s="77"/>
      <c r="AE318" s="77"/>
      <c r="AF318" s="77"/>
      <c r="AG318" s="78">
        <f t="shared" si="29"/>
        <v>0</v>
      </c>
      <c r="AH318" s="78"/>
      <c r="AI318" s="182"/>
      <c r="AJ318" s="163"/>
    </row>
    <row r="319" spans="1:36" hidden="1" x14ac:dyDescent="0.3">
      <c r="A319" s="131" t="s">
        <v>1004</v>
      </c>
      <c r="B319" s="132" t="s">
        <v>2073</v>
      </c>
      <c r="C319" s="132" t="s">
        <v>3565</v>
      </c>
      <c r="D319" s="92">
        <v>2</v>
      </c>
      <c r="E319" s="133">
        <v>25.1</v>
      </c>
      <c r="F319" s="134">
        <v>50.2</v>
      </c>
      <c r="G319" s="135">
        <v>1.24</v>
      </c>
      <c r="H319" s="135">
        <v>2.48</v>
      </c>
      <c r="I319" s="92" t="s">
        <v>170</v>
      </c>
      <c r="J319" s="133">
        <f t="shared" si="31"/>
        <v>25.1</v>
      </c>
      <c r="K319" s="133">
        <f t="shared" si="32"/>
        <v>25.1</v>
      </c>
      <c r="L319" s="251">
        <f t="shared" si="30"/>
        <v>0</v>
      </c>
      <c r="M319" s="133"/>
      <c r="N319" s="133"/>
      <c r="O319" s="244">
        <v>0</v>
      </c>
      <c r="P319" s="244">
        <f t="shared" si="28"/>
        <v>0</v>
      </c>
      <c r="Q319" s="77"/>
      <c r="R319" s="77"/>
      <c r="S319" s="77"/>
      <c r="T319" s="77"/>
      <c r="U319" s="77">
        <v>1</v>
      </c>
      <c r="V319" s="77"/>
      <c r="W319" s="136"/>
      <c r="X319" s="136"/>
      <c r="Y319" s="136"/>
      <c r="Z319" s="136"/>
      <c r="AA319" s="136"/>
      <c r="AB319" s="77"/>
      <c r="AC319" s="77">
        <v>1</v>
      </c>
      <c r="AD319" s="77"/>
      <c r="AE319" s="77"/>
      <c r="AF319" s="77"/>
      <c r="AG319" s="78">
        <f t="shared" si="29"/>
        <v>0</v>
      </c>
      <c r="AH319" s="78"/>
      <c r="AI319" s="182"/>
      <c r="AJ319" s="163"/>
    </row>
    <row r="320" spans="1:36" hidden="1" x14ac:dyDescent="0.3">
      <c r="A320" s="131" t="s">
        <v>1007</v>
      </c>
      <c r="B320" s="132" t="s">
        <v>2074</v>
      </c>
      <c r="C320" s="132" t="s">
        <v>3566</v>
      </c>
      <c r="D320" s="92">
        <v>4</v>
      </c>
      <c r="E320" s="133">
        <v>22.7</v>
      </c>
      <c r="F320" s="134">
        <v>90.8</v>
      </c>
      <c r="G320" s="135">
        <v>1.1299999999999999</v>
      </c>
      <c r="H320" s="135">
        <v>4.5199999999999996</v>
      </c>
      <c r="I320" s="92" t="s">
        <v>170</v>
      </c>
      <c r="J320" s="133">
        <f t="shared" si="31"/>
        <v>45.4</v>
      </c>
      <c r="K320" s="133">
        <f t="shared" si="32"/>
        <v>45.4</v>
      </c>
      <c r="L320" s="251">
        <f t="shared" si="30"/>
        <v>0</v>
      </c>
      <c r="M320" s="133"/>
      <c r="N320" s="133"/>
      <c r="O320" s="244">
        <v>0</v>
      </c>
      <c r="P320" s="244">
        <f t="shared" si="28"/>
        <v>0</v>
      </c>
      <c r="Q320" s="77"/>
      <c r="R320" s="77"/>
      <c r="S320" s="77"/>
      <c r="T320" s="77"/>
      <c r="U320" s="77">
        <v>2</v>
      </c>
      <c r="V320" s="77"/>
      <c r="W320" s="136"/>
      <c r="X320" s="136"/>
      <c r="Y320" s="136"/>
      <c r="Z320" s="136"/>
      <c r="AA320" s="136"/>
      <c r="AB320" s="77">
        <v>1</v>
      </c>
      <c r="AC320" s="77">
        <v>1</v>
      </c>
      <c r="AD320" s="77"/>
      <c r="AE320" s="77"/>
      <c r="AF320" s="77"/>
      <c r="AG320" s="78">
        <f t="shared" si="29"/>
        <v>0</v>
      </c>
      <c r="AH320" s="78"/>
      <c r="AI320" s="182"/>
      <c r="AJ320" s="163"/>
    </row>
    <row r="321" spans="1:36" hidden="1" x14ac:dyDescent="0.3">
      <c r="A321" s="131" t="s">
        <v>1010</v>
      </c>
      <c r="B321" s="132" t="s">
        <v>2075</v>
      </c>
      <c r="C321" s="132" t="s">
        <v>3567</v>
      </c>
      <c r="D321" s="92">
        <v>4</v>
      </c>
      <c r="E321" s="133">
        <v>22.7</v>
      </c>
      <c r="F321" s="134">
        <v>90.8</v>
      </c>
      <c r="G321" s="135">
        <v>1.1299999999999999</v>
      </c>
      <c r="H321" s="135">
        <v>4.5199999999999996</v>
      </c>
      <c r="I321" s="92" t="s">
        <v>170</v>
      </c>
      <c r="J321" s="133">
        <f t="shared" si="31"/>
        <v>45.4</v>
      </c>
      <c r="K321" s="133">
        <f t="shared" si="32"/>
        <v>45.4</v>
      </c>
      <c r="L321" s="251">
        <f t="shared" si="30"/>
        <v>0</v>
      </c>
      <c r="M321" s="133"/>
      <c r="N321" s="133"/>
      <c r="O321" s="244">
        <v>0</v>
      </c>
      <c r="P321" s="244">
        <f t="shared" si="28"/>
        <v>0</v>
      </c>
      <c r="Q321" s="77"/>
      <c r="R321" s="77"/>
      <c r="S321" s="77"/>
      <c r="T321" s="77"/>
      <c r="U321" s="77">
        <v>2</v>
      </c>
      <c r="V321" s="77"/>
      <c r="W321" s="136"/>
      <c r="X321" s="136"/>
      <c r="Y321" s="136"/>
      <c r="Z321" s="136"/>
      <c r="AA321" s="136"/>
      <c r="AB321" s="77">
        <v>1</v>
      </c>
      <c r="AC321" s="77">
        <v>1</v>
      </c>
      <c r="AD321" s="77"/>
      <c r="AE321" s="77"/>
      <c r="AF321" s="77"/>
      <c r="AG321" s="78">
        <f t="shared" si="29"/>
        <v>0</v>
      </c>
      <c r="AH321" s="78"/>
      <c r="AI321" s="182"/>
      <c r="AJ321" s="163"/>
    </row>
    <row r="322" spans="1:36" hidden="1" x14ac:dyDescent="0.3">
      <c r="A322" s="131" t="s">
        <v>1013</v>
      </c>
      <c r="B322" s="132" t="s">
        <v>2076</v>
      </c>
      <c r="C322" s="132" t="s">
        <v>3568</v>
      </c>
      <c r="D322" s="92">
        <v>4</v>
      </c>
      <c r="E322" s="133">
        <v>16.600000000000001</v>
      </c>
      <c r="F322" s="134">
        <v>66.400000000000006</v>
      </c>
      <c r="G322" s="135">
        <v>0.82</v>
      </c>
      <c r="H322" s="135">
        <v>3.28</v>
      </c>
      <c r="I322" s="92" t="s">
        <v>170</v>
      </c>
      <c r="J322" s="133">
        <f t="shared" si="31"/>
        <v>33.200000000000003</v>
      </c>
      <c r="K322" s="133">
        <f t="shared" si="32"/>
        <v>33.200000000000003</v>
      </c>
      <c r="L322" s="251">
        <f t="shared" si="30"/>
        <v>0</v>
      </c>
      <c r="M322" s="133"/>
      <c r="N322" s="133"/>
      <c r="O322" s="244">
        <v>0</v>
      </c>
      <c r="P322" s="244">
        <f t="shared" si="28"/>
        <v>0</v>
      </c>
      <c r="Q322" s="77"/>
      <c r="R322" s="77"/>
      <c r="S322" s="77"/>
      <c r="T322" s="77">
        <v>1</v>
      </c>
      <c r="U322" s="77">
        <v>1</v>
      </c>
      <c r="V322" s="77"/>
      <c r="W322" s="136"/>
      <c r="X322" s="136"/>
      <c r="Y322" s="136"/>
      <c r="Z322" s="136"/>
      <c r="AA322" s="136"/>
      <c r="AB322" s="77">
        <v>1</v>
      </c>
      <c r="AC322" s="77">
        <v>1</v>
      </c>
      <c r="AD322" s="77"/>
      <c r="AE322" s="77"/>
      <c r="AF322" s="77"/>
      <c r="AG322" s="78">
        <f t="shared" si="29"/>
        <v>0</v>
      </c>
      <c r="AH322" s="78"/>
      <c r="AI322" s="182"/>
      <c r="AJ322" s="163"/>
    </row>
    <row r="323" spans="1:36" hidden="1" x14ac:dyDescent="0.3">
      <c r="A323" s="131" t="s">
        <v>1016</v>
      </c>
      <c r="B323" s="132" t="s">
        <v>2077</v>
      </c>
      <c r="C323" s="132" t="s">
        <v>3569</v>
      </c>
      <c r="D323" s="92">
        <v>2</v>
      </c>
      <c r="E323" s="133">
        <v>16.600000000000001</v>
      </c>
      <c r="F323" s="134">
        <v>33.200000000000003</v>
      </c>
      <c r="G323" s="135">
        <v>0.82</v>
      </c>
      <c r="H323" s="135">
        <v>1.64</v>
      </c>
      <c r="I323" s="92" t="s">
        <v>170</v>
      </c>
      <c r="J323" s="133">
        <f t="shared" si="31"/>
        <v>16.600000000000001</v>
      </c>
      <c r="K323" s="133">
        <f t="shared" si="32"/>
        <v>16.600000000000001</v>
      </c>
      <c r="L323" s="251">
        <f t="shared" si="30"/>
        <v>0</v>
      </c>
      <c r="M323" s="133"/>
      <c r="N323" s="133"/>
      <c r="O323" s="244">
        <v>0</v>
      </c>
      <c r="P323" s="244">
        <f t="shared" si="28"/>
        <v>0</v>
      </c>
      <c r="Q323" s="77"/>
      <c r="R323" s="77"/>
      <c r="S323" s="77"/>
      <c r="T323" s="77">
        <v>1</v>
      </c>
      <c r="U323" s="77"/>
      <c r="V323" s="77"/>
      <c r="W323" s="136"/>
      <c r="X323" s="136"/>
      <c r="Y323" s="136"/>
      <c r="Z323" s="136"/>
      <c r="AA323" s="136"/>
      <c r="AB323" s="77">
        <v>1</v>
      </c>
      <c r="AC323" s="77"/>
      <c r="AD323" s="77"/>
      <c r="AE323" s="77"/>
      <c r="AF323" s="77"/>
      <c r="AG323" s="78">
        <f t="shared" si="29"/>
        <v>0</v>
      </c>
      <c r="AH323" s="78"/>
      <c r="AI323" s="182"/>
      <c r="AJ323" s="163"/>
    </row>
    <row r="324" spans="1:36" hidden="1" x14ac:dyDescent="0.3">
      <c r="A324" s="131" t="s">
        <v>1019</v>
      </c>
      <c r="B324" s="132" t="s">
        <v>2078</v>
      </c>
      <c r="C324" s="132" t="s">
        <v>3570</v>
      </c>
      <c r="D324" s="92">
        <v>2</v>
      </c>
      <c r="E324" s="133">
        <v>6.2</v>
      </c>
      <c r="F324" s="134">
        <v>12.4</v>
      </c>
      <c r="G324" s="135">
        <v>0.31</v>
      </c>
      <c r="H324" s="135">
        <v>0.62</v>
      </c>
      <c r="I324" s="92" t="s">
        <v>170</v>
      </c>
      <c r="J324" s="133">
        <f t="shared" si="31"/>
        <v>6.2</v>
      </c>
      <c r="K324" s="133">
        <f t="shared" si="32"/>
        <v>6.2</v>
      </c>
      <c r="L324" s="251">
        <f t="shared" si="30"/>
        <v>0</v>
      </c>
      <c r="M324" s="133"/>
      <c r="N324" s="133"/>
      <c r="O324" s="244">
        <v>0</v>
      </c>
      <c r="P324" s="244">
        <f t="shared" ref="P324:P387" si="33">O324*E324</f>
        <v>0</v>
      </c>
      <c r="Q324" s="77"/>
      <c r="R324" s="77"/>
      <c r="S324" s="77"/>
      <c r="T324" s="77">
        <v>1</v>
      </c>
      <c r="U324" s="77"/>
      <c r="V324" s="77"/>
      <c r="W324" s="136"/>
      <c r="X324" s="136"/>
      <c r="Y324" s="136"/>
      <c r="Z324" s="136"/>
      <c r="AA324" s="136"/>
      <c r="AB324" s="77">
        <v>1</v>
      </c>
      <c r="AC324" s="77"/>
      <c r="AD324" s="77"/>
      <c r="AE324" s="77"/>
      <c r="AF324" s="77"/>
      <c r="AG324" s="78">
        <f t="shared" ref="AG324:AG387" si="34">D324-Q324-R324-S324-T324-U324-V324-W324-X324-Y324-Z324-AA324-AB324-AC324-AD324-AE324-AF324</f>
        <v>0</v>
      </c>
      <c r="AH324" s="78"/>
      <c r="AI324" s="182"/>
      <c r="AJ324" s="163"/>
    </row>
    <row r="325" spans="1:36" hidden="1" x14ac:dyDescent="0.3">
      <c r="A325" s="131" t="s">
        <v>1022</v>
      </c>
      <c r="B325" s="132" t="s">
        <v>2079</v>
      </c>
      <c r="C325" s="132" t="s">
        <v>3571</v>
      </c>
      <c r="D325" s="92">
        <v>2</v>
      </c>
      <c r="E325" s="133">
        <v>6.2</v>
      </c>
      <c r="F325" s="134">
        <v>12.4</v>
      </c>
      <c r="G325" s="135">
        <v>0.31</v>
      </c>
      <c r="H325" s="135">
        <v>0.62</v>
      </c>
      <c r="I325" s="92" t="s">
        <v>170</v>
      </c>
      <c r="J325" s="133">
        <f t="shared" si="31"/>
        <v>6.2</v>
      </c>
      <c r="K325" s="133">
        <f t="shared" si="32"/>
        <v>0</v>
      </c>
      <c r="L325" s="251">
        <f t="shared" si="30"/>
        <v>6.2</v>
      </c>
      <c r="M325" s="133"/>
      <c r="N325" s="133"/>
      <c r="O325" s="244">
        <v>0</v>
      </c>
      <c r="P325" s="244">
        <f t="shared" si="33"/>
        <v>0</v>
      </c>
      <c r="Q325" s="77"/>
      <c r="R325" s="77"/>
      <c r="S325" s="77"/>
      <c r="T325" s="77"/>
      <c r="U325" s="77">
        <v>1</v>
      </c>
      <c r="V325" s="77"/>
      <c r="W325" s="136"/>
      <c r="X325" s="136"/>
      <c r="Y325" s="136"/>
      <c r="Z325" s="136"/>
      <c r="AA325" s="136"/>
      <c r="AB325" s="77"/>
      <c r="AC325" s="77"/>
      <c r="AD325" s="77"/>
      <c r="AE325" s="77"/>
      <c r="AF325" s="77"/>
      <c r="AG325" s="78">
        <f t="shared" si="34"/>
        <v>1</v>
      </c>
      <c r="AH325" s="78" t="s">
        <v>1772</v>
      </c>
      <c r="AI325" s="182"/>
      <c r="AJ325" s="163"/>
    </row>
    <row r="326" spans="1:36" hidden="1" x14ac:dyDescent="0.3">
      <c r="A326" s="131" t="s">
        <v>1025</v>
      </c>
      <c r="B326" s="132" t="s">
        <v>2080</v>
      </c>
      <c r="C326" s="132" t="s">
        <v>3572</v>
      </c>
      <c r="D326" s="92">
        <v>2</v>
      </c>
      <c r="E326" s="133">
        <v>16.899999999999999</v>
      </c>
      <c r="F326" s="134">
        <v>33.799999999999997</v>
      </c>
      <c r="G326" s="135">
        <v>0.83</v>
      </c>
      <c r="H326" s="135">
        <v>1.66</v>
      </c>
      <c r="I326" s="92" t="s">
        <v>170</v>
      </c>
      <c r="J326" s="133">
        <f t="shared" si="31"/>
        <v>16.899999999999999</v>
      </c>
      <c r="K326" s="133">
        <f t="shared" si="32"/>
        <v>16.899999999999999</v>
      </c>
      <c r="L326" s="251">
        <f t="shared" si="30"/>
        <v>0</v>
      </c>
      <c r="M326" s="133"/>
      <c r="N326" s="133"/>
      <c r="O326" s="244">
        <v>0</v>
      </c>
      <c r="P326" s="244">
        <f t="shared" si="33"/>
        <v>0</v>
      </c>
      <c r="Q326" s="77"/>
      <c r="R326" s="77"/>
      <c r="S326" s="77"/>
      <c r="T326" s="77"/>
      <c r="U326" s="77">
        <v>1</v>
      </c>
      <c r="V326" s="77"/>
      <c r="W326" s="136"/>
      <c r="X326" s="136"/>
      <c r="Y326" s="136"/>
      <c r="Z326" s="136"/>
      <c r="AA326" s="136"/>
      <c r="AB326" s="77"/>
      <c r="AC326" s="77">
        <v>1</v>
      </c>
      <c r="AD326" s="77"/>
      <c r="AE326" s="77"/>
      <c r="AF326" s="77"/>
      <c r="AG326" s="78">
        <f t="shared" si="34"/>
        <v>0</v>
      </c>
      <c r="AH326" s="78"/>
      <c r="AI326" s="182"/>
      <c r="AJ326" s="163"/>
    </row>
    <row r="327" spans="1:36" hidden="1" x14ac:dyDescent="0.3">
      <c r="A327" s="131" t="s">
        <v>1028</v>
      </c>
      <c r="B327" s="132" t="s">
        <v>2081</v>
      </c>
      <c r="C327" s="132" t="s">
        <v>3573</v>
      </c>
      <c r="D327" s="92">
        <v>2</v>
      </c>
      <c r="E327" s="133">
        <v>25.1</v>
      </c>
      <c r="F327" s="134">
        <v>50.2</v>
      </c>
      <c r="G327" s="135">
        <v>1.25</v>
      </c>
      <c r="H327" s="135">
        <v>2.5</v>
      </c>
      <c r="I327" s="92" t="s">
        <v>170</v>
      </c>
      <c r="J327" s="133">
        <f t="shared" si="31"/>
        <v>25.1</v>
      </c>
      <c r="K327" s="133">
        <f t="shared" si="32"/>
        <v>25.1</v>
      </c>
      <c r="L327" s="251">
        <f t="shared" si="30"/>
        <v>0</v>
      </c>
      <c r="M327" s="133"/>
      <c r="N327" s="133"/>
      <c r="O327" s="244">
        <v>0</v>
      </c>
      <c r="P327" s="244">
        <f t="shared" si="33"/>
        <v>0</v>
      </c>
      <c r="Q327" s="77"/>
      <c r="R327" s="77"/>
      <c r="S327" s="77"/>
      <c r="T327" s="77"/>
      <c r="U327" s="77">
        <v>1</v>
      </c>
      <c r="V327" s="77"/>
      <c r="W327" s="136"/>
      <c r="X327" s="136"/>
      <c r="Y327" s="136"/>
      <c r="Z327" s="136"/>
      <c r="AA327" s="136"/>
      <c r="AB327" s="77"/>
      <c r="AC327" s="77">
        <v>1</v>
      </c>
      <c r="AD327" s="77"/>
      <c r="AE327" s="77"/>
      <c r="AF327" s="77"/>
      <c r="AG327" s="78">
        <f t="shared" si="34"/>
        <v>0</v>
      </c>
      <c r="AH327" s="78"/>
      <c r="AI327" s="182"/>
      <c r="AJ327" s="163"/>
    </row>
    <row r="328" spans="1:36" hidden="1" x14ac:dyDescent="0.3">
      <c r="A328" s="131" t="s">
        <v>1031</v>
      </c>
      <c r="B328" s="132" t="s">
        <v>2082</v>
      </c>
      <c r="C328" s="132" t="s">
        <v>3574</v>
      </c>
      <c r="D328" s="92">
        <v>2</v>
      </c>
      <c r="E328" s="133">
        <v>25.1</v>
      </c>
      <c r="F328" s="134">
        <v>50.2</v>
      </c>
      <c r="G328" s="135">
        <v>1.25</v>
      </c>
      <c r="H328" s="135">
        <v>2.5</v>
      </c>
      <c r="I328" s="92" t="s">
        <v>170</v>
      </c>
      <c r="J328" s="133">
        <f t="shared" si="31"/>
        <v>25.1</v>
      </c>
      <c r="K328" s="133">
        <f t="shared" si="32"/>
        <v>25.1</v>
      </c>
      <c r="L328" s="251">
        <f t="shared" si="30"/>
        <v>0</v>
      </c>
      <c r="M328" s="133"/>
      <c r="N328" s="133"/>
      <c r="O328" s="244">
        <v>0</v>
      </c>
      <c r="P328" s="244">
        <f t="shared" si="33"/>
        <v>0</v>
      </c>
      <c r="Q328" s="77"/>
      <c r="R328" s="77"/>
      <c r="S328" s="77"/>
      <c r="T328" s="77"/>
      <c r="U328" s="77">
        <v>1</v>
      </c>
      <c r="V328" s="77"/>
      <c r="W328" s="136"/>
      <c r="X328" s="136"/>
      <c r="Y328" s="136"/>
      <c r="Z328" s="136"/>
      <c r="AA328" s="136"/>
      <c r="AB328" s="77"/>
      <c r="AC328" s="77">
        <v>1</v>
      </c>
      <c r="AD328" s="77"/>
      <c r="AE328" s="77"/>
      <c r="AF328" s="77"/>
      <c r="AG328" s="78">
        <f t="shared" si="34"/>
        <v>0</v>
      </c>
      <c r="AH328" s="78"/>
      <c r="AI328" s="182"/>
      <c r="AJ328" s="163"/>
    </row>
    <row r="329" spans="1:36" hidden="1" x14ac:dyDescent="0.3">
      <c r="A329" s="131" t="s">
        <v>1034</v>
      </c>
      <c r="B329" s="132" t="s">
        <v>2083</v>
      </c>
      <c r="C329" s="132" t="s">
        <v>3575</v>
      </c>
      <c r="D329" s="92">
        <v>2</v>
      </c>
      <c r="E329" s="133">
        <v>25.1</v>
      </c>
      <c r="F329" s="134">
        <v>50.2</v>
      </c>
      <c r="G329" s="135">
        <v>1.24</v>
      </c>
      <c r="H329" s="135">
        <v>2.48</v>
      </c>
      <c r="I329" s="92" t="s">
        <v>170</v>
      </c>
      <c r="J329" s="133">
        <f t="shared" si="31"/>
        <v>25.1</v>
      </c>
      <c r="K329" s="133">
        <f t="shared" si="32"/>
        <v>25.1</v>
      </c>
      <c r="L329" s="251">
        <f t="shared" si="30"/>
        <v>0</v>
      </c>
      <c r="M329" s="133"/>
      <c r="N329" s="133"/>
      <c r="O329" s="244">
        <v>0</v>
      </c>
      <c r="P329" s="244">
        <f t="shared" si="33"/>
        <v>0</v>
      </c>
      <c r="Q329" s="77"/>
      <c r="R329" s="77"/>
      <c r="S329" s="77"/>
      <c r="T329" s="77"/>
      <c r="U329" s="77">
        <v>1</v>
      </c>
      <c r="V329" s="77"/>
      <c r="W329" s="136"/>
      <c r="X329" s="136"/>
      <c r="Y329" s="136"/>
      <c r="Z329" s="136"/>
      <c r="AA329" s="136"/>
      <c r="AB329" s="77"/>
      <c r="AC329" s="77">
        <v>1</v>
      </c>
      <c r="AD329" s="77"/>
      <c r="AE329" s="77"/>
      <c r="AF329" s="77"/>
      <c r="AG329" s="78">
        <f t="shared" si="34"/>
        <v>0</v>
      </c>
      <c r="AH329" s="78"/>
      <c r="AI329" s="182"/>
      <c r="AJ329" s="163"/>
    </row>
    <row r="330" spans="1:36" hidden="1" x14ac:dyDescent="0.3">
      <c r="A330" s="131" t="s">
        <v>1037</v>
      </c>
      <c r="B330" s="132" t="s">
        <v>2084</v>
      </c>
      <c r="C330" s="132" t="s">
        <v>3576</v>
      </c>
      <c r="D330" s="92">
        <v>1</v>
      </c>
      <c r="E330" s="133">
        <v>19.7</v>
      </c>
      <c r="F330" s="134">
        <v>19.7</v>
      </c>
      <c r="G330" s="135">
        <v>0.96</v>
      </c>
      <c r="H330" s="135">
        <v>0.96</v>
      </c>
      <c r="I330" s="92" t="s">
        <v>170</v>
      </c>
      <c r="J330" s="133">
        <f t="shared" si="31"/>
        <v>19.7</v>
      </c>
      <c r="K330" s="133">
        <f t="shared" si="32"/>
        <v>0</v>
      </c>
      <c r="L330" s="251">
        <f t="shared" si="30"/>
        <v>0</v>
      </c>
      <c r="M330" s="133"/>
      <c r="N330" s="133"/>
      <c r="O330" s="244">
        <v>0</v>
      </c>
      <c r="P330" s="244">
        <f t="shared" si="33"/>
        <v>0</v>
      </c>
      <c r="Q330" s="77"/>
      <c r="R330" s="77"/>
      <c r="S330" s="77">
        <v>1</v>
      </c>
      <c r="T330" s="77"/>
      <c r="U330" s="77"/>
      <c r="V330" s="77"/>
      <c r="W330" s="136"/>
      <c r="X330" s="136"/>
      <c r="Y330" s="136"/>
      <c r="Z330" s="136"/>
      <c r="AA330" s="136"/>
      <c r="AB330" s="77"/>
      <c r="AC330" s="77"/>
      <c r="AD330" s="77"/>
      <c r="AE330" s="77"/>
      <c r="AF330" s="77"/>
      <c r="AG330" s="78">
        <f t="shared" si="34"/>
        <v>0</v>
      </c>
      <c r="AH330" s="78"/>
      <c r="AI330" s="182"/>
      <c r="AJ330" s="163"/>
    </row>
    <row r="331" spans="1:36" hidden="1" x14ac:dyDescent="0.3">
      <c r="A331" s="131" t="s">
        <v>1041</v>
      </c>
      <c r="B331" s="132" t="s">
        <v>2085</v>
      </c>
      <c r="C331" s="132" t="s">
        <v>3577</v>
      </c>
      <c r="D331" s="92">
        <v>1</v>
      </c>
      <c r="E331" s="133">
        <v>19.7</v>
      </c>
      <c r="F331" s="134">
        <v>19.7</v>
      </c>
      <c r="G331" s="135">
        <v>0.96</v>
      </c>
      <c r="H331" s="135">
        <v>0.96</v>
      </c>
      <c r="I331" s="92" t="s">
        <v>170</v>
      </c>
      <c r="J331" s="133">
        <f t="shared" si="31"/>
        <v>19.7</v>
      </c>
      <c r="K331" s="133">
        <f t="shared" si="32"/>
        <v>0</v>
      </c>
      <c r="L331" s="251">
        <f t="shared" si="30"/>
        <v>0</v>
      </c>
      <c r="M331" s="133"/>
      <c r="N331" s="133"/>
      <c r="O331" s="244">
        <v>0</v>
      </c>
      <c r="P331" s="244">
        <f t="shared" si="33"/>
        <v>0</v>
      </c>
      <c r="Q331" s="77"/>
      <c r="R331" s="77"/>
      <c r="S331" s="77">
        <v>1</v>
      </c>
      <c r="T331" s="77"/>
      <c r="U331" s="77"/>
      <c r="V331" s="77"/>
      <c r="W331" s="136"/>
      <c r="X331" s="136"/>
      <c r="Y331" s="136"/>
      <c r="Z331" s="136"/>
      <c r="AA331" s="136"/>
      <c r="AB331" s="77"/>
      <c r="AC331" s="77"/>
      <c r="AD331" s="77"/>
      <c r="AE331" s="77"/>
      <c r="AF331" s="77"/>
      <c r="AG331" s="78">
        <f t="shared" si="34"/>
        <v>0</v>
      </c>
      <c r="AH331" s="78"/>
      <c r="AI331" s="182"/>
      <c r="AJ331" s="163"/>
    </row>
    <row r="332" spans="1:36" hidden="1" x14ac:dyDescent="0.3">
      <c r="A332" s="131" t="s">
        <v>1044</v>
      </c>
      <c r="B332" s="132" t="s">
        <v>2086</v>
      </c>
      <c r="C332" s="132" t="s">
        <v>3578</v>
      </c>
      <c r="D332" s="92">
        <v>4</v>
      </c>
      <c r="E332" s="133">
        <v>10.6</v>
      </c>
      <c r="F332" s="134">
        <v>42.4</v>
      </c>
      <c r="G332" s="135">
        <v>0.52</v>
      </c>
      <c r="H332" s="135">
        <v>2.08</v>
      </c>
      <c r="I332" s="92" t="s">
        <v>170</v>
      </c>
      <c r="J332" s="133">
        <f t="shared" si="31"/>
        <v>42.4</v>
      </c>
      <c r="K332" s="133">
        <f t="shared" si="32"/>
        <v>0</v>
      </c>
      <c r="L332" s="251">
        <f t="shared" si="30"/>
        <v>0</v>
      </c>
      <c r="M332" s="133"/>
      <c r="N332" s="133"/>
      <c r="O332" s="244">
        <v>0</v>
      </c>
      <c r="P332" s="244">
        <f t="shared" si="33"/>
        <v>0</v>
      </c>
      <c r="Q332" s="77"/>
      <c r="R332" s="77"/>
      <c r="S332" s="77">
        <v>4</v>
      </c>
      <c r="T332" s="77"/>
      <c r="U332" s="77"/>
      <c r="V332" s="77"/>
      <c r="W332" s="136"/>
      <c r="X332" s="136"/>
      <c r="Y332" s="136"/>
      <c r="Z332" s="136"/>
      <c r="AA332" s="136"/>
      <c r="AB332" s="77"/>
      <c r="AC332" s="77"/>
      <c r="AD332" s="77"/>
      <c r="AE332" s="77"/>
      <c r="AF332" s="77"/>
      <c r="AG332" s="78">
        <f t="shared" si="34"/>
        <v>0</v>
      </c>
      <c r="AH332" s="78"/>
      <c r="AI332" s="182"/>
      <c r="AJ332" s="163"/>
    </row>
    <row r="333" spans="1:36" hidden="1" x14ac:dyDescent="0.3">
      <c r="A333" s="131" t="s">
        <v>1047</v>
      </c>
      <c r="B333" s="132" t="s">
        <v>2087</v>
      </c>
      <c r="C333" s="132" t="s">
        <v>3579</v>
      </c>
      <c r="D333" s="92">
        <v>4</v>
      </c>
      <c r="E333" s="133">
        <v>10.6</v>
      </c>
      <c r="F333" s="134">
        <v>42.4</v>
      </c>
      <c r="G333" s="135">
        <v>0.52</v>
      </c>
      <c r="H333" s="135">
        <v>2.08</v>
      </c>
      <c r="I333" s="92" t="s">
        <v>170</v>
      </c>
      <c r="J333" s="133">
        <f t="shared" si="31"/>
        <v>42.4</v>
      </c>
      <c r="K333" s="133">
        <f t="shared" si="32"/>
        <v>0</v>
      </c>
      <c r="L333" s="251">
        <f t="shared" si="30"/>
        <v>0</v>
      </c>
      <c r="M333" s="133"/>
      <c r="N333" s="133"/>
      <c r="O333" s="244">
        <v>0</v>
      </c>
      <c r="P333" s="244">
        <f t="shared" si="33"/>
        <v>0</v>
      </c>
      <c r="Q333" s="77"/>
      <c r="R333" s="77"/>
      <c r="S333" s="77">
        <v>4</v>
      </c>
      <c r="T333" s="77"/>
      <c r="U333" s="77"/>
      <c r="V333" s="77"/>
      <c r="W333" s="136"/>
      <c r="X333" s="136"/>
      <c r="Y333" s="136"/>
      <c r="Z333" s="136"/>
      <c r="AA333" s="136"/>
      <c r="AB333" s="77"/>
      <c r="AC333" s="77"/>
      <c r="AD333" s="77"/>
      <c r="AE333" s="77"/>
      <c r="AF333" s="77"/>
      <c r="AG333" s="78">
        <f t="shared" si="34"/>
        <v>0</v>
      </c>
      <c r="AH333" s="78"/>
      <c r="AI333" s="182"/>
      <c r="AJ333" s="163"/>
    </row>
    <row r="334" spans="1:36" ht="31.2" hidden="1" x14ac:dyDescent="0.3">
      <c r="A334" s="131" t="s">
        <v>1050</v>
      </c>
      <c r="B334" s="132" t="s">
        <v>2088</v>
      </c>
      <c r="C334" s="132" t="s">
        <v>3580</v>
      </c>
      <c r="D334" s="92">
        <v>114</v>
      </c>
      <c r="E334" s="133">
        <v>24.3</v>
      </c>
      <c r="F334" s="134">
        <v>2770.2</v>
      </c>
      <c r="G334" s="135">
        <v>0.94</v>
      </c>
      <c r="H334" s="135">
        <v>107.16</v>
      </c>
      <c r="I334" s="92" t="s">
        <v>170</v>
      </c>
      <c r="J334" s="133">
        <f t="shared" si="31"/>
        <v>1409.4</v>
      </c>
      <c r="K334" s="133">
        <f t="shared" si="32"/>
        <v>1360.8</v>
      </c>
      <c r="L334" s="251">
        <f t="shared" si="30"/>
        <v>0</v>
      </c>
      <c r="M334" s="133"/>
      <c r="N334" s="133"/>
      <c r="O334" s="244">
        <v>0</v>
      </c>
      <c r="P334" s="244">
        <f t="shared" si="33"/>
        <v>0</v>
      </c>
      <c r="Q334" s="77">
        <v>2</v>
      </c>
      <c r="R334" s="77">
        <v>8</v>
      </c>
      <c r="S334" s="77">
        <v>8</v>
      </c>
      <c r="T334" s="77">
        <v>8</v>
      </c>
      <c r="U334" s="77">
        <v>8</v>
      </c>
      <c r="V334" s="77">
        <v>8</v>
      </c>
      <c r="W334" s="136">
        <v>8</v>
      </c>
      <c r="X334" s="136">
        <v>8</v>
      </c>
      <c r="Y334" s="136"/>
      <c r="Z334" s="136">
        <v>8</v>
      </c>
      <c r="AA334" s="136">
        <v>8</v>
      </c>
      <c r="AB334" s="77">
        <v>8</v>
      </c>
      <c r="AC334" s="77">
        <v>8</v>
      </c>
      <c r="AD334" s="77">
        <v>8</v>
      </c>
      <c r="AE334" s="77">
        <v>8</v>
      </c>
      <c r="AF334" s="77">
        <v>8</v>
      </c>
      <c r="AG334" s="78">
        <f t="shared" si="34"/>
        <v>0</v>
      </c>
      <c r="AH334" s="78" t="s">
        <v>3581</v>
      </c>
      <c r="AI334" s="182"/>
      <c r="AJ334" s="163"/>
    </row>
    <row r="335" spans="1:36" hidden="1" x14ac:dyDescent="0.3">
      <c r="A335" s="131" t="s">
        <v>1053</v>
      </c>
      <c r="B335" s="132" t="s">
        <v>2089</v>
      </c>
      <c r="C335" s="132" t="s">
        <v>3582</v>
      </c>
      <c r="D335" s="92">
        <v>4</v>
      </c>
      <c r="E335" s="133">
        <v>1.2</v>
      </c>
      <c r="F335" s="134">
        <v>4.8</v>
      </c>
      <c r="G335" s="135">
        <v>0.04</v>
      </c>
      <c r="H335" s="135">
        <v>0.16</v>
      </c>
      <c r="I335" s="92" t="s">
        <v>170</v>
      </c>
      <c r="J335" s="133">
        <f t="shared" si="31"/>
        <v>4.8</v>
      </c>
      <c r="K335" s="133">
        <f t="shared" si="32"/>
        <v>0</v>
      </c>
      <c r="L335" s="251">
        <f t="shared" si="30"/>
        <v>0</v>
      </c>
      <c r="M335" s="133"/>
      <c r="N335" s="133"/>
      <c r="O335" s="244">
        <v>0</v>
      </c>
      <c r="P335" s="244">
        <f t="shared" si="33"/>
        <v>0</v>
      </c>
      <c r="Q335" s="77"/>
      <c r="R335" s="77"/>
      <c r="S335" s="77">
        <v>4</v>
      </c>
      <c r="T335" s="77"/>
      <c r="U335" s="77"/>
      <c r="V335" s="77"/>
      <c r="W335" s="136"/>
      <c r="X335" s="136"/>
      <c r="Y335" s="136"/>
      <c r="Z335" s="136"/>
      <c r="AA335" s="136"/>
      <c r="AB335" s="77"/>
      <c r="AC335" s="77"/>
      <c r="AD335" s="77"/>
      <c r="AE335" s="77"/>
      <c r="AF335" s="77"/>
      <c r="AG335" s="78">
        <f t="shared" si="34"/>
        <v>0</v>
      </c>
      <c r="AH335" s="78"/>
      <c r="AI335" s="182"/>
      <c r="AJ335" s="163"/>
    </row>
    <row r="336" spans="1:36" hidden="1" x14ac:dyDescent="0.3">
      <c r="A336" s="131" t="s">
        <v>1056</v>
      </c>
      <c r="B336" s="132" t="s">
        <v>2090</v>
      </c>
      <c r="C336" s="132" t="s">
        <v>3583</v>
      </c>
      <c r="D336" s="92">
        <v>12</v>
      </c>
      <c r="E336" s="133">
        <v>21.2</v>
      </c>
      <c r="F336" s="134">
        <v>254.4</v>
      </c>
      <c r="G336" s="135">
        <v>0.77</v>
      </c>
      <c r="H336" s="135">
        <v>9.24</v>
      </c>
      <c r="I336" s="92" t="s">
        <v>170</v>
      </c>
      <c r="J336" s="133">
        <f t="shared" si="31"/>
        <v>21.2</v>
      </c>
      <c r="K336" s="133">
        <f t="shared" si="32"/>
        <v>233.2</v>
      </c>
      <c r="L336" s="251">
        <f t="shared" ref="L336:L367" si="35">AG336*E336</f>
        <v>0</v>
      </c>
      <c r="M336" s="133"/>
      <c r="N336" s="133"/>
      <c r="O336" s="244">
        <v>0</v>
      </c>
      <c r="P336" s="244">
        <f t="shared" si="33"/>
        <v>0</v>
      </c>
      <c r="Q336" s="77">
        <v>1</v>
      </c>
      <c r="R336" s="77"/>
      <c r="S336" s="77"/>
      <c r="T336" s="77"/>
      <c r="U336" s="77"/>
      <c r="V336" s="77"/>
      <c r="W336" s="136"/>
      <c r="X336" s="136"/>
      <c r="Y336" s="77">
        <v>6</v>
      </c>
      <c r="Z336" s="136"/>
      <c r="AA336" s="136"/>
      <c r="AB336" s="77"/>
      <c r="AC336" s="77"/>
      <c r="AD336" s="77"/>
      <c r="AE336" s="77"/>
      <c r="AF336" s="77">
        <v>5</v>
      </c>
      <c r="AG336" s="78">
        <f t="shared" si="34"/>
        <v>0</v>
      </c>
      <c r="AH336" s="78"/>
      <c r="AI336" s="182"/>
      <c r="AJ336" s="163"/>
    </row>
    <row r="337" spans="1:36" hidden="1" x14ac:dyDescent="0.3">
      <c r="A337" s="131" t="s">
        <v>1059</v>
      </c>
      <c r="B337" s="132" t="s">
        <v>2091</v>
      </c>
      <c r="C337" s="132" t="s">
        <v>3584</v>
      </c>
      <c r="D337" s="92">
        <v>12</v>
      </c>
      <c r="E337" s="133">
        <v>21.2</v>
      </c>
      <c r="F337" s="134">
        <v>254.4</v>
      </c>
      <c r="G337" s="135">
        <v>0.77</v>
      </c>
      <c r="H337" s="135">
        <v>9.24</v>
      </c>
      <c r="I337" s="92" t="s">
        <v>170</v>
      </c>
      <c r="J337" s="133">
        <f t="shared" si="31"/>
        <v>106</v>
      </c>
      <c r="K337" s="133">
        <f t="shared" si="32"/>
        <v>148.4</v>
      </c>
      <c r="L337" s="251">
        <f t="shared" si="35"/>
        <v>0</v>
      </c>
      <c r="M337" s="133"/>
      <c r="N337" s="133"/>
      <c r="O337" s="244">
        <v>0</v>
      </c>
      <c r="P337" s="244">
        <f t="shared" si="33"/>
        <v>0</v>
      </c>
      <c r="Q337" s="77">
        <v>5</v>
      </c>
      <c r="R337" s="77"/>
      <c r="S337" s="77"/>
      <c r="T337" s="77"/>
      <c r="U337" s="77"/>
      <c r="V337" s="77"/>
      <c r="W337" s="136"/>
      <c r="X337" s="136"/>
      <c r="Y337" s="77">
        <v>6</v>
      </c>
      <c r="Z337" s="136"/>
      <c r="AA337" s="136"/>
      <c r="AB337" s="77"/>
      <c r="AC337" s="77"/>
      <c r="AD337" s="77"/>
      <c r="AE337" s="77"/>
      <c r="AF337" s="77">
        <v>1</v>
      </c>
      <c r="AG337" s="78">
        <f t="shared" si="34"/>
        <v>0</v>
      </c>
      <c r="AH337" s="78"/>
      <c r="AI337" s="182"/>
      <c r="AJ337" s="163"/>
    </row>
    <row r="338" spans="1:36" hidden="1" x14ac:dyDescent="0.3">
      <c r="A338" s="131" t="s">
        <v>1062</v>
      </c>
      <c r="B338" s="132" t="s">
        <v>2092</v>
      </c>
      <c r="C338" s="132" t="s">
        <v>3585</v>
      </c>
      <c r="D338" s="92">
        <v>2</v>
      </c>
      <c r="E338" s="133">
        <v>20.9</v>
      </c>
      <c r="F338" s="134">
        <v>41.8</v>
      </c>
      <c r="G338" s="135">
        <v>0.78</v>
      </c>
      <c r="H338" s="135">
        <v>1.56</v>
      </c>
      <c r="I338" s="92" t="s">
        <v>170</v>
      </c>
      <c r="J338" s="133">
        <f t="shared" si="31"/>
        <v>20.9</v>
      </c>
      <c r="K338" s="133">
        <f t="shared" si="32"/>
        <v>20.9</v>
      </c>
      <c r="L338" s="251">
        <f t="shared" si="35"/>
        <v>0</v>
      </c>
      <c r="M338" s="133"/>
      <c r="N338" s="133"/>
      <c r="O338" s="244">
        <v>0</v>
      </c>
      <c r="P338" s="244">
        <f t="shared" si="33"/>
        <v>0</v>
      </c>
      <c r="Q338" s="77">
        <v>1</v>
      </c>
      <c r="R338" s="77"/>
      <c r="S338" s="77"/>
      <c r="T338" s="77"/>
      <c r="U338" s="77"/>
      <c r="V338" s="77"/>
      <c r="W338" s="136"/>
      <c r="X338" s="136"/>
      <c r="Y338" s="136">
        <v>1</v>
      </c>
      <c r="Z338" s="136"/>
      <c r="AA338" s="136"/>
      <c r="AB338" s="77"/>
      <c r="AC338" s="77"/>
      <c r="AD338" s="77"/>
      <c r="AE338" s="77"/>
      <c r="AF338" s="77"/>
      <c r="AG338" s="78">
        <f t="shared" si="34"/>
        <v>0</v>
      </c>
      <c r="AH338" s="78"/>
      <c r="AI338" s="182"/>
      <c r="AJ338" s="163"/>
    </row>
    <row r="339" spans="1:36" hidden="1" x14ac:dyDescent="0.3">
      <c r="A339" s="131" t="s">
        <v>1065</v>
      </c>
      <c r="B339" s="132" t="s">
        <v>2093</v>
      </c>
      <c r="C339" s="132" t="s">
        <v>3586</v>
      </c>
      <c r="D339" s="92">
        <v>12</v>
      </c>
      <c r="E339" s="133">
        <v>109</v>
      </c>
      <c r="F339" s="134">
        <v>1308</v>
      </c>
      <c r="G339" s="135">
        <v>4.05</v>
      </c>
      <c r="H339" s="135">
        <v>48.6</v>
      </c>
      <c r="I339" s="92" t="s">
        <v>170</v>
      </c>
      <c r="J339" s="133">
        <f t="shared" si="31"/>
        <v>545</v>
      </c>
      <c r="K339" s="133">
        <f t="shared" si="32"/>
        <v>763</v>
      </c>
      <c r="L339" s="251">
        <f t="shared" si="35"/>
        <v>0</v>
      </c>
      <c r="M339" s="133"/>
      <c r="N339" s="133"/>
      <c r="O339" s="244">
        <v>0</v>
      </c>
      <c r="P339" s="244">
        <f t="shared" si="33"/>
        <v>0</v>
      </c>
      <c r="Q339" s="77"/>
      <c r="R339" s="77">
        <v>1</v>
      </c>
      <c r="S339" s="77"/>
      <c r="T339" s="77"/>
      <c r="U339" s="77"/>
      <c r="V339" s="77"/>
      <c r="W339" s="136"/>
      <c r="X339" s="136">
        <v>4</v>
      </c>
      <c r="Y339" s="136"/>
      <c r="Z339" s="136">
        <v>2</v>
      </c>
      <c r="AA339" s="136"/>
      <c r="AB339" s="77"/>
      <c r="AC339" s="77"/>
      <c r="AD339" s="77"/>
      <c r="AE339" s="77"/>
      <c r="AF339" s="77">
        <v>5</v>
      </c>
      <c r="AG339" s="78">
        <f t="shared" si="34"/>
        <v>0</v>
      </c>
      <c r="AH339" s="78"/>
      <c r="AI339" s="182"/>
      <c r="AJ339" s="163"/>
    </row>
    <row r="340" spans="1:36" hidden="1" x14ac:dyDescent="0.3">
      <c r="A340" s="131" t="s">
        <v>1068</v>
      </c>
      <c r="B340" s="132" t="s">
        <v>2094</v>
      </c>
      <c r="C340" s="132" t="s">
        <v>3587</v>
      </c>
      <c r="D340" s="92">
        <v>12</v>
      </c>
      <c r="E340" s="133">
        <v>109</v>
      </c>
      <c r="F340" s="134">
        <v>1308</v>
      </c>
      <c r="G340" s="135">
        <v>4.05</v>
      </c>
      <c r="H340" s="135">
        <v>48.6</v>
      </c>
      <c r="I340" s="92" t="s">
        <v>170</v>
      </c>
      <c r="J340" s="133">
        <f t="shared" si="31"/>
        <v>654</v>
      </c>
      <c r="K340" s="133">
        <f t="shared" si="32"/>
        <v>654</v>
      </c>
      <c r="L340" s="251">
        <f t="shared" si="35"/>
        <v>0</v>
      </c>
      <c r="M340" s="133"/>
      <c r="N340" s="133"/>
      <c r="O340" s="244">
        <v>0</v>
      </c>
      <c r="P340" s="244">
        <f t="shared" si="33"/>
        <v>0</v>
      </c>
      <c r="Q340" s="77"/>
      <c r="R340" s="77">
        <v>5</v>
      </c>
      <c r="S340" s="77"/>
      <c r="T340" s="77"/>
      <c r="U340" s="77"/>
      <c r="V340" s="77"/>
      <c r="W340" s="136"/>
      <c r="X340" s="136">
        <v>1</v>
      </c>
      <c r="Y340" s="136"/>
      <c r="Z340" s="136">
        <v>5</v>
      </c>
      <c r="AA340" s="136"/>
      <c r="AB340" s="77"/>
      <c r="AC340" s="77"/>
      <c r="AD340" s="77"/>
      <c r="AE340" s="77"/>
      <c r="AF340" s="77">
        <v>1</v>
      </c>
      <c r="AG340" s="78">
        <f t="shared" si="34"/>
        <v>0</v>
      </c>
      <c r="AH340" s="78"/>
      <c r="AI340" s="182"/>
      <c r="AJ340" s="163"/>
    </row>
    <row r="341" spans="1:36" hidden="1" x14ac:dyDescent="0.3">
      <c r="A341" s="131" t="s">
        <v>1071</v>
      </c>
      <c r="B341" s="132" t="s">
        <v>2095</v>
      </c>
      <c r="C341" s="132" t="s">
        <v>3588</v>
      </c>
      <c r="D341" s="92">
        <v>28</v>
      </c>
      <c r="E341" s="133">
        <v>109.3</v>
      </c>
      <c r="F341" s="134">
        <v>3060.4</v>
      </c>
      <c r="G341" s="135">
        <v>4.07</v>
      </c>
      <c r="H341" s="135">
        <v>113.96</v>
      </c>
      <c r="I341" s="92" t="s">
        <v>170</v>
      </c>
      <c r="J341" s="133">
        <f t="shared" ref="J341:J404" si="36">(Q341+R341+S341+T341+U341+V341+W341+X341)*E341</f>
        <v>1530.2</v>
      </c>
      <c r="K341" s="133">
        <f t="shared" ref="K341:K404" si="37">(Y341+Z341+AA341+AB341+AC341+AD341+AE341+AF341)*E341</f>
        <v>1530.2</v>
      </c>
      <c r="L341" s="251">
        <f t="shared" si="35"/>
        <v>0</v>
      </c>
      <c r="M341" s="133"/>
      <c r="N341" s="133"/>
      <c r="O341" s="244">
        <v>0</v>
      </c>
      <c r="P341" s="244">
        <f t="shared" si="33"/>
        <v>0</v>
      </c>
      <c r="Q341" s="77"/>
      <c r="R341" s="77">
        <v>2</v>
      </c>
      <c r="S341" s="77">
        <v>2</v>
      </c>
      <c r="T341" s="77">
        <v>2</v>
      </c>
      <c r="U341" s="77">
        <v>2</v>
      </c>
      <c r="V341" s="77">
        <v>2</v>
      </c>
      <c r="W341" s="136">
        <v>2</v>
      </c>
      <c r="X341" s="136">
        <v>2</v>
      </c>
      <c r="Y341" s="136"/>
      <c r="Z341" s="136">
        <v>2</v>
      </c>
      <c r="AA341" s="136">
        <v>2</v>
      </c>
      <c r="AB341" s="77">
        <v>2</v>
      </c>
      <c r="AC341" s="77">
        <v>2</v>
      </c>
      <c r="AD341" s="77">
        <v>2</v>
      </c>
      <c r="AE341" s="77">
        <v>2</v>
      </c>
      <c r="AF341" s="77">
        <v>2</v>
      </c>
      <c r="AG341" s="78">
        <f t="shared" si="34"/>
        <v>0</v>
      </c>
      <c r="AH341" s="78"/>
      <c r="AI341" s="182"/>
      <c r="AJ341" s="163"/>
    </row>
    <row r="342" spans="1:36" hidden="1" x14ac:dyDescent="0.3">
      <c r="A342" s="131" t="s">
        <v>1074</v>
      </c>
      <c r="B342" s="132" t="s">
        <v>2096</v>
      </c>
      <c r="C342" s="132" t="s">
        <v>3589</v>
      </c>
      <c r="D342" s="92">
        <v>144</v>
      </c>
      <c r="E342" s="133">
        <v>108.6</v>
      </c>
      <c r="F342" s="134">
        <v>15638.4</v>
      </c>
      <c r="G342" s="135">
        <v>4.05</v>
      </c>
      <c r="H342" s="135">
        <v>583.20000000000005</v>
      </c>
      <c r="I342" s="92" t="s">
        <v>170</v>
      </c>
      <c r="J342" s="133">
        <f t="shared" si="36"/>
        <v>7819.2</v>
      </c>
      <c r="K342" s="133">
        <f t="shared" si="37"/>
        <v>7819.2</v>
      </c>
      <c r="L342" s="251">
        <f t="shared" si="35"/>
        <v>0</v>
      </c>
      <c r="M342" s="133">
        <f>32*E342</f>
        <v>3475.2</v>
      </c>
      <c r="N342" s="133"/>
      <c r="O342" s="244">
        <v>32</v>
      </c>
      <c r="P342" s="244">
        <f t="shared" si="33"/>
        <v>3475.2</v>
      </c>
      <c r="Q342" s="77"/>
      <c r="R342" s="77">
        <v>6</v>
      </c>
      <c r="S342" s="77">
        <v>12</v>
      </c>
      <c r="T342" s="77">
        <v>12</v>
      </c>
      <c r="U342" s="77">
        <v>12</v>
      </c>
      <c r="V342" s="77">
        <v>12</v>
      </c>
      <c r="W342" s="136">
        <v>12</v>
      </c>
      <c r="X342" s="136">
        <v>6</v>
      </c>
      <c r="Y342" s="136"/>
      <c r="Z342" s="136">
        <v>6</v>
      </c>
      <c r="AA342" s="136">
        <v>12</v>
      </c>
      <c r="AB342" s="77">
        <v>12</v>
      </c>
      <c r="AC342" s="77">
        <v>12</v>
      </c>
      <c r="AD342" s="77">
        <v>12</v>
      </c>
      <c r="AE342" s="77">
        <v>12</v>
      </c>
      <c r="AF342" s="77">
        <v>6</v>
      </c>
      <c r="AG342" s="78">
        <f>D342-Q342-R342-S342-T342-U342-V342-W342-X342-Y342-Z342-AA342-AB342-AC342-AD342-AE342-AF342</f>
        <v>0</v>
      </c>
      <c r="AH342" s="78"/>
      <c r="AI342" s="182"/>
      <c r="AJ342" s="163"/>
    </row>
    <row r="343" spans="1:36" hidden="1" x14ac:dyDescent="0.3">
      <c r="A343" s="131" t="s">
        <v>1077</v>
      </c>
      <c r="B343" s="132" t="s">
        <v>2097</v>
      </c>
      <c r="C343" s="132" t="s">
        <v>3590</v>
      </c>
      <c r="D343" s="92">
        <v>2</v>
      </c>
      <c r="E343" s="133">
        <v>20.9</v>
      </c>
      <c r="F343" s="134">
        <v>41.8</v>
      </c>
      <c r="G343" s="135">
        <v>0.78</v>
      </c>
      <c r="H343" s="135">
        <v>1.56</v>
      </c>
      <c r="I343" s="92" t="s">
        <v>170</v>
      </c>
      <c r="J343" s="133">
        <f t="shared" si="36"/>
        <v>0</v>
      </c>
      <c r="K343" s="133">
        <f t="shared" si="37"/>
        <v>41.8</v>
      </c>
      <c r="L343" s="251">
        <f t="shared" si="35"/>
        <v>0</v>
      </c>
      <c r="M343" s="133"/>
      <c r="N343" s="133"/>
      <c r="O343" s="244">
        <v>0</v>
      </c>
      <c r="P343" s="244">
        <f t="shared" si="33"/>
        <v>0</v>
      </c>
      <c r="Q343" s="77"/>
      <c r="R343" s="77"/>
      <c r="S343" s="77"/>
      <c r="T343" s="77"/>
      <c r="U343" s="77"/>
      <c r="V343" s="77"/>
      <c r="W343" s="136"/>
      <c r="X343" s="136"/>
      <c r="Y343" s="136">
        <v>1</v>
      </c>
      <c r="Z343" s="136"/>
      <c r="AA343" s="136"/>
      <c r="AB343" s="77"/>
      <c r="AC343" s="77"/>
      <c r="AD343" s="77"/>
      <c r="AE343" s="77"/>
      <c r="AF343" s="77">
        <v>1</v>
      </c>
      <c r="AG343" s="78">
        <f t="shared" si="34"/>
        <v>0</v>
      </c>
      <c r="AH343" s="78"/>
      <c r="AI343" s="182"/>
      <c r="AJ343" s="163"/>
    </row>
    <row r="344" spans="1:36" hidden="1" x14ac:dyDescent="0.3">
      <c r="A344" s="131" t="s">
        <v>1080</v>
      </c>
      <c r="B344" s="132" t="s">
        <v>2098</v>
      </c>
      <c r="C344" s="132" t="s">
        <v>3591</v>
      </c>
      <c r="D344" s="92">
        <v>2</v>
      </c>
      <c r="E344" s="133">
        <v>46.1</v>
      </c>
      <c r="F344" s="134">
        <v>92.2</v>
      </c>
      <c r="G344" s="135">
        <v>1.29</v>
      </c>
      <c r="H344" s="135">
        <v>2.58</v>
      </c>
      <c r="I344" s="92" t="s">
        <v>170</v>
      </c>
      <c r="J344" s="133">
        <f t="shared" si="36"/>
        <v>46.1</v>
      </c>
      <c r="K344" s="133">
        <f t="shared" si="37"/>
        <v>46.1</v>
      </c>
      <c r="L344" s="251">
        <f t="shared" si="35"/>
        <v>0</v>
      </c>
      <c r="M344" s="133">
        <v>46.1</v>
      </c>
      <c r="N344" s="133">
        <v>46.1</v>
      </c>
      <c r="O344" s="244">
        <v>2</v>
      </c>
      <c r="P344" s="244">
        <f t="shared" si="33"/>
        <v>92.2</v>
      </c>
      <c r="Q344" s="77"/>
      <c r="R344" s="77"/>
      <c r="S344" s="77"/>
      <c r="T344" s="77">
        <v>1</v>
      </c>
      <c r="U344" s="77"/>
      <c r="V344" s="77"/>
      <c r="W344" s="136"/>
      <c r="X344" s="136"/>
      <c r="Y344" s="136"/>
      <c r="Z344" s="136"/>
      <c r="AA344" s="136"/>
      <c r="AB344" s="77">
        <v>1</v>
      </c>
      <c r="AC344" s="77"/>
      <c r="AD344" s="77"/>
      <c r="AE344" s="77"/>
      <c r="AF344" s="77"/>
      <c r="AG344" s="78">
        <f t="shared" si="34"/>
        <v>0</v>
      </c>
      <c r="AH344" s="78"/>
      <c r="AI344" s="182" t="s">
        <v>4979</v>
      </c>
      <c r="AJ344" s="163">
        <v>2</v>
      </c>
    </row>
    <row r="345" spans="1:36" hidden="1" x14ac:dyDescent="0.3">
      <c r="A345" s="131">
        <v>344</v>
      </c>
      <c r="B345" s="132" t="s">
        <v>2099</v>
      </c>
      <c r="C345" s="132" t="s">
        <v>3592</v>
      </c>
      <c r="D345" s="92">
        <v>56</v>
      </c>
      <c r="E345" s="133">
        <v>1</v>
      </c>
      <c r="F345" s="134">
        <v>56</v>
      </c>
      <c r="G345" s="135">
        <v>0.05</v>
      </c>
      <c r="H345" s="135">
        <v>2.8</v>
      </c>
      <c r="I345" s="92" t="s">
        <v>170</v>
      </c>
      <c r="J345" s="133">
        <f t="shared" si="36"/>
        <v>28</v>
      </c>
      <c r="K345" s="133">
        <f t="shared" si="37"/>
        <v>28</v>
      </c>
      <c r="L345" s="251">
        <f t="shared" si="35"/>
        <v>0</v>
      </c>
      <c r="M345" s="133">
        <v>28</v>
      </c>
      <c r="N345" s="133">
        <v>28</v>
      </c>
      <c r="O345" s="247">
        <v>56</v>
      </c>
      <c r="P345" s="244">
        <f t="shared" si="33"/>
        <v>56</v>
      </c>
      <c r="Q345" s="77">
        <v>1</v>
      </c>
      <c r="R345" s="77">
        <v>4</v>
      </c>
      <c r="S345" s="77">
        <v>4</v>
      </c>
      <c r="T345" s="77">
        <v>4</v>
      </c>
      <c r="U345" s="77">
        <v>4</v>
      </c>
      <c r="V345" s="77">
        <v>4</v>
      </c>
      <c r="W345" s="136">
        <v>4</v>
      </c>
      <c r="X345" s="136">
        <v>3</v>
      </c>
      <c r="Y345" s="136">
        <v>1</v>
      </c>
      <c r="Z345" s="136">
        <v>4</v>
      </c>
      <c r="AA345" s="136">
        <v>4</v>
      </c>
      <c r="AB345" s="77">
        <v>4</v>
      </c>
      <c r="AC345" s="77">
        <v>4</v>
      </c>
      <c r="AD345" s="77">
        <v>4</v>
      </c>
      <c r="AE345" s="77">
        <v>4</v>
      </c>
      <c r="AF345" s="77">
        <v>3</v>
      </c>
      <c r="AG345" s="78">
        <f t="shared" si="34"/>
        <v>0</v>
      </c>
      <c r="AH345" s="78"/>
      <c r="AI345" s="182" t="s">
        <v>4974</v>
      </c>
      <c r="AJ345" s="163">
        <v>56</v>
      </c>
    </row>
    <row r="346" spans="1:36" hidden="1" x14ac:dyDescent="0.3">
      <c r="A346" s="131" t="s">
        <v>1086</v>
      </c>
      <c r="B346" s="132" t="s">
        <v>2100</v>
      </c>
      <c r="C346" s="132" t="s">
        <v>3593</v>
      </c>
      <c r="D346" s="92">
        <v>52</v>
      </c>
      <c r="E346" s="133">
        <v>5.0999999999999996</v>
      </c>
      <c r="F346" s="134">
        <v>265.2</v>
      </c>
      <c r="G346" s="135">
        <v>0.22</v>
      </c>
      <c r="H346" s="135">
        <v>11.44</v>
      </c>
      <c r="I346" s="92" t="s">
        <v>170</v>
      </c>
      <c r="J346" s="133">
        <f t="shared" si="36"/>
        <v>132.6</v>
      </c>
      <c r="K346" s="133">
        <f t="shared" si="37"/>
        <v>132.6</v>
      </c>
      <c r="L346" s="251">
        <f t="shared" si="35"/>
        <v>0</v>
      </c>
      <c r="M346" s="133">
        <v>132.6</v>
      </c>
      <c r="N346" s="133">
        <v>132.6</v>
      </c>
      <c r="O346" s="247">
        <v>52</v>
      </c>
      <c r="P346" s="244">
        <f t="shared" si="33"/>
        <v>265.2</v>
      </c>
      <c r="Q346" s="77">
        <v>2</v>
      </c>
      <c r="R346" s="77">
        <v>4</v>
      </c>
      <c r="S346" s="77">
        <v>4</v>
      </c>
      <c r="T346" s="77">
        <v>3</v>
      </c>
      <c r="U346" s="77">
        <v>3</v>
      </c>
      <c r="V346" s="77">
        <v>4</v>
      </c>
      <c r="W346" s="136">
        <v>4</v>
      </c>
      <c r="X346" s="136">
        <v>2</v>
      </c>
      <c r="Y346" s="136">
        <v>2</v>
      </c>
      <c r="Z346" s="136">
        <v>4</v>
      </c>
      <c r="AA346" s="136">
        <v>4</v>
      </c>
      <c r="AB346" s="77">
        <v>3</v>
      </c>
      <c r="AC346" s="77">
        <v>3</v>
      </c>
      <c r="AD346" s="77">
        <v>4</v>
      </c>
      <c r="AE346" s="77">
        <v>4</v>
      </c>
      <c r="AF346" s="77">
        <v>2</v>
      </c>
      <c r="AG346" s="78">
        <f t="shared" si="34"/>
        <v>0</v>
      </c>
      <c r="AH346" s="78"/>
      <c r="AI346" s="182" t="s">
        <v>4974</v>
      </c>
      <c r="AJ346" s="163">
        <v>52</v>
      </c>
    </row>
    <row r="347" spans="1:36" ht="31.2" hidden="1" x14ac:dyDescent="0.3">
      <c r="A347" s="131" t="s">
        <v>1089</v>
      </c>
      <c r="B347" s="132" t="s">
        <v>2101</v>
      </c>
      <c r="C347" s="132" t="s">
        <v>3594</v>
      </c>
      <c r="D347" s="92">
        <v>48</v>
      </c>
      <c r="E347" s="133">
        <v>0.5</v>
      </c>
      <c r="F347" s="134">
        <v>24</v>
      </c>
      <c r="G347" s="135">
        <v>0.02</v>
      </c>
      <c r="H347" s="135">
        <v>0.96</v>
      </c>
      <c r="I347" s="92" t="s">
        <v>170</v>
      </c>
      <c r="J347" s="133">
        <f t="shared" si="36"/>
        <v>2</v>
      </c>
      <c r="K347" s="133">
        <f t="shared" si="37"/>
        <v>2</v>
      </c>
      <c r="L347" s="251">
        <f t="shared" si="35"/>
        <v>20</v>
      </c>
      <c r="M347" s="133"/>
      <c r="N347" s="133"/>
      <c r="O347" s="244">
        <v>0</v>
      </c>
      <c r="P347" s="244">
        <f t="shared" si="33"/>
        <v>0</v>
      </c>
      <c r="Q347" s="77"/>
      <c r="R347" s="77"/>
      <c r="S347" s="77"/>
      <c r="T347" s="77">
        <v>2</v>
      </c>
      <c r="U347" s="77">
        <v>2</v>
      </c>
      <c r="V347" s="77"/>
      <c r="W347" s="136"/>
      <c r="X347" s="136"/>
      <c r="Y347" s="136"/>
      <c r="Z347" s="136"/>
      <c r="AA347" s="136"/>
      <c r="AB347" s="77">
        <v>2</v>
      </c>
      <c r="AC347" s="77">
        <v>2</v>
      </c>
      <c r="AD347" s="77"/>
      <c r="AE347" s="77"/>
      <c r="AF347" s="77"/>
      <c r="AG347" s="78">
        <f t="shared" si="34"/>
        <v>40</v>
      </c>
      <c r="AH347" s="78" t="s">
        <v>1775</v>
      </c>
      <c r="AI347" s="182"/>
      <c r="AJ347" s="163"/>
    </row>
    <row r="348" spans="1:36" hidden="1" x14ac:dyDescent="0.3">
      <c r="A348" s="131" t="s">
        <v>1092</v>
      </c>
      <c r="B348" s="132" t="s">
        <v>2102</v>
      </c>
      <c r="C348" s="132" t="s">
        <v>3595</v>
      </c>
      <c r="D348" s="92">
        <v>55</v>
      </c>
      <c r="E348" s="133">
        <v>191.7</v>
      </c>
      <c r="F348" s="134">
        <v>10543.5</v>
      </c>
      <c r="G348" s="135">
        <v>6.71</v>
      </c>
      <c r="H348" s="135">
        <v>369.05</v>
      </c>
      <c r="I348" s="92" t="s">
        <v>170</v>
      </c>
      <c r="J348" s="133">
        <f t="shared" si="36"/>
        <v>5175.8999999999996</v>
      </c>
      <c r="K348" s="133">
        <f t="shared" si="37"/>
        <v>5367.5999999999995</v>
      </c>
      <c r="L348" s="251">
        <f t="shared" si="35"/>
        <v>0</v>
      </c>
      <c r="M348" s="133"/>
      <c r="N348" s="133"/>
      <c r="O348" s="244">
        <v>0</v>
      </c>
      <c r="P348" s="244">
        <f t="shared" si="33"/>
        <v>0</v>
      </c>
      <c r="Q348" s="77"/>
      <c r="R348" s="77">
        <v>4</v>
      </c>
      <c r="S348" s="77">
        <v>3</v>
      </c>
      <c r="T348" s="77">
        <v>4</v>
      </c>
      <c r="U348" s="77">
        <v>4</v>
      </c>
      <c r="V348" s="77">
        <v>4</v>
      </c>
      <c r="W348" s="136">
        <v>4</v>
      </c>
      <c r="X348" s="136">
        <v>4</v>
      </c>
      <c r="Y348" s="136"/>
      <c r="Z348" s="136">
        <v>4</v>
      </c>
      <c r="AA348" s="136">
        <v>4</v>
      </c>
      <c r="AB348" s="77">
        <v>4</v>
      </c>
      <c r="AC348" s="77">
        <v>4</v>
      </c>
      <c r="AD348" s="77">
        <v>4</v>
      </c>
      <c r="AE348" s="77">
        <v>4</v>
      </c>
      <c r="AF348" s="77">
        <v>4</v>
      </c>
      <c r="AG348" s="78">
        <f t="shared" si="34"/>
        <v>0</v>
      </c>
      <c r="AH348" s="78"/>
      <c r="AI348" s="182"/>
      <c r="AJ348" s="163"/>
    </row>
    <row r="349" spans="1:36" hidden="1" x14ac:dyDescent="0.3">
      <c r="A349" s="131" t="s">
        <v>1095</v>
      </c>
      <c r="B349" s="132" t="s">
        <v>2103</v>
      </c>
      <c r="C349" s="132" t="s">
        <v>3596</v>
      </c>
      <c r="D349" s="92">
        <v>1</v>
      </c>
      <c r="E349" s="133">
        <v>191.7</v>
      </c>
      <c r="F349" s="134">
        <v>191.7</v>
      </c>
      <c r="G349" s="135">
        <v>6.71</v>
      </c>
      <c r="H349" s="135">
        <v>6.71</v>
      </c>
      <c r="I349" s="92" t="s">
        <v>170</v>
      </c>
      <c r="J349" s="133">
        <f t="shared" si="36"/>
        <v>191.7</v>
      </c>
      <c r="K349" s="133">
        <f t="shared" si="37"/>
        <v>0</v>
      </c>
      <c r="L349" s="251">
        <f t="shared" si="35"/>
        <v>0</v>
      </c>
      <c r="M349" s="133"/>
      <c r="N349" s="133"/>
      <c r="O349" s="244">
        <v>0</v>
      </c>
      <c r="P349" s="244">
        <f t="shared" si="33"/>
        <v>0</v>
      </c>
      <c r="Q349" s="77"/>
      <c r="R349" s="77"/>
      <c r="S349" s="77">
        <v>1</v>
      </c>
      <c r="T349" s="77"/>
      <c r="U349" s="77"/>
      <c r="V349" s="77"/>
      <c r="W349" s="136"/>
      <c r="X349" s="136"/>
      <c r="Y349" s="136"/>
      <c r="Z349" s="136"/>
      <c r="AA349" s="136"/>
      <c r="AB349" s="77"/>
      <c r="AC349" s="77"/>
      <c r="AD349" s="77"/>
      <c r="AE349" s="77"/>
      <c r="AF349" s="77"/>
      <c r="AG349" s="78">
        <f t="shared" si="34"/>
        <v>0</v>
      </c>
      <c r="AH349" s="78"/>
      <c r="AI349" s="182"/>
      <c r="AJ349" s="163"/>
    </row>
    <row r="350" spans="1:36" ht="31.2" hidden="1" x14ac:dyDescent="0.3">
      <c r="A350" s="131" t="s">
        <v>1098</v>
      </c>
      <c r="B350" s="132" t="s">
        <v>2104</v>
      </c>
      <c r="C350" s="132" t="s">
        <v>3597</v>
      </c>
      <c r="D350" s="92">
        <v>24</v>
      </c>
      <c r="E350" s="133">
        <v>324.60000000000002</v>
      </c>
      <c r="F350" s="134">
        <v>7790.4</v>
      </c>
      <c r="G350" s="135">
        <v>8.65</v>
      </c>
      <c r="H350" s="135">
        <v>207.6</v>
      </c>
      <c r="I350" s="92" t="s">
        <v>170</v>
      </c>
      <c r="J350" s="133">
        <f t="shared" si="36"/>
        <v>3895.2000000000003</v>
      </c>
      <c r="K350" s="133">
        <f t="shared" si="37"/>
        <v>3895.2000000000003</v>
      </c>
      <c r="L350" s="251">
        <f t="shared" si="35"/>
        <v>0</v>
      </c>
      <c r="M350" s="133">
        <v>3895.2000000000003</v>
      </c>
      <c r="N350" s="133">
        <v>3895.2000000000003</v>
      </c>
      <c r="O350" s="244">
        <v>24</v>
      </c>
      <c r="P350" s="244">
        <f t="shared" si="33"/>
        <v>7790.4000000000005</v>
      </c>
      <c r="Q350" s="77"/>
      <c r="R350" s="77">
        <v>2</v>
      </c>
      <c r="S350" s="77">
        <v>2</v>
      </c>
      <c r="T350" s="77">
        <v>2</v>
      </c>
      <c r="U350" s="77"/>
      <c r="V350" s="77">
        <v>2</v>
      </c>
      <c r="W350" s="136">
        <v>2</v>
      </c>
      <c r="X350" s="136">
        <v>2</v>
      </c>
      <c r="Y350" s="136"/>
      <c r="Z350" s="136">
        <v>2</v>
      </c>
      <c r="AA350" s="136">
        <v>2</v>
      </c>
      <c r="AB350" s="77">
        <v>2</v>
      </c>
      <c r="AC350" s="77"/>
      <c r="AD350" s="77">
        <v>2</v>
      </c>
      <c r="AE350" s="77">
        <v>2</v>
      </c>
      <c r="AF350" s="77">
        <v>2</v>
      </c>
      <c r="AG350" s="78">
        <f t="shared" si="34"/>
        <v>0</v>
      </c>
      <c r="AH350" s="78"/>
      <c r="AI350" s="182" t="s">
        <v>4949</v>
      </c>
      <c r="AJ350" s="163">
        <v>24</v>
      </c>
    </row>
    <row r="351" spans="1:36" hidden="1" x14ac:dyDescent="0.3">
      <c r="A351" s="131" t="s">
        <v>1101</v>
      </c>
      <c r="B351" s="132" t="s">
        <v>2105</v>
      </c>
      <c r="C351" s="132" t="s">
        <v>3598</v>
      </c>
      <c r="D351" s="92">
        <v>2</v>
      </c>
      <c r="E351" s="133">
        <v>566</v>
      </c>
      <c r="F351" s="134">
        <v>1132</v>
      </c>
      <c r="G351" s="135">
        <v>12.39</v>
      </c>
      <c r="H351" s="135">
        <v>24.78</v>
      </c>
      <c r="I351" s="92" t="s">
        <v>170</v>
      </c>
      <c r="J351" s="133">
        <f t="shared" si="36"/>
        <v>566</v>
      </c>
      <c r="K351" s="133">
        <f t="shared" si="37"/>
        <v>566</v>
      </c>
      <c r="L351" s="251">
        <f t="shared" si="35"/>
        <v>0</v>
      </c>
      <c r="M351" s="133"/>
      <c r="N351" s="133"/>
      <c r="O351" s="244">
        <v>0</v>
      </c>
      <c r="P351" s="244">
        <f t="shared" si="33"/>
        <v>0</v>
      </c>
      <c r="Q351" s="77"/>
      <c r="R351" s="77"/>
      <c r="S351" s="77"/>
      <c r="T351" s="77"/>
      <c r="U351" s="77">
        <v>1</v>
      </c>
      <c r="V351" s="77"/>
      <c r="W351" s="136"/>
      <c r="X351" s="136"/>
      <c r="Y351" s="136"/>
      <c r="Z351" s="136"/>
      <c r="AA351" s="136"/>
      <c r="AB351" s="77">
        <v>1</v>
      </c>
      <c r="AC351" s="77"/>
      <c r="AD351" s="77"/>
      <c r="AE351" s="77"/>
      <c r="AF351" s="77"/>
      <c r="AG351" s="78">
        <f t="shared" si="34"/>
        <v>0</v>
      </c>
      <c r="AH351" s="78"/>
      <c r="AI351" s="182"/>
      <c r="AJ351" s="163"/>
    </row>
    <row r="352" spans="1:36" hidden="1" x14ac:dyDescent="0.3">
      <c r="A352" s="131" t="s">
        <v>1104</v>
      </c>
      <c r="B352" s="132" t="s">
        <v>2106</v>
      </c>
      <c r="C352" s="132" t="s">
        <v>3599</v>
      </c>
      <c r="D352" s="92">
        <v>16</v>
      </c>
      <c r="E352" s="133">
        <v>515.5</v>
      </c>
      <c r="F352" s="134">
        <v>8248</v>
      </c>
      <c r="G352" s="135">
        <v>11.42</v>
      </c>
      <c r="H352" s="135">
        <v>182.72</v>
      </c>
      <c r="I352" s="92" t="s">
        <v>170</v>
      </c>
      <c r="J352" s="133">
        <f t="shared" si="36"/>
        <v>4124</v>
      </c>
      <c r="K352" s="133">
        <f t="shared" si="37"/>
        <v>4124</v>
      </c>
      <c r="L352" s="251">
        <f t="shared" si="35"/>
        <v>0</v>
      </c>
      <c r="M352" s="133"/>
      <c r="N352" s="133"/>
      <c r="O352" s="244">
        <v>0</v>
      </c>
      <c r="P352" s="244">
        <f t="shared" si="33"/>
        <v>0</v>
      </c>
      <c r="Q352" s="77">
        <v>1</v>
      </c>
      <c r="R352" s="77">
        <v>1</v>
      </c>
      <c r="S352" s="77">
        <v>1</v>
      </c>
      <c r="T352" s="77">
        <v>1</v>
      </c>
      <c r="U352" s="77">
        <v>1</v>
      </c>
      <c r="V352" s="77">
        <v>1</v>
      </c>
      <c r="W352" s="136">
        <v>1</v>
      </c>
      <c r="X352" s="136">
        <v>1</v>
      </c>
      <c r="Y352" s="136">
        <v>1</v>
      </c>
      <c r="Z352" s="136">
        <v>1</v>
      </c>
      <c r="AA352" s="136">
        <v>1</v>
      </c>
      <c r="AB352" s="77">
        <v>1</v>
      </c>
      <c r="AC352" s="77">
        <v>1</v>
      </c>
      <c r="AD352" s="77">
        <v>1</v>
      </c>
      <c r="AE352" s="77">
        <v>1</v>
      </c>
      <c r="AF352" s="77">
        <v>1</v>
      </c>
      <c r="AG352" s="78">
        <f t="shared" si="34"/>
        <v>0</v>
      </c>
      <c r="AH352" s="78"/>
      <c r="AI352" s="182"/>
      <c r="AJ352" s="163"/>
    </row>
    <row r="353" spans="1:36" hidden="1" x14ac:dyDescent="0.3">
      <c r="A353" s="131" t="s">
        <v>1107</v>
      </c>
      <c r="B353" s="132" t="s">
        <v>2107</v>
      </c>
      <c r="C353" s="132" t="s">
        <v>3600</v>
      </c>
      <c r="D353" s="92">
        <v>2</v>
      </c>
      <c r="E353" s="133">
        <v>600</v>
      </c>
      <c r="F353" s="134">
        <v>1200</v>
      </c>
      <c r="G353" s="135">
        <v>13.32</v>
      </c>
      <c r="H353" s="135">
        <v>26.64</v>
      </c>
      <c r="I353" s="92" t="s">
        <v>170</v>
      </c>
      <c r="J353" s="133">
        <f t="shared" si="36"/>
        <v>600</v>
      </c>
      <c r="K353" s="133">
        <f t="shared" si="37"/>
        <v>600</v>
      </c>
      <c r="L353" s="251">
        <f t="shared" si="35"/>
        <v>0</v>
      </c>
      <c r="M353" s="133"/>
      <c r="N353" s="133"/>
      <c r="O353" s="244">
        <v>0</v>
      </c>
      <c r="P353" s="244">
        <f t="shared" si="33"/>
        <v>0</v>
      </c>
      <c r="Q353" s="77"/>
      <c r="R353" s="77"/>
      <c r="S353" s="77"/>
      <c r="T353" s="77"/>
      <c r="U353" s="77">
        <v>1</v>
      </c>
      <c r="V353" s="77"/>
      <c r="W353" s="136"/>
      <c r="X353" s="136"/>
      <c r="Y353" s="136"/>
      <c r="Z353" s="136"/>
      <c r="AA353" s="136"/>
      <c r="AB353" s="77"/>
      <c r="AC353" s="77">
        <v>1</v>
      </c>
      <c r="AD353" s="77"/>
      <c r="AE353" s="77"/>
      <c r="AF353" s="77"/>
      <c r="AG353" s="78">
        <f t="shared" si="34"/>
        <v>0</v>
      </c>
      <c r="AH353" s="78"/>
      <c r="AI353" s="182"/>
      <c r="AJ353" s="163"/>
    </row>
    <row r="354" spans="1:36" hidden="1" x14ac:dyDescent="0.3">
      <c r="A354" s="131" t="s">
        <v>1110</v>
      </c>
      <c r="B354" s="132" t="s">
        <v>2108</v>
      </c>
      <c r="C354" s="132" t="s">
        <v>3601</v>
      </c>
      <c r="D354" s="92">
        <v>25</v>
      </c>
      <c r="E354" s="133">
        <v>266</v>
      </c>
      <c r="F354" s="134">
        <v>6650</v>
      </c>
      <c r="G354" s="135">
        <v>9.94</v>
      </c>
      <c r="H354" s="135">
        <v>248.5</v>
      </c>
      <c r="I354" s="92" t="s">
        <v>170</v>
      </c>
      <c r="J354" s="133">
        <f t="shared" si="36"/>
        <v>3192</v>
      </c>
      <c r="K354" s="133">
        <f t="shared" si="37"/>
        <v>3458</v>
      </c>
      <c r="L354" s="251">
        <f t="shared" si="35"/>
        <v>0</v>
      </c>
      <c r="M354" s="133"/>
      <c r="N354" s="133"/>
      <c r="O354" s="244">
        <v>0</v>
      </c>
      <c r="P354" s="244">
        <f t="shared" si="33"/>
        <v>0</v>
      </c>
      <c r="Q354" s="77"/>
      <c r="R354" s="77">
        <v>2</v>
      </c>
      <c r="S354" s="77">
        <v>1</v>
      </c>
      <c r="T354" s="77">
        <v>2</v>
      </c>
      <c r="U354" s="77">
        <v>1</v>
      </c>
      <c r="V354" s="77">
        <v>2</v>
      </c>
      <c r="W354" s="77">
        <v>2</v>
      </c>
      <c r="X354" s="77">
        <v>2</v>
      </c>
      <c r="Y354" s="136"/>
      <c r="Z354" s="77">
        <v>2</v>
      </c>
      <c r="AA354" s="77">
        <v>2</v>
      </c>
      <c r="AB354" s="77">
        <v>2</v>
      </c>
      <c r="AC354" s="77">
        <v>1</v>
      </c>
      <c r="AD354" s="77">
        <v>2</v>
      </c>
      <c r="AE354" s="77">
        <v>2</v>
      </c>
      <c r="AF354" s="77">
        <v>2</v>
      </c>
      <c r="AG354" s="78">
        <f t="shared" si="34"/>
        <v>0</v>
      </c>
      <c r="AH354" s="78"/>
      <c r="AI354" s="182"/>
      <c r="AJ354" s="163"/>
    </row>
    <row r="355" spans="1:36" hidden="1" x14ac:dyDescent="0.3">
      <c r="A355" s="131" t="s">
        <v>1113</v>
      </c>
      <c r="B355" s="132" t="s">
        <v>2109</v>
      </c>
      <c r="C355" s="132" t="s">
        <v>3602</v>
      </c>
      <c r="D355" s="92">
        <v>1</v>
      </c>
      <c r="E355" s="133">
        <v>266</v>
      </c>
      <c r="F355" s="134">
        <v>266</v>
      </c>
      <c r="G355" s="135">
        <v>9.94</v>
      </c>
      <c r="H355" s="135">
        <v>9.94</v>
      </c>
      <c r="I355" s="92" t="s">
        <v>170</v>
      </c>
      <c r="J355" s="133">
        <f t="shared" si="36"/>
        <v>266</v>
      </c>
      <c r="K355" s="133">
        <f t="shared" si="37"/>
        <v>0</v>
      </c>
      <c r="L355" s="251">
        <f t="shared" si="35"/>
        <v>0</v>
      </c>
      <c r="M355" s="133"/>
      <c r="N355" s="133"/>
      <c r="O355" s="244">
        <v>0</v>
      </c>
      <c r="P355" s="244">
        <f t="shared" si="33"/>
        <v>0</v>
      </c>
      <c r="Q355" s="77"/>
      <c r="R355" s="77"/>
      <c r="S355" s="77">
        <v>1</v>
      </c>
      <c r="T355" s="77"/>
      <c r="U355" s="77"/>
      <c r="V355" s="77"/>
      <c r="W355" s="136"/>
      <c r="X355" s="136"/>
      <c r="Y355" s="136"/>
      <c r="Z355" s="136"/>
      <c r="AA355" s="136"/>
      <c r="AB355" s="77"/>
      <c r="AC355" s="77"/>
      <c r="AD355" s="77"/>
      <c r="AE355" s="77"/>
      <c r="AF355" s="77"/>
      <c r="AG355" s="78">
        <f t="shared" si="34"/>
        <v>0</v>
      </c>
      <c r="AH355" s="78"/>
      <c r="AI355" s="182"/>
      <c r="AJ355" s="163"/>
    </row>
    <row r="356" spans="1:36" hidden="1" x14ac:dyDescent="0.3">
      <c r="A356" s="131" t="s">
        <v>1116</v>
      </c>
      <c r="B356" s="132" t="s">
        <v>2110</v>
      </c>
      <c r="C356" s="132" t="s">
        <v>3603</v>
      </c>
      <c r="D356" s="92">
        <v>2</v>
      </c>
      <c r="E356" s="133">
        <v>281.39999999999998</v>
      </c>
      <c r="F356" s="134">
        <v>562.79999999999995</v>
      </c>
      <c r="G356" s="135">
        <v>10.35</v>
      </c>
      <c r="H356" s="135">
        <v>20.7</v>
      </c>
      <c r="I356" s="92" t="s">
        <v>165</v>
      </c>
      <c r="J356" s="133">
        <f t="shared" si="36"/>
        <v>281.39999999999998</v>
      </c>
      <c r="K356" s="133">
        <f t="shared" si="37"/>
        <v>281.39999999999998</v>
      </c>
      <c r="L356" s="251">
        <f t="shared" si="35"/>
        <v>0</v>
      </c>
      <c r="M356" s="133"/>
      <c r="N356" s="133"/>
      <c r="O356" s="244">
        <v>0</v>
      </c>
      <c r="P356" s="244">
        <f t="shared" si="33"/>
        <v>0</v>
      </c>
      <c r="Q356" s="77"/>
      <c r="R356" s="77"/>
      <c r="S356" s="77"/>
      <c r="T356" s="77"/>
      <c r="U356" s="77">
        <v>1</v>
      </c>
      <c r="V356" s="77"/>
      <c r="W356" s="136"/>
      <c r="X356" s="136"/>
      <c r="Y356" s="136"/>
      <c r="Z356" s="136"/>
      <c r="AA356" s="136"/>
      <c r="AB356" s="77"/>
      <c r="AC356" s="77">
        <v>1</v>
      </c>
      <c r="AD356" s="77"/>
      <c r="AE356" s="77"/>
      <c r="AF356" s="77"/>
      <c r="AG356" s="78">
        <f t="shared" si="34"/>
        <v>0</v>
      </c>
      <c r="AH356" s="78"/>
      <c r="AI356" s="182"/>
      <c r="AJ356" s="163"/>
    </row>
    <row r="357" spans="1:36" hidden="1" x14ac:dyDescent="0.3">
      <c r="A357" s="131" t="s">
        <v>1119</v>
      </c>
      <c r="B357" s="132" t="s">
        <v>2111</v>
      </c>
      <c r="C357" s="132" t="s">
        <v>3604</v>
      </c>
      <c r="D357" s="92">
        <v>1</v>
      </c>
      <c r="E357" s="133">
        <v>325.39999999999998</v>
      </c>
      <c r="F357" s="134">
        <v>325.39999999999998</v>
      </c>
      <c r="G357" s="135">
        <v>8.56</v>
      </c>
      <c r="H357" s="135">
        <v>8.56</v>
      </c>
      <c r="I357" s="92" t="s">
        <v>170</v>
      </c>
      <c r="J357" s="133">
        <f t="shared" si="36"/>
        <v>325.39999999999998</v>
      </c>
      <c r="K357" s="133">
        <f t="shared" si="37"/>
        <v>0</v>
      </c>
      <c r="L357" s="251">
        <f t="shared" si="35"/>
        <v>0</v>
      </c>
      <c r="M357" s="133">
        <v>325.39999999999998</v>
      </c>
      <c r="N357" s="133">
        <v>0</v>
      </c>
      <c r="O357" s="244">
        <v>1</v>
      </c>
      <c r="P357" s="244">
        <f t="shared" si="33"/>
        <v>325.39999999999998</v>
      </c>
      <c r="Q357" s="77"/>
      <c r="R357" s="77">
        <v>1</v>
      </c>
      <c r="S357" s="77"/>
      <c r="T357" s="77"/>
      <c r="U357" s="77"/>
      <c r="V357" s="77"/>
      <c r="W357" s="136"/>
      <c r="X357" s="136"/>
      <c r="Y357" s="136"/>
      <c r="Z357" s="136"/>
      <c r="AA357" s="136"/>
      <c r="AB357" s="77"/>
      <c r="AC357" s="77"/>
      <c r="AD357" s="77"/>
      <c r="AE357" s="77"/>
      <c r="AF357" s="77"/>
      <c r="AG357" s="78">
        <f t="shared" si="34"/>
        <v>0</v>
      </c>
      <c r="AH357" s="78"/>
      <c r="AI357" s="182" t="s">
        <v>4979</v>
      </c>
      <c r="AJ357" s="163">
        <v>1</v>
      </c>
    </row>
    <row r="358" spans="1:36" hidden="1" x14ac:dyDescent="0.3">
      <c r="A358" s="131" t="s">
        <v>1122</v>
      </c>
      <c r="B358" s="132" t="s">
        <v>2112</v>
      </c>
      <c r="C358" s="132" t="s">
        <v>3605</v>
      </c>
      <c r="D358" s="92">
        <v>1</v>
      </c>
      <c r="E358" s="133">
        <v>274.60000000000002</v>
      </c>
      <c r="F358" s="134">
        <v>274.60000000000002</v>
      </c>
      <c r="G358" s="135">
        <v>7.25</v>
      </c>
      <c r="H358" s="135">
        <v>7.25</v>
      </c>
      <c r="I358" s="92" t="s">
        <v>170</v>
      </c>
      <c r="J358" s="133">
        <f t="shared" si="36"/>
        <v>274.60000000000002</v>
      </c>
      <c r="K358" s="133">
        <f t="shared" si="37"/>
        <v>0</v>
      </c>
      <c r="L358" s="251">
        <f t="shared" si="35"/>
        <v>0</v>
      </c>
      <c r="M358" s="133">
        <v>274.60000000000002</v>
      </c>
      <c r="N358" s="133">
        <v>0</v>
      </c>
      <c r="O358" s="244">
        <v>1</v>
      </c>
      <c r="P358" s="244">
        <f t="shared" si="33"/>
        <v>274.60000000000002</v>
      </c>
      <c r="Q358" s="77"/>
      <c r="R358" s="77">
        <v>1</v>
      </c>
      <c r="S358" s="77"/>
      <c r="T358" s="77"/>
      <c r="U358" s="77"/>
      <c r="V358" s="77"/>
      <c r="W358" s="136"/>
      <c r="X358" s="136"/>
      <c r="Y358" s="136"/>
      <c r="Z358" s="136"/>
      <c r="AA358" s="136"/>
      <c r="AB358" s="77"/>
      <c r="AC358" s="77"/>
      <c r="AD358" s="77"/>
      <c r="AE358" s="77"/>
      <c r="AF358" s="77"/>
      <c r="AG358" s="78">
        <f t="shared" si="34"/>
        <v>0</v>
      </c>
      <c r="AH358" s="78"/>
      <c r="AI358" s="182" t="s">
        <v>4979</v>
      </c>
      <c r="AJ358" s="163">
        <v>1</v>
      </c>
    </row>
    <row r="359" spans="1:36" hidden="1" x14ac:dyDescent="0.3">
      <c r="A359" s="131" t="s">
        <v>1125</v>
      </c>
      <c r="B359" s="132" t="s">
        <v>2113</v>
      </c>
      <c r="C359" s="132" t="s">
        <v>3606</v>
      </c>
      <c r="D359" s="92">
        <v>1</v>
      </c>
      <c r="E359" s="133">
        <v>274.60000000000002</v>
      </c>
      <c r="F359" s="134">
        <v>274.60000000000002</v>
      </c>
      <c r="G359" s="135">
        <v>7.25</v>
      </c>
      <c r="H359" s="135">
        <v>7.25</v>
      </c>
      <c r="I359" s="92" t="s">
        <v>170</v>
      </c>
      <c r="J359" s="133">
        <f t="shared" si="36"/>
        <v>274.60000000000002</v>
      </c>
      <c r="K359" s="133">
        <f t="shared" si="37"/>
        <v>0</v>
      </c>
      <c r="L359" s="251">
        <f t="shared" si="35"/>
        <v>0</v>
      </c>
      <c r="M359" s="133">
        <v>274.60000000000002</v>
      </c>
      <c r="N359" s="133">
        <v>0</v>
      </c>
      <c r="O359" s="244">
        <v>1</v>
      </c>
      <c r="P359" s="244">
        <f t="shared" si="33"/>
        <v>274.60000000000002</v>
      </c>
      <c r="Q359" s="77"/>
      <c r="R359" s="77"/>
      <c r="S359" s="77">
        <v>1</v>
      </c>
      <c r="T359" s="77"/>
      <c r="U359" s="77"/>
      <c r="V359" s="77"/>
      <c r="W359" s="136"/>
      <c r="X359" s="136"/>
      <c r="Y359" s="136"/>
      <c r="Z359" s="136"/>
      <c r="AA359" s="136"/>
      <c r="AB359" s="77"/>
      <c r="AC359" s="77"/>
      <c r="AD359" s="77"/>
      <c r="AE359" s="77"/>
      <c r="AF359" s="77"/>
      <c r="AG359" s="78">
        <f t="shared" si="34"/>
        <v>0</v>
      </c>
      <c r="AH359" s="78"/>
      <c r="AI359" s="182" t="s">
        <v>4979</v>
      </c>
      <c r="AJ359" s="163">
        <v>1</v>
      </c>
    </row>
    <row r="360" spans="1:36" hidden="1" x14ac:dyDescent="0.3">
      <c r="A360" s="131" t="s">
        <v>1128</v>
      </c>
      <c r="B360" s="132" t="s">
        <v>2114</v>
      </c>
      <c r="C360" s="132" t="s">
        <v>3607</v>
      </c>
      <c r="D360" s="92">
        <v>1</v>
      </c>
      <c r="E360" s="133">
        <v>274.60000000000002</v>
      </c>
      <c r="F360" s="134">
        <v>274.60000000000002</v>
      </c>
      <c r="G360" s="135">
        <v>7.25</v>
      </c>
      <c r="H360" s="135">
        <v>7.25</v>
      </c>
      <c r="I360" s="92" t="s">
        <v>170</v>
      </c>
      <c r="J360" s="133">
        <f t="shared" si="36"/>
        <v>274.60000000000002</v>
      </c>
      <c r="K360" s="133">
        <f t="shared" si="37"/>
        <v>0</v>
      </c>
      <c r="L360" s="251">
        <f t="shared" si="35"/>
        <v>0</v>
      </c>
      <c r="M360" s="133">
        <v>274.60000000000002</v>
      </c>
      <c r="N360" s="133">
        <v>0</v>
      </c>
      <c r="O360" s="244">
        <v>1</v>
      </c>
      <c r="P360" s="244">
        <f t="shared" si="33"/>
        <v>274.60000000000002</v>
      </c>
      <c r="Q360" s="77"/>
      <c r="R360" s="77"/>
      <c r="S360" s="77">
        <v>1</v>
      </c>
      <c r="T360" s="77"/>
      <c r="U360" s="77"/>
      <c r="V360" s="77"/>
      <c r="W360" s="136"/>
      <c r="X360" s="136"/>
      <c r="Y360" s="136"/>
      <c r="Z360" s="136"/>
      <c r="AA360" s="136"/>
      <c r="AB360" s="77"/>
      <c r="AC360" s="77"/>
      <c r="AD360" s="77"/>
      <c r="AE360" s="77"/>
      <c r="AF360" s="77"/>
      <c r="AG360" s="78">
        <f t="shared" si="34"/>
        <v>0</v>
      </c>
      <c r="AH360" s="78"/>
      <c r="AI360" s="182" t="s">
        <v>4979</v>
      </c>
      <c r="AJ360" s="163">
        <v>1</v>
      </c>
    </row>
    <row r="361" spans="1:36" hidden="1" x14ac:dyDescent="0.3">
      <c r="A361" s="131" t="s">
        <v>1131</v>
      </c>
      <c r="B361" s="132" t="s">
        <v>2115</v>
      </c>
      <c r="C361" s="132" t="s">
        <v>3608</v>
      </c>
      <c r="D361" s="92">
        <v>1</v>
      </c>
      <c r="E361" s="133">
        <v>274.60000000000002</v>
      </c>
      <c r="F361" s="134">
        <v>274.60000000000002</v>
      </c>
      <c r="G361" s="135">
        <v>7.25</v>
      </c>
      <c r="H361" s="135">
        <v>7.25</v>
      </c>
      <c r="I361" s="92" t="s">
        <v>170</v>
      </c>
      <c r="J361" s="133">
        <f t="shared" si="36"/>
        <v>274.60000000000002</v>
      </c>
      <c r="K361" s="133">
        <f t="shared" si="37"/>
        <v>0</v>
      </c>
      <c r="L361" s="251">
        <f t="shared" si="35"/>
        <v>0</v>
      </c>
      <c r="M361" s="133">
        <v>274.60000000000002</v>
      </c>
      <c r="N361" s="133">
        <v>0</v>
      </c>
      <c r="O361" s="244">
        <v>1</v>
      </c>
      <c r="P361" s="244">
        <f t="shared" si="33"/>
        <v>274.60000000000002</v>
      </c>
      <c r="Q361" s="77"/>
      <c r="R361" s="77"/>
      <c r="S361" s="77"/>
      <c r="T361" s="77">
        <v>1</v>
      </c>
      <c r="U361" s="77"/>
      <c r="V361" s="77"/>
      <c r="W361" s="136"/>
      <c r="X361" s="136"/>
      <c r="Y361" s="136"/>
      <c r="Z361" s="136"/>
      <c r="AA361" s="136"/>
      <c r="AB361" s="77"/>
      <c r="AC361" s="77"/>
      <c r="AD361" s="77"/>
      <c r="AE361" s="77"/>
      <c r="AF361" s="77"/>
      <c r="AG361" s="78">
        <f t="shared" si="34"/>
        <v>0</v>
      </c>
      <c r="AH361" s="78"/>
      <c r="AI361" s="182" t="s">
        <v>4979</v>
      </c>
      <c r="AJ361" s="163">
        <v>1</v>
      </c>
    </row>
    <row r="362" spans="1:36" hidden="1" x14ac:dyDescent="0.3">
      <c r="A362" s="131" t="s">
        <v>1134</v>
      </c>
      <c r="B362" s="132" t="s">
        <v>2116</v>
      </c>
      <c r="C362" s="132" t="s">
        <v>3609</v>
      </c>
      <c r="D362" s="92">
        <v>1</v>
      </c>
      <c r="E362" s="133">
        <v>274.89999999999998</v>
      </c>
      <c r="F362" s="134">
        <v>274.89999999999998</v>
      </c>
      <c r="G362" s="135">
        <v>7.26</v>
      </c>
      <c r="H362" s="135">
        <v>7.26</v>
      </c>
      <c r="I362" s="92" t="s">
        <v>170</v>
      </c>
      <c r="J362" s="133">
        <f t="shared" si="36"/>
        <v>274.89999999999998</v>
      </c>
      <c r="K362" s="133">
        <f t="shared" si="37"/>
        <v>0</v>
      </c>
      <c r="L362" s="251">
        <f t="shared" si="35"/>
        <v>0</v>
      </c>
      <c r="M362" s="133">
        <v>274.89999999999998</v>
      </c>
      <c r="N362" s="133">
        <v>0</v>
      </c>
      <c r="O362" s="244">
        <v>1</v>
      </c>
      <c r="P362" s="244">
        <f t="shared" si="33"/>
        <v>274.89999999999998</v>
      </c>
      <c r="Q362" s="77"/>
      <c r="R362" s="77"/>
      <c r="S362" s="77"/>
      <c r="T362" s="77">
        <v>1</v>
      </c>
      <c r="U362" s="77"/>
      <c r="V362" s="77"/>
      <c r="W362" s="136"/>
      <c r="X362" s="136"/>
      <c r="Y362" s="136"/>
      <c r="Z362" s="136"/>
      <c r="AA362" s="136"/>
      <c r="AB362" s="77"/>
      <c r="AC362" s="77"/>
      <c r="AD362" s="77"/>
      <c r="AE362" s="77"/>
      <c r="AF362" s="77"/>
      <c r="AG362" s="78">
        <f t="shared" si="34"/>
        <v>0</v>
      </c>
      <c r="AH362" s="78"/>
      <c r="AI362" s="182" t="s">
        <v>4979</v>
      </c>
      <c r="AJ362" s="163">
        <v>1</v>
      </c>
    </row>
    <row r="363" spans="1:36" hidden="1" x14ac:dyDescent="0.3">
      <c r="A363" s="131" t="s">
        <v>1137</v>
      </c>
      <c r="B363" s="132" t="s">
        <v>2117</v>
      </c>
      <c r="C363" s="132" t="s">
        <v>3610</v>
      </c>
      <c r="D363" s="92">
        <v>1</v>
      </c>
      <c r="E363" s="133">
        <v>273.60000000000002</v>
      </c>
      <c r="F363" s="134">
        <v>273.60000000000002</v>
      </c>
      <c r="G363" s="135">
        <v>7.21</v>
      </c>
      <c r="H363" s="135">
        <v>7.21</v>
      </c>
      <c r="I363" s="92" t="s">
        <v>170</v>
      </c>
      <c r="J363" s="133">
        <f t="shared" si="36"/>
        <v>273.60000000000002</v>
      </c>
      <c r="K363" s="133">
        <f t="shared" si="37"/>
        <v>0</v>
      </c>
      <c r="L363" s="251">
        <f t="shared" si="35"/>
        <v>0</v>
      </c>
      <c r="M363" s="133">
        <v>273.60000000000002</v>
      </c>
      <c r="N363" s="133">
        <v>0</v>
      </c>
      <c r="O363" s="247">
        <v>1</v>
      </c>
      <c r="P363" s="244">
        <f t="shared" si="33"/>
        <v>273.60000000000002</v>
      </c>
      <c r="Q363" s="77"/>
      <c r="R363" s="77"/>
      <c r="S363" s="77"/>
      <c r="T363" s="77"/>
      <c r="U363" s="77">
        <v>1</v>
      </c>
      <c r="V363" s="77"/>
      <c r="W363" s="136"/>
      <c r="X363" s="136"/>
      <c r="Y363" s="136"/>
      <c r="Z363" s="136"/>
      <c r="AA363" s="136"/>
      <c r="AB363" s="77"/>
      <c r="AC363" s="77"/>
      <c r="AD363" s="77"/>
      <c r="AE363" s="77"/>
      <c r="AF363" s="77"/>
      <c r="AG363" s="78">
        <f t="shared" si="34"/>
        <v>0</v>
      </c>
      <c r="AH363" s="78"/>
      <c r="AI363" s="182" t="s">
        <v>4979</v>
      </c>
      <c r="AJ363" s="163">
        <v>1</v>
      </c>
    </row>
    <row r="364" spans="1:36" hidden="1" x14ac:dyDescent="0.3">
      <c r="A364" s="131" t="s">
        <v>1140</v>
      </c>
      <c r="B364" s="132" t="s">
        <v>2118</v>
      </c>
      <c r="C364" s="132" t="s">
        <v>3611</v>
      </c>
      <c r="D364" s="92">
        <v>1</v>
      </c>
      <c r="E364" s="133">
        <v>273.60000000000002</v>
      </c>
      <c r="F364" s="134">
        <v>273.60000000000002</v>
      </c>
      <c r="G364" s="135">
        <v>7.21</v>
      </c>
      <c r="H364" s="135">
        <v>7.21</v>
      </c>
      <c r="I364" s="92" t="s">
        <v>170</v>
      </c>
      <c r="J364" s="133">
        <f t="shared" si="36"/>
        <v>273.60000000000002</v>
      </c>
      <c r="K364" s="133">
        <f t="shared" si="37"/>
        <v>0</v>
      </c>
      <c r="L364" s="251">
        <f t="shared" si="35"/>
        <v>0</v>
      </c>
      <c r="M364" s="133">
        <v>273.60000000000002</v>
      </c>
      <c r="N364" s="133">
        <v>0</v>
      </c>
      <c r="O364" s="244">
        <v>1</v>
      </c>
      <c r="P364" s="244">
        <f t="shared" si="33"/>
        <v>273.60000000000002</v>
      </c>
      <c r="Q364" s="77"/>
      <c r="R364" s="77"/>
      <c r="S364" s="77"/>
      <c r="T364" s="77"/>
      <c r="U364" s="77">
        <v>1</v>
      </c>
      <c r="V364" s="77"/>
      <c r="W364" s="136"/>
      <c r="X364" s="136"/>
      <c r="Y364" s="136"/>
      <c r="Z364" s="136"/>
      <c r="AA364" s="136"/>
      <c r="AB364" s="77"/>
      <c r="AC364" s="77"/>
      <c r="AD364" s="77"/>
      <c r="AE364" s="77"/>
      <c r="AF364" s="77"/>
      <c r="AG364" s="78">
        <f t="shared" si="34"/>
        <v>0</v>
      </c>
      <c r="AH364" s="78"/>
      <c r="AI364" s="182" t="s">
        <v>4979</v>
      </c>
      <c r="AJ364" s="163">
        <v>1</v>
      </c>
    </row>
    <row r="365" spans="1:36" hidden="1" x14ac:dyDescent="0.3">
      <c r="A365" s="131" t="s">
        <v>1143</v>
      </c>
      <c r="B365" s="132" t="s">
        <v>2119</v>
      </c>
      <c r="C365" s="132" t="s">
        <v>3612</v>
      </c>
      <c r="D365" s="92">
        <v>1</v>
      </c>
      <c r="E365" s="133">
        <v>274.60000000000002</v>
      </c>
      <c r="F365" s="134">
        <v>274.60000000000002</v>
      </c>
      <c r="G365" s="135">
        <v>7.25</v>
      </c>
      <c r="H365" s="135">
        <v>7.25</v>
      </c>
      <c r="I365" s="92" t="s">
        <v>170</v>
      </c>
      <c r="J365" s="133">
        <f t="shared" si="36"/>
        <v>274.60000000000002</v>
      </c>
      <c r="K365" s="133">
        <f t="shared" si="37"/>
        <v>0</v>
      </c>
      <c r="L365" s="251">
        <f t="shared" si="35"/>
        <v>0</v>
      </c>
      <c r="M365" s="133">
        <v>274.60000000000002</v>
      </c>
      <c r="N365" s="133">
        <v>0</v>
      </c>
      <c r="O365" s="244">
        <v>1</v>
      </c>
      <c r="P365" s="244">
        <f t="shared" si="33"/>
        <v>274.60000000000002</v>
      </c>
      <c r="Q365" s="77"/>
      <c r="R365" s="77"/>
      <c r="S365" s="77"/>
      <c r="T365" s="77"/>
      <c r="U365" s="77"/>
      <c r="V365" s="77">
        <v>1</v>
      </c>
      <c r="W365" s="136"/>
      <c r="X365" s="136"/>
      <c r="Y365" s="136"/>
      <c r="Z365" s="136"/>
      <c r="AA365" s="136"/>
      <c r="AB365" s="77"/>
      <c r="AC365" s="77"/>
      <c r="AD365" s="77"/>
      <c r="AE365" s="77"/>
      <c r="AF365" s="77"/>
      <c r="AG365" s="78">
        <f t="shared" si="34"/>
        <v>0</v>
      </c>
      <c r="AH365" s="78"/>
      <c r="AI365" s="182" t="s">
        <v>4979</v>
      </c>
      <c r="AJ365" s="163">
        <v>1</v>
      </c>
    </row>
    <row r="366" spans="1:36" hidden="1" x14ac:dyDescent="0.3">
      <c r="A366" s="131" t="s">
        <v>1146</v>
      </c>
      <c r="B366" s="132" t="s">
        <v>2120</v>
      </c>
      <c r="C366" s="132" t="s">
        <v>3613</v>
      </c>
      <c r="D366" s="92">
        <v>1</v>
      </c>
      <c r="E366" s="133">
        <v>274.60000000000002</v>
      </c>
      <c r="F366" s="134">
        <v>274.60000000000002</v>
      </c>
      <c r="G366" s="135">
        <v>7.25</v>
      </c>
      <c r="H366" s="135">
        <v>7.25</v>
      </c>
      <c r="I366" s="92" t="s">
        <v>170</v>
      </c>
      <c r="J366" s="133">
        <f t="shared" si="36"/>
        <v>274.60000000000002</v>
      </c>
      <c r="K366" s="133">
        <f t="shared" si="37"/>
        <v>0</v>
      </c>
      <c r="L366" s="251">
        <f t="shared" si="35"/>
        <v>0</v>
      </c>
      <c r="M366" s="133">
        <v>274.60000000000002</v>
      </c>
      <c r="N366" s="133">
        <v>0</v>
      </c>
      <c r="O366" s="247">
        <v>1</v>
      </c>
      <c r="P366" s="244">
        <f t="shared" si="33"/>
        <v>274.60000000000002</v>
      </c>
      <c r="Q366" s="77"/>
      <c r="R366" s="77"/>
      <c r="S366" s="77"/>
      <c r="T366" s="77"/>
      <c r="U366" s="77"/>
      <c r="V366" s="77">
        <v>1</v>
      </c>
      <c r="W366" s="136"/>
      <c r="X366" s="136"/>
      <c r="Y366" s="136"/>
      <c r="Z366" s="136"/>
      <c r="AA366" s="136"/>
      <c r="AB366" s="77"/>
      <c r="AC366" s="77"/>
      <c r="AD366" s="77"/>
      <c r="AE366" s="77"/>
      <c r="AF366" s="77"/>
      <c r="AG366" s="78">
        <f t="shared" si="34"/>
        <v>0</v>
      </c>
      <c r="AH366" s="78"/>
      <c r="AI366" s="182" t="s">
        <v>4979</v>
      </c>
      <c r="AJ366" s="163">
        <v>1</v>
      </c>
    </row>
    <row r="367" spans="1:36" hidden="1" x14ac:dyDescent="0.3">
      <c r="A367" s="131" t="s">
        <v>1149</v>
      </c>
      <c r="B367" s="132" t="s">
        <v>2121</v>
      </c>
      <c r="C367" s="132" t="s">
        <v>3614</v>
      </c>
      <c r="D367" s="92">
        <v>1</v>
      </c>
      <c r="E367" s="133">
        <v>274.60000000000002</v>
      </c>
      <c r="F367" s="134">
        <v>274.60000000000002</v>
      </c>
      <c r="G367" s="135">
        <v>7.25</v>
      </c>
      <c r="H367" s="135">
        <v>7.25</v>
      </c>
      <c r="I367" s="92" t="s">
        <v>170</v>
      </c>
      <c r="J367" s="133">
        <f t="shared" si="36"/>
        <v>274.60000000000002</v>
      </c>
      <c r="K367" s="133">
        <f t="shared" si="37"/>
        <v>0</v>
      </c>
      <c r="L367" s="251">
        <f t="shared" si="35"/>
        <v>0</v>
      </c>
      <c r="M367" s="133">
        <v>274.60000000000002</v>
      </c>
      <c r="N367" s="133">
        <v>0</v>
      </c>
      <c r="O367" s="244">
        <v>1</v>
      </c>
      <c r="P367" s="244">
        <f t="shared" si="33"/>
        <v>274.60000000000002</v>
      </c>
      <c r="Q367" s="77"/>
      <c r="R367" s="77"/>
      <c r="S367" s="77"/>
      <c r="T367" s="77"/>
      <c r="U367" s="77"/>
      <c r="V367" s="77"/>
      <c r="W367" s="136">
        <v>1</v>
      </c>
      <c r="X367" s="136"/>
      <c r="Y367" s="136"/>
      <c r="Z367" s="136"/>
      <c r="AA367" s="136"/>
      <c r="AB367" s="77"/>
      <c r="AC367" s="77"/>
      <c r="AD367" s="77"/>
      <c r="AE367" s="77"/>
      <c r="AF367" s="77"/>
      <c r="AG367" s="78">
        <f t="shared" si="34"/>
        <v>0</v>
      </c>
      <c r="AH367" s="78"/>
      <c r="AI367" s="182" t="s">
        <v>4979</v>
      </c>
      <c r="AJ367" s="163">
        <v>1</v>
      </c>
    </row>
    <row r="368" spans="1:36" hidden="1" x14ac:dyDescent="0.3">
      <c r="A368" s="131" t="s">
        <v>1152</v>
      </c>
      <c r="B368" s="132" t="s">
        <v>2122</v>
      </c>
      <c r="C368" s="132" t="s">
        <v>3615</v>
      </c>
      <c r="D368" s="92">
        <v>1</v>
      </c>
      <c r="E368" s="133">
        <v>274.60000000000002</v>
      </c>
      <c r="F368" s="134">
        <v>274.60000000000002</v>
      </c>
      <c r="G368" s="135">
        <v>7.25</v>
      </c>
      <c r="H368" s="135">
        <v>7.25</v>
      </c>
      <c r="I368" s="92" t="s">
        <v>170</v>
      </c>
      <c r="J368" s="133">
        <f t="shared" si="36"/>
        <v>274.60000000000002</v>
      </c>
      <c r="K368" s="133">
        <f t="shared" si="37"/>
        <v>0</v>
      </c>
      <c r="L368" s="251">
        <f t="shared" ref="L368:L399" si="38">AG368*E368</f>
        <v>0</v>
      </c>
      <c r="M368" s="133">
        <v>274.60000000000002</v>
      </c>
      <c r="N368" s="133">
        <v>0</v>
      </c>
      <c r="O368" s="244">
        <v>1</v>
      </c>
      <c r="P368" s="244">
        <f t="shared" si="33"/>
        <v>274.60000000000002</v>
      </c>
      <c r="Q368" s="77"/>
      <c r="R368" s="77"/>
      <c r="S368" s="77"/>
      <c r="T368" s="77"/>
      <c r="U368" s="77"/>
      <c r="V368" s="77"/>
      <c r="W368" s="136">
        <v>1</v>
      </c>
      <c r="X368" s="136"/>
      <c r="Y368" s="136"/>
      <c r="Z368" s="136"/>
      <c r="AA368" s="136"/>
      <c r="AB368" s="77"/>
      <c r="AC368" s="77"/>
      <c r="AD368" s="77"/>
      <c r="AE368" s="77"/>
      <c r="AF368" s="77"/>
      <c r="AG368" s="78">
        <f t="shared" si="34"/>
        <v>0</v>
      </c>
      <c r="AH368" s="78"/>
      <c r="AI368" s="182" t="s">
        <v>4979</v>
      </c>
      <c r="AJ368" s="163">
        <v>1</v>
      </c>
    </row>
    <row r="369" spans="1:36" hidden="1" x14ac:dyDescent="0.3">
      <c r="A369" s="131" t="s">
        <v>1155</v>
      </c>
      <c r="B369" s="132" t="s">
        <v>2123</v>
      </c>
      <c r="C369" s="132" t="s">
        <v>3616</v>
      </c>
      <c r="D369" s="92">
        <v>1</v>
      </c>
      <c r="E369" s="133">
        <v>274.60000000000002</v>
      </c>
      <c r="F369" s="134">
        <v>274.60000000000002</v>
      </c>
      <c r="G369" s="135">
        <v>7.25</v>
      </c>
      <c r="H369" s="135">
        <v>7.25</v>
      </c>
      <c r="I369" s="92" t="s">
        <v>170</v>
      </c>
      <c r="J369" s="133">
        <f t="shared" si="36"/>
        <v>274.60000000000002</v>
      </c>
      <c r="K369" s="133">
        <f t="shared" si="37"/>
        <v>0</v>
      </c>
      <c r="L369" s="251">
        <f t="shared" si="38"/>
        <v>0</v>
      </c>
      <c r="M369" s="133">
        <v>274.60000000000002</v>
      </c>
      <c r="N369" s="133">
        <v>0</v>
      </c>
      <c r="O369" s="244">
        <v>1</v>
      </c>
      <c r="P369" s="244">
        <f t="shared" si="33"/>
        <v>274.60000000000002</v>
      </c>
      <c r="Q369" s="77"/>
      <c r="R369" s="77"/>
      <c r="S369" s="77"/>
      <c r="T369" s="77"/>
      <c r="U369" s="77"/>
      <c r="V369" s="77"/>
      <c r="W369" s="136"/>
      <c r="X369" s="136">
        <v>1</v>
      </c>
      <c r="Y369" s="136"/>
      <c r="Z369" s="136"/>
      <c r="AA369" s="136"/>
      <c r="AB369" s="77"/>
      <c r="AC369" s="77"/>
      <c r="AD369" s="77"/>
      <c r="AE369" s="77"/>
      <c r="AF369" s="77"/>
      <c r="AG369" s="78">
        <f t="shared" si="34"/>
        <v>0</v>
      </c>
      <c r="AH369" s="78"/>
      <c r="AI369" s="182" t="s">
        <v>4979</v>
      </c>
      <c r="AJ369" s="163">
        <v>1</v>
      </c>
    </row>
    <row r="370" spans="1:36" hidden="1" x14ac:dyDescent="0.3">
      <c r="A370" s="131" t="s">
        <v>1158</v>
      </c>
      <c r="B370" s="132" t="s">
        <v>2124</v>
      </c>
      <c r="C370" s="132" t="s">
        <v>3617</v>
      </c>
      <c r="D370" s="92">
        <v>1</v>
      </c>
      <c r="E370" s="133">
        <v>325.39999999999998</v>
      </c>
      <c r="F370" s="134">
        <v>325.39999999999998</v>
      </c>
      <c r="G370" s="135">
        <v>8.56</v>
      </c>
      <c r="H370" s="135">
        <v>8.56</v>
      </c>
      <c r="I370" s="92" t="s">
        <v>170</v>
      </c>
      <c r="J370" s="133">
        <f t="shared" si="36"/>
        <v>325.39999999999998</v>
      </c>
      <c r="K370" s="133">
        <f t="shared" si="37"/>
        <v>0</v>
      </c>
      <c r="L370" s="251">
        <f t="shared" si="38"/>
        <v>0</v>
      </c>
      <c r="M370" s="133">
        <v>325.39999999999998</v>
      </c>
      <c r="N370" s="133">
        <v>0</v>
      </c>
      <c r="O370" s="244">
        <v>1</v>
      </c>
      <c r="P370" s="244">
        <f t="shared" si="33"/>
        <v>325.39999999999998</v>
      </c>
      <c r="Q370" s="77"/>
      <c r="R370" s="77"/>
      <c r="S370" s="77"/>
      <c r="T370" s="77"/>
      <c r="U370" s="77"/>
      <c r="V370" s="77"/>
      <c r="W370" s="136"/>
      <c r="X370" s="136">
        <v>1</v>
      </c>
      <c r="Y370" s="136"/>
      <c r="Z370" s="136"/>
      <c r="AA370" s="136"/>
      <c r="AB370" s="77"/>
      <c r="AC370" s="77"/>
      <c r="AD370" s="77"/>
      <c r="AE370" s="77"/>
      <c r="AF370" s="77"/>
      <c r="AG370" s="78">
        <f t="shared" si="34"/>
        <v>0</v>
      </c>
      <c r="AH370" s="78"/>
      <c r="AI370" s="182" t="s">
        <v>4979</v>
      </c>
      <c r="AJ370" s="163">
        <v>1</v>
      </c>
    </row>
    <row r="371" spans="1:36" hidden="1" x14ac:dyDescent="0.3">
      <c r="A371" s="131" t="s">
        <v>1161</v>
      </c>
      <c r="B371" s="132" t="s">
        <v>2125</v>
      </c>
      <c r="C371" s="132" t="s">
        <v>3618</v>
      </c>
      <c r="D371" s="92">
        <v>1</v>
      </c>
      <c r="E371" s="133">
        <v>325.39999999999998</v>
      </c>
      <c r="F371" s="134">
        <v>325.39999999999998</v>
      </c>
      <c r="G371" s="135">
        <v>8.56</v>
      </c>
      <c r="H371" s="135">
        <v>8.56</v>
      </c>
      <c r="I371" s="92" t="s">
        <v>170</v>
      </c>
      <c r="J371" s="133">
        <f t="shared" si="36"/>
        <v>0</v>
      </c>
      <c r="K371" s="133">
        <f t="shared" si="37"/>
        <v>325.39999999999998</v>
      </c>
      <c r="L371" s="251">
        <f t="shared" si="38"/>
        <v>0</v>
      </c>
      <c r="M371" s="133">
        <v>0</v>
      </c>
      <c r="N371" s="133">
        <v>325.39999999999998</v>
      </c>
      <c r="O371" s="244">
        <v>1</v>
      </c>
      <c r="P371" s="244">
        <f t="shared" si="33"/>
        <v>325.39999999999998</v>
      </c>
      <c r="Q371" s="77"/>
      <c r="R371" s="77"/>
      <c r="S371" s="77"/>
      <c r="T371" s="77"/>
      <c r="U371" s="77"/>
      <c r="V371" s="77"/>
      <c r="W371" s="136"/>
      <c r="X371" s="136"/>
      <c r="Y371" s="136"/>
      <c r="Z371" s="136">
        <v>1</v>
      </c>
      <c r="AA371" s="136"/>
      <c r="AB371" s="77"/>
      <c r="AC371" s="77"/>
      <c r="AD371" s="77"/>
      <c r="AE371" s="77"/>
      <c r="AF371" s="77"/>
      <c r="AG371" s="78">
        <f t="shared" si="34"/>
        <v>0</v>
      </c>
      <c r="AH371" s="78"/>
      <c r="AI371" s="182" t="s">
        <v>4979</v>
      </c>
      <c r="AJ371" s="163">
        <v>1</v>
      </c>
    </row>
    <row r="372" spans="1:36" hidden="1" x14ac:dyDescent="0.3">
      <c r="A372" s="131" t="s">
        <v>1164</v>
      </c>
      <c r="B372" s="132" t="s">
        <v>2126</v>
      </c>
      <c r="C372" s="132" t="s">
        <v>3619</v>
      </c>
      <c r="D372" s="92">
        <v>1</v>
      </c>
      <c r="E372" s="133">
        <v>274.60000000000002</v>
      </c>
      <c r="F372" s="134">
        <v>274.60000000000002</v>
      </c>
      <c r="G372" s="135">
        <v>7.25</v>
      </c>
      <c r="H372" s="135">
        <v>7.25</v>
      </c>
      <c r="I372" s="92" t="s">
        <v>170</v>
      </c>
      <c r="J372" s="133">
        <f t="shared" si="36"/>
        <v>0</v>
      </c>
      <c r="K372" s="133">
        <f t="shared" si="37"/>
        <v>274.60000000000002</v>
      </c>
      <c r="L372" s="251">
        <f t="shared" si="38"/>
        <v>0</v>
      </c>
      <c r="M372" s="133">
        <v>0</v>
      </c>
      <c r="N372" s="133">
        <v>274.60000000000002</v>
      </c>
      <c r="O372" s="244">
        <v>1</v>
      </c>
      <c r="P372" s="244">
        <f t="shared" si="33"/>
        <v>274.60000000000002</v>
      </c>
      <c r="Q372" s="77"/>
      <c r="R372" s="77"/>
      <c r="S372" s="77"/>
      <c r="T372" s="77"/>
      <c r="U372" s="77"/>
      <c r="V372" s="77"/>
      <c r="W372" s="136"/>
      <c r="X372" s="136"/>
      <c r="Y372" s="136"/>
      <c r="Z372" s="136">
        <v>1</v>
      </c>
      <c r="AA372" s="136"/>
      <c r="AB372" s="77"/>
      <c r="AC372" s="77"/>
      <c r="AD372" s="77"/>
      <c r="AE372" s="77"/>
      <c r="AF372" s="77"/>
      <c r="AG372" s="78">
        <f t="shared" si="34"/>
        <v>0</v>
      </c>
      <c r="AH372" s="78"/>
      <c r="AI372" s="182" t="s">
        <v>4979</v>
      </c>
      <c r="AJ372" s="163">
        <v>1</v>
      </c>
    </row>
    <row r="373" spans="1:36" hidden="1" x14ac:dyDescent="0.3">
      <c r="A373" s="131" t="s">
        <v>1167</v>
      </c>
      <c r="B373" s="132" t="s">
        <v>2127</v>
      </c>
      <c r="C373" s="132" t="s">
        <v>3620</v>
      </c>
      <c r="D373" s="92">
        <v>1</v>
      </c>
      <c r="E373" s="133">
        <v>274.60000000000002</v>
      </c>
      <c r="F373" s="134">
        <v>274.60000000000002</v>
      </c>
      <c r="G373" s="135">
        <v>7.25</v>
      </c>
      <c r="H373" s="135">
        <v>7.25</v>
      </c>
      <c r="I373" s="92" t="s">
        <v>170</v>
      </c>
      <c r="J373" s="133">
        <f t="shared" si="36"/>
        <v>0</v>
      </c>
      <c r="K373" s="133">
        <f t="shared" si="37"/>
        <v>274.60000000000002</v>
      </c>
      <c r="L373" s="251">
        <f t="shared" si="38"/>
        <v>0</v>
      </c>
      <c r="M373" s="133">
        <v>0</v>
      </c>
      <c r="N373" s="133">
        <v>274.60000000000002</v>
      </c>
      <c r="O373" s="244">
        <v>1</v>
      </c>
      <c r="P373" s="244">
        <f t="shared" si="33"/>
        <v>274.60000000000002</v>
      </c>
      <c r="Q373" s="77"/>
      <c r="R373" s="77"/>
      <c r="S373" s="77"/>
      <c r="T373" s="77"/>
      <c r="U373" s="77"/>
      <c r="V373" s="77"/>
      <c r="W373" s="136"/>
      <c r="X373" s="136"/>
      <c r="Y373" s="136"/>
      <c r="Z373" s="136"/>
      <c r="AA373" s="136">
        <v>1</v>
      </c>
      <c r="AB373" s="77"/>
      <c r="AC373" s="77"/>
      <c r="AD373" s="77"/>
      <c r="AE373" s="77"/>
      <c r="AF373" s="77"/>
      <c r="AG373" s="78">
        <f t="shared" si="34"/>
        <v>0</v>
      </c>
      <c r="AH373" s="78"/>
      <c r="AI373" s="182" t="s">
        <v>4979</v>
      </c>
      <c r="AJ373" s="163">
        <v>1</v>
      </c>
    </row>
    <row r="374" spans="1:36" hidden="1" x14ac:dyDescent="0.3">
      <c r="A374" s="131" t="s">
        <v>1170</v>
      </c>
      <c r="B374" s="132" t="s">
        <v>2128</v>
      </c>
      <c r="C374" s="132" t="s">
        <v>3621</v>
      </c>
      <c r="D374" s="92">
        <v>1</v>
      </c>
      <c r="E374" s="133">
        <v>274.60000000000002</v>
      </c>
      <c r="F374" s="134">
        <v>274.60000000000002</v>
      </c>
      <c r="G374" s="135">
        <v>7.25</v>
      </c>
      <c r="H374" s="135">
        <v>7.25</v>
      </c>
      <c r="I374" s="92" t="s">
        <v>170</v>
      </c>
      <c r="J374" s="133">
        <f t="shared" si="36"/>
        <v>0</v>
      </c>
      <c r="K374" s="133">
        <f t="shared" si="37"/>
        <v>274.60000000000002</v>
      </c>
      <c r="L374" s="251">
        <f t="shared" si="38"/>
        <v>0</v>
      </c>
      <c r="M374" s="133">
        <v>0</v>
      </c>
      <c r="N374" s="133">
        <v>274.60000000000002</v>
      </c>
      <c r="O374" s="244">
        <v>1</v>
      </c>
      <c r="P374" s="244">
        <f t="shared" si="33"/>
        <v>274.60000000000002</v>
      </c>
      <c r="Q374" s="77"/>
      <c r="R374" s="77"/>
      <c r="S374" s="77"/>
      <c r="T374" s="77"/>
      <c r="U374" s="77"/>
      <c r="V374" s="77"/>
      <c r="W374" s="136"/>
      <c r="X374" s="136"/>
      <c r="Y374" s="136"/>
      <c r="Z374" s="136"/>
      <c r="AA374" s="136">
        <v>1</v>
      </c>
      <c r="AB374" s="77"/>
      <c r="AC374" s="77"/>
      <c r="AD374" s="77"/>
      <c r="AE374" s="77"/>
      <c r="AF374" s="77"/>
      <c r="AG374" s="78">
        <f t="shared" si="34"/>
        <v>0</v>
      </c>
      <c r="AH374" s="78"/>
      <c r="AI374" s="182" t="s">
        <v>4979</v>
      </c>
      <c r="AJ374" s="163">
        <v>1</v>
      </c>
    </row>
    <row r="375" spans="1:36" hidden="1" x14ac:dyDescent="0.3">
      <c r="A375" s="131" t="s">
        <v>1173</v>
      </c>
      <c r="B375" s="132" t="s">
        <v>2129</v>
      </c>
      <c r="C375" s="132" t="s">
        <v>3622</v>
      </c>
      <c r="D375" s="92">
        <v>1</v>
      </c>
      <c r="E375" s="133">
        <v>274.60000000000002</v>
      </c>
      <c r="F375" s="134">
        <v>274.60000000000002</v>
      </c>
      <c r="G375" s="135">
        <v>7.25</v>
      </c>
      <c r="H375" s="135">
        <v>7.25</v>
      </c>
      <c r="I375" s="92" t="s">
        <v>170</v>
      </c>
      <c r="J375" s="133">
        <f t="shared" si="36"/>
        <v>0</v>
      </c>
      <c r="K375" s="133">
        <f t="shared" si="37"/>
        <v>274.60000000000002</v>
      </c>
      <c r="L375" s="251">
        <f t="shared" si="38"/>
        <v>0</v>
      </c>
      <c r="M375" s="133">
        <v>0</v>
      </c>
      <c r="N375" s="133">
        <v>274.60000000000002</v>
      </c>
      <c r="O375" s="244">
        <v>1</v>
      </c>
      <c r="P375" s="244">
        <f t="shared" si="33"/>
        <v>274.60000000000002</v>
      </c>
      <c r="Q375" s="77"/>
      <c r="R375" s="77"/>
      <c r="S375" s="77"/>
      <c r="T375" s="77"/>
      <c r="U375" s="77"/>
      <c r="V375" s="77"/>
      <c r="W375" s="136"/>
      <c r="X375" s="136"/>
      <c r="Y375" s="136"/>
      <c r="Z375" s="136"/>
      <c r="AA375" s="136"/>
      <c r="AB375" s="77">
        <v>1</v>
      </c>
      <c r="AC375" s="77"/>
      <c r="AD375" s="77"/>
      <c r="AE375" s="77"/>
      <c r="AF375" s="77"/>
      <c r="AG375" s="78">
        <f t="shared" si="34"/>
        <v>0</v>
      </c>
      <c r="AH375" s="78"/>
      <c r="AI375" s="182" t="s">
        <v>4979</v>
      </c>
      <c r="AJ375" s="163">
        <v>1</v>
      </c>
    </row>
    <row r="376" spans="1:36" hidden="1" x14ac:dyDescent="0.3">
      <c r="A376" s="131" t="s">
        <v>1176</v>
      </c>
      <c r="B376" s="132" t="s">
        <v>2130</v>
      </c>
      <c r="C376" s="132" t="s">
        <v>3623</v>
      </c>
      <c r="D376" s="92">
        <v>1</v>
      </c>
      <c r="E376" s="133">
        <v>274.60000000000002</v>
      </c>
      <c r="F376" s="134">
        <v>274.60000000000002</v>
      </c>
      <c r="G376" s="135">
        <v>7.25</v>
      </c>
      <c r="H376" s="135">
        <v>7.25</v>
      </c>
      <c r="I376" s="92" t="s">
        <v>170</v>
      </c>
      <c r="J376" s="133">
        <f t="shared" si="36"/>
        <v>0</v>
      </c>
      <c r="K376" s="133">
        <f t="shared" si="37"/>
        <v>274.60000000000002</v>
      </c>
      <c r="L376" s="251">
        <f t="shared" si="38"/>
        <v>0</v>
      </c>
      <c r="M376" s="133">
        <v>0</v>
      </c>
      <c r="N376" s="133">
        <v>274.60000000000002</v>
      </c>
      <c r="O376" s="244">
        <v>1</v>
      </c>
      <c r="P376" s="244">
        <f t="shared" si="33"/>
        <v>274.60000000000002</v>
      </c>
      <c r="Q376" s="77"/>
      <c r="R376" s="77"/>
      <c r="S376" s="77"/>
      <c r="T376" s="77"/>
      <c r="U376" s="77"/>
      <c r="V376" s="77"/>
      <c r="W376" s="136"/>
      <c r="X376" s="136"/>
      <c r="Y376" s="136"/>
      <c r="Z376" s="136"/>
      <c r="AA376" s="136"/>
      <c r="AB376" s="77">
        <v>1</v>
      </c>
      <c r="AC376" s="77"/>
      <c r="AD376" s="77"/>
      <c r="AE376" s="77"/>
      <c r="AF376" s="77"/>
      <c r="AG376" s="78">
        <f t="shared" si="34"/>
        <v>0</v>
      </c>
      <c r="AH376" s="78"/>
      <c r="AI376" s="182" t="s">
        <v>4979</v>
      </c>
      <c r="AJ376" s="163">
        <v>1</v>
      </c>
    </row>
    <row r="377" spans="1:36" hidden="1" x14ac:dyDescent="0.3">
      <c r="A377" s="131" t="s">
        <v>1179</v>
      </c>
      <c r="B377" s="132" t="s">
        <v>2131</v>
      </c>
      <c r="C377" s="132" t="s">
        <v>3624</v>
      </c>
      <c r="D377" s="92">
        <v>1</v>
      </c>
      <c r="E377" s="133">
        <v>273.60000000000002</v>
      </c>
      <c r="F377" s="134">
        <v>273.60000000000002</v>
      </c>
      <c r="G377" s="135">
        <v>7.21</v>
      </c>
      <c r="H377" s="135">
        <v>7.21</v>
      </c>
      <c r="I377" s="92" t="s">
        <v>170</v>
      </c>
      <c r="J377" s="133">
        <f t="shared" si="36"/>
        <v>0</v>
      </c>
      <c r="K377" s="133">
        <f t="shared" si="37"/>
        <v>273.60000000000002</v>
      </c>
      <c r="L377" s="251">
        <f t="shared" si="38"/>
        <v>0</v>
      </c>
      <c r="M377" s="133">
        <v>0</v>
      </c>
      <c r="N377" s="133">
        <v>273.60000000000002</v>
      </c>
      <c r="O377" s="244">
        <v>1</v>
      </c>
      <c r="P377" s="244">
        <f t="shared" si="33"/>
        <v>273.60000000000002</v>
      </c>
      <c r="Q377" s="77"/>
      <c r="R377" s="77"/>
      <c r="S377" s="77"/>
      <c r="T377" s="77"/>
      <c r="U377" s="77"/>
      <c r="V377" s="77"/>
      <c r="W377" s="136"/>
      <c r="X377" s="136"/>
      <c r="Y377" s="136"/>
      <c r="Z377" s="136"/>
      <c r="AA377" s="136"/>
      <c r="AB377" s="77"/>
      <c r="AC377" s="77">
        <v>1</v>
      </c>
      <c r="AD377" s="77"/>
      <c r="AE377" s="77"/>
      <c r="AF377" s="77"/>
      <c r="AG377" s="78">
        <f t="shared" si="34"/>
        <v>0</v>
      </c>
      <c r="AH377" s="78"/>
      <c r="AI377" s="182" t="s">
        <v>4979</v>
      </c>
      <c r="AJ377" s="163">
        <v>1</v>
      </c>
    </row>
    <row r="378" spans="1:36" hidden="1" x14ac:dyDescent="0.3">
      <c r="A378" s="131" t="s">
        <v>1182</v>
      </c>
      <c r="B378" s="132" t="s">
        <v>2132</v>
      </c>
      <c r="C378" s="132" t="s">
        <v>3625</v>
      </c>
      <c r="D378" s="92">
        <v>1</v>
      </c>
      <c r="E378" s="133">
        <v>273.60000000000002</v>
      </c>
      <c r="F378" s="134">
        <v>273.60000000000002</v>
      </c>
      <c r="G378" s="135">
        <v>7.21</v>
      </c>
      <c r="H378" s="135">
        <v>7.21</v>
      </c>
      <c r="I378" s="92" t="s">
        <v>170</v>
      </c>
      <c r="J378" s="133">
        <f t="shared" si="36"/>
        <v>0</v>
      </c>
      <c r="K378" s="133">
        <f t="shared" si="37"/>
        <v>273.60000000000002</v>
      </c>
      <c r="L378" s="251">
        <f t="shared" si="38"/>
        <v>0</v>
      </c>
      <c r="M378" s="133">
        <v>0</v>
      </c>
      <c r="N378" s="133">
        <v>273.60000000000002</v>
      </c>
      <c r="O378" s="244">
        <v>1</v>
      </c>
      <c r="P378" s="244">
        <f t="shared" si="33"/>
        <v>273.60000000000002</v>
      </c>
      <c r="Q378" s="77"/>
      <c r="R378" s="77"/>
      <c r="S378" s="77"/>
      <c r="T378" s="77"/>
      <c r="U378" s="77"/>
      <c r="V378" s="77"/>
      <c r="W378" s="136"/>
      <c r="X378" s="136"/>
      <c r="Y378" s="136"/>
      <c r="Z378" s="136"/>
      <c r="AA378" s="136"/>
      <c r="AB378" s="77"/>
      <c r="AC378" s="77">
        <v>1</v>
      </c>
      <c r="AD378" s="77"/>
      <c r="AE378" s="77"/>
      <c r="AF378" s="77"/>
      <c r="AG378" s="78">
        <f t="shared" si="34"/>
        <v>0</v>
      </c>
      <c r="AH378" s="78"/>
      <c r="AI378" s="182" t="s">
        <v>4979</v>
      </c>
      <c r="AJ378" s="163">
        <v>1</v>
      </c>
    </row>
    <row r="379" spans="1:36" hidden="1" x14ac:dyDescent="0.3">
      <c r="A379" s="131" t="s">
        <v>1185</v>
      </c>
      <c r="B379" s="132" t="s">
        <v>2133</v>
      </c>
      <c r="C379" s="132" t="s">
        <v>3626</v>
      </c>
      <c r="D379" s="92">
        <v>1</v>
      </c>
      <c r="E379" s="133">
        <v>274.89999999999998</v>
      </c>
      <c r="F379" s="134">
        <v>274.89999999999998</v>
      </c>
      <c r="G379" s="135">
        <v>7.26</v>
      </c>
      <c r="H379" s="135">
        <v>7.26</v>
      </c>
      <c r="I379" s="92" t="s">
        <v>170</v>
      </c>
      <c r="J379" s="133">
        <f t="shared" si="36"/>
        <v>0</v>
      </c>
      <c r="K379" s="133">
        <f t="shared" si="37"/>
        <v>274.89999999999998</v>
      </c>
      <c r="L379" s="251">
        <f t="shared" si="38"/>
        <v>0</v>
      </c>
      <c r="M379" s="133">
        <v>0</v>
      </c>
      <c r="N379" s="133">
        <v>274.89999999999998</v>
      </c>
      <c r="O379" s="244">
        <v>1</v>
      </c>
      <c r="P379" s="244">
        <f t="shared" si="33"/>
        <v>274.89999999999998</v>
      </c>
      <c r="Q379" s="77"/>
      <c r="R379" s="77"/>
      <c r="S379" s="77"/>
      <c r="T379" s="77"/>
      <c r="U379" s="77"/>
      <c r="V379" s="77"/>
      <c r="W379" s="136"/>
      <c r="X379" s="136"/>
      <c r="Y379" s="136"/>
      <c r="Z379" s="136"/>
      <c r="AA379" s="136"/>
      <c r="AB379" s="77"/>
      <c r="AC379" s="77"/>
      <c r="AD379" s="77">
        <v>1</v>
      </c>
      <c r="AE379" s="77"/>
      <c r="AF379" s="77"/>
      <c r="AG379" s="78">
        <f t="shared" si="34"/>
        <v>0</v>
      </c>
      <c r="AH379" s="78"/>
      <c r="AI379" s="182" t="s">
        <v>4979</v>
      </c>
      <c r="AJ379" s="163">
        <v>1</v>
      </c>
    </row>
    <row r="380" spans="1:36" hidden="1" x14ac:dyDescent="0.3">
      <c r="A380" s="131" t="s">
        <v>1188</v>
      </c>
      <c r="B380" s="132" t="s">
        <v>2134</v>
      </c>
      <c r="C380" s="132" t="s">
        <v>3627</v>
      </c>
      <c r="D380" s="92">
        <v>1</v>
      </c>
      <c r="E380" s="133">
        <v>274.60000000000002</v>
      </c>
      <c r="F380" s="134">
        <v>274.60000000000002</v>
      </c>
      <c r="G380" s="135">
        <v>7.25</v>
      </c>
      <c r="H380" s="135">
        <v>7.25</v>
      </c>
      <c r="I380" s="92" t="s">
        <v>170</v>
      </c>
      <c r="J380" s="133">
        <f t="shared" si="36"/>
        <v>0</v>
      </c>
      <c r="K380" s="133">
        <f t="shared" si="37"/>
        <v>274.60000000000002</v>
      </c>
      <c r="L380" s="251">
        <f t="shared" si="38"/>
        <v>0</v>
      </c>
      <c r="M380" s="133">
        <v>0</v>
      </c>
      <c r="N380" s="133">
        <v>274.60000000000002</v>
      </c>
      <c r="O380" s="244">
        <v>1</v>
      </c>
      <c r="P380" s="244">
        <f t="shared" si="33"/>
        <v>274.60000000000002</v>
      </c>
      <c r="Q380" s="77"/>
      <c r="R380" s="77"/>
      <c r="S380" s="77"/>
      <c r="T380" s="77"/>
      <c r="U380" s="77"/>
      <c r="V380" s="77"/>
      <c r="W380" s="136"/>
      <c r="X380" s="136"/>
      <c r="Y380" s="136"/>
      <c r="Z380" s="136"/>
      <c r="AA380" s="136"/>
      <c r="AB380" s="77"/>
      <c r="AC380" s="77"/>
      <c r="AD380" s="77">
        <v>1</v>
      </c>
      <c r="AE380" s="77"/>
      <c r="AF380" s="77"/>
      <c r="AG380" s="78">
        <f t="shared" si="34"/>
        <v>0</v>
      </c>
      <c r="AH380" s="78"/>
      <c r="AI380" s="182" t="s">
        <v>4979</v>
      </c>
      <c r="AJ380" s="163">
        <v>1</v>
      </c>
    </row>
    <row r="381" spans="1:36" hidden="1" x14ac:dyDescent="0.3">
      <c r="A381" s="131" t="s">
        <v>1191</v>
      </c>
      <c r="B381" s="132" t="s">
        <v>2135</v>
      </c>
      <c r="C381" s="132" t="s">
        <v>3628</v>
      </c>
      <c r="D381" s="92">
        <v>1</v>
      </c>
      <c r="E381" s="133">
        <v>274.60000000000002</v>
      </c>
      <c r="F381" s="134">
        <v>274.60000000000002</v>
      </c>
      <c r="G381" s="135">
        <v>7.25</v>
      </c>
      <c r="H381" s="135">
        <v>7.25</v>
      </c>
      <c r="I381" s="92" t="s">
        <v>170</v>
      </c>
      <c r="J381" s="133">
        <f t="shared" si="36"/>
        <v>0</v>
      </c>
      <c r="K381" s="133">
        <f t="shared" si="37"/>
        <v>274.60000000000002</v>
      </c>
      <c r="L381" s="251">
        <f t="shared" si="38"/>
        <v>0</v>
      </c>
      <c r="M381" s="133">
        <v>0</v>
      </c>
      <c r="N381" s="133">
        <v>274.60000000000002</v>
      </c>
      <c r="O381" s="244">
        <v>1</v>
      </c>
      <c r="P381" s="244">
        <f t="shared" si="33"/>
        <v>274.60000000000002</v>
      </c>
      <c r="Q381" s="77"/>
      <c r="R381" s="77"/>
      <c r="S381" s="77"/>
      <c r="T381" s="77"/>
      <c r="U381" s="77"/>
      <c r="V381" s="77"/>
      <c r="W381" s="136"/>
      <c r="X381" s="136"/>
      <c r="Y381" s="136"/>
      <c r="Z381" s="136"/>
      <c r="AA381" s="136"/>
      <c r="AB381" s="77"/>
      <c r="AC381" s="77"/>
      <c r="AD381" s="77"/>
      <c r="AE381" s="77">
        <v>1</v>
      </c>
      <c r="AF381" s="77"/>
      <c r="AG381" s="78">
        <f t="shared" si="34"/>
        <v>0</v>
      </c>
      <c r="AH381" s="78"/>
      <c r="AI381" s="182" t="s">
        <v>4979</v>
      </c>
      <c r="AJ381" s="163">
        <v>1</v>
      </c>
    </row>
    <row r="382" spans="1:36" hidden="1" x14ac:dyDescent="0.3">
      <c r="A382" s="131" t="s">
        <v>1194</v>
      </c>
      <c r="B382" s="132" t="s">
        <v>2136</v>
      </c>
      <c r="C382" s="132" t="s">
        <v>3629</v>
      </c>
      <c r="D382" s="92">
        <v>1</v>
      </c>
      <c r="E382" s="133">
        <v>274.60000000000002</v>
      </c>
      <c r="F382" s="134">
        <v>274.60000000000002</v>
      </c>
      <c r="G382" s="135">
        <v>7.25</v>
      </c>
      <c r="H382" s="135">
        <v>7.25</v>
      </c>
      <c r="I382" s="92" t="s">
        <v>170</v>
      </c>
      <c r="J382" s="133">
        <f t="shared" si="36"/>
        <v>0</v>
      </c>
      <c r="K382" s="133">
        <f t="shared" si="37"/>
        <v>274.60000000000002</v>
      </c>
      <c r="L382" s="251">
        <f t="shared" si="38"/>
        <v>0</v>
      </c>
      <c r="M382" s="133">
        <v>0</v>
      </c>
      <c r="N382" s="133">
        <v>274.60000000000002</v>
      </c>
      <c r="O382" s="244">
        <v>1</v>
      </c>
      <c r="P382" s="244">
        <f t="shared" si="33"/>
        <v>274.60000000000002</v>
      </c>
      <c r="Q382" s="77"/>
      <c r="R382" s="77"/>
      <c r="S382" s="77"/>
      <c r="T382" s="77"/>
      <c r="U382" s="77"/>
      <c r="V382" s="77"/>
      <c r="W382" s="136"/>
      <c r="X382" s="136"/>
      <c r="Y382" s="136"/>
      <c r="Z382" s="136"/>
      <c r="AA382" s="136"/>
      <c r="AB382" s="77"/>
      <c r="AC382" s="77"/>
      <c r="AD382" s="77"/>
      <c r="AE382" s="77">
        <v>1</v>
      </c>
      <c r="AF382" s="77"/>
      <c r="AG382" s="78">
        <f t="shared" si="34"/>
        <v>0</v>
      </c>
      <c r="AH382" s="78"/>
      <c r="AI382" s="182" t="s">
        <v>4979</v>
      </c>
      <c r="AJ382" s="163">
        <v>1</v>
      </c>
    </row>
    <row r="383" spans="1:36" hidden="1" x14ac:dyDescent="0.3">
      <c r="A383" s="131" t="s">
        <v>1197</v>
      </c>
      <c r="B383" s="132" t="s">
        <v>2137</v>
      </c>
      <c r="C383" s="132" t="s">
        <v>3630</v>
      </c>
      <c r="D383" s="92">
        <v>1</v>
      </c>
      <c r="E383" s="133">
        <v>274.60000000000002</v>
      </c>
      <c r="F383" s="134">
        <v>274.60000000000002</v>
      </c>
      <c r="G383" s="135">
        <v>7.25</v>
      </c>
      <c r="H383" s="135">
        <v>7.25</v>
      </c>
      <c r="I383" s="92" t="s">
        <v>170</v>
      </c>
      <c r="J383" s="133">
        <f t="shared" si="36"/>
        <v>0</v>
      </c>
      <c r="K383" s="133">
        <f t="shared" si="37"/>
        <v>274.60000000000002</v>
      </c>
      <c r="L383" s="251">
        <f t="shared" si="38"/>
        <v>0</v>
      </c>
      <c r="M383" s="133">
        <v>0</v>
      </c>
      <c r="N383" s="133">
        <v>274.60000000000002</v>
      </c>
      <c r="O383" s="247">
        <v>1</v>
      </c>
      <c r="P383" s="244">
        <f t="shared" si="33"/>
        <v>274.60000000000002</v>
      </c>
      <c r="Q383" s="77"/>
      <c r="R383" s="77"/>
      <c r="S383" s="77"/>
      <c r="T383" s="77"/>
      <c r="U383" s="77"/>
      <c r="V383" s="77"/>
      <c r="W383" s="136"/>
      <c r="X383" s="136"/>
      <c r="Y383" s="136"/>
      <c r="Z383" s="136"/>
      <c r="AA383" s="136"/>
      <c r="AB383" s="77"/>
      <c r="AC383" s="77"/>
      <c r="AD383" s="77"/>
      <c r="AE383" s="77"/>
      <c r="AF383" s="77">
        <v>1</v>
      </c>
      <c r="AG383" s="78">
        <f t="shared" si="34"/>
        <v>0</v>
      </c>
      <c r="AH383" s="78"/>
      <c r="AI383" s="182" t="s">
        <v>4979</v>
      </c>
      <c r="AJ383" s="163">
        <v>1</v>
      </c>
    </row>
    <row r="384" spans="1:36" hidden="1" x14ac:dyDescent="0.3">
      <c r="A384" s="131" t="s">
        <v>1200</v>
      </c>
      <c r="B384" s="132" t="s">
        <v>2138</v>
      </c>
      <c r="C384" s="132" t="s">
        <v>3631</v>
      </c>
      <c r="D384" s="92">
        <v>1</v>
      </c>
      <c r="E384" s="133">
        <v>325.39999999999998</v>
      </c>
      <c r="F384" s="134">
        <v>325.39999999999998</v>
      </c>
      <c r="G384" s="135">
        <v>8.56</v>
      </c>
      <c r="H384" s="135">
        <v>8.56</v>
      </c>
      <c r="I384" s="92" t="s">
        <v>170</v>
      </c>
      <c r="J384" s="133">
        <f t="shared" si="36"/>
        <v>0</v>
      </c>
      <c r="K384" s="133">
        <f t="shared" si="37"/>
        <v>325.39999999999998</v>
      </c>
      <c r="L384" s="251">
        <f t="shared" si="38"/>
        <v>0</v>
      </c>
      <c r="M384" s="133">
        <v>0</v>
      </c>
      <c r="N384" s="133">
        <v>325.39999999999998</v>
      </c>
      <c r="O384" s="244">
        <v>1</v>
      </c>
      <c r="P384" s="244">
        <f t="shared" si="33"/>
        <v>325.39999999999998</v>
      </c>
      <c r="Q384" s="77"/>
      <c r="R384" s="77"/>
      <c r="S384" s="77"/>
      <c r="T384" s="77"/>
      <c r="U384" s="77"/>
      <c r="V384" s="77"/>
      <c r="W384" s="136"/>
      <c r="X384" s="136"/>
      <c r="Y384" s="136"/>
      <c r="Z384" s="136"/>
      <c r="AA384" s="136"/>
      <c r="AB384" s="77"/>
      <c r="AC384" s="77"/>
      <c r="AD384" s="77"/>
      <c r="AE384" s="77"/>
      <c r="AF384" s="77">
        <v>1</v>
      </c>
      <c r="AG384" s="78">
        <f t="shared" si="34"/>
        <v>0</v>
      </c>
      <c r="AH384" s="78"/>
      <c r="AI384" s="182" t="s">
        <v>4979</v>
      </c>
      <c r="AJ384" s="163">
        <v>1</v>
      </c>
    </row>
    <row r="385" spans="1:36" hidden="1" x14ac:dyDescent="0.3">
      <c r="A385" s="131" t="s">
        <v>1203</v>
      </c>
      <c r="B385" s="132" t="s">
        <v>2139</v>
      </c>
      <c r="C385" s="132" t="s">
        <v>3632</v>
      </c>
      <c r="D385" s="92">
        <v>2</v>
      </c>
      <c r="E385" s="133">
        <v>295.60000000000002</v>
      </c>
      <c r="F385" s="134">
        <v>591.20000000000005</v>
      </c>
      <c r="G385" s="135">
        <v>9.91</v>
      </c>
      <c r="H385" s="135">
        <v>19.82</v>
      </c>
      <c r="I385" s="92" t="s">
        <v>170</v>
      </c>
      <c r="J385" s="133">
        <f t="shared" si="36"/>
        <v>295.60000000000002</v>
      </c>
      <c r="K385" s="133">
        <f t="shared" si="37"/>
        <v>295.60000000000002</v>
      </c>
      <c r="L385" s="251">
        <f t="shared" si="38"/>
        <v>0</v>
      </c>
      <c r="M385" s="133"/>
      <c r="N385" s="133"/>
      <c r="O385" s="244">
        <v>0</v>
      </c>
      <c r="P385" s="244">
        <f t="shared" si="33"/>
        <v>0</v>
      </c>
      <c r="Q385" s="77"/>
      <c r="R385" s="77">
        <v>1</v>
      </c>
      <c r="S385" s="77"/>
      <c r="T385" s="77"/>
      <c r="U385" s="77"/>
      <c r="V385" s="77"/>
      <c r="W385" s="136"/>
      <c r="X385" s="136"/>
      <c r="Y385" s="136"/>
      <c r="Z385" s="136">
        <v>1</v>
      </c>
      <c r="AA385" s="136"/>
      <c r="AB385" s="77"/>
      <c r="AC385" s="77"/>
      <c r="AD385" s="77"/>
      <c r="AE385" s="77"/>
      <c r="AF385" s="77"/>
      <c r="AG385" s="78">
        <f t="shared" si="34"/>
        <v>0</v>
      </c>
      <c r="AH385" s="78"/>
      <c r="AI385" s="182"/>
      <c r="AJ385" s="163"/>
    </row>
    <row r="386" spans="1:36" hidden="1" x14ac:dyDescent="0.3">
      <c r="A386" s="131" t="s">
        <v>1206</v>
      </c>
      <c r="B386" s="132" t="s">
        <v>2140</v>
      </c>
      <c r="C386" s="132" t="s">
        <v>3633</v>
      </c>
      <c r="D386" s="92">
        <v>24</v>
      </c>
      <c r="E386" s="133">
        <v>241.5</v>
      </c>
      <c r="F386" s="134">
        <v>5796</v>
      </c>
      <c r="G386" s="135">
        <v>8.1</v>
      </c>
      <c r="H386" s="135">
        <v>194.4</v>
      </c>
      <c r="I386" s="92" t="s">
        <v>170</v>
      </c>
      <c r="J386" s="133">
        <f t="shared" si="36"/>
        <v>2898</v>
      </c>
      <c r="K386" s="133">
        <f t="shared" si="37"/>
        <v>2898</v>
      </c>
      <c r="L386" s="251">
        <f t="shared" si="38"/>
        <v>0</v>
      </c>
      <c r="M386" s="133"/>
      <c r="N386" s="133"/>
      <c r="O386" s="244">
        <v>0</v>
      </c>
      <c r="P386" s="244">
        <f t="shared" si="33"/>
        <v>0</v>
      </c>
      <c r="Q386" s="77"/>
      <c r="R386" s="77">
        <v>1</v>
      </c>
      <c r="S386" s="77">
        <v>2</v>
      </c>
      <c r="T386" s="77">
        <v>2</v>
      </c>
      <c r="U386" s="77">
        <v>2</v>
      </c>
      <c r="V386" s="77">
        <v>2</v>
      </c>
      <c r="W386" s="136">
        <v>2</v>
      </c>
      <c r="X386" s="136">
        <v>1</v>
      </c>
      <c r="Y386" s="136"/>
      <c r="Z386" s="136">
        <v>1</v>
      </c>
      <c r="AA386" s="136">
        <v>2</v>
      </c>
      <c r="AB386" s="77">
        <v>2</v>
      </c>
      <c r="AC386" s="77">
        <v>2</v>
      </c>
      <c r="AD386" s="77">
        <v>2</v>
      </c>
      <c r="AE386" s="77">
        <v>2</v>
      </c>
      <c r="AF386" s="77">
        <v>1</v>
      </c>
      <c r="AG386" s="78">
        <f t="shared" si="34"/>
        <v>0</v>
      </c>
      <c r="AH386" s="78"/>
      <c r="AI386" s="182" t="s">
        <v>4968</v>
      </c>
      <c r="AJ386" s="163">
        <v>2</v>
      </c>
    </row>
    <row r="387" spans="1:36" hidden="1" x14ac:dyDescent="0.3">
      <c r="A387" s="131" t="s">
        <v>1209</v>
      </c>
      <c r="B387" s="132" t="s">
        <v>2141</v>
      </c>
      <c r="C387" s="132" t="s">
        <v>3634</v>
      </c>
      <c r="D387" s="92">
        <v>2</v>
      </c>
      <c r="E387" s="133">
        <v>295.60000000000002</v>
      </c>
      <c r="F387" s="134">
        <v>591.20000000000005</v>
      </c>
      <c r="G387" s="135">
        <v>9.91</v>
      </c>
      <c r="H387" s="135">
        <v>19.82</v>
      </c>
      <c r="I387" s="92" t="s">
        <v>170</v>
      </c>
      <c r="J387" s="133">
        <f t="shared" si="36"/>
        <v>295.60000000000002</v>
      </c>
      <c r="K387" s="133">
        <f t="shared" si="37"/>
        <v>295.60000000000002</v>
      </c>
      <c r="L387" s="251">
        <f t="shared" si="38"/>
        <v>0</v>
      </c>
      <c r="M387" s="133"/>
      <c r="N387" s="133"/>
      <c r="O387" s="244">
        <v>0</v>
      </c>
      <c r="P387" s="244">
        <f t="shared" si="33"/>
        <v>0</v>
      </c>
      <c r="Q387" s="77"/>
      <c r="R387" s="77"/>
      <c r="S387" s="77"/>
      <c r="T387" s="77"/>
      <c r="U387" s="77"/>
      <c r="V387" s="77"/>
      <c r="W387" s="136"/>
      <c r="X387" s="136">
        <v>1</v>
      </c>
      <c r="Y387" s="136"/>
      <c r="Z387" s="136"/>
      <c r="AA387" s="136"/>
      <c r="AB387" s="77"/>
      <c r="AC387" s="77"/>
      <c r="AD387" s="77"/>
      <c r="AE387" s="77"/>
      <c r="AF387" s="77">
        <v>1</v>
      </c>
      <c r="AG387" s="78">
        <f t="shared" si="34"/>
        <v>0</v>
      </c>
      <c r="AH387" s="78"/>
      <c r="AI387" s="182"/>
      <c r="AJ387" s="163"/>
    </row>
    <row r="388" spans="1:36" ht="31.2" hidden="1" x14ac:dyDescent="0.3">
      <c r="A388" s="131" t="s">
        <v>1212</v>
      </c>
      <c r="B388" s="132" t="s">
        <v>2142</v>
      </c>
      <c r="C388" s="132" t="s">
        <v>3635</v>
      </c>
      <c r="D388" s="92">
        <v>2</v>
      </c>
      <c r="E388" s="133">
        <v>229.6</v>
      </c>
      <c r="F388" s="134">
        <v>459.2</v>
      </c>
      <c r="G388" s="135">
        <v>6.14</v>
      </c>
      <c r="H388" s="135">
        <v>12.28</v>
      </c>
      <c r="I388" s="92" t="s">
        <v>170</v>
      </c>
      <c r="J388" s="133">
        <f t="shared" si="36"/>
        <v>0</v>
      </c>
      <c r="K388" s="133">
        <f t="shared" si="37"/>
        <v>0</v>
      </c>
      <c r="L388" s="251">
        <f t="shared" si="38"/>
        <v>459.2</v>
      </c>
      <c r="M388" s="133">
        <v>459.2</v>
      </c>
      <c r="N388" s="133"/>
      <c r="O388" s="244">
        <v>2</v>
      </c>
      <c r="P388" s="244">
        <f t="shared" ref="P388:P445" si="39">O388*E388</f>
        <v>459.2</v>
      </c>
      <c r="Q388" s="77"/>
      <c r="R388" s="77"/>
      <c r="S388" s="77"/>
      <c r="T388" s="77"/>
      <c r="U388" s="77"/>
      <c r="V388" s="77"/>
      <c r="W388" s="136"/>
      <c r="X388" s="136"/>
      <c r="Y388" s="136"/>
      <c r="Z388" s="136"/>
      <c r="AA388" s="136"/>
      <c r="AB388" s="77"/>
      <c r="AC388" s="77"/>
      <c r="AD388" s="77"/>
      <c r="AE388" s="77"/>
      <c r="AF388" s="77"/>
      <c r="AG388" s="78">
        <f t="shared" ref="AG388:AG445" si="40">D388-Q388-R388-S388-T388-U388-V388-W388-X388-Y388-Z388-AA388-AB388-AC388-AD388-AE388-AF388</f>
        <v>2</v>
      </c>
      <c r="AH388" s="78" t="s">
        <v>1775</v>
      </c>
      <c r="AI388" s="182" t="s">
        <v>4980</v>
      </c>
      <c r="AJ388" s="163">
        <f>1+1</f>
        <v>2</v>
      </c>
    </row>
    <row r="389" spans="1:36" ht="31.2" hidden="1" x14ac:dyDescent="0.3">
      <c r="A389" s="131" t="s">
        <v>1215</v>
      </c>
      <c r="B389" s="132" t="s">
        <v>2143</v>
      </c>
      <c r="C389" s="132" t="s">
        <v>3636</v>
      </c>
      <c r="D389" s="92">
        <v>24</v>
      </c>
      <c r="E389" s="133">
        <v>188</v>
      </c>
      <c r="F389" s="134">
        <v>4512</v>
      </c>
      <c r="G389" s="135">
        <v>5.01</v>
      </c>
      <c r="H389" s="135">
        <v>120.24</v>
      </c>
      <c r="I389" s="92" t="s">
        <v>170</v>
      </c>
      <c r="J389" s="133">
        <f t="shared" si="36"/>
        <v>376</v>
      </c>
      <c r="K389" s="133">
        <f t="shared" si="37"/>
        <v>376</v>
      </c>
      <c r="L389" s="251">
        <f t="shared" si="38"/>
        <v>3760</v>
      </c>
      <c r="M389" s="133">
        <f>376+3760</f>
        <v>4136</v>
      </c>
      <c r="N389" s="133">
        <v>376</v>
      </c>
      <c r="O389" s="247">
        <v>24</v>
      </c>
      <c r="P389" s="244">
        <f t="shared" si="39"/>
        <v>4512</v>
      </c>
      <c r="Q389" s="77"/>
      <c r="R389" s="77"/>
      <c r="S389" s="77"/>
      <c r="T389" s="77">
        <v>2</v>
      </c>
      <c r="U389" s="77"/>
      <c r="V389" s="77"/>
      <c r="W389" s="136"/>
      <c r="X389" s="136"/>
      <c r="Y389" s="136"/>
      <c r="Z389" s="136"/>
      <c r="AA389" s="136"/>
      <c r="AB389" s="77">
        <v>2</v>
      </c>
      <c r="AC389" s="77"/>
      <c r="AD389" s="77"/>
      <c r="AE389" s="77"/>
      <c r="AF389" s="77"/>
      <c r="AG389" s="78">
        <f t="shared" si="40"/>
        <v>20</v>
      </c>
      <c r="AH389" s="78" t="s">
        <v>1775</v>
      </c>
      <c r="AI389" s="182" t="s">
        <v>4980</v>
      </c>
      <c r="AJ389" s="163">
        <f>20+4</f>
        <v>24</v>
      </c>
    </row>
    <row r="390" spans="1:36" ht="31.2" hidden="1" x14ac:dyDescent="0.3">
      <c r="A390" s="131" t="s">
        <v>1218</v>
      </c>
      <c r="B390" s="132" t="s">
        <v>2144</v>
      </c>
      <c r="C390" s="132" t="s">
        <v>3637</v>
      </c>
      <c r="D390" s="92">
        <v>2</v>
      </c>
      <c r="E390" s="133">
        <v>229.6</v>
      </c>
      <c r="F390" s="134">
        <v>459.2</v>
      </c>
      <c r="G390" s="135">
        <v>6.14</v>
      </c>
      <c r="H390" s="135">
        <v>12.28</v>
      </c>
      <c r="I390" s="92" t="s">
        <v>170</v>
      </c>
      <c r="J390" s="133">
        <f t="shared" si="36"/>
        <v>0</v>
      </c>
      <c r="K390" s="133">
        <f t="shared" si="37"/>
        <v>0</v>
      </c>
      <c r="L390" s="251">
        <f t="shared" si="38"/>
        <v>459.2</v>
      </c>
      <c r="M390" s="133">
        <v>459.2</v>
      </c>
      <c r="N390" s="133"/>
      <c r="O390" s="244">
        <v>2</v>
      </c>
      <c r="P390" s="244">
        <f t="shared" si="39"/>
        <v>459.2</v>
      </c>
      <c r="Q390" s="77"/>
      <c r="R390" s="77"/>
      <c r="S390" s="77"/>
      <c r="T390" s="77"/>
      <c r="U390" s="77"/>
      <c r="V390" s="77"/>
      <c r="W390" s="136"/>
      <c r="X390" s="136"/>
      <c r="Y390" s="136"/>
      <c r="Z390" s="136"/>
      <c r="AA390" s="136"/>
      <c r="AB390" s="77"/>
      <c r="AC390" s="77"/>
      <c r="AD390" s="77"/>
      <c r="AE390" s="77"/>
      <c r="AF390" s="77"/>
      <c r="AG390" s="78">
        <f t="shared" si="40"/>
        <v>2</v>
      </c>
      <c r="AH390" s="78" t="s">
        <v>1775</v>
      </c>
      <c r="AI390" s="182" t="s">
        <v>4979</v>
      </c>
      <c r="AJ390" s="163">
        <v>2</v>
      </c>
    </row>
    <row r="391" spans="1:36" ht="31.2" hidden="1" x14ac:dyDescent="0.3">
      <c r="A391" s="131" t="s">
        <v>1221</v>
      </c>
      <c r="B391" s="132" t="s">
        <v>2145</v>
      </c>
      <c r="C391" s="132" t="s">
        <v>3638</v>
      </c>
      <c r="D391" s="92">
        <v>4</v>
      </c>
      <c r="E391" s="133">
        <v>19.399999999999999</v>
      </c>
      <c r="F391" s="134">
        <v>77.599999999999994</v>
      </c>
      <c r="G391" s="135">
        <v>0.53</v>
      </c>
      <c r="H391" s="135">
        <v>2.12</v>
      </c>
      <c r="I391" s="92" t="s">
        <v>170</v>
      </c>
      <c r="J391" s="133">
        <f t="shared" si="36"/>
        <v>0</v>
      </c>
      <c r="K391" s="133">
        <f t="shared" si="37"/>
        <v>77.599999999999994</v>
      </c>
      <c r="L391" s="251">
        <f t="shared" si="38"/>
        <v>0</v>
      </c>
      <c r="M391" s="133">
        <v>0</v>
      </c>
      <c r="N391" s="133">
        <v>77.599999999999994</v>
      </c>
      <c r="O391" s="247">
        <v>4</v>
      </c>
      <c r="P391" s="244">
        <f t="shared" si="39"/>
        <v>77.599999999999994</v>
      </c>
      <c r="Q391" s="77"/>
      <c r="R391" s="77"/>
      <c r="S391" s="77"/>
      <c r="T391" s="77"/>
      <c r="U391" s="77"/>
      <c r="V391" s="77"/>
      <c r="W391" s="136"/>
      <c r="X391" s="136"/>
      <c r="Y391" s="136"/>
      <c r="Z391" s="136">
        <v>2</v>
      </c>
      <c r="AA391" s="136">
        <v>2</v>
      </c>
      <c r="AB391" s="77"/>
      <c r="AC391" s="77"/>
      <c r="AD391" s="77"/>
      <c r="AE391" s="77"/>
      <c r="AF391" s="77"/>
      <c r="AG391" s="78">
        <f t="shared" si="40"/>
        <v>0</v>
      </c>
      <c r="AH391" s="78"/>
      <c r="AI391" s="182" t="s">
        <v>4980</v>
      </c>
      <c r="AJ391" s="163">
        <f>1+3</f>
        <v>4</v>
      </c>
    </row>
    <row r="392" spans="1:36" ht="31.2" hidden="1" x14ac:dyDescent="0.3">
      <c r="A392" s="131" t="s">
        <v>1224</v>
      </c>
      <c r="B392" s="132" t="s">
        <v>2146</v>
      </c>
      <c r="C392" s="132" t="s">
        <v>3639</v>
      </c>
      <c r="D392" s="92">
        <v>8</v>
      </c>
      <c r="E392" s="133">
        <v>21.1</v>
      </c>
      <c r="F392" s="134">
        <v>168.8</v>
      </c>
      <c r="G392" s="135">
        <v>0.57999999999999996</v>
      </c>
      <c r="H392" s="135">
        <v>4.6399999999999997</v>
      </c>
      <c r="I392" s="92" t="s">
        <v>170</v>
      </c>
      <c r="J392" s="133">
        <f t="shared" si="36"/>
        <v>0</v>
      </c>
      <c r="K392" s="133">
        <f t="shared" si="37"/>
        <v>0</v>
      </c>
      <c r="L392" s="251">
        <f t="shared" si="38"/>
        <v>168.8</v>
      </c>
      <c r="M392" s="133"/>
      <c r="N392" s="133"/>
      <c r="O392" s="244">
        <v>0</v>
      </c>
      <c r="P392" s="244">
        <f t="shared" si="39"/>
        <v>0</v>
      </c>
      <c r="Q392" s="77"/>
      <c r="R392" s="77"/>
      <c r="S392" s="77"/>
      <c r="T392" s="77"/>
      <c r="U392" s="77"/>
      <c r="V392" s="77"/>
      <c r="W392" s="136"/>
      <c r="X392" s="136"/>
      <c r="Y392" s="136"/>
      <c r="Z392" s="136"/>
      <c r="AA392" s="136"/>
      <c r="AB392" s="77"/>
      <c r="AC392" s="77"/>
      <c r="AD392" s="77"/>
      <c r="AE392" s="77"/>
      <c r="AF392" s="77"/>
      <c r="AG392" s="78">
        <f t="shared" si="40"/>
        <v>8</v>
      </c>
      <c r="AH392" s="78" t="s">
        <v>1775</v>
      </c>
      <c r="AI392" s="182"/>
      <c r="AJ392" s="163"/>
    </row>
    <row r="393" spans="1:36" ht="31.2" hidden="1" x14ac:dyDescent="0.3">
      <c r="A393" s="131" t="s">
        <v>1227</v>
      </c>
      <c r="B393" s="132" t="s">
        <v>2147</v>
      </c>
      <c r="C393" s="132" t="s">
        <v>3640</v>
      </c>
      <c r="D393" s="92">
        <v>2</v>
      </c>
      <c r="E393" s="133">
        <v>24.7</v>
      </c>
      <c r="F393" s="134">
        <v>49.4</v>
      </c>
      <c r="G393" s="135">
        <v>0.69</v>
      </c>
      <c r="H393" s="135">
        <v>1.38</v>
      </c>
      <c r="I393" s="92" t="s">
        <v>170</v>
      </c>
      <c r="J393" s="133">
        <f t="shared" si="36"/>
        <v>0</v>
      </c>
      <c r="K393" s="133">
        <f t="shared" si="37"/>
        <v>24.7</v>
      </c>
      <c r="L393" s="251">
        <f t="shared" si="38"/>
        <v>24.7</v>
      </c>
      <c r="M393" s="133">
        <v>24.7</v>
      </c>
      <c r="N393" s="133">
        <v>24.7</v>
      </c>
      <c r="O393" s="244">
        <v>2</v>
      </c>
      <c r="P393" s="244">
        <f t="shared" si="39"/>
        <v>49.4</v>
      </c>
      <c r="Q393" s="77"/>
      <c r="R393" s="77"/>
      <c r="S393" s="77"/>
      <c r="T393" s="77"/>
      <c r="U393" s="77"/>
      <c r="V393" s="77"/>
      <c r="W393" s="136"/>
      <c r="X393" s="136"/>
      <c r="Y393" s="136">
        <v>1</v>
      </c>
      <c r="Z393" s="136"/>
      <c r="AA393" s="136"/>
      <c r="AB393" s="77"/>
      <c r="AC393" s="77"/>
      <c r="AD393" s="77"/>
      <c r="AE393" s="77"/>
      <c r="AF393" s="77"/>
      <c r="AG393" s="78">
        <f t="shared" si="40"/>
        <v>1</v>
      </c>
      <c r="AH393" s="78" t="s">
        <v>1775</v>
      </c>
      <c r="AI393" s="182" t="s">
        <v>4979</v>
      </c>
      <c r="AJ393" s="163">
        <v>1</v>
      </c>
    </row>
    <row r="394" spans="1:36" ht="31.2" hidden="1" x14ac:dyDescent="0.3">
      <c r="A394" s="131" t="s">
        <v>1230</v>
      </c>
      <c r="B394" s="132" t="s">
        <v>2148</v>
      </c>
      <c r="C394" s="132" t="s">
        <v>3641</v>
      </c>
      <c r="D394" s="92">
        <v>14</v>
      </c>
      <c r="E394" s="133">
        <v>116.8</v>
      </c>
      <c r="F394" s="134">
        <v>1635.2</v>
      </c>
      <c r="G394" s="135">
        <v>3.11</v>
      </c>
      <c r="H394" s="135">
        <v>43.54</v>
      </c>
      <c r="I394" s="92" t="s">
        <v>170</v>
      </c>
      <c r="J394" s="133">
        <f t="shared" si="36"/>
        <v>116.8</v>
      </c>
      <c r="K394" s="133">
        <f t="shared" si="37"/>
        <v>116.8</v>
      </c>
      <c r="L394" s="251">
        <f t="shared" si="38"/>
        <v>1401.6</v>
      </c>
      <c r="M394" s="133">
        <f>7*E394</f>
        <v>817.6</v>
      </c>
      <c r="N394" s="133"/>
      <c r="O394" s="244">
        <v>7</v>
      </c>
      <c r="P394" s="244">
        <f t="shared" si="39"/>
        <v>817.6</v>
      </c>
      <c r="Q394" s="77"/>
      <c r="R394" s="77"/>
      <c r="S394" s="77"/>
      <c r="T394" s="77">
        <v>1</v>
      </c>
      <c r="U394" s="77"/>
      <c r="V394" s="77"/>
      <c r="W394" s="136"/>
      <c r="X394" s="136"/>
      <c r="Y394" s="136"/>
      <c r="Z394" s="136"/>
      <c r="AA394" s="136"/>
      <c r="AB394" s="77">
        <v>1</v>
      </c>
      <c r="AC394" s="77"/>
      <c r="AD394" s="77"/>
      <c r="AE394" s="77"/>
      <c r="AF394" s="77"/>
      <c r="AG394" s="78">
        <f t="shared" si="40"/>
        <v>12</v>
      </c>
      <c r="AH394" s="78" t="s">
        <v>1775</v>
      </c>
      <c r="AI394" s="182" t="s">
        <v>4972</v>
      </c>
      <c r="AJ394" s="163">
        <f>2+11</f>
        <v>13</v>
      </c>
    </row>
    <row r="395" spans="1:36" ht="31.2" hidden="1" x14ac:dyDescent="0.3">
      <c r="A395" s="131" t="s">
        <v>1233</v>
      </c>
      <c r="B395" s="132" t="s">
        <v>2149</v>
      </c>
      <c r="C395" s="132" t="s">
        <v>3642</v>
      </c>
      <c r="D395" s="92">
        <v>54</v>
      </c>
      <c r="E395" s="133">
        <v>118.5</v>
      </c>
      <c r="F395" s="134">
        <v>6399</v>
      </c>
      <c r="G395" s="135">
        <v>3.16</v>
      </c>
      <c r="H395" s="135">
        <v>170.64</v>
      </c>
      <c r="I395" s="92" t="s">
        <v>170</v>
      </c>
      <c r="J395" s="133">
        <f t="shared" si="36"/>
        <v>118.5</v>
      </c>
      <c r="K395" s="133">
        <f t="shared" si="37"/>
        <v>0</v>
      </c>
      <c r="L395" s="251">
        <f t="shared" si="38"/>
        <v>6280.5</v>
      </c>
      <c r="M395" s="133">
        <f>37*E395</f>
        <v>4384.5</v>
      </c>
      <c r="N395" s="133"/>
      <c r="O395" s="244">
        <v>37</v>
      </c>
      <c r="P395" s="244">
        <f t="shared" si="39"/>
        <v>4384.5</v>
      </c>
      <c r="Q395" s="77"/>
      <c r="R395" s="77"/>
      <c r="S395" s="77"/>
      <c r="T395" s="77"/>
      <c r="U395" s="77"/>
      <c r="V395" s="77"/>
      <c r="W395" s="136"/>
      <c r="X395" s="136">
        <v>1</v>
      </c>
      <c r="Y395" s="136"/>
      <c r="Z395" s="136"/>
      <c r="AA395" s="136"/>
      <c r="AB395" s="77"/>
      <c r="AC395" s="77"/>
      <c r="AD395" s="77"/>
      <c r="AE395" s="77"/>
      <c r="AF395" s="77"/>
      <c r="AG395" s="78">
        <f t="shared" si="40"/>
        <v>53</v>
      </c>
      <c r="AH395" s="78" t="s">
        <v>1775</v>
      </c>
      <c r="AI395" s="182" t="s">
        <v>4972</v>
      </c>
      <c r="AJ395" s="163">
        <f>40+14</f>
        <v>54</v>
      </c>
    </row>
    <row r="396" spans="1:36" hidden="1" x14ac:dyDescent="0.3">
      <c r="A396" s="131" t="s">
        <v>1236</v>
      </c>
      <c r="B396" s="132" t="s">
        <v>2150</v>
      </c>
      <c r="C396" s="132" t="s">
        <v>3643</v>
      </c>
      <c r="D396" s="92">
        <v>56</v>
      </c>
      <c r="E396" s="133">
        <v>121.8</v>
      </c>
      <c r="F396" s="134">
        <v>6820.8</v>
      </c>
      <c r="G396" s="135">
        <v>3.25</v>
      </c>
      <c r="H396" s="135">
        <v>182</v>
      </c>
      <c r="I396" s="92" t="s">
        <v>170</v>
      </c>
      <c r="J396" s="133">
        <f t="shared" si="36"/>
        <v>3410.4</v>
      </c>
      <c r="K396" s="133">
        <f t="shared" si="37"/>
        <v>3410.4</v>
      </c>
      <c r="L396" s="251">
        <f t="shared" si="38"/>
        <v>0</v>
      </c>
      <c r="M396" s="133">
        <f>28*E396</f>
        <v>3410.4</v>
      </c>
      <c r="N396" s="133">
        <f>26*E396</f>
        <v>3166.7999999999997</v>
      </c>
      <c r="O396" s="244">
        <v>54</v>
      </c>
      <c r="P396" s="244">
        <f t="shared" si="39"/>
        <v>6577.2</v>
      </c>
      <c r="Q396" s="77"/>
      <c r="R396" s="77">
        <v>4</v>
      </c>
      <c r="S396" s="77">
        <v>4</v>
      </c>
      <c r="T396" s="77">
        <v>4</v>
      </c>
      <c r="U396" s="77">
        <v>4</v>
      </c>
      <c r="V396" s="77">
        <v>4</v>
      </c>
      <c r="W396" s="136">
        <v>4</v>
      </c>
      <c r="X396" s="136">
        <v>4</v>
      </c>
      <c r="Y396" s="136"/>
      <c r="Z396" s="136">
        <v>4</v>
      </c>
      <c r="AA396" s="136">
        <v>4</v>
      </c>
      <c r="AB396" s="77">
        <v>4</v>
      </c>
      <c r="AC396" s="77">
        <v>4</v>
      </c>
      <c r="AD396" s="77">
        <v>4</v>
      </c>
      <c r="AE396" s="77">
        <v>4</v>
      </c>
      <c r="AF396" s="77">
        <v>4</v>
      </c>
      <c r="AG396" s="78">
        <f t="shared" si="40"/>
        <v>0</v>
      </c>
      <c r="AH396" s="78"/>
      <c r="AI396" s="182"/>
      <c r="AJ396" s="163"/>
    </row>
    <row r="397" spans="1:36" hidden="1" x14ac:dyDescent="0.3">
      <c r="A397" s="131" t="s">
        <v>1239</v>
      </c>
      <c r="B397" s="132" t="s">
        <v>2151</v>
      </c>
      <c r="C397" s="132" t="s">
        <v>3644</v>
      </c>
      <c r="D397" s="92">
        <v>28</v>
      </c>
      <c r="E397" s="133">
        <v>118.5</v>
      </c>
      <c r="F397" s="134">
        <v>3318</v>
      </c>
      <c r="G397" s="135">
        <v>3.16</v>
      </c>
      <c r="H397" s="135">
        <v>88.48</v>
      </c>
      <c r="I397" s="92" t="s">
        <v>170</v>
      </c>
      <c r="J397" s="133">
        <f t="shared" si="36"/>
        <v>1659</v>
      </c>
      <c r="K397" s="133">
        <f t="shared" si="37"/>
        <v>1659</v>
      </c>
      <c r="L397" s="251">
        <f t="shared" si="38"/>
        <v>0</v>
      </c>
      <c r="M397" s="133">
        <v>1659</v>
      </c>
      <c r="N397" s="133">
        <v>1659</v>
      </c>
      <c r="O397" s="244">
        <v>28</v>
      </c>
      <c r="P397" s="244">
        <f t="shared" si="39"/>
        <v>3318</v>
      </c>
      <c r="Q397" s="77"/>
      <c r="R397" s="77">
        <v>2</v>
      </c>
      <c r="S397" s="77">
        <v>2</v>
      </c>
      <c r="T397" s="77">
        <v>2</v>
      </c>
      <c r="U397" s="77">
        <v>2</v>
      </c>
      <c r="V397" s="77">
        <v>2</v>
      </c>
      <c r="W397" s="136">
        <v>2</v>
      </c>
      <c r="X397" s="136">
        <v>2</v>
      </c>
      <c r="Y397" s="136"/>
      <c r="Z397" s="136">
        <v>2</v>
      </c>
      <c r="AA397" s="136">
        <v>2</v>
      </c>
      <c r="AB397" s="77">
        <v>2</v>
      </c>
      <c r="AC397" s="77">
        <v>2</v>
      </c>
      <c r="AD397" s="77">
        <v>2</v>
      </c>
      <c r="AE397" s="77">
        <v>2</v>
      </c>
      <c r="AF397" s="77">
        <v>2</v>
      </c>
      <c r="AG397" s="78">
        <f t="shared" si="40"/>
        <v>0</v>
      </c>
      <c r="AH397" s="78"/>
      <c r="AI397" s="182" t="s">
        <v>4951</v>
      </c>
      <c r="AJ397" s="163">
        <v>17</v>
      </c>
    </row>
    <row r="398" spans="1:36" ht="31.2" hidden="1" x14ac:dyDescent="0.3">
      <c r="A398" s="131" t="s">
        <v>1242</v>
      </c>
      <c r="B398" s="132" t="s">
        <v>2152</v>
      </c>
      <c r="C398" s="132" t="s">
        <v>3645</v>
      </c>
      <c r="D398" s="92">
        <v>14</v>
      </c>
      <c r="E398" s="133">
        <v>116.8</v>
      </c>
      <c r="F398" s="134">
        <v>1635.2</v>
      </c>
      <c r="G398" s="135">
        <v>3.11</v>
      </c>
      <c r="H398" s="135">
        <v>43.54</v>
      </c>
      <c r="I398" s="92" t="s">
        <v>170</v>
      </c>
      <c r="J398" s="133">
        <f t="shared" si="36"/>
        <v>116.8</v>
      </c>
      <c r="K398" s="133">
        <f t="shared" si="37"/>
        <v>116.8</v>
      </c>
      <c r="L398" s="251">
        <f t="shared" si="38"/>
        <v>1401.6</v>
      </c>
      <c r="M398" s="133">
        <f>8*E398</f>
        <v>934.4</v>
      </c>
      <c r="N398" s="133"/>
      <c r="O398" s="244">
        <v>8</v>
      </c>
      <c r="P398" s="244">
        <f t="shared" si="39"/>
        <v>934.4</v>
      </c>
      <c r="Q398" s="77"/>
      <c r="R398" s="77"/>
      <c r="S398" s="77"/>
      <c r="T398" s="77">
        <v>1</v>
      </c>
      <c r="U398" s="77"/>
      <c r="V398" s="77"/>
      <c r="W398" s="136"/>
      <c r="X398" s="136"/>
      <c r="Y398" s="136"/>
      <c r="Z398" s="136"/>
      <c r="AA398" s="136"/>
      <c r="AB398" s="77">
        <v>1</v>
      </c>
      <c r="AC398" s="77"/>
      <c r="AD398" s="77"/>
      <c r="AE398" s="77"/>
      <c r="AF398" s="77"/>
      <c r="AG398" s="78">
        <f t="shared" si="40"/>
        <v>12</v>
      </c>
      <c r="AH398" s="78" t="s">
        <v>1775</v>
      </c>
      <c r="AI398" s="182" t="s">
        <v>4971</v>
      </c>
      <c r="AJ398" s="163">
        <v>13</v>
      </c>
    </row>
    <row r="399" spans="1:36" hidden="1" x14ac:dyDescent="0.3">
      <c r="A399" s="131" t="s">
        <v>1245</v>
      </c>
      <c r="B399" s="132" t="s">
        <v>2153</v>
      </c>
      <c r="C399" s="132" t="s">
        <v>3646</v>
      </c>
      <c r="D399" s="92">
        <v>2</v>
      </c>
      <c r="E399" s="133">
        <v>122.5</v>
      </c>
      <c r="F399" s="134">
        <v>245</v>
      </c>
      <c r="G399" s="135">
        <v>3.29</v>
      </c>
      <c r="H399" s="135">
        <v>6.58</v>
      </c>
      <c r="I399" s="92" t="s">
        <v>170</v>
      </c>
      <c r="J399" s="133">
        <f t="shared" si="36"/>
        <v>245</v>
      </c>
      <c r="K399" s="133">
        <f t="shared" si="37"/>
        <v>0</v>
      </c>
      <c r="L399" s="251">
        <f t="shared" si="38"/>
        <v>0</v>
      </c>
      <c r="M399" s="133">
        <v>245</v>
      </c>
      <c r="N399" s="133">
        <v>0</v>
      </c>
      <c r="O399" s="244">
        <v>2</v>
      </c>
      <c r="P399" s="244">
        <f t="shared" si="39"/>
        <v>245</v>
      </c>
      <c r="Q399" s="77"/>
      <c r="R399" s="77"/>
      <c r="S399" s="77">
        <v>2</v>
      </c>
      <c r="T399" s="77"/>
      <c r="U399" s="77"/>
      <c r="V399" s="77"/>
      <c r="W399" s="136"/>
      <c r="X399" s="136"/>
      <c r="Y399" s="136"/>
      <c r="Z399" s="136"/>
      <c r="AA399" s="136"/>
      <c r="AB399" s="77"/>
      <c r="AC399" s="77"/>
      <c r="AD399" s="77"/>
      <c r="AE399" s="77"/>
      <c r="AF399" s="77"/>
      <c r="AG399" s="78">
        <f t="shared" si="40"/>
        <v>0</v>
      </c>
      <c r="AH399" s="78"/>
      <c r="AI399" s="182" t="s">
        <v>4971</v>
      </c>
      <c r="AJ399" s="163">
        <v>2</v>
      </c>
    </row>
    <row r="400" spans="1:36" hidden="1" x14ac:dyDescent="0.3">
      <c r="A400" s="131" t="s">
        <v>1248</v>
      </c>
      <c r="B400" s="132" t="s">
        <v>2154</v>
      </c>
      <c r="C400" s="132" t="s">
        <v>3647</v>
      </c>
      <c r="D400" s="92">
        <v>2</v>
      </c>
      <c r="E400" s="133">
        <v>120.5</v>
      </c>
      <c r="F400" s="134">
        <v>241</v>
      </c>
      <c r="G400" s="135">
        <v>3.22</v>
      </c>
      <c r="H400" s="135">
        <v>6.44</v>
      </c>
      <c r="I400" s="92" t="s">
        <v>170</v>
      </c>
      <c r="J400" s="133">
        <f t="shared" si="36"/>
        <v>241</v>
      </c>
      <c r="K400" s="133">
        <f t="shared" si="37"/>
        <v>0</v>
      </c>
      <c r="L400" s="251">
        <f t="shared" ref="L400:L445" si="41">AG400*E400</f>
        <v>0</v>
      </c>
      <c r="M400" s="133">
        <v>241</v>
      </c>
      <c r="N400" s="133">
        <v>0</v>
      </c>
      <c r="O400" s="244">
        <v>2</v>
      </c>
      <c r="P400" s="244">
        <f t="shared" si="39"/>
        <v>241</v>
      </c>
      <c r="Q400" s="77"/>
      <c r="R400" s="77"/>
      <c r="S400" s="77"/>
      <c r="T400" s="77"/>
      <c r="U400" s="77">
        <v>2</v>
      </c>
      <c r="V400" s="77"/>
      <c r="W400" s="136"/>
      <c r="X400" s="136"/>
      <c r="Y400" s="136"/>
      <c r="Z400" s="136"/>
      <c r="AA400" s="136"/>
      <c r="AB400" s="77"/>
      <c r="AC400" s="77"/>
      <c r="AD400" s="77"/>
      <c r="AE400" s="77"/>
      <c r="AF400" s="77"/>
      <c r="AG400" s="78">
        <f t="shared" si="40"/>
        <v>0</v>
      </c>
      <c r="AH400" s="78"/>
      <c r="AI400" s="182" t="s">
        <v>4971</v>
      </c>
      <c r="AJ400" s="163">
        <v>2</v>
      </c>
    </row>
    <row r="401" spans="1:36" ht="31.2" hidden="1" x14ac:dyDescent="0.3">
      <c r="A401" s="131" t="s">
        <v>1251</v>
      </c>
      <c r="B401" s="132" t="s">
        <v>2155</v>
      </c>
      <c r="C401" s="132" t="s">
        <v>3648</v>
      </c>
      <c r="D401" s="92">
        <v>2</v>
      </c>
      <c r="E401" s="133">
        <v>24.7</v>
      </c>
      <c r="F401" s="134">
        <v>49.4</v>
      </c>
      <c r="G401" s="135">
        <v>0.69</v>
      </c>
      <c r="H401" s="135">
        <v>1.38</v>
      </c>
      <c r="I401" s="92" t="s">
        <v>170</v>
      </c>
      <c r="J401" s="133">
        <f t="shared" si="36"/>
        <v>0</v>
      </c>
      <c r="K401" s="133">
        <f t="shared" si="37"/>
        <v>49.4</v>
      </c>
      <c r="L401" s="251">
        <f t="shared" si="41"/>
        <v>0</v>
      </c>
      <c r="M401" s="133">
        <v>0</v>
      </c>
      <c r="N401" s="133">
        <v>49.4</v>
      </c>
      <c r="O401" s="244">
        <v>2</v>
      </c>
      <c r="P401" s="244">
        <f t="shared" si="39"/>
        <v>49.4</v>
      </c>
      <c r="Q401" s="77"/>
      <c r="R401" s="77"/>
      <c r="S401" s="77"/>
      <c r="T401" s="77"/>
      <c r="U401" s="77"/>
      <c r="V401" s="77"/>
      <c r="W401" s="136"/>
      <c r="X401" s="136"/>
      <c r="Y401" s="136">
        <v>1</v>
      </c>
      <c r="Z401" s="136"/>
      <c r="AA401" s="136"/>
      <c r="AB401" s="77"/>
      <c r="AC401" s="77"/>
      <c r="AD401" s="77"/>
      <c r="AE401" s="77"/>
      <c r="AF401" s="77">
        <v>1</v>
      </c>
      <c r="AG401" s="78">
        <f t="shared" si="40"/>
        <v>0</v>
      </c>
      <c r="AH401" s="78"/>
      <c r="AI401" s="182" t="s">
        <v>4980</v>
      </c>
      <c r="AJ401" s="163">
        <f>1+1</f>
        <v>2</v>
      </c>
    </row>
    <row r="402" spans="1:36" hidden="1" x14ac:dyDescent="0.3">
      <c r="A402" s="131" t="s">
        <v>1254</v>
      </c>
      <c r="B402" s="132" t="s">
        <v>2156</v>
      </c>
      <c r="C402" s="132" t="s">
        <v>3649</v>
      </c>
      <c r="D402" s="92">
        <v>8</v>
      </c>
      <c r="E402" s="133">
        <v>21.1</v>
      </c>
      <c r="F402" s="134">
        <v>168.8</v>
      </c>
      <c r="G402" s="135">
        <v>0.57999999999999996</v>
      </c>
      <c r="H402" s="135">
        <v>4.6399999999999997</v>
      </c>
      <c r="I402" s="92" t="s">
        <v>170</v>
      </c>
      <c r="J402" s="133">
        <f t="shared" si="36"/>
        <v>0</v>
      </c>
      <c r="K402" s="133">
        <f t="shared" si="37"/>
        <v>0</v>
      </c>
      <c r="L402" s="251">
        <f t="shared" si="41"/>
        <v>168.8</v>
      </c>
      <c r="M402" s="133">
        <f>2*E402</f>
        <v>42.2</v>
      </c>
      <c r="N402" s="133"/>
      <c r="O402" s="244">
        <v>2</v>
      </c>
      <c r="P402" s="244">
        <f t="shared" si="39"/>
        <v>42.2</v>
      </c>
      <c r="Q402" s="77"/>
      <c r="R402" s="77"/>
      <c r="S402" s="77"/>
      <c r="T402" s="77"/>
      <c r="U402" s="77"/>
      <c r="V402" s="77"/>
      <c r="W402" s="136"/>
      <c r="X402" s="136"/>
      <c r="Y402" s="136"/>
      <c r="Z402" s="136"/>
      <c r="AA402" s="136"/>
      <c r="AB402" s="77"/>
      <c r="AC402" s="77"/>
      <c r="AD402" s="77"/>
      <c r="AE402" s="77"/>
      <c r="AF402" s="77"/>
      <c r="AG402" s="78">
        <f t="shared" si="40"/>
        <v>8</v>
      </c>
      <c r="AH402" s="78" t="s">
        <v>1772</v>
      </c>
      <c r="AI402" s="182" t="s">
        <v>4979</v>
      </c>
      <c r="AJ402" s="163">
        <v>2</v>
      </c>
    </row>
    <row r="403" spans="1:36" ht="31.2" hidden="1" x14ac:dyDescent="0.3">
      <c r="A403" s="131" t="s">
        <v>1257</v>
      </c>
      <c r="B403" s="132" t="s">
        <v>2157</v>
      </c>
      <c r="C403" s="132" t="s">
        <v>3650</v>
      </c>
      <c r="D403" s="92">
        <v>15</v>
      </c>
      <c r="E403" s="133">
        <v>14.9</v>
      </c>
      <c r="F403" s="134">
        <v>223.5</v>
      </c>
      <c r="G403" s="135">
        <v>0.43</v>
      </c>
      <c r="H403" s="135">
        <v>6.45</v>
      </c>
      <c r="I403" s="92" t="s">
        <v>170</v>
      </c>
      <c r="J403" s="133">
        <f t="shared" si="36"/>
        <v>59.6</v>
      </c>
      <c r="K403" s="133">
        <f t="shared" si="37"/>
        <v>14.9</v>
      </c>
      <c r="L403" s="251">
        <f t="shared" si="41"/>
        <v>149</v>
      </c>
      <c r="M403" s="133">
        <f>59.6+149</f>
        <v>208.6</v>
      </c>
      <c r="N403" s="133">
        <v>14.9</v>
      </c>
      <c r="O403" s="244">
        <v>15</v>
      </c>
      <c r="P403" s="244">
        <f t="shared" si="39"/>
        <v>223.5</v>
      </c>
      <c r="Q403" s="77"/>
      <c r="R403" s="77"/>
      <c r="S403" s="77"/>
      <c r="T403" s="77">
        <v>2</v>
      </c>
      <c r="U403" s="77">
        <v>2</v>
      </c>
      <c r="V403" s="77"/>
      <c r="W403" s="136"/>
      <c r="X403" s="136"/>
      <c r="Y403" s="136"/>
      <c r="Z403" s="136"/>
      <c r="AA403" s="136"/>
      <c r="AB403" s="77"/>
      <c r="AC403" s="77">
        <v>1</v>
      </c>
      <c r="AD403" s="77"/>
      <c r="AE403" s="77"/>
      <c r="AF403" s="77"/>
      <c r="AG403" s="78">
        <f t="shared" si="40"/>
        <v>10</v>
      </c>
      <c r="AH403" s="78" t="s">
        <v>1775</v>
      </c>
      <c r="AI403" s="182" t="s">
        <v>4980</v>
      </c>
      <c r="AJ403" s="163">
        <f>7+8</f>
        <v>15</v>
      </c>
    </row>
    <row r="404" spans="1:36" hidden="1" x14ac:dyDescent="0.3">
      <c r="A404" s="131" t="s">
        <v>1260</v>
      </c>
      <c r="B404" s="132" t="s">
        <v>2158</v>
      </c>
      <c r="C404" s="132" t="s">
        <v>3651</v>
      </c>
      <c r="D404" s="92">
        <v>36</v>
      </c>
      <c r="E404" s="133">
        <v>4.8</v>
      </c>
      <c r="F404" s="134">
        <v>172.8</v>
      </c>
      <c r="G404" s="135">
        <v>0.25</v>
      </c>
      <c r="H404" s="135">
        <v>9</v>
      </c>
      <c r="I404" s="92" t="s">
        <v>170</v>
      </c>
      <c r="J404" s="133">
        <f t="shared" si="36"/>
        <v>0</v>
      </c>
      <c r="K404" s="133">
        <f t="shared" si="37"/>
        <v>0</v>
      </c>
      <c r="L404" s="251">
        <f t="shared" si="41"/>
        <v>172.79999999999998</v>
      </c>
      <c r="M404" s="133"/>
      <c r="N404" s="133"/>
      <c r="O404" s="244">
        <v>0</v>
      </c>
      <c r="P404" s="244">
        <f t="shared" si="39"/>
        <v>0</v>
      </c>
      <c r="Q404" s="77"/>
      <c r="R404" s="77"/>
      <c r="S404" s="77"/>
      <c r="T404" s="77"/>
      <c r="U404" s="77"/>
      <c r="V404" s="77"/>
      <c r="W404" s="136"/>
      <c r="X404" s="136"/>
      <c r="Y404" s="136"/>
      <c r="Z404" s="136"/>
      <c r="AA404" s="136"/>
      <c r="AB404" s="77"/>
      <c r="AC404" s="77"/>
      <c r="AD404" s="77"/>
      <c r="AE404" s="77"/>
      <c r="AF404" s="77"/>
      <c r="AG404" s="78">
        <f t="shared" si="40"/>
        <v>36</v>
      </c>
      <c r="AH404" s="78" t="s">
        <v>1772</v>
      </c>
      <c r="AI404" s="182" t="s">
        <v>4951</v>
      </c>
      <c r="AJ404" s="163">
        <v>36</v>
      </c>
    </row>
    <row r="405" spans="1:36" ht="31.2" hidden="1" x14ac:dyDescent="0.3">
      <c r="A405" s="131" t="s">
        <v>1263</v>
      </c>
      <c r="B405" s="132" t="s">
        <v>2159</v>
      </c>
      <c r="C405" s="132" t="s">
        <v>3652</v>
      </c>
      <c r="D405" s="92">
        <v>32</v>
      </c>
      <c r="E405" s="133">
        <v>235.1</v>
      </c>
      <c r="F405" s="134">
        <v>7523.2</v>
      </c>
      <c r="G405" s="135">
        <v>6.19</v>
      </c>
      <c r="H405" s="135">
        <v>198.08</v>
      </c>
      <c r="I405" s="92" t="s">
        <v>165</v>
      </c>
      <c r="J405" s="133">
        <f t="shared" ref="J405:J445" si="42">(Q405+R405+S405+T405+U405+V405+W405+X405)*E405</f>
        <v>3761.6</v>
      </c>
      <c r="K405" s="133">
        <f t="shared" ref="K405:K445" si="43">(Y405+Z405+AA405+AB405+AC405+AD405+AE405+AF405)*E405</f>
        <v>3761.6</v>
      </c>
      <c r="L405" s="251">
        <f t="shared" si="41"/>
        <v>0</v>
      </c>
      <c r="M405" s="133">
        <v>3761.6</v>
      </c>
      <c r="N405" s="133">
        <v>3761.6</v>
      </c>
      <c r="O405" s="244">
        <v>32</v>
      </c>
      <c r="P405" s="244">
        <f t="shared" si="39"/>
        <v>7523.2</v>
      </c>
      <c r="Q405" s="77">
        <v>2</v>
      </c>
      <c r="R405" s="77">
        <v>2</v>
      </c>
      <c r="S405" s="77">
        <v>2</v>
      </c>
      <c r="T405" s="77">
        <v>2</v>
      </c>
      <c r="U405" s="77">
        <v>2</v>
      </c>
      <c r="V405" s="77">
        <v>2</v>
      </c>
      <c r="W405" s="136">
        <v>2</v>
      </c>
      <c r="X405" s="136">
        <v>2</v>
      </c>
      <c r="Y405" s="136">
        <v>2</v>
      </c>
      <c r="Z405" s="136">
        <v>2</v>
      </c>
      <c r="AA405" s="136">
        <v>2</v>
      </c>
      <c r="AB405" s="77">
        <v>2</v>
      </c>
      <c r="AC405" s="77">
        <v>2</v>
      </c>
      <c r="AD405" s="77">
        <v>2</v>
      </c>
      <c r="AE405" s="77">
        <v>2</v>
      </c>
      <c r="AF405" s="77">
        <v>2</v>
      </c>
      <c r="AG405" s="78">
        <f t="shared" si="40"/>
        <v>0</v>
      </c>
      <c r="AH405" s="78"/>
      <c r="AI405" s="182" t="s">
        <v>4949</v>
      </c>
      <c r="AJ405" s="163">
        <v>7</v>
      </c>
    </row>
    <row r="406" spans="1:36" ht="31.2" hidden="1" x14ac:dyDescent="0.3">
      <c r="A406" s="131" t="s">
        <v>1266</v>
      </c>
      <c r="B406" s="132" t="s">
        <v>2160</v>
      </c>
      <c r="C406" s="132" t="s">
        <v>3653</v>
      </c>
      <c r="D406" s="92">
        <v>32</v>
      </c>
      <c r="E406" s="133">
        <v>232.1</v>
      </c>
      <c r="F406" s="134">
        <v>7427.2</v>
      </c>
      <c r="G406" s="135">
        <v>6.11</v>
      </c>
      <c r="H406" s="135">
        <v>195.52</v>
      </c>
      <c r="I406" s="92" t="s">
        <v>165</v>
      </c>
      <c r="J406" s="133">
        <f t="shared" si="42"/>
        <v>3713.6</v>
      </c>
      <c r="K406" s="133">
        <f t="shared" si="43"/>
        <v>3713.6</v>
      </c>
      <c r="L406" s="251">
        <f t="shared" si="41"/>
        <v>0</v>
      </c>
      <c r="M406" s="133">
        <v>3713.6</v>
      </c>
      <c r="N406" s="133">
        <v>3713.6</v>
      </c>
      <c r="O406" s="247">
        <v>32</v>
      </c>
      <c r="P406" s="244">
        <f t="shared" si="39"/>
        <v>7427.2</v>
      </c>
      <c r="Q406" s="77">
        <v>2</v>
      </c>
      <c r="R406" s="77">
        <v>2</v>
      </c>
      <c r="S406" s="77">
        <v>2</v>
      </c>
      <c r="T406" s="77">
        <v>2</v>
      </c>
      <c r="U406" s="77">
        <v>2</v>
      </c>
      <c r="V406" s="77">
        <v>2</v>
      </c>
      <c r="W406" s="136">
        <v>2</v>
      </c>
      <c r="X406" s="136">
        <v>2</v>
      </c>
      <c r="Y406" s="136">
        <v>2</v>
      </c>
      <c r="Z406" s="136">
        <v>2</v>
      </c>
      <c r="AA406" s="136">
        <v>2</v>
      </c>
      <c r="AB406" s="77">
        <v>2</v>
      </c>
      <c r="AC406" s="77">
        <v>2</v>
      </c>
      <c r="AD406" s="77">
        <v>2</v>
      </c>
      <c r="AE406" s="77">
        <v>2</v>
      </c>
      <c r="AF406" s="77">
        <v>2</v>
      </c>
      <c r="AG406" s="78">
        <f t="shared" si="40"/>
        <v>0</v>
      </c>
      <c r="AH406" s="78"/>
      <c r="AI406" s="182" t="s">
        <v>4949</v>
      </c>
      <c r="AJ406" s="163">
        <v>16</v>
      </c>
    </row>
    <row r="407" spans="1:36" ht="31.2" hidden="1" x14ac:dyDescent="0.3">
      <c r="A407" s="131" t="s">
        <v>1269</v>
      </c>
      <c r="B407" s="132" t="s">
        <v>2161</v>
      </c>
      <c r="C407" s="132" t="s">
        <v>3654</v>
      </c>
      <c r="D407" s="92">
        <v>8</v>
      </c>
      <c r="E407" s="133">
        <v>244.6</v>
      </c>
      <c r="F407" s="134">
        <v>1956.8</v>
      </c>
      <c r="G407" s="135">
        <v>6.44</v>
      </c>
      <c r="H407" s="135">
        <v>51.52</v>
      </c>
      <c r="I407" s="92" t="s">
        <v>165</v>
      </c>
      <c r="J407" s="133">
        <f t="shared" si="42"/>
        <v>978.4</v>
      </c>
      <c r="K407" s="133">
        <f t="shared" si="43"/>
        <v>978.4</v>
      </c>
      <c r="L407" s="251">
        <f t="shared" si="41"/>
        <v>0</v>
      </c>
      <c r="M407" s="133">
        <v>978.4</v>
      </c>
      <c r="N407" s="133">
        <v>978.4</v>
      </c>
      <c r="O407" s="244">
        <v>8</v>
      </c>
      <c r="P407" s="244">
        <f t="shared" si="39"/>
        <v>1956.8</v>
      </c>
      <c r="Q407" s="77"/>
      <c r="R407" s="77"/>
      <c r="S407" s="77"/>
      <c r="T407" s="111"/>
      <c r="U407" s="77">
        <v>4</v>
      </c>
      <c r="V407" s="77"/>
      <c r="W407" s="136"/>
      <c r="X407" s="136"/>
      <c r="Y407" s="136"/>
      <c r="Z407" s="136"/>
      <c r="AA407" s="136"/>
      <c r="AB407" s="77"/>
      <c r="AC407" s="77">
        <v>4</v>
      </c>
      <c r="AD407" s="77"/>
      <c r="AE407" s="77"/>
      <c r="AF407" s="77"/>
      <c r="AG407" s="78">
        <f t="shared" si="40"/>
        <v>0</v>
      </c>
      <c r="AH407" s="78"/>
      <c r="AI407" s="182" t="s">
        <v>4949</v>
      </c>
      <c r="AJ407" s="163">
        <v>5</v>
      </c>
    </row>
    <row r="408" spans="1:36" ht="31.2" hidden="1" x14ac:dyDescent="0.3">
      <c r="A408" s="131" t="s">
        <v>1272</v>
      </c>
      <c r="B408" s="132" t="s">
        <v>2162</v>
      </c>
      <c r="C408" s="132" t="s">
        <v>3655</v>
      </c>
      <c r="D408" s="92">
        <v>4</v>
      </c>
      <c r="E408" s="133">
        <v>234.8</v>
      </c>
      <c r="F408" s="134">
        <v>939.2</v>
      </c>
      <c r="G408" s="135">
        <v>6.18</v>
      </c>
      <c r="H408" s="135">
        <v>24.72</v>
      </c>
      <c r="I408" s="92" t="s">
        <v>165</v>
      </c>
      <c r="J408" s="133">
        <f t="shared" si="42"/>
        <v>469.6</v>
      </c>
      <c r="K408" s="133">
        <f t="shared" si="43"/>
        <v>469.6</v>
      </c>
      <c r="L408" s="251">
        <f t="shared" si="41"/>
        <v>0</v>
      </c>
      <c r="M408" s="133">
        <v>469.6</v>
      </c>
      <c r="N408" s="133">
        <v>469.6</v>
      </c>
      <c r="O408" s="244">
        <v>4</v>
      </c>
      <c r="P408" s="244">
        <f t="shared" si="39"/>
        <v>939.2</v>
      </c>
      <c r="Q408" s="77"/>
      <c r="R408" s="77"/>
      <c r="S408" s="77"/>
      <c r="T408" s="77"/>
      <c r="U408" s="77">
        <v>2</v>
      </c>
      <c r="V408" s="77"/>
      <c r="W408" s="136"/>
      <c r="X408" s="136"/>
      <c r="Y408" s="136"/>
      <c r="Z408" s="136"/>
      <c r="AA408" s="136"/>
      <c r="AB408" s="77"/>
      <c r="AC408" s="77">
        <v>2</v>
      </c>
      <c r="AD408" s="77"/>
      <c r="AE408" s="77"/>
      <c r="AF408" s="77"/>
      <c r="AG408" s="78">
        <f t="shared" si="40"/>
        <v>0</v>
      </c>
      <c r="AH408" s="78"/>
      <c r="AI408" s="182" t="s">
        <v>4949</v>
      </c>
      <c r="AJ408" s="163">
        <v>1</v>
      </c>
    </row>
    <row r="409" spans="1:36" hidden="1" x14ac:dyDescent="0.3">
      <c r="A409" s="131" t="s">
        <v>1275</v>
      </c>
      <c r="B409" s="132" t="s">
        <v>2163</v>
      </c>
      <c r="C409" s="132" t="s">
        <v>3656</v>
      </c>
      <c r="D409" s="92">
        <v>4</v>
      </c>
      <c r="E409" s="133">
        <v>384.7</v>
      </c>
      <c r="F409" s="134">
        <v>1538.8</v>
      </c>
      <c r="G409" s="135">
        <v>8.3800000000000008</v>
      </c>
      <c r="H409" s="135">
        <v>33.520000000000003</v>
      </c>
      <c r="I409" s="92" t="s">
        <v>165</v>
      </c>
      <c r="J409" s="133">
        <f t="shared" si="42"/>
        <v>769.4</v>
      </c>
      <c r="K409" s="133">
        <f t="shared" si="43"/>
        <v>769.4</v>
      </c>
      <c r="L409" s="251">
        <f t="shared" si="41"/>
        <v>0</v>
      </c>
      <c r="M409" s="133"/>
      <c r="N409" s="133"/>
      <c r="O409" s="244">
        <v>0</v>
      </c>
      <c r="P409" s="244">
        <f t="shared" si="39"/>
        <v>0</v>
      </c>
      <c r="Q409" s="77"/>
      <c r="R409" s="77"/>
      <c r="S409" s="77"/>
      <c r="T409" s="77"/>
      <c r="U409" s="77">
        <v>2</v>
      </c>
      <c r="V409" s="77"/>
      <c r="W409" s="136"/>
      <c r="X409" s="136"/>
      <c r="Y409" s="136"/>
      <c r="Z409" s="136"/>
      <c r="AA409" s="136"/>
      <c r="AB409" s="77"/>
      <c r="AC409" s="77">
        <v>2</v>
      </c>
      <c r="AD409" s="77"/>
      <c r="AE409" s="77"/>
      <c r="AF409" s="77"/>
      <c r="AG409" s="78">
        <f t="shared" si="40"/>
        <v>0</v>
      </c>
      <c r="AH409" s="78"/>
      <c r="AI409" s="182"/>
      <c r="AJ409" s="163"/>
    </row>
    <row r="410" spans="1:36" hidden="1" x14ac:dyDescent="0.3">
      <c r="A410" s="131" t="s">
        <v>1278</v>
      </c>
      <c r="B410" s="132" t="s">
        <v>2164</v>
      </c>
      <c r="C410" s="132" t="s">
        <v>3657</v>
      </c>
      <c r="D410" s="92">
        <v>2</v>
      </c>
      <c r="E410" s="133">
        <v>218.4</v>
      </c>
      <c r="F410" s="134">
        <v>436.8</v>
      </c>
      <c r="G410" s="135">
        <v>4.96</v>
      </c>
      <c r="H410" s="135">
        <v>9.92</v>
      </c>
      <c r="I410" s="92" t="s">
        <v>165</v>
      </c>
      <c r="J410" s="133">
        <f t="shared" si="42"/>
        <v>218.4</v>
      </c>
      <c r="K410" s="133">
        <f t="shared" si="43"/>
        <v>218.4</v>
      </c>
      <c r="L410" s="251">
        <f t="shared" si="41"/>
        <v>0</v>
      </c>
      <c r="M410" s="133">
        <v>218.4</v>
      </c>
      <c r="N410" s="133">
        <v>218.4</v>
      </c>
      <c r="O410" s="244">
        <v>2</v>
      </c>
      <c r="P410" s="244">
        <f t="shared" si="39"/>
        <v>436.8</v>
      </c>
      <c r="Q410" s="77"/>
      <c r="R410" s="77"/>
      <c r="S410" s="77"/>
      <c r="T410" s="77"/>
      <c r="U410" s="77">
        <v>1</v>
      </c>
      <c r="V410" s="77"/>
      <c r="W410" s="136"/>
      <c r="X410" s="136"/>
      <c r="Y410" s="136"/>
      <c r="Z410" s="136"/>
      <c r="AA410" s="136"/>
      <c r="AB410" s="77"/>
      <c r="AC410" s="77">
        <v>1</v>
      </c>
      <c r="AD410" s="77"/>
      <c r="AE410" s="77"/>
      <c r="AF410" s="77"/>
      <c r="AG410" s="78">
        <f t="shared" si="40"/>
        <v>0</v>
      </c>
      <c r="AH410" s="78"/>
      <c r="AI410" s="182"/>
      <c r="AJ410" s="163"/>
    </row>
    <row r="411" spans="1:36" hidden="1" x14ac:dyDescent="0.3">
      <c r="A411" s="131" t="s">
        <v>1281</v>
      </c>
      <c r="B411" s="132" t="s">
        <v>2165</v>
      </c>
      <c r="C411" s="132" t="s">
        <v>3658</v>
      </c>
      <c r="D411" s="92">
        <v>2</v>
      </c>
      <c r="E411" s="133">
        <v>218.4</v>
      </c>
      <c r="F411" s="134">
        <v>436.8</v>
      </c>
      <c r="G411" s="135">
        <v>4.96</v>
      </c>
      <c r="H411" s="135">
        <v>9.92</v>
      </c>
      <c r="I411" s="92" t="s">
        <v>165</v>
      </c>
      <c r="J411" s="133">
        <f t="shared" si="42"/>
        <v>218.4</v>
      </c>
      <c r="K411" s="133">
        <f t="shared" si="43"/>
        <v>218.4</v>
      </c>
      <c r="L411" s="251">
        <f t="shared" si="41"/>
        <v>0</v>
      </c>
      <c r="M411" s="133">
        <v>218.4</v>
      </c>
      <c r="N411" s="133">
        <v>218.4</v>
      </c>
      <c r="O411" s="244">
        <v>2</v>
      </c>
      <c r="P411" s="244">
        <f t="shared" si="39"/>
        <v>436.8</v>
      </c>
      <c r="Q411" s="77"/>
      <c r="R411" s="77"/>
      <c r="S411" s="77"/>
      <c r="T411" s="77"/>
      <c r="U411" s="77">
        <v>1</v>
      </c>
      <c r="V411" s="77"/>
      <c r="W411" s="136"/>
      <c r="X411" s="136"/>
      <c r="Y411" s="136"/>
      <c r="Z411" s="136"/>
      <c r="AA411" s="136"/>
      <c r="AB411" s="77"/>
      <c r="AC411" s="77">
        <v>1</v>
      </c>
      <c r="AD411" s="77"/>
      <c r="AE411" s="77"/>
      <c r="AF411" s="77"/>
      <c r="AG411" s="78">
        <f t="shared" si="40"/>
        <v>0</v>
      </c>
      <c r="AH411" s="78"/>
      <c r="AI411" s="182"/>
      <c r="AJ411" s="163"/>
    </row>
    <row r="412" spans="1:36" hidden="1" x14ac:dyDescent="0.3">
      <c r="A412" s="131" t="s">
        <v>1284</v>
      </c>
      <c r="B412" s="132" t="s">
        <v>2166</v>
      </c>
      <c r="C412" s="132" t="s">
        <v>3659</v>
      </c>
      <c r="D412" s="92">
        <v>4</v>
      </c>
      <c r="E412" s="133">
        <v>220.4</v>
      </c>
      <c r="F412" s="134">
        <v>881.6</v>
      </c>
      <c r="G412" s="135">
        <v>5.01</v>
      </c>
      <c r="H412" s="135">
        <v>20.04</v>
      </c>
      <c r="I412" s="92" t="s">
        <v>165</v>
      </c>
      <c r="J412" s="133">
        <f t="shared" si="42"/>
        <v>440.8</v>
      </c>
      <c r="K412" s="133">
        <f t="shared" si="43"/>
        <v>440.8</v>
      </c>
      <c r="L412" s="251">
        <f t="shared" si="41"/>
        <v>0</v>
      </c>
      <c r="M412" s="133">
        <v>440.8</v>
      </c>
      <c r="N412" s="133">
        <v>440.8</v>
      </c>
      <c r="O412" s="244">
        <v>4</v>
      </c>
      <c r="P412" s="244">
        <f t="shared" si="39"/>
        <v>881.6</v>
      </c>
      <c r="Q412" s="77"/>
      <c r="R412" s="77"/>
      <c r="S412" s="77"/>
      <c r="T412" s="77"/>
      <c r="U412" s="77">
        <v>2</v>
      </c>
      <c r="V412" s="77"/>
      <c r="W412" s="136"/>
      <c r="X412" s="136"/>
      <c r="Y412" s="136"/>
      <c r="Z412" s="136"/>
      <c r="AA412" s="136"/>
      <c r="AB412" s="77"/>
      <c r="AC412" s="77">
        <v>2</v>
      </c>
      <c r="AD412" s="77"/>
      <c r="AE412" s="77"/>
      <c r="AF412" s="77"/>
      <c r="AG412" s="78">
        <f t="shared" si="40"/>
        <v>0</v>
      </c>
      <c r="AH412" s="78"/>
      <c r="AI412" s="182"/>
      <c r="AJ412" s="163"/>
    </row>
    <row r="413" spans="1:36" hidden="1" x14ac:dyDescent="0.3">
      <c r="A413" s="131" t="s">
        <v>1287</v>
      </c>
      <c r="B413" s="132" t="s">
        <v>2167</v>
      </c>
      <c r="C413" s="132" t="s">
        <v>3660</v>
      </c>
      <c r="D413" s="92">
        <v>4</v>
      </c>
      <c r="E413" s="133">
        <v>107.7</v>
      </c>
      <c r="F413" s="134">
        <v>430.8</v>
      </c>
      <c r="G413" s="135">
        <v>2.96</v>
      </c>
      <c r="H413" s="135">
        <v>11.84</v>
      </c>
      <c r="I413" s="92" t="s">
        <v>165</v>
      </c>
      <c r="J413" s="133">
        <f t="shared" si="42"/>
        <v>215.4</v>
      </c>
      <c r="K413" s="133">
        <f t="shared" si="43"/>
        <v>215.4</v>
      </c>
      <c r="L413" s="251">
        <f t="shared" si="41"/>
        <v>0</v>
      </c>
      <c r="M413" s="133"/>
      <c r="N413" s="133"/>
      <c r="O413" s="244">
        <v>0</v>
      </c>
      <c r="P413" s="244">
        <f t="shared" si="39"/>
        <v>0</v>
      </c>
      <c r="Q413" s="77"/>
      <c r="R413" s="77"/>
      <c r="S413" s="77"/>
      <c r="T413" s="77"/>
      <c r="U413" s="77">
        <v>2</v>
      </c>
      <c r="V413" s="77"/>
      <c r="W413" s="136"/>
      <c r="X413" s="136"/>
      <c r="Y413" s="136"/>
      <c r="Z413" s="136"/>
      <c r="AA413" s="136"/>
      <c r="AB413" s="77"/>
      <c r="AC413" s="77">
        <v>2</v>
      </c>
      <c r="AD413" s="77"/>
      <c r="AE413" s="77"/>
      <c r="AF413" s="77"/>
      <c r="AG413" s="78">
        <f t="shared" si="40"/>
        <v>0</v>
      </c>
      <c r="AH413" s="78"/>
      <c r="AI413" s="182" t="s">
        <v>4971</v>
      </c>
      <c r="AJ413" s="163">
        <v>4</v>
      </c>
    </row>
    <row r="414" spans="1:36" hidden="1" x14ac:dyDescent="0.3">
      <c r="A414" s="131" t="s">
        <v>1290</v>
      </c>
      <c r="B414" s="132" t="s">
        <v>2168</v>
      </c>
      <c r="C414" s="132" t="s">
        <v>3661</v>
      </c>
      <c r="D414" s="92">
        <v>4</v>
      </c>
      <c r="E414" s="133">
        <v>110.5</v>
      </c>
      <c r="F414" s="134">
        <v>442</v>
      </c>
      <c r="G414" s="135">
        <v>3.04</v>
      </c>
      <c r="H414" s="135">
        <v>12.16</v>
      </c>
      <c r="I414" s="92" t="s">
        <v>165</v>
      </c>
      <c r="J414" s="133">
        <f t="shared" si="42"/>
        <v>221</v>
      </c>
      <c r="K414" s="133">
        <f t="shared" si="43"/>
        <v>221</v>
      </c>
      <c r="L414" s="251">
        <f t="shared" si="41"/>
        <v>0</v>
      </c>
      <c r="M414" s="133"/>
      <c r="N414" s="133"/>
      <c r="O414" s="244">
        <v>0</v>
      </c>
      <c r="P414" s="244">
        <f t="shared" si="39"/>
        <v>0</v>
      </c>
      <c r="Q414" s="77"/>
      <c r="R414" s="77"/>
      <c r="S414" s="77"/>
      <c r="T414" s="77"/>
      <c r="U414" s="77">
        <v>2</v>
      </c>
      <c r="V414" s="77"/>
      <c r="W414" s="136"/>
      <c r="X414" s="136"/>
      <c r="Y414" s="136"/>
      <c r="Z414" s="136"/>
      <c r="AA414" s="136"/>
      <c r="AB414" s="77"/>
      <c r="AC414" s="77">
        <v>2</v>
      </c>
      <c r="AD414" s="77"/>
      <c r="AE414" s="77"/>
      <c r="AF414" s="77"/>
      <c r="AG414" s="78">
        <f t="shared" si="40"/>
        <v>0</v>
      </c>
      <c r="AH414" s="78"/>
      <c r="AI414" s="182" t="s">
        <v>4971</v>
      </c>
      <c r="AJ414" s="163">
        <v>4</v>
      </c>
    </row>
    <row r="415" spans="1:36" hidden="1" x14ac:dyDescent="0.3">
      <c r="A415" s="131" t="s">
        <v>1293</v>
      </c>
      <c r="B415" s="132" t="s">
        <v>2169</v>
      </c>
      <c r="C415" s="132" t="s">
        <v>3662</v>
      </c>
      <c r="D415" s="92">
        <v>56</v>
      </c>
      <c r="E415" s="133">
        <v>55</v>
      </c>
      <c r="F415" s="134">
        <v>3080</v>
      </c>
      <c r="G415" s="135">
        <v>1.78</v>
      </c>
      <c r="H415" s="135">
        <v>99.68</v>
      </c>
      <c r="I415" s="92" t="s">
        <v>165</v>
      </c>
      <c r="J415" s="133">
        <f t="shared" si="42"/>
        <v>1540</v>
      </c>
      <c r="K415" s="133">
        <f t="shared" si="43"/>
        <v>1540</v>
      </c>
      <c r="L415" s="251">
        <f t="shared" si="41"/>
        <v>0</v>
      </c>
      <c r="M415" s="133"/>
      <c r="N415" s="133"/>
      <c r="O415" s="244">
        <v>0</v>
      </c>
      <c r="P415" s="244">
        <f t="shared" si="39"/>
        <v>0</v>
      </c>
      <c r="Q415" s="77"/>
      <c r="R415" s="77">
        <v>4</v>
      </c>
      <c r="S415" s="77">
        <v>4</v>
      </c>
      <c r="T415" s="77">
        <v>4</v>
      </c>
      <c r="U415" s="77">
        <v>4</v>
      </c>
      <c r="V415" s="77">
        <v>4</v>
      </c>
      <c r="W415" s="136">
        <v>4</v>
      </c>
      <c r="X415" s="136">
        <v>4</v>
      </c>
      <c r="Y415" s="136"/>
      <c r="Z415" s="136">
        <v>4</v>
      </c>
      <c r="AA415" s="136">
        <v>4</v>
      </c>
      <c r="AB415" s="77">
        <v>4</v>
      </c>
      <c r="AC415" s="77">
        <v>4</v>
      </c>
      <c r="AD415" s="77">
        <v>4</v>
      </c>
      <c r="AE415" s="77">
        <v>4</v>
      </c>
      <c r="AF415" s="77">
        <v>4</v>
      </c>
      <c r="AG415" s="78">
        <f t="shared" si="40"/>
        <v>0</v>
      </c>
      <c r="AH415" s="78"/>
      <c r="AI415" s="182" t="s">
        <v>4951</v>
      </c>
      <c r="AJ415" s="163">
        <v>5</v>
      </c>
    </row>
    <row r="416" spans="1:36" hidden="1" x14ac:dyDescent="0.3">
      <c r="A416" s="131" t="s">
        <v>1296</v>
      </c>
      <c r="B416" s="132" t="s">
        <v>2170</v>
      </c>
      <c r="C416" s="132" t="s">
        <v>3663</v>
      </c>
      <c r="D416" s="92">
        <v>2</v>
      </c>
      <c r="E416" s="133">
        <v>48.2</v>
      </c>
      <c r="F416" s="134">
        <v>96.4</v>
      </c>
      <c r="G416" s="135">
        <v>1.56</v>
      </c>
      <c r="H416" s="135">
        <v>3.12</v>
      </c>
      <c r="I416" s="92" t="s">
        <v>165</v>
      </c>
      <c r="J416" s="133">
        <f t="shared" si="42"/>
        <v>48.2</v>
      </c>
      <c r="K416" s="133">
        <f t="shared" si="43"/>
        <v>48.2</v>
      </c>
      <c r="L416" s="251">
        <f t="shared" si="41"/>
        <v>0</v>
      </c>
      <c r="M416" s="133">
        <v>48.2</v>
      </c>
      <c r="N416" s="133">
        <v>48.2</v>
      </c>
      <c r="O416" s="244">
        <v>2</v>
      </c>
      <c r="P416" s="244">
        <f t="shared" si="39"/>
        <v>96.4</v>
      </c>
      <c r="Q416" s="77"/>
      <c r="R416" s="77"/>
      <c r="S416" s="77"/>
      <c r="T416" s="77"/>
      <c r="U416" s="77">
        <v>1</v>
      </c>
      <c r="V416" s="77"/>
      <c r="W416" s="136"/>
      <c r="X416" s="136"/>
      <c r="Y416" s="136"/>
      <c r="Z416" s="136"/>
      <c r="AA416" s="136"/>
      <c r="AB416" s="77"/>
      <c r="AC416" s="77">
        <v>1</v>
      </c>
      <c r="AD416" s="77"/>
      <c r="AE416" s="77"/>
      <c r="AF416" s="77"/>
      <c r="AG416" s="78">
        <f t="shared" si="40"/>
        <v>0</v>
      </c>
      <c r="AH416" s="78"/>
      <c r="AI416" s="182" t="s">
        <v>4951</v>
      </c>
      <c r="AJ416" s="163">
        <v>2</v>
      </c>
    </row>
    <row r="417" spans="1:36" hidden="1" x14ac:dyDescent="0.3">
      <c r="A417" s="131" t="s">
        <v>1299</v>
      </c>
      <c r="B417" s="132" t="s">
        <v>2171</v>
      </c>
      <c r="C417" s="132" t="s">
        <v>3664</v>
      </c>
      <c r="D417" s="92">
        <v>2</v>
      </c>
      <c r="E417" s="133">
        <v>51</v>
      </c>
      <c r="F417" s="134">
        <v>102</v>
      </c>
      <c r="G417" s="135">
        <v>1.65</v>
      </c>
      <c r="H417" s="135">
        <v>3.3</v>
      </c>
      <c r="I417" s="92" t="s">
        <v>165</v>
      </c>
      <c r="J417" s="133">
        <f t="shared" si="42"/>
        <v>51</v>
      </c>
      <c r="K417" s="133">
        <f t="shared" si="43"/>
        <v>51</v>
      </c>
      <c r="L417" s="251">
        <f t="shared" si="41"/>
        <v>0</v>
      </c>
      <c r="M417" s="133">
        <v>51</v>
      </c>
      <c r="N417" s="133">
        <v>51</v>
      </c>
      <c r="O417" s="244">
        <v>2</v>
      </c>
      <c r="P417" s="244">
        <f t="shared" si="39"/>
        <v>102</v>
      </c>
      <c r="Q417" s="77"/>
      <c r="R417" s="77"/>
      <c r="S417" s="77"/>
      <c r="T417" s="77"/>
      <c r="U417" s="77">
        <v>1</v>
      </c>
      <c r="V417" s="77"/>
      <c r="W417" s="136"/>
      <c r="X417" s="136"/>
      <c r="Y417" s="136"/>
      <c r="Z417" s="136"/>
      <c r="AA417" s="136"/>
      <c r="AB417" s="77"/>
      <c r="AC417" s="77">
        <v>1</v>
      </c>
      <c r="AD417" s="77"/>
      <c r="AE417" s="77"/>
      <c r="AF417" s="77"/>
      <c r="AG417" s="78">
        <f t="shared" si="40"/>
        <v>0</v>
      </c>
      <c r="AH417" s="78"/>
      <c r="AI417" s="182" t="s">
        <v>4951</v>
      </c>
      <c r="AJ417" s="163">
        <v>2</v>
      </c>
    </row>
    <row r="418" spans="1:36" hidden="1" x14ac:dyDescent="0.3">
      <c r="A418" s="131" t="s">
        <v>1302</v>
      </c>
      <c r="B418" s="132" t="s">
        <v>2172</v>
      </c>
      <c r="C418" s="132" t="s">
        <v>3665</v>
      </c>
      <c r="D418" s="92">
        <v>2</v>
      </c>
      <c r="E418" s="133">
        <v>54.3</v>
      </c>
      <c r="F418" s="134">
        <v>108.6</v>
      </c>
      <c r="G418" s="135">
        <v>1.76</v>
      </c>
      <c r="H418" s="135">
        <v>3.52</v>
      </c>
      <c r="I418" s="92" t="s">
        <v>165</v>
      </c>
      <c r="J418" s="133">
        <f t="shared" si="42"/>
        <v>54.3</v>
      </c>
      <c r="K418" s="133">
        <f t="shared" si="43"/>
        <v>54.3</v>
      </c>
      <c r="L418" s="251">
        <f t="shared" si="41"/>
        <v>0</v>
      </c>
      <c r="M418" s="133">
        <v>54.3</v>
      </c>
      <c r="N418" s="133">
        <v>54.3</v>
      </c>
      <c r="O418" s="244">
        <v>2</v>
      </c>
      <c r="P418" s="244">
        <f t="shared" si="39"/>
        <v>108.6</v>
      </c>
      <c r="Q418" s="77"/>
      <c r="R418" s="77"/>
      <c r="S418" s="77"/>
      <c r="T418" s="77"/>
      <c r="U418" s="77">
        <v>1</v>
      </c>
      <c r="V418" s="77"/>
      <c r="W418" s="136"/>
      <c r="X418" s="136"/>
      <c r="Y418" s="136"/>
      <c r="Z418" s="136"/>
      <c r="AA418" s="136"/>
      <c r="AB418" s="77"/>
      <c r="AC418" s="77">
        <v>1</v>
      </c>
      <c r="AD418" s="77"/>
      <c r="AE418" s="77"/>
      <c r="AF418" s="77"/>
      <c r="AG418" s="78">
        <f t="shared" si="40"/>
        <v>0</v>
      </c>
      <c r="AH418" s="78"/>
      <c r="AI418" s="182" t="s">
        <v>4951</v>
      </c>
      <c r="AJ418" s="163">
        <v>2</v>
      </c>
    </row>
    <row r="419" spans="1:36" hidden="1" x14ac:dyDescent="0.3">
      <c r="A419" s="131" t="s">
        <v>1305</v>
      </c>
      <c r="B419" s="132" t="s">
        <v>2173</v>
      </c>
      <c r="C419" s="132" t="s">
        <v>3666</v>
      </c>
      <c r="D419" s="92">
        <v>2</v>
      </c>
      <c r="E419" s="133">
        <v>55.3</v>
      </c>
      <c r="F419" s="134">
        <v>110.6</v>
      </c>
      <c r="G419" s="135">
        <v>1.79</v>
      </c>
      <c r="H419" s="135">
        <v>3.58</v>
      </c>
      <c r="I419" s="92" t="s">
        <v>165</v>
      </c>
      <c r="J419" s="133">
        <f t="shared" si="42"/>
        <v>55.3</v>
      </c>
      <c r="K419" s="133">
        <f t="shared" si="43"/>
        <v>55.3</v>
      </c>
      <c r="L419" s="251">
        <f t="shared" si="41"/>
        <v>0</v>
      </c>
      <c r="M419" s="133"/>
      <c r="N419" s="133"/>
      <c r="O419" s="244">
        <v>0</v>
      </c>
      <c r="P419" s="244">
        <f t="shared" si="39"/>
        <v>0</v>
      </c>
      <c r="Q419" s="77"/>
      <c r="R419" s="77"/>
      <c r="S419" s="77"/>
      <c r="T419" s="77"/>
      <c r="U419" s="77">
        <v>1</v>
      </c>
      <c r="V419" s="77"/>
      <c r="W419" s="136"/>
      <c r="X419" s="136"/>
      <c r="Y419" s="136"/>
      <c r="Z419" s="136"/>
      <c r="AA419" s="136"/>
      <c r="AB419" s="77"/>
      <c r="AC419" s="77">
        <v>1</v>
      </c>
      <c r="AD419" s="77"/>
      <c r="AE419" s="77"/>
      <c r="AF419" s="77"/>
      <c r="AG419" s="78">
        <f t="shared" si="40"/>
        <v>0</v>
      </c>
      <c r="AH419" s="78"/>
      <c r="AI419" s="182"/>
      <c r="AJ419" s="163"/>
    </row>
    <row r="420" spans="1:36" hidden="1" x14ac:dyDescent="0.3">
      <c r="A420" s="131" t="s">
        <v>1308</v>
      </c>
      <c r="B420" s="132" t="s">
        <v>2174</v>
      </c>
      <c r="C420" s="132" t="s">
        <v>3667</v>
      </c>
      <c r="D420" s="92">
        <v>2</v>
      </c>
      <c r="E420" s="133">
        <v>37.299999999999997</v>
      </c>
      <c r="F420" s="134">
        <v>74.599999999999994</v>
      </c>
      <c r="G420" s="135">
        <v>1.21</v>
      </c>
      <c r="H420" s="135">
        <v>2.42</v>
      </c>
      <c r="I420" s="92" t="s">
        <v>165</v>
      </c>
      <c r="J420" s="133">
        <f t="shared" si="42"/>
        <v>37.299999999999997</v>
      </c>
      <c r="K420" s="133">
        <f t="shared" si="43"/>
        <v>37.299999999999997</v>
      </c>
      <c r="L420" s="251">
        <f t="shared" si="41"/>
        <v>0</v>
      </c>
      <c r="M420" s="133"/>
      <c r="N420" s="133"/>
      <c r="O420" s="244">
        <v>0</v>
      </c>
      <c r="P420" s="244">
        <f t="shared" si="39"/>
        <v>0</v>
      </c>
      <c r="Q420" s="77"/>
      <c r="R420" s="77"/>
      <c r="S420" s="77"/>
      <c r="T420" s="77"/>
      <c r="U420" s="77">
        <v>1</v>
      </c>
      <c r="V420" s="77"/>
      <c r="W420" s="136"/>
      <c r="X420" s="136"/>
      <c r="Y420" s="136"/>
      <c r="Z420" s="136"/>
      <c r="AA420" s="136"/>
      <c r="AB420" s="77"/>
      <c r="AC420" s="77">
        <v>1</v>
      </c>
      <c r="AD420" s="77"/>
      <c r="AE420" s="77"/>
      <c r="AF420" s="77"/>
      <c r="AG420" s="78">
        <f t="shared" si="40"/>
        <v>0</v>
      </c>
      <c r="AH420" s="78"/>
      <c r="AI420" s="182"/>
      <c r="AJ420" s="163"/>
    </row>
    <row r="421" spans="1:36" hidden="1" x14ac:dyDescent="0.3">
      <c r="A421" s="131" t="s">
        <v>1311</v>
      </c>
      <c r="B421" s="132" t="s">
        <v>2175</v>
      </c>
      <c r="C421" s="132" t="s">
        <v>3668</v>
      </c>
      <c r="D421" s="92">
        <v>4</v>
      </c>
      <c r="E421" s="133">
        <v>35.700000000000003</v>
      </c>
      <c r="F421" s="134">
        <v>142.80000000000001</v>
      </c>
      <c r="G421" s="135">
        <v>1.1599999999999999</v>
      </c>
      <c r="H421" s="135">
        <v>4.6399999999999997</v>
      </c>
      <c r="I421" s="92" t="s">
        <v>165</v>
      </c>
      <c r="J421" s="133">
        <f t="shared" si="42"/>
        <v>71.400000000000006</v>
      </c>
      <c r="K421" s="133">
        <f t="shared" si="43"/>
        <v>71.400000000000006</v>
      </c>
      <c r="L421" s="251">
        <f t="shared" si="41"/>
        <v>0</v>
      </c>
      <c r="M421" s="133"/>
      <c r="N421" s="133"/>
      <c r="O421" s="244">
        <v>0</v>
      </c>
      <c r="P421" s="244">
        <f t="shared" si="39"/>
        <v>0</v>
      </c>
      <c r="Q421" s="77"/>
      <c r="R421" s="77"/>
      <c r="S421" s="77"/>
      <c r="T421" s="77"/>
      <c r="U421" s="77">
        <v>2</v>
      </c>
      <c r="V421" s="77"/>
      <c r="W421" s="136"/>
      <c r="X421" s="136"/>
      <c r="Y421" s="136"/>
      <c r="Z421" s="136"/>
      <c r="AA421" s="136"/>
      <c r="AB421" s="77"/>
      <c r="AC421" s="77">
        <v>2</v>
      </c>
      <c r="AD421" s="77"/>
      <c r="AE421" s="77"/>
      <c r="AF421" s="77"/>
      <c r="AG421" s="78">
        <f t="shared" si="40"/>
        <v>0</v>
      </c>
      <c r="AH421" s="78"/>
      <c r="AI421" s="182"/>
      <c r="AJ421" s="163"/>
    </row>
    <row r="422" spans="1:36" hidden="1" x14ac:dyDescent="0.3">
      <c r="A422" s="131" t="s">
        <v>1314</v>
      </c>
      <c r="B422" s="132" t="s">
        <v>2176</v>
      </c>
      <c r="C422" s="132" t="s">
        <v>3669</v>
      </c>
      <c r="D422" s="92">
        <v>2</v>
      </c>
      <c r="E422" s="133">
        <v>29.5</v>
      </c>
      <c r="F422" s="134">
        <v>59</v>
      </c>
      <c r="G422" s="135">
        <v>0.96</v>
      </c>
      <c r="H422" s="135">
        <v>1.92</v>
      </c>
      <c r="I422" s="92" t="s">
        <v>165</v>
      </c>
      <c r="J422" s="133">
        <f t="shared" si="42"/>
        <v>29.5</v>
      </c>
      <c r="K422" s="133">
        <f t="shared" si="43"/>
        <v>29.5</v>
      </c>
      <c r="L422" s="251">
        <f t="shared" si="41"/>
        <v>0</v>
      </c>
      <c r="M422" s="133">
        <v>29.5</v>
      </c>
      <c r="N422" s="133">
        <v>29.5</v>
      </c>
      <c r="O422" s="244">
        <v>2</v>
      </c>
      <c r="P422" s="244">
        <f t="shared" si="39"/>
        <v>59</v>
      </c>
      <c r="Q422" s="77"/>
      <c r="R422" s="77"/>
      <c r="S422" s="77"/>
      <c r="T422" s="77"/>
      <c r="U422" s="77">
        <v>1</v>
      </c>
      <c r="V422" s="77"/>
      <c r="W422" s="136"/>
      <c r="X422" s="136"/>
      <c r="Y422" s="136"/>
      <c r="Z422" s="136"/>
      <c r="AA422" s="136"/>
      <c r="AB422" s="77"/>
      <c r="AC422" s="77">
        <v>1</v>
      </c>
      <c r="AD422" s="77"/>
      <c r="AE422" s="77"/>
      <c r="AF422" s="77"/>
      <c r="AG422" s="78">
        <f t="shared" si="40"/>
        <v>0</v>
      </c>
      <c r="AH422" s="78"/>
      <c r="AI422" s="182" t="s">
        <v>4951</v>
      </c>
      <c r="AJ422" s="163">
        <v>2</v>
      </c>
    </row>
    <row r="423" spans="1:36" hidden="1" x14ac:dyDescent="0.3">
      <c r="A423" s="131" t="s">
        <v>1317</v>
      </c>
      <c r="B423" s="132" t="s">
        <v>2177</v>
      </c>
      <c r="C423" s="132" t="s">
        <v>3670</v>
      </c>
      <c r="D423" s="92">
        <v>2</v>
      </c>
      <c r="E423" s="133">
        <v>24.7</v>
      </c>
      <c r="F423" s="134">
        <v>49.4</v>
      </c>
      <c r="G423" s="135">
        <v>0.8</v>
      </c>
      <c r="H423" s="135">
        <v>1.6</v>
      </c>
      <c r="I423" s="92" t="s">
        <v>165</v>
      </c>
      <c r="J423" s="133">
        <f t="shared" si="42"/>
        <v>24.7</v>
      </c>
      <c r="K423" s="133">
        <f t="shared" si="43"/>
        <v>24.7</v>
      </c>
      <c r="L423" s="251">
        <f t="shared" si="41"/>
        <v>0</v>
      </c>
      <c r="M423" s="133">
        <v>24.7</v>
      </c>
      <c r="N423" s="133">
        <v>24.7</v>
      </c>
      <c r="O423" s="244">
        <v>2</v>
      </c>
      <c r="P423" s="244">
        <f t="shared" si="39"/>
        <v>49.4</v>
      </c>
      <c r="Q423" s="77"/>
      <c r="R423" s="77"/>
      <c r="S423" s="77"/>
      <c r="T423" s="77"/>
      <c r="U423" s="77">
        <v>1</v>
      </c>
      <c r="V423" s="77"/>
      <c r="W423" s="136"/>
      <c r="X423" s="136"/>
      <c r="Y423" s="136"/>
      <c r="Z423" s="136"/>
      <c r="AA423" s="136"/>
      <c r="AB423" s="77"/>
      <c r="AC423" s="77">
        <v>1</v>
      </c>
      <c r="AD423" s="77"/>
      <c r="AE423" s="77"/>
      <c r="AF423" s="77"/>
      <c r="AG423" s="78">
        <f t="shared" si="40"/>
        <v>0</v>
      </c>
      <c r="AH423" s="78"/>
      <c r="AI423" s="182" t="s">
        <v>4951</v>
      </c>
      <c r="AJ423" s="163">
        <v>2</v>
      </c>
    </row>
    <row r="424" spans="1:36" hidden="1" x14ac:dyDescent="0.3">
      <c r="A424" s="131" t="s">
        <v>1320</v>
      </c>
      <c r="B424" s="132" t="s">
        <v>2178</v>
      </c>
      <c r="C424" s="132" t="s">
        <v>3671</v>
      </c>
      <c r="D424" s="92">
        <v>4</v>
      </c>
      <c r="E424" s="133">
        <v>222</v>
      </c>
      <c r="F424" s="134">
        <v>888</v>
      </c>
      <c r="G424" s="135">
        <v>5.07</v>
      </c>
      <c r="H424" s="135">
        <v>20.28</v>
      </c>
      <c r="I424" s="92" t="s">
        <v>165</v>
      </c>
      <c r="J424" s="133">
        <f t="shared" si="42"/>
        <v>444</v>
      </c>
      <c r="K424" s="133">
        <f t="shared" si="43"/>
        <v>444</v>
      </c>
      <c r="L424" s="251">
        <f t="shared" si="41"/>
        <v>0</v>
      </c>
      <c r="M424" s="133">
        <v>444</v>
      </c>
      <c r="N424" s="133">
        <v>444</v>
      </c>
      <c r="O424" s="244">
        <v>4</v>
      </c>
      <c r="P424" s="244">
        <f t="shared" si="39"/>
        <v>888</v>
      </c>
      <c r="Q424" s="77"/>
      <c r="R424" s="77"/>
      <c r="S424" s="77"/>
      <c r="T424" s="77"/>
      <c r="U424" s="77">
        <v>2</v>
      </c>
      <c r="V424" s="77"/>
      <c r="W424" s="136"/>
      <c r="X424" s="136"/>
      <c r="Y424" s="136"/>
      <c r="Z424" s="136"/>
      <c r="AA424" s="136"/>
      <c r="AB424" s="77"/>
      <c r="AC424" s="77">
        <v>2</v>
      </c>
      <c r="AD424" s="77"/>
      <c r="AE424" s="77"/>
      <c r="AF424" s="77"/>
      <c r="AG424" s="78">
        <f t="shared" si="40"/>
        <v>0</v>
      </c>
      <c r="AH424" s="78"/>
      <c r="AI424" s="182"/>
      <c r="AJ424" s="163"/>
    </row>
    <row r="425" spans="1:36" hidden="1" x14ac:dyDescent="0.3">
      <c r="A425" s="131" t="s">
        <v>1323</v>
      </c>
      <c r="B425" s="132" t="s">
        <v>2179</v>
      </c>
      <c r="C425" s="132" t="s">
        <v>3672</v>
      </c>
      <c r="D425" s="92">
        <v>2</v>
      </c>
      <c r="E425" s="133">
        <v>224.3</v>
      </c>
      <c r="F425" s="134">
        <v>448.6</v>
      </c>
      <c r="G425" s="135">
        <v>5.13</v>
      </c>
      <c r="H425" s="135">
        <v>10.26</v>
      </c>
      <c r="I425" s="92" t="s">
        <v>165</v>
      </c>
      <c r="J425" s="133">
        <f t="shared" si="42"/>
        <v>224.3</v>
      </c>
      <c r="K425" s="133">
        <f t="shared" si="43"/>
        <v>224.3</v>
      </c>
      <c r="L425" s="251">
        <f t="shared" si="41"/>
        <v>0</v>
      </c>
      <c r="M425" s="133">
        <v>224.3</v>
      </c>
      <c r="N425" s="133">
        <v>224.3</v>
      </c>
      <c r="O425" s="244">
        <v>2</v>
      </c>
      <c r="P425" s="244">
        <f t="shared" si="39"/>
        <v>448.6</v>
      </c>
      <c r="Q425" s="77"/>
      <c r="R425" s="77"/>
      <c r="S425" s="77"/>
      <c r="T425" s="77"/>
      <c r="U425" s="77">
        <v>1</v>
      </c>
      <c r="V425" s="77"/>
      <c r="W425" s="136"/>
      <c r="X425" s="136"/>
      <c r="Y425" s="136"/>
      <c r="Z425" s="136"/>
      <c r="AA425" s="136"/>
      <c r="AB425" s="77"/>
      <c r="AC425" s="77">
        <v>1</v>
      </c>
      <c r="AD425" s="77"/>
      <c r="AE425" s="77"/>
      <c r="AF425" s="77"/>
      <c r="AG425" s="78">
        <f t="shared" si="40"/>
        <v>0</v>
      </c>
      <c r="AH425" s="78"/>
      <c r="AI425" s="182"/>
      <c r="AJ425" s="163"/>
    </row>
    <row r="426" spans="1:36" hidden="1" x14ac:dyDescent="0.3">
      <c r="A426" s="131" t="s">
        <v>1326</v>
      </c>
      <c r="B426" s="132" t="s">
        <v>2180</v>
      </c>
      <c r="C426" s="132" t="s">
        <v>3673</v>
      </c>
      <c r="D426" s="92">
        <v>2</v>
      </c>
      <c r="E426" s="133">
        <v>224.3</v>
      </c>
      <c r="F426" s="134">
        <v>448.6</v>
      </c>
      <c r="G426" s="135">
        <v>5.13</v>
      </c>
      <c r="H426" s="135">
        <v>10.26</v>
      </c>
      <c r="I426" s="92" t="s">
        <v>165</v>
      </c>
      <c r="J426" s="133">
        <f t="shared" si="42"/>
        <v>224.3</v>
      </c>
      <c r="K426" s="133">
        <f t="shared" si="43"/>
        <v>224.3</v>
      </c>
      <c r="L426" s="251">
        <f t="shared" si="41"/>
        <v>0</v>
      </c>
      <c r="M426" s="133">
        <v>224.3</v>
      </c>
      <c r="N426" s="133">
        <v>224.3</v>
      </c>
      <c r="O426" s="244">
        <v>2</v>
      </c>
      <c r="P426" s="244">
        <f t="shared" si="39"/>
        <v>448.6</v>
      </c>
      <c r="Q426" s="77"/>
      <c r="R426" s="77"/>
      <c r="S426" s="77"/>
      <c r="T426" s="77"/>
      <c r="U426" s="77">
        <v>1</v>
      </c>
      <c r="V426" s="77"/>
      <c r="W426" s="136"/>
      <c r="X426" s="136"/>
      <c r="Y426" s="136"/>
      <c r="Z426" s="136"/>
      <c r="AA426" s="136"/>
      <c r="AB426" s="77"/>
      <c r="AC426" s="77">
        <v>1</v>
      </c>
      <c r="AD426" s="77"/>
      <c r="AE426" s="77"/>
      <c r="AF426" s="77"/>
      <c r="AG426" s="78">
        <f t="shared" si="40"/>
        <v>0</v>
      </c>
      <c r="AH426" s="78"/>
      <c r="AI426" s="182"/>
      <c r="AJ426" s="163"/>
    </row>
    <row r="427" spans="1:36" hidden="1" x14ac:dyDescent="0.3">
      <c r="A427" s="131" t="s">
        <v>1329</v>
      </c>
      <c r="B427" s="132" t="s">
        <v>2181</v>
      </c>
      <c r="C427" s="132" t="s">
        <v>3674</v>
      </c>
      <c r="D427" s="92">
        <v>1</v>
      </c>
      <c r="E427" s="133">
        <v>277.10000000000002</v>
      </c>
      <c r="F427" s="134">
        <v>277.10000000000002</v>
      </c>
      <c r="G427" s="135">
        <v>5.46</v>
      </c>
      <c r="H427" s="135">
        <v>5.46</v>
      </c>
      <c r="I427" s="92" t="s">
        <v>170</v>
      </c>
      <c r="J427" s="133">
        <f t="shared" si="42"/>
        <v>277.10000000000002</v>
      </c>
      <c r="K427" s="133">
        <f t="shared" si="43"/>
        <v>0</v>
      </c>
      <c r="L427" s="251">
        <f t="shared" si="41"/>
        <v>0</v>
      </c>
      <c r="M427" s="133"/>
      <c r="N427" s="133"/>
      <c r="O427" s="244">
        <v>0</v>
      </c>
      <c r="P427" s="244">
        <f t="shared" si="39"/>
        <v>0</v>
      </c>
      <c r="Q427" s="77"/>
      <c r="R427" s="77"/>
      <c r="S427" s="77">
        <v>1</v>
      </c>
      <c r="T427" s="77"/>
      <c r="U427" s="77"/>
      <c r="V427" s="77"/>
      <c r="W427" s="136"/>
      <c r="X427" s="136"/>
      <c r="Y427" s="136"/>
      <c r="Z427" s="136"/>
      <c r="AA427" s="136"/>
      <c r="AB427" s="77"/>
      <c r="AC427" s="77"/>
      <c r="AD427" s="77"/>
      <c r="AE427" s="77"/>
      <c r="AF427" s="77"/>
      <c r="AG427" s="78">
        <f t="shared" si="40"/>
        <v>0</v>
      </c>
      <c r="AH427" s="78"/>
      <c r="AI427" s="182"/>
      <c r="AJ427" s="163"/>
    </row>
    <row r="428" spans="1:36" hidden="1" x14ac:dyDescent="0.3">
      <c r="A428" s="131" t="s">
        <v>1332</v>
      </c>
      <c r="B428" s="132" t="s">
        <v>2182</v>
      </c>
      <c r="C428" s="132" t="s">
        <v>3675</v>
      </c>
      <c r="D428" s="92">
        <v>1</v>
      </c>
      <c r="E428" s="133">
        <v>427.4</v>
      </c>
      <c r="F428" s="134">
        <v>427.4</v>
      </c>
      <c r="G428" s="135">
        <v>8.8000000000000007</v>
      </c>
      <c r="H428" s="135">
        <v>8.8000000000000007</v>
      </c>
      <c r="I428" s="92" t="s">
        <v>170</v>
      </c>
      <c r="J428" s="133">
        <f t="shared" si="42"/>
        <v>427.4</v>
      </c>
      <c r="K428" s="133">
        <f t="shared" si="43"/>
        <v>0</v>
      </c>
      <c r="L428" s="251">
        <f t="shared" si="41"/>
        <v>0</v>
      </c>
      <c r="M428" s="133"/>
      <c r="N428" s="133"/>
      <c r="O428" s="244">
        <v>0</v>
      </c>
      <c r="P428" s="244">
        <f t="shared" si="39"/>
        <v>0</v>
      </c>
      <c r="Q428" s="77"/>
      <c r="R428" s="77"/>
      <c r="S428" s="77">
        <v>1</v>
      </c>
      <c r="T428" s="77"/>
      <c r="U428" s="77"/>
      <c r="V428" s="77"/>
      <c r="W428" s="136"/>
      <c r="X428" s="136"/>
      <c r="Y428" s="136"/>
      <c r="Z428" s="136"/>
      <c r="AA428" s="136"/>
      <c r="AB428" s="77"/>
      <c r="AC428" s="77"/>
      <c r="AD428" s="77"/>
      <c r="AE428" s="77"/>
      <c r="AF428" s="77"/>
      <c r="AG428" s="78">
        <f t="shared" si="40"/>
        <v>0</v>
      </c>
      <c r="AH428" s="78"/>
      <c r="AI428" s="182"/>
      <c r="AJ428" s="163"/>
    </row>
    <row r="429" spans="1:36" hidden="1" x14ac:dyDescent="0.3">
      <c r="A429" s="131" t="s">
        <v>1335</v>
      </c>
      <c r="B429" s="132" t="s">
        <v>2183</v>
      </c>
      <c r="C429" s="132" t="s">
        <v>3676</v>
      </c>
      <c r="D429" s="92">
        <v>2</v>
      </c>
      <c r="E429" s="133">
        <v>322.89999999999998</v>
      </c>
      <c r="F429" s="134">
        <v>645.79999999999995</v>
      </c>
      <c r="G429" s="135">
        <v>6.46</v>
      </c>
      <c r="H429" s="135">
        <v>12.92</v>
      </c>
      <c r="I429" s="92" t="s">
        <v>170</v>
      </c>
      <c r="J429" s="133">
        <f t="shared" si="42"/>
        <v>322.89999999999998</v>
      </c>
      <c r="K429" s="133">
        <f t="shared" si="43"/>
        <v>322.89999999999998</v>
      </c>
      <c r="L429" s="251">
        <f t="shared" si="41"/>
        <v>0</v>
      </c>
      <c r="M429" s="133"/>
      <c r="N429" s="133"/>
      <c r="O429" s="244">
        <v>0</v>
      </c>
      <c r="P429" s="244">
        <f t="shared" si="39"/>
        <v>0</v>
      </c>
      <c r="Q429" s="77"/>
      <c r="R429" s="77"/>
      <c r="S429" s="77"/>
      <c r="T429" s="77"/>
      <c r="U429" s="77">
        <v>1</v>
      </c>
      <c r="V429" s="77"/>
      <c r="W429" s="136"/>
      <c r="X429" s="136"/>
      <c r="Y429" s="136"/>
      <c r="Z429" s="136"/>
      <c r="AA429" s="136"/>
      <c r="AB429" s="77"/>
      <c r="AC429" s="77">
        <v>1</v>
      </c>
      <c r="AD429" s="77"/>
      <c r="AE429" s="77"/>
      <c r="AF429" s="77"/>
      <c r="AG429" s="78">
        <f t="shared" si="40"/>
        <v>0</v>
      </c>
      <c r="AH429" s="78"/>
      <c r="AI429" s="182"/>
      <c r="AJ429" s="163"/>
    </row>
    <row r="430" spans="1:36" hidden="1" x14ac:dyDescent="0.3">
      <c r="A430" s="131" t="s">
        <v>1338</v>
      </c>
      <c r="B430" s="132" t="s">
        <v>2184</v>
      </c>
      <c r="C430" s="132" t="s">
        <v>3677</v>
      </c>
      <c r="D430" s="92">
        <v>2</v>
      </c>
      <c r="E430" s="133">
        <v>473.1</v>
      </c>
      <c r="F430" s="134">
        <v>946.2</v>
      </c>
      <c r="G430" s="135">
        <v>9.8000000000000007</v>
      </c>
      <c r="H430" s="135">
        <v>19.600000000000001</v>
      </c>
      <c r="I430" s="92" t="s">
        <v>170</v>
      </c>
      <c r="J430" s="133">
        <f t="shared" si="42"/>
        <v>473.1</v>
      </c>
      <c r="K430" s="133">
        <f t="shared" si="43"/>
        <v>473.1</v>
      </c>
      <c r="L430" s="251">
        <f t="shared" si="41"/>
        <v>0</v>
      </c>
      <c r="M430" s="133"/>
      <c r="N430" s="133"/>
      <c r="O430" s="244">
        <v>0</v>
      </c>
      <c r="P430" s="244">
        <f t="shared" si="39"/>
        <v>0</v>
      </c>
      <c r="Q430" s="77"/>
      <c r="R430" s="77"/>
      <c r="S430" s="77"/>
      <c r="T430" s="77"/>
      <c r="U430" s="77">
        <v>1</v>
      </c>
      <c r="V430" s="77"/>
      <c r="W430" s="136"/>
      <c r="X430" s="136"/>
      <c r="Y430" s="136"/>
      <c r="Z430" s="136"/>
      <c r="AA430" s="136"/>
      <c r="AB430" s="77"/>
      <c r="AC430" s="77">
        <v>1</v>
      </c>
      <c r="AD430" s="77"/>
      <c r="AE430" s="77"/>
      <c r="AF430" s="77"/>
      <c r="AG430" s="78">
        <f t="shared" si="40"/>
        <v>0</v>
      </c>
      <c r="AH430" s="78"/>
      <c r="AI430" s="182"/>
      <c r="AJ430" s="163"/>
    </row>
    <row r="431" spans="1:36" hidden="1" x14ac:dyDescent="0.3">
      <c r="A431" s="131" t="s">
        <v>1341</v>
      </c>
      <c r="B431" s="132" t="s">
        <v>2185</v>
      </c>
      <c r="C431" s="132" t="s">
        <v>3678</v>
      </c>
      <c r="D431" s="92">
        <v>2</v>
      </c>
      <c r="E431" s="133">
        <v>60.6</v>
      </c>
      <c r="F431" s="134">
        <v>121.2</v>
      </c>
      <c r="G431" s="135">
        <v>1.68</v>
      </c>
      <c r="H431" s="135">
        <v>3.36</v>
      </c>
      <c r="I431" s="92" t="s">
        <v>170</v>
      </c>
      <c r="J431" s="133">
        <f t="shared" si="42"/>
        <v>60.6</v>
      </c>
      <c r="K431" s="133">
        <f t="shared" si="43"/>
        <v>60.6</v>
      </c>
      <c r="L431" s="251">
        <f t="shared" si="41"/>
        <v>0</v>
      </c>
      <c r="M431" s="133">
        <v>60.6</v>
      </c>
      <c r="N431" s="133">
        <v>60.6</v>
      </c>
      <c r="O431" s="244">
        <v>2</v>
      </c>
      <c r="P431" s="244">
        <f t="shared" si="39"/>
        <v>121.2</v>
      </c>
      <c r="Q431" s="77">
        <v>1</v>
      </c>
      <c r="R431" s="77"/>
      <c r="S431" s="77"/>
      <c r="T431" s="77"/>
      <c r="U431" s="77"/>
      <c r="V431" s="77"/>
      <c r="W431" s="136"/>
      <c r="X431" s="136"/>
      <c r="Y431" s="136">
        <v>1</v>
      </c>
      <c r="Z431" s="136"/>
      <c r="AA431" s="136"/>
      <c r="AB431" s="77"/>
      <c r="AC431" s="77"/>
      <c r="AD431" s="77"/>
      <c r="AE431" s="77"/>
      <c r="AF431" s="77"/>
      <c r="AG431" s="78">
        <f t="shared" si="40"/>
        <v>0</v>
      </c>
      <c r="AH431" s="78"/>
      <c r="AI431" s="182" t="s">
        <v>4974</v>
      </c>
      <c r="AJ431" s="163">
        <v>2</v>
      </c>
    </row>
    <row r="432" spans="1:36" hidden="1" x14ac:dyDescent="0.3">
      <c r="A432" s="131" t="s">
        <v>1344</v>
      </c>
      <c r="B432" s="132" t="s">
        <v>2186</v>
      </c>
      <c r="C432" s="132" t="s">
        <v>3679</v>
      </c>
      <c r="D432" s="92">
        <v>2</v>
      </c>
      <c r="E432" s="133">
        <v>60.6</v>
      </c>
      <c r="F432" s="134">
        <v>121.2</v>
      </c>
      <c r="G432" s="135">
        <v>1.68</v>
      </c>
      <c r="H432" s="135">
        <v>3.36</v>
      </c>
      <c r="I432" s="92" t="s">
        <v>170</v>
      </c>
      <c r="J432" s="133">
        <f t="shared" si="42"/>
        <v>0</v>
      </c>
      <c r="K432" s="133">
        <f t="shared" si="43"/>
        <v>121.2</v>
      </c>
      <c r="L432" s="251">
        <f t="shared" si="41"/>
        <v>0</v>
      </c>
      <c r="M432" s="133">
        <v>0</v>
      </c>
      <c r="N432" s="133">
        <v>121.2</v>
      </c>
      <c r="O432" s="244">
        <v>2</v>
      </c>
      <c r="P432" s="244">
        <f t="shared" si="39"/>
        <v>121.2</v>
      </c>
      <c r="Q432" s="77"/>
      <c r="R432" s="77"/>
      <c r="S432" s="77"/>
      <c r="T432" s="77"/>
      <c r="U432" s="77"/>
      <c r="V432" s="77"/>
      <c r="W432" s="136"/>
      <c r="X432" s="136"/>
      <c r="Y432" s="136">
        <v>2</v>
      </c>
      <c r="Z432" s="136"/>
      <c r="AA432" s="136"/>
      <c r="AB432" s="77"/>
      <c r="AC432" s="77"/>
      <c r="AD432" s="77"/>
      <c r="AE432" s="77"/>
      <c r="AF432" s="77"/>
      <c r="AG432" s="78">
        <f t="shared" si="40"/>
        <v>0</v>
      </c>
      <c r="AH432" s="78"/>
      <c r="AI432" s="182" t="s">
        <v>4979</v>
      </c>
      <c r="AJ432" s="163">
        <v>2</v>
      </c>
    </row>
    <row r="433" spans="1:41" hidden="1" x14ac:dyDescent="0.3">
      <c r="A433" s="131" t="s">
        <v>1347</v>
      </c>
      <c r="B433" s="132" t="s">
        <v>2187</v>
      </c>
      <c r="C433" s="132" t="s">
        <v>3680</v>
      </c>
      <c r="D433" s="92">
        <v>24</v>
      </c>
      <c r="E433" s="133">
        <v>28.9</v>
      </c>
      <c r="F433" s="134">
        <v>693.6</v>
      </c>
      <c r="G433" s="135">
        <v>0.82</v>
      </c>
      <c r="H433" s="135">
        <v>19.68</v>
      </c>
      <c r="I433" s="92" t="s">
        <v>170</v>
      </c>
      <c r="J433" s="133">
        <f t="shared" si="42"/>
        <v>0</v>
      </c>
      <c r="K433" s="133">
        <f t="shared" si="43"/>
        <v>0</v>
      </c>
      <c r="L433" s="251">
        <f t="shared" si="41"/>
        <v>693.59999999999991</v>
      </c>
      <c r="M433" s="133">
        <f>24*E433</f>
        <v>693.59999999999991</v>
      </c>
      <c r="N433" s="133"/>
      <c r="O433" s="244">
        <v>24</v>
      </c>
      <c r="P433" s="244">
        <f t="shared" si="39"/>
        <v>693.59999999999991</v>
      </c>
      <c r="Q433" s="77"/>
      <c r="R433" s="77"/>
      <c r="S433" s="77"/>
      <c r="T433" s="77"/>
      <c r="U433" s="77"/>
      <c r="V433" s="77"/>
      <c r="W433" s="136"/>
      <c r="X433" s="136"/>
      <c r="Y433" s="136"/>
      <c r="Z433" s="136"/>
      <c r="AA433" s="136"/>
      <c r="AB433" s="77"/>
      <c r="AC433" s="77"/>
      <c r="AD433" s="77"/>
      <c r="AE433" s="77"/>
      <c r="AF433" s="77"/>
      <c r="AG433" s="78">
        <f t="shared" si="40"/>
        <v>24</v>
      </c>
      <c r="AH433" s="78" t="s">
        <v>1772</v>
      </c>
      <c r="AI433" s="182" t="s">
        <v>4971</v>
      </c>
      <c r="AJ433" s="163">
        <v>24</v>
      </c>
    </row>
    <row r="434" spans="1:41" hidden="1" x14ac:dyDescent="0.3">
      <c r="A434" s="131" t="s">
        <v>1350</v>
      </c>
      <c r="B434" s="132" t="s">
        <v>2188</v>
      </c>
      <c r="C434" s="132" t="s">
        <v>3681</v>
      </c>
      <c r="D434" s="92">
        <v>3</v>
      </c>
      <c r="E434" s="133">
        <v>45.9</v>
      </c>
      <c r="F434" s="134">
        <v>137.69999999999999</v>
      </c>
      <c r="G434" s="135">
        <v>1.25</v>
      </c>
      <c r="H434" s="135">
        <v>3.75</v>
      </c>
      <c r="I434" s="92" t="s">
        <v>170</v>
      </c>
      <c r="J434" s="133">
        <f t="shared" si="42"/>
        <v>91.8</v>
      </c>
      <c r="K434" s="133">
        <f t="shared" si="43"/>
        <v>45.9</v>
      </c>
      <c r="L434" s="251">
        <f t="shared" si="41"/>
        <v>0</v>
      </c>
      <c r="M434" s="133">
        <v>91.8</v>
      </c>
      <c r="N434" s="133">
        <v>45.9</v>
      </c>
      <c r="O434" s="244">
        <v>3</v>
      </c>
      <c r="P434" s="244">
        <f t="shared" si="39"/>
        <v>137.69999999999999</v>
      </c>
      <c r="Q434" s="77"/>
      <c r="R434" s="77"/>
      <c r="S434" s="77"/>
      <c r="T434" s="77">
        <v>1</v>
      </c>
      <c r="U434" s="77">
        <v>1</v>
      </c>
      <c r="V434" s="77"/>
      <c r="W434" s="136"/>
      <c r="X434" s="136"/>
      <c r="Y434" s="136"/>
      <c r="Z434" s="136"/>
      <c r="AA434" s="136"/>
      <c r="AB434" s="77">
        <v>1</v>
      </c>
      <c r="AC434" s="77"/>
      <c r="AD434" s="77"/>
      <c r="AE434" s="77"/>
      <c r="AF434" s="77"/>
      <c r="AG434" s="78">
        <f t="shared" si="40"/>
        <v>0</v>
      </c>
      <c r="AH434" s="78"/>
      <c r="AI434" s="182" t="s">
        <v>4974</v>
      </c>
      <c r="AJ434" s="163">
        <v>3</v>
      </c>
    </row>
    <row r="435" spans="1:41" hidden="1" x14ac:dyDescent="0.3">
      <c r="A435" s="131" t="s">
        <v>1353</v>
      </c>
      <c r="B435" s="132" t="s">
        <v>2189</v>
      </c>
      <c r="C435" s="132" t="s">
        <v>3682</v>
      </c>
      <c r="D435" s="92">
        <v>3</v>
      </c>
      <c r="E435" s="133">
        <v>36</v>
      </c>
      <c r="F435" s="134">
        <v>108</v>
      </c>
      <c r="G435" s="135">
        <v>0.98</v>
      </c>
      <c r="H435" s="135">
        <v>2.94</v>
      </c>
      <c r="I435" s="92" t="s">
        <v>170</v>
      </c>
      <c r="J435" s="133">
        <f t="shared" si="42"/>
        <v>72</v>
      </c>
      <c r="K435" s="133">
        <f t="shared" si="43"/>
        <v>36</v>
      </c>
      <c r="L435" s="251">
        <f t="shared" si="41"/>
        <v>0</v>
      </c>
      <c r="M435" s="133">
        <v>72</v>
      </c>
      <c r="N435" s="133">
        <v>36</v>
      </c>
      <c r="O435" s="244">
        <v>3</v>
      </c>
      <c r="P435" s="244">
        <f t="shared" si="39"/>
        <v>108</v>
      </c>
      <c r="Q435" s="77"/>
      <c r="R435" s="77"/>
      <c r="S435" s="77"/>
      <c r="T435" s="77">
        <v>1</v>
      </c>
      <c r="U435" s="77">
        <v>1</v>
      </c>
      <c r="V435" s="77"/>
      <c r="W435" s="136"/>
      <c r="X435" s="136"/>
      <c r="Y435" s="136"/>
      <c r="Z435" s="136"/>
      <c r="AA435" s="136"/>
      <c r="AB435" s="77">
        <v>1</v>
      </c>
      <c r="AC435" s="77"/>
      <c r="AD435" s="77"/>
      <c r="AE435" s="77"/>
      <c r="AF435" s="77"/>
      <c r="AG435" s="78">
        <f t="shared" si="40"/>
        <v>0</v>
      </c>
      <c r="AH435" s="78"/>
      <c r="AI435" s="182" t="s">
        <v>4974</v>
      </c>
      <c r="AJ435" s="163">
        <v>3</v>
      </c>
    </row>
    <row r="436" spans="1:41" hidden="1" x14ac:dyDescent="0.3">
      <c r="A436" s="131" t="s">
        <v>1356</v>
      </c>
      <c r="B436" s="132" t="s">
        <v>2190</v>
      </c>
      <c r="C436" s="132" t="s">
        <v>3683</v>
      </c>
      <c r="D436" s="92">
        <v>4</v>
      </c>
      <c r="E436" s="133">
        <v>9.4</v>
      </c>
      <c r="F436" s="134">
        <v>37.6</v>
      </c>
      <c r="G436" s="135">
        <v>0.5</v>
      </c>
      <c r="H436" s="135">
        <v>2</v>
      </c>
      <c r="I436" s="92" t="s">
        <v>170</v>
      </c>
      <c r="J436" s="133">
        <f t="shared" si="42"/>
        <v>0</v>
      </c>
      <c r="K436" s="133">
        <f t="shared" si="43"/>
        <v>0</v>
      </c>
      <c r="L436" s="251">
        <f t="shared" si="41"/>
        <v>37.6</v>
      </c>
      <c r="M436" s="133"/>
      <c r="N436" s="133"/>
      <c r="O436" s="244">
        <v>0</v>
      </c>
      <c r="P436" s="244">
        <f t="shared" si="39"/>
        <v>0</v>
      </c>
      <c r="Q436" s="77"/>
      <c r="R436" s="77"/>
      <c r="S436" s="77"/>
      <c r="T436" s="77"/>
      <c r="U436" s="77"/>
      <c r="V436" s="77"/>
      <c r="W436" s="136"/>
      <c r="X436" s="136"/>
      <c r="Y436" s="136"/>
      <c r="Z436" s="136"/>
      <c r="AA436" s="136"/>
      <c r="AB436" s="77"/>
      <c r="AC436" s="77"/>
      <c r="AD436" s="77"/>
      <c r="AE436" s="77"/>
      <c r="AF436" s="77"/>
      <c r="AG436" s="78">
        <f t="shared" si="40"/>
        <v>4</v>
      </c>
      <c r="AH436" s="78" t="s">
        <v>1772</v>
      </c>
      <c r="AI436" s="182"/>
      <c r="AJ436" s="163"/>
    </row>
    <row r="437" spans="1:41" hidden="1" x14ac:dyDescent="0.3">
      <c r="A437" s="131" t="s">
        <v>1359</v>
      </c>
      <c r="B437" s="132" t="s">
        <v>2191</v>
      </c>
      <c r="C437" s="132" t="s">
        <v>3684</v>
      </c>
      <c r="D437" s="92">
        <v>4</v>
      </c>
      <c r="E437" s="133">
        <v>8.8000000000000007</v>
      </c>
      <c r="F437" s="134">
        <v>35.200000000000003</v>
      </c>
      <c r="G437" s="135">
        <v>0.46</v>
      </c>
      <c r="H437" s="135">
        <v>1.84</v>
      </c>
      <c r="I437" s="92" t="s">
        <v>170</v>
      </c>
      <c r="J437" s="133">
        <f t="shared" si="42"/>
        <v>0</v>
      </c>
      <c r="K437" s="133">
        <f t="shared" si="43"/>
        <v>0</v>
      </c>
      <c r="L437" s="251">
        <f t="shared" si="41"/>
        <v>35.200000000000003</v>
      </c>
      <c r="M437" s="133"/>
      <c r="N437" s="133"/>
      <c r="O437" s="244">
        <v>0</v>
      </c>
      <c r="P437" s="244">
        <f t="shared" si="39"/>
        <v>0</v>
      </c>
      <c r="Q437" s="77"/>
      <c r="R437" s="77"/>
      <c r="S437" s="77"/>
      <c r="T437" s="77"/>
      <c r="U437" s="77"/>
      <c r="V437" s="77"/>
      <c r="W437" s="136"/>
      <c r="X437" s="136"/>
      <c r="Y437" s="136"/>
      <c r="Z437" s="136"/>
      <c r="AA437" s="136"/>
      <c r="AB437" s="77"/>
      <c r="AC437" s="77"/>
      <c r="AD437" s="77"/>
      <c r="AE437" s="77"/>
      <c r="AF437" s="77"/>
      <c r="AG437" s="78">
        <f t="shared" si="40"/>
        <v>4</v>
      </c>
      <c r="AH437" s="78" t="s">
        <v>1772</v>
      </c>
      <c r="AI437" s="182"/>
      <c r="AJ437" s="163"/>
    </row>
    <row r="438" spans="1:41" hidden="1" x14ac:dyDescent="0.3">
      <c r="A438" s="131" t="s">
        <v>1362</v>
      </c>
      <c r="B438" s="132" t="s">
        <v>2192</v>
      </c>
      <c r="C438" s="132" t="s">
        <v>3685</v>
      </c>
      <c r="D438" s="92">
        <v>28</v>
      </c>
      <c r="E438" s="133">
        <v>10.9</v>
      </c>
      <c r="F438" s="134">
        <v>305.2</v>
      </c>
      <c r="G438" s="135">
        <v>0.56999999999999995</v>
      </c>
      <c r="H438" s="135">
        <v>15.96</v>
      </c>
      <c r="I438" s="92" t="s">
        <v>170</v>
      </c>
      <c r="J438" s="133">
        <f t="shared" si="42"/>
        <v>0</v>
      </c>
      <c r="K438" s="133">
        <f t="shared" si="43"/>
        <v>0</v>
      </c>
      <c r="L438" s="251">
        <f t="shared" si="41"/>
        <v>305.2</v>
      </c>
      <c r="M438" s="133"/>
      <c r="N438" s="133"/>
      <c r="O438" s="244">
        <v>0</v>
      </c>
      <c r="P438" s="244">
        <f t="shared" si="39"/>
        <v>0</v>
      </c>
      <c r="Q438" s="77"/>
      <c r="R438" s="77"/>
      <c r="S438" s="77"/>
      <c r="T438" s="77"/>
      <c r="U438" s="77"/>
      <c r="V438" s="77"/>
      <c r="W438" s="136"/>
      <c r="X438" s="136"/>
      <c r="Y438" s="136"/>
      <c r="Z438" s="136"/>
      <c r="AA438" s="136"/>
      <c r="AB438" s="77"/>
      <c r="AC438" s="77"/>
      <c r="AD438" s="77"/>
      <c r="AE438" s="77"/>
      <c r="AF438" s="77"/>
      <c r="AG438" s="78">
        <f t="shared" si="40"/>
        <v>28</v>
      </c>
      <c r="AH438" s="78" t="s">
        <v>1772</v>
      </c>
      <c r="AI438" s="182" t="s">
        <v>4951</v>
      </c>
      <c r="AJ438" s="163">
        <v>28</v>
      </c>
    </row>
    <row r="439" spans="1:41" hidden="1" x14ac:dyDescent="0.3">
      <c r="A439" s="131" t="s">
        <v>1365</v>
      </c>
      <c r="B439" s="132" t="s">
        <v>2193</v>
      </c>
      <c r="C439" s="132" t="s">
        <v>3686</v>
      </c>
      <c r="D439" s="92">
        <v>4</v>
      </c>
      <c r="E439" s="133">
        <v>10.4</v>
      </c>
      <c r="F439" s="134">
        <v>41.6</v>
      </c>
      <c r="G439" s="135">
        <v>0.55000000000000004</v>
      </c>
      <c r="H439" s="135">
        <v>2.2000000000000002</v>
      </c>
      <c r="I439" s="92" t="s">
        <v>170</v>
      </c>
      <c r="J439" s="133">
        <f t="shared" si="42"/>
        <v>0</v>
      </c>
      <c r="K439" s="133">
        <f t="shared" si="43"/>
        <v>0</v>
      </c>
      <c r="L439" s="251">
        <f t="shared" si="41"/>
        <v>41.6</v>
      </c>
      <c r="M439" s="133"/>
      <c r="N439" s="133"/>
      <c r="O439" s="244">
        <v>0</v>
      </c>
      <c r="P439" s="244">
        <f t="shared" si="39"/>
        <v>0</v>
      </c>
      <c r="Q439" s="77"/>
      <c r="R439" s="77"/>
      <c r="S439" s="77"/>
      <c r="T439" s="77"/>
      <c r="U439" s="77"/>
      <c r="V439" s="77"/>
      <c r="W439" s="136"/>
      <c r="X439" s="136"/>
      <c r="Y439" s="136"/>
      <c r="Z439" s="136"/>
      <c r="AA439" s="136"/>
      <c r="AB439" s="77"/>
      <c r="AC439" s="77"/>
      <c r="AD439" s="77"/>
      <c r="AE439" s="77"/>
      <c r="AF439" s="77"/>
      <c r="AG439" s="78">
        <f t="shared" si="40"/>
        <v>4</v>
      </c>
      <c r="AH439" s="78" t="s">
        <v>1772</v>
      </c>
      <c r="AI439" s="182" t="s">
        <v>4951</v>
      </c>
      <c r="AJ439" s="163">
        <v>4</v>
      </c>
    </row>
    <row r="440" spans="1:41" hidden="1" x14ac:dyDescent="0.3">
      <c r="A440" s="131" t="s">
        <v>1368</v>
      </c>
      <c r="B440" s="132" t="s">
        <v>2194</v>
      </c>
      <c r="C440" s="132" t="s">
        <v>3687</v>
      </c>
      <c r="D440" s="92">
        <v>24</v>
      </c>
      <c r="E440" s="133">
        <v>8.8000000000000007</v>
      </c>
      <c r="F440" s="134">
        <v>211.2</v>
      </c>
      <c r="G440" s="135">
        <v>0.46</v>
      </c>
      <c r="H440" s="135">
        <v>11.04</v>
      </c>
      <c r="I440" s="92" t="s">
        <v>170</v>
      </c>
      <c r="J440" s="133">
        <f t="shared" si="42"/>
        <v>0</v>
      </c>
      <c r="K440" s="133">
        <f t="shared" si="43"/>
        <v>0</v>
      </c>
      <c r="L440" s="251">
        <f t="shared" si="41"/>
        <v>211.20000000000002</v>
      </c>
      <c r="M440" s="133"/>
      <c r="N440" s="133"/>
      <c r="O440" s="244">
        <v>0</v>
      </c>
      <c r="P440" s="244">
        <f t="shared" si="39"/>
        <v>0</v>
      </c>
      <c r="Q440" s="77"/>
      <c r="R440" s="77"/>
      <c r="S440" s="77"/>
      <c r="T440" s="77"/>
      <c r="U440" s="77"/>
      <c r="V440" s="77"/>
      <c r="W440" s="136"/>
      <c r="X440" s="136"/>
      <c r="Y440" s="136"/>
      <c r="Z440" s="136"/>
      <c r="AA440" s="136"/>
      <c r="AB440" s="77"/>
      <c r="AC440" s="77"/>
      <c r="AD440" s="77"/>
      <c r="AE440" s="77"/>
      <c r="AF440" s="77"/>
      <c r="AG440" s="78">
        <f t="shared" si="40"/>
        <v>24</v>
      </c>
      <c r="AH440" s="78" t="s">
        <v>1772</v>
      </c>
      <c r="AI440" s="182" t="s">
        <v>4951</v>
      </c>
      <c r="AJ440" s="163">
        <v>24</v>
      </c>
    </row>
    <row r="441" spans="1:41" hidden="1" x14ac:dyDescent="0.3">
      <c r="A441" s="131" t="s">
        <v>1371</v>
      </c>
      <c r="B441" s="132" t="s">
        <v>2195</v>
      </c>
      <c r="C441" s="132" t="s">
        <v>3688</v>
      </c>
      <c r="D441" s="92">
        <v>24</v>
      </c>
      <c r="E441" s="133">
        <v>10.5</v>
      </c>
      <c r="F441" s="134">
        <v>252</v>
      </c>
      <c r="G441" s="135">
        <v>0.55000000000000004</v>
      </c>
      <c r="H441" s="135">
        <v>13.2</v>
      </c>
      <c r="I441" s="92" t="s">
        <v>170</v>
      </c>
      <c r="J441" s="133">
        <f t="shared" si="42"/>
        <v>0</v>
      </c>
      <c r="K441" s="133">
        <f t="shared" si="43"/>
        <v>0</v>
      </c>
      <c r="L441" s="251">
        <f t="shared" si="41"/>
        <v>252</v>
      </c>
      <c r="M441" s="133"/>
      <c r="N441" s="133"/>
      <c r="O441" s="244">
        <v>0</v>
      </c>
      <c r="P441" s="244">
        <f t="shared" si="39"/>
        <v>0</v>
      </c>
      <c r="Q441" s="77"/>
      <c r="R441" s="77"/>
      <c r="S441" s="77"/>
      <c r="T441" s="77"/>
      <c r="U441" s="77"/>
      <c r="V441" s="77"/>
      <c r="W441" s="136"/>
      <c r="X441" s="136"/>
      <c r="Y441" s="136"/>
      <c r="Z441" s="136"/>
      <c r="AA441" s="136"/>
      <c r="AB441" s="77"/>
      <c r="AC441" s="77"/>
      <c r="AD441" s="77"/>
      <c r="AE441" s="77"/>
      <c r="AF441" s="77"/>
      <c r="AG441" s="78">
        <f t="shared" si="40"/>
        <v>24</v>
      </c>
      <c r="AH441" s="78" t="s">
        <v>1772</v>
      </c>
      <c r="AI441" s="182" t="s">
        <v>4951</v>
      </c>
      <c r="AJ441" s="163">
        <v>24</v>
      </c>
    </row>
    <row r="442" spans="1:41" hidden="1" x14ac:dyDescent="0.3">
      <c r="A442" s="131" t="s">
        <v>1374</v>
      </c>
      <c r="B442" s="132" t="s">
        <v>2196</v>
      </c>
      <c r="C442" s="132" t="s">
        <v>3689</v>
      </c>
      <c r="D442" s="92">
        <v>26</v>
      </c>
      <c r="E442" s="133">
        <v>1471.5</v>
      </c>
      <c r="F442" s="134">
        <v>38259</v>
      </c>
      <c r="G442" s="135">
        <v>36.090000000000003</v>
      </c>
      <c r="H442" s="135">
        <v>938.34</v>
      </c>
      <c r="I442" s="92" t="s">
        <v>170</v>
      </c>
      <c r="J442" s="133">
        <f t="shared" si="42"/>
        <v>19129.5</v>
      </c>
      <c r="K442" s="133">
        <f t="shared" si="43"/>
        <v>19129.5</v>
      </c>
      <c r="L442" s="251">
        <f t="shared" si="41"/>
        <v>0</v>
      </c>
      <c r="M442" s="133"/>
      <c r="N442" s="133"/>
      <c r="O442" s="244">
        <v>0</v>
      </c>
      <c r="P442" s="244">
        <f t="shared" si="39"/>
        <v>0</v>
      </c>
      <c r="Q442" s="77"/>
      <c r="R442" s="77">
        <v>2</v>
      </c>
      <c r="S442" s="77">
        <v>2</v>
      </c>
      <c r="T442" s="77">
        <v>2</v>
      </c>
      <c r="U442" s="77">
        <v>1</v>
      </c>
      <c r="V442" s="77">
        <v>2</v>
      </c>
      <c r="W442" s="136">
        <v>2</v>
      </c>
      <c r="X442" s="136">
        <v>2</v>
      </c>
      <c r="Y442" s="136"/>
      <c r="Z442" s="136">
        <v>2</v>
      </c>
      <c r="AA442" s="136">
        <v>2</v>
      </c>
      <c r="AB442" s="77">
        <v>2</v>
      </c>
      <c r="AC442" s="77">
        <v>1</v>
      </c>
      <c r="AD442" s="77">
        <v>2</v>
      </c>
      <c r="AE442" s="77">
        <v>2</v>
      </c>
      <c r="AF442" s="77">
        <v>2</v>
      </c>
      <c r="AG442" s="78">
        <f t="shared" si="40"/>
        <v>0</v>
      </c>
      <c r="AH442" s="78"/>
      <c r="AI442" s="182"/>
      <c r="AJ442" s="163"/>
    </row>
    <row r="443" spans="1:41" ht="31.2" hidden="1" x14ac:dyDescent="0.3">
      <c r="A443" s="131" t="s">
        <v>1377</v>
      </c>
      <c r="B443" s="132" t="s">
        <v>2197</v>
      </c>
      <c r="C443" s="132" t="s">
        <v>3690</v>
      </c>
      <c r="D443" s="92">
        <v>256</v>
      </c>
      <c r="E443" s="133">
        <v>1.6</v>
      </c>
      <c r="F443" s="134">
        <v>409.6</v>
      </c>
      <c r="G443" s="135">
        <v>0.03</v>
      </c>
      <c r="H443" s="135">
        <v>7.68</v>
      </c>
      <c r="I443" s="92" t="s">
        <v>170</v>
      </c>
      <c r="J443" s="133">
        <f t="shared" si="42"/>
        <v>25.6</v>
      </c>
      <c r="K443" s="133">
        <f t="shared" si="43"/>
        <v>25.6</v>
      </c>
      <c r="L443" s="251">
        <f t="shared" si="41"/>
        <v>358.40000000000003</v>
      </c>
      <c r="M443" s="133">
        <f>25.6+358.4</f>
        <v>384</v>
      </c>
      <c r="N443" s="133">
        <v>25.6</v>
      </c>
      <c r="O443" s="247">
        <v>256</v>
      </c>
      <c r="P443" s="244">
        <f t="shared" si="39"/>
        <v>409.6</v>
      </c>
      <c r="Q443" s="77">
        <v>2</v>
      </c>
      <c r="R443" s="77">
        <v>2</v>
      </c>
      <c r="S443" s="77">
        <v>2</v>
      </c>
      <c r="T443" s="77">
        <v>2</v>
      </c>
      <c r="U443" s="77">
        <v>2</v>
      </c>
      <c r="V443" s="77">
        <v>2</v>
      </c>
      <c r="W443" s="136">
        <v>2</v>
      </c>
      <c r="X443" s="136">
        <v>2</v>
      </c>
      <c r="Y443" s="136">
        <v>2</v>
      </c>
      <c r="Z443" s="136">
        <v>2</v>
      </c>
      <c r="AA443" s="136">
        <v>2</v>
      </c>
      <c r="AB443" s="77">
        <v>2</v>
      </c>
      <c r="AC443" s="77">
        <v>2</v>
      </c>
      <c r="AD443" s="77">
        <v>2</v>
      </c>
      <c r="AE443" s="77">
        <v>2</v>
      </c>
      <c r="AF443" s="77">
        <v>2</v>
      </c>
      <c r="AG443" s="78">
        <f t="shared" si="40"/>
        <v>224</v>
      </c>
      <c r="AH443" s="78" t="s">
        <v>1775</v>
      </c>
      <c r="AI443" s="182" t="s">
        <v>4974</v>
      </c>
      <c r="AJ443" s="163">
        <v>205</v>
      </c>
    </row>
    <row r="444" spans="1:41" ht="31.2" hidden="1" x14ac:dyDescent="0.3">
      <c r="A444" s="131" t="s">
        <v>1380</v>
      </c>
      <c r="B444" s="132" t="s">
        <v>2198</v>
      </c>
      <c r="C444" s="132" t="s">
        <v>3691</v>
      </c>
      <c r="D444" s="92">
        <v>24</v>
      </c>
      <c r="E444" s="133">
        <v>1</v>
      </c>
      <c r="F444" s="134">
        <v>24</v>
      </c>
      <c r="G444" s="135">
        <v>0.02</v>
      </c>
      <c r="H444" s="135">
        <v>0.48</v>
      </c>
      <c r="I444" s="92" t="s">
        <v>170</v>
      </c>
      <c r="J444" s="133">
        <f t="shared" si="42"/>
        <v>4</v>
      </c>
      <c r="K444" s="133">
        <f t="shared" si="43"/>
        <v>0</v>
      </c>
      <c r="L444" s="251">
        <f t="shared" si="41"/>
        <v>20</v>
      </c>
      <c r="M444" s="133">
        <v>24</v>
      </c>
      <c r="N444" s="133">
        <v>0</v>
      </c>
      <c r="O444" s="247">
        <v>24</v>
      </c>
      <c r="P444" s="244">
        <f t="shared" si="39"/>
        <v>24</v>
      </c>
      <c r="Q444" s="77"/>
      <c r="R444" s="77"/>
      <c r="S444" s="77">
        <v>2</v>
      </c>
      <c r="T444" s="77"/>
      <c r="U444" s="77">
        <v>2</v>
      </c>
      <c r="V444" s="77"/>
      <c r="W444" s="136"/>
      <c r="X444" s="136"/>
      <c r="Y444" s="136"/>
      <c r="Z444" s="136"/>
      <c r="AA444" s="136"/>
      <c r="AB444" s="77"/>
      <c r="AC444" s="77"/>
      <c r="AD444" s="77"/>
      <c r="AE444" s="77"/>
      <c r="AF444" s="77"/>
      <c r="AG444" s="78">
        <f t="shared" si="40"/>
        <v>20</v>
      </c>
      <c r="AH444" s="78" t="s">
        <v>1775</v>
      </c>
      <c r="AI444" s="182" t="s">
        <v>4974</v>
      </c>
      <c r="AJ444" s="163">
        <v>24</v>
      </c>
    </row>
    <row r="445" spans="1:41" hidden="1" x14ac:dyDescent="0.3">
      <c r="A445" s="131" t="s">
        <v>1383</v>
      </c>
      <c r="B445" s="132" t="s">
        <v>2199</v>
      </c>
      <c r="C445" s="132" t="s">
        <v>3692</v>
      </c>
      <c r="D445" s="92">
        <v>16</v>
      </c>
      <c r="E445" s="133">
        <v>47.7</v>
      </c>
      <c r="F445" s="134">
        <v>763.2</v>
      </c>
      <c r="G445" s="135">
        <v>2.83</v>
      </c>
      <c r="H445" s="135">
        <v>45.28</v>
      </c>
      <c r="I445" s="92" t="s">
        <v>170</v>
      </c>
      <c r="J445" s="133">
        <f t="shared" si="42"/>
        <v>381.6</v>
      </c>
      <c r="K445" s="133">
        <f t="shared" si="43"/>
        <v>381.6</v>
      </c>
      <c r="L445" s="251">
        <f t="shared" si="41"/>
        <v>0</v>
      </c>
      <c r="M445" s="133"/>
      <c r="N445" s="133"/>
      <c r="O445" s="244">
        <v>0</v>
      </c>
      <c r="P445" s="244">
        <f t="shared" si="39"/>
        <v>0</v>
      </c>
      <c r="Q445" s="77"/>
      <c r="R445" s="77"/>
      <c r="S445" s="77">
        <v>4</v>
      </c>
      <c r="T445" s="77"/>
      <c r="U445" s="77">
        <v>4</v>
      </c>
      <c r="V445" s="77"/>
      <c r="W445" s="136"/>
      <c r="X445" s="136"/>
      <c r="Y445" s="136"/>
      <c r="Z445" s="136"/>
      <c r="AA445" s="136"/>
      <c r="AB445" s="77">
        <v>4</v>
      </c>
      <c r="AC445" s="77">
        <v>4</v>
      </c>
      <c r="AD445" s="77"/>
      <c r="AE445" s="77"/>
      <c r="AF445" s="77"/>
      <c r="AG445" s="78">
        <f t="shared" si="40"/>
        <v>0</v>
      </c>
      <c r="AH445" s="78"/>
      <c r="AI445" s="182"/>
      <c r="AJ445" s="163"/>
    </row>
    <row r="446" spans="1:41" hidden="1" x14ac:dyDescent="0.3">
      <c r="A446" s="137" t="s">
        <v>166</v>
      </c>
      <c r="B446" s="138" t="s">
        <v>166</v>
      </c>
      <c r="C446" s="146" t="s">
        <v>4778</v>
      </c>
      <c r="D446" s="139">
        <f>SUM(D3:D445)</f>
        <v>4522</v>
      </c>
      <c r="E446" s="140" t="s">
        <v>50</v>
      </c>
      <c r="F446" s="241">
        <f>SUM(F3:F445)</f>
        <v>783098.39999999991</v>
      </c>
      <c r="G446" s="141" t="s">
        <v>166</v>
      </c>
      <c r="H446" s="141">
        <v>31016.47</v>
      </c>
      <c r="I446" s="142"/>
      <c r="J446" s="241">
        <f>SUM(J3:J445)</f>
        <v>384897.20000000024</v>
      </c>
      <c r="K446" s="241">
        <f>SUM(K3:K445)</f>
        <v>380136.40000000037</v>
      </c>
      <c r="L446" s="252">
        <f>SUM(L3:L445)</f>
        <v>18064.8</v>
      </c>
      <c r="M446" s="252">
        <f t="shared" ref="M446:N446" si="44">SUM(M3:M445)</f>
        <v>240373.10000000018</v>
      </c>
      <c r="N446" s="252">
        <f t="shared" si="44"/>
        <v>192656.90000000008</v>
      </c>
      <c r="O446" s="245">
        <f t="shared" ref="O446" si="45">SUM(O3:O445)</f>
        <v>1547</v>
      </c>
      <c r="P446" s="245">
        <f>SUM(P3:P445)</f>
        <v>433029.99999999965</v>
      </c>
      <c r="Q446" s="143"/>
      <c r="R446" s="143"/>
      <c r="S446" s="143"/>
      <c r="T446" s="143"/>
      <c r="U446" s="143"/>
      <c r="V446" s="143"/>
      <c r="W446" s="144"/>
      <c r="X446" s="144"/>
      <c r="Y446" s="144"/>
      <c r="Z446" s="144"/>
      <c r="AA446" s="144"/>
      <c r="AB446" s="143"/>
      <c r="AC446" s="143"/>
      <c r="AD446" s="143"/>
      <c r="AE446" s="143"/>
      <c r="AF446" s="162">
        <f t="shared" ref="AF446:AG446" si="46">SUM(AF3:AF445)</f>
        <v>224</v>
      </c>
      <c r="AG446" s="162">
        <f t="shared" si="46"/>
        <v>669</v>
      </c>
      <c r="AH446" s="162"/>
      <c r="AI446" s="219"/>
      <c r="AJ446" s="164"/>
    </row>
    <row r="447" spans="1:41" x14ac:dyDescent="0.3">
      <c r="AI447" s="160"/>
      <c r="AJ447" s="160"/>
      <c r="AK447" s="90"/>
      <c r="AL447" s="90"/>
      <c r="AM447" s="90"/>
      <c r="AN447" s="90"/>
      <c r="AO447" s="90"/>
    </row>
    <row r="448" spans="1:41" x14ac:dyDescent="0.3">
      <c r="C448" s="63" t="s">
        <v>4792</v>
      </c>
      <c r="D448" s="86">
        <v>457</v>
      </c>
      <c r="F448" s="86">
        <v>74683.599999999977</v>
      </c>
      <c r="AI448" s="160"/>
      <c r="AJ448" s="160"/>
    </row>
    <row r="449" spans="2:36" x14ac:dyDescent="0.3">
      <c r="C449" s="63" t="s">
        <v>4941</v>
      </c>
      <c r="D449" s="86">
        <f>SUM(D244:D253)</f>
        <v>1003</v>
      </c>
      <c r="F449" s="86">
        <f>SUM(F244:F253)</f>
        <v>42667.899999999994</v>
      </c>
      <c r="R449" s="239">
        <f>F151+F152+F153+E154+E154+E155+E156+E157+E158+E158+E159+E160+F161+F162+F163+F164+E165+E165</f>
        <v>6043.9999999999991</v>
      </c>
      <c r="AI449" s="160"/>
      <c r="AJ449" s="160"/>
    </row>
    <row r="450" spans="2:36" x14ac:dyDescent="0.3">
      <c r="C450" s="63" t="s">
        <v>4942</v>
      </c>
      <c r="D450" s="86">
        <f>SUM(D443:D444)</f>
        <v>280</v>
      </c>
      <c r="F450" s="86">
        <f>SUM(F443:F444)</f>
        <v>433.6</v>
      </c>
      <c r="R450" s="240">
        <f>E154+E154+E155+E156+E157+E158+E158+E159+E160+E165</f>
        <v>2917.5</v>
      </c>
      <c r="AI450" s="160"/>
      <c r="AJ450" s="160"/>
    </row>
    <row r="451" spans="2:36" x14ac:dyDescent="0.3">
      <c r="F451" s="86"/>
      <c r="AI451" s="160"/>
      <c r="AJ451" s="160"/>
    </row>
    <row r="452" spans="2:36" x14ac:dyDescent="0.3">
      <c r="B452" s="80"/>
      <c r="C452" s="77"/>
      <c r="D452" s="92" t="s">
        <v>4939</v>
      </c>
      <c r="E452" s="133" t="s">
        <v>4940</v>
      </c>
      <c r="AI452" s="160"/>
      <c r="AJ452" s="160"/>
    </row>
    <row r="453" spans="2:36" x14ac:dyDescent="0.3">
      <c r="B453" s="215" t="s">
        <v>4946</v>
      </c>
      <c r="C453" s="77" t="s">
        <v>4944</v>
      </c>
      <c r="D453" s="92">
        <v>4522</v>
      </c>
      <c r="E453" s="217">
        <v>783.09839999999986</v>
      </c>
      <c r="AI453" s="160"/>
      <c r="AJ453" s="160"/>
    </row>
    <row r="454" spans="2:36" x14ac:dyDescent="0.3">
      <c r="B454" s="80"/>
      <c r="C454" s="77" t="s">
        <v>4792</v>
      </c>
      <c r="D454" s="92">
        <v>457</v>
      </c>
      <c r="E454" s="133">
        <f>74683.6/1000</f>
        <v>74.683600000000013</v>
      </c>
      <c r="AI454" s="160"/>
      <c r="AJ454" s="160"/>
    </row>
    <row r="455" spans="2:36" x14ac:dyDescent="0.3">
      <c r="B455" s="80"/>
      <c r="C455" s="77" t="s">
        <v>4941</v>
      </c>
      <c r="D455" s="92">
        <v>1003</v>
      </c>
      <c r="E455" s="133">
        <f>42667.9/1000</f>
        <v>42.667900000000003</v>
      </c>
      <c r="AI455" s="160"/>
      <c r="AJ455" s="160"/>
    </row>
    <row r="456" spans="2:36" x14ac:dyDescent="0.3">
      <c r="B456" s="80"/>
      <c r="C456" s="77" t="s">
        <v>4942</v>
      </c>
      <c r="D456" s="92">
        <v>280</v>
      </c>
      <c r="E456" s="133">
        <f>433.6/1000</f>
        <v>0.43360000000000004</v>
      </c>
      <c r="AI456" s="160"/>
      <c r="AJ456" s="160"/>
    </row>
    <row r="457" spans="2:36" x14ac:dyDescent="0.3">
      <c r="B457" s="80"/>
      <c r="C457" s="213" t="s">
        <v>50</v>
      </c>
      <c r="D457" s="92">
        <f>SUM(D454:D456)</f>
        <v>1740</v>
      </c>
      <c r="E457" s="216">
        <f>SUM(E454:E456)</f>
        <v>117.78510000000001</v>
      </c>
      <c r="AI457" s="160"/>
      <c r="AJ457" s="160"/>
    </row>
    <row r="458" spans="2:36" x14ac:dyDescent="0.3">
      <c r="B458" s="80"/>
      <c r="C458" s="77"/>
      <c r="D458" s="92"/>
      <c r="E458" s="133"/>
      <c r="AI458" s="160"/>
      <c r="AJ458" s="160"/>
    </row>
    <row r="459" spans="2:36" x14ac:dyDescent="0.3">
      <c r="B459" s="80"/>
      <c r="C459" s="213" t="s">
        <v>4943</v>
      </c>
      <c r="D459" s="92">
        <f>D453-D457</f>
        <v>2782</v>
      </c>
      <c r="E459" s="216">
        <f>E453-E457</f>
        <v>665.3132999999998</v>
      </c>
      <c r="AI459" s="160"/>
      <c r="AJ459" s="160"/>
    </row>
    <row r="460" spans="2:36" x14ac:dyDescent="0.3">
      <c r="AI460" s="160"/>
      <c r="AJ460" s="160"/>
    </row>
    <row r="461" spans="2:36" x14ac:dyDescent="0.3">
      <c r="AI461" s="160"/>
      <c r="AJ461" s="160"/>
    </row>
    <row r="462" spans="2:36" x14ac:dyDescent="0.3">
      <c r="AI462" s="160"/>
      <c r="AJ462" s="160"/>
    </row>
    <row r="463" spans="2:36" x14ac:dyDescent="0.3">
      <c r="AI463" s="160"/>
      <c r="AJ463" s="160"/>
    </row>
    <row r="464" spans="2:36" x14ac:dyDescent="0.3">
      <c r="AI464" s="160"/>
      <c r="AJ464" s="160"/>
    </row>
    <row r="465" spans="35:36" x14ac:dyDescent="0.3">
      <c r="AI465" s="160"/>
      <c r="AJ465" s="160"/>
    </row>
    <row r="466" spans="35:36" x14ac:dyDescent="0.3">
      <c r="AI466" s="160"/>
      <c r="AJ466" s="160"/>
    </row>
    <row r="467" spans="35:36" x14ac:dyDescent="0.3">
      <c r="AI467" s="160"/>
      <c r="AJ467" s="160"/>
    </row>
    <row r="468" spans="35:36" x14ac:dyDescent="0.3">
      <c r="AI468" s="160"/>
      <c r="AJ468" s="160"/>
    </row>
    <row r="469" spans="35:36" x14ac:dyDescent="0.3">
      <c r="AI469" s="160"/>
      <c r="AJ469" s="160"/>
    </row>
    <row r="470" spans="35:36" x14ac:dyDescent="0.3">
      <c r="AI470" s="160"/>
      <c r="AJ470" s="160"/>
    </row>
    <row r="471" spans="35:36" x14ac:dyDescent="0.3">
      <c r="AI471" s="160"/>
      <c r="AJ471" s="160"/>
    </row>
    <row r="472" spans="35:36" x14ac:dyDescent="0.3">
      <c r="AI472" s="160"/>
      <c r="AJ472" s="160"/>
    </row>
    <row r="473" spans="35:36" x14ac:dyDescent="0.3">
      <c r="AI473" s="160"/>
      <c r="AJ473" s="160"/>
    </row>
    <row r="474" spans="35:36" x14ac:dyDescent="0.3">
      <c r="AI474" s="160"/>
      <c r="AJ474" s="160"/>
    </row>
    <row r="475" spans="35:36" x14ac:dyDescent="0.3">
      <c r="AI475" s="160"/>
      <c r="AJ475" s="160"/>
    </row>
    <row r="476" spans="35:36" x14ac:dyDescent="0.3">
      <c r="AI476" s="160"/>
      <c r="AJ476" s="160"/>
    </row>
    <row r="477" spans="35:36" x14ac:dyDescent="0.3">
      <c r="AI477" s="160"/>
      <c r="AJ477" s="160"/>
    </row>
    <row r="478" spans="35:36" x14ac:dyDescent="0.3">
      <c r="AI478" s="160"/>
      <c r="AJ478" s="160"/>
    </row>
    <row r="479" spans="35:36" x14ac:dyDescent="0.3">
      <c r="AI479" s="160"/>
      <c r="AJ479" s="160"/>
    </row>
    <row r="480" spans="35:36" x14ac:dyDescent="0.3">
      <c r="AI480" s="160"/>
      <c r="AJ480" s="160"/>
    </row>
    <row r="481" spans="35:36" x14ac:dyDescent="0.3">
      <c r="AI481" s="160"/>
      <c r="AJ481" s="160"/>
    </row>
    <row r="482" spans="35:36" x14ac:dyDescent="0.3">
      <c r="AI482" s="160"/>
      <c r="AJ482" s="160"/>
    </row>
    <row r="483" spans="35:36" x14ac:dyDescent="0.3">
      <c r="AI483" s="160"/>
      <c r="AJ483" s="160"/>
    </row>
    <row r="484" spans="35:36" x14ac:dyDescent="0.3">
      <c r="AI484" s="160"/>
      <c r="AJ484" s="160"/>
    </row>
    <row r="485" spans="35:36" x14ac:dyDescent="0.3">
      <c r="AI485" s="160"/>
      <c r="AJ485" s="160"/>
    </row>
    <row r="486" spans="35:36" x14ac:dyDescent="0.3">
      <c r="AI486" s="160"/>
      <c r="AJ486" s="160"/>
    </row>
    <row r="487" spans="35:36" x14ac:dyDescent="0.3">
      <c r="AI487" s="160"/>
      <c r="AJ487" s="160"/>
    </row>
    <row r="488" spans="35:36" x14ac:dyDescent="0.3">
      <c r="AI488" s="160"/>
      <c r="AJ488" s="160"/>
    </row>
    <row r="489" spans="35:36" x14ac:dyDescent="0.3">
      <c r="AI489" s="160"/>
      <c r="AJ489" s="160"/>
    </row>
    <row r="490" spans="35:36" x14ac:dyDescent="0.3">
      <c r="AI490" s="160"/>
      <c r="AJ490" s="160"/>
    </row>
    <row r="491" spans="35:36" x14ac:dyDescent="0.3">
      <c r="AI491" s="160"/>
      <c r="AJ491" s="160"/>
    </row>
    <row r="492" spans="35:36" x14ac:dyDescent="0.3">
      <c r="AI492" s="160"/>
      <c r="AJ492" s="160"/>
    </row>
    <row r="493" spans="35:36" x14ac:dyDescent="0.3">
      <c r="AI493" s="160"/>
      <c r="AJ493" s="160"/>
    </row>
    <row r="494" spans="35:36" x14ac:dyDescent="0.3">
      <c r="AI494" s="160"/>
      <c r="AJ494" s="160"/>
    </row>
    <row r="495" spans="35:36" x14ac:dyDescent="0.3">
      <c r="AI495" s="160"/>
      <c r="AJ495" s="160"/>
    </row>
    <row r="496" spans="35:36" x14ac:dyDescent="0.3">
      <c r="AI496" s="160"/>
      <c r="AJ496" s="160"/>
    </row>
    <row r="497" spans="35:36" x14ac:dyDescent="0.3">
      <c r="AI497" s="160"/>
      <c r="AJ497" s="160"/>
    </row>
    <row r="498" spans="35:36" x14ac:dyDescent="0.3">
      <c r="AI498" s="160"/>
      <c r="AJ498" s="160"/>
    </row>
    <row r="499" spans="35:36" x14ac:dyDescent="0.3">
      <c r="AI499" s="160"/>
      <c r="AJ499" s="160"/>
    </row>
    <row r="500" spans="35:36" x14ac:dyDescent="0.3">
      <c r="AI500" s="160"/>
      <c r="AJ500" s="160"/>
    </row>
    <row r="501" spans="35:36" x14ac:dyDescent="0.3">
      <c r="AI501" s="160"/>
      <c r="AJ501" s="160"/>
    </row>
    <row r="502" spans="35:36" x14ac:dyDescent="0.3">
      <c r="AI502" s="160"/>
      <c r="AJ502" s="160"/>
    </row>
    <row r="503" spans="35:36" x14ac:dyDescent="0.3">
      <c r="AI503" s="160"/>
      <c r="AJ503" s="160"/>
    </row>
    <row r="504" spans="35:36" x14ac:dyDescent="0.3">
      <c r="AI504" s="160"/>
      <c r="AJ504" s="160"/>
    </row>
    <row r="505" spans="35:36" x14ac:dyDescent="0.3">
      <c r="AI505" s="160"/>
      <c r="AJ505" s="160"/>
    </row>
    <row r="506" spans="35:36" x14ac:dyDescent="0.3">
      <c r="AI506" s="160"/>
      <c r="AJ506" s="160"/>
    </row>
    <row r="507" spans="35:36" x14ac:dyDescent="0.3">
      <c r="AI507" s="160"/>
      <c r="AJ507" s="160"/>
    </row>
    <row r="508" spans="35:36" x14ac:dyDescent="0.3">
      <c r="AI508" s="160"/>
      <c r="AJ508" s="160"/>
    </row>
    <row r="509" spans="35:36" x14ac:dyDescent="0.3">
      <c r="AI509" s="160"/>
      <c r="AJ509" s="160"/>
    </row>
    <row r="510" spans="35:36" x14ac:dyDescent="0.3">
      <c r="AI510" s="160"/>
      <c r="AJ510" s="160"/>
    </row>
    <row r="511" spans="35:36" x14ac:dyDescent="0.3">
      <c r="AI511" s="160"/>
      <c r="AJ511" s="160"/>
    </row>
    <row r="512" spans="35:36" x14ac:dyDescent="0.3">
      <c r="AI512" s="160"/>
      <c r="AJ512" s="160"/>
    </row>
    <row r="513" spans="35:36" x14ac:dyDescent="0.3">
      <c r="AI513" s="160"/>
      <c r="AJ513" s="160"/>
    </row>
    <row r="514" spans="35:36" x14ac:dyDescent="0.3">
      <c r="AI514" s="160"/>
      <c r="AJ514" s="160"/>
    </row>
    <row r="515" spans="35:36" x14ac:dyDescent="0.3">
      <c r="AI515" s="160"/>
      <c r="AJ515" s="160"/>
    </row>
    <row r="516" spans="35:36" x14ac:dyDescent="0.3">
      <c r="AI516" s="160"/>
      <c r="AJ516" s="160"/>
    </row>
    <row r="517" spans="35:36" x14ac:dyDescent="0.3">
      <c r="AI517" s="160"/>
      <c r="AJ517" s="160"/>
    </row>
    <row r="518" spans="35:36" x14ac:dyDescent="0.3">
      <c r="AI518" s="160"/>
      <c r="AJ518" s="160"/>
    </row>
    <row r="519" spans="35:36" x14ac:dyDescent="0.3">
      <c r="AI519" s="160"/>
      <c r="AJ519" s="160"/>
    </row>
    <row r="520" spans="35:36" x14ac:dyDescent="0.3">
      <c r="AI520" s="160"/>
      <c r="AJ520" s="160"/>
    </row>
    <row r="521" spans="35:36" x14ac:dyDescent="0.3">
      <c r="AI521" s="160"/>
      <c r="AJ521" s="160"/>
    </row>
    <row r="522" spans="35:36" x14ac:dyDescent="0.3">
      <c r="AI522" s="160"/>
      <c r="AJ522" s="160"/>
    </row>
    <row r="523" spans="35:36" x14ac:dyDescent="0.3">
      <c r="AI523" s="160"/>
      <c r="AJ523" s="160"/>
    </row>
    <row r="524" spans="35:36" x14ac:dyDescent="0.3">
      <c r="AI524" s="160"/>
      <c r="AJ524" s="160"/>
    </row>
    <row r="525" spans="35:36" x14ac:dyDescent="0.3">
      <c r="AI525" s="160"/>
      <c r="AJ525" s="160"/>
    </row>
    <row r="526" spans="35:36" x14ac:dyDescent="0.3">
      <c r="AI526" s="160"/>
      <c r="AJ526" s="160"/>
    </row>
    <row r="527" spans="35:36" x14ac:dyDescent="0.3">
      <c r="AI527" s="160"/>
      <c r="AJ527" s="160"/>
    </row>
    <row r="528" spans="35:36" x14ac:dyDescent="0.3">
      <c r="AI528" s="160"/>
      <c r="AJ528" s="160"/>
    </row>
    <row r="529" spans="35:36" x14ac:dyDescent="0.3">
      <c r="AI529" s="160"/>
      <c r="AJ529" s="160"/>
    </row>
    <row r="530" spans="35:36" x14ac:dyDescent="0.3">
      <c r="AI530" s="160"/>
      <c r="AJ530" s="160"/>
    </row>
    <row r="531" spans="35:36" x14ac:dyDescent="0.3">
      <c r="AI531" s="160"/>
      <c r="AJ531" s="160"/>
    </row>
    <row r="532" spans="35:36" x14ac:dyDescent="0.3">
      <c r="AI532" s="160"/>
      <c r="AJ532" s="160"/>
    </row>
    <row r="533" spans="35:36" x14ac:dyDescent="0.3">
      <c r="AI533" s="160"/>
      <c r="AJ533" s="160"/>
    </row>
    <row r="534" spans="35:36" x14ac:dyDescent="0.3">
      <c r="AI534" s="160"/>
      <c r="AJ534" s="160"/>
    </row>
    <row r="535" spans="35:36" x14ac:dyDescent="0.3">
      <c r="AI535" s="160"/>
      <c r="AJ535" s="160"/>
    </row>
    <row r="536" spans="35:36" x14ac:dyDescent="0.3">
      <c r="AI536" s="160"/>
      <c r="AJ536" s="160"/>
    </row>
    <row r="537" spans="35:36" x14ac:dyDescent="0.3">
      <c r="AI537" s="160"/>
      <c r="AJ537" s="160"/>
    </row>
    <row r="538" spans="35:36" x14ac:dyDescent="0.3">
      <c r="AI538" s="160"/>
      <c r="AJ538" s="160"/>
    </row>
    <row r="539" spans="35:36" x14ac:dyDescent="0.3">
      <c r="AI539" s="160"/>
      <c r="AJ539" s="160"/>
    </row>
    <row r="540" spans="35:36" x14ac:dyDescent="0.3">
      <c r="AI540" s="160"/>
      <c r="AJ540" s="160"/>
    </row>
    <row r="541" spans="35:36" x14ac:dyDescent="0.3">
      <c r="AI541" s="160"/>
      <c r="AJ541" s="160"/>
    </row>
    <row r="542" spans="35:36" x14ac:dyDescent="0.3">
      <c r="AI542" s="160"/>
      <c r="AJ542" s="160"/>
    </row>
    <row r="543" spans="35:36" x14ac:dyDescent="0.3">
      <c r="AI543" s="160"/>
      <c r="AJ543" s="160"/>
    </row>
    <row r="544" spans="35:36" x14ac:dyDescent="0.3">
      <c r="AI544" s="160"/>
      <c r="AJ544" s="160"/>
    </row>
    <row r="545" spans="35:36" x14ac:dyDescent="0.3">
      <c r="AI545" s="160"/>
      <c r="AJ545" s="160"/>
    </row>
    <row r="546" spans="35:36" x14ac:dyDescent="0.3">
      <c r="AI546" s="160"/>
      <c r="AJ546" s="160"/>
    </row>
    <row r="547" spans="35:36" x14ac:dyDescent="0.3">
      <c r="AI547" s="160"/>
      <c r="AJ547" s="160"/>
    </row>
    <row r="548" spans="35:36" x14ac:dyDescent="0.3">
      <c r="AI548" s="160"/>
      <c r="AJ548" s="160"/>
    </row>
    <row r="549" spans="35:36" x14ac:dyDescent="0.3">
      <c r="AI549" s="160"/>
      <c r="AJ549" s="160"/>
    </row>
    <row r="550" spans="35:36" x14ac:dyDescent="0.3">
      <c r="AI550" s="160"/>
      <c r="AJ550" s="160"/>
    </row>
    <row r="551" spans="35:36" x14ac:dyDescent="0.3">
      <c r="AI551" s="160"/>
      <c r="AJ551" s="160"/>
    </row>
    <row r="552" spans="35:36" x14ac:dyDescent="0.3">
      <c r="AI552" s="160"/>
      <c r="AJ552" s="160"/>
    </row>
    <row r="553" spans="35:36" x14ac:dyDescent="0.3">
      <c r="AI553" s="160"/>
      <c r="AJ553" s="160"/>
    </row>
    <row r="554" spans="35:36" x14ac:dyDescent="0.3">
      <c r="AI554" s="160"/>
      <c r="AJ554" s="160"/>
    </row>
    <row r="555" spans="35:36" x14ac:dyDescent="0.3">
      <c r="AI555" s="160"/>
      <c r="AJ555" s="160"/>
    </row>
    <row r="556" spans="35:36" x14ac:dyDescent="0.3">
      <c r="AI556" s="160"/>
      <c r="AJ556" s="160"/>
    </row>
    <row r="557" spans="35:36" x14ac:dyDescent="0.3">
      <c r="AI557" s="160"/>
      <c r="AJ557" s="160"/>
    </row>
    <row r="558" spans="35:36" x14ac:dyDescent="0.3">
      <c r="AI558" s="160"/>
      <c r="AJ558" s="160"/>
    </row>
    <row r="559" spans="35:36" x14ac:dyDescent="0.3">
      <c r="AI559" s="160"/>
      <c r="AJ559" s="160"/>
    </row>
    <row r="560" spans="35:36" x14ac:dyDescent="0.3">
      <c r="AI560" s="160"/>
      <c r="AJ560" s="160"/>
    </row>
    <row r="561" spans="35:36" x14ac:dyDescent="0.3">
      <c r="AI561" s="160"/>
      <c r="AJ561" s="160"/>
    </row>
    <row r="562" spans="35:36" x14ac:dyDescent="0.3">
      <c r="AI562" s="160"/>
      <c r="AJ562" s="160"/>
    </row>
    <row r="563" spans="35:36" x14ac:dyDescent="0.3">
      <c r="AI563" s="160"/>
      <c r="AJ563" s="160"/>
    </row>
    <row r="564" spans="35:36" x14ac:dyDescent="0.3">
      <c r="AI564" s="160"/>
      <c r="AJ564" s="160"/>
    </row>
    <row r="565" spans="35:36" x14ac:dyDescent="0.3">
      <c r="AI565" s="160"/>
      <c r="AJ565" s="160"/>
    </row>
    <row r="566" spans="35:36" x14ac:dyDescent="0.3">
      <c r="AI566" s="160"/>
      <c r="AJ566" s="160"/>
    </row>
    <row r="567" spans="35:36" x14ac:dyDescent="0.3">
      <c r="AI567" s="160"/>
      <c r="AJ567" s="160"/>
    </row>
    <row r="568" spans="35:36" x14ac:dyDescent="0.3">
      <c r="AI568" s="160"/>
      <c r="AJ568" s="160"/>
    </row>
    <row r="569" spans="35:36" x14ac:dyDescent="0.3">
      <c r="AI569" s="160"/>
      <c r="AJ569" s="160"/>
    </row>
    <row r="570" spans="35:36" x14ac:dyDescent="0.3">
      <c r="AI570" s="160"/>
      <c r="AJ570" s="160"/>
    </row>
    <row r="571" spans="35:36" x14ac:dyDescent="0.3">
      <c r="AI571" s="160"/>
      <c r="AJ571" s="160"/>
    </row>
    <row r="572" spans="35:36" x14ac:dyDescent="0.3">
      <c r="AI572" s="160"/>
      <c r="AJ572" s="160"/>
    </row>
    <row r="573" spans="35:36" x14ac:dyDescent="0.3">
      <c r="AI573" s="160"/>
      <c r="AJ573" s="160"/>
    </row>
    <row r="574" spans="35:36" x14ac:dyDescent="0.3">
      <c r="AI574" s="160"/>
      <c r="AJ574" s="160"/>
    </row>
    <row r="575" spans="35:36" x14ac:dyDescent="0.3">
      <c r="AI575" s="160"/>
      <c r="AJ575" s="160"/>
    </row>
    <row r="576" spans="35:36" x14ac:dyDescent="0.3">
      <c r="AI576" s="160"/>
      <c r="AJ576" s="160"/>
    </row>
    <row r="577" spans="35:36" x14ac:dyDescent="0.3">
      <c r="AI577" s="160"/>
      <c r="AJ577" s="160"/>
    </row>
    <row r="578" spans="35:36" x14ac:dyDescent="0.3">
      <c r="AI578" s="160"/>
      <c r="AJ578" s="160"/>
    </row>
    <row r="579" spans="35:36" x14ac:dyDescent="0.3">
      <c r="AI579" s="160"/>
      <c r="AJ579" s="160"/>
    </row>
    <row r="580" spans="35:36" x14ac:dyDescent="0.3">
      <c r="AI580" s="160"/>
      <c r="AJ580" s="160"/>
    </row>
    <row r="581" spans="35:36" x14ac:dyDescent="0.3">
      <c r="AI581" s="160"/>
      <c r="AJ581" s="160"/>
    </row>
    <row r="582" spans="35:36" x14ac:dyDescent="0.3">
      <c r="AI582" s="160"/>
      <c r="AJ582" s="160"/>
    </row>
    <row r="583" spans="35:36" x14ac:dyDescent="0.3">
      <c r="AI583" s="160"/>
      <c r="AJ583" s="160"/>
    </row>
    <row r="584" spans="35:36" x14ac:dyDescent="0.3">
      <c r="AI584" s="160"/>
      <c r="AJ584" s="160"/>
    </row>
    <row r="585" spans="35:36" x14ac:dyDescent="0.3">
      <c r="AI585" s="160"/>
      <c r="AJ585" s="160"/>
    </row>
    <row r="586" spans="35:36" x14ac:dyDescent="0.3">
      <c r="AI586" s="160"/>
      <c r="AJ586" s="160"/>
    </row>
    <row r="587" spans="35:36" x14ac:dyDescent="0.3">
      <c r="AI587" s="160"/>
      <c r="AJ587" s="160"/>
    </row>
    <row r="588" spans="35:36" x14ac:dyDescent="0.3">
      <c r="AI588" s="160"/>
      <c r="AJ588" s="160"/>
    </row>
    <row r="589" spans="35:36" x14ac:dyDescent="0.3">
      <c r="AI589" s="160"/>
      <c r="AJ589" s="160"/>
    </row>
    <row r="590" spans="35:36" x14ac:dyDescent="0.3">
      <c r="AI590" s="160"/>
      <c r="AJ590" s="160"/>
    </row>
    <row r="591" spans="35:36" x14ac:dyDescent="0.3">
      <c r="AI591" s="160"/>
      <c r="AJ591" s="160"/>
    </row>
    <row r="592" spans="35:36" x14ac:dyDescent="0.3">
      <c r="AI592" s="160"/>
      <c r="AJ592" s="160"/>
    </row>
    <row r="593" spans="35:36" x14ac:dyDescent="0.3">
      <c r="AI593" s="160"/>
      <c r="AJ593" s="160"/>
    </row>
    <row r="594" spans="35:36" x14ac:dyDescent="0.3">
      <c r="AI594" s="160"/>
      <c r="AJ594" s="160"/>
    </row>
    <row r="595" spans="35:36" x14ac:dyDescent="0.3">
      <c r="AI595" s="160"/>
      <c r="AJ595" s="160"/>
    </row>
    <row r="596" spans="35:36" x14ac:dyDescent="0.3">
      <c r="AI596" s="160"/>
      <c r="AJ596" s="160"/>
    </row>
    <row r="597" spans="35:36" x14ac:dyDescent="0.3">
      <c r="AI597" s="160"/>
      <c r="AJ597" s="160"/>
    </row>
    <row r="598" spans="35:36" x14ac:dyDescent="0.3">
      <c r="AI598" s="160"/>
      <c r="AJ598" s="160"/>
    </row>
    <row r="599" spans="35:36" x14ac:dyDescent="0.3">
      <c r="AI599" s="160"/>
      <c r="AJ599" s="160"/>
    </row>
    <row r="600" spans="35:36" x14ac:dyDescent="0.3">
      <c r="AI600" s="160"/>
      <c r="AJ600" s="160"/>
    </row>
    <row r="601" spans="35:36" x14ac:dyDescent="0.3">
      <c r="AI601" s="160"/>
      <c r="AJ601" s="160"/>
    </row>
    <row r="602" spans="35:36" x14ac:dyDescent="0.3">
      <c r="AI602" s="160"/>
      <c r="AJ602" s="160"/>
    </row>
    <row r="603" spans="35:36" x14ac:dyDescent="0.3">
      <c r="AI603" s="160"/>
      <c r="AJ603" s="160"/>
    </row>
    <row r="604" spans="35:36" x14ac:dyDescent="0.3">
      <c r="AI604" s="160"/>
      <c r="AJ604" s="160"/>
    </row>
    <row r="605" spans="35:36" x14ac:dyDescent="0.3">
      <c r="AI605" s="160"/>
      <c r="AJ605" s="160"/>
    </row>
    <row r="606" spans="35:36" x14ac:dyDescent="0.3">
      <c r="AI606" s="160"/>
      <c r="AJ606" s="160"/>
    </row>
    <row r="607" spans="35:36" x14ac:dyDescent="0.3">
      <c r="AI607" s="160"/>
      <c r="AJ607" s="160"/>
    </row>
    <row r="608" spans="35:36" x14ac:dyDescent="0.3">
      <c r="AI608" s="160"/>
      <c r="AJ608" s="160"/>
    </row>
    <row r="609" spans="35:36" x14ac:dyDescent="0.3">
      <c r="AI609" s="160"/>
      <c r="AJ609" s="160"/>
    </row>
    <row r="610" spans="35:36" x14ac:dyDescent="0.3">
      <c r="AI610" s="160"/>
      <c r="AJ610" s="160"/>
    </row>
    <row r="611" spans="35:36" x14ac:dyDescent="0.3">
      <c r="AI611" s="160"/>
      <c r="AJ611" s="160"/>
    </row>
    <row r="612" spans="35:36" x14ac:dyDescent="0.3">
      <c r="AI612" s="160"/>
      <c r="AJ612" s="160"/>
    </row>
    <row r="613" spans="35:36" x14ac:dyDescent="0.3">
      <c r="AI613" s="160"/>
      <c r="AJ613" s="160"/>
    </row>
    <row r="614" spans="35:36" x14ac:dyDescent="0.3">
      <c r="AI614" s="160"/>
      <c r="AJ614" s="160"/>
    </row>
    <row r="615" spans="35:36" x14ac:dyDescent="0.3">
      <c r="AI615" s="160"/>
      <c r="AJ615" s="160"/>
    </row>
    <row r="616" spans="35:36" x14ac:dyDescent="0.3">
      <c r="AI616" s="160"/>
      <c r="AJ616" s="160"/>
    </row>
    <row r="617" spans="35:36" x14ac:dyDescent="0.3">
      <c r="AI617" s="160"/>
      <c r="AJ617" s="160"/>
    </row>
    <row r="618" spans="35:36" x14ac:dyDescent="0.3">
      <c r="AI618" s="160"/>
      <c r="AJ618" s="160"/>
    </row>
    <row r="619" spans="35:36" x14ac:dyDescent="0.3">
      <c r="AI619" s="160"/>
      <c r="AJ619" s="160"/>
    </row>
    <row r="620" spans="35:36" x14ac:dyDescent="0.3">
      <c r="AI620" s="160"/>
      <c r="AJ620" s="160"/>
    </row>
    <row r="621" spans="35:36" x14ac:dyDescent="0.3">
      <c r="AI621" s="160"/>
      <c r="AJ621" s="160"/>
    </row>
    <row r="622" spans="35:36" x14ac:dyDescent="0.3">
      <c r="AI622" s="160"/>
      <c r="AJ622" s="160"/>
    </row>
    <row r="623" spans="35:36" x14ac:dyDescent="0.3">
      <c r="AI623" s="160"/>
      <c r="AJ623" s="160"/>
    </row>
    <row r="624" spans="35:36" x14ac:dyDescent="0.3">
      <c r="AI624" s="160"/>
      <c r="AJ624" s="160"/>
    </row>
    <row r="625" spans="35:36" x14ac:dyDescent="0.3">
      <c r="AI625" s="160"/>
      <c r="AJ625" s="160"/>
    </row>
    <row r="626" spans="35:36" x14ac:dyDescent="0.3">
      <c r="AI626" s="160"/>
      <c r="AJ626" s="160"/>
    </row>
    <row r="627" spans="35:36" x14ac:dyDescent="0.3">
      <c r="AI627" s="160"/>
      <c r="AJ627" s="160"/>
    </row>
    <row r="628" spans="35:36" x14ac:dyDescent="0.3">
      <c r="AI628" s="160"/>
      <c r="AJ628" s="160"/>
    </row>
    <row r="629" spans="35:36" x14ac:dyDescent="0.3">
      <c r="AI629" s="160"/>
      <c r="AJ629" s="160"/>
    </row>
    <row r="630" spans="35:36" x14ac:dyDescent="0.3">
      <c r="AI630" s="160"/>
      <c r="AJ630" s="160"/>
    </row>
    <row r="631" spans="35:36" x14ac:dyDescent="0.3">
      <c r="AI631" s="160"/>
      <c r="AJ631" s="160"/>
    </row>
    <row r="632" spans="35:36" x14ac:dyDescent="0.3">
      <c r="AI632" s="160"/>
      <c r="AJ632" s="160"/>
    </row>
    <row r="633" spans="35:36" x14ac:dyDescent="0.3">
      <c r="AI633" s="160"/>
      <c r="AJ633" s="160"/>
    </row>
    <row r="634" spans="35:36" x14ac:dyDescent="0.3">
      <c r="AI634" s="160"/>
      <c r="AJ634" s="160"/>
    </row>
    <row r="635" spans="35:36" x14ac:dyDescent="0.3">
      <c r="AI635" s="160"/>
      <c r="AJ635" s="160"/>
    </row>
    <row r="636" spans="35:36" x14ac:dyDescent="0.3">
      <c r="AI636" s="160"/>
      <c r="AJ636" s="160"/>
    </row>
    <row r="637" spans="35:36" x14ac:dyDescent="0.3">
      <c r="AI637" s="160"/>
      <c r="AJ637" s="160"/>
    </row>
    <row r="638" spans="35:36" x14ac:dyDescent="0.3">
      <c r="AI638" s="160"/>
      <c r="AJ638" s="160"/>
    </row>
    <row r="639" spans="35:36" x14ac:dyDescent="0.3">
      <c r="AI639" s="160"/>
      <c r="AJ639" s="160"/>
    </row>
    <row r="640" spans="35:36" x14ac:dyDescent="0.3">
      <c r="AI640" s="160"/>
      <c r="AJ640" s="160"/>
    </row>
    <row r="641" spans="35:36" x14ac:dyDescent="0.3">
      <c r="AI641" s="160"/>
      <c r="AJ641" s="160"/>
    </row>
    <row r="642" spans="35:36" x14ac:dyDescent="0.3">
      <c r="AI642" s="160"/>
      <c r="AJ642" s="160"/>
    </row>
    <row r="643" spans="35:36" x14ac:dyDescent="0.3">
      <c r="AI643" s="160"/>
      <c r="AJ643" s="160"/>
    </row>
    <row r="644" spans="35:36" x14ac:dyDescent="0.3">
      <c r="AI644" s="160"/>
      <c r="AJ644" s="160"/>
    </row>
    <row r="645" spans="35:36" x14ac:dyDescent="0.3">
      <c r="AI645" s="160"/>
      <c r="AJ645" s="160"/>
    </row>
    <row r="646" spans="35:36" x14ac:dyDescent="0.3">
      <c r="AI646" s="160"/>
      <c r="AJ646" s="160"/>
    </row>
    <row r="647" spans="35:36" x14ac:dyDescent="0.3">
      <c r="AI647" s="160"/>
      <c r="AJ647" s="160"/>
    </row>
    <row r="648" spans="35:36" x14ac:dyDescent="0.3">
      <c r="AI648" s="160"/>
      <c r="AJ648" s="160"/>
    </row>
    <row r="649" spans="35:36" x14ac:dyDescent="0.3">
      <c r="AI649" s="160"/>
      <c r="AJ649" s="160"/>
    </row>
    <row r="650" spans="35:36" x14ac:dyDescent="0.3">
      <c r="AI650" s="160"/>
      <c r="AJ650" s="160"/>
    </row>
    <row r="651" spans="35:36" x14ac:dyDescent="0.3">
      <c r="AI651" s="160"/>
      <c r="AJ651" s="160"/>
    </row>
    <row r="652" spans="35:36" x14ac:dyDescent="0.3">
      <c r="AI652" s="160"/>
      <c r="AJ652" s="160"/>
    </row>
    <row r="653" spans="35:36" x14ac:dyDescent="0.3">
      <c r="AI653" s="160"/>
      <c r="AJ653" s="160"/>
    </row>
    <row r="654" spans="35:36" x14ac:dyDescent="0.3">
      <c r="AI654" s="160"/>
      <c r="AJ654" s="160"/>
    </row>
    <row r="655" spans="35:36" x14ac:dyDescent="0.3">
      <c r="AI655" s="160"/>
      <c r="AJ655" s="160"/>
    </row>
    <row r="656" spans="35:36" x14ac:dyDescent="0.3">
      <c r="AI656" s="160"/>
      <c r="AJ656" s="160"/>
    </row>
    <row r="657" spans="35:36" x14ac:dyDescent="0.3">
      <c r="AI657" s="160"/>
      <c r="AJ657" s="160"/>
    </row>
    <row r="658" spans="35:36" x14ac:dyDescent="0.3">
      <c r="AI658" s="160"/>
      <c r="AJ658" s="160"/>
    </row>
    <row r="659" spans="35:36" x14ac:dyDescent="0.3">
      <c r="AI659" s="160"/>
      <c r="AJ659" s="160"/>
    </row>
    <row r="660" spans="35:36" x14ac:dyDescent="0.3">
      <c r="AI660" s="160"/>
      <c r="AJ660" s="160"/>
    </row>
    <row r="661" spans="35:36" x14ac:dyDescent="0.3">
      <c r="AI661" s="160"/>
      <c r="AJ661" s="160"/>
    </row>
    <row r="662" spans="35:36" x14ac:dyDescent="0.3">
      <c r="AI662" s="160"/>
      <c r="AJ662" s="160"/>
    </row>
    <row r="663" spans="35:36" x14ac:dyDescent="0.3">
      <c r="AI663" s="160"/>
      <c r="AJ663" s="160"/>
    </row>
    <row r="664" spans="35:36" x14ac:dyDescent="0.3">
      <c r="AI664" s="160"/>
      <c r="AJ664" s="160"/>
    </row>
    <row r="665" spans="35:36" x14ac:dyDescent="0.3">
      <c r="AI665" s="160"/>
      <c r="AJ665" s="160"/>
    </row>
    <row r="666" spans="35:36" x14ac:dyDescent="0.3">
      <c r="AI666" s="160"/>
      <c r="AJ666" s="160"/>
    </row>
    <row r="667" spans="35:36" x14ac:dyDescent="0.3">
      <c r="AI667" s="160"/>
      <c r="AJ667" s="160"/>
    </row>
    <row r="668" spans="35:36" x14ac:dyDescent="0.3">
      <c r="AI668" s="160"/>
      <c r="AJ668" s="160"/>
    </row>
    <row r="669" spans="35:36" x14ac:dyDescent="0.3">
      <c r="AI669" s="160"/>
      <c r="AJ669" s="160"/>
    </row>
  </sheetData>
  <autoFilter ref="A2:AJ446" xr:uid="{5EE12846-D873-418B-A978-CE95BBBEE5C5}">
    <filterColumn colId="2">
      <filters>
        <filter val="Настил 2Н1-1"/>
        <filter val="Настил 2Н1-10"/>
        <filter val="Настил 2Н1-11"/>
        <filter val="Настил 2Н1-12"/>
        <filter val="Настил 2Н1-13"/>
        <filter val="Настил 2Н1-14"/>
        <filter val="Настил 2Н1-15"/>
        <filter val="Настил 2Н1-16"/>
        <filter val="Настил 2Н1-17"/>
        <filter val="Настил 2Н1-18"/>
        <filter val="Настил 2Н1-19"/>
        <filter val="Настил 2Н1-2"/>
        <filter val="Настил 2Н1-20"/>
        <filter val="Настил 2Н1-21"/>
        <filter val="Настил 2Н1-22"/>
        <filter val="Настил 2Н1-23"/>
        <filter val="Настил 2Н1-24"/>
        <filter val="Настил 2Н1-25"/>
        <filter val="Настил 2Н1-26"/>
        <filter val="Настил 2Н1-27"/>
        <filter val="Настил 2Н1-28"/>
        <filter val="Настил 2Н1-29"/>
        <filter val="Настил 2Н1-3"/>
        <filter val="Настил 2Н1-30"/>
        <filter val="Настил 2Н1-31"/>
        <filter val="Настил 2Н1-32"/>
        <filter val="Настил 2Н1-33"/>
        <filter val="Настил 2Н1-34"/>
        <filter val="Настил 2Н1-35"/>
        <filter val="Настил 2Н1-36"/>
        <filter val="Настил 2Н1-37"/>
        <filter val="Настил 2Н1-38"/>
        <filter val="Настил 2Н1-39"/>
        <filter val="Настил 2Н1-4"/>
        <filter val="Настил 2Н1-40"/>
        <filter val="Настил 2Н1-41"/>
        <filter val="Настил 2Н1-42"/>
        <filter val="Настил 2Н1-43"/>
        <filter val="Настил 2Н1-44"/>
        <filter val="Настил 2Н1-45"/>
        <filter val="Настил 2Н1-46"/>
        <filter val="Настил 2Н1-47"/>
        <filter val="Настил 2Н1-48"/>
        <filter val="Настил 2Н1-49"/>
        <filter val="Настил 2Н1-5"/>
        <filter val="Настил 2Н1-50"/>
        <filter val="Настил 2Н1-51"/>
        <filter val="Настил 2Н1-52"/>
        <filter val="Настил 2Н1-53"/>
        <filter val="Настил 2Н1-54"/>
        <filter val="Настил 2Н1-55"/>
        <filter val="Настил 2Н1-56"/>
        <filter val="Настил 2Н1-57"/>
        <filter val="Настил 2Н1-58"/>
        <filter val="Настил 2Н1-59"/>
        <filter val="Настил 2Н1-6"/>
        <filter val="Настил 2Н1-60"/>
        <filter val="Настил 2Н1-61"/>
        <filter val="Настил 2Н1-62"/>
        <filter val="Настил 2Н1-63"/>
        <filter val="Настил 2Н1-64"/>
        <filter val="Настил 2Н1-65"/>
        <filter val="Настил 2Н1-66"/>
        <filter val="Настил 2Н1-67"/>
        <filter val="Настил 2Н1-68"/>
        <filter val="Настил 2Н1-69"/>
        <filter val="Настил 2Н1-7"/>
        <filter val="Настил 2Н1-70"/>
        <filter val="Настил 2Н1-71"/>
        <filter val="Настил 2Н1-72"/>
        <filter val="Настил 2Н1-73"/>
        <filter val="Настил 2Н1-74"/>
        <filter val="Настил 2Н1-75"/>
        <filter val="Настил 2Н1-8"/>
        <filter val="Настил 2Н1-9"/>
        <filter val="Настил 2Н4-1"/>
        <filter val="Настил 2Н4-10"/>
        <filter val="Настил 2Н4-11"/>
        <filter val="Настил 2Н4-12"/>
        <filter val="Настил 2Н4-13"/>
        <filter val="Настил 2Н4-14"/>
        <filter val="Настил 2Н4-15"/>
        <filter val="Настил 2Н4-16"/>
        <filter val="Настил 2Н4-17"/>
        <filter val="Настил 2Н4-18"/>
        <filter val="Настил 2Н4-19"/>
        <filter val="Настил 2Н4-2"/>
        <filter val="Настил 2Н4-20"/>
        <filter val="Настил 2Н4-21"/>
        <filter val="Настил 2Н4-22"/>
        <filter val="Настил 2Н4-23"/>
        <filter val="Настил 2Н4-24"/>
        <filter val="Настил 2Н4-25"/>
        <filter val="Настил 2Н4-26"/>
        <filter val="Настил 2Н4-27"/>
        <filter val="Настил 2Н4-3"/>
        <filter val="Настил 2Н4-4"/>
        <filter val="Настил 2Н4-5"/>
        <filter val="Настил 2Н4-6"/>
        <filter val="Настил 2Н4-7"/>
        <filter val="Настил 2Н4-8"/>
        <filter val="Настил 2Н4-9"/>
      </filters>
    </filterColumn>
    <sortState xmlns:xlrd2="http://schemas.microsoft.com/office/spreadsheetml/2017/richdata2" ref="A151:AJ165">
      <sortCondition ref="C2:C446"/>
    </sortState>
  </autoFilter>
  <conditionalFormatting sqref="I2:P2 I447:P1048576 W446:AA1048576 I3 I446">
    <cfRule type="containsText" dxfId="1752" priority="708" operator="containsText" text="RAL 7004">
      <formula>NOT(ISERROR(SEARCH("RAL 7004",I2)))</formula>
    </cfRule>
    <cfRule type="containsText" dxfId="1751" priority="709" operator="containsText" text="RAL 1021">
      <formula>NOT(ISERROR(SEARCH("RAL 1021",I2)))</formula>
    </cfRule>
    <cfRule type="containsText" dxfId="1750" priority="710" operator="containsText" text="RAL 5015">
      <formula>NOT(ISERROR(SEARCH("RAL 5015",I2)))</formula>
    </cfRule>
  </conditionalFormatting>
  <conditionalFormatting sqref="I405:I426">
    <cfRule type="containsText" dxfId="1749" priority="705" operator="containsText" text="RAL 7004">
      <formula>NOT(ISERROR(SEARCH("RAL 7004",I405)))</formula>
    </cfRule>
    <cfRule type="containsText" dxfId="1748" priority="706" operator="containsText" text="RAL 1021">
      <formula>NOT(ISERROR(SEARCH("RAL 1021",I405)))</formula>
    </cfRule>
    <cfRule type="containsText" dxfId="1747" priority="707" operator="containsText" text="RAL 5015">
      <formula>NOT(ISERROR(SEARCH("RAL 5015",I405)))</formula>
    </cfRule>
  </conditionalFormatting>
  <conditionalFormatting sqref="I5:I14">
    <cfRule type="containsText" dxfId="1746" priority="702" operator="containsText" text="RAL 7004">
      <formula>NOT(ISERROR(SEARCH("RAL 7004",I5)))</formula>
    </cfRule>
    <cfRule type="containsText" dxfId="1745" priority="703" operator="containsText" text="RAL 1021">
      <formula>NOT(ISERROR(SEARCH("RAL 1021",I5)))</formula>
    </cfRule>
    <cfRule type="containsText" dxfId="1744" priority="704" operator="containsText" text="RAL 5015">
      <formula>NOT(ISERROR(SEARCH("RAL 5015",I5)))</formula>
    </cfRule>
  </conditionalFormatting>
  <conditionalFormatting sqref="I66:I72">
    <cfRule type="containsText" dxfId="1743" priority="699" operator="containsText" text="RAL 7004">
      <formula>NOT(ISERROR(SEARCH("RAL 7004",I66)))</formula>
    </cfRule>
    <cfRule type="containsText" dxfId="1742" priority="700" operator="containsText" text="RAL 1021">
      <formula>NOT(ISERROR(SEARCH("RAL 1021",I66)))</formula>
    </cfRule>
    <cfRule type="containsText" dxfId="1741" priority="701" operator="containsText" text="RAL 5015">
      <formula>NOT(ISERROR(SEARCH("RAL 5015",I66)))</formula>
    </cfRule>
  </conditionalFormatting>
  <conditionalFormatting sqref="I113:I146">
    <cfRule type="containsText" dxfId="1740" priority="696" operator="containsText" text="RAL 7004">
      <formula>NOT(ISERROR(SEARCH("RAL 7004",I113)))</formula>
    </cfRule>
    <cfRule type="containsText" dxfId="1739" priority="697" operator="containsText" text="RAL 1021">
      <formula>NOT(ISERROR(SEARCH("RAL 1021",I113)))</formula>
    </cfRule>
    <cfRule type="containsText" dxfId="1738" priority="698" operator="containsText" text="RAL 5015">
      <formula>NOT(ISERROR(SEARCH("RAL 5015",I113)))</formula>
    </cfRule>
  </conditionalFormatting>
  <conditionalFormatting sqref="I168">
    <cfRule type="containsText" dxfId="1737" priority="693" operator="containsText" text="RAL 7004">
      <formula>NOT(ISERROR(SEARCH("RAL 7004",I168)))</formula>
    </cfRule>
    <cfRule type="containsText" dxfId="1736" priority="694" operator="containsText" text="RAL 1021">
      <formula>NOT(ISERROR(SEARCH("RAL 1021",I168)))</formula>
    </cfRule>
    <cfRule type="containsText" dxfId="1735" priority="695" operator="containsText" text="RAL 5015">
      <formula>NOT(ISERROR(SEARCH("RAL 5015",I168)))</formula>
    </cfRule>
  </conditionalFormatting>
  <conditionalFormatting sqref="I246:I253">
    <cfRule type="containsText" dxfId="1734" priority="690" operator="containsText" text="RAL 7004">
      <formula>NOT(ISERROR(SEARCH("RAL 7004",I246)))</formula>
    </cfRule>
    <cfRule type="containsText" dxfId="1733" priority="691" operator="containsText" text="RAL 1021">
      <formula>NOT(ISERROR(SEARCH("RAL 1021",I246)))</formula>
    </cfRule>
    <cfRule type="containsText" dxfId="1732" priority="692" operator="containsText" text="RAL 5015">
      <formula>NOT(ISERROR(SEARCH("RAL 5015",I246)))</formula>
    </cfRule>
  </conditionalFormatting>
  <conditionalFormatting sqref="I244:I245">
    <cfRule type="containsText" dxfId="1731" priority="687" operator="containsText" text="RAL 7004">
      <formula>NOT(ISERROR(SEARCH("RAL 7004",I244)))</formula>
    </cfRule>
    <cfRule type="containsText" dxfId="1730" priority="688" operator="containsText" text="RAL 1021">
      <formula>NOT(ISERROR(SEARCH("RAL 1021",I244)))</formula>
    </cfRule>
    <cfRule type="containsText" dxfId="1729" priority="689" operator="containsText" text="RAL 5015">
      <formula>NOT(ISERROR(SEARCH("RAL 5015",I244)))</formula>
    </cfRule>
  </conditionalFormatting>
  <conditionalFormatting sqref="I254:I343">
    <cfRule type="containsText" dxfId="1728" priority="684" operator="containsText" text="RAL 7004">
      <formula>NOT(ISERROR(SEARCH("RAL 7004",I254)))</formula>
    </cfRule>
    <cfRule type="containsText" dxfId="1727" priority="685" operator="containsText" text="RAL 1021">
      <formula>NOT(ISERROR(SEARCH("RAL 1021",I254)))</formula>
    </cfRule>
    <cfRule type="containsText" dxfId="1726" priority="686" operator="containsText" text="RAL 5015">
      <formula>NOT(ISERROR(SEARCH("RAL 5015",I254)))</formula>
    </cfRule>
  </conditionalFormatting>
  <conditionalFormatting sqref="I17">
    <cfRule type="containsText" dxfId="1725" priority="681" operator="containsText" text="RAL 7004">
      <formula>NOT(ISERROR(SEARCH("RAL 7004",I17)))</formula>
    </cfRule>
    <cfRule type="containsText" dxfId="1724" priority="682" operator="containsText" text="RAL 1021">
      <formula>NOT(ISERROR(SEARCH("RAL 1021",I17)))</formula>
    </cfRule>
    <cfRule type="containsText" dxfId="1723" priority="683" operator="containsText" text="RAL 5015">
      <formula>NOT(ISERROR(SEARCH("RAL 5015",I17)))</formula>
    </cfRule>
  </conditionalFormatting>
  <conditionalFormatting sqref="I18">
    <cfRule type="containsText" dxfId="1722" priority="678" operator="containsText" text="RAL 7004">
      <formula>NOT(ISERROR(SEARCH("RAL 7004",I18)))</formula>
    </cfRule>
    <cfRule type="containsText" dxfId="1721" priority="679" operator="containsText" text="RAL 1021">
      <formula>NOT(ISERROR(SEARCH("RAL 1021",I18)))</formula>
    </cfRule>
    <cfRule type="containsText" dxfId="1720" priority="680" operator="containsText" text="RAL 5015">
      <formula>NOT(ISERROR(SEARCH("RAL 5015",I18)))</formula>
    </cfRule>
  </conditionalFormatting>
  <conditionalFormatting sqref="I20:I21">
    <cfRule type="containsText" dxfId="1719" priority="675" operator="containsText" text="RAL 7004">
      <formula>NOT(ISERROR(SEARCH("RAL 7004",I20)))</formula>
    </cfRule>
    <cfRule type="containsText" dxfId="1718" priority="676" operator="containsText" text="RAL 1021">
      <formula>NOT(ISERROR(SEARCH("RAL 1021",I20)))</formula>
    </cfRule>
    <cfRule type="containsText" dxfId="1717" priority="677" operator="containsText" text="RAL 5015">
      <formula>NOT(ISERROR(SEARCH("RAL 5015",I20)))</formula>
    </cfRule>
  </conditionalFormatting>
  <conditionalFormatting sqref="I23:I24">
    <cfRule type="containsText" dxfId="1716" priority="672" operator="containsText" text="RAL 7004">
      <formula>NOT(ISERROR(SEARCH("RAL 7004",I23)))</formula>
    </cfRule>
    <cfRule type="containsText" dxfId="1715" priority="673" operator="containsText" text="RAL 1021">
      <formula>NOT(ISERROR(SEARCH("RAL 1021",I23)))</formula>
    </cfRule>
    <cfRule type="containsText" dxfId="1714" priority="674" operator="containsText" text="RAL 5015">
      <formula>NOT(ISERROR(SEARCH("RAL 5015",I23)))</formula>
    </cfRule>
  </conditionalFormatting>
  <conditionalFormatting sqref="I26:I27">
    <cfRule type="containsText" dxfId="1713" priority="669" operator="containsText" text="RAL 7004">
      <formula>NOT(ISERROR(SEARCH("RAL 7004",I26)))</formula>
    </cfRule>
    <cfRule type="containsText" dxfId="1712" priority="670" operator="containsText" text="RAL 1021">
      <formula>NOT(ISERROR(SEARCH("RAL 1021",I26)))</formula>
    </cfRule>
    <cfRule type="containsText" dxfId="1711" priority="671" operator="containsText" text="RAL 5015">
      <formula>NOT(ISERROR(SEARCH("RAL 5015",I26)))</formula>
    </cfRule>
  </conditionalFormatting>
  <conditionalFormatting sqref="I29:I30">
    <cfRule type="containsText" dxfId="1710" priority="666" operator="containsText" text="RAL 7004">
      <formula>NOT(ISERROR(SEARCH("RAL 7004",I29)))</formula>
    </cfRule>
    <cfRule type="containsText" dxfId="1709" priority="667" operator="containsText" text="RAL 1021">
      <formula>NOT(ISERROR(SEARCH("RAL 1021",I29)))</formula>
    </cfRule>
    <cfRule type="containsText" dxfId="1708" priority="668" operator="containsText" text="RAL 5015">
      <formula>NOT(ISERROR(SEARCH("RAL 5015",I29)))</formula>
    </cfRule>
  </conditionalFormatting>
  <conditionalFormatting sqref="I33:I34">
    <cfRule type="containsText" dxfId="1707" priority="663" operator="containsText" text="RAL 7004">
      <formula>NOT(ISERROR(SEARCH("RAL 7004",I33)))</formula>
    </cfRule>
    <cfRule type="containsText" dxfId="1706" priority="664" operator="containsText" text="RAL 1021">
      <formula>NOT(ISERROR(SEARCH("RAL 1021",I33)))</formula>
    </cfRule>
    <cfRule type="containsText" dxfId="1705" priority="665" operator="containsText" text="RAL 5015">
      <formula>NOT(ISERROR(SEARCH("RAL 5015",I33)))</formula>
    </cfRule>
  </conditionalFormatting>
  <conditionalFormatting sqref="I37:I38">
    <cfRule type="containsText" dxfId="1704" priority="660" operator="containsText" text="RAL 7004">
      <formula>NOT(ISERROR(SEARCH("RAL 7004",I37)))</formula>
    </cfRule>
    <cfRule type="containsText" dxfId="1703" priority="661" operator="containsText" text="RAL 1021">
      <formula>NOT(ISERROR(SEARCH("RAL 1021",I37)))</formula>
    </cfRule>
    <cfRule type="containsText" dxfId="1702" priority="662" operator="containsText" text="RAL 5015">
      <formula>NOT(ISERROR(SEARCH("RAL 5015",I37)))</formula>
    </cfRule>
  </conditionalFormatting>
  <conditionalFormatting sqref="I39:I40">
    <cfRule type="containsText" dxfId="1701" priority="657" operator="containsText" text="RAL 7004">
      <formula>NOT(ISERROR(SEARCH("RAL 7004",I39)))</formula>
    </cfRule>
    <cfRule type="containsText" dxfId="1700" priority="658" operator="containsText" text="RAL 1021">
      <formula>NOT(ISERROR(SEARCH("RAL 1021",I39)))</formula>
    </cfRule>
    <cfRule type="containsText" dxfId="1699" priority="659" operator="containsText" text="RAL 5015">
      <formula>NOT(ISERROR(SEARCH("RAL 5015",I39)))</formula>
    </cfRule>
  </conditionalFormatting>
  <conditionalFormatting sqref="I65">
    <cfRule type="containsText" dxfId="1698" priority="654" operator="containsText" text="RAL 7004">
      <formula>NOT(ISERROR(SEARCH("RAL 7004",I65)))</formula>
    </cfRule>
    <cfRule type="containsText" dxfId="1697" priority="655" operator="containsText" text="RAL 1021">
      <formula>NOT(ISERROR(SEARCH("RAL 1021",I65)))</formula>
    </cfRule>
    <cfRule type="containsText" dxfId="1696" priority="656" operator="containsText" text="RAL 5015">
      <formula>NOT(ISERROR(SEARCH("RAL 5015",I65)))</formula>
    </cfRule>
  </conditionalFormatting>
  <conditionalFormatting sqref="I356">
    <cfRule type="containsText" dxfId="1695" priority="651" operator="containsText" text="RAL 7004">
      <formula>NOT(ISERROR(SEARCH("RAL 7004",I356)))</formula>
    </cfRule>
    <cfRule type="containsText" dxfId="1694" priority="652" operator="containsText" text="RAL 1021">
      <formula>NOT(ISERROR(SEARCH("RAL 1021",I356)))</formula>
    </cfRule>
    <cfRule type="containsText" dxfId="1693" priority="653" operator="containsText" text="RAL 5015">
      <formula>NOT(ISERROR(SEARCH("RAL 5015",I356)))</formula>
    </cfRule>
  </conditionalFormatting>
  <conditionalFormatting sqref="I344:I355">
    <cfRule type="containsText" dxfId="1692" priority="648" operator="containsText" text="RAL 7004">
      <formula>NOT(ISERROR(SEARCH("RAL 7004",I344)))</formula>
    </cfRule>
    <cfRule type="containsText" dxfId="1691" priority="649" operator="containsText" text="RAL 1021">
      <formula>NOT(ISERROR(SEARCH("RAL 1021",I344)))</formula>
    </cfRule>
    <cfRule type="containsText" dxfId="1690" priority="650" operator="containsText" text="RAL 5015">
      <formula>NOT(ISERROR(SEARCH("RAL 5015",I344)))</formula>
    </cfRule>
  </conditionalFormatting>
  <conditionalFormatting sqref="I357:I404">
    <cfRule type="containsText" dxfId="1689" priority="645" operator="containsText" text="RAL 7004">
      <formula>NOT(ISERROR(SEARCH("RAL 7004",I357)))</formula>
    </cfRule>
    <cfRule type="containsText" dxfId="1688" priority="646" operator="containsText" text="RAL 1021">
      <formula>NOT(ISERROR(SEARCH("RAL 1021",I357)))</formula>
    </cfRule>
    <cfRule type="containsText" dxfId="1687" priority="647" operator="containsText" text="RAL 5015">
      <formula>NOT(ISERROR(SEARCH("RAL 5015",I357)))</formula>
    </cfRule>
  </conditionalFormatting>
  <conditionalFormatting sqref="I427:I445">
    <cfRule type="containsText" dxfId="1686" priority="642" operator="containsText" text="RAL 7004">
      <formula>NOT(ISERROR(SEARCH("RAL 7004",I427)))</formula>
    </cfRule>
    <cfRule type="containsText" dxfId="1685" priority="643" operator="containsText" text="RAL 1021">
      <formula>NOT(ISERROR(SEARCH("RAL 1021",I427)))</formula>
    </cfRule>
    <cfRule type="containsText" dxfId="1684" priority="644" operator="containsText" text="RAL 5015">
      <formula>NOT(ISERROR(SEARCH("RAL 5015",I427)))</formula>
    </cfRule>
  </conditionalFormatting>
  <conditionalFormatting sqref="I169:I243">
    <cfRule type="containsText" dxfId="1683" priority="639" operator="containsText" text="RAL 7004">
      <formula>NOT(ISERROR(SEARCH("RAL 7004",I169)))</formula>
    </cfRule>
    <cfRule type="containsText" dxfId="1682" priority="640" operator="containsText" text="RAL 1021">
      <formula>NOT(ISERROR(SEARCH("RAL 1021",I169)))</formula>
    </cfRule>
    <cfRule type="containsText" dxfId="1681" priority="641" operator="containsText" text="RAL 5015">
      <formula>NOT(ISERROR(SEARCH("RAL 5015",I169)))</formula>
    </cfRule>
  </conditionalFormatting>
  <conditionalFormatting sqref="I147:I167">
    <cfRule type="containsText" dxfId="1680" priority="636" operator="containsText" text="RAL 7004">
      <formula>NOT(ISERROR(SEARCH("RAL 7004",I147)))</formula>
    </cfRule>
    <cfRule type="containsText" dxfId="1679" priority="637" operator="containsText" text="RAL 1021">
      <formula>NOT(ISERROR(SEARCH("RAL 1021",I147)))</formula>
    </cfRule>
    <cfRule type="containsText" dxfId="1678" priority="638" operator="containsText" text="RAL 5015">
      <formula>NOT(ISERROR(SEARCH("RAL 5015",I147)))</formula>
    </cfRule>
  </conditionalFormatting>
  <conditionalFormatting sqref="I86:I112">
    <cfRule type="containsText" dxfId="1677" priority="633" operator="containsText" text="RAL 7004">
      <formula>NOT(ISERROR(SEARCH("RAL 7004",I86)))</formula>
    </cfRule>
    <cfRule type="containsText" dxfId="1676" priority="634" operator="containsText" text="RAL 1021">
      <formula>NOT(ISERROR(SEARCH("RAL 1021",I86)))</formula>
    </cfRule>
    <cfRule type="containsText" dxfId="1675" priority="635" operator="containsText" text="RAL 5015">
      <formula>NOT(ISERROR(SEARCH("RAL 5015",I86)))</formula>
    </cfRule>
  </conditionalFormatting>
  <conditionalFormatting sqref="I73:I85">
    <cfRule type="containsText" dxfId="1674" priority="630" operator="containsText" text="RAL 7004">
      <formula>NOT(ISERROR(SEARCH("RAL 7004",I73)))</formula>
    </cfRule>
    <cfRule type="containsText" dxfId="1673" priority="631" operator="containsText" text="RAL 1021">
      <formula>NOT(ISERROR(SEARCH("RAL 1021",I73)))</formula>
    </cfRule>
    <cfRule type="containsText" dxfId="1672" priority="632" operator="containsText" text="RAL 5015">
      <formula>NOT(ISERROR(SEARCH("RAL 5015",I73)))</formula>
    </cfRule>
  </conditionalFormatting>
  <conditionalFormatting sqref="I41:I64">
    <cfRule type="containsText" dxfId="1671" priority="627" operator="containsText" text="RAL 7004">
      <formula>NOT(ISERROR(SEARCH("RAL 7004",I41)))</formula>
    </cfRule>
    <cfRule type="containsText" dxfId="1670" priority="628" operator="containsText" text="RAL 1021">
      <formula>NOT(ISERROR(SEARCH("RAL 1021",I41)))</formula>
    </cfRule>
    <cfRule type="containsText" dxfId="1669" priority="629" operator="containsText" text="RAL 5015">
      <formula>NOT(ISERROR(SEARCH("RAL 5015",I41)))</formula>
    </cfRule>
  </conditionalFormatting>
  <conditionalFormatting sqref="I35:I36">
    <cfRule type="containsText" dxfId="1668" priority="624" operator="containsText" text="RAL 7004">
      <formula>NOT(ISERROR(SEARCH("RAL 7004",I35)))</formula>
    </cfRule>
    <cfRule type="containsText" dxfId="1667" priority="625" operator="containsText" text="RAL 1021">
      <formula>NOT(ISERROR(SEARCH("RAL 1021",I35)))</formula>
    </cfRule>
    <cfRule type="containsText" dxfId="1666" priority="626" operator="containsText" text="RAL 5015">
      <formula>NOT(ISERROR(SEARCH("RAL 5015",I35)))</formula>
    </cfRule>
  </conditionalFormatting>
  <conditionalFormatting sqref="I31:I32">
    <cfRule type="containsText" dxfId="1665" priority="621" operator="containsText" text="RAL 7004">
      <formula>NOT(ISERROR(SEARCH("RAL 7004",I31)))</formula>
    </cfRule>
    <cfRule type="containsText" dxfId="1664" priority="622" operator="containsText" text="RAL 1021">
      <formula>NOT(ISERROR(SEARCH("RAL 1021",I31)))</formula>
    </cfRule>
    <cfRule type="containsText" dxfId="1663" priority="623" operator="containsText" text="RAL 5015">
      <formula>NOT(ISERROR(SEARCH("RAL 5015",I31)))</formula>
    </cfRule>
  </conditionalFormatting>
  <conditionalFormatting sqref="I28">
    <cfRule type="containsText" dxfId="1662" priority="618" operator="containsText" text="RAL 7004">
      <formula>NOT(ISERROR(SEARCH("RAL 7004",I28)))</formula>
    </cfRule>
    <cfRule type="containsText" dxfId="1661" priority="619" operator="containsText" text="RAL 1021">
      <formula>NOT(ISERROR(SEARCH("RAL 1021",I28)))</formula>
    </cfRule>
    <cfRule type="containsText" dxfId="1660" priority="620" operator="containsText" text="RAL 5015">
      <formula>NOT(ISERROR(SEARCH("RAL 5015",I28)))</formula>
    </cfRule>
  </conditionalFormatting>
  <conditionalFormatting sqref="I25">
    <cfRule type="containsText" dxfId="1659" priority="615" operator="containsText" text="RAL 7004">
      <formula>NOT(ISERROR(SEARCH("RAL 7004",I25)))</formula>
    </cfRule>
    <cfRule type="containsText" dxfId="1658" priority="616" operator="containsText" text="RAL 1021">
      <formula>NOT(ISERROR(SEARCH("RAL 1021",I25)))</formula>
    </cfRule>
    <cfRule type="containsText" dxfId="1657" priority="617" operator="containsText" text="RAL 5015">
      <formula>NOT(ISERROR(SEARCH("RAL 5015",I25)))</formula>
    </cfRule>
  </conditionalFormatting>
  <conditionalFormatting sqref="I22">
    <cfRule type="containsText" dxfId="1656" priority="612" operator="containsText" text="RAL 7004">
      <formula>NOT(ISERROR(SEARCH("RAL 7004",I22)))</formula>
    </cfRule>
    <cfRule type="containsText" dxfId="1655" priority="613" operator="containsText" text="RAL 1021">
      <formula>NOT(ISERROR(SEARCH("RAL 1021",I22)))</formula>
    </cfRule>
    <cfRule type="containsText" dxfId="1654" priority="614" operator="containsText" text="RAL 5015">
      <formula>NOT(ISERROR(SEARCH("RAL 5015",I22)))</formula>
    </cfRule>
  </conditionalFormatting>
  <conditionalFormatting sqref="I19">
    <cfRule type="containsText" dxfId="1653" priority="609" operator="containsText" text="RAL 7004">
      <formula>NOT(ISERROR(SEARCH("RAL 7004",I19)))</formula>
    </cfRule>
    <cfRule type="containsText" dxfId="1652" priority="610" operator="containsText" text="RAL 1021">
      <formula>NOT(ISERROR(SEARCH("RAL 1021",I19)))</formula>
    </cfRule>
    <cfRule type="containsText" dxfId="1651" priority="611" operator="containsText" text="RAL 5015">
      <formula>NOT(ISERROR(SEARCH("RAL 5015",I19)))</formula>
    </cfRule>
  </conditionalFormatting>
  <conditionalFormatting sqref="I15:I16">
    <cfRule type="containsText" dxfId="1650" priority="606" operator="containsText" text="RAL 7004">
      <formula>NOT(ISERROR(SEARCH("RAL 7004",I15)))</formula>
    </cfRule>
    <cfRule type="containsText" dxfId="1649" priority="607" operator="containsText" text="RAL 1021">
      <formula>NOT(ISERROR(SEARCH("RAL 1021",I15)))</formula>
    </cfRule>
    <cfRule type="containsText" dxfId="1648" priority="608" operator="containsText" text="RAL 5015">
      <formula>NOT(ISERROR(SEARCH("RAL 5015",I15)))</formula>
    </cfRule>
  </conditionalFormatting>
  <conditionalFormatting sqref="I4">
    <cfRule type="containsText" dxfId="1647" priority="603" operator="containsText" text="RAL 7004">
      <formula>NOT(ISERROR(SEARCH("RAL 7004",I4)))</formula>
    </cfRule>
    <cfRule type="containsText" dxfId="1646" priority="604" operator="containsText" text="RAL 1021">
      <formula>NOT(ISERROR(SEARCH("RAL 1021",I4)))</formula>
    </cfRule>
    <cfRule type="containsText" dxfId="1645" priority="605" operator="containsText" text="RAL 5015">
      <formula>NOT(ISERROR(SEARCH("RAL 5015",I4)))</formula>
    </cfRule>
  </conditionalFormatting>
  <conditionalFormatting sqref="AG3:AG445">
    <cfRule type="cellIs" dxfId="1644" priority="602" operator="greaterThan">
      <formula>0</formula>
    </cfRule>
  </conditionalFormatting>
  <conditionalFormatting sqref="AG28446:AG1048576 AG2:AG445">
    <cfRule type="cellIs" dxfId="1643" priority="600" operator="equal">
      <formula>0</formula>
    </cfRule>
    <cfRule type="cellIs" dxfId="1642" priority="601" operator="lessThan">
      <formula>0</formula>
    </cfRule>
  </conditionalFormatting>
  <conditionalFormatting sqref="U246 U2:U243 U249:U1048576">
    <cfRule type="cellIs" dxfId="1641" priority="599" operator="greaterThan">
      <formula>0</formula>
    </cfRule>
  </conditionalFormatting>
  <conditionalFormatting sqref="T2:T166 T246 T199 T182:T189 T202:T203 T215 T226:T243 T206:T207 T168:T179 T249:T1048576">
    <cfRule type="cellIs" dxfId="1640" priority="598" operator="greaterThan">
      <formula>0</formula>
    </cfRule>
  </conditionalFormatting>
  <conditionalFormatting sqref="Q2:Q1048576">
    <cfRule type="cellIs" dxfId="1639" priority="583" operator="greaterThan">
      <formula>0</formula>
    </cfRule>
    <cfRule type="cellIs" dxfId="1638" priority="597" operator="greaterThan">
      <formula>0</formula>
    </cfRule>
  </conditionalFormatting>
  <conditionalFormatting sqref="AB446:AE446 V246 V2:V243 V249:V1048576">
    <cfRule type="cellIs" dxfId="1637" priority="596" operator="greaterThan">
      <formula>0</formula>
    </cfRule>
  </conditionalFormatting>
  <conditionalFormatting sqref="U247">
    <cfRule type="cellIs" dxfId="1636" priority="595" operator="greaterThan">
      <formula>0</formula>
    </cfRule>
  </conditionalFormatting>
  <conditionalFormatting sqref="T247">
    <cfRule type="cellIs" dxfId="1635" priority="594" operator="greaterThan">
      <formula>0</formula>
    </cfRule>
  </conditionalFormatting>
  <conditionalFormatting sqref="V247">
    <cfRule type="cellIs" dxfId="1634" priority="593" operator="greaterThan">
      <formula>0</formula>
    </cfRule>
  </conditionalFormatting>
  <conditionalFormatting sqref="T244">
    <cfRule type="cellIs" dxfId="1633" priority="592" operator="greaterThan">
      <formula>0</formula>
    </cfRule>
  </conditionalFormatting>
  <conditionalFormatting sqref="T245">
    <cfRule type="cellIs" dxfId="1632" priority="591" operator="greaterThan">
      <formula>0</formula>
    </cfRule>
  </conditionalFormatting>
  <conditionalFormatting sqref="U244">
    <cfRule type="cellIs" dxfId="1631" priority="590" operator="greaterThan">
      <formula>0</formula>
    </cfRule>
  </conditionalFormatting>
  <conditionalFormatting sqref="V244">
    <cfRule type="cellIs" dxfId="1630" priority="589" operator="greaterThan">
      <formula>0</formula>
    </cfRule>
  </conditionalFormatting>
  <conditionalFormatting sqref="U245">
    <cfRule type="cellIs" dxfId="1629" priority="588" operator="greaterThan">
      <formula>0</formula>
    </cfRule>
  </conditionalFormatting>
  <conditionalFormatting sqref="V245">
    <cfRule type="cellIs" dxfId="1628" priority="587" operator="greaterThan">
      <formula>0</formula>
    </cfRule>
  </conditionalFormatting>
  <conditionalFormatting sqref="U248">
    <cfRule type="cellIs" dxfId="1627" priority="586" operator="greaterThan">
      <formula>0</formula>
    </cfRule>
  </conditionalFormatting>
  <conditionalFormatting sqref="T248">
    <cfRule type="cellIs" dxfId="1626" priority="585" operator="greaterThan">
      <formula>0</formula>
    </cfRule>
  </conditionalFormatting>
  <conditionalFormatting sqref="V248">
    <cfRule type="cellIs" dxfId="1625" priority="584" operator="greaterThan">
      <formula>0</formula>
    </cfRule>
  </conditionalFormatting>
  <conditionalFormatting sqref="R2:R1048576">
    <cfRule type="cellIs" dxfId="1624" priority="582" operator="greaterThan">
      <formula>0</formula>
    </cfRule>
  </conditionalFormatting>
  <conditionalFormatting sqref="S2:S1048576">
    <cfRule type="cellIs" dxfId="1623" priority="581" operator="greaterThan">
      <formula>0</formula>
    </cfRule>
  </conditionalFormatting>
  <conditionalFormatting sqref="AB2:AB1048576">
    <cfRule type="cellIs" dxfId="1622" priority="580" operator="greaterThan">
      <formula>0</formula>
    </cfRule>
  </conditionalFormatting>
  <conditionalFormatting sqref="AC2:AC1048576">
    <cfRule type="cellIs" dxfId="1621" priority="579" operator="greaterThan">
      <formula>0</formula>
    </cfRule>
  </conditionalFormatting>
  <conditionalFormatting sqref="AD2:AD1048576 X2:X1048576">
    <cfRule type="cellIs" dxfId="1620" priority="578" operator="greaterThan">
      <formula>0</formula>
    </cfRule>
  </conditionalFormatting>
  <conditionalFormatting sqref="AE2:AE1048576">
    <cfRule type="cellIs" dxfId="1619" priority="577" operator="greaterThan">
      <formula>0</formula>
    </cfRule>
  </conditionalFormatting>
  <conditionalFormatting sqref="AF2:AF445 AF447:AF1048576">
    <cfRule type="cellIs" dxfId="1618" priority="576" operator="greaterThan">
      <formula>0</formula>
    </cfRule>
  </conditionalFormatting>
  <conditionalFormatting sqref="X2:X3">
    <cfRule type="containsText" dxfId="1617" priority="573" operator="containsText" text="RAL 7004">
      <formula>NOT(ISERROR(SEARCH("RAL 7004",X2)))</formula>
    </cfRule>
    <cfRule type="containsText" dxfId="1616" priority="574" operator="containsText" text="RAL 1021">
      <formula>NOT(ISERROR(SEARCH("RAL 1021",X2)))</formula>
    </cfRule>
    <cfRule type="containsText" dxfId="1615" priority="575" operator="containsText" text="RAL 5015">
      <formula>NOT(ISERROR(SEARCH("RAL 5015",X2)))</formula>
    </cfRule>
  </conditionalFormatting>
  <conditionalFormatting sqref="X405:X426">
    <cfRule type="containsText" dxfId="1614" priority="570" operator="containsText" text="RAL 7004">
      <formula>NOT(ISERROR(SEARCH("RAL 7004",X405)))</formula>
    </cfRule>
    <cfRule type="containsText" dxfId="1613" priority="571" operator="containsText" text="RAL 1021">
      <formula>NOT(ISERROR(SEARCH("RAL 1021",X405)))</formula>
    </cfRule>
    <cfRule type="containsText" dxfId="1612" priority="572" operator="containsText" text="RAL 5015">
      <formula>NOT(ISERROR(SEARCH("RAL 5015",X405)))</formula>
    </cfRule>
  </conditionalFormatting>
  <conditionalFormatting sqref="X5:X14">
    <cfRule type="containsText" dxfId="1611" priority="567" operator="containsText" text="RAL 7004">
      <formula>NOT(ISERROR(SEARCH("RAL 7004",X5)))</formula>
    </cfRule>
    <cfRule type="containsText" dxfId="1610" priority="568" operator="containsText" text="RAL 1021">
      <formula>NOT(ISERROR(SEARCH("RAL 1021",X5)))</formula>
    </cfRule>
    <cfRule type="containsText" dxfId="1609" priority="569" operator="containsText" text="RAL 5015">
      <formula>NOT(ISERROR(SEARCH("RAL 5015",X5)))</formula>
    </cfRule>
  </conditionalFormatting>
  <conditionalFormatting sqref="X66:X72">
    <cfRule type="containsText" dxfId="1608" priority="564" operator="containsText" text="RAL 7004">
      <formula>NOT(ISERROR(SEARCH("RAL 7004",X66)))</formula>
    </cfRule>
    <cfRule type="containsText" dxfId="1607" priority="565" operator="containsText" text="RAL 1021">
      <formula>NOT(ISERROR(SEARCH("RAL 1021",X66)))</formula>
    </cfRule>
    <cfRule type="containsText" dxfId="1606" priority="566" operator="containsText" text="RAL 5015">
      <formula>NOT(ISERROR(SEARCH("RAL 5015",X66)))</formula>
    </cfRule>
  </conditionalFormatting>
  <conditionalFormatting sqref="X113:X146">
    <cfRule type="containsText" dxfId="1605" priority="561" operator="containsText" text="RAL 7004">
      <formula>NOT(ISERROR(SEARCH("RAL 7004",X113)))</formula>
    </cfRule>
    <cfRule type="containsText" dxfId="1604" priority="562" operator="containsText" text="RAL 1021">
      <formula>NOT(ISERROR(SEARCH("RAL 1021",X113)))</formula>
    </cfRule>
    <cfRule type="containsText" dxfId="1603" priority="563" operator="containsText" text="RAL 5015">
      <formula>NOT(ISERROR(SEARCH("RAL 5015",X113)))</formula>
    </cfRule>
  </conditionalFormatting>
  <conditionalFormatting sqref="X168">
    <cfRule type="containsText" dxfId="1602" priority="558" operator="containsText" text="RAL 7004">
      <formula>NOT(ISERROR(SEARCH("RAL 7004",X168)))</formula>
    </cfRule>
    <cfRule type="containsText" dxfId="1601" priority="559" operator="containsText" text="RAL 1021">
      <formula>NOT(ISERROR(SEARCH("RAL 1021",X168)))</formula>
    </cfRule>
    <cfRule type="containsText" dxfId="1600" priority="560" operator="containsText" text="RAL 5015">
      <formula>NOT(ISERROR(SEARCH("RAL 5015",X168)))</formula>
    </cfRule>
  </conditionalFormatting>
  <conditionalFormatting sqref="X246:X253">
    <cfRule type="containsText" dxfId="1599" priority="555" operator="containsText" text="RAL 7004">
      <formula>NOT(ISERROR(SEARCH("RAL 7004",X246)))</formula>
    </cfRule>
    <cfRule type="containsText" dxfId="1598" priority="556" operator="containsText" text="RAL 1021">
      <formula>NOT(ISERROR(SEARCH("RAL 1021",X246)))</formula>
    </cfRule>
    <cfRule type="containsText" dxfId="1597" priority="557" operator="containsText" text="RAL 5015">
      <formula>NOT(ISERROR(SEARCH("RAL 5015",X246)))</formula>
    </cfRule>
  </conditionalFormatting>
  <conditionalFormatting sqref="X244:X245">
    <cfRule type="containsText" dxfId="1596" priority="552" operator="containsText" text="RAL 7004">
      <formula>NOT(ISERROR(SEARCH("RAL 7004",X244)))</formula>
    </cfRule>
    <cfRule type="containsText" dxfId="1595" priority="553" operator="containsText" text="RAL 1021">
      <formula>NOT(ISERROR(SEARCH("RAL 1021",X244)))</formula>
    </cfRule>
    <cfRule type="containsText" dxfId="1594" priority="554" operator="containsText" text="RAL 5015">
      <formula>NOT(ISERROR(SEARCH("RAL 5015",X244)))</formula>
    </cfRule>
  </conditionalFormatting>
  <conditionalFormatting sqref="X254:X343">
    <cfRule type="containsText" dxfId="1593" priority="549" operator="containsText" text="RAL 7004">
      <formula>NOT(ISERROR(SEARCH("RAL 7004",X254)))</formula>
    </cfRule>
    <cfRule type="containsText" dxfId="1592" priority="550" operator="containsText" text="RAL 1021">
      <formula>NOT(ISERROR(SEARCH("RAL 1021",X254)))</formula>
    </cfRule>
    <cfRule type="containsText" dxfId="1591" priority="551" operator="containsText" text="RAL 5015">
      <formula>NOT(ISERROR(SEARCH("RAL 5015",X254)))</formula>
    </cfRule>
  </conditionalFormatting>
  <conditionalFormatting sqref="X17">
    <cfRule type="containsText" dxfId="1590" priority="546" operator="containsText" text="RAL 7004">
      <formula>NOT(ISERROR(SEARCH("RAL 7004",X17)))</formula>
    </cfRule>
    <cfRule type="containsText" dxfId="1589" priority="547" operator="containsText" text="RAL 1021">
      <formula>NOT(ISERROR(SEARCH("RAL 1021",X17)))</formula>
    </cfRule>
    <cfRule type="containsText" dxfId="1588" priority="548" operator="containsText" text="RAL 5015">
      <formula>NOT(ISERROR(SEARCH("RAL 5015",X17)))</formula>
    </cfRule>
  </conditionalFormatting>
  <conditionalFormatting sqref="X18">
    <cfRule type="containsText" dxfId="1587" priority="543" operator="containsText" text="RAL 7004">
      <formula>NOT(ISERROR(SEARCH("RAL 7004",X18)))</formula>
    </cfRule>
    <cfRule type="containsText" dxfId="1586" priority="544" operator="containsText" text="RAL 1021">
      <formula>NOT(ISERROR(SEARCH("RAL 1021",X18)))</formula>
    </cfRule>
    <cfRule type="containsText" dxfId="1585" priority="545" operator="containsText" text="RAL 5015">
      <formula>NOT(ISERROR(SEARCH("RAL 5015",X18)))</formula>
    </cfRule>
  </conditionalFormatting>
  <conditionalFormatting sqref="X20:X21">
    <cfRule type="containsText" dxfId="1584" priority="540" operator="containsText" text="RAL 7004">
      <formula>NOT(ISERROR(SEARCH("RAL 7004",X20)))</formula>
    </cfRule>
    <cfRule type="containsText" dxfId="1583" priority="541" operator="containsText" text="RAL 1021">
      <formula>NOT(ISERROR(SEARCH("RAL 1021",X20)))</formula>
    </cfRule>
    <cfRule type="containsText" dxfId="1582" priority="542" operator="containsText" text="RAL 5015">
      <formula>NOT(ISERROR(SEARCH("RAL 5015",X20)))</formula>
    </cfRule>
  </conditionalFormatting>
  <conditionalFormatting sqref="X23:X24">
    <cfRule type="containsText" dxfId="1581" priority="537" operator="containsText" text="RAL 7004">
      <formula>NOT(ISERROR(SEARCH("RAL 7004",X23)))</formula>
    </cfRule>
    <cfRule type="containsText" dxfId="1580" priority="538" operator="containsText" text="RAL 1021">
      <formula>NOT(ISERROR(SEARCH("RAL 1021",X23)))</formula>
    </cfRule>
    <cfRule type="containsText" dxfId="1579" priority="539" operator="containsText" text="RAL 5015">
      <formula>NOT(ISERROR(SEARCH("RAL 5015",X23)))</formula>
    </cfRule>
  </conditionalFormatting>
  <conditionalFormatting sqref="X26:X27">
    <cfRule type="containsText" dxfId="1578" priority="534" operator="containsText" text="RAL 7004">
      <formula>NOT(ISERROR(SEARCH("RAL 7004",X26)))</formula>
    </cfRule>
    <cfRule type="containsText" dxfId="1577" priority="535" operator="containsText" text="RAL 1021">
      <formula>NOT(ISERROR(SEARCH("RAL 1021",X26)))</formula>
    </cfRule>
    <cfRule type="containsText" dxfId="1576" priority="536" operator="containsText" text="RAL 5015">
      <formula>NOT(ISERROR(SEARCH("RAL 5015",X26)))</formula>
    </cfRule>
  </conditionalFormatting>
  <conditionalFormatting sqref="X29:X30">
    <cfRule type="containsText" dxfId="1575" priority="531" operator="containsText" text="RAL 7004">
      <formula>NOT(ISERROR(SEARCH("RAL 7004",X29)))</formula>
    </cfRule>
    <cfRule type="containsText" dxfId="1574" priority="532" operator="containsText" text="RAL 1021">
      <formula>NOT(ISERROR(SEARCH("RAL 1021",X29)))</formula>
    </cfRule>
    <cfRule type="containsText" dxfId="1573" priority="533" operator="containsText" text="RAL 5015">
      <formula>NOT(ISERROR(SEARCH("RAL 5015",X29)))</formula>
    </cfRule>
  </conditionalFormatting>
  <conditionalFormatting sqref="X33:X34">
    <cfRule type="containsText" dxfId="1572" priority="528" operator="containsText" text="RAL 7004">
      <formula>NOT(ISERROR(SEARCH("RAL 7004",X33)))</formula>
    </cfRule>
    <cfRule type="containsText" dxfId="1571" priority="529" operator="containsText" text="RAL 1021">
      <formula>NOT(ISERROR(SEARCH("RAL 1021",X33)))</formula>
    </cfRule>
    <cfRule type="containsText" dxfId="1570" priority="530" operator="containsText" text="RAL 5015">
      <formula>NOT(ISERROR(SEARCH("RAL 5015",X33)))</formula>
    </cfRule>
  </conditionalFormatting>
  <conditionalFormatting sqref="X37:X38">
    <cfRule type="containsText" dxfId="1569" priority="525" operator="containsText" text="RAL 7004">
      <formula>NOT(ISERROR(SEARCH("RAL 7004",X37)))</formula>
    </cfRule>
    <cfRule type="containsText" dxfId="1568" priority="526" operator="containsText" text="RAL 1021">
      <formula>NOT(ISERROR(SEARCH("RAL 1021",X37)))</formula>
    </cfRule>
    <cfRule type="containsText" dxfId="1567" priority="527" operator="containsText" text="RAL 5015">
      <formula>NOT(ISERROR(SEARCH("RAL 5015",X37)))</formula>
    </cfRule>
  </conditionalFormatting>
  <conditionalFormatting sqref="X39:X40">
    <cfRule type="containsText" dxfId="1566" priority="522" operator="containsText" text="RAL 7004">
      <formula>NOT(ISERROR(SEARCH("RAL 7004",X39)))</formula>
    </cfRule>
    <cfRule type="containsText" dxfId="1565" priority="523" operator="containsText" text="RAL 1021">
      <formula>NOT(ISERROR(SEARCH("RAL 1021",X39)))</formula>
    </cfRule>
    <cfRule type="containsText" dxfId="1564" priority="524" operator="containsText" text="RAL 5015">
      <formula>NOT(ISERROR(SEARCH("RAL 5015",X39)))</formula>
    </cfRule>
  </conditionalFormatting>
  <conditionalFormatting sqref="X65">
    <cfRule type="containsText" dxfId="1563" priority="519" operator="containsText" text="RAL 7004">
      <formula>NOT(ISERROR(SEARCH("RAL 7004",X65)))</formula>
    </cfRule>
    <cfRule type="containsText" dxfId="1562" priority="520" operator="containsText" text="RAL 1021">
      <formula>NOT(ISERROR(SEARCH("RAL 1021",X65)))</formula>
    </cfRule>
    <cfRule type="containsText" dxfId="1561" priority="521" operator="containsText" text="RAL 5015">
      <formula>NOT(ISERROR(SEARCH("RAL 5015",X65)))</formula>
    </cfRule>
  </conditionalFormatting>
  <conditionalFormatting sqref="X356">
    <cfRule type="containsText" dxfId="1560" priority="516" operator="containsText" text="RAL 7004">
      <formula>NOT(ISERROR(SEARCH("RAL 7004",X356)))</formula>
    </cfRule>
    <cfRule type="containsText" dxfId="1559" priority="517" operator="containsText" text="RAL 1021">
      <formula>NOT(ISERROR(SEARCH("RAL 1021",X356)))</formula>
    </cfRule>
    <cfRule type="containsText" dxfId="1558" priority="518" operator="containsText" text="RAL 5015">
      <formula>NOT(ISERROR(SEARCH("RAL 5015",X356)))</formula>
    </cfRule>
  </conditionalFormatting>
  <conditionalFormatting sqref="X344:X355">
    <cfRule type="containsText" dxfId="1557" priority="513" operator="containsText" text="RAL 7004">
      <formula>NOT(ISERROR(SEARCH("RAL 7004",X344)))</formula>
    </cfRule>
    <cfRule type="containsText" dxfId="1556" priority="514" operator="containsText" text="RAL 1021">
      <formula>NOT(ISERROR(SEARCH("RAL 1021",X344)))</formula>
    </cfRule>
    <cfRule type="containsText" dxfId="1555" priority="515" operator="containsText" text="RAL 5015">
      <formula>NOT(ISERROR(SEARCH("RAL 5015",X344)))</formula>
    </cfRule>
  </conditionalFormatting>
  <conditionalFormatting sqref="X357:X404">
    <cfRule type="containsText" dxfId="1554" priority="510" operator="containsText" text="RAL 7004">
      <formula>NOT(ISERROR(SEARCH("RAL 7004",X357)))</formula>
    </cfRule>
    <cfRule type="containsText" dxfId="1553" priority="511" operator="containsText" text="RAL 1021">
      <formula>NOT(ISERROR(SEARCH("RAL 1021",X357)))</formula>
    </cfRule>
    <cfRule type="containsText" dxfId="1552" priority="512" operator="containsText" text="RAL 5015">
      <formula>NOT(ISERROR(SEARCH("RAL 5015",X357)))</formula>
    </cfRule>
  </conditionalFormatting>
  <conditionalFormatting sqref="X427:X445">
    <cfRule type="containsText" dxfId="1551" priority="507" operator="containsText" text="RAL 7004">
      <formula>NOT(ISERROR(SEARCH("RAL 7004",X427)))</formula>
    </cfRule>
    <cfRule type="containsText" dxfId="1550" priority="508" operator="containsText" text="RAL 1021">
      <formula>NOT(ISERROR(SEARCH("RAL 1021",X427)))</formula>
    </cfRule>
    <cfRule type="containsText" dxfId="1549" priority="509" operator="containsText" text="RAL 5015">
      <formula>NOT(ISERROR(SEARCH("RAL 5015",X427)))</formula>
    </cfRule>
  </conditionalFormatting>
  <conditionalFormatting sqref="X169:X243">
    <cfRule type="containsText" dxfId="1548" priority="504" operator="containsText" text="RAL 7004">
      <formula>NOT(ISERROR(SEARCH("RAL 7004",X169)))</formula>
    </cfRule>
    <cfRule type="containsText" dxfId="1547" priority="505" operator="containsText" text="RAL 1021">
      <formula>NOT(ISERROR(SEARCH("RAL 1021",X169)))</formula>
    </cfRule>
    <cfRule type="containsText" dxfId="1546" priority="506" operator="containsText" text="RAL 5015">
      <formula>NOT(ISERROR(SEARCH("RAL 5015",X169)))</formula>
    </cfRule>
  </conditionalFormatting>
  <conditionalFormatting sqref="X147:X167">
    <cfRule type="containsText" dxfId="1545" priority="501" operator="containsText" text="RAL 7004">
      <formula>NOT(ISERROR(SEARCH("RAL 7004",X147)))</formula>
    </cfRule>
    <cfRule type="containsText" dxfId="1544" priority="502" operator="containsText" text="RAL 1021">
      <formula>NOT(ISERROR(SEARCH("RAL 1021",X147)))</formula>
    </cfRule>
    <cfRule type="containsText" dxfId="1543" priority="503" operator="containsText" text="RAL 5015">
      <formula>NOT(ISERROR(SEARCH("RAL 5015",X147)))</formula>
    </cfRule>
  </conditionalFormatting>
  <conditionalFormatting sqref="X86:X112">
    <cfRule type="containsText" dxfId="1542" priority="498" operator="containsText" text="RAL 7004">
      <formula>NOT(ISERROR(SEARCH("RAL 7004",X86)))</formula>
    </cfRule>
    <cfRule type="containsText" dxfId="1541" priority="499" operator="containsText" text="RAL 1021">
      <formula>NOT(ISERROR(SEARCH("RAL 1021",X86)))</formula>
    </cfRule>
    <cfRule type="containsText" dxfId="1540" priority="500" operator="containsText" text="RAL 5015">
      <formula>NOT(ISERROR(SEARCH("RAL 5015",X86)))</formula>
    </cfRule>
  </conditionalFormatting>
  <conditionalFormatting sqref="X73:X85">
    <cfRule type="containsText" dxfId="1539" priority="495" operator="containsText" text="RAL 7004">
      <formula>NOT(ISERROR(SEARCH("RAL 7004",X73)))</formula>
    </cfRule>
    <cfRule type="containsText" dxfId="1538" priority="496" operator="containsText" text="RAL 1021">
      <formula>NOT(ISERROR(SEARCH("RAL 1021",X73)))</formula>
    </cfRule>
    <cfRule type="containsText" dxfId="1537" priority="497" operator="containsText" text="RAL 5015">
      <formula>NOT(ISERROR(SEARCH("RAL 5015",X73)))</formula>
    </cfRule>
  </conditionalFormatting>
  <conditionalFormatting sqref="X41:X64">
    <cfRule type="containsText" dxfId="1536" priority="492" operator="containsText" text="RAL 7004">
      <formula>NOT(ISERROR(SEARCH("RAL 7004",X41)))</formula>
    </cfRule>
    <cfRule type="containsText" dxfId="1535" priority="493" operator="containsText" text="RAL 1021">
      <formula>NOT(ISERROR(SEARCH("RAL 1021",X41)))</formula>
    </cfRule>
    <cfRule type="containsText" dxfId="1534" priority="494" operator="containsText" text="RAL 5015">
      <formula>NOT(ISERROR(SEARCH("RAL 5015",X41)))</formula>
    </cfRule>
  </conditionalFormatting>
  <conditionalFormatting sqref="X35:X36">
    <cfRule type="containsText" dxfId="1533" priority="489" operator="containsText" text="RAL 7004">
      <formula>NOT(ISERROR(SEARCH("RAL 7004",X35)))</formula>
    </cfRule>
    <cfRule type="containsText" dxfId="1532" priority="490" operator="containsText" text="RAL 1021">
      <formula>NOT(ISERROR(SEARCH("RAL 1021",X35)))</formula>
    </cfRule>
    <cfRule type="containsText" dxfId="1531" priority="491" operator="containsText" text="RAL 5015">
      <formula>NOT(ISERROR(SEARCH("RAL 5015",X35)))</formula>
    </cfRule>
  </conditionalFormatting>
  <conditionalFormatting sqref="X31:X32">
    <cfRule type="containsText" dxfId="1530" priority="486" operator="containsText" text="RAL 7004">
      <formula>NOT(ISERROR(SEARCH("RAL 7004",X31)))</formula>
    </cfRule>
    <cfRule type="containsText" dxfId="1529" priority="487" operator="containsText" text="RAL 1021">
      <formula>NOT(ISERROR(SEARCH("RAL 1021",X31)))</formula>
    </cfRule>
    <cfRule type="containsText" dxfId="1528" priority="488" operator="containsText" text="RAL 5015">
      <formula>NOT(ISERROR(SEARCH("RAL 5015",X31)))</formula>
    </cfRule>
  </conditionalFormatting>
  <conditionalFormatting sqref="X28">
    <cfRule type="containsText" dxfId="1527" priority="483" operator="containsText" text="RAL 7004">
      <formula>NOT(ISERROR(SEARCH("RAL 7004",X28)))</formula>
    </cfRule>
    <cfRule type="containsText" dxfId="1526" priority="484" operator="containsText" text="RAL 1021">
      <formula>NOT(ISERROR(SEARCH("RAL 1021",X28)))</formula>
    </cfRule>
    <cfRule type="containsText" dxfId="1525" priority="485" operator="containsText" text="RAL 5015">
      <formula>NOT(ISERROR(SEARCH("RAL 5015",X28)))</formula>
    </cfRule>
  </conditionalFormatting>
  <conditionalFormatting sqref="X25">
    <cfRule type="containsText" dxfId="1524" priority="480" operator="containsText" text="RAL 7004">
      <formula>NOT(ISERROR(SEARCH("RAL 7004",X25)))</formula>
    </cfRule>
    <cfRule type="containsText" dxfId="1523" priority="481" operator="containsText" text="RAL 1021">
      <formula>NOT(ISERROR(SEARCH("RAL 1021",X25)))</formula>
    </cfRule>
    <cfRule type="containsText" dxfId="1522" priority="482" operator="containsText" text="RAL 5015">
      <formula>NOT(ISERROR(SEARCH("RAL 5015",X25)))</formula>
    </cfRule>
  </conditionalFormatting>
  <conditionalFormatting sqref="X22">
    <cfRule type="containsText" dxfId="1521" priority="477" operator="containsText" text="RAL 7004">
      <formula>NOT(ISERROR(SEARCH("RAL 7004",X22)))</formula>
    </cfRule>
    <cfRule type="containsText" dxfId="1520" priority="478" operator="containsText" text="RAL 1021">
      <formula>NOT(ISERROR(SEARCH("RAL 1021",X22)))</formula>
    </cfRule>
    <cfRule type="containsText" dxfId="1519" priority="479" operator="containsText" text="RAL 5015">
      <formula>NOT(ISERROR(SEARCH("RAL 5015",X22)))</formula>
    </cfRule>
  </conditionalFormatting>
  <conditionalFormatting sqref="X19">
    <cfRule type="containsText" dxfId="1518" priority="474" operator="containsText" text="RAL 7004">
      <formula>NOT(ISERROR(SEARCH("RAL 7004",X19)))</formula>
    </cfRule>
    <cfRule type="containsText" dxfId="1517" priority="475" operator="containsText" text="RAL 1021">
      <formula>NOT(ISERROR(SEARCH("RAL 1021",X19)))</formula>
    </cfRule>
    <cfRule type="containsText" dxfId="1516" priority="476" operator="containsText" text="RAL 5015">
      <formula>NOT(ISERROR(SEARCH("RAL 5015",X19)))</formula>
    </cfRule>
  </conditionalFormatting>
  <conditionalFormatting sqref="X15:X16">
    <cfRule type="containsText" dxfId="1515" priority="471" operator="containsText" text="RAL 7004">
      <formula>NOT(ISERROR(SEARCH("RAL 7004",X15)))</formula>
    </cfRule>
    <cfRule type="containsText" dxfId="1514" priority="472" operator="containsText" text="RAL 1021">
      <formula>NOT(ISERROR(SEARCH("RAL 1021",X15)))</formula>
    </cfRule>
    <cfRule type="containsText" dxfId="1513" priority="473" operator="containsText" text="RAL 5015">
      <formula>NOT(ISERROR(SEARCH("RAL 5015",X15)))</formula>
    </cfRule>
  </conditionalFormatting>
  <conditionalFormatting sqref="X4">
    <cfRule type="containsText" dxfId="1512" priority="468" operator="containsText" text="RAL 7004">
      <formula>NOT(ISERROR(SEARCH("RAL 7004",X4)))</formula>
    </cfRule>
    <cfRule type="containsText" dxfId="1511" priority="469" operator="containsText" text="RAL 1021">
      <formula>NOT(ISERROR(SEARCH("RAL 1021",X4)))</formula>
    </cfRule>
    <cfRule type="containsText" dxfId="1510" priority="470" operator="containsText" text="RAL 5015">
      <formula>NOT(ISERROR(SEARCH("RAL 5015",X4)))</formula>
    </cfRule>
  </conditionalFormatting>
  <conditionalFormatting sqref="W2:W3">
    <cfRule type="containsText" dxfId="1509" priority="464" operator="containsText" text="RAL 7004">
      <formula>NOT(ISERROR(SEARCH("RAL 7004",W2)))</formula>
    </cfRule>
    <cfRule type="containsText" dxfId="1508" priority="465" operator="containsText" text="RAL 1021">
      <formula>NOT(ISERROR(SEARCH("RAL 1021",W2)))</formula>
    </cfRule>
    <cfRule type="containsText" dxfId="1507" priority="466" operator="containsText" text="RAL 5015">
      <formula>NOT(ISERROR(SEARCH("RAL 5015",W2)))</formula>
    </cfRule>
  </conditionalFormatting>
  <conditionalFormatting sqref="W405:W426">
    <cfRule type="containsText" dxfId="1506" priority="461" operator="containsText" text="RAL 7004">
      <formula>NOT(ISERROR(SEARCH("RAL 7004",W405)))</formula>
    </cfRule>
    <cfRule type="containsText" dxfId="1505" priority="462" operator="containsText" text="RAL 1021">
      <formula>NOT(ISERROR(SEARCH("RAL 1021",W405)))</formula>
    </cfRule>
    <cfRule type="containsText" dxfId="1504" priority="463" operator="containsText" text="RAL 5015">
      <formula>NOT(ISERROR(SEARCH("RAL 5015",W405)))</formula>
    </cfRule>
  </conditionalFormatting>
  <conditionalFormatting sqref="W5:W14">
    <cfRule type="containsText" dxfId="1503" priority="458" operator="containsText" text="RAL 7004">
      <formula>NOT(ISERROR(SEARCH("RAL 7004",W5)))</formula>
    </cfRule>
    <cfRule type="containsText" dxfId="1502" priority="459" operator="containsText" text="RAL 1021">
      <formula>NOT(ISERROR(SEARCH("RAL 1021",W5)))</formula>
    </cfRule>
    <cfRule type="containsText" dxfId="1501" priority="460" operator="containsText" text="RAL 5015">
      <formula>NOT(ISERROR(SEARCH("RAL 5015",W5)))</formula>
    </cfRule>
  </conditionalFormatting>
  <conditionalFormatting sqref="W66:W72">
    <cfRule type="containsText" dxfId="1500" priority="455" operator="containsText" text="RAL 7004">
      <formula>NOT(ISERROR(SEARCH("RAL 7004",W66)))</formula>
    </cfRule>
    <cfRule type="containsText" dxfId="1499" priority="456" operator="containsText" text="RAL 1021">
      <formula>NOT(ISERROR(SEARCH("RAL 1021",W66)))</formula>
    </cfRule>
    <cfRule type="containsText" dxfId="1498" priority="457" operator="containsText" text="RAL 5015">
      <formula>NOT(ISERROR(SEARCH("RAL 5015",W66)))</formula>
    </cfRule>
  </conditionalFormatting>
  <conditionalFormatting sqref="W113:W146">
    <cfRule type="containsText" dxfId="1497" priority="452" operator="containsText" text="RAL 7004">
      <formula>NOT(ISERROR(SEARCH("RAL 7004",W113)))</formula>
    </cfRule>
    <cfRule type="containsText" dxfId="1496" priority="453" operator="containsText" text="RAL 1021">
      <formula>NOT(ISERROR(SEARCH("RAL 1021",W113)))</formula>
    </cfRule>
    <cfRule type="containsText" dxfId="1495" priority="454" operator="containsText" text="RAL 5015">
      <formula>NOT(ISERROR(SEARCH("RAL 5015",W113)))</formula>
    </cfRule>
  </conditionalFormatting>
  <conditionalFormatting sqref="W168">
    <cfRule type="containsText" dxfId="1494" priority="449" operator="containsText" text="RAL 7004">
      <formula>NOT(ISERROR(SEARCH("RAL 7004",W168)))</formula>
    </cfRule>
    <cfRule type="containsText" dxfId="1493" priority="450" operator="containsText" text="RAL 1021">
      <formula>NOT(ISERROR(SEARCH("RAL 1021",W168)))</formula>
    </cfRule>
    <cfRule type="containsText" dxfId="1492" priority="451" operator="containsText" text="RAL 5015">
      <formula>NOT(ISERROR(SEARCH("RAL 5015",W168)))</formula>
    </cfRule>
  </conditionalFormatting>
  <conditionalFormatting sqref="W246:W253">
    <cfRule type="containsText" dxfId="1491" priority="446" operator="containsText" text="RAL 7004">
      <formula>NOT(ISERROR(SEARCH("RAL 7004",W246)))</formula>
    </cfRule>
    <cfRule type="containsText" dxfId="1490" priority="447" operator="containsText" text="RAL 1021">
      <formula>NOT(ISERROR(SEARCH("RAL 1021",W246)))</formula>
    </cfRule>
    <cfRule type="containsText" dxfId="1489" priority="448" operator="containsText" text="RAL 5015">
      <formula>NOT(ISERROR(SEARCH("RAL 5015",W246)))</formula>
    </cfRule>
  </conditionalFormatting>
  <conditionalFormatting sqref="W244:W245">
    <cfRule type="containsText" dxfId="1488" priority="443" operator="containsText" text="RAL 7004">
      <formula>NOT(ISERROR(SEARCH("RAL 7004",W244)))</formula>
    </cfRule>
    <cfRule type="containsText" dxfId="1487" priority="444" operator="containsText" text="RAL 1021">
      <formula>NOT(ISERROR(SEARCH("RAL 1021",W244)))</formula>
    </cfRule>
    <cfRule type="containsText" dxfId="1486" priority="445" operator="containsText" text="RAL 5015">
      <formula>NOT(ISERROR(SEARCH("RAL 5015",W244)))</formula>
    </cfRule>
  </conditionalFormatting>
  <conditionalFormatting sqref="W254:W343">
    <cfRule type="containsText" dxfId="1485" priority="440" operator="containsText" text="RAL 7004">
      <formula>NOT(ISERROR(SEARCH("RAL 7004",W254)))</formula>
    </cfRule>
    <cfRule type="containsText" dxfId="1484" priority="441" operator="containsText" text="RAL 1021">
      <formula>NOT(ISERROR(SEARCH("RAL 1021",W254)))</formula>
    </cfRule>
    <cfRule type="containsText" dxfId="1483" priority="442" operator="containsText" text="RAL 5015">
      <formula>NOT(ISERROR(SEARCH("RAL 5015",W254)))</formula>
    </cfRule>
  </conditionalFormatting>
  <conditionalFormatting sqref="W17">
    <cfRule type="containsText" dxfId="1482" priority="437" operator="containsText" text="RAL 7004">
      <formula>NOT(ISERROR(SEARCH("RAL 7004",W17)))</formula>
    </cfRule>
    <cfRule type="containsText" dxfId="1481" priority="438" operator="containsText" text="RAL 1021">
      <formula>NOT(ISERROR(SEARCH("RAL 1021",W17)))</formula>
    </cfRule>
    <cfRule type="containsText" dxfId="1480" priority="439" operator="containsText" text="RAL 5015">
      <formula>NOT(ISERROR(SEARCH("RAL 5015",W17)))</formula>
    </cfRule>
  </conditionalFormatting>
  <conditionalFormatting sqref="W18">
    <cfRule type="containsText" dxfId="1479" priority="434" operator="containsText" text="RAL 7004">
      <formula>NOT(ISERROR(SEARCH("RAL 7004",W18)))</formula>
    </cfRule>
    <cfRule type="containsText" dxfId="1478" priority="435" operator="containsText" text="RAL 1021">
      <formula>NOT(ISERROR(SEARCH("RAL 1021",W18)))</formula>
    </cfRule>
    <cfRule type="containsText" dxfId="1477" priority="436" operator="containsText" text="RAL 5015">
      <formula>NOT(ISERROR(SEARCH("RAL 5015",W18)))</formula>
    </cfRule>
  </conditionalFormatting>
  <conditionalFormatting sqref="W20:W21">
    <cfRule type="containsText" dxfId="1476" priority="431" operator="containsText" text="RAL 7004">
      <formula>NOT(ISERROR(SEARCH("RAL 7004",W20)))</formula>
    </cfRule>
    <cfRule type="containsText" dxfId="1475" priority="432" operator="containsText" text="RAL 1021">
      <formula>NOT(ISERROR(SEARCH("RAL 1021",W20)))</formula>
    </cfRule>
    <cfRule type="containsText" dxfId="1474" priority="433" operator="containsText" text="RAL 5015">
      <formula>NOT(ISERROR(SEARCH("RAL 5015",W20)))</formula>
    </cfRule>
  </conditionalFormatting>
  <conditionalFormatting sqref="W23:W24">
    <cfRule type="containsText" dxfId="1473" priority="428" operator="containsText" text="RAL 7004">
      <formula>NOT(ISERROR(SEARCH("RAL 7004",W23)))</formula>
    </cfRule>
    <cfRule type="containsText" dxfId="1472" priority="429" operator="containsText" text="RAL 1021">
      <formula>NOT(ISERROR(SEARCH("RAL 1021",W23)))</formula>
    </cfRule>
    <cfRule type="containsText" dxfId="1471" priority="430" operator="containsText" text="RAL 5015">
      <formula>NOT(ISERROR(SEARCH("RAL 5015",W23)))</formula>
    </cfRule>
  </conditionalFormatting>
  <conditionalFormatting sqref="W26:W27">
    <cfRule type="containsText" dxfId="1470" priority="425" operator="containsText" text="RAL 7004">
      <formula>NOT(ISERROR(SEARCH("RAL 7004",W26)))</formula>
    </cfRule>
    <cfRule type="containsText" dxfId="1469" priority="426" operator="containsText" text="RAL 1021">
      <formula>NOT(ISERROR(SEARCH("RAL 1021",W26)))</formula>
    </cfRule>
    <cfRule type="containsText" dxfId="1468" priority="427" operator="containsText" text="RAL 5015">
      <formula>NOT(ISERROR(SEARCH("RAL 5015",W26)))</formula>
    </cfRule>
  </conditionalFormatting>
  <conditionalFormatting sqref="W29:W30">
    <cfRule type="containsText" dxfId="1467" priority="422" operator="containsText" text="RAL 7004">
      <formula>NOT(ISERROR(SEARCH("RAL 7004",W29)))</formula>
    </cfRule>
    <cfRule type="containsText" dxfId="1466" priority="423" operator="containsText" text="RAL 1021">
      <formula>NOT(ISERROR(SEARCH("RAL 1021",W29)))</formula>
    </cfRule>
    <cfRule type="containsText" dxfId="1465" priority="424" operator="containsText" text="RAL 5015">
      <formula>NOT(ISERROR(SEARCH("RAL 5015",W29)))</formula>
    </cfRule>
  </conditionalFormatting>
  <conditionalFormatting sqref="W33:W34">
    <cfRule type="containsText" dxfId="1464" priority="419" operator="containsText" text="RAL 7004">
      <formula>NOT(ISERROR(SEARCH("RAL 7004",W33)))</formula>
    </cfRule>
    <cfRule type="containsText" dxfId="1463" priority="420" operator="containsText" text="RAL 1021">
      <formula>NOT(ISERROR(SEARCH("RAL 1021",W33)))</formula>
    </cfRule>
    <cfRule type="containsText" dxfId="1462" priority="421" operator="containsText" text="RAL 5015">
      <formula>NOT(ISERROR(SEARCH("RAL 5015",W33)))</formula>
    </cfRule>
  </conditionalFormatting>
  <conditionalFormatting sqref="W37:W38">
    <cfRule type="containsText" dxfId="1461" priority="416" operator="containsText" text="RAL 7004">
      <formula>NOT(ISERROR(SEARCH("RAL 7004",W37)))</formula>
    </cfRule>
    <cfRule type="containsText" dxfId="1460" priority="417" operator="containsText" text="RAL 1021">
      <formula>NOT(ISERROR(SEARCH("RAL 1021",W37)))</formula>
    </cfRule>
    <cfRule type="containsText" dxfId="1459" priority="418" operator="containsText" text="RAL 5015">
      <formula>NOT(ISERROR(SEARCH("RAL 5015",W37)))</formula>
    </cfRule>
  </conditionalFormatting>
  <conditionalFormatting sqref="W39:W40">
    <cfRule type="containsText" dxfId="1458" priority="413" operator="containsText" text="RAL 7004">
      <formula>NOT(ISERROR(SEARCH("RAL 7004",W39)))</formula>
    </cfRule>
    <cfRule type="containsText" dxfId="1457" priority="414" operator="containsText" text="RAL 1021">
      <formula>NOT(ISERROR(SEARCH("RAL 1021",W39)))</formula>
    </cfRule>
    <cfRule type="containsText" dxfId="1456" priority="415" operator="containsText" text="RAL 5015">
      <formula>NOT(ISERROR(SEARCH("RAL 5015",W39)))</formula>
    </cfRule>
  </conditionalFormatting>
  <conditionalFormatting sqref="W65">
    <cfRule type="containsText" dxfId="1455" priority="410" operator="containsText" text="RAL 7004">
      <formula>NOT(ISERROR(SEARCH("RAL 7004",W65)))</formula>
    </cfRule>
    <cfRule type="containsText" dxfId="1454" priority="411" operator="containsText" text="RAL 1021">
      <formula>NOT(ISERROR(SEARCH("RAL 1021",W65)))</formula>
    </cfRule>
    <cfRule type="containsText" dxfId="1453" priority="412" operator="containsText" text="RAL 5015">
      <formula>NOT(ISERROR(SEARCH("RAL 5015",W65)))</formula>
    </cfRule>
  </conditionalFormatting>
  <conditionalFormatting sqref="W356">
    <cfRule type="containsText" dxfId="1452" priority="407" operator="containsText" text="RAL 7004">
      <formula>NOT(ISERROR(SEARCH("RAL 7004",W356)))</formula>
    </cfRule>
    <cfRule type="containsText" dxfId="1451" priority="408" operator="containsText" text="RAL 1021">
      <formula>NOT(ISERROR(SEARCH("RAL 1021",W356)))</formula>
    </cfRule>
    <cfRule type="containsText" dxfId="1450" priority="409" operator="containsText" text="RAL 5015">
      <formula>NOT(ISERROR(SEARCH("RAL 5015",W356)))</formula>
    </cfRule>
  </conditionalFormatting>
  <conditionalFormatting sqref="W344:W355">
    <cfRule type="containsText" dxfId="1449" priority="404" operator="containsText" text="RAL 7004">
      <formula>NOT(ISERROR(SEARCH("RAL 7004",W344)))</formula>
    </cfRule>
    <cfRule type="containsText" dxfId="1448" priority="405" operator="containsText" text="RAL 1021">
      <formula>NOT(ISERROR(SEARCH("RAL 1021",W344)))</formula>
    </cfRule>
    <cfRule type="containsText" dxfId="1447" priority="406" operator="containsText" text="RAL 5015">
      <formula>NOT(ISERROR(SEARCH("RAL 5015",W344)))</formula>
    </cfRule>
  </conditionalFormatting>
  <conditionalFormatting sqref="W357:W404">
    <cfRule type="containsText" dxfId="1446" priority="401" operator="containsText" text="RAL 7004">
      <formula>NOT(ISERROR(SEARCH("RAL 7004",W357)))</formula>
    </cfRule>
    <cfRule type="containsText" dxfId="1445" priority="402" operator="containsText" text="RAL 1021">
      <formula>NOT(ISERROR(SEARCH("RAL 1021",W357)))</formula>
    </cfRule>
    <cfRule type="containsText" dxfId="1444" priority="403" operator="containsText" text="RAL 5015">
      <formula>NOT(ISERROR(SEARCH("RAL 5015",W357)))</formula>
    </cfRule>
  </conditionalFormatting>
  <conditionalFormatting sqref="W427:W445">
    <cfRule type="containsText" dxfId="1443" priority="398" operator="containsText" text="RAL 7004">
      <formula>NOT(ISERROR(SEARCH("RAL 7004",W427)))</formula>
    </cfRule>
    <cfRule type="containsText" dxfId="1442" priority="399" operator="containsText" text="RAL 1021">
      <formula>NOT(ISERROR(SEARCH("RAL 1021",W427)))</formula>
    </cfRule>
    <cfRule type="containsText" dxfId="1441" priority="400" operator="containsText" text="RAL 5015">
      <formula>NOT(ISERROR(SEARCH("RAL 5015",W427)))</formula>
    </cfRule>
  </conditionalFormatting>
  <conditionalFormatting sqref="W169:W243">
    <cfRule type="containsText" dxfId="1440" priority="395" operator="containsText" text="RAL 7004">
      <formula>NOT(ISERROR(SEARCH("RAL 7004",W169)))</formula>
    </cfRule>
    <cfRule type="containsText" dxfId="1439" priority="396" operator="containsText" text="RAL 1021">
      <formula>NOT(ISERROR(SEARCH("RAL 1021",W169)))</formula>
    </cfRule>
    <cfRule type="containsText" dxfId="1438" priority="397" operator="containsText" text="RAL 5015">
      <formula>NOT(ISERROR(SEARCH("RAL 5015",W169)))</formula>
    </cfRule>
  </conditionalFormatting>
  <conditionalFormatting sqref="W147:W167">
    <cfRule type="containsText" dxfId="1437" priority="392" operator="containsText" text="RAL 7004">
      <formula>NOT(ISERROR(SEARCH("RAL 7004",W147)))</formula>
    </cfRule>
    <cfRule type="containsText" dxfId="1436" priority="393" operator="containsText" text="RAL 1021">
      <formula>NOT(ISERROR(SEARCH("RAL 1021",W147)))</formula>
    </cfRule>
    <cfRule type="containsText" dxfId="1435" priority="394" operator="containsText" text="RAL 5015">
      <formula>NOT(ISERROR(SEARCH("RAL 5015",W147)))</formula>
    </cfRule>
  </conditionalFormatting>
  <conditionalFormatting sqref="W86:W112">
    <cfRule type="containsText" dxfId="1434" priority="389" operator="containsText" text="RAL 7004">
      <formula>NOT(ISERROR(SEARCH("RAL 7004",W86)))</formula>
    </cfRule>
    <cfRule type="containsText" dxfId="1433" priority="390" operator="containsText" text="RAL 1021">
      <formula>NOT(ISERROR(SEARCH("RAL 1021",W86)))</formula>
    </cfRule>
    <cfRule type="containsText" dxfId="1432" priority="391" operator="containsText" text="RAL 5015">
      <formula>NOT(ISERROR(SEARCH("RAL 5015",W86)))</formula>
    </cfRule>
  </conditionalFormatting>
  <conditionalFormatting sqref="W73:W85">
    <cfRule type="containsText" dxfId="1431" priority="386" operator="containsText" text="RAL 7004">
      <formula>NOT(ISERROR(SEARCH("RAL 7004",W73)))</formula>
    </cfRule>
    <cfRule type="containsText" dxfId="1430" priority="387" operator="containsText" text="RAL 1021">
      <formula>NOT(ISERROR(SEARCH("RAL 1021",W73)))</formula>
    </cfRule>
    <cfRule type="containsText" dxfId="1429" priority="388" operator="containsText" text="RAL 5015">
      <formula>NOT(ISERROR(SEARCH("RAL 5015",W73)))</formula>
    </cfRule>
  </conditionalFormatting>
  <conditionalFormatting sqref="W41:W64">
    <cfRule type="containsText" dxfId="1428" priority="383" operator="containsText" text="RAL 7004">
      <formula>NOT(ISERROR(SEARCH("RAL 7004",W41)))</formula>
    </cfRule>
    <cfRule type="containsText" dxfId="1427" priority="384" operator="containsText" text="RAL 1021">
      <formula>NOT(ISERROR(SEARCH("RAL 1021",W41)))</formula>
    </cfRule>
    <cfRule type="containsText" dxfId="1426" priority="385" operator="containsText" text="RAL 5015">
      <formula>NOT(ISERROR(SEARCH("RAL 5015",W41)))</formula>
    </cfRule>
  </conditionalFormatting>
  <conditionalFormatting sqref="W35:W36">
    <cfRule type="containsText" dxfId="1425" priority="380" operator="containsText" text="RAL 7004">
      <formula>NOT(ISERROR(SEARCH("RAL 7004",W35)))</formula>
    </cfRule>
    <cfRule type="containsText" dxfId="1424" priority="381" operator="containsText" text="RAL 1021">
      <formula>NOT(ISERROR(SEARCH("RAL 1021",W35)))</formula>
    </cfRule>
    <cfRule type="containsText" dxfId="1423" priority="382" operator="containsText" text="RAL 5015">
      <formula>NOT(ISERROR(SEARCH("RAL 5015",W35)))</formula>
    </cfRule>
  </conditionalFormatting>
  <conditionalFormatting sqref="W31:W32">
    <cfRule type="containsText" dxfId="1422" priority="377" operator="containsText" text="RAL 7004">
      <formula>NOT(ISERROR(SEARCH("RAL 7004",W31)))</formula>
    </cfRule>
    <cfRule type="containsText" dxfId="1421" priority="378" operator="containsText" text="RAL 1021">
      <formula>NOT(ISERROR(SEARCH("RAL 1021",W31)))</formula>
    </cfRule>
    <cfRule type="containsText" dxfId="1420" priority="379" operator="containsText" text="RAL 5015">
      <formula>NOT(ISERROR(SEARCH("RAL 5015",W31)))</formula>
    </cfRule>
  </conditionalFormatting>
  <conditionalFormatting sqref="W28">
    <cfRule type="containsText" dxfId="1419" priority="374" operator="containsText" text="RAL 7004">
      <formula>NOT(ISERROR(SEARCH("RAL 7004",W28)))</formula>
    </cfRule>
    <cfRule type="containsText" dxfId="1418" priority="375" operator="containsText" text="RAL 1021">
      <formula>NOT(ISERROR(SEARCH("RAL 1021",W28)))</formula>
    </cfRule>
    <cfRule type="containsText" dxfId="1417" priority="376" operator="containsText" text="RAL 5015">
      <formula>NOT(ISERROR(SEARCH("RAL 5015",W28)))</formula>
    </cfRule>
  </conditionalFormatting>
  <conditionalFormatting sqref="W25">
    <cfRule type="containsText" dxfId="1416" priority="371" operator="containsText" text="RAL 7004">
      <formula>NOT(ISERROR(SEARCH("RAL 7004",W25)))</formula>
    </cfRule>
    <cfRule type="containsText" dxfId="1415" priority="372" operator="containsText" text="RAL 1021">
      <formula>NOT(ISERROR(SEARCH("RAL 1021",W25)))</formula>
    </cfRule>
    <cfRule type="containsText" dxfId="1414" priority="373" operator="containsText" text="RAL 5015">
      <formula>NOT(ISERROR(SEARCH("RAL 5015",W25)))</formula>
    </cfRule>
  </conditionalFormatting>
  <conditionalFormatting sqref="W22">
    <cfRule type="containsText" dxfId="1413" priority="368" operator="containsText" text="RAL 7004">
      <formula>NOT(ISERROR(SEARCH("RAL 7004",W22)))</formula>
    </cfRule>
    <cfRule type="containsText" dxfId="1412" priority="369" operator="containsText" text="RAL 1021">
      <formula>NOT(ISERROR(SEARCH("RAL 1021",W22)))</formula>
    </cfRule>
    <cfRule type="containsText" dxfId="1411" priority="370" operator="containsText" text="RAL 5015">
      <formula>NOT(ISERROR(SEARCH("RAL 5015",W22)))</formula>
    </cfRule>
  </conditionalFormatting>
  <conditionalFormatting sqref="W19">
    <cfRule type="containsText" dxfId="1410" priority="365" operator="containsText" text="RAL 7004">
      <formula>NOT(ISERROR(SEARCH("RAL 7004",W19)))</formula>
    </cfRule>
    <cfRule type="containsText" dxfId="1409" priority="366" operator="containsText" text="RAL 1021">
      <formula>NOT(ISERROR(SEARCH("RAL 1021",W19)))</formula>
    </cfRule>
    <cfRule type="containsText" dxfId="1408" priority="367" operator="containsText" text="RAL 5015">
      <formula>NOT(ISERROR(SEARCH("RAL 5015",W19)))</formula>
    </cfRule>
  </conditionalFormatting>
  <conditionalFormatting sqref="W15:W16">
    <cfRule type="containsText" dxfId="1407" priority="362" operator="containsText" text="RAL 7004">
      <formula>NOT(ISERROR(SEARCH("RAL 7004",W15)))</formula>
    </cfRule>
    <cfRule type="containsText" dxfId="1406" priority="363" operator="containsText" text="RAL 1021">
      <formula>NOT(ISERROR(SEARCH("RAL 1021",W15)))</formula>
    </cfRule>
    <cfRule type="containsText" dxfId="1405" priority="364" operator="containsText" text="RAL 5015">
      <formula>NOT(ISERROR(SEARCH("RAL 5015",W15)))</formula>
    </cfRule>
  </conditionalFormatting>
  <conditionalFormatting sqref="W4">
    <cfRule type="containsText" dxfId="1404" priority="359" operator="containsText" text="RAL 7004">
      <formula>NOT(ISERROR(SEARCH("RAL 7004",W4)))</formula>
    </cfRule>
    <cfRule type="containsText" dxfId="1403" priority="360" operator="containsText" text="RAL 1021">
      <formula>NOT(ISERROR(SEARCH("RAL 1021",W4)))</formula>
    </cfRule>
    <cfRule type="containsText" dxfId="1402" priority="361" operator="containsText" text="RAL 5015">
      <formula>NOT(ISERROR(SEARCH("RAL 5015",W4)))</formula>
    </cfRule>
  </conditionalFormatting>
  <conditionalFormatting sqref="W2:W1048576">
    <cfRule type="cellIs" dxfId="1401" priority="358" operator="greaterThan">
      <formula>0</formula>
    </cfRule>
  </conditionalFormatting>
  <conditionalFormatting sqref="AA2:AA3">
    <cfRule type="containsText" dxfId="1400" priority="355" operator="containsText" text="RAL 7004">
      <formula>NOT(ISERROR(SEARCH("RAL 7004",AA2)))</formula>
    </cfRule>
    <cfRule type="containsText" dxfId="1399" priority="356" operator="containsText" text="RAL 1021">
      <formula>NOT(ISERROR(SEARCH("RAL 1021",AA2)))</formula>
    </cfRule>
    <cfRule type="containsText" dxfId="1398" priority="357" operator="containsText" text="RAL 5015">
      <formula>NOT(ISERROR(SEARCH("RAL 5015",AA2)))</formula>
    </cfRule>
  </conditionalFormatting>
  <conditionalFormatting sqref="AA405:AA426">
    <cfRule type="containsText" dxfId="1397" priority="352" operator="containsText" text="RAL 7004">
      <formula>NOT(ISERROR(SEARCH("RAL 7004",AA405)))</formula>
    </cfRule>
    <cfRule type="containsText" dxfId="1396" priority="353" operator="containsText" text="RAL 1021">
      <formula>NOT(ISERROR(SEARCH("RAL 1021",AA405)))</formula>
    </cfRule>
    <cfRule type="containsText" dxfId="1395" priority="354" operator="containsText" text="RAL 5015">
      <formula>NOT(ISERROR(SEARCH("RAL 5015",AA405)))</formula>
    </cfRule>
  </conditionalFormatting>
  <conditionalFormatting sqref="AA5:AA14">
    <cfRule type="containsText" dxfId="1394" priority="349" operator="containsText" text="RAL 7004">
      <formula>NOT(ISERROR(SEARCH("RAL 7004",AA5)))</formula>
    </cfRule>
    <cfRule type="containsText" dxfId="1393" priority="350" operator="containsText" text="RAL 1021">
      <formula>NOT(ISERROR(SEARCH("RAL 1021",AA5)))</formula>
    </cfRule>
    <cfRule type="containsText" dxfId="1392" priority="351" operator="containsText" text="RAL 5015">
      <formula>NOT(ISERROR(SEARCH("RAL 5015",AA5)))</formula>
    </cfRule>
  </conditionalFormatting>
  <conditionalFormatting sqref="AA66:AA72">
    <cfRule type="containsText" dxfId="1391" priority="346" operator="containsText" text="RAL 7004">
      <formula>NOT(ISERROR(SEARCH("RAL 7004",AA66)))</formula>
    </cfRule>
    <cfRule type="containsText" dxfId="1390" priority="347" operator="containsText" text="RAL 1021">
      <formula>NOT(ISERROR(SEARCH("RAL 1021",AA66)))</formula>
    </cfRule>
    <cfRule type="containsText" dxfId="1389" priority="348" operator="containsText" text="RAL 5015">
      <formula>NOT(ISERROR(SEARCH("RAL 5015",AA66)))</formula>
    </cfRule>
  </conditionalFormatting>
  <conditionalFormatting sqref="AA113:AA146">
    <cfRule type="containsText" dxfId="1388" priority="343" operator="containsText" text="RAL 7004">
      <formula>NOT(ISERROR(SEARCH("RAL 7004",AA113)))</formula>
    </cfRule>
    <cfRule type="containsText" dxfId="1387" priority="344" operator="containsText" text="RAL 1021">
      <formula>NOT(ISERROR(SEARCH("RAL 1021",AA113)))</formula>
    </cfRule>
    <cfRule type="containsText" dxfId="1386" priority="345" operator="containsText" text="RAL 5015">
      <formula>NOT(ISERROR(SEARCH("RAL 5015",AA113)))</formula>
    </cfRule>
  </conditionalFormatting>
  <conditionalFormatting sqref="AA168">
    <cfRule type="containsText" dxfId="1385" priority="340" operator="containsText" text="RAL 7004">
      <formula>NOT(ISERROR(SEARCH("RAL 7004",AA168)))</formula>
    </cfRule>
    <cfRule type="containsText" dxfId="1384" priority="341" operator="containsText" text="RAL 1021">
      <formula>NOT(ISERROR(SEARCH("RAL 1021",AA168)))</formula>
    </cfRule>
    <cfRule type="containsText" dxfId="1383" priority="342" operator="containsText" text="RAL 5015">
      <formula>NOT(ISERROR(SEARCH("RAL 5015",AA168)))</formula>
    </cfRule>
  </conditionalFormatting>
  <conditionalFormatting sqref="AA246:AA253">
    <cfRule type="containsText" dxfId="1382" priority="337" operator="containsText" text="RAL 7004">
      <formula>NOT(ISERROR(SEARCH("RAL 7004",AA246)))</formula>
    </cfRule>
    <cfRule type="containsText" dxfId="1381" priority="338" operator="containsText" text="RAL 1021">
      <formula>NOT(ISERROR(SEARCH("RAL 1021",AA246)))</formula>
    </cfRule>
    <cfRule type="containsText" dxfId="1380" priority="339" operator="containsText" text="RAL 5015">
      <formula>NOT(ISERROR(SEARCH("RAL 5015",AA246)))</formula>
    </cfRule>
  </conditionalFormatting>
  <conditionalFormatting sqref="AA244:AA245">
    <cfRule type="containsText" dxfId="1379" priority="334" operator="containsText" text="RAL 7004">
      <formula>NOT(ISERROR(SEARCH("RAL 7004",AA244)))</formula>
    </cfRule>
    <cfRule type="containsText" dxfId="1378" priority="335" operator="containsText" text="RAL 1021">
      <formula>NOT(ISERROR(SEARCH("RAL 1021",AA244)))</formula>
    </cfRule>
    <cfRule type="containsText" dxfId="1377" priority="336" operator="containsText" text="RAL 5015">
      <formula>NOT(ISERROR(SEARCH("RAL 5015",AA244)))</formula>
    </cfRule>
  </conditionalFormatting>
  <conditionalFormatting sqref="AA254:AA343">
    <cfRule type="containsText" dxfId="1376" priority="331" operator="containsText" text="RAL 7004">
      <formula>NOT(ISERROR(SEARCH("RAL 7004",AA254)))</formula>
    </cfRule>
    <cfRule type="containsText" dxfId="1375" priority="332" operator="containsText" text="RAL 1021">
      <formula>NOT(ISERROR(SEARCH("RAL 1021",AA254)))</formula>
    </cfRule>
    <cfRule type="containsText" dxfId="1374" priority="333" operator="containsText" text="RAL 5015">
      <formula>NOT(ISERROR(SEARCH("RAL 5015",AA254)))</formula>
    </cfRule>
  </conditionalFormatting>
  <conditionalFormatting sqref="AA17">
    <cfRule type="containsText" dxfId="1373" priority="328" operator="containsText" text="RAL 7004">
      <formula>NOT(ISERROR(SEARCH("RAL 7004",AA17)))</formula>
    </cfRule>
    <cfRule type="containsText" dxfId="1372" priority="329" operator="containsText" text="RAL 1021">
      <formula>NOT(ISERROR(SEARCH("RAL 1021",AA17)))</formula>
    </cfRule>
    <cfRule type="containsText" dxfId="1371" priority="330" operator="containsText" text="RAL 5015">
      <formula>NOT(ISERROR(SEARCH("RAL 5015",AA17)))</formula>
    </cfRule>
  </conditionalFormatting>
  <conditionalFormatting sqref="AA18">
    <cfRule type="containsText" dxfId="1370" priority="325" operator="containsText" text="RAL 7004">
      <formula>NOT(ISERROR(SEARCH("RAL 7004",AA18)))</formula>
    </cfRule>
    <cfRule type="containsText" dxfId="1369" priority="326" operator="containsText" text="RAL 1021">
      <formula>NOT(ISERROR(SEARCH("RAL 1021",AA18)))</formula>
    </cfRule>
    <cfRule type="containsText" dxfId="1368" priority="327" operator="containsText" text="RAL 5015">
      <formula>NOT(ISERROR(SEARCH("RAL 5015",AA18)))</formula>
    </cfRule>
  </conditionalFormatting>
  <conditionalFormatting sqref="AA20:AA21">
    <cfRule type="containsText" dxfId="1367" priority="322" operator="containsText" text="RAL 7004">
      <formula>NOT(ISERROR(SEARCH("RAL 7004",AA20)))</formula>
    </cfRule>
    <cfRule type="containsText" dxfId="1366" priority="323" operator="containsText" text="RAL 1021">
      <formula>NOT(ISERROR(SEARCH("RAL 1021",AA20)))</formula>
    </cfRule>
    <cfRule type="containsText" dxfId="1365" priority="324" operator="containsText" text="RAL 5015">
      <formula>NOT(ISERROR(SEARCH("RAL 5015",AA20)))</formula>
    </cfRule>
  </conditionalFormatting>
  <conditionalFormatting sqref="AA23:AA24">
    <cfRule type="containsText" dxfId="1364" priority="319" operator="containsText" text="RAL 7004">
      <formula>NOT(ISERROR(SEARCH("RAL 7004",AA23)))</formula>
    </cfRule>
    <cfRule type="containsText" dxfId="1363" priority="320" operator="containsText" text="RAL 1021">
      <formula>NOT(ISERROR(SEARCH("RAL 1021",AA23)))</formula>
    </cfRule>
    <cfRule type="containsText" dxfId="1362" priority="321" operator="containsText" text="RAL 5015">
      <formula>NOT(ISERROR(SEARCH("RAL 5015",AA23)))</formula>
    </cfRule>
  </conditionalFormatting>
  <conditionalFormatting sqref="AA26:AA27">
    <cfRule type="containsText" dxfId="1361" priority="316" operator="containsText" text="RAL 7004">
      <formula>NOT(ISERROR(SEARCH("RAL 7004",AA26)))</formula>
    </cfRule>
    <cfRule type="containsText" dxfId="1360" priority="317" operator="containsText" text="RAL 1021">
      <formula>NOT(ISERROR(SEARCH("RAL 1021",AA26)))</formula>
    </cfRule>
    <cfRule type="containsText" dxfId="1359" priority="318" operator="containsText" text="RAL 5015">
      <formula>NOT(ISERROR(SEARCH("RAL 5015",AA26)))</formula>
    </cfRule>
  </conditionalFormatting>
  <conditionalFormatting sqref="AA29:AA30">
    <cfRule type="containsText" dxfId="1358" priority="313" operator="containsText" text="RAL 7004">
      <formula>NOT(ISERROR(SEARCH("RAL 7004",AA29)))</formula>
    </cfRule>
    <cfRule type="containsText" dxfId="1357" priority="314" operator="containsText" text="RAL 1021">
      <formula>NOT(ISERROR(SEARCH("RAL 1021",AA29)))</formula>
    </cfRule>
    <cfRule type="containsText" dxfId="1356" priority="315" operator="containsText" text="RAL 5015">
      <formula>NOT(ISERROR(SEARCH("RAL 5015",AA29)))</formula>
    </cfRule>
  </conditionalFormatting>
  <conditionalFormatting sqref="AA33:AA34">
    <cfRule type="containsText" dxfId="1355" priority="310" operator="containsText" text="RAL 7004">
      <formula>NOT(ISERROR(SEARCH("RAL 7004",AA33)))</formula>
    </cfRule>
    <cfRule type="containsText" dxfId="1354" priority="311" operator="containsText" text="RAL 1021">
      <formula>NOT(ISERROR(SEARCH("RAL 1021",AA33)))</formula>
    </cfRule>
    <cfRule type="containsText" dxfId="1353" priority="312" operator="containsText" text="RAL 5015">
      <formula>NOT(ISERROR(SEARCH("RAL 5015",AA33)))</formula>
    </cfRule>
  </conditionalFormatting>
  <conditionalFormatting sqref="AA37:AA38">
    <cfRule type="containsText" dxfId="1352" priority="307" operator="containsText" text="RAL 7004">
      <formula>NOT(ISERROR(SEARCH("RAL 7004",AA37)))</formula>
    </cfRule>
    <cfRule type="containsText" dxfId="1351" priority="308" operator="containsText" text="RAL 1021">
      <formula>NOT(ISERROR(SEARCH("RAL 1021",AA37)))</formula>
    </cfRule>
    <cfRule type="containsText" dxfId="1350" priority="309" operator="containsText" text="RAL 5015">
      <formula>NOT(ISERROR(SEARCH("RAL 5015",AA37)))</formula>
    </cfRule>
  </conditionalFormatting>
  <conditionalFormatting sqref="AA39:AA40">
    <cfRule type="containsText" dxfId="1349" priority="304" operator="containsText" text="RAL 7004">
      <formula>NOT(ISERROR(SEARCH("RAL 7004",AA39)))</formula>
    </cfRule>
    <cfRule type="containsText" dxfId="1348" priority="305" operator="containsText" text="RAL 1021">
      <formula>NOT(ISERROR(SEARCH("RAL 1021",AA39)))</formula>
    </cfRule>
    <cfRule type="containsText" dxfId="1347" priority="306" operator="containsText" text="RAL 5015">
      <formula>NOT(ISERROR(SEARCH("RAL 5015",AA39)))</formula>
    </cfRule>
  </conditionalFormatting>
  <conditionalFormatting sqref="AA65">
    <cfRule type="containsText" dxfId="1346" priority="301" operator="containsText" text="RAL 7004">
      <formula>NOT(ISERROR(SEARCH("RAL 7004",AA65)))</formula>
    </cfRule>
    <cfRule type="containsText" dxfId="1345" priority="302" operator="containsText" text="RAL 1021">
      <formula>NOT(ISERROR(SEARCH("RAL 1021",AA65)))</formula>
    </cfRule>
    <cfRule type="containsText" dxfId="1344" priority="303" operator="containsText" text="RAL 5015">
      <formula>NOT(ISERROR(SEARCH("RAL 5015",AA65)))</formula>
    </cfRule>
  </conditionalFormatting>
  <conditionalFormatting sqref="AA356">
    <cfRule type="containsText" dxfId="1343" priority="298" operator="containsText" text="RAL 7004">
      <formula>NOT(ISERROR(SEARCH("RAL 7004",AA356)))</formula>
    </cfRule>
    <cfRule type="containsText" dxfId="1342" priority="299" operator="containsText" text="RAL 1021">
      <formula>NOT(ISERROR(SEARCH("RAL 1021",AA356)))</formula>
    </cfRule>
    <cfRule type="containsText" dxfId="1341" priority="300" operator="containsText" text="RAL 5015">
      <formula>NOT(ISERROR(SEARCH("RAL 5015",AA356)))</formula>
    </cfRule>
  </conditionalFormatting>
  <conditionalFormatting sqref="AA344:AA355">
    <cfRule type="containsText" dxfId="1340" priority="295" operator="containsText" text="RAL 7004">
      <formula>NOT(ISERROR(SEARCH("RAL 7004",AA344)))</formula>
    </cfRule>
    <cfRule type="containsText" dxfId="1339" priority="296" operator="containsText" text="RAL 1021">
      <formula>NOT(ISERROR(SEARCH("RAL 1021",AA344)))</formula>
    </cfRule>
    <cfRule type="containsText" dxfId="1338" priority="297" operator="containsText" text="RAL 5015">
      <formula>NOT(ISERROR(SEARCH("RAL 5015",AA344)))</formula>
    </cfRule>
  </conditionalFormatting>
  <conditionalFormatting sqref="AA357:AA404">
    <cfRule type="containsText" dxfId="1337" priority="292" operator="containsText" text="RAL 7004">
      <formula>NOT(ISERROR(SEARCH("RAL 7004",AA357)))</formula>
    </cfRule>
    <cfRule type="containsText" dxfId="1336" priority="293" operator="containsText" text="RAL 1021">
      <formula>NOT(ISERROR(SEARCH("RAL 1021",AA357)))</formula>
    </cfRule>
    <cfRule type="containsText" dxfId="1335" priority="294" operator="containsText" text="RAL 5015">
      <formula>NOT(ISERROR(SEARCH("RAL 5015",AA357)))</formula>
    </cfRule>
  </conditionalFormatting>
  <conditionalFormatting sqref="AA427:AA445">
    <cfRule type="containsText" dxfId="1334" priority="289" operator="containsText" text="RAL 7004">
      <formula>NOT(ISERROR(SEARCH("RAL 7004",AA427)))</formula>
    </cfRule>
    <cfRule type="containsText" dxfId="1333" priority="290" operator="containsText" text="RAL 1021">
      <formula>NOT(ISERROR(SEARCH("RAL 1021",AA427)))</formula>
    </cfRule>
    <cfRule type="containsText" dxfId="1332" priority="291" operator="containsText" text="RAL 5015">
      <formula>NOT(ISERROR(SEARCH("RAL 5015",AA427)))</formula>
    </cfRule>
  </conditionalFormatting>
  <conditionalFormatting sqref="AA169:AA243">
    <cfRule type="containsText" dxfId="1331" priority="286" operator="containsText" text="RAL 7004">
      <formula>NOT(ISERROR(SEARCH("RAL 7004",AA169)))</formula>
    </cfRule>
    <cfRule type="containsText" dxfId="1330" priority="287" operator="containsText" text="RAL 1021">
      <formula>NOT(ISERROR(SEARCH("RAL 1021",AA169)))</formula>
    </cfRule>
    <cfRule type="containsText" dxfId="1329" priority="288" operator="containsText" text="RAL 5015">
      <formula>NOT(ISERROR(SEARCH("RAL 5015",AA169)))</formula>
    </cfRule>
  </conditionalFormatting>
  <conditionalFormatting sqref="AA147:AA167">
    <cfRule type="containsText" dxfId="1328" priority="283" operator="containsText" text="RAL 7004">
      <formula>NOT(ISERROR(SEARCH("RAL 7004",AA147)))</formula>
    </cfRule>
    <cfRule type="containsText" dxfId="1327" priority="284" operator="containsText" text="RAL 1021">
      <formula>NOT(ISERROR(SEARCH("RAL 1021",AA147)))</formula>
    </cfRule>
    <cfRule type="containsText" dxfId="1326" priority="285" operator="containsText" text="RAL 5015">
      <formula>NOT(ISERROR(SEARCH("RAL 5015",AA147)))</formula>
    </cfRule>
  </conditionalFormatting>
  <conditionalFormatting sqref="AA86:AA112">
    <cfRule type="containsText" dxfId="1325" priority="280" operator="containsText" text="RAL 7004">
      <formula>NOT(ISERROR(SEARCH("RAL 7004",AA86)))</formula>
    </cfRule>
    <cfRule type="containsText" dxfId="1324" priority="281" operator="containsText" text="RAL 1021">
      <formula>NOT(ISERROR(SEARCH("RAL 1021",AA86)))</formula>
    </cfRule>
    <cfRule type="containsText" dxfId="1323" priority="282" operator="containsText" text="RAL 5015">
      <formula>NOT(ISERROR(SEARCH("RAL 5015",AA86)))</formula>
    </cfRule>
  </conditionalFormatting>
  <conditionalFormatting sqref="AA73:AA85">
    <cfRule type="containsText" dxfId="1322" priority="277" operator="containsText" text="RAL 7004">
      <formula>NOT(ISERROR(SEARCH("RAL 7004",AA73)))</formula>
    </cfRule>
    <cfRule type="containsText" dxfId="1321" priority="278" operator="containsText" text="RAL 1021">
      <formula>NOT(ISERROR(SEARCH("RAL 1021",AA73)))</formula>
    </cfRule>
    <cfRule type="containsText" dxfId="1320" priority="279" operator="containsText" text="RAL 5015">
      <formula>NOT(ISERROR(SEARCH("RAL 5015",AA73)))</formula>
    </cfRule>
  </conditionalFormatting>
  <conditionalFormatting sqref="AA41:AA64">
    <cfRule type="containsText" dxfId="1319" priority="274" operator="containsText" text="RAL 7004">
      <formula>NOT(ISERROR(SEARCH("RAL 7004",AA41)))</formula>
    </cfRule>
    <cfRule type="containsText" dxfId="1318" priority="275" operator="containsText" text="RAL 1021">
      <formula>NOT(ISERROR(SEARCH("RAL 1021",AA41)))</formula>
    </cfRule>
    <cfRule type="containsText" dxfId="1317" priority="276" operator="containsText" text="RAL 5015">
      <formula>NOT(ISERROR(SEARCH("RAL 5015",AA41)))</formula>
    </cfRule>
  </conditionalFormatting>
  <conditionalFormatting sqref="AA35:AA36">
    <cfRule type="containsText" dxfId="1316" priority="271" operator="containsText" text="RAL 7004">
      <formula>NOT(ISERROR(SEARCH("RAL 7004",AA35)))</formula>
    </cfRule>
    <cfRule type="containsText" dxfId="1315" priority="272" operator="containsText" text="RAL 1021">
      <formula>NOT(ISERROR(SEARCH("RAL 1021",AA35)))</formula>
    </cfRule>
    <cfRule type="containsText" dxfId="1314" priority="273" operator="containsText" text="RAL 5015">
      <formula>NOT(ISERROR(SEARCH("RAL 5015",AA35)))</formula>
    </cfRule>
  </conditionalFormatting>
  <conditionalFormatting sqref="AA31:AA32">
    <cfRule type="containsText" dxfId="1313" priority="268" operator="containsText" text="RAL 7004">
      <formula>NOT(ISERROR(SEARCH("RAL 7004",AA31)))</formula>
    </cfRule>
    <cfRule type="containsText" dxfId="1312" priority="269" operator="containsText" text="RAL 1021">
      <formula>NOT(ISERROR(SEARCH("RAL 1021",AA31)))</formula>
    </cfRule>
    <cfRule type="containsText" dxfId="1311" priority="270" operator="containsText" text="RAL 5015">
      <formula>NOT(ISERROR(SEARCH("RAL 5015",AA31)))</formula>
    </cfRule>
  </conditionalFormatting>
  <conditionalFormatting sqref="AA28">
    <cfRule type="containsText" dxfId="1310" priority="265" operator="containsText" text="RAL 7004">
      <formula>NOT(ISERROR(SEARCH("RAL 7004",AA28)))</formula>
    </cfRule>
    <cfRule type="containsText" dxfId="1309" priority="266" operator="containsText" text="RAL 1021">
      <formula>NOT(ISERROR(SEARCH("RAL 1021",AA28)))</formula>
    </cfRule>
    <cfRule type="containsText" dxfId="1308" priority="267" operator="containsText" text="RAL 5015">
      <formula>NOT(ISERROR(SEARCH("RAL 5015",AA28)))</formula>
    </cfRule>
  </conditionalFormatting>
  <conditionalFormatting sqref="AA25">
    <cfRule type="containsText" dxfId="1307" priority="262" operator="containsText" text="RAL 7004">
      <formula>NOT(ISERROR(SEARCH("RAL 7004",AA25)))</formula>
    </cfRule>
    <cfRule type="containsText" dxfId="1306" priority="263" operator="containsText" text="RAL 1021">
      <formula>NOT(ISERROR(SEARCH("RAL 1021",AA25)))</formula>
    </cfRule>
    <cfRule type="containsText" dxfId="1305" priority="264" operator="containsText" text="RAL 5015">
      <formula>NOT(ISERROR(SEARCH("RAL 5015",AA25)))</formula>
    </cfRule>
  </conditionalFormatting>
  <conditionalFormatting sqref="AA22">
    <cfRule type="containsText" dxfId="1304" priority="259" operator="containsText" text="RAL 7004">
      <formula>NOT(ISERROR(SEARCH("RAL 7004",AA22)))</formula>
    </cfRule>
    <cfRule type="containsText" dxfId="1303" priority="260" operator="containsText" text="RAL 1021">
      <formula>NOT(ISERROR(SEARCH("RAL 1021",AA22)))</formula>
    </cfRule>
    <cfRule type="containsText" dxfId="1302" priority="261" operator="containsText" text="RAL 5015">
      <formula>NOT(ISERROR(SEARCH("RAL 5015",AA22)))</formula>
    </cfRule>
  </conditionalFormatting>
  <conditionalFormatting sqref="AA19">
    <cfRule type="containsText" dxfId="1301" priority="256" operator="containsText" text="RAL 7004">
      <formula>NOT(ISERROR(SEARCH("RAL 7004",AA19)))</formula>
    </cfRule>
    <cfRule type="containsText" dxfId="1300" priority="257" operator="containsText" text="RAL 1021">
      <formula>NOT(ISERROR(SEARCH("RAL 1021",AA19)))</formula>
    </cfRule>
    <cfRule type="containsText" dxfId="1299" priority="258" operator="containsText" text="RAL 5015">
      <formula>NOT(ISERROR(SEARCH("RAL 5015",AA19)))</formula>
    </cfRule>
  </conditionalFormatting>
  <conditionalFormatting sqref="AA15:AA16">
    <cfRule type="containsText" dxfId="1298" priority="253" operator="containsText" text="RAL 7004">
      <formula>NOT(ISERROR(SEARCH("RAL 7004",AA15)))</formula>
    </cfRule>
    <cfRule type="containsText" dxfId="1297" priority="254" operator="containsText" text="RAL 1021">
      <formula>NOT(ISERROR(SEARCH("RAL 1021",AA15)))</formula>
    </cfRule>
    <cfRule type="containsText" dxfId="1296" priority="255" operator="containsText" text="RAL 5015">
      <formula>NOT(ISERROR(SEARCH("RAL 5015",AA15)))</formula>
    </cfRule>
  </conditionalFormatting>
  <conditionalFormatting sqref="AA4">
    <cfRule type="containsText" dxfId="1295" priority="250" operator="containsText" text="RAL 7004">
      <formula>NOT(ISERROR(SEARCH("RAL 7004",AA4)))</formula>
    </cfRule>
    <cfRule type="containsText" dxfId="1294" priority="251" operator="containsText" text="RAL 1021">
      <formula>NOT(ISERROR(SEARCH("RAL 1021",AA4)))</formula>
    </cfRule>
    <cfRule type="containsText" dxfId="1293" priority="252" operator="containsText" text="RAL 5015">
      <formula>NOT(ISERROR(SEARCH("RAL 5015",AA4)))</formula>
    </cfRule>
  </conditionalFormatting>
  <conditionalFormatting sqref="AA2:AA1048576">
    <cfRule type="cellIs" dxfId="1292" priority="249" operator="greaterThan">
      <formula>0</formula>
    </cfRule>
  </conditionalFormatting>
  <conditionalFormatting sqref="Y2:Y3">
    <cfRule type="containsText" dxfId="1291" priority="246" operator="containsText" text="RAL 7004">
      <formula>NOT(ISERROR(SEARCH("RAL 7004",Y2)))</formula>
    </cfRule>
    <cfRule type="containsText" dxfId="1290" priority="247" operator="containsText" text="RAL 1021">
      <formula>NOT(ISERROR(SEARCH("RAL 1021",Y2)))</formula>
    </cfRule>
    <cfRule type="containsText" dxfId="1289" priority="248" operator="containsText" text="RAL 5015">
      <formula>NOT(ISERROR(SEARCH("RAL 5015",Y2)))</formula>
    </cfRule>
  </conditionalFormatting>
  <conditionalFormatting sqref="Y405:Y426">
    <cfRule type="containsText" dxfId="1288" priority="243" operator="containsText" text="RAL 7004">
      <formula>NOT(ISERROR(SEARCH("RAL 7004",Y405)))</formula>
    </cfRule>
    <cfRule type="containsText" dxfId="1287" priority="244" operator="containsText" text="RAL 1021">
      <formula>NOT(ISERROR(SEARCH("RAL 1021",Y405)))</formula>
    </cfRule>
    <cfRule type="containsText" dxfId="1286" priority="245" operator="containsText" text="RAL 5015">
      <formula>NOT(ISERROR(SEARCH("RAL 5015",Y405)))</formula>
    </cfRule>
  </conditionalFormatting>
  <conditionalFormatting sqref="Y5:Y14">
    <cfRule type="containsText" dxfId="1285" priority="240" operator="containsText" text="RAL 7004">
      <formula>NOT(ISERROR(SEARCH("RAL 7004",Y5)))</formula>
    </cfRule>
    <cfRule type="containsText" dxfId="1284" priority="241" operator="containsText" text="RAL 1021">
      <formula>NOT(ISERROR(SEARCH("RAL 1021",Y5)))</formula>
    </cfRule>
    <cfRule type="containsText" dxfId="1283" priority="242" operator="containsText" text="RAL 5015">
      <formula>NOT(ISERROR(SEARCH("RAL 5015",Y5)))</formula>
    </cfRule>
  </conditionalFormatting>
  <conditionalFormatting sqref="Y66:Y72">
    <cfRule type="containsText" dxfId="1282" priority="237" operator="containsText" text="RAL 7004">
      <formula>NOT(ISERROR(SEARCH("RAL 7004",Y66)))</formula>
    </cfRule>
    <cfRule type="containsText" dxfId="1281" priority="238" operator="containsText" text="RAL 1021">
      <formula>NOT(ISERROR(SEARCH("RAL 1021",Y66)))</formula>
    </cfRule>
    <cfRule type="containsText" dxfId="1280" priority="239" operator="containsText" text="RAL 5015">
      <formula>NOT(ISERROR(SEARCH("RAL 5015",Y66)))</formula>
    </cfRule>
  </conditionalFormatting>
  <conditionalFormatting sqref="Y113:Y146">
    <cfRule type="containsText" dxfId="1279" priority="234" operator="containsText" text="RAL 7004">
      <formula>NOT(ISERROR(SEARCH("RAL 7004",Y113)))</formula>
    </cfRule>
    <cfRule type="containsText" dxfId="1278" priority="235" operator="containsText" text="RAL 1021">
      <formula>NOT(ISERROR(SEARCH("RAL 1021",Y113)))</formula>
    </cfRule>
    <cfRule type="containsText" dxfId="1277" priority="236" operator="containsText" text="RAL 5015">
      <formula>NOT(ISERROR(SEARCH("RAL 5015",Y113)))</formula>
    </cfRule>
  </conditionalFormatting>
  <conditionalFormatting sqref="Y168">
    <cfRule type="containsText" dxfId="1276" priority="231" operator="containsText" text="RAL 7004">
      <formula>NOT(ISERROR(SEARCH("RAL 7004",Y168)))</formula>
    </cfRule>
    <cfRule type="containsText" dxfId="1275" priority="232" operator="containsText" text="RAL 1021">
      <formula>NOT(ISERROR(SEARCH("RAL 1021",Y168)))</formula>
    </cfRule>
    <cfRule type="containsText" dxfId="1274" priority="233" operator="containsText" text="RAL 5015">
      <formula>NOT(ISERROR(SEARCH("RAL 5015",Y168)))</formula>
    </cfRule>
  </conditionalFormatting>
  <conditionalFormatting sqref="Y246:Y253">
    <cfRule type="containsText" dxfId="1273" priority="228" operator="containsText" text="RAL 7004">
      <formula>NOT(ISERROR(SEARCH("RAL 7004",Y246)))</formula>
    </cfRule>
    <cfRule type="containsText" dxfId="1272" priority="229" operator="containsText" text="RAL 1021">
      <formula>NOT(ISERROR(SEARCH("RAL 1021",Y246)))</formula>
    </cfRule>
    <cfRule type="containsText" dxfId="1271" priority="230" operator="containsText" text="RAL 5015">
      <formula>NOT(ISERROR(SEARCH("RAL 5015",Y246)))</formula>
    </cfRule>
  </conditionalFormatting>
  <conditionalFormatting sqref="Y244:Y245">
    <cfRule type="containsText" dxfId="1270" priority="225" operator="containsText" text="RAL 7004">
      <formula>NOT(ISERROR(SEARCH("RAL 7004",Y244)))</formula>
    </cfRule>
    <cfRule type="containsText" dxfId="1269" priority="226" operator="containsText" text="RAL 1021">
      <formula>NOT(ISERROR(SEARCH("RAL 1021",Y244)))</formula>
    </cfRule>
    <cfRule type="containsText" dxfId="1268" priority="227" operator="containsText" text="RAL 5015">
      <formula>NOT(ISERROR(SEARCH("RAL 5015",Y244)))</formula>
    </cfRule>
  </conditionalFormatting>
  <conditionalFormatting sqref="Y254:Y343">
    <cfRule type="containsText" dxfId="1267" priority="222" operator="containsText" text="RAL 7004">
      <formula>NOT(ISERROR(SEARCH("RAL 7004",Y254)))</formula>
    </cfRule>
    <cfRule type="containsText" dxfId="1266" priority="223" operator="containsText" text="RAL 1021">
      <formula>NOT(ISERROR(SEARCH("RAL 1021",Y254)))</formula>
    </cfRule>
    <cfRule type="containsText" dxfId="1265" priority="224" operator="containsText" text="RAL 5015">
      <formula>NOT(ISERROR(SEARCH("RAL 5015",Y254)))</formula>
    </cfRule>
  </conditionalFormatting>
  <conditionalFormatting sqref="Y17">
    <cfRule type="containsText" dxfId="1264" priority="219" operator="containsText" text="RAL 7004">
      <formula>NOT(ISERROR(SEARCH("RAL 7004",Y17)))</formula>
    </cfRule>
    <cfRule type="containsText" dxfId="1263" priority="220" operator="containsText" text="RAL 1021">
      <formula>NOT(ISERROR(SEARCH("RAL 1021",Y17)))</formula>
    </cfRule>
    <cfRule type="containsText" dxfId="1262" priority="221" operator="containsText" text="RAL 5015">
      <formula>NOT(ISERROR(SEARCH("RAL 5015",Y17)))</formula>
    </cfRule>
  </conditionalFormatting>
  <conditionalFormatting sqref="Y18">
    <cfRule type="containsText" dxfId="1261" priority="216" operator="containsText" text="RAL 7004">
      <formula>NOT(ISERROR(SEARCH("RAL 7004",Y18)))</formula>
    </cfRule>
    <cfRule type="containsText" dxfId="1260" priority="217" operator="containsText" text="RAL 1021">
      <formula>NOT(ISERROR(SEARCH("RAL 1021",Y18)))</formula>
    </cfRule>
    <cfRule type="containsText" dxfId="1259" priority="218" operator="containsText" text="RAL 5015">
      <formula>NOT(ISERROR(SEARCH("RAL 5015",Y18)))</formula>
    </cfRule>
  </conditionalFormatting>
  <conditionalFormatting sqref="Y20:Y21">
    <cfRule type="containsText" dxfId="1258" priority="213" operator="containsText" text="RAL 7004">
      <formula>NOT(ISERROR(SEARCH("RAL 7004",Y20)))</formula>
    </cfRule>
    <cfRule type="containsText" dxfId="1257" priority="214" operator="containsText" text="RAL 1021">
      <formula>NOT(ISERROR(SEARCH("RAL 1021",Y20)))</formula>
    </cfRule>
    <cfRule type="containsText" dxfId="1256" priority="215" operator="containsText" text="RAL 5015">
      <formula>NOT(ISERROR(SEARCH("RAL 5015",Y20)))</formula>
    </cfRule>
  </conditionalFormatting>
  <conditionalFormatting sqref="Y23:Y24">
    <cfRule type="containsText" dxfId="1255" priority="210" operator="containsText" text="RAL 7004">
      <formula>NOT(ISERROR(SEARCH("RAL 7004",Y23)))</formula>
    </cfRule>
    <cfRule type="containsText" dxfId="1254" priority="211" operator="containsText" text="RAL 1021">
      <formula>NOT(ISERROR(SEARCH("RAL 1021",Y23)))</formula>
    </cfRule>
    <cfRule type="containsText" dxfId="1253" priority="212" operator="containsText" text="RAL 5015">
      <formula>NOT(ISERROR(SEARCH("RAL 5015",Y23)))</formula>
    </cfRule>
  </conditionalFormatting>
  <conditionalFormatting sqref="Y26:Y27">
    <cfRule type="containsText" dxfId="1252" priority="207" operator="containsText" text="RAL 7004">
      <formula>NOT(ISERROR(SEARCH("RAL 7004",Y26)))</formula>
    </cfRule>
    <cfRule type="containsText" dxfId="1251" priority="208" operator="containsText" text="RAL 1021">
      <formula>NOT(ISERROR(SEARCH("RAL 1021",Y26)))</formula>
    </cfRule>
    <cfRule type="containsText" dxfId="1250" priority="209" operator="containsText" text="RAL 5015">
      <formula>NOT(ISERROR(SEARCH("RAL 5015",Y26)))</formula>
    </cfRule>
  </conditionalFormatting>
  <conditionalFormatting sqref="Y29:Y30">
    <cfRule type="containsText" dxfId="1249" priority="204" operator="containsText" text="RAL 7004">
      <formula>NOT(ISERROR(SEARCH("RAL 7004",Y29)))</formula>
    </cfRule>
    <cfRule type="containsText" dxfId="1248" priority="205" operator="containsText" text="RAL 1021">
      <formula>NOT(ISERROR(SEARCH("RAL 1021",Y29)))</formula>
    </cfRule>
    <cfRule type="containsText" dxfId="1247" priority="206" operator="containsText" text="RAL 5015">
      <formula>NOT(ISERROR(SEARCH("RAL 5015",Y29)))</formula>
    </cfRule>
  </conditionalFormatting>
  <conditionalFormatting sqref="Y33:Y34">
    <cfRule type="containsText" dxfId="1246" priority="201" operator="containsText" text="RAL 7004">
      <formula>NOT(ISERROR(SEARCH("RAL 7004",Y33)))</formula>
    </cfRule>
    <cfRule type="containsText" dxfId="1245" priority="202" operator="containsText" text="RAL 1021">
      <formula>NOT(ISERROR(SEARCH("RAL 1021",Y33)))</formula>
    </cfRule>
    <cfRule type="containsText" dxfId="1244" priority="203" operator="containsText" text="RAL 5015">
      <formula>NOT(ISERROR(SEARCH("RAL 5015",Y33)))</formula>
    </cfRule>
  </conditionalFormatting>
  <conditionalFormatting sqref="Y37:Y38">
    <cfRule type="containsText" dxfId="1243" priority="198" operator="containsText" text="RAL 7004">
      <formula>NOT(ISERROR(SEARCH("RAL 7004",Y37)))</formula>
    </cfRule>
    <cfRule type="containsText" dxfId="1242" priority="199" operator="containsText" text="RAL 1021">
      <formula>NOT(ISERROR(SEARCH("RAL 1021",Y37)))</formula>
    </cfRule>
    <cfRule type="containsText" dxfId="1241" priority="200" operator="containsText" text="RAL 5015">
      <formula>NOT(ISERROR(SEARCH("RAL 5015",Y37)))</formula>
    </cfRule>
  </conditionalFormatting>
  <conditionalFormatting sqref="Y39:Y40">
    <cfRule type="containsText" dxfId="1240" priority="195" operator="containsText" text="RAL 7004">
      <formula>NOT(ISERROR(SEARCH("RAL 7004",Y39)))</formula>
    </cfRule>
    <cfRule type="containsText" dxfId="1239" priority="196" operator="containsText" text="RAL 1021">
      <formula>NOT(ISERROR(SEARCH("RAL 1021",Y39)))</formula>
    </cfRule>
    <cfRule type="containsText" dxfId="1238" priority="197" operator="containsText" text="RAL 5015">
      <formula>NOT(ISERROR(SEARCH("RAL 5015",Y39)))</formula>
    </cfRule>
  </conditionalFormatting>
  <conditionalFormatting sqref="Y65">
    <cfRule type="containsText" dxfId="1237" priority="192" operator="containsText" text="RAL 7004">
      <formula>NOT(ISERROR(SEARCH("RAL 7004",Y65)))</formula>
    </cfRule>
    <cfRule type="containsText" dxfId="1236" priority="193" operator="containsText" text="RAL 1021">
      <formula>NOT(ISERROR(SEARCH("RAL 1021",Y65)))</formula>
    </cfRule>
    <cfRule type="containsText" dxfId="1235" priority="194" operator="containsText" text="RAL 5015">
      <formula>NOT(ISERROR(SEARCH("RAL 5015",Y65)))</formula>
    </cfRule>
  </conditionalFormatting>
  <conditionalFormatting sqref="Y356">
    <cfRule type="containsText" dxfId="1234" priority="189" operator="containsText" text="RAL 7004">
      <formula>NOT(ISERROR(SEARCH("RAL 7004",Y356)))</formula>
    </cfRule>
    <cfRule type="containsText" dxfId="1233" priority="190" operator="containsText" text="RAL 1021">
      <formula>NOT(ISERROR(SEARCH("RAL 1021",Y356)))</formula>
    </cfRule>
    <cfRule type="containsText" dxfId="1232" priority="191" operator="containsText" text="RAL 5015">
      <formula>NOT(ISERROR(SEARCH("RAL 5015",Y356)))</formula>
    </cfRule>
  </conditionalFormatting>
  <conditionalFormatting sqref="Y344:Y355">
    <cfRule type="containsText" dxfId="1231" priority="186" operator="containsText" text="RAL 7004">
      <formula>NOT(ISERROR(SEARCH("RAL 7004",Y344)))</formula>
    </cfRule>
    <cfRule type="containsText" dxfId="1230" priority="187" operator="containsText" text="RAL 1021">
      <formula>NOT(ISERROR(SEARCH("RAL 1021",Y344)))</formula>
    </cfRule>
    <cfRule type="containsText" dxfId="1229" priority="188" operator="containsText" text="RAL 5015">
      <formula>NOT(ISERROR(SEARCH("RAL 5015",Y344)))</formula>
    </cfRule>
  </conditionalFormatting>
  <conditionalFormatting sqref="Y357:Y404">
    <cfRule type="containsText" dxfId="1228" priority="183" operator="containsText" text="RAL 7004">
      <formula>NOT(ISERROR(SEARCH("RAL 7004",Y357)))</formula>
    </cfRule>
    <cfRule type="containsText" dxfId="1227" priority="184" operator="containsText" text="RAL 1021">
      <formula>NOT(ISERROR(SEARCH("RAL 1021",Y357)))</formula>
    </cfRule>
    <cfRule type="containsText" dxfId="1226" priority="185" operator="containsText" text="RAL 5015">
      <formula>NOT(ISERROR(SEARCH("RAL 5015",Y357)))</formula>
    </cfRule>
  </conditionalFormatting>
  <conditionalFormatting sqref="Y427:Y445">
    <cfRule type="containsText" dxfId="1225" priority="180" operator="containsText" text="RAL 7004">
      <formula>NOT(ISERROR(SEARCH("RAL 7004",Y427)))</formula>
    </cfRule>
    <cfRule type="containsText" dxfId="1224" priority="181" operator="containsText" text="RAL 1021">
      <formula>NOT(ISERROR(SEARCH("RAL 1021",Y427)))</formula>
    </cfRule>
    <cfRule type="containsText" dxfId="1223" priority="182" operator="containsText" text="RAL 5015">
      <formula>NOT(ISERROR(SEARCH("RAL 5015",Y427)))</formula>
    </cfRule>
  </conditionalFormatting>
  <conditionalFormatting sqref="Y169:Y243">
    <cfRule type="containsText" dxfId="1222" priority="177" operator="containsText" text="RAL 7004">
      <formula>NOT(ISERROR(SEARCH("RAL 7004",Y169)))</formula>
    </cfRule>
    <cfRule type="containsText" dxfId="1221" priority="178" operator="containsText" text="RAL 1021">
      <formula>NOT(ISERROR(SEARCH("RAL 1021",Y169)))</formula>
    </cfRule>
    <cfRule type="containsText" dxfId="1220" priority="179" operator="containsText" text="RAL 5015">
      <formula>NOT(ISERROR(SEARCH("RAL 5015",Y169)))</formula>
    </cfRule>
  </conditionalFormatting>
  <conditionalFormatting sqref="Y147:Y167">
    <cfRule type="containsText" dxfId="1219" priority="174" operator="containsText" text="RAL 7004">
      <formula>NOT(ISERROR(SEARCH("RAL 7004",Y147)))</formula>
    </cfRule>
    <cfRule type="containsText" dxfId="1218" priority="175" operator="containsText" text="RAL 1021">
      <formula>NOT(ISERROR(SEARCH("RAL 1021",Y147)))</formula>
    </cfRule>
    <cfRule type="containsText" dxfId="1217" priority="176" operator="containsText" text="RAL 5015">
      <formula>NOT(ISERROR(SEARCH("RAL 5015",Y147)))</formula>
    </cfRule>
  </conditionalFormatting>
  <conditionalFormatting sqref="Y86:Y112">
    <cfRule type="containsText" dxfId="1216" priority="171" operator="containsText" text="RAL 7004">
      <formula>NOT(ISERROR(SEARCH("RAL 7004",Y86)))</formula>
    </cfRule>
    <cfRule type="containsText" dxfId="1215" priority="172" operator="containsText" text="RAL 1021">
      <formula>NOT(ISERROR(SEARCH("RAL 1021",Y86)))</formula>
    </cfRule>
    <cfRule type="containsText" dxfId="1214" priority="173" operator="containsText" text="RAL 5015">
      <formula>NOT(ISERROR(SEARCH("RAL 5015",Y86)))</formula>
    </cfRule>
  </conditionalFormatting>
  <conditionalFormatting sqref="Y73:Y85">
    <cfRule type="containsText" dxfId="1213" priority="168" operator="containsText" text="RAL 7004">
      <formula>NOT(ISERROR(SEARCH("RAL 7004",Y73)))</formula>
    </cfRule>
    <cfRule type="containsText" dxfId="1212" priority="169" operator="containsText" text="RAL 1021">
      <formula>NOT(ISERROR(SEARCH("RAL 1021",Y73)))</formula>
    </cfRule>
    <cfRule type="containsText" dxfId="1211" priority="170" operator="containsText" text="RAL 5015">
      <formula>NOT(ISERROR(SEARCH("RAL 5015",Y73)))</formula>
    </cfRule>
  </conditionalFormatting>
  <conditionalFormatting sqref="Y41:Y64">
    <cfRule type="containsText" dxfId="1210" priority="165" operator="containsText" text="RAL 7004">
      <formula>NOT(ISERROR(SEARCH("RAL 7004",Y41)))</formula>
    </cfRule>
    <cfRule type="containsText" dxfId="1209" priority="166" operator="containsText" text="RAL 1021">
      <formula>NOT(ISERROR(SEARCH("RAL 1021",Y41)))</formula>
    </cfRule>
    <cfRule type="containsText" dxfId="1208" priority="167" operator="containsText" text="RAL 5015">
      <formula>NOT(ISERROR(SEARCH("RAL 5015",Y41)))</formula>
    </cfRule>
  </conditionalFormatting>
  <conditionalFormatting sqref="Y35:Y36">
    <cfRule type="containsText" dxfId="1207" priority="162" operator="containsText" text="RAL 7004">
      <formula>NOT(ISERROR(SEARCH("RAL 7004",Y35)))</formula>
    </cfRule>
    <cfRule type="containsText" dxfId="1206" priority="163" operator="containsText" text="RAL 1021">
      <formula>NOT(ISERROR(SEARCH("RAL 1021",Y35)))</formula>
    </cfRule>
    <cfRule type="containsText" dxfId="1205" priority="164" operator="containsText" text="RAL 5015">
      <formula>NOT(ISERROR(SEARCH("RAL 5015",Y35)))</formula>
    </cfRule>
  </conditionalFormatting>
  <conditionalFormatting sqref="Y31:Y32">
    <cfRule type="containsText" dxfId="1204" priority="159" operator="containsText" text="RAL 7004">
      <formula>NOT(ISERROR(SEARCH("RAL 7004",Y31)))</formula>
    </cfRule>
    <cfRule type="containsText" dxfId="1203" priority="160" operator="containsText" text="RAL 1021">
      <formula>NOT(ISERROR(SEARCH("RAL 1021",Y31)))</formula>
    </cfRule>
    <cfRule type="containsText" dxfId="1202" priority="161" operator="containsText" text="RAL 5015">
      <formula>NOT(ISERROR(SEARCH("RAL 5015",Y31)))</formula>
    </cfRule>
  </conditionalFormatting>
  <conditionalFormatting sqref="Y28">
    <cfRule type="containsText" dxfId="1201" priority="156" operator="containsText" text="RAL 7004">
      <formula>NOT(ISERROR(SEARCH("RAL 7004",Y28)))</formula>
    </cfRule>
    <cfRule type="containsText" dxfId="1200" priority="157" operator="containsText" text="RAL 1021">
      <formula>NOT(ISERROR(SEARCH("RAL 1021",Y28)))</formula>
    </cfRule>
    <cfRule type="containsText" dxfId="1199" priority="158" operator="containsText" text="RAL 5015">
      <formula>NOT(ISERROR(SEARCH("RAL 5015",Y28)))</formula>
    </cfRule>
  </conditionalFormatting>
  <conditionalFormatting sqref="Y25">
    <cfRule type="containsText" dxfId="1198" priority="153" operator="containsText" text="RAL 7004">
      <formula>NOT(ISERROR(SEARCH("RAL 7004",Y25)))</formula>
    </cfRule>
    <cfRule type="containsText" dxfId="1197" priority="154" operator="containsText" text="RAL 1021">
      <formula>NOT(ISERROR(SEARCH("RAL 1021",Y25)))</formula>
    </cfRule>
    <cfRule type="containsText" dxfId="1196" priority="155" operator="containsText" text="RAL 5015">
      <formula>NOT(ISERROR(SEARCH("RAL 5015",Y25)))</formula>
    </cfRule>
  </conditionalFormatting>
  <conditionalFormatting sqref="Y22">
    <cfRule type="containsText" dxfId="1195" priority="150" operator="containsText" text="RAL 7004">
      <formula>NOT(ISERROR(SEARCH("RAL 7004",Y22)))</formula>
    </cfRule>
    <cfRule type="containsText" dxfId="1194" priority="151" operator="containsText" text="RAL 1021">
      <formula>NOT(ISERROR(SEARCH("RAL 1021",Y22)))</formula>
    </cfRule>
    <cfRule type="containsText" dxfId="1193" priority="152" operator="containsText" text="RAL 5015">
      <formula>NOT(ISERROR(SEARCH("RAL 5015",Y22)))</formula>
    </cfRule>
  </conditionalFormatting>
  <conditionalFormatting sqref="Y19">
    <cfRule type="containsText" dxfId="1192" priority="147" operator="containsText" text="RAL 7004">
      <formula>NOT(ISERROR(SEARCH("RAL 7004",Y19)))</formula>
    </cfRule>
    <cfRule type="containsText" dxfId="1191" priority="148" operator="containsText" text="RAL 1021">
      <formula>NOT(ISERROR(SEARCH("RAL 1021",Y19)))</formula>
    </cfRule>
    <cfRule type="containsText" dxfId="1190" priority="149" operator="containsText" text="RAL 5015">
      <formula>NOT(ISERROR(SEARCH("RAL 5015",Y19)))</formula>
    </cfRule>
  </conditionalFormatting>
  <conditionalFormatting sqref="Y15:Y16">
    <cfRule type="containsText" dxfId="1189" priority="144" operator="containsText" text="RAL 7004">
      <formula>NOT(ISERROR(SEARCH("RAL 7004",Y15)))</formula>
    </cfRule>
    <cfRule type="containsText" dxfId="1188" priority="145" operator="containsText" text="RAL 1021">
      <formula>NOT(ISERROR(SEARCH("RAL 1021",Y15)))</formula>
    </cfRule>
    <cfRule type="containsText" dxfId="1187" priority="146" operator="containsText" text="RAL 5015">
      <formula>NOT(ISERROR(SEARCH("RAL 5015",Y15)))</formula>
    </cfRule>
  </conditionalFormatting>
  <conditionalFormatting sqref="Y4">
    <cfRule type="containsText" dxfId="1186" priority="141" operator="containsText" text="RAL 7004">
      <formula>NOT(ISERROR(SEARCH("RAL 7004",Y4)))</formula>
    </cfRule>
    <cfRule type="containsText" dxfId="1185" priority="142" operator="containsText" text="RAL 1021">
      <formula>NOT(ISERROR(SEARCH("RAL 1021",Y4)))</formula>
    </cfRule>
    <cfRule type="containsText" dxfId="1184" priority="143" operator="containsText" text="RAL 5015">
      <formula>NOT(ISERROR(SEARCH("RAL 5015",Y4)))</formula>
    </cfRule>
  </conditionalFormatting>
  <conditionalFormatting sqref="Y2:Y1048576">
    <cfRule type="cellIs" dxfId="1183" priority="140" operator="greaterThan">
      <formula>0</formula>
    </cfRule>
  </conditionalFormatting>
  <conditionalFormatting sqref="Z2:Z3">
    <cfRule type="containsText" dxfId="1182" priority="137" operator="containsText" text="RAL 7004">
      <formula>NOT(ISERROR(SEARCH("RAL 7004",Z2)))</formula>
    </cfRule>
    <cfRule type="containsText" dxfId="1181" priority="138" operator="containsText" text="RAL 1021">
      <formula>NOT(ISERROR(SEARCH("RAL 1021",Z2)))</formula>
    </cfRule>
    <cfRule type="containsText" dxfId="1180" priority="139" operator="containsText" text="RAL 5015">
      <formula>NOT(ISERROR(SEARCH("RAL 5015",Z2)))</formula>
    </cfRule>
  </conditionalFormatting>
  <conditionalFormatting sqref="Z405:Z426">
    <cfRule type="containsText" dxfId="1179" priority="134" operator="containsText" text="RAL 7004">
      <formula>NOT(ISERROR(SEARCH("RAL 7004",Z405)))</formula>
    </cfRule>
    <cfRule type="containsText" dxfId="1178" priority="135" operator="containsText" text="RAL 1021">
      <formula>NOT(ISERROR(SEARCH("RAL 1021",Z405)))</formula>
    </cfRule>
    <cfRule type="containsText" dxfId="1177" priority="136" operator="containsText" text="RAL 5015">
      <formula>NOT(ISERROR(SEARCH("RAL 5015",Z405)))</formula>
    </cfRule>
  </conditionalFormatting>
  <conditionalFormatting sqref="Z5:Z14">
    <cfRule type="containsText" dxfId="1176" priority="131" operator="containsText" text="RAL 7004">
      <formula>NOT(ISERROR(SEARCH("RAL 7004",Z5)))</formula>
    </cfRule>
    <cfRule type="containsText" dxfId="1175" priority="132" operator="containsText" text="RAL 1021">
      <formula>NOT(ISERROR(SEARCH("RAL 1021",Z5)))</formula>
    </cfRule>
    <cfRule type="containsText" dxfId="1174" priority="133" operator="containsText" text="RAL 5015">
      <formula>NOT(ISERROR(SEARCH("RAL 5015",Z5)))</formula>
    </cfRule>
  </conditionalFormatting>
  <conditionalFormatting sqref="Z66:Z72">
    <cfRule type="containsText" dxfId="1173" priority="128" operator="containsText" text="RAL 7004">
      <formula>NOT(ISERROR(SEARCH("RAL 7004",Z66)))</formula>
    </cfRule>
    <cfRule type="containsText" dxfId="1172" priority="129" operator="containsText" text="RAL 1021">
      <formula>NOT(ISERROR(SEARCH("RAL 1021",Z66)))</formula>
    </cfRule>
    <cfRule type="containsText" dxfId="1171" priority="130" operator="containsText" text="RAL 5015">
      <formula>NOT(ISERROR(SEARCH("RAL 5015",Z66)))</formula>
    </cfRule>
  </conditionalFormatting>
  <conditionalFormatting sqref="Z113:Z146">
    <cfRule type="containsText" dxfId="1170" priority="125" operator="containsText" text="RAL 7004">
      <formula>NOT(ISERROR(SEARCH("RAL 7004",Z113)))</formula>
    </cfRule>
    <cfRule type="containsText" dxfId="1169" priority="126" operator="containsText" text="RAL 1021">
      <formula>NOT(ISERROR(SEARCH("RAL 1021",Z113)))</formula>
    </cfRule>
    <cfRule type="containsText" dxfId="1168" priority="127" operator="containsText" text="RAL 5015">
      <formula>NOT(ISERROR(SEARCH("RAL 5015",Z113)))</formula>
    </cfRule>
  </conditionalFormatting>
  <conditionalFormatting sqref="Z168">
    <cfRule type="containsText" dxfId="1167" priority="122" operator="containsText" text="RAL 7004">
      <formula>NOT(ISERROR(SEARCH("RAL 7004",Z168)))</formula>
    </cfRule>
    <cfRule type="containsText" dxfId="1166" priority="123" operator="containsText" text="RAL 1021">
      <formula>NOT(ISERROR(SEARCH("RAL 1021",Z168)))</formula>
    </cfRule>
    <cfRule type="containsText" dxfId="1165" priority="124" operator="containsText" text="RAL 5015">
      <formula>NOT(ISERROR(SEARCH("RAL 5015",Z168)))</formula>
    </cfRule>
  </conditionalFormatting>
  <conditionalFormatting sqref="Z246:Z253">
    <cfRule type="containsText" dxfId="1164" priority="119" operator="containsText" text="RAL 7004">
      <formula>NOT(ISERROR(SEARCH("RAL 7004",Z246)))</formula>
    </cfRule>
    <cfRule type="containsText" dxfId="1163" priority="120" operator="containsText" text="RAL 1021">
      <formula>NOT(ISERROR(SEARCH("RAL 1021",Z246)))</formula>
    </cfRule>
    <cfRule type="containsText" dxfId="1162" priority="121" operator="containsText" text="RAL 5015">
      <formula>NOT(ISERROR(SEARCH("RAL 5015",Z246)))</formula>
    </cfRule>
  </conditionalFormatting>
  <conditionalFormatting sqref="Z244:Z245">
    <cfRule type="containsText" dxfId="1161" priority="116" operator="containsText" text="RAL 7004">
      <formula>NOT(ISERROR(SEARCH("RAL 7004",Z244)))</formula>
    </cfRule>
    <cfRule type="containsText" dxfId="1160" priority="117" operator="containsText" text="RAL 1021">
      <formula>NOT(ISERROR(SEARCH("RAL 1021",Z244)))</formula>
    </cfRule>
    <cfRule type="containsText" dxfId="1159" priority="118" operator="containsText" text="RAL 5015">
      <formula>NOT(ISERROR(SEARCH("RAL 5015",Z244)))</formula>
    </cfRule>
  </conditionalFormatting>
  <conditionalFormatting sqref="Z254:Z343">
    <cfRule type="containsText" dxfId="1158" priority="113" operator="containsText" text="RAL 7004">
      <formula>NOT(ISERROR(SEARCH("RAL 7004",Z254)))</formula>
    </cfRule>
    <cfRule type="containsText" dxfId="1157" priority="114" operator="containsText" text="RAL 1021">
      <formula>NOT(ISERROR(SEARCH("RAL 1021",Z254)))</formula>
    </cfRule>
    <cfRule type="containsText" dxfId="1156" priority="115" operator="containsText" text="RAL 5015">
      <formula>NOT(ISERROR(SEARCH("RAL 5015",Z254)))</formula>
    </cfRule>
  </conditionalFormatting>
  <conditionalFormatting sqref="Z17">
    <cfRule type="containsText" dxfId="1155" priority="110" operator="containsText" text="RAL 7004">
      <formula>NOT(ISERROR(SEARCH("RAL 7004",Z17)))</formula>
    </cfRule>
    <cfRule type="containsText" dxfId="1154" priority="111" operator="containsText" text="RAL 1021">
      <formula>NOT(ISERROR(SEARCH("RAL 1021",Z17)))</formula>
    </cfRule>
    <cfRule type="containsText" dxfId="1153" priority="112" operator="containsText" text="RAL 5015">
      <formula>NOT(ISERROR(SEARCH("RAL 5015",Z17)))</formula>
    </cfRule>
  </conditionalFormatting>
  <conditionalFormatting sqref="Z18">
    <cfRule type="containsText" dxfId="1152" priority="107" operator="containsText" text="RAL 7004">
      <formula>NOT(ISERROR(SEARCH("RAL 7004",Z18)))</formula>
    </cfRule>
    <cfRule type="containsText" dxfId="1151" priority="108" operator="containsText" text="RAL 1021">
      <formula>NOT(ISERROR(SEARCH("RAL 1021",Z18)))</formula>
    </cfRule>
    <cfRule type="containsText" dxfId="1150" priority="109" operator="containsText" text="RAL 5015">
      <formula>NOT(ISERROR(SEARCH("RAL 5015",Z18)))</formula>
    </cfRule>
  </conditionalFormatting>
  <conditionalFormatting sqref="Z20:Z21">
    <cfRule type="containsText" dxfId="1149" priority="104" operator="containsText" text="RAL 7004">
      <formula>NOT(ISERROR(SEARCH("RAL 7004",Z20)))</formula>
    </cfRule>
    <cfRule type="containsText" dxfId="1148" priority="105" operator="containsText" text="RAL 1021">
      <formula>NOT(ISERROR(SEARCH("RAL 1021",Z20)))</formula>
    </cfRule>
    <cfRule type="containsText" dxfId="1147" priority="106" operator="containsText" text="RAL 5015">
      <formula>NOT(ISERROR(SEARCH("RAL 5015",Z20)))</formula>
    </cfRule>
  </conditionalFormatting>
  <conditionalFormatting sqref="Z23:Z24">
    <cfRule type="containsText" dxfId="1146" priority="101" operator="containsText" text="RAL 7004">
      <formula>NOT(ISERROR(SEARCH("RAL 7004",Z23)))</formula>
    </cfRule>
    <cfRule type="containsText" dxfId="1145" priority="102" operator="containsText" text="RAL 1021">
      <formula>NOT(ISERROR(SEARCH("RAL 1021",Z23)))</formula>
    </cfRule>
    <cfRule type="containsText" dxfId="1144" priority="103" operator="containsText" text="RAL 5015">
      <formula>NOT(ISERROR(SEARCH("RAL 5015",Z23)))</formula>
    </cfRule>
  </conditionalFormatting>
  <conditionalFormatting sqref="Z26:Z27">
    <cfRule type="containsText" dxfId="1143" priority="98" operator="containsText" text="RAL 7004">
      <formula>NOT(ISERROR(SEARCH("RAL 7004",Z26)))</formula>
    </cfRule>
    <cfRule type="containsText" dxfId="1142" priority="99" operator="containsText" text="RAL 1021">
      <formula>NOT(ISERROR(SEARCH("RAL 1021",Z26)))</formula>
    </cfRule>
    <cfRule type="containsText" dxfId="1141" priority="100" operator="containsText" text="RAL 5015">
      <formula>NOT(ISERROR(SEARCH("RAL 5015",Z26)))</formula>
    </cfRule>
  </conditionalFormatting>
  <conditionalFormatting sqref="Z29:Z30">
    <cfRule type="containsText" dxfId="1140" priority="95" operator="containsText" text="RAL 7004">
      <formula>NOT(ISERROR(SEARCH("RAL 7004",Z29)))</formula>
    </cfRule>
    <cfRule type="containsText" dxfId="1139" priority="96" operator="containsText" text="RAL 1021">
      <formula>NOT(ISERROR(SEARCH("RAL 1021",Z29)))</formula>
    </cfRule>
    <cfRule type="containsText" dxfId="1138" priority="97" operator="containsText" text="RAL 5015">
      <formula>NOT(ISERROR(SEARCH("RAL 5015",Z29)))</formula>
    </cfRule>
  </conditionalFormatting>
  <conditionalFormatting sqref="Z33:Z34">
    <cfRule type="containsText" dxfId="1137" priority="92" operator="containsText" text="RAL 7004">
      <formula>NOT(ISERROR(SEARCH("RAL 7004",Z33)))</formula>
    </cfRule>
    <cfRule type="containsText" dxfId="1136" priority="93" operator="containsText" text="RAL 1021">
      <formula>NOT(ISERROR(SEARCH("RAL 1021",Z33)))</formula>
    </cfRule>
    <cfRule type="containsText" dxfId="1135" priority="94" operator="containsText" text="RAL 5015">
      <formula>NOT(ISERROR(SEARCH("RAL 5015",Z33)))</formula>
    </cfRule>
  </conditionalFormatting>
  <conditionalFormatting sqref="Z37:Z38">
    <cfRule type="containsText" dxfId="1134" priority="89" operator="containsText" text="RAL 7004">
      <formula>NOT(ISERROR(SEARCH("RAL 7004",Z37)))</formula>
    </cfRule>
    <cfRule type="containsText" dxfId="1133" priority="90" operator="containsText" text="RAL 1021">
      <formula>NOT(ISERROR(SEARCH("RAL 1021",Z37)))</formula>
    </cfRule>
    <cfRule type="containsText" dxfId="1132" priority="91" operator="containsText" text="RAL 5015">
      <formula>NOT(ISERROR(SEARCH("RAL 5015",Z37)))</formula>
    </cfRule>
  </conditionalFormatting>
  <conditionalFormatting sqref="Z39:Z40">
    <cfRule type="containsText" dxfId="1131" priority="86" operator="containsText" text="RAL 7004">
      <formula>NOT(ISERROR(SEARCH("RAL 7004",Z39)))</formula>
    </cfRule>
    <cfRule type="containsText" dxfId="1130" priority="87" operator="containsText" text="RAL 1021">
      <formula>NOT(ISERROR(SEARCH("RAL 1021",Z39)))</formula>
    </cfRule>
    <cfRule type="containsText" dxfId="1129" priority="88" operator="containsText" text="RAL 5015">
      <formula>NOT(ISERROR(SEARCH("RAL 5015",Z39)))</formula>
    </cfRule>
  </conditionalFormatting>
  <conditionalFormatting sqref="Z65">
    <cfRule type="containsText" dxfId="1128" priority="83" operator="containsText" text="RAL 7004">
      <formula>NOT(ISERROR(SEARCH("RAL 7004",Z65)))</formula>
    </cfRule>
    <cfRule type="containsText" dxfId="1127" priority="84" operator="containsText" text="RAL 1021">
      <formula>NOT(ISERROR(SEARCH("RAL 1021",Z65)))</formula>
    </cfRule>
    <cfRule type="containsText" dxfId="1126" priority="85" operator="containsText" text="RAL 5015">
      <formula>NOT(ISERROR(SEARCH("RAL 5015",Z65)))</formula>
    </cfRule>
  </conditionalFormatting>
  <conditionalFormatting sqref="Z356">
    <cfRule type="containsText" dxfId="1125" priority="80" operator="containsText" text="RAL 7004">
      <formula>NOT(ISERROR(SEARCH("RAL 7004",Z356)))</formula>
    </cfRule>
    <cfRule type="containsText" dxfId="1124" priority="81" operator="containsText" text="RAL 1021">
      <formula>NOT(ISERROR(SEARCH("RAL 1021",Z356)))</formula>
    </cfRule>
    <cfRule type="containsText" dxfId="1123" priority="82" operator="containsText" text="RAL 5015">
      <formula>NOT(ISERROR(SEARCH("RAL 5015",Z356)))</formula>
    </cfRule>
  </conditionalFormatting>
  <conditionalFormatting sqref="Z344:Z355">
    <cfRule type="containsText" dxfId="1122" priority="77" operator="containsText" text="RAL 7004">
      <formula>NOT(ISERROR(SEARCH("RAL 7004",Z344)))</formula>
    </cfRule>
    <cfRule type="containsText" dxfId="1121" priority="78" operator="containsText" text="RAL 1021">
      <formula>NOT(ISERROR(SEARCH("RAL 1021",Z344)))</formula>
    </cfRule>
    <cfRule type="containsText" dxfId="1120" priority="79" operator="containsText" text="RAL 5015">
      <formula>NOT(ISERROR(SEARCH("RAL 5015",Z344)))</formula>
    </cfRule>
  </conditionalFormatting>
  <conditionalFormatting sqref="Z357:Z404">
    <cfRule type="containsText" dxfId="1119" priority="74" operator="containsText" text="RAL 7004">
      <formula>NOT(ISERROR(SEARCH("RAL 7004",Z357)))</formula>
    </cfRule>
    <cfRule type="containsText" dxfId="1118" priority="75" operator="containsText" text="RAL 1021">
      <formula>NOT(ISERROR(SEARCH("RAL 1021",Z357)))</formula>
    </cfRule>
    <cfRule type="containsText" dxfId="1117" priority="76" operator="containsText" text="RAL 5015">
      <formula>NOT(ISERROR(SEARCH("RAL 5015",Z357)))</formula>
    </cfRule>
  </conditionalFormatting>
  <conditionalFormatting sqref="Z427:Z445">
    <cfRule type="containsText" dxfId="1116" priority="71" operator="containsText" text="RAL 7004">
      <formula>NOT(ISERROR(SEARCH("RAL 7004",Z427)))</formula>
    </cfRule>
    <cfRule type="containsText" dxfId="1115" priority="72" operator="containsText" text="RAL 1021">
      <formula>NOT(ISERROR(SEARCH("RAL 1021",Z427)))</formula>
    </cfRule>
    <cfRule type="containsText" dxfId="1114" priority="73" operator="containsText" text="RAL 5015">
      <formula>NOT(ISERROR(SEARCH("RAL 5015",Z427)))</formula>
    </cfRule>
  </conditionalFormatting>
  <conditionalFormatting sqref="Z169:Z243">
    <cfRule type="containsText" dxfId="1113" priority="68" operator="containsText" text="RAL 7004">
      <formula>NOT(ISERROR(SEARCH("RAL 7004",Z169)))</formula>
    </cfRule>
    <cfRule type="containsText" dxfId="1112" priority="69" operator="containsText" text="RAL 1021">
      <formula>NOT(ISERROR(SEARCH("RAL 1021",Z169)))</formula>
    </cfRule>
    <cfRule type="containsText" dxfId="1111" priority="70" operator="containsText" text="RAL 5015">
      <formula>NOT(ISERROR(SEARCH("RAL 5015",Z169)))</formula>
    </cfRule>
  </conditionalFormatting>
  <conditionalFormatting sqref="Z147:Z167">
    <cfRule type="containsText" dxfId="1110" priority="65" operator="containsText" text="RAL 7004">
      <formula>NOT(ISERROR(SEARCH("RAL 7004",Z147)))</formula>
    </cfRule>
    <cfRule type="containsText" dxfId="1109" priority="66" operator="containsText" text="RAL 1021">
      <formula>NOT(ISERROR(SEARCH("RAL 1021",Z147)))</formula>
    </cfRule>
    <cfRule type="containsText" dxfId="1108" priority="67" operator="containsText" text="RAL 5015">
      <formula>NOT(ISERROR(SEARCH("RAL 5015",Z147)))</formula>
    </cfRule>
  </conditionalFormatting>
  <conditionalFormatting sqref="Z86:Z112">
    <cfRule type="containsText" dxfId="1107" priority="62" operator="containsText" text="RAL 7004">
      <formula>NOT(ISERROR(SEARCH("RAL 7004",Z86)))</formula>
    </cfRule>
    <cfRule type="containsText" dxfId="1106" priority="63" operator="containsText" text="RAL 1021">
      <formula>NOT(ISERROR(SEARCH("RAL 1021",Z86)))</formula>
    </cfRule>
    <cfRule type="containsText" dxfId="1105" priority="64" operator="containsText" text="RAL 5015">
      <formula>NOT(ISERROR(SEARCH("RAL 5015",Z86)))</formula>
    </cfRule>
  </conditionalFormatting>
  <conditionalFormatting sqref="Z73:Z85">
    <cfRule type="containsText" dxfId="1104" priority="59" operator="containsText" text="RAL 7004">
      <formula>NOT(ISERROR(SEARCH("RAL 7004",Z73)))</formula>
    </cfRule>
    <cfRule type="containsText" dxfId="1103" priority="60" operator="containsText" text="RAL 1021">
      <formula>NOT(ISERROR(SEARCH("RAL 1021",Z73)))</formula>
    </cfRule>
    <cfRule type="containsText" dxfId="1102" priority="61" operator="containsText" text="RAL 5015">
      <formula>NOT(ISERROR(SEARCH("RAL 5015",Z73)))</formula>
    </cfRule>
  </conditionalFormatting>
  <conditionalFormatting sqref="Z41:Z64">
    <cfRule type="containsText" dxfId="1101" priority="56" operator="containsText" text="RAL 7004">
      <formula>NOT(ISERROR(SEARCH("RAL 7004",Z41)))</formula>
    </cfRule>
    <cfRule type="containsText" dxfId="1100" priority="57" operator="containsText" text="RAL 1021">
      <formula>NOT(ISERROR(SEARCH("RAL 1021",Z41)))</formula>
    </cfRule>
    <cfRule type="containsText" dxfId="1099" priority="58" operator="containsText" text="RAL 5015">
      <formula>NOT(ISERROR(SEARCH("RAL 5015",Z41)))</formula>
    </cfRule>
  </conditionalFormatting>
  <conditionalFormatting sqref="Z35:Z36">
    <cfRule type="containsText" dxfId="1098" priority="53" operator="containsText" text="RAL 7004">
      <formula>NOT(ISERROR(SEARCH("RAL 7004",Z35)))</formula>
    </cfRule>
    <cfRule type="containsText" dxfId="1097" priority="54" operator="containsText" text="RAL 1021">
      <formula>NOT(ISERROR(SEARCH("RAL 1021",Z35)))</formula>
    </cfRule>
    <cfRule type="containsText" dxfId="1096" priority="55" operator="containsText" text="RAL 5015">
      <formula>NOT(ISERROR(SEARCH("RAL 5015",Z35)))</formula>
    </cfRule>
  </conditionalFormatting>
  <conditionalFormatting sqref="Z31:Z32">
    <cfRule type="containsText" dxfId="1095" priority="50" operator="containsText" text="RAL 7004">
      <formula>NOT(ISERROR(SEARCH("RAL 7004",Z31)))</formula>
    </cfRule>
    <cfRule type="containsText" dxfId="1094" priority="51" operator="containsText" text="RAL 1021">
      <formula>NOT(ISERROR(SEARCH("RAL 1021",Z31)))</formula>
    </cfRule>
    <cfRule type="containsText" dxfId="1093" priority="52" operator="containsText" text="RAL 5015">
      <formula>NOT(ISERROR(SEARCH("RAL 5015",Z31)))</formula>
    </cfRule>
  </conditionalFormatting>
  <conditionalFormatting sqref="Z28">
    <cfRule type="containsText" dxfId="1092" priority="47" operator="containsText" text="RAL 7004">
      <formula>NOT(ISERROR(SEARCH("RAL 7004",Z28)))</formula>
    </cfRule>
    <cfRule type="containsText" dxfId="1091" priority="48" operator="containsText" text="RAL 1021">
      <formula>NOT(ISERROR(SEARCH("RAL 1021",Z28)))</formula>
    </cfRule>
    <cfRule type="containsText" dxfId="1090" priority="49" operator="containsText" text="RAL 5015">
      <formula>NOT(ISERROR(SEARCH("RAL 5015",Z28)))</formula>
    </cfRule>
  </conditionalFormatting>
  <conditionalFormatting sqref="Z25">
    <cfRule type="containsText" dxfId="1089" priority="44" operator="containsText" text="RAL 7004">
      <formula>NOT(ISERROR(SEARCH("RAL 7004",Z25)))</formula>
    </cfRule>
    <cfRule type="containsText" dxfId="1088" priority="45" operator="containsText" text="RAL 1021">
      <formula>NOT(ISERROR(SEARCH("RAL 1021",Z25)))</formula>
    </cfRule>
    <cfRule type="containsText" dxfId="1087" priority="46" operator="containsText" text="RAL 5015">
      <formula>NOT(ISERROR(SEARCH("RAL 5015",Z25)))</formula>
    </cfRule>
  </conditionalFormatting>
  <conditionalFormatting sqref="Z22">
    <cfRule type="containsText" dxfId="1086" priority="41" operator="containsText" text="RAL 7004">
      <formula>NOT(ISERROR(SEARCH("RAL 7004",Z22)))</formula>
    </cfRule>
    <cfRule type="containsText" dxfId="1085" priority="42" operator="containsText" text="RAL 1021">
      <formula>NOT(ISERROR(SEARCH("RAL 1021",Z22)))</formula>
    </cfRule>
    <cfRule type="containsText" dxfId="1084" priority="43" operator="containsText" text="RAL 5015">
      <formula>NOT(ISERROR(SEARCH("RAL 5015",Z22)))</formula>
    </cfRule>
  </conditionalFormatting>
  <conditionalFormatting sqref="Z19">
    <cfRule type="containsText" dxfId="1083" priority="38" operator="containsText" text="RAL 7004">
      <formula>NOT(ISERROR(SEARCH("RAL 7004",Z19)))</formula>
    </cfRule>
    <cfRule type="containsText" dxfId="1082" priority="39" operator="containsText" text="RAL 1021">
      <formula>NOT(ISERROR(SEARCH("RAL 1021",Z19)))</formula>
    </cfRule>
    <cfRule type="containsText" dxfId="1081" priority="40" operator="containsText" text="RAL 5015">
      <formula>NOT(ISERROR(SEARCH("RAL 5015",Z19)))</formula>
    </cfRule>
  </conditionalFormatting>
  <conditionalFormatting sqref="Z15:Z16">
    <cfRule type="containsText" dxfId="1080" priority="35" operator="containsText" text="RAL 7004">
      <formula>NOT(ISERROR(SEARCH("RAL 7004",Z15)))</formula>
    </cfRule>
    <cfRule type="containsText" dxfId="1079" priority="36" operator="containsText" text="RAL 1021">
      <formula>NOT(ISERROR(SEARCH("RAL 1021",Z15)))</formula>
    </cfRule>
    <cfRule type="containsText" dxfId="1078" priority="37" operator="containsText" text="RAL 5015">
      <formula>NOT(ISERROR(SEARCH("RAL 5015",Z15)))</formula>
    </cfRule>
  </conditionalFormatting>
  <conditionalFormatting sqref="Z4">
    <cfRule type="containsText" dxfId="1077" priority="32" operator="containsText" text="RAL 7004">
      <formula>NOT(ISERROR(SEARCH("RAL 7004",Z4)))</formula>
    </cfRule>
    <cfRule type="containsText" dxfId="1076" priority="33" operator="containsText" text="RAL 1021">
      <formula>NOT(ISERROR(SEARCH("RAL 1021",Z4)))</formula>
    </cfRule>
    <cfRule type="containsText" dxfId="1075" priority="34" operator="containsText" text="RAL 5015">
      <formula>NOT(ISERROR(SEARCH("RAL 5015",Z4)))</formula>
    </cfRule>
  </conditionalFormatting>
  <conditionalFormatting sqref="Z2:Z1048576">
    <cfRule type="cellIs" dxfId="1074" priority="31" operator="greaterThan">
      <formula>0</formula>
    </cfRule>
  </conditionalFormatting>
  <conditionalFormatting sqref="AJ3:AJ358 AJ385:AJ445 AJ366">
    <cfRule type="expression" dxfId="1073" priority="7">
      <formula>AJ3&gt;D3</formula>
    </cfRule>
    <cfRule type="expression" dxfId="1072" priority="8">
      <formula>AJ3=D3</formula>
    </cfRule>
  </conditionalFormatting>
  <conditionalFormatting sqref="AJ367:AJ374">
    <cfRule type="expression" dxfId="1071" priority="5">
      <formula>AJ367&gt;D367</formula>
    </cfRule>
    <cfRule type="expression" dxfId="1070" priority="6">
      <formula>AJ367=D367</formula>
    </cfRule>
  </conditionalFormatting>
  <conditionalFormatting sqref="AJ375:AJ384">
    <cfRule type="expression" dxfId="1069" priority="3">
      <formula>AJ375&gt;D375</formula>
    </cfRule>
    <cfRule type="expression" dxfId="1068" priority="4">
      <formula>AJ375=D375</formula>
    </cfRule>
  </conditionalFormatting>
  <conditionalFormatting sqref="AJ359:AJ365">
    <cfRule type="expression" dxfId="1067" priority="1">
      <formula>AJ359&gt;D359</formula>
    </cfRule>
    <cfRule type="expression" dxfId="1066" priority="2">
      <formula>AJ359=D359</formula>
    </cfRule>
  </conditionalFormatting>
  <pageMargins left="0.43307086614173229" right="0.23622047244094491" top="0.55118110236220474" bottom="0.74803149606299213" header="0.31496062992125984" footer="0.31496062992125984"/>
  <pageSetup paperSize="9" scale="19" fitToHeight="0" orientation="portrait" r:id="rId1"/>
  <headerFooter differentFirst="1">
    <oddHeader>&amp;C&amp;"-,курсив"2 очередь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EF935-E761-4DCB-8CF2-D1B22C063C68}">
  <sheetPr filterMode="1">
    <pageSetUpPr fitToPage="1"/>
  </sheetPr>
  <dimension ref="A1:Y665"/>
  <sheetViews>
    <sheetView view="pageBreakPreview" zoomScale="85" zoomScaleNormal="85" zoomScaleSheetLayoutView="85" workbookViewId="0">
      <pane xSplit="2" ySplit="2" topLeftCell="C523" activePane="bottomRight" state="frozen"/>
      <selection pane="topRight" activeCell="C1" sqref="C1"/>
      <selection pane="bottomLeft" activeCell="A3" sqref="A3"/>
      <selection pane="bottomRight" activeCell="K534" sqref="K534"/>
    </sheetView>
  </sheetViews>
  <sheetFormatPr defaultColWidth="9.109375" defaultRowHeight="15.6" outlineLevelCol="1" x14ac:dyDescent="0.3"/>
  <cols>
    <col min="1" max="1" width="7" style="81" customWidth="1"/>
    <col min="2" max="2" width="9.109375" style="82" bestFit="1" customWidth="1"/>
    <col min="3" max="3" width="28.88671875" style="86" bestFit="1" customWidth="1"/>
    <col min="4" max="4" width="8.88671875" style="86" customWidth="1"/>
    <col min="5" max="5" width="9.88671875" style="83" customWidth="1"/>
    <col min="6" max="6" width="11.109375" style="84" customWidth="1"/>
    <col min="7" max="7" width="9" style="85" customWidth="1"/>
    <col min="8" max="8" width="11.44140625" style="85" customWidth="1"/>
    <col min="9" max="11" width="17.109375" style="86" customWidth="1"/>
    <col min="12" max="16" width="13.33203125" style="61" customWidth="1" outlineLevel="1"/>
    <col min="17" max="19" width="13.33203125" style="62" customWidth="1" outlineLevel="1"/>
    <col min="20" max="20" width="12.109375" style="61" customWidth="1" outlineLevel="1"/>
    <col min="21" max="21" width="21" style="74" customWidth="1" outlineLevel="1"/>
    <col min="22" max="22" width="30" style="183" customWidth="1"/>
    <col min="23" max="23" width="29" style="79" customWidth="1"/>
    <col min="24" max="24" width="11.44140625" style="60" customWidth="1"/>
    <col min="25" max="25" width="11.33203125" style="60" customWidth="1"/>
    <col min="26" max="16384" width="9.109375" style="60"/>
  </cols>
  <sheetData>
    <row r="1" spans="1:25" s="65" customFormat="1" ht="33.6" x14ac:dyDescent="0.3">
      <c r="A1" s="97"/>
      <c r="B1" s="98"/>
      <c r="C1" s="98"/>
      <c r="D1" s="99" t="s">
        <v>4791</v>
      </c>
      <c r="E1" s="195"/>
      <c r="F1" s="196"/>
      <c r="G1" s="197"/>
      <c r="H1" s="197"/>
      <c r="I1" s="98"/>
      <c r="J1" s="98"/>
      <c r="K1" s="98"/>
      <c r="L1" s="103"/>
      <c r="M1" s="104"/>
      <c r="N1" s="104"/>
      <c r="O1" s="103"/>
      <c r="P1" s="103"/>
      <c r="Q1" s="103"/>
      <c r="R1" s="104"/>
      <c r="S1" s="98"/>
      <c r="T1" s="103"/>
      <c r="U1" s="105"/>
      <c r="V1" s="181"/>
      <c r="W1" s="180"/>
    </row>
    <row r="2" spans="1:25" ht="46.8" x14ac:dyDescent="0.3">
      <c r="A2" s="124" t="s">
        <v>153</v>
      </c>
      <c r="B2" s="125" t="s">
        <v>1</v>
      </c>
      <c r="C2" s="125" t="s">
        <v>154</v>
      </c>
      <c r="D2" s="126" t="s">
        <v>155</v>
      </c>
      <c r="E2" s="94" t="s">
        <v>156</v>
      </c>
      <c r="F2" s="95" t="s">
        <v>157</v>
      </c>
      <c r="G2" s="96" t="s">
        <v>158</v>
      </c>
      <c r="H2" s="96" t="s">
        <v>159</v>
      </c>
      <c r="I2" s="125" t="s">
        <v>160</v>
      </c>
      <c r="J2" s="250"/>
      <c r="K2" s="250"/>
      <c r="L2" s="147" t="s">
        <v>3693</v>
      </c>
      <c r="M2" s="76" t="s">
        <v>3694</v>
      </c>
      <c r="N2" s="76" t="s">
        <v>3695</v>
      </c>
      <c r="O2" s="76" t="s">
        <v>3696</v>
      </c>
      <c r="P2" s="148" t="s">
        <v>3697</v>
      </c>
      <c r="Q2" s="149" t="s">
        <v>3698</v>
      </c>
      <c r="R2" s="149" t="s">
        <v>3699</v>
      </c>
      <c r="S2" s="149" t="s">
        <v>3700</v>
      </c>
      <c r="T2" s="148" t="s">
        <v>1771</v>
      </c>
      <c r="U2" s="148" t="s">
        <v>160</v>
      </c>
      <c r="V2" s="162" t="s">
        <v>4840</v>
      </c>
      <c r="W2" s="162" t="s">
        <v>4841</v>
      </c>
      <c r="Y2" s="60" t="s">
        <v>4792</v>
      </c>
    </row>
    <row r="3" spans="1:25" x14ac:dyDescent="0.3">
      <c r="A3" s="131" t="s">
        <v>162</v>
      </c>
      <c r="B3" s="132" t="s">
        <v>2200</v>
      </c>
      <c r="C3" s="132" t="s">
        <v>3701</v>
      </c>
      <c r="D3" s="92">
        <v>15</v>
      </c>
      <c r="E3" s="133">
        <v>45.5</v>
      </c>
      <c r="F3" s="134">
        <v>682.5</v>
      </c>
      <c r="G3" s="135">
        <v>1.28</v>
      </c>
      <c r="H3" s="135">
        <v>19.2</v>
      </c>
      <c r="I3" s="92" t="s">
        <v>165</v>
      </c>
      <c r="J3" s="92">
        <f>VLOOKUP(B3,'[1]09.02.2026'!$C$3:$J$2063,8,0)</f>
        <v>0</v>
      </c>
      <c r="K3" s="92">
        <f>J3*E3</f>
        <v>0</v>
      </c>
      <c r="L3" s="77">
        <v>1</v>
      </c>
      <c r="M3" s="77">
        <v>2</v>
      </c>
      <c r="N3" s="77">
        <v>2</v>
      </c>
      <c r="O3" s="77">
        <v>2</v>
      </c>
      <c r="P3" s="77">
        <v>2</v>
      </c>
      <c r="Q3" s="136">
        <v>2</v>
      </c>
      <c r="R3" s="136">
        <v>2</v>
      </c>
      <c r="S3" s="136">
        <v>2</v>
      </c>
      <c r="T3" s="73">
        <f>D3-L3-M3-N3-O3-P3-Q3-R3-S3</f>
        <v>0</v>
      </c>
      <c r="U3" s="151"/>
      <c r="V3" s="182"/>
      <c r="W3" s="163"/>
      <c r="X3" s="60">
        <f>VLOOKUP(B3,'[3]ВОМ КГ-3 СОЭКС'!$C$3:$G$2063,5,0)</f>
        <v>682.5</v>
      </c>
      <c r="Y3" s="161">
        <f t="shared" ref="Y3:Y66" si="0">F3-X3</f>
        <v>0</v>
      </c>
    </row>
    <row r="4" spans="1:25" x14ac:dyDescent="0.3">
      <c r="A4" s="131" t="s">
        <v>167</v>
      </c>
      <c r="B4" s="132" t="s">
        <v>2201</v>
      </c>
      <c r="C4" s="132" t="s">
        <v>3702</v>
      </c>
      <c r="D4" s="92">
        <v>1</v>
      </c>
      <c r="E4" s="133">
        <v>49.7</v>
      </c>
      <c r="F4" s="134">
        <v>49.7</v>
      </c>
      <c r="G4" s="135">
        <v>1.38</v>
      </c>
      <c r="H4" s="135">
        <v>1.38</v>
      </c>
      <c r="I4" s="92" t="s">
        <v>170</v>
      </c>
      <c r="J4" s="92">
        <f>VLOOKUP(B4,'[1]09.02.2026'!$C$3:$J$2063,8,0)</f>
        <v>0</v>
      </c>
      <c r="K4" s="92">
        <f t="shared" ref="K4:K6" si="1">J4*E4</f>
        <v>0</v>
      </c>
      <c r="L4" s="77"/>
      <c r="M4" s="77"/>
      <c r="N4" s="77">
        <v>1</v>
      </c>
      <c r="O4" s="77"/>
      <c r="P4" s="77"/>
      <c r="Q4" s="136"/>
      <c r="R4" s="136"/>
      <c r="S4" s="136"/>
      <c r="T4" s="73">
        <f t="shared" ref="T4:T67" si="2">D4-L4-M4-N4-O4-P4-Q4-R4-S4</f>
        <v>0</v>
      </c>
      <c r="U4" s="151"/>
      <c r="V4" s="182"/>
      <c r="W4" s="163"/>
      <c r="X4" s="60">
        <f>VLOOKUP(B4,'[3]ВОМ КГ-3 СОЭКС'!$C$3:$G$2063,5,0)</f>
        <v>49.7</v>
      </c>
      <c r="Y4" s="161">
        <f t="shared" si="0"/>
        <v>0</v>
      </c>
    </row>
    <row r="5" spans="1:25" x14ac:dyDescent="0.3">
      <c r="A5" s="131" t="s">
        <v>171</v>
      </c>
      <c r="B5" s="132" t="s">
        <v>2202</v>
      </c>
      <c r="C5" s="132" t="s">
        <v>3703</v>
      </c>
      <c r="D5" s="92">
        <v>1</v>
      </c>
      <c r="E5" s="133">
        <v>70.599999999999994</v>
      </c>
      <c r="F5" s="134">
        <v>70.599999999999994</v>
      </c>
      <c r="G5" s="135">
        <v>1.94</v>
      </c>
      <c r="H5" s="135">
        <v>1.94</v>
      </c>
      <c r="I5" s="92" t="s">
        <v>165</v>
      </c>
      <c r="J5" s="92">
        <f>VLOOKUP(B5,'[1]09.02.2026'!$C$3:$J$2063,8,0)</f>
        <v>0</v>
      </c>
      <c r="K5" s="92">
        <f t="shared" si="1"/>
        <v>0</v>
      </c>
      <c r="L5" s="77"/>
      <c r="M5" s="77"/>
      <c r="N5" s="77"/>
      <c r="O5" s="77"/>
      <c r="P5" s="77">
        <v>1</v>
      </c>
      <c r="Q5" s="136"/>
      <c r="R5" s="136"/>
      <c r="S5" s="136"/>
      <c r="T5" s="73">
        <f t="shared" si="2"/>
        <v>0</v>
      </c>
      <c r="U5" s="151"/>
      <c r="V5" s="182"/>
      <c r="W5" s="163"/>
      <c r="X5" s="60">
        <f>VLOOKUP(B5,'[3]ВОМ КГ-3 СОЭКС'!$C$3:$G$2063,5,0)</f>
        <v>70.599999999999994</v>
      </c>
      <c r="Y5" s="161">
        <f t="shared" si="0"/>
        <v>0</v>
      </c>
    </row>
    <row r="6" spans="1:25" x14ac:dyDescent="0.3">
      <c r="A6" s="131" t="s">
        <v>173</v>
      </c>
      <c r="B6" s="132" t="s">
        <v>2203</v>
      </c>
      <c r="C6" s="132" t="s">
        <v>3704</v>
      </c>
      <c r="D6" s="92">
        <v>1</v>
      </c>
      <c r="E6" s="133">
        <v>4701.6000000000004</v>
      </c>
      <c r="F6" s="134">
        <v>4701.6000000000004</v>
      </c>
      <c r="G6" s="135">
        <v>60.65</v>
      </c>
      <c r="H6" s="135">
        <v>60.65</v>
      </c>
      <c r="I6" s="92" t="s">
        <v>165</v>
      </c>
      <c r="J6" s="92">
        <f>VLOOKUP(B6,'[1]09.02.2026'!$C$3:$J$2063,8,0)</f>
        <v>0</v>
      </c>
      <c r="K6" s="92">
        <f t="shared" si="1"/>
        <v>0</v>
      </c>
      <c r="L6" s="77">
        <v>1</v>
      </c>
      <c r="M6" s="77"/>
      <c r="N6" s="77"/>
      <c r="O6" s="77"/>
      <c r="P6" s="77"/>
      <c r="Q6" s="136"/>
      <c r="R6" s="136"/>
      <c r="S6" s="136"/>
      <c r="T6" s="73">
        <f t="shared" si="2"/>
        <v>0</v>
      </c>
      <c r="U6" s="151"/>
      <c r="V6" s="182"/>
      <c r="W6" s="163"/>
      <c r="X6" s="60">
        <f>VLOOKUP(B6,'[3]ВОМ КГ-3 СОЭКС'!$C$3:$G$2063,5,0)</f>
        <v>4701.6000000000004</v>
      </c>
      <c r="Y6" s="161">
        <f t="shared" si="0"/>
        <v>0</v>
      </c>
    </row>
    <row r="7" spans="1:25" hidden="1" x14ac:dyDescent="0.3">
      <c r="A7" s="131" t="s">
        <v>176</v>
      </c>
      <c r="B7" s="132" t="s">
        <v>2204</v>
      </c>
      <c r="C7" s="132" t="s">
        <v>3705</v>
      </c>
      <c r="D7" s="92">
        <v>2</v>
      </c>
      <c r="E7" s="133">
        <v>4551.2</v>
      </c>
      <c r="F7" s="134">
        <v>9102.4</v>
      </c>
      <c r="G7" s="135">
        <v>57.72</v>
      </c>
      <c r="H7" s="135">
        <v>115.44</v>
      </c>
      <c r="I7" s="92" t="s">
        <v>165</v>
      </c>
      <c r="J7" s="92"/>
      <c r="K7" s="92"/>
      <c r="L7" s="77"/>
      <c r="M7" s="77">
        <v>1</v>
      </c>
      <c r="N7" s="77">
        <v>1</v>
      </c>
      <c r="O7" s="77"/>
      <c r="P7" s="77"/>
      <c r="Q7" s="136"/>
      <c r="R7" s="136"/>
      <c r="S7" s="136"/>
      <c r="T7" s="73">
        <f t="shared" si="2"/>
        <v>0</v>
      </c>
      <c r="U7" s="151"/>
      <c r="V7" s="218" t="s">
        <v>4954</v>
      </c>
      <c r="W7" s="163">
        <v>1</v>
      </c>
      <c r="X7" s="60">
        <f>VLOOKUP(B7,'[3]ВОМ КГ-3 СОЭКС'!$C$3:$G$2063,5,0)</f>
        <v>9102.4</v>
      </c>
      <c r="Y7" s="161">
        <f t="shared" si="0"/>
        <v>0</v>
      </c>
    </row>
    <row r="8" spans="1:25" hidden="1" x14ac:dyDescent="0.3">
      <c r="A8" s="131" t="s">
        <v>178</v>
      </c>
      <c r="B8" s="132" t="s">
        <v>2205</v>
      </c>
      <c r="C8" s="132" t="s">
        <v>3706</v>
      </c>
      <c r="D8" s="92">
        <v>1</v>
      </c>
      <c r="E8" s="133">
        <v>4535.6000000000004</v>
      </c>
      <c r="F8" s="134">
        <v>4535.6000000000004</v>
      </c>
      <c r="G8" s="135">
        <v>57.32</v>
      </c>
      <c r="H8" s="135">
        <v>57.32</v>
      </c>
      <c r="I8" s="92" t="s">
        <v>165</v>
      </c>
      <c r="J8" s="92"/>
      <c r="K8" s="92"/>
      <c r="L8" s="77"/>
      <c r="M8" s="77">
        <v>1</v>
      </c>
      <c r="N8" s="77"/>
      <c r="O8" s="77"/>
      <c r="P8" s="77"/>
      <c r="Q8" s="136"/>
      <c r="R8" s="136"/>
      <c r="S8" s="136"/>
      <c r="T8" s="73">
        <f t="shared" si="2"/>
        <v>0</v>
      </c>
      <c r="U8" s="151"/>
      <c r="V8" s="218" t="s">
        <v>4963</v>
      </c>
      <c r="W8" s="163">
        <v>1</v>
      </c>
      <c r="X8" s="60">
        <f>VLOOKUP(B8,'[3]ВОМ КГ-3 СОЭКС'!$C$3:$G$2063,5,0)</f>
        <v>4535.6000000000004</v>
      </c>
      <c r="Y8" s="161">
        <f t="shared" si="0"/>
        <v>0</v>
      </c>
    </row>
    <row r="9" spans="1:25" hidden="1" x14ac:dyDescent="0.3">
      <c r="A9" s="131" t="s">
        <v>180</v>
      </c>
      <c r="B9" s="132" t="s">
        <v>2206</v>
      </c>
      <c r="C9" s="132" t="s">
        <v>3707</v>
      </c>
      <c r="D9" s="92">
        <v>1</v>
      </c>
      <c r="E9" s="133">
        <v>4535.6000000000004</v>
      </c>
      <c r="F9" s="134">
        <v>4535.6000000000004</v>
      </c>
      <c r="G9" s="135">
        <v>57.32</v>
      </c>
      <c r="H9" s="135">
        <v>57.32</v>
      </c>
      <c r="I9" s="92" t="s">
        <v>165</v>
      </c>
      <c r="J9" s="92"/>
      <c r="K9" s="92"/>
      <c r="L9" s="77"/>
      <c r="M9" s="77"/>
      <c r="N9" s="77">
        <v>1</v>
      </c>
      <c r="O9" s="77"/>
      <c r="P9" s="77"/>
      <c r="Q9" s="136"/>
      <c r="R9" s="136"/>
      <c r="S9" s="136"/>
      <c r="T9" s="73">
        <f t="shared" si="2"/>
        <v>0</v>
      </c>
      <c r="U9" s="151"/>
      <c r="V9" s="218" t="s">
        <v>4969</v>
      </c>
      <c r="W9" s="163">
        <v>1</v>
      </c>
      <c r="X9" s="60">
        <f>VLOOKUP(B9,'[3]ВОМ КГ-3 СОЭКС'!$C$3:$G$2063,5,0)</f>
        <v>4535.6000000000004</v>
      </c>
      <c r="Y9" s="161">
        <f t="shared" si="0"/>
        <v>0</v>
      </c>
    </row>
    <row r="10" spans="1:25" hidden="1" x14ac:dyDescent="0.3">
      <c r="A10" s="131" t="s">
        <v>183</v>
      </c>
      <c r="B10" s="132" t="s">
        <v>2207</v>
      </c>
      <c r="C10" s="132" t="s">
        <v>3708</v>
      </c>
      <c r="D10" s="92">
        <v>1</v>
      </c>
      <c r="E10" s="133">
        <v>4551.2</v>
      </c>
      <c r="F10" s="134">
        <v>4551.2</v>
      </c>
      <c r="G10" s="135">
        <v>57.72</v>
      </c>
      <c r="H10" s="135">
        <v>57.72</v>
      </c>
      <c r="I10" s="92" t="s">
        <v>165</v>
      </c>
      <c r="J10" s="92"/>
      <c r="K10" s="92"/>
      <c r="L10" s="77"/>
      <c r="M10" s="77"/>
      <c r="N10" s="77"/>
      <c r="O10" s="77">
        <v>1</v>
      </c>
      <c r="P10" s="77"/>
      <c r="Q10" s="136"/>
      <c r="R10" s="136"/>
      <c r="S10" s="136"/>
      <c r="T10" s="73">
        <f t="shared" si="2"/>
        <v>0</v>
      </c>
      <c r="U10" s="151"/>
      <c r="V10" s="182" t="s">
        <v>4842</v>
      </c>
      <c r="W10" s="163">
        <v>1</v>
      </c>
      <c r="X10" s="60">
        <f>VLOOKUP(B10,'[3]ВОМ КГ-3 СОЭКС'!$C$3:$G$2063,5,0)</f>
        <v>4551.2</v>
      </c>
      <c r="Y10" s="161">
        <f t="shared" si="0"/>
        <v>0</v>
      </c>
    </row>
    <row r="11" spans="1:25" x14ac:dyDescent="0.3">
      <c r="A11" s="131" t="s">
        <v>186</v>
      </c>
      <c r="B11" s="132" t="s">
        <v>2208</v>
      </c>
      <c r="C11" s="132" t="s">
        <v>3709</v>
      </c>
      <c r="D11" s="92">
        <v>1</v>
      </c>
      <c r="E11" s="133">
        <v>4535.6000000000004</v>
      </c>
      <c r="F11" s="134">
        <v>4535.6000000000004</v>
      </c>
      <c r="G11" s="135">
        <v>57.32</v>
      </c>
      <c r="H11" s="135">
        <v>57.32</v>
      </c>
      <c r="I11" s="92" t="s">
        <v>165</v>
      </c>
      <c r="J11" s="92">
        <f>VLOOKUP(B11,'[1]09.02.2026'!$C$3:$J$2063,8,0)</f>
        <v>0</v>
      </c>
      <c r="K11" s="92">
        <f>J11*E11</f>
        <v>0</v>
      </c>
      <c r="L11" s="77"/>
      <c r="M11" s="77"/>
      <c r="N11" s="77"/>
      <c r="O11" s="77"/>
      <c r="P11" s="77">
        <v>1</v>
      </c>
      <c r="Q11" s="136"/>
      <c r="R11" s="136"/>
      <c r="S11" s="136"/>
      <c r="T11" s="73">
        <f t="shared" si="2"/>
        <v>0</v>
      </c>
      <c r="U11" s="151"/>
      <c r="V11" s="182"/>
      <c r="W11" s="163"/>
      <c r="X11" s="60">
        <f>VLOOKUP(B11,'[3]ВОМ КГ-3 СОЭКС'!$C$3:$G$2063,5,0)</f>
        <v>4535.6000000000004</v>
      </c>
      <c r="Y11" s="161">
        <f t="shared" si="0"/>
        <v>0</v>
      </c>
    </row>
    <row r="12" spans="1:25" ht="31.2" hidden="1" x14ac:dyDescent="0.3">
      <c r="A12" s="131" t="s">
        <v>188</v>
      </c>
      <c r="B12" s="132" t="s">
        <v>2209</v>
      </c>
      <c r="C12" s="132" t="s">
        <v>3710</v>
      </c>
      <c r="D12" s="92">
        <v>3</v>
      </c>
      <c r="E12" s="133">
        <v>4551.2</v>
      </c>
      <c r="F12" s="134">
        <v>13653.6</v>
      </c>
      <c r="G12" s="135">
        <v>57.72</v>
      </c>
      <c r="H12" s="135">
        <v>173.16</v>
      </c>
      <c r="I12" s="92" t="s">
        <v>165</v>
      </c>
      <c r="J12" s="92"/>
      <c r="K12" s="92"/>
      <c r="L12" s="77"/>
      <c r="M12" s="77"/>
      <c r="N12" s="77"/>
      <c r="O12" s="77"/>
      <c r="P12" s="77"/>
      <c r="Q12" s="136">
        <v>1</v>
      </c>
      <c r="R12" s="136">
        <v>1</v>
      </c>
      <c r="S12" s="136">
        <v>1</v>
      </c>
      <c r="T12" s="73">
        <f t="shared" si="2"/>
        <v>0</v>
      </c>
      <c r="U12" s="151"/>
      <c r="V12" s="218" t="s">
        <v>4956</v>
      </c>
      <c r="W12" s="163">
        <f>1+2</f>
        <v>3</v>
      </c>
      <c r="X12" s="60">
        <f>VLOOKUP(B12,'[3]ВОМ КГ-3 СОЭКС'!$C$3:$G$2063,5,0)</f>
        <v>13653.6</v>
      </c>
      <c r="Y12" s="161">
        <f t="shared" si="0"/>
        <v>0</v>
      </c>
    </row>
    <row r="13" spans="1:25" hidden="1" x14ac:dyDescent="0.3">
      <c r="A13" s="131" t="s">
        <v>190</v>
      </c>
      <c r="B13" s="132" t="s">
        <v>2210</v>
      </c>
      <c r="C13" s="132" t="s">
        <v>3711</v>
      </c>
      <c r="D13" s="92">
        <v>2</v>
      </c>
      <c r="E13" s="133">
        <v>4535.6000000000004</v>
      </c>
      <c r="F13" s="134">
        <v>9071.2000000000007</v>
      </c>
      <c r="G13" s="135">
        <v>57.32</v>
      </c>
      <c r="H13" s="135">
        <v>114.64</v>
      </c>
      <c r="I13" s="92" t="s">
        <v>165</v>
      </c>
      <c r="J13" s="92"/>
      <c r="K13" s="92"/>
      <c r="L13" s="77"/>
      <c r="M13" s="77"/>
      <c r="N13" s="77"/>
      <c r="O13" s="77"/>
      <c r="P13" s="77"/>
      <c r="Q13" s="136">
        <v>1</v>
      </c>
      <c r="R13" s="136">
        <v>1</v>
      </c>
      <c r="S13" s="136"/>
      <c r="T13" s="73">
        <f t="shared" si="2"/>
        <v>0</v>
      </c>
      <c r="U13" s="151"/>
      <c r="V13" s="218" t="s">
        <v>4963</v>
      </c>
      <c r="W13" s="163">
        <v>1</v>
      </c>
      <c r="X13" s="60">
        <f>VLOOKUP(B13,'[3]ВОМ КГ-3 СОЭКС'!$C$3:$G$2063,5,0)</f>
        <v>9071.2000000000007</v>
      </c>
      <c r="Y13" s="161">
        <f t="shared" si="0"/>
        <v>0</v>
      </c>
    </row>
    <row r="14" spans="1:25" x14ac:dyDescent="0.3">
      <c r="A14" s="131" t="s">
        <v>192</v>
      </c>
      <c r="B14" s="132" t="s">
        <v>2211</v>
      </c>
      <c r="C14" s="132" t="s">
        <v>3712</v>
      </c>
      <c r="D14" s="92">
        <v>1</v>
      </c>
      <c r="E14" s="133">
        <v>4528.7</v>
      </c>
      <c r="F14" s="134">
        <v>4528.7</v>
      </c>
      <c r="G14" s="135">
        <v>57.15</v>
      </c>
      <c r="H14" s="135">
        <v>57.15</v>
      </c>
      <c r="I14" s="92" t="s">
        <v>165</v>
      </c>
      <c r="J14" s="92">
        <f>VLOOKUP(B14,'[1]09.02.2026'!$C$3:$J$2063,8,0)</f>
        <v>0</v>
      </c>
      <c r="K14" s="92">
        <f>J14*E14</f>
        <v>0</v>
      </c>
      <c r="L14" s="77"/>
      <c r="M14" s="77"/>
      <c r="N14" s="77"/>
      <c r="O14" s="77"/>
      <c r="P14" s="77"/>
      <c r="Q14" s="136"/>
      <c r="R14" s="136"/>
      <c r="S14" s="136">
        <v>1</v>
      </c>
      <c r="T14" s="73">
        <f t="shared" si="2"/>
        <v>0</v>
      </c>
      <c r="U14" s="151"/>
      <c r="V14" s="182"/>
      <c r="W14" s="163"/>
      <c r="X14" s="60">
        <f>VLOOKUP(B14,'[3]ВОМ КГ-3 СОЭКС'!$C$3:$G$2063,5,0)</f>
        <v>4528.7</v>
      </c>
      <c r="Y14" s="161">
        <f t="shared" si="0"/>
        <v>0</v>
      </c>
    </row>
    <row r="15" spans="1:25" hidden="1" x14ac:dyDescent="0.3">
      <c r="A15" s="131" t="s">
        <v>194</v>
      </c>
      <c r="B15" s="132" t="s">
        <v>33</v>
      </c>
      <c r="C15" s="132" t="s">
        <v>3713</v>
      </c>
      <c r="D15" s="92">
        <v>1</v>
      </c>
      <c r="E15" s="133">
        <v>4386.3999999999996</v>
      </c>
      <c r="F15" s="134">
        <v>4386.3999999999996</v>
      </c>
      <c r="G15" s="135">
        <v>54.7</v>
      </c>
      <c r="H15" s="135">
        <v>54.7</v>
      </c>
      <c r="I15" s="92" t="s">
        <v>165</v>
      </c>
      <c r="J15" s="92"/>
      <c r="K15" s="92"/>
      <c r="L15" s="77"/>
      <c r="M15" s="77"/>
      <c r="N15" s="77"/>
      <c r="O15" s="77">
        <v>1</v>
      </c>
      <c r="P15" s="77"/>
      <c r="Q15" s="136"/>
      <c r="R15" s="136"/>
      <c r="S15" s="136"/>
      <c r="T15" s="73">
        <f t="shared" si="2"/>
        <v>0</v>
      </c>
      <c r="U15" s="151"/>
      <c r="V15" s="182" t="s">
        <v>4870</v>
      </c>
      <c r="W15" s="163">
        <v>1</v>
      </c>
      <c r="X15" s="60">
        <f>VLOOKUP(B15,'[3]ВОМ КГ-3 СОЭКС'!$C$3:$G$2063,5,0)</f>
        <v>4386.3999999999996</v>
      </c>
      <c r="Y15" s="161">
        <f t="shared" si="0"/>
        <v>0</v>
      </c>
    </row>
    <row r="16" spans="1:25" hidden="1" x14ac:dyDescent="0.3">
      <c r="A16" s="131" t="s">
        <v>196</v>
      </c>
      <c r="B16" s="132" t="s">
        <v>149</v>
      </c>
      <c r="C16" s="132" t="s">
        <v>3714</v>
      </c>
      <c r="D16" s="92">
        <v>1</v>
      </c>
      <c r="E16" s="133">
        <v>4425.1000000000004</v>
      </c>
      <c r="F16" s="134">
        <v>4425.1000000000004</v>
      </c>
      <c r="G16" s="135">
        <v>55.46</v>
      </c>
      <c r="H16" s="135">
        <v>55.46</v>
      </c>
      <c r="I16" s="92" t="s">
        <v>165</v>
      </c>
      <c r="J16" s="92"/>
      <c r="K16" s="92"/>
      <c r="L16" s="77"/>
      <c r="M16" s="77"/>
      <c r="N16" s="77"/>
      <c r="O16" s="77"/>
      <c r="P16" s="77">
        <v>1</v>
      </c>
      <c r="Q16" s="136"/>
      <c r="R16" s="136"/>
      <c r="S16" s="136"/>
      <c r="T16" s="73">
        <f t="shared" si="2"/>
        <v>0</v>
      </c>
      <c r="U16" s="151"/>
      <c r="V16" s="182" t="s">
        <v>4869</v>
      </c>
      <c r="W16" s="163">
        <v>1</v>
      </c>
      <c r="X16" s="60">
        <f>VLOOKUP(B16,'[3]ВОМ КГ-3 СОЭКС'!$C$3:$G$2063,5,0)</f>
        <v>4425.1000000000004</v>
      </c>
      <c r="Y16" s="161">
        <f t="shared" si="0"/>
        <v>0</v>
      </c>
    </row>
    <row r="17" spans="1:25" x14ac:dyDescent="0.3">
      <c r="A17" s="131" t="s">
        <v>198</v>
      </c>
      <c r="B17" s="132" t="s">
        <v>2212</v>
      </c>
      <c r="C17" s="132" t="s">
        <v>3715</v>
      </c>
      <c r="D17" s="92">
        <v>1</v>
      </c>
      <c r="E17" s="133">
        <v>242.1</v>
      </c>
      <c r="F17" s="134">
        <v>242.1</v>
      </c>
      <c r="G17" s="135">
        <v>4.71</v>
      </c>
      <c r="H17" s="135">
        <v>4.71</v>
      </c>
      <c r="I17" s="92" t="s">
        <v>170</v>
      </c>
      <c r="J17" s="92">
        <f>VLOOKUP(B17,'[1]09.02.2026'!$C$3:$J$2063,8,0)</f>
        <v>0</v>
      </c>
      <c r="K17" s="92">
        <f t="shared" ref="K17:K80" si="3">J17*E17</f>
        <v>0</v>
      </c>
      <c r="L17" s="77">
        <v>1</v>
      </c>
      <c r="M17" s="77"/>
      <c r="N17" s="77"/>
      <c r="O17" s="77"/>
      <c r="P17" s="77"/>
      <c r="Q17" s="136"/>
      <c r="R17" s="136"/>
      <c r="S17" s="136"/>
      <c r="T17" s="73">
        <f t="shared" si="2"/>
        <v>0</v>
      </c>
      <c r="U17" s="151"/>
      <c r="V17" s="182"/>
      <c r="W17" s="163"/>
      <c r="X17" s="60">
        <f>VLOOKUP(B17,'[3]ВОМ КГ-3 СОЭКС'!$C$3:$G$2063,5,0)</f>
        <v>242.1</v>
      </c>
      <c r="Y17" s="161">
        <f t="shared" si="0"/>
        <v>0</v>
      </c>
    </row>
    <row r="18" spans="1:25" x14ac:dyDescent="0.3">
      <c r="A18" s="131" t="s">
        <v>200</v>
      </c>
      <c r="B18" s="132" t="s">
        <v>2213</v>
      </c>
      <c r="C18" s="132" t="s">
        <v>3716</v>
      </c>
      <c r="D18" s="92">
        <v>3</v>
      </c>
      <c r="E18" s="133">
        <v>242.1</v>
      </c>
      <c r="F18" s="134">
        <v>726.3</v>
      </c>
      <c r="G18" s="135">
        <v>4.71</v>
      </c>
      <c r="H18" s="135">
        <v>14.13</v>
      </c>
      <c r="I18" s="92" t="s">
        <v>170</v>
      </c>
      <c r="J18" s="92">
        <f>VLOOKUP(B18,'[1]09.02.2026'!$C$3:$J$2063,8,0)</f>
        <v>0</v>
      </c>
      <c r="K18" s="92">
        <f t="shared" si="3"/>
        <v>0</v>
      </c>
      <c r="L18" s="77">
        <v>3</v>
      </c>
      <c r="M18" s="77"/>
      <c r="N18" s="77"/>
      <c r="O18" s="77"/>
      <c r="P18" s="77"/>
      <c r="Q18" s="136"/>
      <c r="R18" s="136"/>
      <c r="S18" s="136"/>
      <c r="T18" s="73">
        <f t="shared" si="2"/>
        <v>0</v>
      </c>
      <c r="U18" s="151"/>
      <c r="V18" s="182"/>
      <c r="W18" s="163"/>
      <c r="X18" s="60">
        <f>VLOOKUP(B18,'[3]ВОМ КГ-3 СОЭКС'!$C$3:$G$2063,5,0)</f>
        <v>726.3</v>
      </c>
      <c r="Y18" s="161">
        <f t="shared" si="0"/>
        <v>0</v>
      </c>
    </row>
    <row r="19" spans="1:25" x14ac:dyDescent="0.3">
      <c r="A19" s="131" t="s">
        <v>202</v>
      </c>
      <c r="B19" s="132" t="s">
        <v>2214</v>
      </c>
      <c r="C19" s="132" t="s">
        <v>3717</v>
      </c>
      <c r="D19" s="92">
        <v>1</v>
      </c>
      <c r="E19" s="133">
        <v>686</v>
      </c>
      <c r="F19" s="134">
        <v>686</v>
      </c>
      <c r="G19" s="135">
        <v>13.14</v>
      </c>
      <c r="H19" s="135">
        <v>13.14</v>
      </c>
      <c r="I19" s="92" t="s">
        <v>165</v>
      </c>
      <c r="J19" s="92">
        <f>VLOOKUP(B19,'[1]09.02.2026'!$C$3:$J$2063,8,0)</f>
        <v>0</v>
      </c>
      <c r="K19" s="92">
        <f t="shared" si="3"/>
        <v>0</v>
      </c>
      <c r="L19" s="77"/>
      <c r="M19" s="77">
        <v>1</v>
      </c>
      <c r="N19" s="77"/>
      <c r="O19" s="77"/>
      <c r="P19" s="77"/>
      <c r="Q19" s="136"/>
      <c r="R19" s="136"/>
      <c r="S19" s="136"/>
      <c r="T19" s="73">
        <f t="shared" si="2"/>
        <v>0</v>
      </c>
      <c r="U19" s="151"/>
      <c r="V19" s="182"/>
      <c r="W19" s="163"/>
      <c r="X19" s="60">
        <f>VLOOKUP(B19,'[3]ВОМ КГ-3 СОЭКС'!$C$3:$G$2063,5,0)</f>
        <v>686</v>
      </c>
      <c r="Y19" s="161">
        <f t="shared" si="0"/>
        <v>0</v>
      </c>
    </row>
    <row r="20" spans="1:25" x14ac:dyDescent="0.3">
      <c r="A20" s="131" t="s">
        <v>204</v>
      </c>
      <c r="B20" s="132" t="s">
        <v>2215</v>
      </c>
      <c r="C20" s="132" t="s">
        <v>3718</v>
      </c>
      <c r="D20" s="92">
        <v>1</v>
      </c>
      <c r="E20" s="133">
        <v>697.7</v>
      </c>
      <c r="F20" s="134">
        <v>697.7</v>
      </c>
      <c r="G20" s="135">
        <v>13.45</v>
      </c>
      <c r="H20" s="135">
        <v>13.45</v>
      </c>
      <c r="I20" s="92" t="s">
        <v>165</v>
      </c>
      <c r="J20" s="92">
        <f>VLOOKUP(B20,'[1]09.02.2026'!$C$3:$J$2063,8,0)</f>
        <v>0</v>
      </c>
      <c r="K20" s="92">
        <f t="shared" si="3"/>
        <v>0</v>
      </c>
      <c r="L20" s="77"/>
      <c r="M20" s="77">
        <v>1</v>
      </c>
      <c r="N20" s="77"/>
      <c r="O20" s="77"/>
      <c r="P20" s="77"/>
      <c r="Q20" s="136"/>
      <c r="R20" s="136"/>
      <c r="S20" s="136"/>
      <c r="T20" s="73">
        <f t="shared" si="2"/>
        <v>0</v>
      </c>
      <c r="U20" s="151"/>
      <c r="V20" s="182"/>
      <c r="W20" s="163"/>
      <c r="X20" s="60">
        <f>VLOOKUP(B20,'[3]ВОМ КГ-3 СОЭКС'!$C$3:$G$2063,5,0)</f>
        <v>697.7</v>
      </c>
      <c r="Y20" s="161">
        <f t="shared" si="0"/>
        <v>0</v>
      </c>
    </row>
    <row r="21" spans="1:25" x14ac:dyDescent="0.3">
      <c r="A21" s="131" t="s">
        <v>206</v>
      </c>
      <c r="B21" s="132" t="s">
        <v>2216</v>
      </c>
      <c r="C21" s="132" t="s">
        <v>3719</v>
      </c>
      <c r="D21" s="92">
        <v>2</v>
      </c>
      <c r="E21" s="133">
        <v>673.5</v>
      </c>
      <c r="F21" s="134">
        <v>1347</v>
      </c>
      <c r="G21" s="135">
        <v>12.75</v>
      </c>
      <c r="H21" s="135">
        <v>25.5</v>
      </c>
      <c r="I21" s="92" t="s">
        <v>170</v>
      </c>
      <c r="J21" s="92">
        <f>VLOOKUP(B21,'[1]09.02.2026'!$C$3:$J$2063,8,0)</f>
        <v>0</v>
      </c>
      <c r="K21" s="92">
        <f t="shared" si="3"/>
        <v>0</v>
      </c>
      <c r="L21" s="77"/>
      <c r="M21" s="77">
        <v>2</v>
      </c>
      <c r="N21" s="77"/>
      <c r="O21" s="77"/>
      <c r="P21" s="77"/>
      <c r="Q21" s="136"/>
      <c r="R21" s="136"/>
      <c r="S21" s="136"/>
      <c r="T21" s="73">
        <f t="shared" si="2"/>
        <v>0</v>
      </c>
      <c r="U21" s="151"/>
      <c r="V21" s="182"/>
      <c r="W21" s="163"/>
      <c r="X21" s="60">
        <f>VLOOKUP(B21,'[3]ВОМ КГ-3 СОЭКС'!$C$3:$G$2063,5,0)</f>
        <v>1347</v>
      </c>
      <c r="Y21" s="161">
        <f t="shared" si="0"/>
        <v>0</v>
      </c>
    </row>
    <row r="22" spans="1:25" x14ac:dyDescent="0.3">
      <c r="A22" s="131" t="s">
        <v>208</v>
      </c>
      <c r="B22" s="132" t="s">
        <v>2217</v>
      </c>
      <c r="C22" s="132" t="s">
        <v>3720</v>
      </c>
      <c r="D22" s="92">
        <v>1</v>
      </c>
      <c r="E22" s="133">
        <v>673.5</v>
      </c>
      <c r="F22" s="134">
        <v>673.5</v>
      </c>
      <c r="G22" s="135">
        <v>12.75</v>
      </c>
      <c r="H22" s="135">
        <v>12.75</v>
      </c>
      <c r="I22" s="92" t="s">
        <v>165</v>
      </c>
      <c r="J22" s="92">
        <f>VLOOKUP(B22,'[1]09.02.2026'!$C$3:$J$2063,8,0)</f>
        <v>0</v>
      </c>
      <c r="K22" s="92">
        <f t="shared" si="3"/>
        <v>0</v>
      </c>
      <c r="L22" s="77"/>
      <c r="M22" s="77">
        <v>1</v>
      </c>
      <c r="N22" s="77"/>
      <c r="O22" s="77"/>
      <c r="P22" s="77"/>
      <c r="Q22" s="136"/>
      <c r="R22" s="136"/>
      <c r="S22" s="136"/>
      <c r="T22" s="73">
        <f t="shared" si="2"/>
        <v>0</v>
      </c>
      <c r="U22" s="151"/>
      <c r="V22" s="182"/>
      <c r="W22" s="163"/>
      <c r="X22" s="60">
        <f>VLOOKUP(B22,'[3]ВОМ КГ-3 СОЭКС'!$C$3:$G$2063,5,0)</f>
        <v>673.5</v>
      </c>
      <c r="Y22" s="161">
        <f t="shared" si="0"/>
        <v>0</v>
      </c>
    </row>
    <row r="23" spans="1:25" x14ac:dyDescent="0.3">
      <c r="A23" s="131" t="s">
        <v>210</v>
      </c>
      <c r="B23" s="132" t="s">
        <v>2218</v>
      </c>
      <c r="C23" s="132" t="s">
        <v>3721</v>
      </c>
      <c r="D23" s="92">
        <v>1</v>
      </c>
      <c r="E23" s="133">
        <v>685.2</v>
      </c>
      <c r="F23" s="134">
        <v>685.2</v>
      </c>
      <c r="G23" s="135">
        <v>13.06</v>
      </c>
      <c r="H23" s="135">
        <v>13.06</v>
      </c>
      <c r="I23" s="92" t="s">
        <v>165</v>
      </c>
      <c r="J23" s="92">
        <f>VLOOKUP(B23,'[1]09.02.2026'!$C$3:$J$2063,8,0)</f>
        <v>0</v>
      </c>
      <c r="K23" s="92">
        <f t="shared" si="3"/>
        <v>0</v>
      </c>
      <c r="L23" s="77"/>
      <c r="M23" s="77">
        <v>1</v>
      </c>
      <c r="N23" s="77"/>
      <c r="O23" s="77"/>
      <c r="P23" s="77"/>
      <c r="Q23" s="136"/>
      <c r="R23" s="136"/>
      <c r="S23" s="136"/>
      <c r="T23" s="73">
        <f t="shared" si="2"/>
        <v>0</v>
      </c>
      <c r="U23" s="151"/>
      <c r="V23" s="182"/>
      <c r="W23" s="163"/>
      <c r="X23" s="60">
        <f>VLOOKUP(B23,'[3]ВОМ КГ-3 СОЭКС'!$C$3:$G$2063,5,0)</f>
        <v>685.2</v>
      </c>
      <c r="Y23" s="161">
        <f t="shared" si="0"/>
        <v>0</v>
      </c>
    </row>
    <row r="24" spans="1:25" x14ac:dyDescent="0.3">
      <c r="A24" s="131" t="s">
        <v>212</v>
      </c>
      <c r="B24" s="132" t="s">
        <v>2219</v>
      </c>
      <c r="C24" s="132" t="s">
        <v>3722</v>
      </c>
      <c r="D24" s="92">
        <v>2</v>
      </c>
      <c r="E24" s="133">
        <v>673.5</v>
      </c>
      <c r="F24" s="134">
        <v>1347</v>
      </c>
      <c r="G24" s="135">
        <v>12.75</v>
      </c>
      <c r="H24" s="135">
        <v>25.5</v>
      </c>
      <c r="I24" s="92" t="s">
        <v>170</v>
      </c>
      <c r="J24" s="92">
        <f>VLOOKUP(B24,'[1]09.02.2026'!$C$3:$J$2063,8,0)</f>
        <v>0</v>
      </c>
      <c r="K24" s="92">
        <f t="shared" si="3"/>
        <v>0</v>
      </c>
      <c r="L24" s="77"/>
      <c r="M24" s="77">
        <v>2</v>
      </c>
      <c r="N24" s="77"/>
      <c r="O24" s="77"/>
      <c r="P24" s="77"/>
      <c r="Q24" s="136"/>
      <c r="R24" s="136"/>
      <c r="S24" s="136"/>
      <c r="T24" s="73">
        <f t="shared" si="2"/>
        <v>0</v>
      </c>
      <c r="U24" s="151"/>
      <c r="V24" s="182"/>
      <c r="W24" s="163"/>
      <c r="X24" s="60">
        <f>VLOOKUP(B24,'[3]ВОМ КГ-3 СОЭКС'!$C$3:$G$2063,5,0)</f>
        <v>1347</v>
      </c>
      <c r="Y24" s="161">
        <f t="shared" si="0"/>
        <v>0</v>
      </c>
    </row>
    <row r="25" spans="1:25" x14ac:dyDescent="0.3">
      <c r="A25" s="131" t="s">
        <v>214</v>
      </c>
      <c r="B25" s="132" t="s">
        <v>2220</v>
      </c>
      <c r="C25" s="132" t="s">
        <v>3723</v>
      </c>
      <c r="D25" s="92">
        <v>1</v>
      </c>
      <c r="E25" s="133">
        <v>673.5</v>
      </c>
      <c r="F25" s="134">
        <v>673.5</v>
      </c>
      <c r="G25" s="135">
        <v>12.75</v>
      </c>
      <c r="H25" s="135">
        <v>12.75</v>
      </c>
      <c r="I25" s="92" t="s">
        <v>165</v>
      </c>
      <c r="J25" s="92">
        <f>VLOOKUP(B25,'[1]09.02.2026'!$C$3:$J$2063,8,0)</f>
        <v>0</v>
      </c>
      <c r="K25" s="92">
        <f t="shared" si="3"/>
        <v>0</v>
      </c>
      <c r="L25" s="77"/>
      <c r="M25" s="77"/>
      <c r="N25" s="77">
        <v>1</v>
      </c>
      <c r="O25" s="77"/>
      <c r="P25" s="77"/>
      <c r="Q25" s="136"/>
      <c r="R25" s="136"/>
      <c r="S25" s="136"/>
      <c r="T25" s="73">
        <f t="shared" si="2"/>
        <v>0</v>
      </c>
      <c r="U25" s="151"/>
      <c r="V25" s="182"/>
      <c r="W25" s="163"/>
      <c r="X25" s="60">
        <f>VLOOKUP(B25,'[3]ВОМ КГ-3 СОЭКС'!$C$3:$G$2063,5,0)</f>
        <v>673.5</v>
      </c>
      <c r="Y25" s="161">
        <f t="shared" si="0"/>
        <v>0</v>
      </c>
    </row>
    <row r="26" spans="1:25" x14ac:dyDescent="0.3">
      <c r="A26" s="131" t="s">
        <v>216</v>
      </c>
      <c r="B26" s="132" t="s">
        <v>2221</v>
      </c>
      <c r="C26" s="132" t="s">
        <v>3724</v>
      </c>
      <c r="D26" s="92">
        <v>1</v>
      </c>
      <c r="E26" s="133">
        <v>685.2</v>
      </c>
      <c r="F26" s="134">
        <v>685.2</v>
      </c>
      <c r="G26" s="135">
        <v>13.06</v>
      </c>
      <c r="H26" s="135">
        <v>13.06</v>
      </c>
      <c r="I26" s="92" t="s">
        <v>165</v>
      </c>
      <c r="J26" s="92">
        <f>VLOOKUP(B26,'[1]09.02.2026'!$C$3:$J$2063,8,0)</f>
        <v>0</v>
      </c>
      <c r="K26" s="92">
        <f t="shared" si="3"/>
        <v>0</v>
      </c>
      <c r="L26" s="77"/>
      <c r="M26" s="77"/>
      <c r="N26" s="77">
        <v>1</v>
      </c>
      <c r="O26" s="77"/>
      <c r="P26" s="77"/>
      <c r="Q26" s="136"/>
      <c r="R26" s="136"/>
      <c r="S26" s="136"/>
      <c r="T26" s="73">
        <f t="shared" si="2"/>
        <v>0</v>
      </c>
      <c r="U26" s="151"/>
      <c r="V26" s="182"/>
      <c r="W26" s="163"/>
      <c r="X26" s="60">
        <f>VLOOKUP(B26,'[3]ВОМ КГ-3 СОЭКС'!$C$3:$G$2063,5,0)</f>
        <v>685.2</v>
      </c>
      <c r="Y26" s="161">
        <f t="shared" si="0"/>
        <v>0</v>
      </c>
    </row>
    <row r="27" spans="1:25" x14ac:dyDescent="0.3">
      <c r="A27" s="131" t="s">
        <v>218</v>
      </c>
      <c r="B27" s="132" t="s">
        <v>2222</v>
      </c>
      <c r="C27" s="132" t="s">
        <v>3725</v>
      </c>
      <c r="D27" s="92">
        <v>2</v>
      </c>
      <c r="E27" s="133">
        <v>686</v>
      </c>
      <c r="F27" s="134">
        <v>1372</v>
      </c>
      <c r="G27" s="135">
        <v>13.14</v>
      </c>
      <c r="H27" s="135">
        <v>26.28</v>
      </c>
      <c r="I27" s="92" t="s">
        <v>170</v>
      </c>
      <c r="J27" s="92">
        <f>VLOOKUP(B27,'[1]09.02.2026'!$C$3:$J$2063,8,0)</f>
        <v>0</v>
      </c>
      <c r="K27" s="92">
        <f t="shared" si="3"/>
        <v>0</v>
      </c>
      <c r="L27" s="77"/>
      <c r="M27" s="77"/>
      <c r="N27" s="77">
        <v>2</v>
      </c>
      <c r="O27" s="77"/>
      <c r="P27" s="77"/>
      <c r="Q27" s="136"/>
      <c r="R27" s="136"/>
      <c r="S27" s="136"/>
      <c r="T27" s="73">
        <f t="shared" si="2"/>
        <v>0</v>
      </c>
      <c r="U27" s="151"/>
      <c r="V27" s="182"/>
      <c r="W27" s="163"/>
      <c r="X27" s="60">
        <f>VLOOKUP(B27,'[3]ВОМ КГ-3 СОЭКС'!$C$3:$G$2063,5,0)</f>
        <v>1372</v>
      </c>
      <c r="Y27" s="161">
        <f t="shared" si="0"/>
        <v>0</v>
      </c>
    </row>
    <row r="28" spans="1:25" x14ac:dyDescent="0.3">
      <c r="A28" s="131" t="s">
        <v>220</v>
      </c>
      <c r="B28" s="132" t="s">
        <v>2223</v>
      </c>
      <c r="C28" s="132" t="s">
        <v>3726</v>
      </c>
      <c r="D28" s="92">
        <v>1</v>
      </c>
      <c r="E28" s="133">
        <v>686</v>
      </c>
      <c r="F28" s="134">
        <v>686</v>
      </c>
      <c r="G28" s="135">
        <v>13.14</v>
      </c>
      <c r="H28" s="135">
        <v>13.14</v>
      </c>
      <c r="I28" s="92" t="s">
        <v>165</v>
      </c>
      <c r="J28" s="92">
        <f>VLOOKUP(B28,'[1]09.02.2026'!$C$3:$J$2063,8,0)</f>
        <v>0</v>
      </c>
      <c r="K28" s="92">
        <f t="shared" si="3"/>
        <v>0</v>
      </c>
      <c r="L28" s="77"/>
      <c r="M28" s="77"/>
      <c r="N28" s="77">
        <v>1</v>
      </c>
      <c r="O28" s="77"/>
      <c r="P28" s="77"/>
      <c r="Q28" s="136"/>
      <c r="R28" s="136"/>
      <c r="S28" s="136"/>
      <c r="T28" s="73">
        <f t="shared" si="2"/>
        <v>0</v>
      </c>
      <c r="U28" s="151"/>
      <c r="V28" s="182"/>
      <c r="W28" s="163"/>
      <c r="X28" s="60">
        <f>VLOOKUP(B28,'[3]ВОМ КГ-3 СОЭКС'!$C$3:$G$2063,5,0)</f>
        <v>686</v>
      </c>
      <c r="Y28" s="161">
        <f t="shared" si="0"/>
        <v>0</v>
      </c>
    </row>
    <row r="29" spans="1:25" x14ac:dyDescent="0.3">
      <c r="A29" s="131" t="s">
        <v>222</v>
      </c>
      <c r="B29" s="132" t="s">
        <v>2224</v>
      </c>
      <c r="C29" s="132" t="s">
        <v>3727</v>
      </c>
      <c r="D29" s="92">
        <v>1</v>
      </c>
      <c r="E29" s="133">
        <v>697.7</v>
      </c>
      <c r="F29" s="134">
        <v>697.7</v>
      </c>
      <c r="G29" s="135">
        <v>13.45</v>
      </c>
      <c r="H29" s="135">
        <v>13.45</v>
      </c>
      <c r="I29" s="92" t="s">
        <v>165</v>
      </c>
      <c r="J29" s="92">
        <f>VLOOKUP(B29,'[1]09.02.2026'!$C$3:$J$2063,8,0)</f>
        <v>0</v>
      </c>
      <c r="K29" s="92">
        <f t="shared" si="3"/>
        <v>0</v>
      </c>
      <c r="L29" s="77"/>
      <c r="M29" s="77"/>
      <c r="N29" s="77">
        <v>1</v>
      </c>
      <c r="O29" s="77"/>
      <c r="P29" s="77"/>
      <c r="Q29" s="136"/>
      <c r="R29" s="136"/>
      <c r="S29" s="136"/>
      <c r="T29" s="73">
        <f t="shared" si="2"/>
        <v>0</v>
      </c>
      <c r="U29" s="151"/>
      <c r="V29" s="182"/>
      <c r="W29" s="163"/>
      <c r="X29" s="60">
        <f>VLOOKUP(B29,'[3]ВОМ КГ-3 СОЭКС'!$C$3:$G$2063,5,0)</f>
        <v>697.7</v>
      </c>
      <c r="Y29" s="161">
        <f t="shared" si="0"/>
        <v>0</v>
      </c>
    </row>
    <row r="30" spans="1:25" x14ac:dyDescent="0.3">
      <c r="A30" s="131" t="s">
        <v>224</v>
      </c>
      <c r="B30" s="132" t="s">
        <v>2225</v>
      </c>
      <c r="C30" s="132" t="s">
        <v>3728</v>
      </c>
      <c r="D30" s="92">
        <v>2</v>
      </c>
      <c r="E30" s="133">
        <v>673.5</v>
      </c>
      <c r="F30" s="134">
        <v>1347</v>
      </c>
      <c r="G30" s="135">
        <v>12.75</v>
      </c>
      <c r="H30" s="135">
        <v>25.5</v>
      </c>
      <c r="I30" s="92" t="s">
        <v>170</v>
      </c>
      <c r="J30" s="92">
        <f>VLOOKUP(B30,'[1]09.02.2026'!$C$3:$J$2063,8,0)</f>
        <v>0</v>
      </c>
      <c r="K30" s="92">
        <f t="shared" si="3"/>
        <v>0</v>
      </c>
      <c r="L30" s="77"/>
      <c r="M30" s="77"/>
      <c r="N30" s="77">
        <v>2</v>
      </c>
      <c r="O30" s="77"/>
      <c r="P30" s="77"/>
      <c r="Q30" s="136"/>
      <c r="R30" s="136"/>
      <c r="S30" s="136"/>
      <c r="T30" s="73">
        <f t="shared" si="2"/>
        <v>0</v>
      </c>
      <c r="U30" s="151"/>
      <c r="V30" s="182"/>
      <c r="W30" s="163"/>
      <c r="X30" s="60">
        <f>VLOOKUP(B30,'[3]ВОМ КГ-3 СОЭКС'!$C$3:$G$2063,5,0)</f>
        <v>1347</v>
      </c>
      <c r="Y30" s="161">
        <f t="shared" si="0"/>
        <v>0</v>
      </c>
    </row>
    <row r="31" spans="1:25" x14ac:dyDescent="0.3">
      <c r="A31" s="131" t="s">
        <v>226</v>
      </c>
      <c r="B31" s="132" t="s">
        <v>2226</v>
      </c>
      <c r="C31" s="132" t="s">
        <v>3729</v>
      </c>
      <c r="D31" s="92">
        <v>1</v>
      </c>
      <c r="E31" s="133">
        <v>652.20000000000005</v>
      </c>
      <c r="F31" s="134">
        <v>652.20000000000005</v>
      </c>
      <c r="G31" s="135">
        <v>12.35</v>
      </c>
      <c r="H31" s="135">
        <v>12.35</v>
      </c>
      <c r="I31" s="92" t="s">
        <v>165</v>
      </c>
      <c r="J31" s="92">
        <f>VLOOKUP(B31,'[1]09.02.2026'!$C$3:$J$2063,8,0)</f>
        <v>0</v>
      </c>
      <c r="K31" s="92">
        <f t="shared" si="3"/>
        <v>0</v>
      </c>
      <c r="L31" s="77"/>
      <c r="M31" s="77"/>
      <c r="N31" s="77"/>
      <c r="O31" s="77">
        <v>1</v>
      </c>
      <c r="P31" s="77"/>
      <c r="Q31" s="136"/>
      <c r="R31" s="136"/>
      <c r="S31" s="136"/>
      <c r="T31" s="73">
        <f t="shared" si="2"/>
        <v>0</v>
      </c>
      <c r="U31" s="151"/>
      <c r="V31" s="182"/>
      <c r="W31" s="163"/>
      <c r="X31" s="60">
        <f>VLOOKUP(B31,'[3]ВОМ КГ-3 СОЭКС'!$C$3:$G$2063,5,0)</f>
        <v>652.20000000000005</v>
      </c>
      <c r="Y31" s="161">
        <f t="shared" si="0"/>
        <v>0</v>
      </c>
    </row>
    <row r="32" spans="1:25" x14ac:dyDescent="0.3">
      <c r="A32" s="131" t="s">
        <v>228</v>
      </c>
      <c r="B32" s="132" t="s">
        <v>2227</v>
      </c>
      <c r="C32" s="132" t="s">
        <v>3730</v>
      </c>
      <c r="D32" s="92">
        <v>1</v>
      </c>
      <c r="E32" s="133">
        <v>663.9</v>
      </c>
      <c r="F32" s="134">
        <v>663.9</v>
      </c>
      <c r="G32" s="135">
        <v>12.67</v>
      </c>
      <c r="H32" s="135">
        <v>12.67</v>
      </c>
      <c r="I32" s="92" t="s">
        <v>165</v>
      </c>
      <c r="J32" s="92">
        <f>VLOOKUP(B32,'[1]09.02.2026'!$C$3:$J$2063,8,0)</f>
        <v>0</v>
      </c>
      <c r="K32" s="92">
        <f t="shared" si="3"/>
        <v>0</v>
      </c>
      <c r="L32" s="77"/>
      <c r="M32" s="77"/>
      <c r="N32" s="77"/>
      <c r="O32" s="77">
        <v>1</v>
      </c>
      <c r="P32" s="77"/>
      <c r="Q32" s="136"/>
      <c r="R32" s="136"/>
      <c r="S32" s="136"/>
      <c r="T32" s="73">
        <f t="shared" si="2"/>
        <v>0</v>
      </c>
      <c r="U32" s="151"/>
      <c r="V32" s="182"/>
      <c r="W32" s="163"/>
      <c r="X32" s="60">
        <f>VLOOKUP(B32,'[3]ВОМ КГ-3 СОЭКС'!$C$3:$G$2063,5,0)</f>
        <v>663.9</v>
      </c>
      <c r="Y32" s="161">
        <f t="shared" si="0"/>
        <v>0</v>
      </c>
    </row>
    <row r="33" spans="1:25" x14ac:dyDescent="0.3">
      <c r="A33" s="131" t="s">
        <v>230</v>
      </c>
      <c r="B33" s="132" t="s">
        <v>2228</v>
      </c>
      <c r="C33" s="132" t="s">
        <v>3731</v>
      </c>
      <c r="D33" s="92">
        <v>2</v>
      </c>
      <c r="E33" s="133">
        <v>652.20000000000005</v>
      </c>
      <c r="F33" s="134">
        <v>1304.4000000000001</v>
      </c>
      <c r="G33" s="135">
        <v>12.35</v>
      </c>
      <c r="H33" s="135">
        <v>24.7</v>
      </c>
      <c r="I33" s="92" t="s">
        <v>170</v>
      </c>
      <c r="J33" s="92">
        <f>VLOOKUP(B33,'[1]09.02.2026'!$C$3:$J$2063,8,0)</f>
        <v>0</v>
      </c>
      <c r="K33" s="92">
        <f t="shared" si="3"/>
        <v>0</v>
      </c>
      <c r="L33" s="77"/>
      <c r="M33" s="77"/>
      <c r="N33" s="77"/>
      <c r="O33" s="77">
        <v>2</v>
      </c>
      <c r="P33" s="77"/>
      <c r="Q33" s="136"/>
      <c r="R33" s="136"/>
      <c r="S33" s="136"/>
      <c r="T33" s="73">
        <f t="shared" si="2"/>
        <v>0</v>
      </c>
      <c r="U33" s="151"/>
      <c r="V33" s="182"/>
      <c r="W33" s="163"/>
      <c r="X33" s="60">
        <f>VLOOKUP(B33,'[3]ВОМ КГ-3 СОЭКС'!$C$3:$G$2063,5,0)</f>
        <v>1304.4000000000001</v>
      </c>
      <c r="Y33" s="161">
        <f t="shared" si="0"/>
        <v>0</v>
      </c>
    </row>
    <row r="34" spans="1:25" x14ac:dyDescent="0.3">
      <c r="A34" s="131" t="s">
        <v>232</v>
      </c>
      <c r="B34" s="132" t="s">
        <v>2229</v>
      </c>
      <c r="C34" s="132" t="s">
        <v>3732</v>
      </c>
      <c r="D34" s="92">
        <v>1</v>
      </c>
      <c r="E34" s="133">
        <v>664.1</v>
      </c>
      <c r="F34" s="134">
        <v>664.1</v>
      </c>
      <c r="G34" s="135">
        <v>12.71</v>
      </c>
      <c r="H34" s="135">
        <v>12.71</v>
      </c>
      <c r="I34" s="92" t="s">
        <v>165</v>
      </c>
      <c r="J34" s="92">
        <f>VLOOKUP(B34,'[1]09.02.2026'!$C$3:$J$2063,8,0)</f>
        <v>0</v>
      </c>
      <c r="K34" s="92">
        <f t="shared" si="3"/>
        <v>0</v>
      </c>
      <c r="L34" s="77"/>
      <c r="M34" s="77"/>
      <c r="N34" s="77"/>
      <c r="O34" s="77">
        <v>1</v>
      </c>
      <c r="P34" s="77"/>
      <c r="Q34" s="136"/>
      <c r="R34" s="136"/>
      <c r="S34" s="136"/>
      <c r="T34" s="73">
        <f t="shared" si="2"/>
        <v>0</v>
      </c>
      <c r="U34" s="151"/>
      <c r="V34" s="182"/>
      <c r="W34" s="163"/>
      <c r="X34" s="60">
        <f>VLOOKUP(B34,'[3]ВОМ КГ-3 СОЭКС'!$C$3:$G$2063,5,0)</f>
        <v>664.1</v>
      </c>
      <c r="Y34" s="161">
        <f t="shared" si="0"/>
        <v>0</v>
      </c>
    </row>
    <row r="35" spans="1:25" x14ac:dyDescent="0.3">
      <c r="A35" s="131" t="s">
        <v>234</v>
      </c>
      <c r="B35" s="132" t="s">
        <v>2230</v>
      </c>
      <c r="C35" s="132" t="s">
        <v>3733</v>
      </c>
      <c r="D35" s="92">
        <v>1</v>
      </c>
      <c r="E35" s="133">
        <v>696.2</v>
      </c>
      <c r="F35" s="134">
        <v>696.2</v>
      </c>
      <c r="G35" s="135">
        <v>13.57</v>
      </c>
      <c r="H35" s="135">
        <v>13.57</v>
      </c>
      <c r="I35" s="92" t="s">
        <v>165</v>
      </c>
      <c r="J35" s="92">
        <f>VLOOKUP(B35,'[1]09.02.2026'!$C$3:$J$2063,8,0)</f>
        <v>0</v>
      </c>
      <c r="K35" s="92">
        <f t="shared" si="3"/>
        <v>0</v>
      </c>
      <c r="L35" s="77"/>
      <c r="M35" s="77"/>
      <c r="N35" s="77"/>
      <c r="O35" s="77">
        <v>1</v>
      </c>
      <c r="P35" s="77"/>
      <c r="Q35" s="136"/>
      <c r="R35" s="136"/>
      <c r="S35" s="136"/>
      <c r="T35" s="73">
        <f t="shared" si="2"/>
        <v>0</v>
      </c>
      <c r="U35" s="151"/>
      <c r="V35" s="182"/>
      <c r="W35" s="163"/>
      <c r="X35" s="60">
        <f>VLOOKUP(B35,'[3]ВОМ КГ-3 СОЭКС'!$C$3:$G$2063,5,0)</f>
        <v>696.2</v>
      </c>
      <c r="Y35" s="161">
        <f t="shared" si="0"/>
        <v>0</v>
      </c>
    </row>
    <row r="36" spans="1:25" x14ac:dyDescent="0.3">
      <c r="A36" s="131" t="s">
        <v>236</v>
      </c>
      <c r="B36" s="132" t="s">
        <v>2231</v>
      </c>
      <c r="C36" s="132" t="s">
        <v>3734</v>
      </c>
      <c r="D36" s="92">
        <v>1</v>
      </c>
      <c r="E36" s="133">
        <v>685.1</v>
      </c>
      <c r="F36" s="134">
        <v>685.1</v>
      </c>
      <c r="G36" s="135">
        <v>13.29</v>
      </c>
      <c r="H36" s="135">
        <v>13.29</v>
      </c>
      <c r="I36" s="92" t="s">
        <v>170</v>
      </c>
      <c r="J36" s="92">
        <f>VLOOKUP(B36,'[1]09.02.2026'!$C$3:$J$2063,8,0)</f>
        <v>0</v>
      </c>
      <c r="K36" s="92">
        <f t="shared" si="3"/>
        <v>0</v>
      </c>
      <c r="L36" s="77"/>
      <c r="M36" s="77"/>
      <c r="N36" s="77"/>
      <c r="O36" s="77">
        <v>1</v>
      </c>
      <c r="P36" s="77"/>
      <c r="Q36" s="136"/>
      <c r="R36" s="136"/>
      <c r="S36" s="136"/>
      <c r="T36" s="73">
        <f t="shared" si="2"/>
        <v>0</v>
      </c>
      <c r="U36" s="151"/>
      <c r="V36" s="182"/>
      <c r="W36" s="163"/>
      <c r="X36" s="60">
        <f>VLOOKUP(B36,'[3]ВОМ КГ-3 СОЭКС'!$C$3:$G$2063,5,0)</f>
        <v>685.1</v>
      </c>
      <c r="Y36" s="161">
        <f t="shared" si="0"/>
        <v>0</v>
      </c>
    </row>
    <row r="37" spans="1:25" x14ac:dyDescent="0.3">
      <c r="A37" s="131" t="s">
        <v>238</v>
      </c>
      <c r="B37" s="132" t="s">
        <v>2232</v>
      </c>
      <c r="C37" s="132" t="s">
        <v>3735</v>
      </c>
      <c r="D37" s="92">
        <v>1</v>
      </c>
      <c r="E37" s="133">
        <v>685.3</v>
      </c>
      <c r="F37" s="134">
        <v>685.3</v>
      </c>
      <c r="G37" s="135">
        <v>13.31</v>
      </c>
      <c r="H37" s="135">
        <v>13.31</v>
      </c>
      <c r="I37" s="92" t="s">
        <v>170</v>
      </c>
      <c r="J37" s="92">
        <f>VLOOKUP(B37,'[1]09.02.2026'!$C$3:$J$2063,8,0)</f>
        <v>0</v>
      </c>
      <c r="K37" s="92">
        <f t="shared" si="3"/>
        <v>0</v>
      </c>
      <c r="L37" s="77"/>
      <c r="M37" s="77"/>
      <c r="N37" s="77"/>
      <c r="O37" s="77">
        <v>1</v>
      </c>
      <c r="P37" s="77"/>
      <c r="Q37" s="136"/>
      <c r="R37" s="136"/>
      <c r="S37" s="136"/>
      <c r="T37" s="73">
        <f t="shared" si="2"/>
        <v>0</v>
      </c>
      <c r="U37" s="151"/>
      <c r="V37" s="182"/>
      <c r="W37" s="163"/>
      <c r="X37" s="60">
        <f>VLOOKUP(B37,'[3]ВОМ КГ-3 СОЭКС'!$C$3:$G$2063,5,0)</f>
        <v>685.3</v>
      </c>
      <c r="Y37" s="161">
        <f t="shared" si="0"/>
        <v>0</v>
      </c>
    </row>
    <row r="38" spans="1:25" x14ac:dyDescent="0.3">
      <c r="A38" s="131" t="s">
        <v>240</v>
      </c>
      <c r="B38" s="132" t="s">
        <v>2233</v>
      </c>
      <c r="C38" s="132" t="s">
        <v>3736</v>
      </c>
      <c r="D38" s="92">
        <v>1</v>
      </c>
      <c r="E38" s="133">
        <v>678.9</v>
      </c>
      <c r="F38" s="134">
        <v>678.9</v>
      </c>
      <c r="G38" s="135">
        <v>13.19</v>
      </c>
      <c r="H38" s="135">
        <v>13.19</v>
      </c>
      <c r="I38" s="92" t="s">
        <v>165</v>
      </c>
      <c r="J38" s="92">
        <f>VLOOKUP(B38,'[1]09.02.2026'!$C$3:$J$2063,8,0)</f>
        <v>0</v>
      </c>
      <c r="K38" s="92">
        <f t="shared" si="3"/>
        <v>0</v>
      </c>
      <c r="L38" s="77"/>
      <c r="M38" s="77"/>
      <c r="N38" s="77"/>
      <c r="O38" s="77"/>
      <c r="P38" s="77">
        <v>1</v>
      </c>
      <c r="Q38" s="136"/>
      <c r="R38" s="136"/>
      <c r="S38" s="136"/>
      <c r="T38" s="73">
        <f t="shared" si="2"/>
        <v>0</v>
      </c>
      <c r="U38" s="151"/>
      <c r="V38" s="182"/>
      <c r="W38" s="163"/>
      <c r="X38" s="60">
        <f>VLOOKUP(B38,'[3]ВОМ КГ-3 СОЭКС'!$C$3:$G$2063,5,0)</f>
        <v>678.9</v>
      </c>
      <c r="Y38" s="161">
        <f t="shared" si="0"/>
        <v>0</v>
      </c>
    </row>
    <row r="39" spans="1:25" x14ac:dyDescent="0.3">
      <c r="A39" s="131" t="s">
        <v>242</v>
      </c>
      <c r="B39" s="132" t="s">
        <v>2234</v>
      </c>
      <c r="C39" s="132" t="s">
        <v>3737</v>
      </c>
      <c r="D39" s="92">
        <v>1</v>
      </c>
      <c r="E39" s="133">
        <v>691.2</v>
      </c>
      <c r="F39" s="134">
        <v>691.2</v>
      </c>
      <c r="G39" s="135">
        <v>13.51</v>
      </c>
      <c r="H39" s="135">
        <v>13.51</v>
      </c>
      <c r="I39" s="92" t="s">
        <v>165</v>
      </c>
      <c r="J39" s="92">
        <f>VLOOKUP(B39,'[1]09.02.2026'!$C$3:$J$2063,8,0)</f>
        <v>0</v>
      </c>
      <c r="K39" s="92">
        <f t="shared" si="3"/>
        <v>0</v>
      </c>
      <c r="L39" s="77"/>
      <c r="M39" s="77"/>
      <c r="N39" s="77"/>
      <c r="O39" s="77"/>
      <c r="P39" s="77">
        <v>1</v>
      </c>
      <c r="Q39" s="136"/>
      <c r="R39" s="136"/>
      <c r="S39" s="136"/>
      <c r="T39" s="73">
        <f t="shared" si="2"/>
        <v>0</v>
      </c>
      <c r="U39" s="151"/>
      <c r="V39" s="182"/>
      <c r="W39" s="163"/>
      <c r="X39" s="60">
        <f>VLOOKUP(B39,'[3]ВОМ КГ-3 СОЭКС'!$C$3:$G$2063,5,0)</f>
        <v>691.2</v>
      </c>
      <c r="Y39" s="161">
        <f t="shared" si="0"/>
        <v>0</v>
      </c>
    </row>
    <row r="40" spans="1:25" x14ac:dyDescent="0.3">
      <c r="A40" s="131" t="s">
        <v>244</v>
      </c>
      <c r="B40" s="132" t="s">
        <v>2235</v>
      </c>
      <c r="C40" s="132" t="s">
        <v>3738</v>
      </c>
      <c r="D40" s="92">
        <v>1</v>
      </c>
      <c r="E40" s="133">
        <v>666.4</v>
      </c>
      <c r="F40" s="134">
        <v>666.4</v>
      </c>
      <c r="G40" s="135">
        <v>12.8</v>
      </c>
      <c r="H40" s="135">
        <v>12.8</v>
      </c>
      <c r="I40" s="92" t="s">
        <v>170</v>
      </c>
      <c r="J40" s="92">
        <f>VLOOKUP(B40,'[1]09.02.2026'!$C$3:$J$2063,8,0)</f>
        <v>0</v>
      </c>
      <c r="K40" s="92">
        <f t="shared" si="3"/>
        <v>0</v>
      </c>
      <c r="L40" s="77"/>
      <c r="M40" s="77"/>
      <c r="N40" s="77"/>
      <c r="O40" s="77"/>
      <c r="P40" s="77">
        <v>1</v>
      </c>
      <c r="Q40" s="136"/>
      <c r="R40" s="136"/>
      <c r="S40" s="136"/>
      <c r="T40" s="73">
        <f t="shared" si="2"/>
        <v>0</v>
      </c>
      <c r="U40" s="151"/>
      <c r="V40" s="182"/>
      <c r="W40" s="163"/>
      <c r="X40" s="60">
        <f>VLOOKUP(B40,'[3]ВОМ КГ-3 СОЭКС'!$C$3:$G$2063,5,0)</f>
        <v>666.4</v>
      </c>
      <c r="Y40" s="161">
        <f t="shared" si="0"/>
        <v>0</v>
      </c>
    </row>
    <row r="41" spans="1:25" x14ac:dyDescent="0.3">
      <c r="A41" s="131" t="s">
        <v>246</v>
      </c>
      <c r="B41" s="132" t="s">
        <v>2236</v>
      </c>
      <c r="C41" s="132" t="s">
        <v>3739</v>
      </c>
      <c r="D41" s="92">
        <v>1</v>
      </c>
      <c r="E41" s="133">
        <v>666.4</v>
      </c>
      <c r="F41" s="134">
        <v>666.4</v>
      </c>
      <c r="G41" s="135">
        <v>12.8</v>
      </c>
      <c r="H41" s="135">
        <v>12.8</v>
      </c>
      <c r="I41" s="92" t="s">
        <v>170</v>
      </c>
      <c r="J41" s="92">
        <f>VLOOKUP(B41,'[1]09.02.2026'!$C$3:$J$2063,8,0)</f>
        <v>0</v>
      </c>
      <c r="K41" s="92">
        <f t="shared" si="3"/>
        <v>0</v>
      </c>
      <c r="L41" s="77"/>
      <c r="M41" s="77"/>
      <c r="N41" s="77"/>
      <c r="O41" s="77"/>
      <c r="P41" s="77">
        <v>1</v>
      </c>
      <c r="Q41" s="136"/>
      <c r="R41" s="136"/>
      <c r="S41" s="136"/>
      <c r="T41" s="73">
        <f t="shared" si="2"/>
        <v>0</v>
      </c>
      <c r="U41" s="151"/>
      <c r="V41" s="182"/>
      <c r="W41" s="163"/>
      <c r="X41" s="60">
        <f>VLOOKUP(B41,'[3]ВОМ КГ-3 СОЭКС'!$C$3:$G$2063,5,0)</f>
        <v>666.4</v>
      </c>
      <c r="Y41" s="161">
        <f t="shared" si="0"/>
        <v>0</v>
      </c>
    </row>
    <row r="42" spans="1:25" x14ac:dyDescent="0.3">
      <c r="A42" s="131" t="s">
        <v>248</v>
      </c>
      <c r="B42" s="132" t="s">
        <v>2237</v>
      </c>
      <c r="C42" s="132" t="s">
        <v>3740</v>
      </c>
      <c r="D42" s="92">
        <v>1</v>
      </c>
      <c r="E42" s="133">
        <v>655.5</v>
      </c>
      <c r="F42" s="134">
        <v>655.5</v>
      </c>
      <c r="G42" s="135">
        <v>12.47</v>
      </c>
      <c r="H42" s="135">
        <v>12.47</v>
      </c>
      <c r="I42" s="92" t="s">
        <v>165</v>
      </c>
      <c r="J42" s="92">
        <f>VLOOKUP(B42,'[1]09.02.2026'!$C$3:$J$2063,8,0)</f>
        <v>0</v>
      </c>
      <c r="K42" s="92">
        <f t="shared" si="3"/>
        <v>0</v>
      </c>
      <c r="L42" s="77"/>
      <c r="M42" s="77"/>
      <c r="N42" s="77"/>
      <c r="O42" s="77"/>
      <c r="P42" s="77">
        <v>1</v>
      </c>
      <c r="Q42" s="136"/>
      <c r="R42" s="136"/>
      <c r="S42" s="136"/>
      <c r="T42" s="73">
        <f t="shared" si="2"/>
        <v>0</v>
      </c>
      <c r="U42" s="151"/>
      <c r="V42" s="182"/>
      <c r="W42" s="163"/>
      <c r="X42" s="60">
        <f>VLOOKUP(B42,'[3]ВОМ КГ-3 СОЭКС'!$C$3:$G$2063,5,0)</f>
        <v>655.5</v>
      </c>
      <c r="Y42" s="161">
        <f t="shared" si="0"/>
        <v>0</v>
      </c>
    </row>
    <row r="43" spans="1:25" x14ac:dyDescent="0.3">
      <c r="A43" s="131" t="s">
        <v>250</v>
      </c>
      <c r="B43" s="132" t="s">
        <v>2238</v>
      </c>
      <c r="C43" s="132" t="s">
        <v>3741</v>
      </c>
      <c r="D43" s="92">
        <v>1</v>
      </c>
      <c r="E43" s="133">
        <v>663.5</v>
      </c>
      <c r="F43" s="134">
        <v>663.5</v>
      </c>
      <c r="G43" s="135">
        <v>12.7</v>
      </c>
      <c r="H43" s="135">
        <v>12.7</v>
      </c>
      <c r="I43" s="92" t="s">
        <v>165</v>
      </c>
      <c r="J43" s="92">
        <f>VLOOKUP(B43,'[1]09.02.2026'!$C$3:$J$2063,8,0)</f>
        <v>0</v>
      </c>
      <c r="K43" s="92">
        <f t="shared" si="3"/>
        <v>0</v>
      </c>
      <c r="L43" s="77"/>
      <c r="M43" s="77"/>
      <c r="N43" s="77"/>
      <c r="O43" s="77"/>
      <c r="P43" s="77">
        <v>1</v>
      </c>
      <c r="Q43" s="136"/>
      <c r="R43" s="136"/>
      <c r="S43" s="136"/>
      <c r="T43" s="73">
        <f t="shared" si="2"/>
        <v>0</v>
      </c>
      <c r="U43" s="151"/>
      <c r="V43" s="182"/>
      <c r="W43" s="163"/>
      <c r="X43" s="60">
        <f>VLOOKUP(B43,'[3]ВОМ КГ-3 СОЭКС'!$C$3:$G$2063,5,0)</f>
        <v>663.5</v>
      </c>
      <c r="Y43" s="161">
        <f t="shared" si="0"/>
        <v>0</v>
      </c>
    </row>
    <row r="44" spans="1:25" x14ac:dyDescent="0.3">
      <c r="A44" s="131" t="s">
        <v>252</v>
      </c>
      <c r="B44" s="132" t="s">
        <v>2239</v>
      </c>
      <c r="C44" s="132" t="s">
        <v>3742</v>
      </c>
      <c r="D44" s="92">
        <v>1</v>
      </c>
      <c r="E44" s="133">
        <v>668</v>
      </c>
      <c r="F44" s="134">
        <v>668</v>
      </c>
      <c r="G44" s="135">
        <v>12.86</v>
      </c>
      <c r="H44" s="135">
        <v>12.86</v>
      </c>
      <c r="I44" s="92" t="s">
        <v>165</v>
      </c>
      <c r="J44" s="92">
        <f>VLOOKUP(B44,'[1]09.02.2026'!$C$3:$J$2063,8,0)</f>
        <v>0</v>
      </c>
      <c r="K44" s="92">
        <f t="shared" si="3"/>
        <v>0</v>
      </c>
      <c r="L44" s="77"/>
      <c r="M44" s="77"/>
      <c r="N44" s="77"/>
      <c r="O44" s="77"/>
      <c r="P44" s="77">
        <v>1</v>
      </c>
      <c r="Q44" s="136"/>
      <c r="R44" s="136"/>
      <c r="S44" s="136"/>
      <c r="T44" s="73">
        <f t="shared" si="2"/>
        <v>0</v>
      </c>
      <c r="U44" s="151"/>
      <c r="V44" s="182"/>
      <c r="W44" s="163"/>
      <c r="X44" s="60">
        <f>VLOOKUP(B44,'[3]ВОМ КГ-3 СОЭКС'!$C$3:$G$2063,5,0)</f>
        <v>668</v>
      </c>
      <c r="Y44" s="161">
        <f t="shared" si="0"/>
        <v>0</v>
      </c>
    </row>
    <row r="45" spans="1:25" x14ac:dyDescent="0.3">
      <c r="A45" s="131" t="s">
        <v>254</v>
      </c>
      <c r="B45" s="132" t="s">
        <v>2240</v>
      </c>
      <c r="C45" s="132" t="s">
        <v>3743</v>
      </c>
      <c r="D45" s="92">
        <v>1</v>
      </c>
      <c r="E45" s="133">
        <v>678.4</v>
      </c>
      <c r="F45" s="134">
        <v>678.4</v>
      </c>
      <c r="G45" s="135">
        <v>13.16</v>
      </c>
      <c r="H45" s="135">
        <v>13.16</v>
      </c>
      <c r="I45" s="92" t="s">
        <v>165</v>
      </c>
      <c r="J45" s="92">
        <f>VLOOKUP(B45,'[1]09.02.2026'!$C$3:$J$2063,8,0)</f>
        <v>0</v>
      </c>
      <c r="K45" s="92">
        <f t="shared" si="3"/>
        <v>0</v>
      </c>
      <c r="L45" s="77"/>
      <c r="M45" s="77"/>
      <c r="N45" s="77"/>
      <c r="O45" s="77"/>
      <c r="P45" s="77">
        <v>1</v>
      </c>
      <c r="Q45" s="136"/>
      <c r="R45" s="136"/>
      <c r="S45" s="136"/>
      <c r="T45" s="73">
        <f t="shared" si="2"/>
        <v>0</v>
      </c>
      <c r="U45" s="151"/>
      <c r="V45" s="182"/>
      <c r="W45" s="163"/>
      <c r="X45" s="60">
        <f>VLOOKUP(B45,'[3]ВОМ КГ-3 СОЭКС'!$C$3:$G$2063,5,0)</f>
        <v>678.4</v>
      </c>
      <c r="Y45" s="161">
        <f t="shared" si="0"/>
        <v>0</v>
      </c>
    </row>
    <row r="46" spans="1:25" x14ac:dyDescent="0.3">
      <c r="A46" s="131" t="s">
        <v>256</v>
      </c>
      <c r="B46" s="132" t="s">
        <v>2241</v>
      </c>
      <c r="C46" s="132" t="s">
        <v>3744</v>
      </c>
      <c r="D46" s="92">
        <v>2</v>
      </c>
      <c r="E46" s="133">
        <v>658.3</v>
      </c>
      <c r="F46" s="134">
        <v>1316.6</v>
      </c>
      <c r="G46" s="135">
        <v>12.62</v>
      </c>
      <c r="H46" s="135">
        <v>25.24</v>
      </c>
      <c r="I46" s="92" t="s">
        <v>165</v>
      </c>
      <c r="J46" s="92">
        <f>VLOOKUP(B46,'[1]09.02.2026'!$C$3:$J$2063,8,0)</f>
        <v>0</v>
      </c>
      <c r="K46" s="92">
        <f t="shared" si="3"/>
        <v>0</v>
      </c>
      <c r="L46" s="77"/>
      <c r="M46" s="77"/>
      <c r="N46" s="77"/>
      <c r="O46" s="77"/>
      <c r="P46" s="77"/>
      <c r="Q46" s="136">
        <v>1</v>
      </c>
      <c r="R46" s="136"/>
      <c r="S46" s="136">
        <v>1</v>
      </c>
      <c r="T46" s="73">
        <f t="shared" si="2"/>
        <v>0</v>
      </c>
      <c r="U46" s="151"/>
      <c r="V46" s="182"/>
      <c r="W46" s="163"/>
      <c r="X46" s="60">
        <f>VLOOKUP(B46,'[3]ВОМ КГ-3 СОЭКС'!$C$3:$G$2063,5,0)</f>
        <v>1316.6</v>
      </c>
      <c r="Y46" s="161">
        <f t="shared" si="0"/>
        <v>0</v>
      </c>
    </row>
    <row r="47" spans="1:25" x14ac:dyDescent="0.3">
      <c r="A47" s="131" t="s">
        <v>258</v>
      </c>
      <c r="B47" s="132" t="s">
        <v>2242</v>
      </c>
      <c r="C47" s="132" t="s">
        <v>3745</v>
      </c>
      <c r="D47" s="92">
        <v>2</v>
      </c>
      <c r="E47" s="133">
        <v>670.6</v>
      </c>
      <c r="F47" s="134">
        <v>1341.2</v>
      </c>
      <c r="G47" s="135">
        <v>12.95</v>
      </c>
      <c r="H47" s="135">
        <v>25.9</v>
      </c>
      <c r="I47" s="92" t="s">
        <v>165</v>
      </c>
      <c r="J47" s="92">
        <f>VLOOKUP(B47,'[1]09.02.2026'!$C$3:$J$2063,8,0)</f>
        <v>0</v>
      </c>
      <c r="K47" s="92">
        <f t="shared" si="3"/>
        <v>0</v>
      </c>
      <c r="L47" s="77"/>
      <c r="M47" s="77"/>
      <c r="N47" s="77"/>
      <c r="O47" s="77"/>
      <c r="P47" s="77"/>
      <c r="Q47" s="136">
        <v>1</v>
      </c>
      <c r="R47" s="136"/>
      <c r="S47" s="136">
        <v>1</v>
      </c>
      <c r="T47" s="73">
        <f t="shared" si="2"/>
        <v>0</v>
      </c>
      <c r="U47" s="151"/>
      <c r="V47" s="182"/>
      <c r="W47" s="163"/>
      <c r="X47" s="60">
        <f>VLOOKUP(B47,'[3]ВОМ КГ-3 СОЭКС'!$C$3:$G$2063,5,0)</f>
        <v>1341.2</v>
      </c>
      <c r="Y47" s="161">
        <f t="shared" si="0"/>
        <v>0</v>
      </c>
    </row>
    <row r="48" spans="1:25" x14ac:dyDescent="0.3">
      <c r="A48" s="131" t="s">
        <v>260</v>
      </c>
      <c r="B48" s="132" t="s">
        <v>2243</v>
      </c>
      <c r="C48" s="132" t="s">
        <v>3746</v>
      </c>
      <c r="D48" s="92">
        <v>4</v>
      </c>
      <c r="E48" s="133">
        <v>645.79999999999995</v>
      </c>
      <c r="F48" s="134">
        <v>2583.1999999999998</v>
      </c>
      <c r="G48" s="135">
        <v>12.24</v>
      </c>
      <c r="H48" s="135">
        <v>48.96</v>
      </c>
      <c r="I48" s="92" t="s">
        <v>170</v>
      </c>
      <c r="J48" s="92">
        <f>VLOOKUP(B48,'[1]09.02.2026'!$C$3:$J$2063,8,0)</f>
        <v>0</v>
      </c>
      <c r="K48" s="92">
        <f t="shared" si="3"/>
        <v>0</v>
      </c>
      <c r="L48" s="77"/>
      <c r="M48" s="77"/>
      <c r="N48" s="77"/>
      <c r="O48" s="77"/>
      <c r="P48" s="77"/>
      <c r="Q48" s="136">
        <v>2</v>
      </c>
      <c r="R48" s="136"/>
      <c r="S48" s="136">
        <v>2</v>
      </c>
      <c r="T48" s="73">
        <f t="shared" si="2"/>
        <v>0</v>
      </c>
      <c r="U48" s="151"/>
      <c r="V48" s="182"/>
      <c r="W48" s="163"/>
      <c r="X48" s="60">
        <f>VLOOKUP(B48,'[3]ВОМ КГ-3 СОЭКС'!$C$3:$G$2063,5,0)</f>
        <v>2583.1999999999998</v>
      </c>
      <c r="Y48" s="161">
        <f t="shared" si="0"/>
        <v>0</v>
      </c>
    </row>
    <row r="49" spans="1:25" x14ac:dyDescent="0.3">
      <c r="A49" s="131" t="s">
        <v>262</v>
      </c>
      <c r="B49" s="132" t="s">
        <v>2244</v>
      </c>
      <c r="C49" s="132" t="s">
        <v>3747</v>
      </c>
      <c r="D49" s="92">
        <v>1</v>
      </c>
      <c r="E49" s="133">
        <v>645.79999999999995</v>
      </c>
      <c r="F49" s="134">
        <v>645.79999999999995</v>
      </c>
      <c r="G49" s="135">
        <v>12.24</v>
      </c>
      <c r="H49" s="135">
        <v>12.24</v>
      </c>
      <c r="I49" s="92" t="s">
        <v>165</v>
      </c>
      <c r="J49" s="92">
        <f>VLOOKUP(B49,'[1]09.02.2026'!$C$3:$J$2063,8,0)</f>
        <v>0</v>
      </c>
      <c r="K49" s="92">
        <f t="shared" si="3"/>
        <v>0</v>
      </c>
      <c r="L49" s="77"/>
      <c r="M49" s="77"/>
      <c r="N49" s="77"/>
      <c r="O49" s="77"/>
      <c r="P49" s="77"/>
      <c r="Q49" s="136">
        <v>1</v>
      </c>
      <c r="R49" s="136"/>
      <c r="S49" s="136"/>
      <c r="T49" s="73">
        <f t="shared" si="2"/>
        <v>0</v>
      </c>
      <c r="U49" s="151"/>
      <c r="V49" s="182"/>
      <c r="W49" s="163"/>
      <c r="X49" s="60">
        <f>VLOOKUP(B49,'[3]ВОМ КГ-3 СОЭКС'!$C$3:$G$2063,5,0)</f>
        <v>645.79999999999995</v>
      </c>
      <c r="Y49" s="161">
        <f t="shared" si="0"/>
        <v>0</v>
      </c>
    </row>
    <row r="50" spans="1:25" x14ac:dyDescent="0.3">
      <c r="A50" s="131" t="s">
        <v>264</v>
      </c>
      <c r="B50" s="132" t="s">
        <v>2245</v>
      </c>
      <c r="C50" s="132" t="s">
        <v>3748</v>
      </c>
      <c r="D50" s="92">
        <v>1</v>
      </c>
      <c r="E50" s="133">
        <v>658.1</v>
      </c>
      <c r="F50" s="134">
        <v>658.1</v>
      </c>
      <c r="G50" s="135">
        <v>12.56</v>
      </c>
      <c r="H50" s="135">
        <v>12.56</v>
      </c>
      <c r="I50" s="92" t="s">
        <v>165</v>
      </c>
      <c r="J50" s="92">
        <f>VLOOKUP(B50,'[1]09.02.2026'!$C$3:$J$2063,8,0)</f>
        <v>0</v>
      </c>
      <c r="K50" s="92">
        <f t="shared" si="3"/>
        <v>0</v>
      </c>
      <c r="L50" s="77"/>
      <c r="M50" s="77"/>
      <c r="N50" s="77"/>
      <c r="O50" s="77"/>
      <c r="P50" s="77"/>
      <c r="Q50" s="136">
        <v>1</v>
      </c>
      <c r="R50" s="136"/>
      <c r="S50" s="136"/>
      <c r="T50" s="73">
        <f t="shared" si="2"/>
        <v>0</v>
      </c>
      <c r="U50" s="151"/>
      <c r="V50" s="182"/>
      <c r="W50" s="163"/>
      <c r="X50" s="60">
        <f>VLOOKUP(B50,'[3]ВОМ КГ-3 СОЭКС'!$C$3:$G$2063,5,0)</f>
        <v>658.1</v>
      </c>
      <c r="Y50" s="161">
        <f t="shared" si="0"/>
        <v>0</v>
      </c>
    </row>
    <row r="51" spans="1:25" x14ac:dyDescent="0.3">
      <c r="A51" s="131" t="s">
        <v>266</v>
      </c>
      <c r="B51" s="132" t="s">
        <v>2246</v>
      </c>
      <c r="C51" s="132" t="s">
        <v>3749</v>
      </c>
      <c r="D51" s="92">
        <v>2</v>
      </c>
      <c r="E51" s="133">
        <v>645.79999999999995</v>
      </c>
      <c r="F51" s="134">
        <v>1291.5999999999999</v>
      </c>
      <c r="G51" s="135">
        <v>12.24</v>
      </c>
      <c r="H51" s="135">
        <v>24.48</v>
      </c>
      <c r="I51" s="92" t="s">
        <v>170</v>
      </c>
      <c r="J51" s="92">
        <f>VLOOKUP(B51,'[1]09.02.2026'!$C$3:$J$2063,8,0)</f>
        <v>0</v>
      </c>
      <c r="K51" s="92">
        <f t="shared" si="3"/>
        <v>0</v>
      </c>
      <c r="L51" s="77"/>
      <c r="M51" s="77"/>
      <c r="N51" s="77"/>
      <c r="O51" s="77"/>
      <c r="P51" s="77"/>
      <c r="Q51" s="136">
        <v>2</v>
      </c>
      <c r="R51" s="136"/>
      <c r="S51" s="136"/>
      <c r="T51" s="73">
        <f t="shared" si="2"/>
        <v>0</v>
      </c>
      <c r="U51" s="151"/>
      <c r="V51" s="182"/>
      <c r="W51" s="163"/>
      <c r="X51" s="60">
        <f>VLOOKUP(B51,'[3]ВОМ КГ-3 СОЭКС'!$C$3:$G$2063,5,0)</f>
        <v>1291.5999999999999</v>
      </c>
      <c r="Y51" s="161">
        <f t="shared" si="0"/>
        <v>0</v>
      </c>
    </row>
    <row r="52" spans="1:25" x14ac:dyDescent="0.3">
      <c r="A52" s="131" t="s">
        <v>268</v>
      </c>
      <c r="B52" s="132" t="s">
        <v>2247</v>
      </c>
      <c r="C52" s="132" t="s">
        <v>3750</v>
      </c>
      <c r="D52" s="92">
        <v>1</v>
      </c>
      <c r="E52" s="133">
        <v>647.20000000000005</v>
      </c>
      <c r="F52" s="134">
        <v>647.20000000000005</v>
      </c>
      <c r="G52" s="135">
        <v>12.3</v>
      </c>
      <c r="H52" s="135">
        <v>12.3</v>
      </c>
      <c r="I52" s="92" t="s">
        <v>165</v>
      </c>
      <c r="J52" s="92">
        <f>VLOOKUP(B52,'[1]09.02.2026'!$C$3:$J$2063,8,0)</f>
        <v>0</v>
      </c>
      <c r="K52" s="92">
        <f t="shared" si="3"/>
        <v>0</v>
      </c>
      <c r="L52" s="77"/>
      <c r="M52" s="77"/>
      <c r="N52" s="77"/>
      <c r="O52" s="77"/>
      <c r="P52" s="77"/>
      <c r="Q52" s="136"/>
      <c r="R52" s="136">
        <v>1</v>
      </c>
      <c r="S52" s="136"/>
      <c r="T52" s="73">
        <f t="shared" si="2"/>
        <v>0</v>
      </c>
      <c r="U52" s="151"/>
      <c r="V52" s="182"/>
      <c r="W52" s="163"/>
      <c r="X52" s="60">
        <f>VLOOKUP(B52,'[3]ВОМ КГ-3 СОЭКС'!$C$3:$G$2063,5,0)</f>
        <v>647.20000000000005</v>
      </c>
      <c r="Y52" s="161">
        <f t="shared" si="0"/>
        <v>0</v>
      </c>
    </row>
    <row r="53" spans="1:25" x14ac:dyDescent="0.3">
      <c r="A53" s="131" t="s">
        <v>270</v>
      </c>
      <c r="B53" s="132" t="s">
        <v>2248</v>
      </c>
      <c r="C53" s="132" t="s">
        <v>3751</v>
      </c>
      <c r="D53" s="92">
        <v>1</v>
      </c>
      <c r="E53" s="133">
        <v>659.5</v>
      </c>
      <c r="F53" s="134">
        <v>659.5</v>
      </c>
      <c r="G53" s="135">
        <v>12.63</v>
      </c>
      <c r="H53" s="135">
        <v>12.63</v>
      </c>
      <c r="I53" s="92" t="s">
        <v>165</v>
      </c>
      <c r="J53" s="92">
        <f>VLOOKUP(B53,'[1]09.02.2026'!$C$3:$J$2063,8,0)</f>
        <v>0</v>
      </c>
      <c r="K53" s="92">
        <f t="shared" si="3"/>
        <v>0</v>
      </c>
      <c r="L53" s="77"/>
      <c r="M53" s="77"/>
      <c r="N53" s="77"/>
      <c r="O53" s="77"/>
      <c r="P53" s="77"/>
      <c r="Q53" s="136"/>
      <c r="R53" s="136">
        <v>1</v>
      </c>
      <c r="S53" s="136"/>
      <c r="T53" s="73">
        <f t="shared" si="2"/>
        <v>0</v>
      </c>
      <c r="U53" s="151"/>
      <c r="V53" s="182"/>
      <c r="W53" s="163"/>
      <c r="X53" s="60">
        <f>VLOOKUP(B53,'[3]ВОМ КГ-3 СОЭКС'!$C$3:$G$2063,5,0)</f>
        <v>659.5</v>
      </c>
      <c r="Y53" s="161">
        <f t="shared" si="0"/>
        <v>0</v>
      </c>
    </row>
    <row r="54" spans="1:25" x14ac:dyDescent="0.3">
      <c r="A54" s="131" t="s">
        <v>272</v>
      </c>
      <c r="B54" s="132" t="s">
        <v>2249</v>
      </c>
      <c r="C54" s="132" t="s">
        <v>3752</v>
      </c>
      <c r="D54" s="92">
        <v>2</v>
      </c>
      <c r="E54" s="133">
        <v>658.3</v>
      </c>
      <c r="F54" s="134">
        <v>1316.6</v>
      </c>
      <c r="G54" s="135">
        <v>12.62</v>
      </c>
      <c r="H54" s="135">
        <v>25.24</v>
      </c>
      <c r="I54" s="92" t="s">
        <v>170</v>
      </c>
      <c r="J54" s="92">
        <f>VLOOKUP(B54,'[1]09.02.2026'!$C$3:$J$2063,8,0)</f>
        <v>0</v>
      </c>
      <c r="K54" s="92">
        <f t="shared" si="3"/>
        <v>0</v>
      </c>
      <c r="L54" s="77"/>
      <c r="M54" s="77"/>
      <c r="N54" s="77"/>
      <c r="O54" s="77"/>
      <c r="P54" s="77"/>
      <c r="Q54" s="136"/>
      <c r="R54" s="136">
        <v>2</v>
      </c>
      <c r="S54" s="136"/>
      <c r="T54" s="73">
        <f t="shared" si="2"/>
        <v>0</v>
      </c>
      <c r="U54" s="151"/>
      <c r="V54" s="182"/>
      <c r="W54" s="163"/>
      <c r="X54" s="60">
        <f>VLOOKUP(B54,'[3]ВОМ КГ-3 СОЭКС'!$C$3:$G$2063,5,0)</f>
        <v>1316.6</v>
      </c>
      <c r="Y54" s="161">
        <f t="shared" si="0"/>
        <v>0</v>
      </c>
    </row>
    <row r="55" spans="1:25" x14ac:dyDescent="0.3">
      <c r="A55" s="131" t="s">
        <v>275</v>
      </c>
      <c r="B55" s="132" t="s">
        <v>2250</v>
      </c>
      <c r="C55" s="132" t="s">
        <v>3753</v>
      </c>
      <c r="D55" s="92">
        <v>1</v>
      </c>
      <c r="E55" s="133">
        <v>658.3</v>
      </c>
      <c r="F55" s="134">
        <v>658.3</v>
      </c>
      <c r="G55" s="135">
        <v>12.62</v>
      </c>
      <c r="H55" s="135">
        <v>12.62</v>
      </c>
      <c r="I55" s="92" t="s">
        <v>165</v>
      </c>
      <c r="J55" s="92">
        <f>VLOOKUP(B55,'[1]09.02.2026'!$C$3:$J$2063,8,0)</f>
        <v>0</v>
      </c>
      <c r="K55" s="92">
        <f t="shared" si="3"/>
        <v>0</v>
      </c>
      <c r="L55" s="77"/>
      <c r="M55" s="77"/>
      <c r="N55" s="77"/>
      <c r="O55" s="77"/>
      <c r="P55" s="77"/>
      <c r="Q55" s="136"/>
      <c r="R55" s="136">
        <v>1</v>
      </c>
      <c r="S55" s="136"/>
      <c r="T55" s="73">
        <f t="shared" si="2"/>
        <v>0</v>
      </c>
      <c r="U55" s="151"/>
      <c r="V55" s="182"/>
      <c r="W55" s="163"/>
      <c r="X55" s="60">
        <f>VLOOKUP(B55,'[3]ВОМ КГ-3 СОЭКС'!$C$3:$G$2063,5,0)</f>
        <v>658.3</v>
      </c>
      <c r="Y55" s="161">
        <f t="shared" si="0"/>
        <v>0</v>
      </c>
    </row>
    <row r="56" spans="1:25" x14ac:dyDescent="0.3">
      <c r="A56" s="131" t="s">
        <v>278</v>
      </c>
      <c r="B56" s="132" t="s">
        <v>2251</v>
      </c>
      <c r="C56" s="132" t="s">
        <v>3754</v>
      </c>
      <c r="D56" s="92">
        <v>1</v>
      </c>
      <c r="E56" s="133">
        <v>670.6</v>
      </c>
      <c r="F56" s="134">
        <v>670.6</v>
      </c>
      <c r="G56" s="135">
        <v>12.95</v>
      </c>
      <c r="H56" s="135">
        <v>12.95</v>
      </c>
      <c r="I56" s="92" t="s">
        <v>165</v>
      </c>
      <c r="J56" s="92">
        <f>VLOOKUP(B56,'[1]09.02.2026'!$C$3:$J$2063,8,0)</f>
        <v>0</v>
      </c>
      <c r="K56" s="92">
        <f t="shared" si="3"/>
        <v>0</v>
      </c>
      <c r="L56" s="77"/>
      <c r="M56" s="77"/>
      <c r="N56" s="77"/>
      <c r="O56" s="77"/>
      <c r="P56" s="77"/>
      <c r="Q56" s="136"/>
      <c r="R56" s="136">
        <v>1</v>
      </c>
      <c r="S56" s="136"/>
      <c r="T56" s="73">
        <f t="shared" si="2"/>
        <v>0</v>
      </c>
      <c r="U56" s="151"/>
      <c r="V56" s="182"/>
      <c r="W56" s="163"/>
      <c r="X56" s="60">
        <f>VLOOKUP(B56,'[3]ВОМ КГ-3 СОЭКС'!$C$3:$G$2063,5,0)</f>
        <v>670.6</v>
      </c>
      <c r="Y56" s="161">
        <f t="shared" si="0"/>
        <v>0</v>
      </c>
    </row>
    <row r="57" spans="1:25" x14ac:dyDescent="0.3">
      <c r="A57" s="131" t="s">
        <v>281</v>
      </c>
      <c r="B57" s="132" t="s">
        <v>2252</v>
      </c>
      <c r="C57" s="132" t="s">
        <v>3755</v>
      </c>
      <c r="D57" s="92">
        <v>2</v>
      </c>
      <c r="E57" s="133">
        <v>645.79999999999995</v>
      </c>
      <c r="F57" s="134">
        <v>1291.5999999999999</v>
      </c>
      <c r="G57" s="135">
        <v>12.24</v>
      </c>
      <c r="H57" s="135">
        <v>24.48</v>
      </c>
      <c r="I57" s="92" t="s">
        <v>170</v>
      </c>
      <c r="J57" s="92">
        <f>VLOOKUP(B57,'[1]09.02.2026'!$C$3:$J$2063,8,0)</f>
        <v>0</v>
      </c>
      <c r="K57" s="92">
        <f t="shared" si="3"/>
        <v>0</v>
      </c>
      <c r="L57" s="77"/>
      <c r="M57" s="77"/>
      <c r="N57" s="77"/>
      <c r="O57" s="77"/>
      <c r="P57" s="77"/>
      <c r="Q57" s="136"/>
      <c r="R57" s="136">
        <v>2</v>
      </c>
      <c r="S57" s="136"/>
      <c r="T57" s="73">
        <f t="shared" si="2"/>
        <v>0</v>
      </c>
      <c r="U57" s="151"/>
      <c r="V57" s="182"/>
      <c r="W57" s="163"/>
      <c r="X57" s="60">
        <f>VLOOKUP(B57,'[3]ВОМ КГ-3 СОЭКС'!$C$3:$G$2063,5,0)</f>
        <v>1291.5999999999999</v>
      </c>
      <c r="Y57" s="161">
        <f t="shared" si="0"/>
        <v>0</v>
      </c>
    </row>
    <row r="58" spans="1:25" x14ac:dyDescent="0.3">
      <c r="A58" s="131" t="s">
        <v>284</v>
      </c>
      <c r="B58" s="132" t="s">
        <v>2253</v>
      </c>
      <c r="C58" s="132" t="s">
        <v>3756</v>
      </c>
      <c r="D58" s="92">
        <v>1</v>
      </c>
      <c r="E58" s="133">
        <v>645.79999999999995</v>
      </c>
      <c r="F58" s="134">
        <v>645.79999999999995</v>
      </c>
      <c r="G58" s="135">
        <v>12.24</v>
      </c>
      <c r="H58" s="135">
        <v>12.24</v>
      </c>
      <c r="I58" s="92" t="s">
        <v>165</v>
      </c>
      <c r="J58" s="92">
        <f>VLOOKUP(B58,'[1]09.02.2026'!$C$3:$J$2063,8,0)</f>
        <v>0</v>
      </c>
      <c r="K58" s="92">
        <f t="shared" si="3"/>
        <v>0</v>
      </c>
      <c r="L58" s="77"/>
      <c r="M58" s="77"/>
      <c r="N58" s="77"/>
      <c r="O58" s="77"/>
      <c r="P58" s="77"/>
      <c r="Q58" s="136"/>
      <c r="R58" s="136"/>
      <c r="S58" s="136">
        <v>1</v>
      </c>
      <c r="T58" s="73">
        <f t="shared" si="2"/>
        <v>0</v>
      </c>
      <c r="U58" s="151"/>
      <c r="V58" s="182"/>
      <c r="W58" s="163"/>
      <c r="X58" s="60">
        <f>VLOOKUP(B58,'[3]ВОМ КГ-3 СОЭКС'!$C$3:$G$2063,5,0)</f>
        <v>645.79999999999995</v>
      </c>
      <c r="Y58" s="161">
        <f t="shared" si="0"/>
        <v>0</v>
      </c>
    </row>
    <row r="59" spans="1:25" x14ac:dyDescent="0.3">
      <c r="A59" s="131" t="s">
        <v>287</v>
      </c>
      <c r="B59" s="132" t="s">
        <v>2254</v>
      </c>
      <c r="C59" s="132" t="s">
        <v>3757</v>
      </c>
      <c r="D59" s="92">
        <v>1</v>
      </c>
      <c r="E59" s="133">
        <v>653</v>
      </c>
      <c r="F59" s="134">
        <v>653</v>
      </c>
      <c r="G59" s="135">
        <v>12.42</v>
      </c>
      <c r="H59" s="135">
        <v>12.42</v>
      </c>
      <c r="I59" s="92" t="s">
        <v>165</v>
      </c>
      <c r="J59" s="92">
        <f>VLOOKUP(B59,'[1]09.02.2026'!$C$3:$J$2063,8,0)</f>
        <v>0</v>
      </c>
      <c r="K59" s="92">
        <f t="shared" si="3"/>
        <v>0</v>
      </c>
      <c r="L59" s="77"/>
      <c r="M59" s="77"/>
      <c r="N59" s="77"/>
      <c r="O59" s="77"/>
      <c r="P59" s="77"/>
      <c r="Q59" s="136"/>
      <c r="R59" s="136"/>
      <c r="S59" s="136">
        <v>1</v>
      </c>
      <c r="T59" s="73">
        <f t="shared" si="2"/>
        <v>0</v>
      </c>
      <c r="U59" s="151"/>
      <c r="V59" s="182"/>
      <c r="W59" s="163"/>
      <c r="X59" s="60">
        <f>VLOOKUP(B59,'[3]ВОМ КГ-3 СОЭКС'!$C$3:$G$2063,5,0)</f>
        <v>653</v>
      </c>
      <c r="Y59" s="161">
        <f t="shared" si="0"/>
        <v>0</v>
      </c>
    </row>
    <row r="60" spans="1:25" x14ac:dyDescent="0.3">
      <c r="A60" s="131" t="s">
        <v>290</v>
      </c>
      <c r="B60" s="132" t="s">
        <v>2255</v>
      </c>
      <c r="C60" s="132" t="s">
        <v>3758</v>
      </c>
      <c r="D60" s="92">
        <v>2</v>
      </c>
      <c r="E60" s="133">
        <v>658.3</v>
      </c>
      <c r="F60" s="134">
        <v>1316.6</v>
      </c>
      <c r="G60" s="135">
        <v>12.62</v>
      </c>
      <c r="H60" s="135">
        <v>25.24</v>
      </c>
      <c r="I60" s="92" t="s">
        <v>170</v>
      </c>
      <c r="J60" s="92">
        <f>VLOOKUP(B60,'[1]09.02.2026'!$C$3:$J$2063,8,0)</f>
        <v>0</v>
      </c>
      <c r="K60" s="92">
        <f t="shared" si="3"/>
        <v>0</v>
      </c>
      <c r="L60" s="77"/>
      <c r="M60" s="77"/>
      <c r="N60" s="77"/>
      <c r="O60" s="77"/>
      <c r="P60" s="77"/>
      <c r="Q60" s="136"/>
      <c r="R60" s="136"/>
      <c r="S60" s="136">
        <v>2</v>
      </c>
      <c r="T60" s="73">
        <f t="shared" si="2"/>
        <v>0</v>
      </c>
      <c r="U60" s="151"/>
      <c r="V60" s="182"/>
      <c r="W60" s="163"/>
      <c r="X60" s="60">
        <f>VLOOKUP(B60,'[3]ВОМ КГ-3 СОЭКС'!$C$3:$G$2063,5,0)</f>
        <v>1316.6</v>
      </c>
      <c r="Y60" s="161">
        <f t="shared" si="0"/>
        <v>0</v>
      </c>
    </row>
    <row r="61" spans="1:25" x14ac:dyDescent="0.3">
      <c r="A61" s="131" t="s">
        <v>293</v>
      </c>
      <c r="B61" s="132" t="s">
        <v>2256</v>
      </c>
      <c r="C61" s="132" t="s">
        <v>3759</v>
      </c>
      <c r="D61" s="92">
        <v>1</v>
      </c>
      <c r="E61" s="133">
        <v>658.5</v>
      </c>
      <c r="F61" s="134">
        <v>658.5</v>
      </c>
      <c r="G61" s="135">
        <v>15.92</v>
      </c>
      <c r="H61" s="135">
        <v>15.92</v>
      </c>
      <c r="I61" s="92" t="s">
        <v>170</v>
      </c>
      <c r="J61" s="92">
        <f>VLOOKUP(B61,'[1]09.02.2026'!$C$3:$J$2063,8,0)</f>
        <v>0</v>
      </c>
      <c r="K61" s="92">
        <f t="shared" si="3"/>
        <v>0</v>
      </c>
      <c r="L61" s="77"/>
      <c r="M61" s="77"/>
      <c r="N61" s="77">
        <v>1</v>
      </c>
      <c r="O61" s="77"/>
      <c r="P61" s="77"/>
      <c r="Q61" s="136"/>
      <c r="R61" s="136"/>
      <c r="S61" s="136"/>
      <c r="T61" s="73">
        <f t="shared" si="2"/>
        <v>0</v>
      </c>
      <c r="U61" s="151"/>
      <c r="V61" s="182"/>
      <c r="W61" s="163"/>
      <c r="X61" s="60">
        <f>VLOOKUP(B61,'[3]ВОМ КГ-3 СОЭКС'!$C$3:$G$2063,5,0)</f>
        <v>658.5</v>
      </c>
      <c r="Y61" s="161">
        <f t="shared" si="0"/>
        <v>0</v>
      </c>
    </row>
    <row r="62" spans="1:25" x14ac:dyDescent="0.3">
      <c r="A62" s="131" t="s">
        <v>296</v>
      </c>
      <c r="B62" s="132" t="s">
        <v>2257</v>
      </c>
      <c r="C62" s="132" t="s">
        <v>3760</v>
      </c>
      <c r="D62" s="92">
        <v>1</v>
      </c>
      <c r="E62" s="133">
        <v>40.5</v>
      </c>
      <c r="F62" s="134">
        <v>40.5</v>
      </c>
      <c r="G62" s="135">
        <v>1.47</v>
      </c>
      <c r="H62" s="135">
        <v>1.47</v>
      </c>
      <c r="I62" s="92" t="s">
        <v>170</v>
      </c>
      <c r="J62" s="92">
        <f>VLOOKUP(B62,'[1]09.02.2026'!$C$3:$J$2063,8,0)</f>
        <v>0</v>
      </c>
      <c r="K62" s="92">
        <f t="shared" si="3"/>
        <v>0</v>
      </c>
      <c r="L62" s="77">
        <v>1</v>
      </c>
      <c r="M62" s="77"/>
      <c r="N62" s="77"/>
      <c r="O62" s="77"/>
      <c r="P62" s="77"/>
      <c r="Q62" s="136"/>
      <c r="R62" s="136"/>
      <c r="S62" s="136"/>
      <c r="T62" s="73">
        <f t="shared" si="2"/>
        <v>0</v>
      </c>
      <c r="U62" s="151"/>
      <c r="V62" s="182"/>
      <c r="W62" s="163"/>
      <c r="X62" s="60">
        <f>VLOOKUP(B62,'[3]ВОМ КГ-3 СОЭКС'!$C$3:$G$2063,5,0)</f>
        <v>40.5</v>
      </c>
      <c r="Y62" s="161">
        <f t="shared" si="0"/>
        <v>0</v>
      </c>
    </row>
    <row r="63" spans="1:25" x14ac:dyDescent="0.3">
      <c r="A63" s="131" t="s">
        <v>299</v>
      </c>
      <c r="B63" s="132" t="s">
        <v>2258</v>
      </c>
      <c r="C63" s="132" t="s">
        <v>3761</v>
      </c>
      <c r="D63" s="92">
        <v>7</v>
      </c>
      <c r="E63" s="133">
        <v>43.2</v>
      </c>
      <c r="F63" s="134">
        <v>302.39999999999998</v>
      </c>
      <c r="G63" s="135">
        <v>1.54</v>
      </c>
      <c r="H63" s="135">
        <v>10.78</v>
      </c>
      <c r="I63" s="92" t="s">
        <v>170</v>
      </c>
      <c r="J63" s="92">
        <f>VLOOKUP(B63,'[1]09.02.2026'!$C$3:$J$2063,8,0)</f>
        <v>0</v>
      </c>
      <c r="K63" s="92">
        <f t="shared" si="3"/>
        <v>0</v>
      </c>
      <c r="L63" s="77">
        <v>7</v>
      </c>
      <c r="M63" s="77"/>
      <c r="N63" s="77"/>
      <c r="O63" s="77"/>
      <c r="P63" s="77"/>
      <c r="Q63" s="136"/>
      <c r="R63" s="136"/>
      <c r="S63" s="136"/>
      <c r="T63" s="73">
        <f t="shared" si="2"/>
        <v>0</v>
      </c>
      <c r="U63" s="151"/>
      <c r="V63" s="182"/>
      <c r="W63" s="163"/>
      <c r="X63" s="60">
        <f>VLOOKUP(B63,'[3]ВОМ КГ-3 СОЭКС'!$C$3:$G$2063,5,0)</f>
        <v>302.39999999999998</v>
      </c>
      <c r="Y63" s="161">
        <f t="shared" si="0"/>
        <v>0</v>
      </c>
    </row>
    <row r="64" spans="1:25" x14ac:dyDescent="0.3">
      <c r="A64" s="131" t="s">
        <v>302</v>
      </c>
      <c r="B64" s="132" t="s">
        <v>2259</v>
      </c>
      <c r="C64" s="132" t="s">
        <v>3762</v>
      </c>
      <c r="D64" s="92">
        <v>28</v>
      </c>
      <c r="E64" s="133">
        <v>123.4</v>
      </c>
      <c r="F64" s="134">
        <v>3455.2</v>
      </c>
      <c r="G64" s="135">
        <v>4.41</v>
      </c>
      <c r="H64" s="135">
        <v>123.48</v>
      </c>
      <c r="I64" s="92" t="s">
        <v>170</v>
      </c>
      <c r="J64" s="92">
        <f>VLOOKUP(B64,'[1]09.02.2026'!$C$3:$J$2063,8,0)</f>
        <v>0</v>
      </c>
      <c r="K64" s="92">
        <f t="shared" si="3"/>
        <v>0</v>
      </c>
      <c r="L64" s="77"/>
      <c r="M64" s="77">
        <v>14</v>
      </c>
      <c r="N64" s="77">
        <v>14</v>
      </c>
      <c r="O64" s="77"/>
      <c r="P64" s="77"/>
      <c r="Q64" s="136"/>
      <c r="R64" s="136"/>
      <c r="S64" s="136"/>
      <c r="T64" s="73">
        <f t="shared" si="2"/>
        <v>0</v>
      </c>
      <c r="U64" s="151"/>
      <c r="V64" s="182"/>
      <c r="W64" s="163"/>
      <c r="X64" s="60">
        <f>VLOOKUP(B64,'[3]ВОМ КГ-3 СОЭКС'!$C$3:$G$2063,5,0)</f>
        <v>3455.2</v>
      </c>
      <c r="Y64" s="161">
        <f t="shared" si="0"/>
        <v>0</v>
      </c>
    </row>
    <row r="65" spans="1:25" x14ac:dyDescent="0.3">
      <c r="A65" s="131" t="s">
        <v>305</v>
      </c>
      <c r="B65" s="132" t="s">
        <v>2260</v>
      </c>
      <c r="C65" s="132" t="s">
        <v>3763</v>
      </c>
      <c r="D65" s="92">
        <v>11</v>
      </c>
      <c r="E65" s="133">
        <v>119.5</v>
      </c>
      <c r="F65" s="134">
        <v>1314.5</v>
      </c>
      <c r="G65" s="135">
        <v>4.2699999999999996</v>
      </c>
      <c r="H65" s="135">
        <v>46.97</v>
      </c>
      <c r="I65" s="92" t="s">
        <v>170</v>
      </c>
      <c r="J65" s="92">
        <f>VLOOKUP(B65,'[1]09.02.2026'!$C$3:$J$2063,8,0)</f>
        <v>0</v>
      </c>
      <c r="K65" s="92">
        <f t="shared" si="3"/>
        <v>0</v>
      </c>
      <c r="L65" s="77"/>
      <c r="M65" s="77"/>
      <c r="N65" s="77"/>
      <c r="O65" s="77">
        <v>11</v>
      </c>
      <c r="P65" s="77"/>
      <c r="Q65" s="136"/>
      <c r="R65" s="136"/>
      <c r="S65" s="136"/>
      <c r="T65" s="73">
        <f t="shared" si="2"/>
        <v>0</v>
      </c>
      <c r="U65" s="151"/>
      <c r="V65" s="182"/>
      <c r="W65" s="163"/>
      <c r="X65" s="60">
        <f>VLOOKUP(B65,'[3]ВОМ КГ-3 СОЭКС'!$C$3:$G$2063,5,0)</f>
        <v>1314.5</v>
      </c>
      <c r="Y65" s="161">
        <f t="shared" si="0"/>
        <v>0</v>
      </c>
    </row>
    <row r="66" spans="1:25" x14ac:dyDescent="0.3">
      <c r="A66" s="131" t="s">
        <v>308</v>
      </c>
      <c r="B66" s="132" t="s">
        <v>2261</v>
      </c>
      <c r="C66" s="132" t="s">
        <v>3764</v>
      </c>
      <c r="D66" s="92">
        <v>1</v>
      </c>
      <c r="E66" s="133">
        <v>23.5</v>
      </c>
      <c r="F66" s="134">
        <v>23.5</v>
      </c>
      <c r="G66" s="135">
        <v>0.84</v>
      </c>
      <c r="H66" s="135">
        <v>0.84</v>
      </c>
      <c r="I66" s="92" t="s">
        <v>170</v>
      </c>
      <c r="J66" s="92">
        <f>VLOOKUP(B66,'[1]09.02.2026'!$C$3:$J$2063,8,0)</f>
        <v>0</v>
      </c>
      <c r="K66" s="92">
        <f t="shared" si="3"/>
        <v>0</v>
      </c>
      <c r="L66" s="77"/>
      <c r="M66" s="77"/>
      <c r="N66" s="77"/>
      <c r="O66" s="77">
        <v>1</v>
      </c>
      <c r="P66" s="77"/>
      <c r="Q66" s="136"/>
      <c r="R66" s="136"/>
      <c r="S66" s="136"/>
      <c r="T66" s="73">
        <f t="shared" si="2"/>
        <v>0</v>
      </c>
      <c r="U66" s="151"/>
      <c r="V66" s="182"/>
      <c r="W66" s="163"/>
      <c r="X66" s="60">
        <f>VLOOKUP(B66,'[3]ВОМ КГ-3 СОЭКС'!$C$3:$G$2063,5,0)</f>
        <v>23.5</v>
      </c>
      <c r="Y66" s="161">
        <f t="shared" si="0"/>
        <v>0</v>
      </c>
    </row>
    <row r="67" spans="1:25" x14ac:dyDescent="0.3">
      <c r="A67" s="131" t="s">
        <v>311</v>
      </c>
      <c r="B67" s="132" t="s">
        <v>2262</v>
      </c>
      <c r="C67" s="132" t="s">
        <v>3765</v>
      </c>
      <c r="D67" s="92">
        <v>1</v>
      </c>
      <c r="E67" s="133">
        <v>36.200000000000003</v>
      </c>
      <c r="F67" s="134">
        <v>36.200000000000003</v>
      </c>
      <c r="G67" s="135">
        <v>1.29</v>
      </c>
      <c r="H67" s="135">
        <v>1.29</v>
      </c>
      <c r="I67" s="92" t="s">
        <v>170</v>
      </c>
      <c r="J67" s="92">
        <f>VLOOKUP(B67,'[1]09.02.2026'!$C$3:$J$2063,8,0)</f>
        <v>0</v>
      </c>
      <c r="K67" s="92">
        <f t="shared" si="3"/>
        <v>0</v>
      </c>
      <c r="L67" s="77"/>
      <c r="M67" s="77"/>
      <c r="N67" s="77"/>
      <c r="O67" s="77">
        <v>1</v>
      </c>
      <c r="P67" s="77"/>
      <c r="Q67" s="77"/>
      <c r="R67" s="77"/>
      <c r="S67" s="136"/>
      <c r="T67" s="73">
        <f t="shared" si="2"/>
        <v>0</v>
      </c>
      <c r="U67" s="151"/>
      <c r="V67" s="182"/>
      <c r="W67" s="163"/>
      <c r="X67" s="60">
        <f>VLOOKUP(B67,'[3]ВОМ КГ-3 СОЭКС'!$C$3:$G$2063,5,0)</f>
        <v>36.200000000000003</v>
      </c>
      <c r="Y67" s="161">
        <f t="shared" ref="Y67:Y130" si="4">F67-X67</f>
        <v>0</v>
      </c>
    </row>
    <row r="68" spans="1:25" x14ac:dyDescent="0.3">
      <c r="A68" s="131" t="s">
        <v>314</v>
      </c>
      <c r="B68" s="132" t="s">
        <v>2263</v>
      </c>
      <c r="C68" s="132" t="s">
        <v>3766</v>
      </c>
      <c r="D68" s="92">
        <v>2</v>
      </c>
      <c r="E68" s="133">
        <v>46.3</v>
      </c>
      <c r="F68" s="134">
        <v>92.6</v>
      </c>
      <c r="G68" s="135">
        <v>1.63</v>
      </c>
      <c r="H68" s="135">
        <v>3.26</v>
      </c>
      <c r="I68" s="92" t="s">
        <v>170</v>
      </c>
      <c r="J68" s="92">
        <f>VLOOKUP(B68,'[1]09.02.2026'!$C$3:$J$2063,8,0)</f>
        <v>0</v>
      </c>
      <c r="K68" s="92">
        <f t="shared" si="3"/>
        <v>0</v>
      </c>
      <c r="L68" s="77"/>
      <c r="M68" s="77"/>
      <c r="N68" s="77"/>
      <c r="O68" s="77">
        <v>1</v>
      </c>
      <c r="P68" s="77">
        <v>1</v>
      </c>
      <c r="Q68" s="77"/>
      <c r="R68" s="77"/>
      <c r="S68" s="136"/>
      <c r="T68" s="73">
        <f t="shared" ref="T68:T131" si="5">D68-L68-M68-N68-O68-P68-Q68-R68-S68</f>
        <v>0</v>
      </c>
      <c r="U68" s="151"/>
      <c r="V68" s="182"/>
      <c r="W68" s="163"/>
      <c r="X68" s="60">
        <f>VLOOKUP(B68,'[3]ВОМ КГ-3 СОЭКС'!$C$3:$G$2063,5,0)</f>
        <v>92.6</v>
      </c>
      <c r="Y68" s="161">
        <f t="shared" si="4"/>
        <v>0</v>
      </c>
    </row>
    <row r="69" spans="1:25" x14ac:dyDescent="0.3">
      <c r="A69" s="131" t="s">
        <v>317</v>
      </c>
      <c r="B69" s="132" t="s">
        <v>2264</v>
      </c>
      <c r="C69" s="132" t="s">
        <v>3767</v>
      </c>
      <c r="D69" s="92">
        <v>2</v>
      </c>
      <c r="E69" s="133">
        <v>40.5</v>
      </c>
      <c r="F69" s="134">
        <v>81</v>
      </c>
      <c r="G69" s="135">
        <v>1.43</v>
      </c>
      <c r="H69" s="135">
        <v>2.86</v>
      </c>
      <c r="I69" s="92" t="s">
        <v>170</v>
      </c>
      <c r="J69" s="92">
        <f>VLOOKUP(B69,'[1]09.02.2026'!$C$3:$J$2063,8,0)</f>
        <v>0</v>
      </c>
      <c r="K69" s="92">
        <f t="shared" si="3"/>
        <v>0</v>
      </c>
      <c r="L69" s="77"/>
      <c r="M69" s="77"/>
      <c r="N69" s="77"/>
      <c r="O69" s="77">
        <v>1</v>
      </c>
      <c r="P69" s="77">
        <v>1</v>
      </c>
      <c r="Q69" s="77"/>
      <c r="R69" s="77"/>
      <c r="S69" s="136"/>
      <c r="T69" s="73">
        <f t="shared" si="5"/>
        <v>0</v>
      </c>
      <c r="U69" s="151"/>
      <c r="V69" s="182"/>
      <c r="W69" s="163"/>
      <c r="X69" s="60">
        <f>VLOOKUP(B69,'[3]ВОМ КГ-3 СОЭКС'!$C$3:$G$2063,5,0)</f>
        <v>81</v>
      </c>
      <c r="Y69" s="161">
        <f t="shared" si="4"/>
        <v>0</v>
      </c>
    </row>
    <row r="70" spans="1:25" x14ac:dyDescent="0.3">
      <c r="A70" s="131" t="s">
        <v>320</v>
      </c>
      <c r="B70" s="132" t="s">
        <v>2265</v>
      </c>
      <c r="C70" s="132" t="s">
        <v>3768</v>
      </c>
      <c r="D70" s="92">
        <v>9</v>
      </c>
      <c r="E70" s="133">
        <v>50.3</v>
      </c>
      <c r="F70" s="134">
        <v>452.7</v>
      </c>
      <c r="G70" s="135">
        <v>1.82</v>
      </c>
      <c r="H70" s="135">
        <v>16.38</v>
      </c>
      <c r="I70" s="92" t="s">
        <v>170</v>
      </c>
      <c r="J70" s="92">
        <f>VLOOKUP(B70,'[1]09.02.2026'!$C$3:$J$2063,8,0)</f>
        <v>0</v>
      </c>
      <c r="K70" s="92">
        <f t="shared" si="3"/>
        <v>0</v>
      </c>
      <c r="L70" s="77"/>
      <c r="M70" s="77"/>
      <c r="N70" s="77"/>
      <c r="O70" s="77">
        <v>4</v>
      </c>
      <c r="P70" s="77">
        <v>5</v>
      </c>
      <c r="Q70" s="77"/>
      <c r="R70" s="77"/>
      <c r="S70" s="136"/>
      <c r="T70" s="73">
        <f t="shared" si="5"/>
        <v>0</v>
      </c>
      <c r="U70" s="151"/>
      <c r="V70" s="182"/>
      <c r="W70" s="163"/>
      <c r="X70" s="60">
        <f>VLOOKUP(B70,'[3]ВОМ КГ-3 СОЭКС'!$C$3:$G$2063,5,0)</f>
        <v>452.7</v>
      </c>
      <c r="Y70" s="161">
        <f t="shared" si="4"/>
        <v>0</v>
      </c>
    </row>
    <row r="71" spans="1:25" x14ac:dyDescent="0.3">
      <c r="A71" s="131" t="s">
        <v>323</v>
      </c>
      <c r="B71" s="132" t="s">
        <v>2266</v>
      </c>
      <c r="C71" s="132" t="s">
        <v>3769</v>
      </c>
      <c r="D71" s="92">
        <v>1</v>
      </c>
      <c r="E71" s="133">
        <v>123.1</v>
      </c>
      <c r="F71" s="134">
        <v>123.1</v>
      </c>
      <c r="G71" s="135">
        <v>4.3899999999999997</v>
      </c>
      <c r="H71" s="135">
        <v>4.3899999999999997</v>
      </c>
      <c r="I71" s="92" t="s">
        <v>170</v>
      </c>
      <c r="J71" s="92">
        <f>VLOOKUP(B71,'[1]09.02.2026'!$C$3:$J$2063,8,0)</f>
        <v>0</v>
      </c>
      <c r="K71" s="92">
        <f t="shared" si="3"/>
        <v>0</v>
      </c>
      <c r="L71" s="77"/>
      <c r="M71" s="77"/>
      <c r="N71" s="77"/>
      <c r="O71" s="77">
        <v>1</v>
      </c>
      <c r="P71" s="77"/>
      <c r="Q71" s="77"/>
      <c r="R71" s="77"/>
      <c r="S71" s="136"/>
      <c r="T71" s="73">
        <f t="shared" si="5"/>
        <v>0</v>
      </c>
      <c r="U71" s="151"/>
      <c r="V71" s="182"/>
      <c r="W71" s="163"/>
      <c r="X71" s="60">
        <f>VLOOKUP(B71,'[3]ВОМ КГ-3 СОЭКС'!$C$3:$G$2063,5,0)</f>
        <v>123.1</v>
      </c>
      <c r="Y71" s="161">
        <f t="shared" si="4"/>
        <v>0</v>
      </c>
    </row>
    <row r="72" spans="1:25" x14ac:dyDescent="0.3">
      <c r="A72" s="131" t="s">
        <v>326</v>
      </c>
      <c r="B72" s="132" t="s">
        <v>2267</v>
      </c>
      <c r="C72" s="132" t="s">
        <v>3770</v>
      </c>
      <c r="D72" s="92">
        <v>2</v>
      </c>
      <c r="E72" s="133">
        <v>46.3</v>
      </c>
      <c r="F72" s="134">
        <v>92.6</v>
      </c>
      <c r="G72" s="135">
        <v>1.63</v>
      </c>
      <c r="H72" s="135">
        <v>3.26</v>
      </c>
      <c r="I72" s="92" t="s">
        <v>170</v>
      </c>
      <c r="J72" s="92">
        <f>VLOOKUP(B72,'[1]09.02.2026'!$C$3:$J$2063,8,0)</f>
        <v>0</v>
      </c>
      <c r="K72" s="92">
        <f t="shared" si="3"/>
        <v>0</v>
      </c>
      <c r="L72" s="77"/>
      <c r="M72" s="77"/>
      <c r="N72" s="77"/>
      <c r="O72" s="77">
        <v>1</v>
      </c>
      <c r="P72" s="77">
        <v>1</v>
      </c>
      <c r="Q72" s="77"/>
      <c r="R72" s="77"/>
      <c r="S72" s="136"/>
      <c r="T72" s="73">
        <f t="shared" si="5"/>
        <v>0</v>
      </c>
      <c r="U72" s="151"/>
      <c r="V72" s="182"/>
      <c r="W72" s="163"/>
      <c r="X72" s="60">
        <f>VLOOKUP(B72,'[3]ВОМ КГ-3 СОЭКС'!$C$3:$G$2063,5,0)</f>
        <v>92.6</v>
      </c>
      <c r="Y72" s="161">
        <f t="shared" si="4"/>
        <v>0</v>
      </c>
    </row>
    <row r="73" spans="1:25" x14ac:dyDescent="0.3">
      <c r="A73" s="131" t="s">
        <v>329</v>
      </c>
      <c r="B73" s="132" t="s">
        <v>2268</v>
      </c>
      <c r="C73" s="132" t="s">
        <v>3771</v>
      </c>
      <c r="D73" s="92">
        <v>2</v>
      </c>
      <c r="E73" s="133">
        <v>40.5</v>
      </c>
      <c r="F73" s="134">
        <v>81</v>
      </c>
      <c r="G73" s="135">
        <v>1.43</v>
      </c>
      <c r="H73" s="135">
        <v>2.86</v>
      </c>
      <c r="I73" s="92" t="s">
        <v>170</v>
      </c>
      <c r="J73" s="92">
        <f>VLOOKUP(B73,'[1]09.02.2026'!$C$3:$J$2063,8,0)</f>
        <v>0</v>
      </c>
      <c r="K73" s="92">
        <f t="shared" si="3"/>
        <v>0</v>
      </c>
      <c r="L73" s="77"/>
      <c r="M73" s="77"/>
      <c r="N73" s="77"/>
      <c r="O73" s="77">
        <v>1</v>
      </c>
      <c r="P73" s="77">
        <v>1</v>
      </c>
      <c r="Q73" s="136"/>
      <c r="R73" s="136"/>
      <c r="S73" s="136"/>
      <c r="T73" s="73">
        <f t="shared" si="5"/>
        <v>0</v>
      </c>
      <c r="U73" s="151"/>
      <c r="V73" s="182"/>
      <c r="W73" s="163"/>
      <c r="X73" s="60">
        <f>VLOOKUP(B73,'[3]ВОМ КГ-3 СОЭКС'!$C$3:$G$2063,5,0)</f>
        <v>81</v>
      </c>
      <c r="Y73" s="161">
        <f t="shared" si="4"/>
        <v>0</v>
      </c>
    </row>
    <row r="74" spans="1:25" x14ac:dyDescent="0.3">
      <c r="A74" s="131" t="s">
        <v>332</v>
      </c>
      <c r="B74" s="132" t="s">
        <v>2269</v>
      </c>
      <c r="C74" s="132" t="s">
        <v>3772</v>
      </c>
      <c r="D74" s="92">
        <v>1</v>
      </c>
      <c r="E74" s="133">
        <v>42.8</v>
      </c>
      <c r="F74" s="134">
        <v>42.8</v>
      </c>
      <c r="G74" s="135">
        <v>1.53</v>
      </c>
      <c r="H74" s="135">
        <v>1.53</v>
      </c>
      <c r="I74" s="92" t="s">
        <v>170</v>
      </c>
      <c r="J74" s="92">
        <f>VLOOKUP(B74,'[1]09.02.2026'!$C$3:$J$2063,8,0)</f>
        <v>0</v>
      </c>
      <c r="K74" s="92">
        <f t="shared" si="3"/>
        <v>0</v>
      </c>
      <c r="L74" s="77"/>
      <c r="M74" s="77"/>
      <c r="N74" s="77"/>
      <c r="O74" s="77">
        <v>1</v>
      </c>
      <c r="P74" s="77"/>
      <c r="Q74" s="136"/>
      <c r="R74" s="136"/>
      <c r="S74" s="136"/>
      <c r="T74" s="73">
        <f t="shared" si="5"/>
        <v>0</v>
      </c>
      <c r="U74" s="151"/>
      <c r="V74" s="182"/>
      <c r="W74" s="163"/>
      <c r="X74" s="60">
        <f>VLOOKUP(B74,'[3]ВОМ КГ-3 СОЭКС'!$C$3:$G$2063,5,0)</f>
        <v>42.8</v>
      </c>
      <c r="Y74" s="161">
        <f t="shared" si="4"/>
        <v>0</v>
      </c>
    </row>
    <row r="75" spans="1:25" x14ac:dyDescent="0.3">
      <c r="A75" s="131" t="s">
        <v>335</v>
      </c>
      <c r="B75" s="132" t="s">
        <v>2270</v>
      </c>
      <c r="C75" s="132" t="s">
        <v>3773</v>
      </c>
      <c r="D75" s="92">
        <v>1</v>
      </c>
      <c r="E75" s="133">
        <v>30.2</v>
      </c>
      <c r="F75" s="134">
        <v>30.2</v>
      </c>
      <c r="G75" s="135">
        <v>1.08</v>
      </c>
      <c r="H75" s="135">
        <v>1.08</v>
      </c>
      <c r="I75" s="92" t="s">
        <v>170</v>
      </c>
      <c r="J75" s="92">
        <f>VLOOKUP(B75,'[1]09.02.2026'!$C$3:$J$2063,8,0)</f>
        <v>0</v>
      </c>
      <c r="K75" s="92">
        <f t="shared" si="3"/>
        <v>0</v>
      </c>
      <c r="L75" s="77"/>
      <c r="M75" s="77"/>
      <c r="N75" s="77"/>
      <c r="O75" s="77">
        <v>1</v>
      </c>
      <c r="P75" s="77"/>
      <c r="Q75" s="136"/>
      <c r="R75" s="136"/>
      <c r="S75" s="136"/>
      <c r="T75" s="73">
        <f t="shared" si="5"/>
        <v>0</v>
      </c>
      <c r="U75" s="151"/>
      <c r="V75" s="182"/>
      <c r="W75" s="163"/>
      <c r="X75" s="60">
        <f>VLOOKUP(B75,'[3]ВОМ КГ-3 СОЭКС'!$C$3:$G$2063,5,0)</f>
        <v>30.2</v>
      </c>
      <c r="Y75" s="161">
        <f t="shared" si="4"/>
        <v>0</v>
      </c>
    </row>
    <row r="76" spans="1:25" x14ac:dyDescent="0.3">
      <c r="A76" s="131" t="s">
        <v>338</v>
      </c>
      <c r="B76" s="132" t="s">
        <v>2271</v>
      </c>
      <c r="C76" s="132" t="s">
        <v>3774</v>
      </c>
      <c r="D76" s="92">
        <v>1</v>
      </c>
      <c r="E76" s="133">
        <v>30.2</v>
      </c>
      <c r="F76" s="134">
        <v>30.2</v>
      </c>
      <c r="G76" s="135">
        <v>1.08</v>
      </c>
      <c r="H76" s="135">
        <v>1.08</v>
      </c>
      <c r="I76" s="92" t="s">
        <v>170</v>
      </c>
      <c r="J76" s="92">
        <f>VLOOKUP(B76,'[1]09.02.2026'!$C$3:$J$2063,8,0)</f>
        <v>0</v>
      </c>
      <c r="K76" s="92">
        <f t="shared" si="3"/>
        <v>0</v>
      </c>
      <c r="L76" s="77"/>
      <c r="M76" s="77"/>
      <c r="N76" s="77"/>
      <c r="O76" s="77"/>
      <c r="P76" s="77">
        <v>1</v>
      </c>
      <c r="Q76" s="136"/>
      <c r="R76" s="136"/>
      <c r="S76" s="136"/>
      <c r="T76" s="73">
        <f t="shared" si="5"/>
        <v>0</v>
      </c>
      <c r="U76" s="151"/>
      <c r="V76" s="182"/>
      <c r="W76" s="163"/>
      <c r="X76" s="60">
        <f>VLOOKUP(B76,'[3]ВОМ КГ-3 СОЭКС'!$C$3:$G$2063,5,0)</f>
        <v>30.2</v>
      </c>
      <c r="Y76" s="161">
        <f t="shared" si="4"/>
        <v>0</v>
      </c>
    </row>
    <row r="77" spans="1:25" x14ac:dyDescent="0.3">
      <c r="A77" s="131" t="s">
        <v>341</v>
      </c>
      <c r="B77" s="132" t="s">
        <v>2272</v>
      </c>
      <c r="C77" s="132" t="s">
        <v>3775</v>
      </c>
      <c r="D77" s="92">
        <v>2</v>
      </c>
      <c r="E77" s="133">
        <v>42.8</v>
      </c>
      <c r="F77" s="134">
        <v>85.6</v>
      </c>
      <c r="G77" s="135">
        <v>1.53</v>
      </c>
      <c r="H77" s="135">
        <v>3.06</v>
      </c>
      <c r="I77" s="92" t="s">
        <v>170</v>
      </c>
      <c r="J77" s="92">
        <f>VLOOKUP(B77,'[1]09.02.2026'!$C$3:$J$2063,8,0)</f>
        <v>0</v>
      </c>
      <c r="K77" s="92">
        <f t="shared" si="3"/>
        <v>0</v>
      </c>
      <c r="L77" s="77"/>
      <c r="M77" s="77"/>
      <c r="N77" s="77"/>
      <c r="O77" s="77"/>
      <c r="P77" s="77">
        <v>2</v>
      </c>
      <c r="Q77" s="136"/>
      <c r="R77" s="136"/>
      <c r="S77" s="136"/>
      <c r="T77" s="73">
        <f t="shared" si="5"/>
        <v>0</v>
      </c>
      <c r="U77" s="151"/>
      <c r="V77" s="182"/>
      <c r="W77" s="163"/>
      <c r="X77" s="60">
        <f>VLOOKUP(B77,'[3]ВОМ КГ-3 СОЭКС'!$C$3:$G$2063,5,0)</f>
        <v>85.6</v>
      </c>
      <c r="Y77" s="161">
        <f t="shared" si="4"/>
        <v>0</v>
      </c>
    </row>
    <row r="78" spans="1:25" x14ac:dyDescent="0.3">
      <c r="A78" s="131" t="s">
        <v>344</v>
      </c>
      <c r="B78" s="132" t="s">
        <v>2273</v>
      </c>
      <c r="C78" s="132" t="s">
        <v>3776</v>
      </c>
      <c r="D78" s="92">
        <v>1</v>
      </c>
      <c r="E78" s="133">
        <v>38.200000000000003</v>
      </c>
      <c r="F78" s="134">
        <v>38.200000000000003</v>
      </c>
      <c r="G78" s="135">
        <v>1.35</v>
      </c>
      <c r="H78" s="135">
        <v>1.35</v>
      </c>
      <c r="I78" s="92" t="s">
        <v>170</v>
      </c>
      <c r="J78" s="92">
        <f>VLOOKUP(B78,'[1]09.02.2026'!$C$3:$J$2063,8,0)</f>
        <v>0</v>
      </c>
      <c r="K78" s="92">
        <f t="shared" si="3"/>
        <v>0</v>
      </c>
      <c r="L78" s="77"/>
      <c r="M78" s="77"/>
      <c r="N78" s="77"/>
      <c r="O78" s="77"/>
      <c r="P78" s="77">
        <v>1</v>
      </c>
      <c r="Q78" s="136"/>
      <c r="R78" s="136"/>
      <c r="S78" s="136"/>
      <c r="T78" s="73">
        <f t="shared" si="5"/>
        <v>0</v>
      </c>
      <c r="U78" s="151"/>
      <c r="V78" s="182"/>
      <c r="W78" s="163"/>
      <c r="X78" s="60">
        <f>VLOOKUP(B78,'[3]ВОМ КГ-3 СОЭКС'!$C$3:$G$2063,5,0)</f>
        <v>38.200000000000003</v>
      </c>
      <c r="Y78" s="161">
        <f t="shared" si="4"/>
        <v>0</v>
      </c>
    </row>
    <row r="79" spans="1:25" x14ac:dyDescent="0.3">
      <c r="A79" s="131" t="s">
        <v>347</v>
      </c>
      <c r="B79" s="132" t="s">
        <v>2274</v>
      </c>
      <c r="C79" s="132" t="s">
        <v>3777</v>
      </c>
      <c r="D79" s="92">
        <v>1</v>
      </c>
      <c r="E79" s="133">
        <v>122</v>
      </c>
      <c r="F79" s="134">
        <v>122</v>
      </c>
      <c r="G79" s="135">
        <v>4.3499999999999996</v>
      </c>
      <c r="H79" s="135">
        <v>4.3499999999999996</v>
      </c>
      <c r="I79" s="92" t="s">
        <v>170</v>
      </c>
      <c r="J79" s="92">
        <f>VLOOKUP(B79,'[1]09.02.2026'!$C$3:$J$2063,8,0)</f>
        <v>0</v>
      </c>
      <c r="K79" s="92">
        <f t="shared" si="3"/>
        <v>0</v>
      </c>
      <c r="L79" s="77"/>
      <c r="M79" s="77"/>
      <c r="N79" s="77"/>
      <c r="O79" s="77"/>
      <c r="P79" s="77">
        <v>1</v>
      </c>
      <c r="Q79" s="136"/>
      <c r="R79" s="136"/>
      <c r="S79" s="136"/>
      <c r="T79" s="73">
        <f t="shared" si="5"/>
        <v>0</v>
      </c>
      <c r="U79" s="151"/>
      <c r="V79" s="182"/>
      <c r="W79" s="163"/>
      <c r="X79" s="60">
        <f>VLOOKUP(B79,'[3]ВОМ КГ-3 СОЭКС'!$C$3:$G$2063,5,0)</f>
        <v>122</v>
      </c>
      <c r="Y79" s="161">
        <f t="shared" si="4"/>
        <v>0</v>
      </c>
    </row>
    <row r="80" spans="1:25" x14ac:dyDescent="0.3">
      <c r="A80" s="131" t="s">
        <v>350</v>
      </c>
      <c r="B80" s="132" t="s">
        <v>2275</v>
      </c>
      <c r="C80" s="132" t="s">
        <v>3778</v>
      </c>
      <c r="D80" s="92">
        <v>50</v>
      </c>
      <c r="E80" s="133">
        <v>118.4</v>
      </c>
      <c r="F80" s="134">
        <v>5920</v>
      </c>
      <c r="G80" s="135">
        <v>4.2300000000000004</v>
      </c>
      <c r="H80" s="135">
        <v>211.5</v>
      </c>
      <c r="I80" s="92" t="s">
        <v>170</v>
      </c>
      <c r="J80" s="92">
        <f>VLOOKUP(B80,'[1]09.02.2026'!$C$3:$J$2063,8,0)</f>
        <v>0</v>
      </c>
      <c r="K80" s="92">
        <f t="shared" si="3"/>
        <v>0</v>
      </c>
      <c r="L80" s="77"/>
      <c r="M80" s="77"/>
      <c r="N80" s="77"/>
      <c r="O80" s="77"/>
      <c r="P80" s="77">
        <v>8</v>
      </c>
      <c r="Q80" s="136">
        <v>14</v>
      </c>
      <c r="R80" s="136">
        <v>14</v>
      </c>
      <c r="S80" s="136">
        <v>14</v>
      </c>
      <c r="T80" s="73">
        <f t="shared" si="5"/>
        <v>0</v>
      </c>
      <c r="U80" s="151"/>
      <c r="V80" s="182"/>
      <c r="W80" s="163"/>
      <c r="X80" s="60">
        <f>VLOOKUP(B80,'[3]ВОМ КГ-3 СОЭКС'!$C$3:$G$2063,5,0)</f>
        <v>5920</v>
      </c>
      <c r="Y80" s="161">
        <f t="shared" si="4"/>
        <v>0</v>
      </c>
    </row>
    <row r="81" spans="1:25" x14ac:dyDescent="0.3">
      <c r="A81" s="131" t="s">
        <v>353</v>
      </c>
      <c r="B81" s="132" t="s">
        <v>2276</v>
      </c>
      <c r="C81" s="132" t="s">
        <v>3779</v>
      </c>
      <c r="D81" s="92">
        <v>1</v>
      </c>
      <c r="E81" s="133">
        <v>122</v>
      </c>
      <c r="F81" s="134">
        <v>122</v>
      </c>
      <c r="G81" s="135">
        <v>4.3499999999999996</v>
      </c>
      <c r="H81" s="135">
        <v>4.3499999999999996</v>
      </c>
      <c r="I81" s="92" t="s">
        <v>170</v>
      </c>
      <c r="J81" s="92">
        <f>VLOOKUP(B81,'[1]09.02.2026'!$C$3:$J$2063,8,0)</f>
        <v>0</v>
      </c>
      <c r="K81" s="92">
        <f t="shared" ref="K81:K141" si="6">J81*E81</f>
        <v>0</v>
      </c>
      <c r="L81" s="77"/>
      <c r="M81" s="77"/>
      <c r="N81" s="77"/>
      <c r="O81" s="77"/>
      <c r="P81" s="77">
        <v>1</v>
      </c>
      <c r="Q81" s="136"/>
      <c r="R81" s="136"/>
      <c r="S81" s="136"/>
      <c r="T81" s="73">
        <f t="shared" si="5"/>
        <v>0</v>
      </c>
      <c r="U81" s="151"/>
      <c r="V81" s="182"/>
      <c r="W81" s="163"/>
      <c r="X81" s="60">
        <f>VLOOKUP(B81,'[3]ВОМ КГ-3 СОЭКС'!$C$3:$G$2063,5,0)</f>
        <v>122</v>
      </c>
      <c r="Y81" s="161">
        <f t="shared" si="4"/>
        <v>0</v>
      </c>
    </row>
    <row r="82" spans="1:25" x14ac:dyDescent="0.3">
      <c r="A82" s="131" t="s">
        <v>355</v>
      </c>
      <c r="B82" s="132" t="s">
        <v>2277</v>
      </c>
      <c r="C82" s="132" t="s">
        <v>3780</v>
      </c>
      <c r="D82" s="92">
        <v>1</v>
      </c>
      <c r="E82" s="133">
        <v>38.200000000000003</v>
      </c>
      <c r="F82" s="134">
        <v>38.200000000000003</v>
      </c>
      <c r="G82" s="135">
        <v>1.35</v>
      </c>
      <c r="H82" s="135">
        <v>1.35</v>
      </c>
      <c r="I82" s="92" t="s">
        <v>170</v>
      </c>
      <c r="J82" s="92">
        <f>VLOOKUP(B82,'[1]09.02.2026'!$C$3:$J$2063,8,0)</f>
        <v>0</v>
      </c>
      <c r="K82" s="92">
        <f t="shared" si="6"/>
        <v>0</v>
      </c>
      <c r="L82" s="77"/>
      <c r="M82" s="77"/>
      <c r="N82" s="77"/>
      <c r="O82" s="77"/>
      <c r="P82" s="77">
        <v>1</v>
      </c>
      <c r="Q82" s="136"/>
      <c r="R82" s="136"/>
      <c r="S82" s="136"/>
      <c r="T82" s="73">
        <f t="shared" si="5"/>
        <v>0</v>
      </c>
      <c r="U82" s="151"/>
      <c r="V82" s="182"/>
      <c r="W82" s="163"/>
      <c r="X82" s="60">
        <f>VLOOKUP(B82,'[3]ВОМ КГ-3 СОЭКС'!$C$3:$G$2063,5,0)</f>
        <v>38.200000000000003</v>
      </c>
      <c r="Y82" s="161">
        <f t="shared" si="4"/>
        <v>0</v>
      </c>
    </row>
    <row r="83" spans="1:25" x14ac:dyDescent="0.3">
      <c r="A83" s="131" t="s">
        <v>357</v>
      </c>
      <c r="B83" s="132" t="s">
        <v>2278</v>
      </c>
      <c r="C83" s="132" t="s">
        <v>3781</v>
      </c>
      <c r="D83" s="92">
        <v>1</v>
      </c>
      <c r="E83" s="133">
        <v>35</v>
      </c>
      <c r="F83" s="134">
        <v>35</v>
      </c>
      <c r="G83" s="135">
        <v>1.25</v>
      </c>
      <c r="H83" s="135">
        <v>1.25</v>
      </c>
      <c r="I83" s="92" t="s">
        <v>170</v>
      </c>
      <c r="J83" s="92">
        <f>VLOOKUP(B83,'[1]09.02.2026'!$C$3:$J$2063,8,0)</f>
        <v>0</v>
      </c>
      <c r="K83" s="92">
        <f t="shared" si="6"/>
        <v>0</v>
      </c>
      <c r="L83" s="77"/>
      <c r="M83" s="77"/>
      <c r="N83" s="77"/>
      <c r="O83" s="77"/>
      <c r="P83" s="77">
        <v>1</v>
      </c>
      <c r="Q83" s="136"/>
      <c r="R83" s="136"/>
      <c r="S83" s="136"/>
      <c r="T83" s="73">
        <f t="shared" si="5"/>
        <v>0</v>
      </c>
      <c r="U83" s="151"/>
      <c r="V83" s="182"/>
      <c r="W83" s="163"/>
      <c r="X83" s="60">
        <f>VLOOKUP(B83,'[3]ВОМ КГ-3 СОЭКС'!$C$3:$G$2063,5,0)</f>
        <v>35</v>
      </c>
      <c r="Y83" s="161">
        <f t="shared" si="4"/>
        <v>0</v>
      </c>
    </row>
    <row r="84" spans="1:25" x14ac:dyDescent="0.3">
      <c r="A84" s="131" t="s">
        <v>359</v>
      </c>
      <c r="B84" s="132" t="s">
        <v>2279</v>
      </c>
      <c r="C84" s="132" t="s">
        <v>3782</v>
      </c>
      <c r="D84" s="92">
        <v>2</v>
      </c>
      <c r="E84" s="133">
        <v>22.3</v>
      </c>
      <c r="F84" s="134">
        <v>44.6</v>
      </c>
      <c r="G84" s="135">
        <v>0.8</v>
      </c>
      <c r="H84" s="135">
        <v>1.6</v>
      </c>
      <c r="I84" s="92" t="s">
        <v>170</v>
      </c>
      <c r="J84" s="92">
        <f>VLOOKUP(B84,'[1]09.02.2026'!$C$3:$J$2063,8,0)</f>
        <v>0</v>
      </c>
      <c r="K84" s="92">
        <f t="shared" si="6"/>
        <v>0</v>
      </c>
      <c r="L84" s="77"/>
      <c r="M84" s="77"/>
      <c r="N84" s="77"/>
      <c r="O84" s="77"/>
      <c r="P84" s="77">
        <v>2</v>
      </c>
      <c r="Q84" s="136"/>
      <c r="R84" s="136"/>
      <c r="S84" s="136"/>
      <c r="T84" s="73">
        <f t="shared" si="5"/>
        <v>0</v>
      </c>
      <c r="U84" s="151"/>
      <c r="V84" s="182"/>
      <c r="W84" s="163"/>
      <c r="X84" s="60">
        <f>VLOOKUP(B84,'[3]ВОМ КГ-3 СОЭКС'!$C$3:$G$2063,5,0)</f>
        <v>44.6</v>
      </c>
      <c r="Y84" s="161">
        <f t="shared" si="4"/>
        <v>0</v>
      </c>
    </row>
    <row r="85" spans="1:25" x14ac:dyDescent="0.3">
      <c r="A85" s="131" t="s">
        <v>361</v>
      </c>
      <c r="B85" s="132" t="s">
        <v>2280</v>
      </c>
      <c r="C85" s="132" t="s">
        <v>3783</v>
      </c>
      <c r="D85" s="92">
        <v>1</v>
      </c>
      <c r="E85" s="133">
        <v>17.2</v>
      </c>
      <c r="F85" s="134">
        <v>17.2</v>
      </c>
      <c r="G85" s="135">
        <v>0.62</v>
      </c>
      <c r="H85" s="135">
        <v>0.62</v>
      </c>
      <c r="I85" s="92" t="s">
        <v>170</v>
      </c>
      <c r="J85" s="92">
        <f>VLOOKUP(B85,'[1]09.02.2026'!$C$3:$J$2063,8,0)</f>
        <v>0</v>
      </c>
      <c r="K85" s="92">
        <f t="shared" si="6"/>
        <v>0</v>
      </c>
      <c r="L85" s="77"/>
      <c r="M85" s="77"/>
      <c r="N85" s="77"/>
      <c r="O85" s="77"/>
      <c r="P85" s="77">
        <v>1</v>
      </c>
      <c r="Q85" s="136"/>
      <c r="R85" s="136"/>
      <c r="S85" s="136"/>
      <c r="T85" s="73">
        <f t="shared" si="5"/>
        <v>0</v>
      </c>
      <c r="U85" s="151"/>
      <c r="V85" s="182"/>
      <c r="W85" s="163"/>
      <c r="X85" s="60">
        <f>VLOOKUP(B85,'[3]ВОМ КГ-3 СОЭКС'!$C$3:$G$2063,5,0)</f>
        <v>17.2</v>
      </c>
      <c r="Y85" s="161">
        <f t="shared" si="4"/>
        <v>0</v>
      </c>
    </row>
    <row r="86" spans="1:25" x14ac:dyDescent="0.3">
      <c r="A86" s="131" t="s">
        <v>363</v>
      </c>
      <c r="B86" s="132" t="s">
        <v>2281</v>
      </c>
      <c r="C86" s="132" t="s">
        <v>3784</v>
      </c>
      <c r="D86" s="92">
        <v>1</v>
      </c>
      <c r="E86" s="133">
        <v>125</v>
      </c>
      <c r="F86" s="134">
        <v>125</v>
      </c>
      <c r="G86" s="135">
        <v>4.3899999999999997</v>
      </c>
      <c r="H86" s="135">
        <v>4.3899999999999997</v>
      </c>
      <c r="I86" s="92" t="s">
        <v>165</v>
      </c>
      <c r="J86" s="92">
        <f>VLOOKUP(B86,'[1]09.02.2026'!$C$3:$J$2063,8,0)</f>
        <v>0</v>
      </c>
      <c r="K86" s="92">
        <f t="shared" si="6"/>
        <v>0</v>
      </c>
      <c r="L86" s="77"/>
      <c r="M86" s="77"/>
      <c r="N86" s="77"/>
      <c r="O86" s="77"/>
      <c r="P86" s="77">
        <v>1</v>
      </c>
      <c r="Q86" s="136"/>
      <c r="R86" s="136"/>
      <c r="S86" s="136"/>
      <c r="T86" s="73">
        <f t="shared" si="5"/>
        <v>0</v>
      </c>
      <c r="U86" s="151"/>
      <c r="V86" s="182"/>
      <c r="W86" s="163"/>
      <c r="X86" s="60">
        <f>VLOOKUP(B86,'[3]ВОМ КГ-3 СОЭКС'!$C$3:$G$2063,5,0)</f>
        <v>125</v>
      </c>
      <c r="Y86" s="161">
        <f t="shared" si="4"/>
        <v>0</v>
      </c>
    </row>
    <row r="87" spans="1:25" x14ac:dyDescent="0.3">
      <c r="A87" s="131" t="s">
        <v>365</v>
      </c>
      <c r="B87" s="132" t="s">
        <v>2282</v>
      </c>
      <c r="C87" s="132" t="s">
        <v>3785</v>
      </c>
      <c r="D87" s="92">
        <v>1</v>
      </c>
      <c r="E87" s="133">
        <v>3757.4</v>
      </c>
      <c r="F87" s="134">
        <v>3757.4</v>
      </c>
      <c r="G87" s="135">
        <v>45.14</v>
      </c>
      <c r="H87" s="135">
        <v>45.14</v>
      </c>
      <c r="I87" s="92" t="s">
        <v>165</v>
      </c>
      <c r="J87" s="92">
        <f>VLOOKUP(B87,'[1]09.02.2026'!$C$3:$J$2063,8,0)</f>
        <v>0</v>
      </c>
      <c r="K87" s="92">
        <f t="shared" si="6"/>
        <v>0</v>
      </c>
      <c r="L87" s="77">
        <v>1</v>
      </c>
      <c r="M87" s="77"/>
      <c r="N87" s="77"/>
      <c r="O87" s="77"/>
      <c r="P87" s="77"/>
      <c r="Q87" s="136"/>
      <c r="R87" s="136"/>
      <c r="S87" s="136"/>
      <c r="T87" s="73">
        <f t="shared" si="5"/>
        <v>0</v>
      </c>
      <c r="U87" s="151"/>
      <c r="V87" s="182"/>
      <c r="W87" s="163"/>
      <c r="X87" s="60">
        <f>VLOOKUP(B87,'[3]ВОМ КГ-3 СОЭКС'!$C$3:$G$2063,5,0)</f>
        <v>3757.4</v>
      </c>
      <c r="Y87" s="161">
        <f t="shared" si="4"/>
        <v>0</v>
      </c>
    </row>
    <row r="88" spans="1:25" x14ac:dyDescent="0.3">
      <c r="A88" s="131" t="s">
        <v>367</v>
      </c>
      <c r="B88" s="132" t="s">
        <v>2283</v>
      </c>
      <c r="C88" s="132" t="s">
        <v>3786</v>
      </c>
      <c r="D88" s="92">
        <v>9</v>
      </c>
      <c r="E88" s="133">
        <v>3763.7</v>
      </c>
      <c r="F88" s="134">
        <v>33873.300000000003</v>
      </c>
      <c r="G88" s="135">
        <v>45.26</v>
      </c>
      <c r="H88" s="135">
        <v>407.34</v>
      </c>
      <c r="I88" s="92" t="s">
        <v>165</v>
      </c>
      <c r="J88" s="92">
        <f>VLOOKUP(B88,'[1]09.02.2026'!$C$3:$J$2063,8,0)</f>
        <v>0</v>
      </c>
      <c r="K88" s="92">
        <f t="shared" si="6"/>
        <v>0</v>
      </c>
      <c r="L88" s="77"/>
      <c r="M88" s="77">
        <v>2</v>
      </c>
      <c r="N88" s="77">
        <v>1</v>
      </c>
      <c r="O88" s="77">
        <v>1</v>
      </c>
      <c r="P88" s="77"/>
      <c r="Q88" s="136">
        <v>2</v>
      </c>
      <c r="R88" s="136">
        <v>2</v>
      </c>
      <c r="S88" s="136">
        <v>1</v>
      </c>
      <c r="T88" s="73">
        <f t="shared" si="5"/>
        <v>0</v>
      </c>
      <c r="U88" s="151"/>
      <c r="V88" s="182"/>
      <c r="W88" s="163"/>
      <c r="X88" s="60">
        <f>VLOOKUP(B88,'[3]ВОМ КГ-3 СОЭКС'!$C$3:$G$2063,5,0)</f>
        <v>33873.300000000003</v>
      </c>
      <c r="Y88" s="161">
        <f t="shared" si="4"/>
        <v>0</v>
      </c>
    </row>
    <row r="89" spans="1:25" x14ac:dyDescent="0.3">
      <c r="A89" s="131" t="s">
        <v>369</v>
      </c>
      <c r="B89" s="132" t="s">
        <v>2284</v>
      </c>
      <c r="C89" s="132" t="s">
        <v>3787</v>
      </c>
      <c r="D89" s="92">
        <v>1</v>
      </c>
      <c r="E89" s="133">
        <v>3772.2</v>
      </c>
      <c r="F89" s="134">
        <v>3772.2</v>
      </c>
      <c r="G89" s="135">
        <v>45.49</v>
      </c>
      <c r="H89" s="135">
        <v>45.49</v>
      </c>
      <c r="I89" s="92" t="s">
        <v>165</v>
      </c>
      <c r="J89" s="92">
        <f>VLOOKUP(B89,'[1]09.02.2026'!$C$3:$J$2063,8,0)</f>
        <v>0</v>
      </c>
      <c r="K89" s="92">
        <f t="shared" si="6"/>
        <v>0</v>
      </c>
      <c r="L89" s="77"/>
      <c r="M89" s="77"/>
      <c r="N89" s="77">
        <v>1</v>
      </c>
      <c r="O89" s="77"/>
      <c r="P89" s="77"/>
      <c r="Q89" s="136"/>
      <c r="R89" s="136"/>
      <c r="S89" s="136"/>
      <c r="T89" s="73">
        <f t="shared" si="5"/>
        <v>0</v>
      </c>
      <c r="U89" s="151"/>
      <c r="V89" s="182"/>
      <c r="W89" s="163"/>
      <c r="X89" s="60">
        <f>VLOOKUP(B89,'[3]ВОМ КГ-3 СОЭКС'!$C$3:$G$2063,5,0)</f>
        <v>3772.2</v>
      </c>
      <c r="Y89" s="161">
        <f t="shared" si="4"/>
        <v>0</v>
      </c>
    </row>
    <row r="90" spans="1:25" x14ac:dyDescent="0.3">
      <c r="A90" s="131" t="s">
        <v>371</v>
      </c>
      <c r="B90" s="132" t="s">
        <v>2285</v>
      </c>
      <c r="C90" s="132" t="s">
        <v>3788</v>
      </c>
      <c r="D90" s="92">
        <v>1</v>
      </c>
      <c r="E90" s="133">
        <v>3796.9</v>
      </c>
      <c r="F90" s="134">
        <v>3796.9</v>
      </c>
      <c r="G90" s="135">
        <v>46.04</v>
      </c>
      <c r="H90" s="135">
        <v>46.04</v>
      </c>
      <c r="I90" s="92" t="s">
        <v>165</v>
      </c>
      <c r="J90" s="92">
        <f>VLOOKUP(B90,'[1]09.02.2026'!$C$3:$J$2063,8,0)</f>
        <v>0</v>
      </c>
      <c r="K90" s="92">
        <f t="shared" si="6"/>
        <v>0</v>
      </c>
      <c r="L90" s="77"/>
      <c r="M90" s="77"/>
      <c r="N90" s="77"/>
      <c r="O90" s="77">
        <v>1</v>
      </c>
      <c r="P90" s="77"/>
      <c r="Q90" s="136"/>
      <c r="R90" s="136"/>
      <c r="S90" s="136"/>
      <c r="T90" s="73">
        <f t="shared" si="5"/>
        <v>0</v>
      </c>
      <c r="U90" s="151"/>
      <c r="V90" s="182"/>
      <c r="W90" s="163"/>
      <c r="X90" s="60">
        <f>VLOOKUP(B90,'[3]ВОМ КГ-3 СОЭКС'!$C$3:$G$2063,5,0)</f>
        <v>3796.9</v>
      </c>
      <c r="Y90" s="161">
        <f t="shared" si="4"/>
        <v>0</v>
      </c>
    </row>
    <row r="91" spans="1:25" x14ac:dyDescent="0.3">
      <c r="A91" s="131" t="s">
        <v>373</v>
      </c>
      <c r="B91" s="132" t="s">
        <v>2286</v>
      </c>
      <c r="C91" s="132" t="s">
        <v>3789</v>
      </c>
      <c r="D91" s="92">
        <v>1</v>
      </c>
      <c r="E91" s="133">
        <v>3785.3</v>
      </c>
      <c r="F91" s="134">
        <v>3785.3</v>
      </c>
      <c r="G91" s="135">
        <v>45.84</v>
      </c>
      <c r="H91" s="135">
        <v>45.84</v>
      </c>
      <c r="I91" s="92" t="s">
        <v>165</v>
      </c>
      <c r="J91" s="92">
        <f>VLOOKUP(B91,'[1]09.02.2026'!$C$3:$J$2063,8,0)</f>
        <v>0</v>
      </c>
      <c r="K91" s="92">
        <f t="shared" si="6"/>
        <v>0</v>
      </c>
      <c r="L91" s="77"/>
      <c r="M91" s="77"/>
      <c r="N91" s="77"/>
      <c r="O91" s="77"/>
      <c r="P91" s="77">
        <v>1</v>
      </c>
      <c r="Q91" s="136"/>
      <c r="R91" s="136"/>
      <c r="S91" s="136"/>
      <c r="T91" s="73">
        <f t="shared" si="5"/>
        <v>0</v>
      </c>
      <c r="U91" s="151"/>
      <c r="V91" s="182"/>
      <c r="W91" s="163"/>
      <c r="X91" s="60">
        <f>VLOOKUP(B91,'[3]ВОМ КГ-3 СОЭКС'!$C$3:$G$2063,5,0)</f>
        <v>3785.3</v>
      </c>
      <c r="Y91" s="161">
        <f t="shared" si="4"/>
        <v>0</v>
      </c>
    </row>
    <row r="92" spans="1:25" x14ac:dyDescent="0.3">
      <c r="A92" s="131" t="s">
        <v>375</v>
      </c>
      <c r="B92" s="132" t="s">
        <v>2287</v>
      </c>
      <c r="C92" s="132" t="s">
        <v>3790</v>
      </c>
      <c r="D92" s="92">
        <v>1</v>
      </c>
      <c r="E92" s="133">
        <v>3796.9</v>
      </c>
      <c r="F92" s="134">
        <v>3796.9</v>
      </c>
      <c r="G92" s="135">
        <v>46.04</v>
      </c>
      <c r="H92" s="135">
        <v>46.04</v>
      </c>
      <c r="I92" s="92" t="s">
        <v>165</v>
      </c>
      <c r="J92" s="92">
        <f>VLOOKUP(B92,'[1]09.02.2026'!$C$3:$J$2063,8,0)</f>
        <v>0</v>
      </c>
      <c r="K92" s="92">
        <f t="shared" si="6"/>
        <v>0</v>
      </c>
      <c r="L92" s="77"/>
      <c r="M92" s="77"/>
      <c r="N92" s="77"/>
      <c r="O92" s="77"/>
      <c r="P92" s="77">
        <v>1</v>
      </c>
      <c r="Q92" s="136"/>
      <c r="R92" s="136"/>
      <c r="S92" s="136"/>
      <c r="T92" s="73">
        <f t="shared" si="5"/>
        <v>0</v>
      </c>
      <c r="U92" s="151"/>
      <c r="V92" s="182"/>
      <c r="W92" s="163"/>
      <c r="X92" s="60">
        <f>VLOOKUP(B92,'[3]ВОМ КГ-3 СОЭКС'!$C$3:$G$2063,5,0)</f>
        <v>3796.9</v>
      </c>
      <c r="Y92" s="161">
        <f t="shared" si="4"/>
        <v>0</v>
      </c>
    </row>
    <row r="93" spans="1:25" x14ac:dyDescent="0.3">
      <c r="A93" s="131" t="s">
        <v>377</v>
      </c>
      <c r="B93" s="132" t="s">
        <v>2288</v>
      </c>
      <c r="C93" s="132" t="s">
        <v>3791</v>
      </c>
      <c r="D93" s="92">
        <v>1</v>
      </c>
      <c r="E93" s="133">
        <v>3757.4</v>
      </c>
      <c r="F93" s="134">
        <v>3757.4</v>
      </c>
      <c r="G93" s="135">
        <v>45.14</v>
      </c>
      <c r="H93" s="135">
        <v>45.14</v>
      </c>
      <c r="I93" s="92" t="s">
        <v>165</v>
      </c>
      <c r="J93" s="92">
        <f>VLOOKUP(B93,'[1]09.02.2026'!$C$3:$J$2063,8,0)</f>
        <v>0</v>
      </c>
      <c r="K93" s="92">
        <f t="shared" si="6"/>
        <v>0</v>
      </c>
      <c r="L93" s="77"/>
      <c r="M93" s="77"/>
      <c r="N93" s="77"/>
      <c r="O93" s="77"/>
      <c r="P93" s="77"/>
      <c r="Q93" s="136"/>
      <c r="R93" s="136"/>
      <c r="S93" s="136">
        <v>1</v>
      </c>
      <c r="T93" s="73">
        <f t="shared" si="5"/>
        <v>0</v>
      </c>
      <c r="U93" s="151"/>
      <c r="V93" s="182"/>
      <c r="W93" s="163"/>
      <c r="X93" s="60">
        <f>VLOOKUP(B93,'[3]ВОМ КГ-3 СОЭКС'!$C$3:$G$2063,5,0)</f>
        <v>3757.4</v>
      </c>
      <c r="Y93" s="161">
        <f t="shared" si="4"/>
        <v>0</v>
      </c>
    </row>
    <row r="94" spans="1:25" x14ac:dyDescent="0.3">
      <c r="A94" s="131" t="s">
        <v>380</v>
      </c>
      <c r="B94" s="132" t="s">
        <v>2289</v>
      </c>
      <c r="C94" s="132" t="s">
        <v>3792</v>
      </c>
      <c r="D94" s="92">
        <v>1</v>
      </c>
      <c r="E94" s="133">
        <v>791.2</v>
      </c>
      <c r="F94" s="134">
        <v>791.2</v>
      </c>
      <c r="G94" s="135">
        <v>17.14</v>
      </c>
      <c r="H94" s="135">
        <v>17.14</v>
      </c>
      <c r="I94" s="92" t="s">
        <v>170</v>
      </c>
      <c r="J94" s="92">
        <f>VLOOKUP(B94,'[1]09.02.2026'!$C$3:$J$2063,8,0)</f>
        <v>0</v>
      </c>
      <c r="K94" s="92">
        <f t="shared" si="6"/>
        <v>0</v>
      </c>
      <c r="L94" s="77"/>
      <c r="M94" s="77"/>
      <c r="N94" s="77"/>
      <c r="O94" s="77"/>
      <c r="P94" s="77">
        <v>1</v>
      </c>
      <c r="Q94" s="136"/>
      <c r="R94" s="136"/>
      <c r="S94" s="136"/>
      <c r="T94" s="73">
        <f t="shared" si="5"/>
        <v>0</v>
      </c>
      <c r="U94" s="151"/>
      <c r="V94" s="182"/>
      <c r="W94" s="163"/>
      <c r="X94" s="60">
        <f>VLOOKUP(B94,'[3]ВОМ КГ-3 СОЭКС'!$C$3:$G$2063,5,0)</f>
        <v>791.2</v>
      </c>
      <c r="Y94" s="161">
        <f t="shared" si="4"/>
        <v>0</v>
      </c>
    </row>
    <row r="95" spans="1:25" x14ac:dyDescent="0.3">
      <c r="A95" s="131" t="s">
        <v>383</v>
      </c>
      <c r="B95" s="132" t="s">
        <v>2290</v>
      </c>
      <c r="C95" s="132" t="s">
        <v>3793</v>
      </c>
      <c r="D95" s="92">
        <v>3</v>
      </c>
      <c r="E95" s="133">
        <v>39</v>
      </c>
      <c r="F95" s="134">
        <v>117</v>
      </c>
      <c r="G95" s="135">
        <v>1.48</v>
      </c>
      <c r="H95" s="135">
        <v>4.4400000000000004</v>
      </c>
      <c r="I95" s="92" t="s">
        <v>170</v>
      </c>
      <c r="J95" s="92">
        <f>VLOOKUP(B95,'[1]09.02.2026'!$C$3:$J$2063,8,0)</f>
        <v>0</v>
      </c>
      <c r="K95" s="92">
        <f t="shared" si="6"/>
        <v>0</v>
      </c>
      <c r="L95" s="77"/>
      <c r="M95" s="77"/>
      <c r="N95" s="77">
        <v>3</v>
      </c>
      <c r="O95" s="77"/>
      <c r="P95" s="77"/>
      <c r="Q95" s="136"/>
      <c r="R95" s="136"/>
      <c r="S95" s="136"/>
      <c r="T95" s="73">
        <f t="shared" si="5"/>
        <v>0</v>
      </c>
      <c r="U95" s="151"/>
      <c r="V95" s="182"/>
      <c r="W95" s="163"/>
      <c r="X95" s="60">
        <f>VLOOKUP(B95,'[3]ВОМ КГ-3 СОЭКС'!$C$3:$G$2063,5,0)</f>
        <v>117</v>
      </c>
      <c r="Y95" s="161">
        <f t="shared" si="4"/>
        <v>0</v>
      </c>
    </row>
    <row r="96" spans="1:25" x14ac:dyDescent="0.3">
      <c r="A96" s="131" t="s">
        <v>386</v>
      </c>
      <c r="B96" s="132" t="s">
        <v>2291</v>
      </c>
      <c r="C96" s="132" t="s">
        <v>3794</v>
      </c>
      <c r="D96" s="92">
        <v>2</v>
      </c>
      <c r="E96" s="133">
        <v>64.7</v>
      </c>
      <c r="F96" s="134">
        <v>129.4</v>
      </c>
      <c r="G96" s="135">
        <v>2.39</v>
      </c>
      <c r="H96" s="135">
        <v>4.78</v>
      </c>
      <c r="I96" s="92" t="s">
        <v>170</v>
      </c>
      <c r="J96" s="92">
        <f>VLOOKUP(B96,'[1]09.02.2026'!$C$3:$J$2063,8,0)</f>
        <v>0</v>
      </c>
      <c r="K96" s="92">
        <f t="shared" si="6"/>
        <v>0</v>
      </c>
      <c r="L96" s="77"/>
      <c r="M96" s="77"/>
      <c r="N96" s="77">
        <v>2</v>
      </c>
      <c r="O96" s="77"/>
      <c r="P96" s="77"/>
      <c r="Q96" s="136"/>
      <c r="R96" s="136"/>
      <c r="S96" s="136"/>
      <c r="T96" s="73">
        <f t="shared" si="5"/>
        <v>0</v>
      </c>
      <c r="U96" s="151"/>
      <c r="V96" s="182"/>
      <c r="W96" s="163"/>
      <c r="X96" s="60">
        <f>VLOOKUP(B96,'[3]ВОМ КГ-3 СОЭКС'!$C$3:$G$2063,5,0)</f>
        <v>129.4</v>
      </c>
      <c r="Y96" s="161">
        <f t="shared" si="4"/>
        <v>0</v>
      </c>
    </row>
    <row r="97" spans="1:25" x14ac:dyDescent="0.3">
      <c r="A97" s="131" t="s">
        <v>389</v>
      </c>
      <c r="B97" s="132" t="s">
        <v>2292</v>
      </c>
      <c r="C97" s="132" t="s">
        <v>3795</v>
      </c>
      <c r="D97" s="92">
        <v>3</v>
      </c>
      <c r="E97" s="133">
        <v>41.5</v>
      </c>
      <c r="F97" s="134">
        <v>124.5</v>
      </c>
      <c r="G97" s="135">
        <v>1.57</v>
      </c>
      <c r="H97" s="135">
        <v>4.71</v>
      </c>
      <c r="I97" s="92" t="s">
        <v>170</v>
      </c>
      <c r="J97" s="92">
        <f>VLOOKUP(B97,'[1]09.02.2026'!$C$3:$J$2063,8,0)</f>
        <v>0</v>
      </c>
      <c r="K97" s="92">
        <f t="shared" si="6"/>
        <v>0</v>
      </c>
      <c r="L97" s="77"/>
      <c r="M97" s="77"/>
      <c r="N97" s="77">
        <v>3</v>
      </c>
      <c r="O97" s="77"/>
      <c r="P97" s="77"/>
      <c r="Q97" s="136"/>
      <c r="R97" s="136"/>
      <c r="S97" s="136"/>
      <c r="T97" s="73">
        <f t="shared" si="5"/>
        <v>0</v>
      </c>
      <c r="U97" s="151"/>
      <c r="V97" s="182"/>
      <c r="W97" s="163"/>
      <c r="X97" s="60">
        <f>VLOOKUP(B97,'[3]ВОМ КГ-3 СОЭКС'!$C$3:$G$2063,5,0)</f>
        <v>124.5</v>
      </c>
      <c r="Y97" s="161">
        <f t="shared" si="4"/>
        <v>0</v>
      </c>
    </row>
    <row r="98" spans="1:25" x14ac:dyDescent="0.3">
      <c r="A98" s="131" t="s">
        <v>392</v>
      </c>
      <c r="B98" s="132" t="s">
        <v>2293</v>
      </c>
      <c r="C98" s="132" t="s">
        <v>3796</v>
      </c>
      <c r="D98" s="92">
        <v>3</v>
      </c>
      <c r="E98" s="133">
        <v>38.200000000000003</v>
      </c>
      <c r="F98" s="134">
        <v>114.6</v>
      </c>
      <c r="G98" s="135">
        <v>1.45</v>
      </c>
      <c r="H98" s="135">
        <v>4.3499999999999996</v>
      </c>
      <c r="I98" s="92" t="s">
        <v>170</v>
      </c>
      <c r="J98" s="92">
        <f>VLOOKUP(B98,'[1]09.02.2026'!$C$3:$J$2063,8,0)</f>
        <v>0</v>
      </c>
      <c r="K98" s="92">
        <f t="shared" si="6"/>
        <v>0</v>
      </c>
      <c r="L98" s="77"/>
      <c r="M98" s="77"/>
      <c r="N98" s="77">
        <v>3</v>
      </c>
      <c r="O98" s="77"/>
      <c r="P98" s="77"/>
      <c r="Q98" s="136"/>
      <c r="R98" s="136"/>
      <c r="S98" s="136"/>
      <c r="T98" s="73">
        <f t="shared" si="5"/>
        <v>0</v>
      </c>
      <c r="U98" s="151"/>
      <c r="V98" s="182"/>
      <c r="W98" s="163"/>
      <c r="X98" s="60">
        <f>VLOOKUP(B98,'[3]ВОМ КГ-3 СОЭКС'!$C$3:$G$2063,5,0)</f>
        <v>114.6</v>
      </c>
      <c r="Y98" s="161">
        <f t="shared" si="4"/>
        <v>0</v>
      </c>
    </row>
    <row r="99" spans="1:25" x14ac:dyDescent="0.3">
      <c r="A99" s="131" t="s">
        <v>395</v>
      </c>
      <c r="B99" s="132" t="s">
        <v>2294</v>
      </c>
      <c r="C99" s="132" t="s">
        <v>3797</v>
      </c>
      <c r="D99" s="92">
        <v>1</v>
      </c>
      <c r="E99" s="133">
        <v>59.4</v>
      </c>
      <c r="F99" s="134">
        <v>59.4</v>
      </c>
      <c r="G99" s="135">
        <v>2.2200000000000002</v>
      </c>
      <c r="H99" s="135">
        <v>2.2200000000000002</v>
      </c>
      <c r="I99" s="92" t="s">
        <v>170</v>
      </c>
      <c r="J99" s="92">
        <f>VLOOKUP(B99,'[1]09.02.2026'!$C$3:$J$2063,8,0)</f>
        <v>0</v>
      </c>
      <c r="K99" s="92">
        <f t="shared" si="6"/>
        <v>0</v>
      </c>
      <c r="L99" s="77"/>
      <c r="M99" s="77"/>
      <c r="N99" s="77">
        <v>1</v>
      </c>
      <c r="O99" s="77"/>
      <c r="P99" s="77"/>
      <c r="Q99" s="136"/>
      <c r="R99" s="136"/>
      <c r="S99" s="136"/>
      <c r="T99" s="73">
        <f t="shared" si="5"/>
        <v>0</v>
      </c>
      <c r="U99" s="151"/>
      <c r="V99" s="182"/>
      <c r="W99" s="163"/>
      <c r="X99" s="60">
        <f>VLOOKUP(B99,'[3]ВОМ КГ-3 СОЭКС'!$C$3:$G$2063,5,0)</f>
        <v>59.4</v>
      </c>
      <c r="Y99" s="161">
        <f t="shared" si="4"/>
        <v>0</v>
      </c>
    </row>
    <row r="100" spans="1:25" x14ac:dyDescent="0.3">
      <c r="A100" s="131" t="s">
        <v>398</v>
      </c>
      <c r="B100" s="132" t="s">
        <v>2295</v>
      </c>
      <c r="C100" s="132" t="s">
        <v>3798</v>
      </c>
      <c r="D100" s="92">
        <v>1</v>
      </c>
      <c r="E100" s="133">
        <v>60.3</v>
      </c>
      <c r="F100" s="134">
        <v>60.3</v>
      </c>
      <c r="G100" s="135">
        <v>2.25</v>
      </c>
      <c r="H100" s="135">
        <v>2.25</v>
      </c>
      <c r="I100" s="92" t="s">
        <v>170</v>
      </c>
      <c r="J100" s="92">
        <f>VLOOKUP(B100,'[1]09.02.2026'!$C$3:$J$2063,8,0)</f>
        <v>0</v>
      </c>
      <c r="K100" s="92">
        <f t="shared" si="6"/>
        <v>0</v>
      </c>
      <c r="L100" s="77"/>
      <c r="M100" s="77"/>
      <c r="N100" s="77">
        <v>1</v>
      </c>
      <c r="O100" s="77"/>
      <c r="P100" s="77"/>
      <c r="Q100" s="136"/>
      <c r="R100" s="136"/>
      <c r="S100" s="136"/>
      <c r="T100" s="73">
        <f t="shared" si="5"/>
        <v>0</v>
      </c>
      <c r="U100" s="151"/>
      <c r="V100" s="182"/>
      <c r="W100" s="163"/>
      <c r="X100" s="60">
        <f>VLOOKUP(B100,'[3]ВОМ КГ-3 СОЭКС'!$C$3:$G$2063,5,0)</f>
        <v>60.3</v>
      </c>
      <c r="Y100" s="161">
        <f t="shared" si="4"/>
        <v>0</v>
      </c>
    </row>
    <row r="101" spans="1:25" x14ac:dyDescent="0.3">
      <c r="A101" s="131" t="s">
        <v>401</v>
      </c>
      <c r="B101" s="132" t="s">
        <v>2296</v>
      </c>
      <c r="C101" s="132" t="s">
        <v>3799</v>
      </c>
      <c r="D101" s="92">
        <v>1</v>
      </c>
      <c r="E101" s="133">
        <v>39</v>
      </c>
      <c r="F101" s="134">
        <v>39</v>
      </c>
      <c r="G101" s="135">
        <v>1.48</v>
      </c>
      <c r="H101" s="135">
        <v>1.48</v>
      </c>
      <c r="I101" s="92" t="s">
        <v>170</v>
      </c>
      <c r="J101" s="92">
        <f>VLOOKUP(B101,'[1]09.02.2026'!$C$3:$J$2063,8,0)</f>
        <v>0</v>
      </c>
      <c r="K101" s="92">
        <f t="shared" si="6"/>
        <v>0</v>
      </c>
      <c r="L101" s="77"/>
      <c r="M101" s="77"/>
      <c r="N101" s="77">
        <v>1</v>
      </c>
      <c r="O101" s="77"/>
      <c r="P101" s="77"/>
      <c r="Q101" s="136"/>
      <c r="R101" s="136"/>
      <c r="S101" s="136"/>
      <c r="T101" s="73">
        <f t="shared" si="5"/>
        <v>0</v>
      </c>
      <c r="U101" s="151"/>
      <c r="V101" s="182"/>
      <c r="W101" s="163"/>
      <c r="X101" s="60">
        <f>VLOOKUP(B101,'[3]ВОМ КГ-3 СОЭКС'!$C$3:$G$2063,5,0)</f>
        <v>39</v>
      </c>
      <c r="Y101" s="161">
        <f t="shared" si="4"/>
        <v>0</v>
      </c>
    </row>
    <row r="102" spans="1:25" x14ac:dyDescent="0.3">
      <c r="A102" s="131" t="s">
        <v>404</v>
      </c>
      <c r="B102" s="132" t="s">
        <v>2297</v>
      </c>
      <c r="C102" s="132" t="s">
        <v>3800</v>
      </c>
      <c r="D102" s="92">
        <v>1</v>
      </c>
      <c r="E102" s="133">
        <v>12.5</v>
      </c>
      <c r="F102" s="134">
        <v>12.5</v>
      </c>
      <c r="G102" s="135">
        <v>0.48</v>
      </c>
      <c r="H102" s="135">
        <v>0.48</v>
      </c>
      <c r="I102" s="92" t="s">
        <v>170</v>
      </c>
      <c r="J102" s="92">
        <f>VLOOKUP(B102,'[1]09.02.2026'!$C$3:$J$2063,8,0)</f>
        <v>0</v>
      </c>
      <c r="K102" s="92">
        <f t="shared" si="6"/>
        <v>0</v>
      </c>
      <c r="L102" s="77"/>
      <c r="M102" s="77"/>
      <c r="N102" s="77">
        <v>1</v>
      </c>
      <c r="O102" s="77"/>
      <c r="P102" s="77"/>
      <c r="Q102" s="136"/>
      <c r="R102" s="136"/>
      <c r="S102" s="136"/>
      <c r="T102" s="73">
        <f t="shared" si="5"/>
        <v>0</v>
      </c>
      <c r="U102" s="151"/>
      <c r="V102" s="182"/>
      <c r="W102" s="163"/>
      <c r="X102" s="60">
        <f>VLOOKUP(B102,'[3]ВОМ КГ-3 СОЭКС'!$C$3:$G$2063,5,0)</f>
        <v>12.5</v>
      </c>
      <c r="Y102" s="161">
        <f t="shared" si="4"/>
        <v>0</v>
      </c>
    </row>
    <row r="103" spans="1:25" x14ac:dyDescent="0.3">
      <c r="A103" s="131" t="s">
        <v>407</v>
      </c>
      <c r="B103" s="132" t="s">
        <v>2298</v>
      </c>
      <c r="C103" s="132" t="s">
        <v>3801</v>
      </c>
      <c r="D103" s="92">
        <v>3</v>
      </c>
      <c r="E103" s="133">
        <v>18</v>
      </c>
      <c r="F103" s="134">
        <v>54</v>
      </c>
      <c r="G103" s="135">
        <v>0.64</v>
      </c>
      <c r="H103" s="135">
        <v>1.92</v>
      </c>
      <c r="I103" s="92" t="s">
        <v>170</v>
      </c>
      <c r="J103" s="92">
        <f>VLOOKUP(B103,'[1]09.02.2026'!$C$3:$J$2063,8,0)</f>
        <v>0</v>
      </c>
      <c r="K103" s="92">
        <f t="shared" si="6"/>
        <v>0</v>
      </c>
      <c r="L103" s="77"/>
      <c r="M103" s="77"/>
      <c r="N103" s="77"/>
      <c r="O103" s="77">
        <v>2</v>
      </c>
      <c r="P103" s="77">
        <v>1</v>
      </c>
      <c r="Q103" s="136"/>
      <c r="R103" s="136"/>
      <c r="S103" s="136"/>
      <c r="T103" s="73">
        <f t="shared" si="5"/>
        <v>0</v>
      </c>
      <c r="U103" s="151"/>
      <c r="V103" s="182"/>
      <c r="W103" s="163"/>
      <c r="X103" s="60">
        <f>VLOOKUP(B103,'[3]ВОМ КГ-3 СОЭКС'!$C$3:$G$2063,5,0)</f>
        <v>54</v>
      </c>
      <c r="Y103" s="161">
        <f t="shared" si="4"/>
        <v>0</v>
      </c>
    </row>
    <row r="104" spans="1:25" x14ac:dyDescent="0.3">
      <c r="A104" s="131" t="s">
        <v>410</v>
      </c>
      <c r="B104" s="132" t="s">
        <v>2299</v>
      </c>
      <c r="C104" s="132" t="s">
        <v>3802</v>
      </c>
      <c r="D104" s="92">
        <v>14</v>
      </c>
      <c r="E104" s="133">
        <v>15.8</v>
      </c>
      <c r="F104" s="134">
        <v>221.2</v>
      </c>
      <c r="G104" s="135">
        <v>0.55000000000000004</v>
      </c>
      <c r="H104" s="135">
        <v>7.7</v>
      </c>
      <c r="I104" s="92" t="s">
        <v>170</v>
      </c>
      <c r="J104" s="92">
        <f>VLOOKUP(B104,'[1]09.02.2026'!$C$3:$J$2063,8,0)</f>
        <v>0</v>
      </c>
      <c r="K104" s="92">
        <f t="shared" si="6"/>
        <v>0</v>
      </c>
      <c r="L104" s="77"/>
      <c r="M104" s="77"/>
      <c r="N104" s="77"/>
      <c r="O104" s="77">
        <v>6</v>
      </c>
      <c r="P104" s="77">
        <v>8</v>
      </c>
      <c r="Q104" s="136"/>
      <c r="R104" s="136"/>
      <c r="S104" s="136"/>
      <c r="T104" s="73">
        <f t="shared" si="5"/>
        <v>0</v>
      </c>
      <c r="U104" s="151"/>
      <c r="V104" s="182"/>
      <c r="W104" s="163"/>
      <c r="X104" s="60">
        <f>VLOOKUP(B104,'[3]ВОМ КГ-3 СОЭКС'!$C$3:$G$2063,5,0)</f>
        <v>221.2</v>
      </c>
      <c r="Y104" s="161">
        <f t="shared" si="4"/>
        <v>0</v>
      </c>
    </row>
    <row r="105" spans="1:25" x14ac:dyDescent="0.3">
      <c r="A105" s="131" t="s">
        <v>412</v>
      </c>
      <c r="B105" s="132" t="s">
        <v>2300</v>
      </c>
      <c r="C105" s="132" t="s">
        <v>3803</v>
      </c>
      <c r="D105" s="92">
        <v>1</v>
      </c>
      <c r="E105" s="133">
        <v>18.5</v>
      </c>
      <c r="F105" s="134">
        <v>18.5</v>
      </c>
      <c r="G105" s="135">
        <v>0.7</v>
      </c>
      <c r="H105" s="135">
        <v>0.7</v>
      </c>
      <c r="I105" s="92" t="s">
        <v>170</v>
      </c>
      <c r="J105" s="92">
        <f>VLOOKUP(B105,'[1]09.02.2026'!$C$3:$J$2063,8,0)</f>
        <v>0</v>
      </c>
      <c r="K105" s="92">
        <f t="shared" si="6"/>
        <v>0</v>
      </c>
      <c r="L105" s="77"/>
      <c r="M105" s="77"/>
      <c r="N105" s="77"/>
      <c r="O105" s="77">
        <v>1</v>
      </c>
      <c r="P105" s="77"/>
      <c r="Q105" s="136"/>
      <c r="R105" s="136"/>
      <c r="S105" s="136"/>
      <c r="T105" s="73">
        <f t="shared" si="5"/>
        <v>0</v>
      </c>
      <c r="U105" s="151"/>
      <c r="V105" s="182"/>
      <c r="W105" s="163"/>
      <c r="X105" s="60">
        <f>VLOOKUP(B105,'[3]ВОМ КГ-3 СОЭКС'!$C$3:$G$2063,5,0)</f>
        <v>18.5</v>
      </c>
      <c r="Y105" s="161">
        <f t="shared" si="4"/>
        <v>0</v>
      </c>
    </row>
    <row r="106" spans="1:25" x14ac:dyDescent="0.3">
      <c r="A106" s="131" t="s">
        <v>414</v>
      </c>
      <c r="B106" s="132" t="s">
        <v>2301</v>
      </c>
      <c r="C106" s="132" t="s">
        <v>3804</v>
      </c>
      <c r="D106" s="92">
        <v>1</v>
      </c>
      <c r="E106" s="133">
        <v>12.1</v>
      </c>
      <c r="F106" s="134">
        <v>12.1</v>
      </c>
      <c r="G106" s="135">
        <v>0.42</v>
      </c>
      <c r="H106" s="135">
        <v>0.42</v>
      </c>
      <c r="I106" s="92" t="s">
        <v>170</v>
      </c>
      <c r="J106" s="92">
        <f>VLOOKUP(B106,'[1]09.02.2026'!$C$3:$J$2063,8,0)</f>
        <v>0</v>
      </c>
      <c r="K106" s="92">
        <f t="shared" si="6"/>
        <v>0</v>
      </c>
      <c r="L106" s="77"/>
      <c r="M106" s="77"/>
      <c r="N106" s="77"/>
      <c r="O106" s="77"/>
      <c r="P106" s="77">
        <v>1</v>
      </c>
      <c r="Q106" s="136"/>
      <c r="R106" s="136"/>
      <c r="S106" s="136"/>
      <c r="T106" s="73">
        <f t="shared" si="5"/>
        <v>0</v>
      </c>
      <c r="U106" s="151"/>
      <c r="V106" s="182"/>
      <c r="W106" s="163"/>
      <c r="X106" s="60">
        <f>VLOOKUP(B106,'[3]ВОМ КГ-3 СОЭКС'!$C$3:$G$2063,5,0)</f>
        <v>12.1</v>
      </c>
      <c r="Y106" s="161">
        <f t="shared" si="4"/>
        <v>0</v>
      </c>
    </row>
    <row r="107" spans="1:25" x14ac:dyDescent="0.3">
      <c r="A107" s="131" t="s">
        <v>416</v>
      </c>
      <c r="B107" s="132" t="s">
        <v>2302</v>
      </c>
      <c r="C107" s="132" t="s">
        <v>3805</v>
      </c>
      <c r="D107" s="92">
        <v>1</v>
      </c>
      <c r="E107" s="133">
        <v>15.4</v>
      </c>
      <c r="F107" s="134">
        <v>15.4</v>
      </c>
      <c r="G107" s="135">
        <v>0.5</v>
      </c>
      <c r="H107" s="135">
        <v>0.5</v>
      </c>
      <c r="I107" s="92" t="s">
        <v>170</v>
      </c>
      <c r="J107" s="92">
        <f>VLOOKUP(B107,'[1]09.02.2026'!$C$3:$J$2063,8,0)</f>
        <v>0</v>
      </c>
      <c r="K107" s="92">
        <f t="shared" si="6"/>
        <v>0</v>
      </c>
      <c r="L107" s="77"/>
      <c r="M107" s="77"/>
      <c r="N107" s="77"/>
      <c r="O107" s="77">
        <v>1</v>
      </c>
      <c r="P107" s="77"/>
      <c r="Q107" s="136"/>
      <c r="R107" s="136"/>
      <c r="S107" s="136"/>
      <c r="T107" s="73">
        <f t="shared" si="5"/>
        <v>0</v>
      </c>
      <c r="U107" s="151"/>
      <c r="V107" s="182"/>
      <c r="W107" s="163"/>
      <c r="X107" s="60">
        <f>VLOOKUP(B107,'[3]ВОМ КГ-3 СОЭКС'!$C$3:$G$2063,5,0)</f>
        <v>15.4</v>
      </c>
      <c r="Y107" s="161">
        <f t="shared" si="4"/>
        <v>0</v>
      </c>
    </row>
    <row r="108" spans="1:25" x14ac:dyDescent="0.3">
      <c r="A108" s="131" t="s">
        <v>418</v>
      </c>
      <c r="B108" s="132" t="s">
        <v>2303</v>
      </c>
      <c r="C108" s="132" t="s">
        <v>3806</v>
      </c>
      <c r="D108" s="92">
        <v>3</v>
      </c>
      <c r="E108" s="133">
        <v>49</v>
      </c>
      <c r="F108" s="134">
        <v>147</v>
      </c>
      <c r="G108" s="135">
        <v>1.85</v>
      </c>
      <c r="H108" s="135">
        <v>5.55</v>
      </c>
      <c r="I108" s="92" t="s">
        <v>170</v>
      </c>
      <c r="J108" s="92">
        <f>VLOOKUP(B108,'[1]09.02.2026'!$C$3:$J$2063,8,0)</f>
        <v>0</v>
      </c>
      <c r="K108" s="92">
        <f t="shared" si="6"/>
        <v>0</v>
      </c>
      <c r="L108" s="77"/>
      <c r="M108" s="77"/>
      <c r="N108" s="77"/>
      <c r="O108" s="77"/>
      <c r="P108" s="77">
        <v>3</v>
      </c>
      <c r="Q108" s="136"/>
      <c r="R108" s="136"/>
      <c r="S108" s="136"/>
      <c r="T108" s="73">
        <f t="shared" si="5"/>
        <v>0</v>
      </c>
      <c r="U108" s="151"/>
      <c r="V108" s="182"/>
      <c r="W108" s="163"/>
      <c r="X108" s="60">
        <f>VLOOKUP(B108,'[3]ВОМ КГ-3 СОЭКС'!$C$3:$G$2063,5,0)</f>
        <v>147</v>
      </c>
      <c r="Y108" s="161">
        <f t="shared" si="4"/>
        <v>0</v>
      </c>
    </row>
    <row r="109" spans="1:25" x14ac:dyDescent="0.3">
      <c r="A109" s="131" t="s">
        <v>421</v>
      </c>
      <c r="B109" s="132" t="s">
        <v>2304</v>
      </c>
      <c r="C109" s="132" t="s">
        <v>3807</v>
      </c>
      <c r="D109" s="92">
        <v>3</v>
      </c>
      <c r="E109" s="133">
        <v>45.6</v>
      </c>
      <c r="F109" s="134">
        <v>136.80000000000001</v>
      </c>
      <c r="G109" s="135">
        <v>1.72</v>
      </c>
      <c r="H109" s="135">
        <v>5.16</v>
      </c>
      <c r="I109" s="92" t="s">
        <v>170</v>
      </c>
      <c r="J109" s="92">
        <f>VLOOKUP(B109,'[1]09.02.2026'!$C$3:$J$2063,8,0)</f>
        <v>0</v>
      </c>
      <c r="K109" s="92">
        <f t="shared" si="6"/>
        <v>0</v>
      </c>
      <c r="L109" s="77"/>
      <c r="M109" s="77"/>
      <c r="N109" s="77"/>
      <c r="O109" s="77"/>
      <c r="P109" s="77">
        <v>3</v>
      </c>
      <c r="Q109" s="136"/>
      <c r="R109" s="136"/>
      <c r="S109" s="136"/>
      <c r="T109" s="73">
        <f t="shared" si="5"/>
        <v>0</v>
      </c>
      <c r="U109" s="151"/>
      <c r="V109" s="182"/>
      <c r="W109" s="163"/>
      <c r="X109" s="60">
        <f>VLOOKUP(B109,'[3]ВОМ КГ-3 СОЭКС'!$C$3:$G$2063,5,0)</f>
        <v>136.80000000000001</v>
      </c>
      <c r="Y109" s="161">
        <f t="shared" si="4"/>
        <v>0</v>
      </c>
    </row>
    <row r="110" spans="1:25" x14ac:dyDescent="0.3">
      <c r="A110" s="131" t="s">
        <v>424</v>
      </c>
      <c r="B110" s="132" t="s">
        <v>2305</v>
      </c>
      <c r="C110" s="132" t="s">
        <v>3808</v>
      </c>
      <c r="D110" s="92">
        <v>1</v>
      </c>
      <c r="E110" s="133">
        <v>351.7</v>
      </c>
      <c r="F110" s="134">
        <v>351.7</v>
      </c>
      <c r="G110" s="135">
        <v>11.14</v>
      </c>
      <c r="H110" s="135">
        <v>11.14</v>
      </c>
      <c r="I110" s="92" t="s">
        <v>170</v>
      </c>
      <c r="J110" s="92">
        <f>VLOOKUP(B110,'[1]09.02.2026'!$C$3:$J$2063,8,0)</f>
        <v>0</v>
      </c>
      <c r="K110" s="92">
        <f t="shared" si="6"/>
        <v>0</v>
      </c>
      <c r="L110" s="77"/>
      <c r="M110" s="77"/>
      <c r="N110" s="77"/>
      <c r="O110" s="77">
        <v>1</v>
      </c>
      <c r="P110" s="77"/>
      <c r="Q110" s="136"/>
      <c r="R110" s="136"/>
      <c r="S110" s="136"/>
      <c r="T110" s="73">
        <f t="shared" si="5"/>
        <v>0</v>
      </c>
      <c r="U110" s="151"/>
      <c r="V110" s="182"/>
      <c r="W110" s="163"/>
      <c r="X110" s="60">
        <f>VLOOKUP(B110,'[3]ВОМ КГ-3 СОЭКС'!$C$3:$G$2063,5,0)</f>
        <v>351.7</v>
      </c>
      <c r="Y110" s="161">
        <f t="shared" si="4"/>
        <v>0</v>
      </c>
    </row>
    <row r="111" spans="1:25" x14ac:dyDescent="0.3">
      <c r="A111" s="131" t="s">
        <v>427</v>
      </c>
      <c r="B111" s="132" t="s">
        <v>2306</v>
      </c>
      <c r="C111" s="132" t="s">
        <v>3809</v>
      </c>
      <c r="D111" s="92">
        <v>1</v>
      </c>
      <c r="E111" s="133">
        <v>341.6</v>
      </c>
      <c r="F111" s="134">
        <v>341.6</v>
      </c>
      <c r="G111" s="135">
        <v>10.7</v>
      </c>
      <c r="H111" s="135">
        <v>10.7</v>
      </c>
      <c r="I111" s="92" t="s">
        <v>170</v>
      </c>
      <c r="J111" s="92">
        <f>VLOOKUP(B111,'[1]09.02.2026'!$C$3:$J$2063,8,0)</f>
        <v>0</v>
      </c>
      <c r="K111" s="92">
        <f t="shared" si="6"/>
        <v>0</v>
      </c>
      <c r="L111" s="77"/>
      <c r="M111" s="77"/>
      <c r="N111" s="77"/>
      <c r="O111" s="77">
        <v>1</v>
      </c>
      <c r="P111" s="77"/>
      <c r="Q111" s="136"/>
      <c r="R111" s="136"/>
      <c r="S111" s="136"/>
      <c r="T111" s="73">
        <f t="shared" si="5"/>
        <v>0</v>
      </c>
      <c r="U111" s="151"/>
      <c r="V111" s="182"/>
      <c r="W111" s="163"/>
      <c r="X111" s="60">
        <f>VLOOKUP(B111,'[3]ВОМ КГ-3 СОЭКС'!$C$3:$G$2063,5,0)</f>
        <v>341.6</v>
      </c>
      <c r="Y111" s="161">
        <f t="shared" si="4"/>
        <v>0</v>
      </c>
    </row>
    <row r="112" spans="1:25" x14ac:dyDescent="0.3">
      <c r="A112" s="131" t="s">
        <v>430</v>
      </c>
      <c r="B112" s="132" t="s">
        <v>2307</v>
      </c>
      <c r="C112" s="132" t="s">
        <v>3810</v>
      </c>
      <c r="D112" s="92">
        <v>1</v>
      </c>
      <c r="E112" s="133">
        <v>50.9</v>
      </c>
      <c r="F112" s="134">
        <v>50.9</v>
      </c>
      <c r="G112" s="135">
        <v>1.6</v>
      </c>
      <c r="H112" s="135">
        <v>1.6</v>
      </c>
      <c r="I112" s="92" t="s">
        <v>170</v>
      </c>
      <c r="J112" s="92">
        <f>VLOOKUP(B112,'[1]09.02.2026'!$C$3:$J$2063,8,0)</f>
        <v>0</v>
      </c>
      <c r="K112" s="92">
        <f t="shared" si="6"/>
        <v>0</v>
      </c>
      <c r="L112" s="77"/>
      <c r="M112" s="77"/>
      <c r="N112" s="77"/>
      <c r="O112" s="77">
        <v>1</v>
      </c>
      <c r="P112" s="77"/>
      <c r="Q112" s="136"/>
      <c r="R112" s="136"/>
      <c r="S112" s="136"/>
      <c r="T112" s="73">
        <f t="shared" si="5"/>
        <v>0</v>
      </c>
      <c r="U112" s="151"/>
      <c r="V112" s="182"/>
      <c r="W112" s="163"/>
      <c r="X112" s="60">
        <f>VLOOKUP(B112,'[3]ВОМ КГ-3 СОЭКС'!$C$3:$G$2063,5,0)</f>
        <v>50.9</v>
      </c>
      <c r="Y112" s="161">
        <f t="shared" si="4"/>
        <v>0</v>
      </c>
    </row>
    <row r="113" spans="1:25" x14ac:dyDescent="0.3">
      <c r="A113" s="131" t="s">
        <v>433</v>
      </c>
      <c r="B113" s="132" t="s">
        <v>2308</v>
      </c>
      <c r="C113" s="132" t="s">
        <v>3811</v>
      </c>
      <c r="D113" s="92">
        <v>1</v>
      </c>
      <c r="E113" s="133">
        <v>344.3</v>
      </c>
      <c r="F113" s="134">
        <v>344.3</v>
      </c>
      <c r="G113" s="135">
        <v>10.77</v>
      </c>
      <c r="H113" s="135">
        <v>10.77</v>
      </c>
      <c r="I113" s="92" t="s">
        <v>170</v>
      </c>
      <c r="J113" s="92">
        <f>VLOOKUP(B113,'[1]09.02.2026'!$C$3:$J$2063,8,0)</f>
        <v>0</v>
      </c>
      <c r="K113" s="92">
        <f t="shared" si="6"/>
        <v>0</v>
      </c>
      <c r="L113" s="77"/>
      <c r="M113" s="77"/>
      <c r="N113" s="77"/>
      <c r="O113" s="77">
        <v>1</v>
      </c>
      <c r="P113" s="77"/>
      <c r="Q113" s="136"/>
      <c r="R113" s="136"/>
      <c r="S113" s="136"/>
      <c r="T113" s="73">
        <f t="shared" si="5"/>
        <v>0</v>
      </c>
      <c r="U113" s="151"/>
      <c r="V113" s="182"/>
      <c r="W113" s="163"/>
      <c r="X113" s="60">
        <f>VLOOKUP(B113,'[3]ВОМ КГ-3 СОЭКС'!$C$3:$G$2063,5,0)</f>
        <v>344.3</v>
      </c>
      <c r="Y113" s="161">
        <f t="shared" si="4"/>
        <v>0</v>
      </c>
    </row>
    <row r="114" spans="1:25" x14ac:dyDescent="0.3">
      <c r="A114" s="131" t="s">
        <v>436</v>
      </c>
      <c r="B114" s="132" t="s">
        <v>2309</v>
      </c>
      <c r="C114" s="132" t="s">
        <v>3812</v>
      </c>
      <c r="D114" s="92">
        <v>1</v>
      </c>
      <c r="E114" s="133">
        <v>357.2</v>
      </c>
      <c r="F114" s="134">
        <v>357.2</v>
      </c>
      <c r="G114" s="135">
        <v>11.3</v>
      </c>
      <c r="H114" s="135">
        <v>11.3</v>
      </c>
      <c r="I114" s="92" t="s">
        <v>170</v>
      </c>
      <c r="J114" s="92">
        <f>VLOOKUP(B114,'[1]09.02.2026'!$C$3:$J$2063,8,0)</f>
        <v>0</v>
      </c>
      <c r="K114" s="92">
        <f t="shared" si="6"/>
        <v>0</v>
      </c>
      <c r="L114" s="77"/>
      <c r="M114" s="77"/>
      <c r="N114" s="77"/>
      <c r="O114" s="77"/>
      <c r="P114" s="77">
        <v>1</v>
      </c>
      <c r="Q114" s="136"/>
      <c r="R114" s="136"/>
      <c r="S114" s="136"/>
      <c r="T114" s="73">
        <f t="shared" si="5"/>
        <v>0</v>
      </c>
      <c r="U114" s="151"/>
      <c r="V114" s="182"/>
      <c r="W114" s="163"/>
      <c r="X114" s="60">
        <f>VLOOKUP(B114,'[3]ВОМ КГ-3 СОЭКС'!$C$3:$G$2063,5,0)</f>
        <v>357.2</v>
      </c>
      <c r="Y114" s="161">
        <f t="shared" si="4"/>
        <v>0</v>
      </c>
    </row>
    <row r="115" spans="1:25" x14ac:dyDescent="0.3">
      <c r="A115" s="131" t="s">
        <v>439</v>
      </c>
      <c r="B115" s="132" t="s">
        <v>2310</v>
      </c>
      <c r="C115" s="132" t="s">
        <v>3813</v>
      </c>
      <c r="D115" s="92">
        <v>1</v>
      </c>
      <c r="E115" s="133">
        <v>3.9</v>
      </c>
      <c r="F115" s="134">
        <v>3.9</v>
      </c>
      <c r="G115" s="135">
        <v>0.13</v>
      </c>
      <c r="H115" s="135">
        <v>0.13</v>
      </c>
      <c r="I115" s="92" t="s">
        <v>170</v>
      </c>
      <c r="J115" s="92">
        <f>VLOOKUP(B115,'[1]09.02.2026'!$C$3:$J$2063,8,0)</f>
        <v>0</v>
      </c>
      <c r="K115" s="92">
        <f t="shared" si="6"/>
        <v>0</v>
      </c>
      <c r="L115" s="77"/>
      <c r="M115" s="77"/>
      <c r="N115" s="77"/>
      <c r="O115" s="77"/>
      <c r="P115" s="77">
        <v>1</v>
      </c>
      <c r="Q115" s="136"/>
      <c r="R115" s="136"/>
      <c r="S115" s="136"/>
      <c r="T115" s="73">
        <f t="shared" si="5"/>
        <v>0</v>
      </c>
      <c r="U115" s="151"/>
      <c r="V115" s="182"/>
      <c r="W115" s="163"/>
      <c r="X115" s="60">
        <f>VLOOKUP(B115,'[3]ВОМ КГ-3 СОЭКС'!$C$3:$G$2063,5,0)</f>
        <v>3.9</v>
      </c>
      <c r="Y115" s="161">
        <f t="shared" si="4"/>
        <v>0</v>
      </c>
    </row>
    <row r="116" spans="1:25" x14ac:dyDescent="0.3">
      <c r="A116" s="131" t="s">
        <v>442</v>
      </c>
      <c r="B116" s="132" t="s">
        <v>2311</v>
      </c>
      <c r="C116" s="132" t="s">
        <v>3814</v>
      </c>
      <c r="D116" s="92">
        <v>1</v>
      </c>
      <c r="E116" s="133">
        <v>16.5</v>
      </c>
      <c r="F116" s="134">
        <v>16.5</v>
      </c>
      <c r="G116" s="135">
        <v>0.53</v>
      </c>
      <c r="H116" s="135">
        <v>0.53</v>
      </c>
      <c r="I116" s="92" t="s">
        <v>170</v>
      </c>
      <c r="J116" s="92">
        <f>VLOOKUP(B116,'[1]09.02.2026'!$C$3:$J$2063,8,0)</f>
        <v>0</v>
      </c>
      <c r="K116" s="92">
        <f t="shared" si="6"/>
        <v>0</v>
      </c>
      <c r="L116" s="77"/>
      <c r="M116" s="77"/>
      <c r="N116" s="77"/>
      <c r="O116" s="77"/>
      <c r="P116" s="77">
        <v>1</v>
      </c>
      <c r="Q116" s="136"/>
      <c r="R116" s="136"/>
      <c r="S116" s="136"/>
      <c r="T116" s="73">
        <f t="shared" si="5"/>
        <v>0</v>
      </c>
      <c r="U116" s="151"/>
      <c r="V116" s="182"/>
      <c r="W116" s="163"/>
      <c r="X116" s="60">
        <f>VLOOKUP(B116,'[3]ВОМ КГ-3 СОЭКС'!$C$3:$G$2063,5,0)</f>
        <v>16.5</v>
      </c>
      <c r="Y116" s="161">
        <f t="shared" si="4"/>
        <v>0</v>
      </c>
    </row>
    <row r="117" spans="1:25" x14ac:dyDescent="0.3">
      <c r="A117" s="131" t="s">
        <v>445</v>
      </c>
      <c r="B117" s="132" t="s">
        <v>2312</v>
      </c>
      <c r="C117" s="132" t="s">
        <v>3815</v>
      </c>
      <c r="D117" s="92">
        <v>1</v>
      </c>
      <c r="E117" s="133">
        <v>1.5</v>
      </c>
      <c r="F117" s="134">
        <v>1.5</v>
      </c>
      <c r="G117" s="135">
        <v>0.05</v>
      </c>
      <c r="H117" s="135">
        <v>0.05</v>
      </c>
      <c r="I117" s="92" t="s">
        <v>170</v>
      </c>
      <c r="J117" s="92">
        <f>VLOOKUP(B117,'[1]09.02.2026'!$C$3:$J$2063,8,0)</f>
        <v>0</v>
      </c>
      <c r="K117" s="92">
        <f t="shared" si="6"/>
        <v>0</v>
      </c>
      <c r="L117" s="77"/>
      <c r="M117" s="77"/>
      <c r="N117" s="77"/>
      <c r="O117" s="77">
        <v>1</v>
      </c>
      <c r="P117" s="77"/>
      <c r="Q117" s="136"/>
      <c r="R117" s="136"/>
      <c r="S117" s="136"/>
      <c r="T117" s="73">
        <f t="shared" si="5"/>
        <v>0</v>
      </c>
      <c r="U117" s="151"/>
      <c r="V117" s="182"/>
      <c r="W117" s="163"/>
      <c r="X117" s="60">
        <f>VLOOKUP(B117,'[3]ВОМ КГ-3 СОЭКС'!$C$3:$G$2063,5,0)</f>
        <v>1.5</v>
      </c>
      <c r="Y117" s="161">
        <f t="shared" si="4"/>
        <v>0</v>
      </c>
    </row>
    <row r="118" spans="1:25" x14ac:dyDescent="0.3">
      <c r="A118" s="131" t="s">
        <v>448</v>
      </c>
      <c r="B118" s="132" t="s">
        <v>2313</v>
      </c>
      <c r="C118" s="132" t="s">
        <v>3816</v>
      </c>
      <c r="D118" s="92">
        <v>1</v>
      </c>
      <c r="E118" s="133">
        <v>6.7</v>
      </c>
      <c r="F118" s="134">
        <v>6.7</v>
      </c>
      <c r="G118" s="135">
        <v>0.22</v>
      </c>
      <c r="H118" s="135">
        <v>0.22</v>
      </c>
      <c r="I118" s="92" t="s">
        <v>170</v>
      </c>
      <c r="J118" s="92">
        <f>VLOOKUP(B118,'[1]09.02.2026'!$C$3:$J$2063,8,0)</f>
        <v>0</v>
      </c>
      <c r="K118" s="92">
        <f t="shared" si="6"/>
        <v>0</v>
      </c>
      <c r="L118" s="77"/>
      <c r="M118" s="77"/>
      <c r="N118" s="77"/>
      <c r="O118" s="77">
        <v>1</v>
      </c>
      <c r="P118" s="77"/>
      <c r="Q118" s="136"/>
      <c r="R118" s="136"/>
      <c r="S118" s="136"/>
      <c r="T118" s="73">
        <f t="shared" si="5"/>
        <v>0</v>
      </c>
      <c r="U118" s="151"/>
      <c r="V118" s="182"/>
      <c r="W118" s="163"/>
      <c r="X118" s="60">
        <f>VLOOKUP(B118,'[3]ВОМ КГ-3 СОЭКС'!$C$3:$G$2063,5,0)</f>
        <v>6.7</v>
      </c>
      <c r="Y118" s="161">
        <f t="shared" si="4"/>
        <v>0</v>
      </c>
    </row>
    <row r="119" spans="1:25" x14ac:dyDescent="0.3">
      <c r="A119" s="131" t="s">
        <v>451</v>
      </c>
      <c r="B119" s="132" t="s">
        <v>2314</v>
      </c>
      <c r="C119" s="132" t="s">
        <v>3817</v>
      </c>
      <c r="D119" s="92">
        <v>1</v>
      </c>
      <c r="E119" s="133">
        <v>3.1</v>
      </c>
      <c r="F119" s="134">
        <v>3.1</v>
      </c>
      <c r="G119" s="135">
        <v>0.1</v>
      </c>
      <c r="H119" s="135">
        <v>0.1</v>
      </c>
      <c r="I119" s="92" t="s">
        <v>170</v>
      </c>
      <c r="J119" s="92">
        <f>VLOOKUP(B119,'[1]09.02.2026'!$C$3:$J$2063,8,0)</f>
        <v>0</v>
      </c>
      <c r="K119" s="92">
        <f t="shared" si="6"/>
        <v>0</v>
      </c>
      <c r="L119" s="77"/>
      <c r="M119" s="77"/>
      <c r="N119" s="77"/>
      <c r="O119" s="77">
        <v>1</v>
      </c>
      <c r="P119" s="77"/>
      <c r="Q119" s="136"/>
      <c r="R119" s="136"/>
      <c r="S119" s="136"/>
      <c r="T119" s="73">
        <f t="shared" si="5"/>
        <v>0</v>
      </c>
      <c r="U119" s="151"/>
      <c r="V119" s="182"/>
      <c r="W119" s="163"/>
      <c r="X119" s="60">
        <f>VLOOKUP(B119,'[3]ВОМ КГ-3 СОЭКС'!$C$3:$G$2063,5,0)</f>
        <v>3.1</v>
      </c>
      <c r="Y119" s="161">
        <f t="shared" si="4"/>
        <v>0</v>
      </c>
    </row>
    <row r="120" spans="1:25" x14ac:dyDescent="0.3">
      <c r="A120" s="131" t="s">
        <v>454</v>
      </c>
      <c r="B120" s="132" t="s">
        <v>2315</v>
      </c>
      <c r="C120" s="132" t="s">
        <v>3818</v>
      </c>
      <c r="D120" s="92">
        <v>1</v>
      </c>
      <c r="E120" s="133">
        <v>5.6</v>
      </c>
      <c r="F120" s="134">
        <v>5.6</v>
      </c>
      <c r="G120" s="135">
        <v>0.19</v>
      </c>
      <c r="H120" s="135">
        <v>0.19</v>
      </c>
      <c r="I120" s="92" t="s">
        <v>170</v>
      </c>
      <c r="J120" s="92">
        <f>VLOOKUP(B120,'[1]09.02.2026'!$C$3:$J$2063,8,0)</f>
        <v>0</v>
      </c>
      <c r="K120" s="92">
        <f t="shared" si="6"/>
        <v>0</v>
      </c>
      <c r="L120" s="77"/>
      <c r="M120" s="77"/>
      <c r="N120" s="77"/>
      <c r="O120" s="77"/>
      <c r="P120" s="77">
        <v>1</v>
      </c>
      <c r="Q120" s="136"/>
      <c r="R120" s="136"/>
      <c r="S120" s="136"/>
      <c r="T120" s="73">
        <f t="shared" si="5"/>
        <v>0</v>
      </c>
      <c r="U120" s="151"/>
      <c r="V120" s="182"/>
      <c r="W120" s="163"/>
      <c r="X120" s="60">
        <f>VLOOKUP(B120,'[3]ВОМ КГ-3 СОЭКС'!$C$3:$G$2063,5,0)</f>
        <v>5.6</v>
      </c>
      <c r="Y120" s="161">
        <f t="shared" si="4"/>
        <v>0</v>
      </c>
    </row>
    <row r="121" spans="1:25" x14ac:dyDescent="0.3">
      <c r="A121" s="131" t="s">
        <v>457</v>
      </c>
      <c r="B121" s="132" t="s">
        <v>2316</v>
      </c>
      <c r="C121" s="132" t="s">
        <v>3819</v>
      </c>
      <c r="D121" s="92">
        <v>1</v>
      </c>
      <c r="E121" s="133">
        <v>9.1999999999999993</v>
      </c>
      <c r="F121" s="134">
        <v>9.1999999999999993</v>
      </c>
      <c r="G121" s="135">
        <v>0.31</v>
      </c>
      <c r="H121" s="135">
        <v>0.31</v>
      </c>
      <c r="I121" s="92" t="s">
        <v>170</v>
      </c>
      <c r="J121" s="92">
        <f>VLOOKUP(B121,'[1]09.02.2026'!$C$3:$J$2063,8,0)</f>
        <v>0</v>
      </c>
      <c r="K121" s="92">
        <f t="shared" si="6"/>
        <v>0</v>
      </c>
      <c r="L121" s="77"/>
      <c r="M121" s="77"/>
      <c r="N121" s="77"/>
      <c r="O121" s="77"/>
      <c r="P121" s="77">
        <v>1</v>
      </c>
      <c r="Q121" s="136"/>
      <c r="R121" s="136"/>
      <c r="S121" s="136"/>
      <c r="T121" s="73">
        <f t="shared" si="5"/>
        <v>0</v>
      </c>
      <c r="U121" s="151"/>
      <c r="V121" s="182"/>
      <c r="W121" s="163"/>
      <c r="X121" s="60">
        <f>VLOOKUP(B121,'[3]ВОМ КГ-3 СОЭКС'!$C$3:$G$2063,5,0)</f>
        <v>9.1999999999999993</v>
      </c>
      <c r="Y121" s="161">
        <f t="shared" si="4"/>
        <v>0</v>
      </c>
    </row>
    <row r="122" spans="1:25" x14ac:dyDescent="0.3">
      <c r="A122" s="131" t="s">
        <v>460</v>
      </c>
      <c r="B122" s="132" t="s">
        <v>2317</v>
      </c>
      <c r="C122" s="132" t="s">
        <v>3820</v>
      </c>
      <c r="D122" s="92">
        <v>1</v>
      </c>
      <c r="E122" s="133">
        <v>11.1</v>
      </c>
      <c r="F122" s="134">
        <v>11.1</v>
      </c>
      <c r="G122" s="135">
        <v>0.37</v>
      </c>
      <c r="H122" s="135">
        <v>0.37</v>
      </c>
      <c r="I122" s="92" t="s">
        <v>170</v>
      </c>
      <c r="J122" s="92">
        <f>VLOOKUP(B122,'[1]09.02.2026'!$C$3:$J$2063,8,0)</f>
        <v>0</v>
      </c>
      <c r="K122" s="92">
        <f t="shared" si="6"/>
        <v>0</v>
      </c>
      <c r="L122" s="77"/>
      <c r="M122" s="77"/>
      <c r="N122" s="77"/>
      <c r="O122" s="77"/>
      <c r="P122" s="77">
        <v>1</v>
      </c>
      <c r="Q122" s="136"/>
      <c r="R122" s="136"/>
      <c r="S122" s="136"/>
      <c r="T122" s="73">
        <f t="shared" si="5"/>
        <v>0</v>
      </c>
      <c r="U122" s="151"/>
      <c r="V122" s="182"/>
      <c r="W122" s="163"/>
      <c r="X122" s="60">
        <f>VLOOKUP(B122,'[3]ВОМ КГ-3 СОЭКС'!$C$3:$G$2063,5,0)</f>
        <v>11.1</v>
      </c>
      <c r="Y122" s="161">
        <f t="shared" si="4"/>
        <v>0</v>
      </c>
    </row>
    <row r="123" spans="1:25" x14ac:dyDescent="0.3">
      <c r="A123" s="131" t="s">
        <v>463</v>
      </c>
      <c r="B123" s="132" t="s">
        <v>2318</v>
      </c>
      <c r="C123" s="132" t="s">
        <v>3821</v>
      </c>
      <c r="D123" s="92">
        <v>1</v>
      </c>
      <c r="E123" s="133">
        <v>39.799999999999997</v>
      </c>
      <c r="F123" s="134">
        <v>39.799999999999997</v>
      </c>
      <c r="G123" s="135">
        <v>1.31</v>
      </c>
      <c r="H123" s="135">
        <v>1.31</v>
      </c>
      <c r="I123" s="92" t="s">
        <v>170</v>
      </c>
      <c r="J123" s="92">
        <f>VLOOKUP(B123,'[1]09.02.2026'!$C$3:$J$2063,8,0)</f>
        <v>0</v>
      </c>
      <c r="K123" s="92">
        <f t="shared" si="6"/>
        <v>0</v>
      </c>
      <c r="L123" s="77"/>
      <c r="M123" s="77"/>
      <c r="N123" s="77"/>
      <c r="O123" s="77"/>
      <c r="P123" s="77">
        <v>1</v>
      </c>
      <c r="Q123" s="136"/>
      <c r="R123" s="136"/>
      <c r="S123" s="136"/>
      <c r="T123" s="73">
        <f t="shared" si="5"/>
        <v>0</v>
      </c>
      <c r="U123" s="151"/>
      <c r="V123" s="182"/>
      <c r="W123" s="163"/>
      <c r="X123" s="60">
        <f>VLOOKUP(B123,'[3]ВОМ КГ-3 СОЭКС'!$C$3:$G$2063,5,0)</f>
        <v>39.799999999999997</v>
      </c>
      <c r="Y123" s="161">
        <f t="shared" si="4"/>
        <v>0</v>
      </c>
    </row>
    <row r="124" spans="1:25" x14ac:dyDescent="0.3">
      <c r="A124" s="131" t="s">
        <v>465</v>
      </c>
      <c r="B124" s="132" t="s">
        <v>2319</v>
      </c>
      <c r="C124" s="132" t="s">
        <v>3822</v>
      </c>
      <c r="D124" s="92">
        <v>1</v>
      </c>
      <c r="E124" s="133">
        <v>29.2</v>
      </c>
      <c r="F124" s="134">
        <v>29.2</v>
      </c>
      <c r="G124" s="135">
        <v>0.96</v>
      </c>
      <c r="H124" s="135">
        <v>0.96</v>
      </c>
      <c r="I124" s="92" t="s">
        <v>170</v>
      </c>
      <c r="J124" s="92">
        <f>VLOOKUP(B124,'[1]09.02.2026'!$C$3:$J$2063,8,0)</f>
        <v>0</v>
      </c>
      <c r="K124" s="92">
        <f t="shared" si="6"/>
        <v>0</v>
      </c>
      <c r="L124" s="77"/>
      <c r="M124" s="77"/>
      <c r="N124" s="77"/>
      <c r="O124" s="77"/>
      <c r="P124" s="77">
        <v>1</v>
      </c>
      <c r="Q124" s="136"/>
      <c r="R124" s="136"/>
      <c r="S124" s="136"/>
      <c r="T124" s="73">
        <f t="shared" si="5"/>
        <v>0</v>
      </c>
      <c r="U124" s="151"/>
      <c r="V124" s="182"/>
      <c r="W124" s="163"/>
      <c r="X124" s="60">
        <f>VLOOKUP(B124,'[3]ВОМ КГ-3 СОЭКС'!$C$3:$G$2063,5,0)</f>
        <v>29.2</v>
      </c>
      <c r="Y124" s="161">
        <f t="shared" si="4"/>
        <v>0</v>
      </c>
    </row>
    <row r="125" spans="1:25" x14ac:dyDescent="0.3">
      <c r="A125" s="131" t="s">
        <v>467</v>
      </c>
      <c r="B125" s="132" t="s">
        <v>2320</v>
      </c>
      <c r="C125" s="132" t="s">
        <v>3823</v>
      </c>
      <c r="D125" s="92">
        <v>102</v>
      </c>
      <c r="E125" s="133">
        <v>8.4</v>
      </c>
      <c r="F125" s="134">
        <v>856.8</v>
      </c>
      <c r="G125" s="135">
        <v>0.13</v>
      </c>
      <c r="H125" s="135">
        <v>13.26</v>
      </c>
      <c r="I125" s="92" t="s">
        <v>170</v>
      </c>
      <c r="J125" s="92">
        <f>VLOOKUP(B125,'[1]09.02.2026'!$C$3:$J$2063,8,0)</f>
        <v>0</v>
      </c>
      <c r="K125" s="92">
        <f t="shared" si="6"/>
        <v>0</v>
      </c>
      <c r="L125" s="77">
        <v>8</v>
      </c>
      <c r="M125" s="77">
        <v>14</v>
      </c>
      <c r="N125" s="77">
        <v>14</v>
      </c>
      <c r="O125" s="77">
        <v>12</v>
      </c>
      <c r="P125" s="77">
        <v>12</v>
      </c>
      <c r="Q125" s="136">
        <v>14</v>
      </c>
      <c r="R125" s="136">
        <v>12</v>
      </c>
      <c r="S125" s="136">
        <v>16</v>
      </c>
      <c r="T125" s="73">
        <f t="shared" si="5"/>
        <v>0</v>
      </c>
      <c r="U125" s="151"/>
      <c r="V125" s="182"/>
      <c r="W125" s="163"/>
      <c r="X125" s="60">
        <f>VLOOKUP(B125,'[3]ВОМ КГ-3 СОЭКС'!$C$3:$G$2063,5,0)</f>
        <v>856.8</v>
      </c>
      <c r="Y125" s="161">
        <f t="shared" si="4"/>
        <v>0</v>
      </c>
    </row>
    <row r="126" spans="1:25" x14ac:dyDescent="0.3">
      <c r="A126" s="131" t="s">
        <v>469</v>
      </c>
      <c r="B126" s="132" t="s">
        <v>2321</v>
      </c>
      <c r="C126" s="132" t="s">
        <v>3824</v>
      </c>
      <c r="D126" s="92">
        <v>102</v>
      </c>
      <c r="E126" s="133">
        <v>2.2000000000000002</v>
      </c>
      <c r="F126" s="134">
        <v>224.4</v>
      </c>
      <c r="G126" s="135">
        <v>0.12</v>
      </c>
      <c r="H126" s="135">
        <v>12.24</v>
      </c>
      <c r="I126" s="92" t="s">
        <v>170</v>
      </c>
      <c r="J126" s="92">
        <f>VLOOKUP(B126,'[1]09.02.2026'!$C$3:$J$2063,8,0)</f>
        <v>0</v>
      </c>
      <c r="K126" s="92">
        <f t="shared" si="6"/>
        <v>0</v>
      </c>
      <c r="L126" s="77">
        <v>8</v>
      </c>
      <c r="M126" s="77">
        <v>14</v>
      </c>
      <c r="N126" s="77">
        <v>14</v>
      </c>
      <c r="O126" s="77">
        <v>12</v>
      </c>
      <c r="P126" s="77">
        <v>12</v>
      </c>
      <c r="Q126" s="136">
        <v>14</v>
      </c>
      <c r="R126" s="136">
        <v>12</v>
      </c>
      <c r="S126" s="136">
        <v>16</v>
      </c>
      <c r="T126" s="73">
        <f t="shared" si="5"/>
        <v>0</v>
      </c>
      <c r="U126" s="151"/>
      <c r="V126" s="182"/>
      <c r="W126" s="163"/>
      <c r="X126" s="60">
        <f>VLOOKUP(B126,'[3]ВОМ КГ-3 СОЭКС'!$C$3:$G$2063,5,0)</f>
        <v>224.4</v>
      </c>
      <c r="Y126" s="161">
        <f t="shared" si="4"/>
        <v>0</v>
      </c>
    </row>
    <row r="127" spans="1:25" x14ac:dyDescent="0.3">
      <c r="A127" s="131" t="s">
        <v>471</v>
      </c>
      <c r="B127" s="132" t="s">
        <v>2322</v>
      </c>
      <c r="C127" s="132" t="s">
        <v>3825</v>
      </c>
      <c r="D127" s="92">
        <v>2</v>
      </c>
      <c r="E127" s="133">
        <v>1183.5999999999999</v>
      </c>
      <c r="F127" s="134">
        <v>2367.1999999999998</v>
      </c>
      <c r="G127" s="135">
        <v>25.1</v>
      </c>
      <c r="H127" s="135">
        <v>50.2</v>
      </c>
      <c r="I127" s="92" t="s">
        <v>165</v>
      </c>
      <c r="J127" s="92">
        <f>VLOOKUP(B127,'[1]09.02.2026'!$C$3:$J$2063,8,0)</f>
        <v>0</v>
      </c>
      <c r="K127" s="92">
        <f t="shared" si="6"/>
        <v>0</v>
      </c>
      <c r="L127" s="77">
        <v>1</v>
      </c>
      <c r="M127" s="77"/>
      <c r="N127" s="77"/>
      <c r="O127" s="77"/>
      <c r="P127" s="77"/>
      <c r="Q127" s="136"/>
      <c r="R127" s="136"/>
      <c r="S127" s="136">
        <v>1</v>
      </c>
      <c r="T127" s="73">
        <f t="shared" si="5"/>
        <v>0</v>
      </c>
      <c r="U127" s="151"/>
      <c r="V127" s="182"/>
      <c r="W127" s="163"/>
      <c r="X127" s="60">
        <f>VLOOKUP(B127,'[3]ВОМ КГ-3 СОЭКС'!$C$3:$G$2063,5,0)</f>
        <v>2367.1999999999998</v>
      </c>
      <c r="Y127" s="161">
        <f t="shared" si="4"/>
        <v>0</v>
      </c>
    </row>
    <row r="128" spans="1:25" x14ac:dyDescent="0.3">
      <c r="A128" s="131" t="s">
        <v>473</v>
      </c>
      <c r="B128" s="132" t="s">
        <v>2323</v>
      </c>
      <c r="C128" s="132" t="s">
        <v>3826</v>
      </c>
      <c r="D128" s="92">
        <v>2</v>
      </c>
      <c r="E128" s="133">
        <v>225.6</v>
      </c>
      <c r="F128" s="134">
        <v>451.2</v>
      </c>
      <c r="G128" s="135">
        <v>4.42</v>
      </c>
      <c r="H128" s="135">
        <v>8.84</v>
      </c>
      <c r="I128" s="92" t="s">
        <v>165</v>
      </c>
      <c r="J128" s="92">
        <f>VLOOKUP(B128,'[1]09.02.2026'!$C$3:$J$2063,8,0)</f>
        <v>0</v>
      </c>
      <c r="K128" s="92">
        <f t="shared" si="6"/>
        <v>0</v>
      </c>
      <c r="L128" s="77">
        <v>1</v>
      </c>
      <c r="M128" s="77"/>
      <c r="N128" s="77"/>
      <c r="O128" s="77"/>
      <c r="P128" s="77"/>
      <c r="Q128" s="136"/>
      <c r="R128" s="136"/>
      <c r="S128" s="136">
        <v>1</v>
      </c>
      <c r="T128" s="73">
        <f t="shared" si="5"/>
        <v>0</v>
      </c>
      <c r="U128" s="151"/>
      <c r="V128" s="182"/>
      <c r="W128" s="163"/>
      <c r="X128" s="60">
        <f>VLOOKUP(B128,'[3]ВОМ КГ-3 СОЭКС'!$C$3:$G$2063,5,0)</f>
        <v>451.2</v>
      </c>
      <c r="Y128" s="161">
        <f t="shared" si="4"/>
        <v>0</v>
      </c>
    </row>
    <row r="129" spans="1:25" x14ac:dyDescent="0.3">
      <c r="A129" s="131" t="s">
        <v>475</v>
      </c>
      <c r="B129" s="132" t="s">
        <v>2324</v>
      </c>
      <c r="C129" s="132" t="s">
        <v>3827</v>
      </c>
      <c r="D129" s="92">
        <v>2</v>
      </c>
      <c r="E129" s="133">
        <v>1183.5999999999999</v>
      </c>
      <c r="F129" s="134">
        <v>2367.1999999999998</v>
      </c>
      <c r="G129" s="135">
        <v>25.1</v>
      </c>
      <c r="H129" s="135">
        <v>50.2</v>
      </c>
      <c r="I129" s="92" t="s">
        <v>165</v>
      </c>
      <c r="J129" s="92">
        <f>VLOOKUP(B129,'[1]09.02.2026'!$C$3:$J$2063,8,0)</f>
        <v>0</v>
      </c>
      <c r="K129" s="92">
        <f t="shared" si="6"/>
        <v>0</v>
      </c>
      <c r="L129" s="77">
        <v>1</v>
      </c>
      <c r="M129" s="77"/>
      <c r="N129" s="77"/>
      <c r="O129" s="77"/>
      <c r="P129" s="77"/>
      <c r="Q129" s="136"/>
      <c r="R129" s="136"/>
      <c r="S129" s="136">
        <v>1</v>
      </c>
      <c r="T129" s="73">
        <f t="shared" si="5"/>
        <v>0</v>
      </c>
      <c r="U129" s="151"/>
      <c r="V129" s="182"/>
      <c r="W129" s="163"/>
      <c r="X129" s="60">
        <f>VLOOKUP(B129,'[3]ВОМ КГ-3 СОЭКС'!$C$3:$G$2063,5,0)</f>
        <v>2367.1999999999998</v>
      </c>
      <c r="Y129" s="161">
        <f t="shared" si="4"/>
        <v>0</v>
      </c>
    </row>
    <row r="130" spans="1:25" x14ac:dyDescent="0.3">
      <c r="A130" s="131" t="s">
        <v>477</v>
      </c>
      <c r="B130" s="132" t="s">
        <v>2325</v>
      </c>
      <c r="C130" s="132" t="s">
        <v>3828</v>
      </c>
      <c r="D130" s="92">
        <v>3</v>
      </c>
      <c r="E130" s="133">
        <v>225.6</v>
      </c>
      <c r="F130" s="134">
        <v>676.8</v>
      </c>
      <c r="G130" s="135">
        <v>4.42</v>
      </c>
      <c r="H130" s="135">
        <v>13.26</v>
      </c>
      <c r="I130" s="92" t="s">
        <v>165</v>
      </c>
      <c r="J130" s="92">
        <f>VLOOKUP(B130,'[1]09.02.2026'!$C$3:$J$2063,8,0)</f>
        <v>0</v>
      </c>
      <c r="K130" s="92">
        <f t="shared" si="6"/>
        <v>0</v>
      </c>
      <c r="L130" s="77">
        <v>1</v>
      </c>
      <c r="M130" s="77"/>
      <c r="N130" s="77"/>
      <c r="O130" s="77"/>
      <c r="P130" s="77">
        <v>1</v>
      </c>
      <c r="Q130" s="136"/>
      <c r="R130" s="136"/>
      <c r="S130" s="136">
        <v>1</v>
      </c>
      <c r="T130" s="73">
        <f t="shared" si="5"/>
        <v>0</v>
      </c>
      <c r="U130" s="151"/>
      <c r="V130" s="182"/>
      <c r="W130" s="163"/>
      <c r="X130" s="60">
        <f>VLOOKUP(B130,'[3]ВОМ КГ-3 СОЭКС'!$C$3:$G$2063,5,0)</f>
        <v>676.8</v>
      </c>
      <c r="Y130" s="161">
        <f t="shared" si="4"/>
        <v>0</v>
      </c>
    </row>
    <row r="131" spans="1:25" x14ac:dyDescent="0.3">
      <c r="A131" s="131" t="s">
        <v>479</v>
      </c>
      <c r="B131" s="132" t="s">
        <v>2326</v>
      </c>
      <c r="C131" s="132" t="s">
        <v>3829</v>
      </c>
      <c r="D131" s="92">
        <v>1</v>
      </c>
      <c r="E131" s="133">
        <v>1192.7</v>
      </c>
      <c r="F131" s="134">
        <v>1192.7</v>
      </c>
      <c r="G131" s="135">
        <v>25.37</v>
      </c>
      <c r="H131" s="135">
        <v>25.37</v>
      </c>
      <c r="I131" s="92" t="s">
        <v>165</v>
      </c>
      <c r="J131" s="92">
        <f>VLOOKUP(B131,'[1]09.02.2026'!$C$3:$J$2063,8,0)</f>
        <v>0</v>
      </c>
      <c r="K131" s="92">
        <f t="shared" si="6"/>
        <v>0</v>
      </c>
      <c r="L131" s="77"/>
      <c r="M131" s="77">
        <v>1</v>
      </c>
      <c r="N131" s="77"/>
      <c r="O131" s="77"/>
      <c r="P131" s="77"/>
      <c r="Q131" s="136"/>
      <c r="R131" s="136"/>
      <c r="S131" s="136"/>
      <c r="T131" s="73">
        <f t="shared" si="5"/>
        <v>0</v>
      </c>
      <c r="U131" s="151"/>
      <c r="V131" s="182"/>
      <c r="W131" s="163"/>
      <c r="X131" s="60">
        <f>VLOOKUP(B131,'[3]ВОМ КГ-3 СОЭКС'!$C$3:$G$2063,5,0)</f>
        <v>1192.7</v>
      </c>
      <c r="Y131" s="161">
        <f t="shared" ref="Y131:Y194" si="7">F131-X131</f>
        <v>0</v>
      </c>
    </row>
    <row r="132" spans="1:25" x14ac:dyDescent="0.3">
      <c r="A132" s="131" t="s">
        <v>481</v>
      </c>
      <c r="B132" s="132" t="s">
        <v>2327</v>
      </c>
      <c r="C132" s="132" t="s">
        <v>3830</v>
      </c>
      <c r="D132" s="92">
        <v>8</v>
      </c>
      <c r="E132" s="133">
        <v>247</v>
      </c>
      <c r="F132" s="134">
        <v>1976</v>
      </c>
      <c r="G132" s="135">
        <v>4.5999999999999996</v>
      </c>
      <c r="H132" s="135">
        <v>36.799999999999997</v>
      </c>
      <c r="I132" s="92" t="s">
        <v>165</v>
      </c>
      <c r="J132" s="92">
        <f>VLOOKUP(B132,'[1]09.02.2026'!$C$3:$J$2063,8,0)</f>
        <v>0</v>
      </c>
      <c r="K132" s="92">
        <f t="shared" si="6"/>
        <v>0</v>
      </c>
      <c r="L132" s="77"/>
      <c r="M132" s="77">
        <v>2</v>
      </c>
      <c r="N132" s="77">
        <v>2</v>
      </c>
      <c r="O132" s="77"/>
      <c r="P132" s="77"/>
      <c r="Q132" s="136">
        <v>2</v>
      </c>
      <c r="R132" s="136">
        <v>2</v>
      </c>
      <c r="S132" s="136"/>
      <c r="T132" s="73">
        <f t="shared" ref="T132:T195" si="8">D132-L132-M132-N132-O132-P132-Q132-R132-S132</f>
        <v>0</v>
      </c>
      <c r="U132" s="151"/>
      <c r="V132" s="182"/>
      <c r="W132" s="163"/>
      <c r="X132" s="60">
        <f>VLOOKUP(B132,'[3]ВОМ КГ-3 СОЭКС'!$C$3:$G$2063,5,0)</f>
        <v>1976</v>
      </c>
      <c r="Y132" s="161">
        <f t="shared" si="7"/>
        <v>0</v>
      </c>
    </row>
    <row r="133" spans="1:25" x14ac:dyDescent="0.3">
      <c r="A133" s="131" t="s">
        <v>483</v>
      </c>
      <c r="B133" s="132" t="s">
        <v>2328</v>
      </c>
      <c r="C133" s="132" t="s">
        <v>3831</v>
      </c>
      <c r="D133" s="92">
        <v>6</v>
      </c>
      <c r="E133" s="133">
        <v>1190.4000000000001</v>
      </c>
      <c r="F133" s="134">
        <v>7142.4</v>
      </c>
      <c r="G133" s="135">
        <v>25.3</v>
      </c>
      <c r="H133" s="135">
        <v>151.80000000000001</v>
      </c>
      <c r="I133" s="92" t="s">
        <v>165</v>
      </c>
      <c r="J133" s="92">
        <f>VLOOKUP(B133,'[1]09.02.2026'!$C$3:$J$2063,8,0)</f>
        <v>0</v>
      </c>
      <c r="K133" s="92">
        <f t="shared" si="6"/>
        <v>0</v>
      </c>
      <c r="L133" s="77"/>
      <c r="M133" s="77">
        <v>1</v>
      </c>
      <c r="N133" s="77">
        <v>1</v>
      </c>
      <c r="O133" s="77"/>
      <c r="P133" s="77"/>
      <c r="Q133" s="136">
        <v>2</v>
      </c>
      <c r="R133" s="136">
        <v>2</v>
      </c>
      <c r="S133" s="136"/>
      <c r="T133" s="73">
        <f t="shared" si="8"/>
        <v>0</v>
      </c>
      <c r="U133" s="151"/>
      <c r="V133" s="182"/>
      <c r="W133" s="163"/>
      <c r="X133" s="60">
        <f>VLOOKUP(B133,'[3]ВОМ КГ-3 СОЭКС'!$C$3:$G$2063,5,0)</f>
        <v>7142.4</v>
      </c>
      <c r="Y133" s="161">
        <f t="shared" si="7"/>
        <v>0</v>
      </c>
    </row>
    <row r="134" spans="1:25" x14ac:dyDescent="0.3">
      <c r="A134" s="131" t="s">
        <v>485</v>
      </c>
      <c r="B134" s="132" t="s">
        <v>2329</v>
      </c>
      <c r="C134" s="132" t="s">
        <v>3832</v>
      </c>
      <c r="D134" s="92">
        <v>1</v>
      </c>
      <c r="E134" s="133">
        <v>1192.7</v>
      </c>
      <c r="F134" s="134">
        <v>1192.7</v>
      </c>
      <c r="G134" s="135">
        <v>25.37</v>
      </c>
      <c r="H134" s="135">
        <v>25.37</v>
      </c>
      <c r="I134" s="92" t="s">
        <v>165</v>
      </c>
      <c r="J134" s="92">
        <f>VLOOKUP(B134,'[1]09.02.2026'!$C$3:$J$2063,8,0)</f>
        <v>0</v>
      </c>
      <c r="K134" s="92">
        <f t="shared" si="6"/>
        <v>0</v>
      </c>
      <c r="L134" s="77"/>
      <c r="M134" s="77"/>
      <c r="N134" s="77">
        <v>1</v>
      </c>
      <c r="O134" s="77"/>
      <c r="P134" s="77"/>
      <c r="Q134" s="136"/>
      <c r="R134" s="136"/>
      <c r="S134" s="136"/>
      <c r="T134" s="73">
        <f t="shared" si="8"/>
        <v>0</v>
      </c>
      <c r="U134" s="151"/>
      <c r="V134" s="182"/>
      <c r="W134" s="163"/>
      <c r="X134" s="60">
        <f>VLOOKUP(B134,'[3]ВОМ КГ-3 СОЭКС'!$C$3:$G$2063,5,0)</f>
        <v>1192.7</v>
      </c>
      <c r="Y134" s="161">
        <f t="shared" si="7"/>
        <v>0</v>
      </c>
    </row>
    <row r="135" spans="1:25" x14ac:dyDescent="0.3">
      <c r="A135" s="131" t="s">
        <v>487</v>
      </c>
      <c r="B135" s="132" t="s">
        <v>2330</v>
      </c>
      <c r="C135" s="132" t="s">
        <v>3833</v>
      </c>
      <c r="D135" s="92">
        <v>1</v>
      </c>
      <c r="E135" s="133">
        <v>1215</v>
      </c>
      <c r="F135" s="134">
        <v>1215</v>
      </c>
      <c r="G135" s="135">
        <v>25.87</v>
      </c>
      <c r="H135" s="135">
        <v>25.87</v>
      </c>
      <c r="I135" s="92" t="s">
        <v>165</v>
      </c>
      <c r="J135" s="92">
        <f>VLOOKUP(B135,'[1]09.02.2026'!$C$3:$J$2063,8,0)</f>
        <v>0</v>
      </c>
      <c r="K135" s="92">
        <f t="shared" si="6"/>
        <v>0</v>
      </c>
      <c r="L135" s="77"/>
      <c r="M135" s="77"/>
      <c r="N135" s="77"/>
      <c r="O135" s="77">
        <v>1</v>
      </c>
      <c r="P135" s="77"/>
      <c r="Q135" s="136"/>
      <c r="R135" s="136"/>
      <c r="S135" s="136"/>
      <c r="T135" s="73">
        <f t="shared" si="8"/>
        <v>0</v>
      </c>
      <c r="U135" s="151"/>
      <c r="V135" s="182"/>
      <c r="W135" s="163"/>
      <c r="X135" s="60">
        <f>VLOOKUP(B135,'[3]ВОМ КГ-3 СОЭКС'!$C$3:$G$2063,5,0)</f>
        <v>1215</v>
      </c>
      <c r="Y135" s="161">
        <f t="shared" si="7"/>
        <v>0</v>
      </c>
    </row>
    <row r="136" spans="1:25" x14ac:dyDescent="0.3">
      <c r="A136" s="131" t="s">
        <v>489</v>
      </c>
      <c r="B136" s="132" t="s">
        <v>2331</v>
      </c>
      <c r="C136" s="132" t="s">
        <v>3834</v>
      </c>
      <c r="D136" s="92">
        <v>1</v>
      </c>
      <c r="E136" s="133">
        <v>258.10000000000002</v>
      </c>
      <c r="F136" s="134">
        <v>258.10000000000002</v>
      </c>
      <c r="G136" s="135">
        <v>4.8499999999999996</v>
      </c>
      <c r="H136" s="135">
        <v>4.8499999999999996</v>
      </c>
      <c r="I136" s="92" t="s">
        <v>165</v>
      </c>
      <c r="J136" s="92">
        <f>VLOOKUP(B136,'[1]09.02.2026'!$C$3:$J$2063,8,0)</f>
        <v>0</v>
      </c>
      <c r="K136" s="92">
        <f t="shared" si="6"/>
        <v>0</v>
      </c>
      <c r="L136" s="77"/>
      <c r="M136" s="77"/>
      <c r="N136" s="77"/>
      <c r="O136" s="77">
        <v>1</v>
      </c>
      <c r="P136" s="77"/>
      <c r="Q136" s="136"/>
      <c r="R136" s="136"/>
      <c r="S136" s="136"/>
      <c r="T136" s="73">
        <f t="shared" si="8"/>
        <v>0</v>
      </c>
      <c r="U136" s="151"/>
      <c r="V136" s="182"/>
      <c r="W136" s="163"/>
      <c r="X136" s="60">
        <f>VLOOKUP(B136,'[3]ВОМ КГ-3 СОЭКС'!$C$3:$G$2063,5,0)</f>
        <v>258.10000000000002</v>
      </c>
      <c r="Y136" s="161">
        <f t="shared" si="7"/>
        <v>0</v>
      </c>
    </row>
    <row r="137" spans="1:25" x14ac:dyDescent="0.3">
      <c r="A137" s="131" t="s">
        <v>491</v>
      </c>
      <c r="B137" s="132" t="s">
        <v>2332</v>
      </c>
      <c r="C137" s="132" t="s">
        <v>3835</v>
      </c>
      <c r="D137" s="92">
        <v>1</v>
      </c>
      <c r="E137" s="133">
        <v>1220.0999999999999</v>
      </c>
      <c r="F137" s="134">
        <v>1220.0999999999999</v>
      </c>
      <c r="G137" s="135">
        <v>25.74</v>
      </c>
      <c r="H137" s="135">
        <v>25.74</v>
      </c>
      <c r="I137" s="92" t="s">
        <v>165</v>
      </c>
      <c r="J137" s="92">
        <f>VLOOKUP(B137,'[1]09.02.2026'!$C$3:$J$2063,8,0)</f>
        <v>0</v>
      </c>
      <c r="K137" s="92">
        <f t="shared" si="6"/>
        <v>0</v>
      </c>
      <c r="L137" s="77"/>
      <c r="M137" s="77"/>
      <c r="N137" s="77"/>
      <c r="O137" s="77">
        <v>1</v>
      </c>
      <c r="P137" s="77"/>
      <c r="Q137" s="136"/>
      <c r="R137" s="136"/>
      <c r="S137" s="136"/>
      <c r="T137" s="73">
        <f t="shared" si="8"/>
        <v>0</v>
      </c>
      <c r="U137" s="151"/>
      <c r="V137" s="182"/>
      <c r="W137" s="163"/>
      <c r="X137" s="60">
        <f>VLOOKUP(B137,'[3]ВОМ КГ-3 СОЭКС'!$C$3:$G$2063,5,0)</f>
        <v>1220.0999999999999</v>
      </c>
      <c r="Y137" s="161">
        <f t="shared" si="7"/>
        <v>0</v>
      </c>
    </row>
    <row r="138" spans="1:25" x14ac:dyDescent="0.3">
      <c r="A138" s="131" t="s">
        <v>493</v>
      </c>
      <c r="B138" s="132" t="s">
        <v>2333</v>
      </c>
      <c r="C138" s="132" t="s">
        <v>3836</v>
      </c>
      <c r="D138" s="92">
        <v>1</v>
      </c>
      <c r="E138" s="133">
        <v>319.3</v>
      </c>
      <c r="F138" s="134">
        <v>319.3</v>
      </c>
      <c r="G138" s="135">
        <v>6.38</v>
      </c>
      <c r="H138" s="135">
        <v>6.38</v>
      </c>
      <c r="I138" s="92" t="s">
        <v>165</v>
      </c>
      <c r="J138" s="92">
        <f>VLOOKUP(B138,'[1]09.02.2026'!$C$3:$J$2063,8,0)</f>
        <v>0</v>
      </c>
      <c r="K138" s="92">
        <f t="shared" si="6"/>
        <v>0</v>
      </c>
      <c r="L138" s="77"/>
      <c r="M138" s="77"/>
      <c r="N138" s="77"/>
      <c r="O138" s="77">
        <v>1</v>
      </c>
      <c r="P138" s="77"/>
      <c r="Q138" s="136"/>
      <c r="R138" s="136"/>
      <c r="S138" s="136"/>
      <c r="T138" s="73">
        <f t="shared" si="8"/>
        <v>0</v>
      </c>
      <c r="U138" s="151"/>
      <c r="V138" s="182"/>
      <c r="W138" s="163"/>
      <c r="X138" s="60">
        <f>VLOOKUP(B138,'[3]ВОМ КГ-3 СОЭКС'!$C$3:$G$2063,5,0)</f>
        <v>319.3</v>
      </c>
      <c r="Y138" s="161">
        <f t="shared" si="7"/>
        <v>0</v>
      </c>
    </row>
    <row r="139" spans="1:25" x14ac:dyDescent="0.3">
      <c r="A139" s="131" t="s">
        <v>495</v>
      </c>
      <c r="B139" s="132" t="s">
        <v>2334</v>
      </c>
      <c r="C139" s="132" t="s">
        <v>3837</v>
      </c>
      <c r="D139" s="92">
        <v>1</v>
      </c>
      <c r="E139" s="133">
        <v>1198.7</v>
      </c>
      <c r="F139" s="134">
        <v>1198.7</v>
      </c>
      <c r="G139" s="135">
        <v>25.46</v>
      </c>
      <c r="H139" s="135">
        <v>25.46</v>
      </c>
      <c r="I139" s="92" t="s">
        <v>165</v>
      </c>
      <c r="J139" s="92">
        <f>VLOOKUP(B139,'[1]09.02.2026'!$C$3:$J$2063,8,0)</f>
        <v>0</v>
      </c>
      <c r="K139" s="92">
        <f t="shared" si="6"/>
        <v>0</v>
      </c>
      <c r="L139" s="77"/>
      <c r="M139" s="77"/>
      <c r="N139" s="77"/>
      <c r="O139" s="77"/>
      <c r="P139" s="77">
        <v>1</v>
      </c>
      <c r="Q139" s="136"/>
      <c r="R139" s="136"/>
      <c r="S139" s="136"/>
      <c r="T139" s="73">
        <f t="shared" si="8"/>
        <v>0</v>
      </c>
      <c r="U139" s="151"/>
      <c r="V139" s="182"/>
      <c r="W139" s="163"/>
      <c r="X139" s="60">
        <f>VLOOKUP(B139,'[3]ВОМ КГ-3 СОЭКС'!$C$3:$G$2063,5,0)</f>
        <v>1198.7</v>
      </c>
      <c r="Y139" s="161">
        <f t="shared" si="7"/>
        <v>0</v>
      </c>
    </row>
    <row r="140" spans="1:25" x14ac:dyDescent="0.3">
      <c r="A140" s="131" t="s">
        <v>497</v>
      </c>
      <c r="B140" s="132" t="s">
        <v>2335</v>
      </c>
      <c r="C140" s="132" t="s">
        <v>3838</v>
      </c>
      <c r="D140" s="92">
        <v>1</v>
      </c>
      <c r="E140" s="133">
        <v>258.10000000000002</v>
      </c>
      <c r="F140" s="134">
        <v>258.10000000000002</v>
      </c>
      <c r="G140" s="135">
        <v>4.8499999999999996</v>
      </c>
      <c r="H140" s="135">
        <v>4.8499999999999996</v>
      </c>
      <c r="I140" s="92" t="s">
        <v>165</v>
      </c>
      <c r="J140" s="92">
        <f>VLOOKUP(B140,'[1]09.02.2026'!$C$3:$J$2063,8,0)</f>
        <v>0</v>
      </c>
      <c r="K140" s="92">
        <f t="shared" si="6"/>
        <v>0</v>
      </c>
      <c r="L140" s="77"/>
      <c r="M140" s="77"/>
      <c r="N140" s="77"/>
      <c r="O140" s="77"/>
      <c r="P140" s="77">
        <v>1</v>
      </c>
      <c r="Q140" s="136"/>
      <c r="R140" s="136"/>
      <c r="S140" s="136"/>
      <c r="T140" s="73">
        <f t="shared" si="8"/>
        <v>0</v>
      </c>
      <c r="U140" s="151"/>
      <c r="V140" s="182"/>
      <c r="W140" s="163"/>
      <c r="X140" s="60">
        <f>VLOOKUP(B140,'[3]ВОМ КГ-3 СОЭКС'!$C$3:$G$2063,5,0)</f>
        <v>258.10000000000002</v>
      </c>
      <c r="Y140" s="161">
        <f t="shared" si="7"/>
        <v>0</v>
      </c>
    </row>
    <row r="141" spans="1:25" x14ac:dyDescent="0.3">
      <c r="A141" s="131" t="s">
        <v>499</v>
      </c>
      <c r="B141" s="132" t="s">
        <v>2336</v>
      </c>
      <c r="C141" s="132" t="s">
        <v>3839</v>
      </c>
      <c r="D141" s="92">
        <v>1</v>
      </c>
      <c r="E141" s="133">
        <v>1235</v>
      </c>
      <c r="F141" s="134">
        <v>1235</v>
      </c>
      <c r="G141" s="135">
        <v>26.01</v>
      </c>
      <c r="H141" s="135">
        <v>26.01</v>
      </c>
      <c r="I141" s="92" t="s">
        <v>165</v>
      </c>
      <c r="J141" s="92">
        <f>VLOOKUP(B141,'[1]09.02.2026'!$C$3:$J$2063,8,0)</f>
        <v>0</v>
      </c>
      <c r="K141" s="92">
        <f t="shared" si="6"/>
        <v>0</v>
      </c>
      <c r="L141" s="77"/>
      <c r="M141" s="77"/>
      <c r="N141" s="77"/>
      <c r="O141" s="77"/>
      <c r="P141" s="77">
        <v>1</v>
      </c>
      <c r="Q141" s="136"/>
      <c r="R141" s="136"/>
      <c r="S141" s="136"/>
      <c r="T141" s="73">
        <f t="shared" si="8"/>
        <v>0</v>
      </c>
      <c r="U141" s="151"/>
      <c r="V141" s="182"/>
      <c r="W141" s="163"/>
      <c r="X141" s="60">
        <f>VLOOKUP(B141,'[3]ВОМ КГ-3 СОЭКС'!$C$3:$G$2063,5,0)</f>
        <v>1235</v>
      </c>
      <c r="Y141" s="161">
        <f t="shared" si="7"/>
        <v>0</v>
      </c>
    </row>
    <row r="142" spans="1:25" hidden="1" x14ac:dyDescent="0.3">
      <c r="A142" s="131" t="s">
        <v>501</v>
      </c>
      <c r="B142" s="132" t="s">
        <v>2337</v>
      </c>
      <c r="C142" s="132" t="s">
        <v>3840</v>
      </c>
      <c r="D142" s="92">
        <v>1</v>
      </c>
      <c r="E142" s="133">
        <v>1753.2</v>
      </c>
      <c r="F142" s="134">
        <v>1753.2</v>
      </c>
      <c r="G142" s="135">
        <v>21.53</v>
      </c>
      <c r="H142" s="135">
        <v>21.53</v>
      </c>
      <c r="I142" s="92" t="s">
        <v>165</v>
      </c>
      <c r="J142" s="92"/>
      <c r="K142" s="92"/>
      <c r="L142" s="77">
        <v>1</v>
      </c>
      <c r="M142" s="77"/>
      <c r="N142" s="77"/>
      <c r="O142" s="77"/>
      <c r="P142" s="77"/>
      <c r="Q142" s="136"/>
      <c r="R142" s="136"/>
      <c r="S142" s="136"/>
      <c r="T142" s="73">
        <f t="shared" si="8"/>
        <v>0</v>
      </c>
      <c r="U142" s="151"/>
      <c r="V142" s="182" t="s">
        <v>4863</v>
      </c>
      <c r="W142" s="163">
        <v>1</v>
      </c>
      <c r="X142" s="60">
        <f>VLOOKUP(B142,'[3]ВОМ КГ-3 СОЭКС'!$C$3:$G$2063,5,0)</f>
        <v>1753.2</v>
      </c>
      <c r="Y142" s="161">
        <f t="shared" si="7"/>
        <v>0</v>
      </c>
    </row>
    <row r="143" spans="1:25" ht="46.8" hidden="1" x14ac:dyDescent="0.3">
      <c r="A143" s="131" t="s">
        <v>503</v>
      </c>
      <c r="B143" s="132" t="s">
        <v>2338</v>
      </c>
      <c r="C143" s="132" t="s">
        <v>3841</v>
      </c>
      <c r="D143" s="92">
        <v>10</v>
      </c>
      <c r="E143" s="133">
        <v>1764.7</v>
      </c>
      <c r="F143" s="134">
        <v>17647</v>
      </c>
      <c r="G143" s="135">
        <v>21.81</v>
      </c>
      <c r="H143" s="135">
        <v>218.1</v>
      </c>
      <c r="I143" s="92" t="s">
        <v>165</v>
      </c>
      <c r="J143" s="92"/>
      <c r="K143" s="92"/>
      <c r="L143" s="77"/>
      <c r="M143" s="77">
        <v>2</v>
      </c>
      <c r="N143" s="77"/>
      <c r="O143" s="77">
        <v>2</v>
      </c>
      <c r="P143" s="77">
        <v>1</v>
      </c>
      <c r="Q143" s="136">
        <v>2</v>
      </c>
      <c r="R143" s="136">
        <v>3</v>
      </c>
      <c r="S143" s="136"/>
      <c r="T143" s="73">
        <f t="shared" si="8"/>
        <v>0</v>
      </c>
      <c r="U143" s="151"/>
      <c r="V143" s="182" t="s">
        <v>4957</v>
      </c>
      <c r="W143" s="163">
        <f>2+4+4</f>
        <v>10</v>
      </c>
      <c r="X143" s="60">
        <f>VLOOKUP(B143,'[3]ВОМ КГ-3 СОЭКС'!$C$3:$G$2063,5,0)</f>
        <v>17647</v>
      </c>
      <c r="Y143" s="161">
        <f t="shared" si="7"/>
        <v>0</v>
      </c>
    </row>
    <row r="144" spans="1:25" hidden="1" x14ac:dyDescent="0.3">
      <c r="A144" s="131" t="s">
        <v>505</v>
      </c>
      <c r="B144" s="132" t="s">
        <v>2339</v>
      </c>
      <c r="C144" s="132" t="s">
        <v>3842</v>
      </c>
      <c r="D144" s="92">
        <v>1</v>
      </c>
      <c r="E144" s="133">
        <v>1772.8</v>
      </c>
      <c r="F144" s="134">
        <v>1772.8</v>
      </c>
      <c r="G144" s="135">
        <v>22.08</v>
      </c>
      <c r="H144" s="135">
        <v>22.08</v>
      </c>
      <c r="I144" s="92" t="s">
        <v>165</v>
      </c>
      <c r="J144" s="92"/>
      <c r="K144" s="92"/>
      <c r="L144" s="77"/>
      <c r="M144" s="77"/>
      <c r="N144" s="77">
        <v>1</v>
      </c>
      <c r="O144" s="77"/>
      <c r="P144" s="77"/>
      <c r="Q144" s="136"/>
      <c r="R144" s="136"/>
      <c r="S144" s="136"/>
      <c r="T144" s="73">
        <f t="shared" si="8"/>
        <v>0</v>
      </c>
      <c r="U144" s="151"/>
      <c r="V144" s="182" t="s">
        <v>4958</v>
      </c>
      <c r="W144" s="163">
        <v>1</v>
      </c>
      <c r="X144" s="60">
        <f>VLOOKUP(B144,'[3]ВОМ КГ-3 СОЭКС'!$C$3:$G$2063,5,0)</f>
        <v>1772.8</v>
      </c>
      <c r="Y144" s="161">
        <f t="shared" si="7"/>
        <v>0</v>
      </c>
    </row>
    <row r="145" spans="1:25" hidden="1" x14ac:dyDescent="0.3">
      <c r="A145" s="131" t="s">
        <v>507</v>
      </c>
      <c r="B145" s="132" t="s">
        <v>2340</v>
      </c>
      <c r="C145" s="132" t="s">
        <v>3843</v>
      </c>
      <c r="D145" s="92">
        <v>1</v>
      </c>
      <c r="E145" s="133">
        <v>1772.8</v>
      </c>
      <c r="F145" s="134">
        <v>1772.8</v>
      </c>
      <c r="G145" s="135">
        <v>22.08</v>
      </c>
      <c r="H145" s="135">
        <v>22.08</v>
      </c>
      <c r="I145" s="92" t="s">
        <v>165</v>
      </c>
      <c r="J145" s="92"/>
      <c r="K145" s="92"/>
      <c r="L145" s="77"/>
      <c r="M145" s="77"/>
      <c r="N145" s="77">
        <v>1</v>
      </c>
      <c r="O145" s="77"/>
      <c r="P145" s="77"/>
      <c r="Q145" s="136"/>
      <c r="R145" s="136"/>
      <c r="S145" s="136"/>
      <c r="T145" s="73">
        <f t="shared" si="8"/>
        <v>0</v>
      </c>
      <c r="U145" s="151"/>
      <c r="V145" s="182" t="s">
        <v>4958</v>
      </c>
      <c r="W145" s="163">
        <v>1</v>
      </c>
      <c r="X145" s="60">
        <f>VLOOKUP(B145,'[3]ВОМ КГ-3 СОЭКС'!$C$3:$G$2063,5,0)</f>
        <v>1772.8</v>
      </c>
      <c r="Y145" s="161">
        <f t="shared" si="7"/>
        <v>0</v>
      </c>
    </row>
    <row r="146" spans="1:25" hidden="1" x14ac:dyDescent="0.3">
      <c r="A146" s="131" t="s">
        <v>509</v>
      </c>
      <c r="B146" s="132" t="s">
        <v>2341</v>
      </c>
      <c r="C146" s="132" t="s">
        <v>3844</v>
      </c>
      <c r="D146" s="92">
        <v>1</v>
      </c>
      <c r="E146" s="133">
        <v>1786.1</v>
      </c>
      <c r="F146" s="134">
        <v>1786.1</v>
      </c>
      <c r="G146" s="135">
        <v>22.29</v>
      </c>
      <c r="H146" s="135">
        <v>22.29</v>
      </c>
      <c r="I146" s="92" t="s">
        <v>165</v>
      </c>
      <c r="J146" s="92"/>
      <c r="K146" s="92"/>
      <c r="L146" s="77"/>
      <c r="M146" s="77"/>
      <c r="N146" s="77"/>
      <c r="O146" s="77"/>
      <c r="P146" s="77">
        <v>1</v>
      </c>
      <c r="Q146" s="136"/>
      <c r="R146" s="136"/>
      <c r="S146" s="136"/>
      <c r="T146" s="73">
        <f t="shared" si="8"/>
        <v>0</v>
      </c>
      <c r="U146" s="151"/>
      <c r="V146" s="182" t="s">
        <v>4842</v>
      </c>
      <c r="W146" s="163">
        <v>1</v>
      </c>
      <c r="X146" s="60">
        <f>VLOOKUP(B146,'[3]ВОМ КГ-3 СОЭКС'!$C$3:$G$2063,5,0)</f>
        <v>1786.1</v>
      </c>
      <c r="Y146" s="161">
        <f t="shared" si="7"/>
        <v>0</v>
      </c>
    </row>
    <row r="147" spans="1:25" hidden="1" x14ac:dyDescent="0.3">
      <c r="A147" s="131" t="s">
        <v>511</v>
      </c>
      <c r="B147" s="132" t="s">
        <v>2342</v>
      </c>
      <c r="C147" s="132" t="s">
        <v>3845</v>
      </c>
      <c r="D147" s="92">
        <v>1</v>
      </c>
      <c r="E147" s="133">
        <v>1753.2</v>
      </c>
      <c r="F147" s="134">
        <v>1753.2</v>
      </c>
      <c r="G147" s="135">
        <v>21.53</v>
      </c>
      <c r="H147" s="135">
        <v>21.53</v>
      </c>
      <c r="I147" s="92" t="s">
        <v>165</v>
      </c>
      <c r="J147" s="92"/>
      <c r="K147" s="92"/>
      <c r="L147" s="77"/>
      <c r="M147" s="77"/>
      <c r="N147" s="77"/>
      <c r="O147" s="77"/>
      <c r="P147" s="77"/>
      <c r="Q147" s="136"/>
      <c r="R147" s="136"/>
      <c r="S147" s="136">
        <v>1</v>
      </c>
      <c r="T147" s="73">
        <f t="shared" si="8"/>
        <v>0</v>
      </c>
      <c r="U147" s="151"/>
      <c r="V147" s="182" t="s">
        <v>4958</v>
      </c>
      <c r="W147" s="163">
        <v>1</v>
      </c>
      <c r="X147" s="60">
        <f>VLOOKUP(B147,'[3]ВОМ КГ-3 СОЭКС'!$C$3:$G$2063,5,0)</f>
        <v>1753.2</v>
      </c>
      <c r="Y147" s="161">
        <f t="shared" si="7"/>
        <v>0</v>
      </c>
    </row>
    <row r="148" spans="1:25" x14ac:dyDescent="0.3">
      <c r="A148" s="131" t="s">
        <v>513</v>
      </c>
      <c r="B148" s="132" t="s">
        <v>2343</v>
      </c>
      <c r="C148" s="132" t="s">
        <v>3846</v>
      </c>
      <c r="D148" s="92">
        <v>2</v>
      </c>
      <c r="E148" s="133">
        <v>205.9</v>
      </c>
      <c r="F148" s="134">
        <v>411.8</v>
      </c>
      <c r="G148" s="135">
        <v>4.83</v>
      </c>
      <c r="H148" s="135">
        <v>9.66</v>
      </c>
      <c r="I148" s="92" t="s">
        <v>165</v>
      </c>
      <c r="J148" s="92">
        <f>VLOOKUP(B148,'[1]09.02.2026'!$C$3:$J$2063,8,0)</f>
        <v>0</v>
      </c>
      <c r="K148" s="92">
        <f t="shared" ref="K148:K211" si="9">J148*E148</f>
        <v>0</v>
      </c>
      <c r="L148" s="77">
        <v>1</v>
      </c>
      <c r="M148" s="77"/>
      <c r="N148" s="77"/>
      <c r="O148" s="77"/>
      <c r="P148" s="77"/>
      <c r="Q148" s="136"/>
      <c r="R148" s="136"/>
      <c r="S148" s="136">
        <v>1</v>
      </c>
      <c r="T148" s="73">
        <f t="shared" si="8"/>
        <v>0</v>
      </c>
      <c r="U148" s="151"/>
      <c r="V148" s="182"/>
      <c r="W148" s="163"/>
      <c r="X148" s="60">
        <f>VLOOKUP(B148,'[3]ВОМ КГ-3 СОЭКС'!$C$3:$G$2063,5,0)</f>
        <v>411.8</v>
      </c>
      <c r="Y148" s="161">
        <f t="shared" si="7"/>
        <v>0</v>
      </c>
    </row>
    <row r="149" spans="1:25" x14ac:dyDescent="0.3">
      <c r="A149" s="131" t="s">
        <v>515</v>
      </c>
      <c r="B149" s="132" t="s">
        <v>2344</v>
      </c>
      <c r="C149" s="132" t="s">
        <v>3847</v>
      </c>
      <c r="D149" s="92">
        <v>1</v>
      </c>
      <c r="E149" s="133">
        <v>324.7</v>
      </c>
      <c r="F149" s="134">
        <v>324.7</v>
      </c>
      <c r="G149" s="135">
        <v>8.2799999999999994</v>
      </c>
      <c r="H149" s="135">
        <v>8.2799999999999994</v>
      </c>
      <c r="I149" s="92" t="s">
        <v>165</v>
      </c>
      <c r="J149" s="92">
        <f>VLOOKUP(B149,'[1]09.02.2026'!$C$3:$J$2063,8,0)</f>
        <v>0</v>
      </c>
      <c r="K149" s="92">
        <f t="shared" si="9"/>
        <v>0</v>
      </c>
      <c r="L149" s="77">
        <v>1</v>
      </c>
      <c r="M149" s="77"/>
      <c r="N149" s="77"/>
      <c r="O149" s="77"/>
      <c r="P149" s="77"/>
      <c r="Q149" s="136"/>
      <c r="R149" s="136"/>
      <c r="S149" s="136"/>
      <c r="T149" s="73">
        <f t="shared" si="8"/>
        <v>0</v>
      </c>
      <c r="U149" s="151"/>
      <c r="V149" s="182"/>
      <c r="W149" s="163"/>
      <c r="X149" s="60">
        <f>VLOOKUP(B149,'[3]ВОМ КГ-3 СОЭКС'!$C$3:$G$2063,5,0)</f>
        <v>324.7</v>
      </c>
      <c r="Y149" s="161">
        <f t="shared" si="7"/>
        <v>0</v>
      </c>
    </row>
    <row r="150" spans="1:25" x14ac:dyDescent="0.3">
      <c r="A150" s="131" t="s">
        <v>517</v>
      </c>
      <c r="B150" s="132" t="s">
        <v>2345</v>
      </c>
      <c r="C150" s="132" t="s">
        <v>3848</v>
      </c>
      <c r="D150" s="92">
        <v>10</v>
      </c>
      <c r="E150" s="133">
        <v>222.3</v>
      </c>
      <c r="F150" s="134">
        <v>2223</v>
      </c>
      <c r="G150" s="135">
        <v>5.14</v>
      </c>
      <c r="H150" s="135">
        <v>51.4</v>
      </c>
      <c r="I150" s="92" t="s">
        <v>165</v>
      </c>
      <c r="J150" s="92">
        <f>VLOOKUP(B150,'[1]09.02.2026'!$C$3:$J$2063,8,0)</f>
        <v>0</v>
      </c>
      <c r="K150" s="92">
        <f t="shared" si="9"/>
        <v>0</v>
      </c>
      <c r="L150" s="77"/>
      <c r="M150" s="77">
        <v>2</v>
      </c>
      <c r="N150" s="77">
        <v>2</v>
      </c>
      <c r="O150" s="77">
        <v>1</v>
      </c>
      <c r="P150" s="77"/>
      <c r="Q150" s="136">
        <v>2</v>
      </c>
      <c r="R150" s="136">
        <v>2</v>
      </c>
      <c r="S150" s="136">
        <v>1</v>
      </c>
      <c r="T150" s="73">
        <f t="shared" si="8"/>
        <v>0</v>
      </c>
      <c r="U150" s="151"/>
      <c r="V150" s="182"/>
      <c r="W150" s="163"/>
      <c r="X150" s="60">
        <f>VLOOKUP(B150,'[3]ВОМ КГ-3 СОЭКС'!$C$3:$G$2063,5,0)</f>
        <v>2223</v>
      </c>
      <c r="Y150" s="161">
        <f t="shared" si="7"/>
        <v>0</v>
      </c>
    </row>
    <row r="151" spans="1:25" x14ac:dyDescent="0.3">
      <c r="A151" s="131" t="s">
        <v>519</v>
      </c>
      <c r="B151" s="132" t="s">
        <v>2346</v>
      </c>
      <c r="C151" s="132" t="s">
        <v>3849</v>
      </c>
      <c r="D151" s="92">
        <v>10</v>
      </c>
      <c r="E151" s="133">
        <v>222.9</v>
      </c>
      <c r="F151" s="134">
        <v>2229</v>
      </c>
      <c r="G151" s="135">
        <v>5.47</v>
      </c>
      <c r="H151" s="135">
        <v>54.7</v>
      </c>
      <c r="I151" s="92" t="s">
        <v>165</v>
      </c>
      <c r="J151" s="92">
        <f>VLOOKUP(B151,'[1]09.02.2026'!$C$3:$J$2063,8,0)</f>
        <v>0</v>
      </c>
      <c r="K151" s="92">
        <f t="shared" si="9"/>
        <v>0</v>
      </c>
      <c r="L151" s="77"/>
      <c r="M151" s="77">
        <v>2</v>
      </c>
      <c r="N151" s="77">
        <v>2</v>
      </c>
      <c r="O151" s="77">
        <v>1</v>
      </c>
      <c r="P151" s="77"/>
      <c r="Q151" s="136">
        <v>2</v>
      </c>
      <c r="R151" s="136">
        <v>2</v>
      </c>
      <c r="S151" s="136">
        <v>1</v>
      </c>
      <c r="T151" s="73">
        <f t="shared" si="8"/>
        <v>0</v>
      </c>
      <c r="U151" s="151"/>
      <c r="V151" s="182"/>
      <c r="W151" s="163"/>
      <c r="X151" s="60">
        <f>VLOOKUP(B151,'[3]ВОМ КГ-3 СОЭКС'!$C$3:$G$2063,5,0)</f>
        <v>2229</v>
      </c>
      <c r="Y151" s="161">
        <f t="shared" si="7"/>
        <v>0</v>
      </c>
    </row>
    <row r="152" spans="1:25" x14ac:dyDescent="0.3">
      <c r="A152" s="131" t="s">
        <v>521</v>
      </c>
      <c r="B152" s="132" t="s">
        <v>2347</v>
      </c>
      <c r="C152" s="132" t="s">
        <v>3850</v>
      </c>
      <c r="D152" s="92">
        <v>1</v>
      </c>
      <c r="E152" s="133">
        <v>231.3</v>
      </c>
      <c r="F152" s="134">
        <v>231.3</v>
      </c>
      <c r="G152" s="135">
        <v>5.45</v>
      </c>
      <c r="H152" s="135">
        <v>5.45</v>
      </c>
      <c r="I152" s="92" t="s">
        <v>165</v>
      </c>
      <c r="J152" s="92">
        <f>VLOOKUP(B152,'[1]09.02.2026'!$C$3:$J$2063,8,0)</f>
        <v>0</v>
      </c>
      <c r="K152" s="92">
        <f t="shared" si="9"/>
        <v>0</v>
      </c>
      <c r="L152" s="77"/>
      <c r="M152" s="77"/>
      <c r="N152" s="77"/>
      <c r="O152" s="77">
        <v>1</v>
      </c>
      <c r="P152" s="77"/>
      <c r="Q152" s="136"/>
      <c r="R152" s="136"/>
      <c r="S152" s="136"/>
      <c r="T152" s="73">
        <f t="shared" si="8"/>
        <v>0</v>
      </c>
      <c r="U152" s="151"/>
      <c r="V152" s="182"/>
      <c r="W152" s="163"/>
      <c r="X152" s="60">
        <f>VLOOKUP(B152,'[3]ВОМ КГ-3 СОЭКС'!$C$3:$G$2063,5,0)</f>
        <v>231.3</v>
      </c>
      <c r="Y152" s="161">
        <f t="shared" si="7"/>
        <v>0</v>
      </c>
    </row>
    <row r="153" spans="1:25" x14ac:dyDescent="0.3">
      <c r="A153" s="131" t="s">
        <v>523</v>
      </c>
      <c r="B153" s="132" t="s">
        <v>2348</v>
      </c>
      <c r="C153" s="132" t="s">
        <v>3851</v>
      </c>
      <c r="D153" s="92">
        <v>1</v>
      </c>
      <c r="E153" s="133">
        <v>231.8</v>
      </c>
      <c r="F153" s="134">
        <v>231.8</v>
      </c>
      <c r="G153" s="135">
        <v>5.74</v>
      </c>
      <c r="H153" s="135">
        <v>5.74</v>
      </c>
      <c r="I153" s="92" t="s">
        <v>165</v>
      </c>
      <c r="J153" s="92">
        <f>VLOOKUP(B153,'[1]09.02.2026'!$C$3:$J$2063,8,0)</f>
        <v>0</v>
      </c>
      <c r="K153" s="92">
        <f t="shared" si="9"/>
        <v>0</v>
      </c>
      <c r="L153" s="77"/>
      <c r="M153" s="77"/>
      <c r="N153" s="77"/>
      <c r="O153" s="77">
        <v>1</v>
      </c>
      <c r="P153" s="77"/>
      <c r="Q153" s="136"/>
      <c r="R153" s="136"/>
      <c r="S153" s="136"/>
      <c r="T153" s="73">
        <f t="shared" si="8"/>
        <v>0</v>
      </c>
      <c r="U153" s="151"/>
      <c r="V153" s="182"/>
      <c r="W153" s="163"/>
      <c r="X153" s="60">
        <f>VLOOKUP(B153,'[3]ВОМ КГ-3 СОЭКС'!$C$3:$G$2063,5,0)</f>
        <v>231.8</v>
      </c>
      <c r="Y153" s="161">
        <f t="shared" si="7"/>
        <v>0</v>
      </c>
    </row>
    <row r="154" spans="1:25" x14ac:dyDescent="0.3">
      <c r="A154" s="131" t="s">
        <v>525</v>
      </c>
      <c r="B154" s="132" t="s">
        <v>2349</v>
      </c>
      <c r="C154" s="132" t="s">
        <v>3852</v>
      </c>
      <c r="D154" s="92">
        <v>1</v>
      </c>
      <c r="E154" s="133">
        <v>232.8</v>
      </c>
      <c r="F154" s="134">
        <v>232.8</v>
      </c>
      <c r="G154" s="135">
        <v>5.46</v>
      </c>
      <c r="H154" s="135">
        <v>5.46</v>
      </c>
      <c r="I154" s="92" t="s">
        <v>165</v>
      </c>
      <c r="J154" s="92">
        <f>VLOOKUP(B154,'[1]09.02.2026'!$C$3:$J$2063,8,0)</f>
        <v>0</v>
      </c>
      <c r="K154" s="92">
        <f t="shared" si="9"/>
        <v>0</v>
      </c>
      <c r="L154" s="77"/>
      <c r="M154" s="77"/>
      <c r="N154" s="77"/>
      <c r="O154" s="77"/>
      <c r="P154" s="77">
        <v>1</v>
      </c>
      <c r="Q154" s="136"/>
      <c r="R154" s="136"/>
      <c r="S154" s="136"/>
      <c r="T154" s="73">
        <f t="shared" si="8"/>
        <v>0</v>
      </c>
      <c r="U154" s="151"/>
      <c r="V154" s="182"/>
      <c r="W154" s="163"/>
      <c r="X154" s="60">
        <f>VLOOKUP(B154,'[3]ВОМ КГ-3 СОЭКС'!$C$3:$G$2063,5,0)</f>
        <v>232.8</v>
      </c>
      <c r="Y154" s="161">
        <f t="shared" si="7"/>
        <v>0</v>
      </c>
    </row>
    <row r="155" spans="1:25" x14ac:dyDescent="0.3">
      <c r="A155" s="131" t="s">
        <v>527</v>
      </c>
      <c r="B155" s="132" t="s">
        <v>2350</v>
      </c>
      <c r="C155" s="132" t="s">
        <v>3853</v>
      </c>
      <c r="D155" s="92">
        <v>1</v>
      </c>
      <c r="E155" s="133">
        <v>242.5</v>
      </c>
      <c r="F155" s="134">
        <v>242.5</v>
      </c>
      <c r="G155" s="135">
        <v>6.12</v>
      </c>
      <c r="H155" s="135">
        <v>6.12</v>
      </c>
      <c r="I155" s="92" t="s">
        <v>165</v>
      </c>
      <c r="J155" s="92">
        <f>VLOOKUP(B155,'[1]09.02.2026'!$C$3:$J$2063,8,0)</f>
        <v>0</v>
      </c>
      <c r="K155" s="92">
        <f t="shared" si="9"/>
        <v>0</v>
      </c>
      <c r="L155" s="77"/>
      <c r="M155" s="77"/>
      <c r="N155" s="77"/>
      <c r="O155" s="77"/>
      <c r="P155" s="77">
        <v>1</v>
      </c>
      <c r="Q155" s="136"/>
      <c r="R155" s="136"/>
      <c r="S155" s="136"/>
      <c r="T155" s="73">
        <f t="shared" si="8"/>
        <v>0</v>
      </c>
      <c r="U155" s="151"/>
      <c r="V155" s="182"/>
      <c r="W155" s="163"/>
      <c r="X155" s="60">
        <f>VLOOKUP(B155,'[3]ВОМ КГ-3 СОЭКС'!$C$3:$G$2063,5,0)</f>
        <v>242.5</v>
      </c>
      <c r="Y155" s="161">
        <f t="shared" si="7"/>
        <v>0</v>
      </c>
    </row>
    <row r="156" spans="1:25" x14ac:dyDescent="0.3">
      <c r="A156" s="131" t="s">
        <v>529</v>
      </c>
      <c r="B156" s="132" t="s">
        <v>2351</v>
      </c>
      <c r="C156" s="132" t="s">
        <v>3854</v>
      </c>
      <c r="D156" s="92">
        <v>1</v>
      </c>
      <c r="E156" s="133">
        <v>231.3</v>
      </c>
      <c r="F156" s="134">
        <v>231.3</v>
      </c>
      <c r="G156" s="135">
        <v>5.45</v>
      </c>
      <c r="H156" s="135">
        <v>5.45</v>
      </c>
      <c r="I156" s="92" t="s">
        <v>165</v>
      </c>
      <c r="J156" s="92">
        <f>VLOOKUP(B156,'[1]09.02.2026'!$C$3:$J$2063,8,0)</f>
        <v>0</v>
      </c>
      <c r="K156" s="92">
        <f t="shared" si="9"/>
        <v>0</v>
      </c>
      <c r="L156" s="77"/>
      <c r="M156" s="77"/>
      <c r="N156" s="77"/>
      <c r="O156" s="77"/>
      <c r="P156" s="77">
        <v>1</v>
      </c>
      <c r="Q156" s="136"/>
      <c r="R156" s="136"/>
      <c r="S156" s="136"/>
      <c r="T156" s="73">
        <f t="shared" si="8"/>
        <v>0</v>
      </c>
      <c r="U156" s="151"/>
      <c r="V156" s="182"/>
      <c r="W156" s="163"/>
      <c r="X156" s="60">
        <f>VLOOKUP(B156,'[3]ВОМ КГ-3 СОЭКС'!$C$3:$G$2063,5,0)</f>
        <v>231.3</v>
      </c>
      <c r="Y156" s="161">
        <f t="shared" si="7"/>
        <v>0</v>
      </c>
    </row>
    <row r="157" spans="1:25" x14ac:dyDescent="0.3">
      <c r="A157" s="131" t="s">
        <v>531</v>
      </c>
      <c r="B157" s="132" t="s">
        <v>2352</v>
      </c>
      <c r="C157" s="132" t="s">
        <v>3855</v>
      </c>
      <c r="D157" s="92">
        <v>1</v>
      </c>
      <c r="E157" s="133">
        <v>231.8</v>
      </c>
      <c r="F157" s="134">
        <v>231.8</v>
      </c>
      <c r="G157" s="135">
        <v>5.74</v>
      </c>
      <c r="H157" s="135">
        <v>5.74</v>
      </c>
      <c r="I157" s="92" t="s">
        <v>165</v>
      </c>
      <c r="J157" s="92">
        <f>VLOOKUP(B157,'[1]09.02.2026'!$C$3:$J$2063,8,0)</f>
        <v>0</v>
      </c>
      <c r="K157" s="92">
        <f t="shared" si="9"/>
        <v>0</v>
      </c>
      <c r="L157" s="77"/>
      <c r="M157" s="77"/>
      <c r="N157" s="77"/>
      <c r="O157" s="77"/>
      <c r="P157" s="77">
        <v>1</v>
      </c>
      <c r="Q157" s="136"/>
      <c r="R157" s="136"/>
      <c r="S157" s="136"/>
      <c r="T157" s="73">
        <f t="shared" si="8"/>
        <v>0</v>
      </c>
      <c r="U157" s="151"/>
      <c r="V157" s="182"/>
      <c r="W157" s="163"/>
      <c r="X157" s="60">
        <f>VLOOKUP(B157,'[3]ВОМ КГ-3 СОЭКС'!$C$3:$G$2063,5,0)</f>
        <v>231.8</v>
      </c>
      <c r="Y157" s="161">
        <f t="shared" si="7"/>
        <v>0</v>
      </c>
    </row>
    <row r="158" spans="1:25" x14ac:dyDescent="0.3">
      <c r="A158" s="131" t="s">
        <v>533</v>
      </c>
      <c r="B158" s="132" t="s">
        <v>2353</v>
      </c>
      <c r="C158" s="132" t="s">
        <v>3856</v>
      </c>
      <c r="D158" s="92">
        <v>1</v>
      </c>
      <c r="E158" s="133">
        <v>314.7</v>
      </c>
      <c r="F158" s="134">
        <v>314.7</v>
      </c>
      <c r="G158" s="135">
        <v>8.01</v>
      </c>
      <c r="H158" s="135">
        <v>8.01</v>
      </c>
      <c r="I158" s="92" t="s">
        <v>165</v>
      </c>
      <c r="J158" s="92">
        <f>VLOOKUP(B158,'[1]09.02.2026'!$C$3:$J$2063,8,0)</f>
        <v>0</v>
      </c>
      <c r="K158" s="92">
        <f t="shared" si="9"/>
        <v>0</v>
      </c>
      <c r="L158" s="77"/>
      <c r="M158" s="77"/>
      <c r="N158" s="77"/>
      <c r="O158" s="77"/>
      <c r="P158" s="77"/>
      <c r="Q158" s="136"/>
      <c r="R158" s="136"/>
      <c r="S158" s="136">
        <v>1</v>
      </c>
      <c r="T158" s="73">
        <f t="shared" si="8"/>
        <v>0</v>
      </c>
      <c r="U158" s="151"/>
      <c r="V158" s="182"/>
      <c r="W158" s="163"/>
      <c r="X158" s="60">
        <f>VLOOKUP(B158,'[3]ВОМ КГ-3 СОЭКС'!$C$3:$G$2063,5,0)</f>
        <v>314.7</v>
      </c>
      <c r="Y158" s="161">
        <f t="shared" si="7"/>
        <v>0</v>
      </c>
    </row>
    <row r="159" spans="1:25" x14ac:dyDescent="0.3">
      <c r="A159" s="131" t="s">
        <v>535</v>
      </c>
      <c r="B159" s="132" t="s">
        <v>2354</v>
      </c>
      <c r="C159" s="132" t="s">
        <v>3857</v>
      </c>
      <c r="D159" s="92">
        <v>1</v>
      </c>
      <c r="E159" s="133">
        <v>21.3</v>
      </c>
      <c r="F159" s="134">
        <v>21.3</v>
      </c>
      <c r="G159" s="135">
        <v>0.62</v>
      </c>
      <c r="H159" s="135">
        <v>0.62</v>
      </c>
      <c r="I159" s="92" t="s">
        <v>170</v>
      </c>
      <c r="J159" s="92">
        <f>VLOOKUP(B159,'[1]09.02.2026'!$C$3:$J$2063,8,0)</f>
        <v>0</v>
      </c>
      <c r="K159" s="92">
        <f t="shared" si="9"/>
        <v>0</v>
      </c>
      <c r="L159" s="77"/>
      <c r="M159" s="77"/>
      <c r="N159" s="77">
        <v>1</v>
      </c>
      <c r="O159" s="77"/>
      <c r="P159" s="77"/>
      <c r="Q159" s="136"/>
      <c r="R159" s="136"/>
      <c r="S159" s="136"/>
      <c r="T159" s="73">
        <f t="shared" si="8"/>
        <v>0</v>
      </c>
      <c r="U159" s="151"/>
      <c r="V159" s="182"/>
      <c r="W159" s="163"/>
      <c r="X159" s="60">
        <f>VLOOKUP(B159,'[3]ВОМ КГ-3 СОЭКС'!$C$3:$G$2063,5,0)</f>
        <v>21.3</v>
      </c>
      <c r="Y159" s="161">
        <f t="shared" si="7"/>
        <v>0</v>
      </c>
    </row>
    <row r="160" spans="1:25" x14ac:dyDescent="0.3">
      <c r="A160" s="131" t="s">
        <v>537</v>
      </c>
      <c r="B160" s="132" t="s">
        <v>2355</v>
      </c>
      <c r="C160" s="132" t="s">
        <v>3858</v>
      </c>
      <c r="D160" s="92">
        <v>1</v>
      </c>
      <c r="E160" s="133">
        <v>71.400000000000006</v>
      </c>
      <c r="F160" s="134">
        <v>71.400000000000006</v>
      </c>
      <c r="G160" s="135">
        <v>1.71</v>
      </c>
      <c r="H160" s="135">
        <v>1.71</v>
      </c>
      <c r="I160" s="92" t="s">
        <v>170</v>
      </c>
      <c r="J160" s="92">
        <f>VLOOKUP(B160,'[1]09.02.2026'!$C$3:$J$2063,8,0)</f>
        <v>0</v>
      </c>
      <c r="K160" s="92">
        <f t="shared" si="9"/>
        <v>0</v>
      </c>
      <c r="L160" s="77"/>
      <c r="M160" s="77"/>
      <c r="N160" s="77">
        <v>1</v>
      </c>
      <c r="O160" s="77"/>
      <c r="P160" s="77"/>
      <c r="Q160" s="136"/>
      <c r="R160" s="136"/>
      <c r="S160" s="136"/>
      <c r="T160" s="73">
        <f t="shared" si="8"/>
        <v>0</v>
      </c>
      <c r="U160" s="151"/>
      <c r="V160" s="182"/>
      <c r="W160" s="163"/>
      <c r="X160" s="60">
        <f>VLOOKUP(B160,'[3]ВОМ КГ-3 СОЭКС'!$C$3:$G$2063,5,0)</f>
        <v>71.400000000000006</v>
      </c>
      <c r="Y160" s="161">
        <f t="shared" si="7"/>
        <v>0</v>
      </c>
    </row>
    <row r="161" spans="1:25" x14ac:dyDescent="0.3">
      <c r="A161" s="131" t="s">
        <v>539</v>
      </c>
      <c r="B161" s="132" t="s">
        <v>2356</v>
      </c>
      <c r="C161" s="132" t="s">
        <v>3859</v>
      </c>
      <c r="D161" s="92">
        <v>4</v>
      </c>
      <c r="E161" s="133">
        <v>66.900000000000006</v>
      </c>
      <c r="F161" s="134">
        <v>267.60000000000002</v>
      </c>
      <c r="G161" s="135">
        <v>1.6</v>
      </c>
      <c r="H161" s="135">
        <v>6.4</v>
      </c>
      <c r="I161" s="92" t="s">
        <v>170</v>
      </c>
      <c r="J161" s="92">
        <f>VLOOKUP(B161,'[1]09.02.2026'!$C$3:$J$2063,8,0)</f>
        <v>0</v>
      </c>
      <c r="K161" s="92">
        <f t="shared" si="9"/>
        <v>0</v>
      </c>
      <c r="L161" s="77"/>
      <c r="M161" s="77"/>
      <c r="N161" s="77"/>
      <c r="O161" s="77">
        <v>2</v>
      </c>
      <c r="P161" s="77">
        <v>2</v>
      </c>
      <c r="Q161" s="136"/>
      <c r="R161" s="136"/>
      <c r="S161" s="136"/>
      <c r="T161" s="73">
        <f t="shared" si="8"/>
        <v>0</v>
      </c>
      <c r="U161" s="151"/>
      <c r="V161" s="182"/>
      <c r="W161" s="163"/>
      <c r="X161" s="60">
        <f>VLOOKUP(B161,'[3]ВОМ КГ-3 СОЭКС'!$C$3:$G$2063,5,0)</f>
        <v>267.60000000000002</v>
      </c>
      <c r="Y161" s="161">
        <f t="shared" si="7"/>
        <v>0</v>
      </c>
    </row>
    <row r="162" spans="1:25" x14ac:dyDescent="0.3">
      <c r="A162" s="131" t="s">
        <v>541</v>
      </c>
      <c r="B162" s="132" t="s">
        <v>2357</v>
      </c>
      <c r="C162" s="132" t="s">
        <v>3860</v>
      </c>
      <c r="D162" s="92">
        <v>4</v>
      </c>
      <c r="E162" s="133">
        <v>17.5</v>
      </c>
      <c r="F162" s="134">
        <v>70</v>
      </c>
      <c r="G162" s="135">
        <v>0.52</v>
      </c>
      <c r="H162" s="135">
        <v>2.08</v>
      </c>
      <c r="I162" s="92" t="s">
        <v>170</v>
      </c>
      <c r="J162" s="92">
        <f>VLOOKUP(B162,'[1]09.02.2026'!$C$3:$J$2063,8,0)</f>
        <v>0</v>
      </c>
      <c r="K162" s="92">
        <f t="shared" si="9"/>
        <v>0</v>
      </c>
      <c r="L162" s="77"/>
      <c r="M162" s="77"/>
      <c r="N162" s="77"/>
      <c r="O162" s="77">
        <v>2</v>
      </c>
      <c r="P162" s="77">
        <v>2</v>
      </c>
      <c r="Q162" s="136"/>
      <c r="R162" s="136"/>
      <c r="S162" s="136"/>
      <c r="T162" s="73">
        <f t="shared" si="8"/>
        <v>0</v>
      </c>
      <c r="U162" s="151"/>
      <c r="V162" s="182"/>
      <c r="W162" s="163"/>
      <c r="X162" s="60">
        <f>VLOOKUP(B162,'[3]ВОМ КГ-3 СОЭКС'!$C$3:$G$2063,5,0)</f>
        <v>70</v>
      </c>
      <c r="Y162" s="161">
        <f t="shared" si="7"/>
        <v>0</v>
      </c>
    </row>
    <row r="163" spans="1:25" x14ac:dyDescent="0.3">
      <c r="A163" s="131" t="s">
        <v>543</v>
      </c>
      <c r="B163" s="132" t="s">
        <v>2358</v>
      </c>
      <c r="C163" s="132" t="s">
        <v>3861</v>
      </c>
      <c r="D163" s="92">
        <v>2</v>
      </c>
      <c r="E163" s="133">
        <v>347.1</v>
      </c>
      <c r="F163" s="134">
        <v>694.2</v>
      </c>
      <c r="G163" s="135">
        <v>17.809999999999999</v>
      </c>
      <c r="H163" s="135">
        <v>35.619999999999997</v>
      </c>
      <c r="I163" s="92" t="s">
        <v>170</v>
      </c>
      <c r="J163" s="92">
        <f>VLOOKUP(B163,'[1]09.02.2026'!$C$3:$J$2063,8,0)</f>
        <v>0</v>
      </c>
      <c r="K163" s="92">
        <f t="shared" si="9"/>
        <v>0</v>
      </c>
      <c r="L163" s="77"/>
      <c r="M163" s="77"/>
      <c r="N163" s="77">
        <v>2</v>
      </c>
      <c r="O163" s="77"/>
      <c r="P163" s="77"/>
      <c r="Q163" s="136"/>
      <c r="R163" s="136"/>
      <c r="S163" s="136"/>
      <c r="T163" s="73">
        <f t="shared" si="8"/>
        <v>0</v>
      </c>
      <c r="U163" s="151"/>
      <c r="V163" s="182"/>
      <c r="W163" s="163"/>
      <c r="X163" s="60">
        <f>VLOOKUP(B163,'[3]ВОМ КГ-3 СОЭКС'!$C$3:$G$2063,5,0)</f>
        <v>694.2</v>
      </c>
      <c r="Y163" s="161">
        <f t="shared" si="7"/>
        <v>0</v>
      </c>
    </row>
    <row r="164" spans="1:25" x14ac:dyDescent="0.3">
      <c r="A164" s="131" t="s">
        <v>545</v>
      </c>
      <c r="B164" s="132" t="s">
        <v>2359</v>
      </c>
      <c r="C164" s="132" t="s">
        <v>3862</v>
      </c>
      <c r="D164" s="92">
        <v>1</v>
      </c>
      <c r="E164" s="133">
        <v>383.4</v>
      </c>
      <c r="F164" s="134">
        <v>383.4</v>
      </c>
      <c r="G164" s="135">
        <v>17.760000000000002</v>
      </c>
      <c r="H164" s="135">
        <v>17.760000000000002</v>
      </c>
      <c r="I164" s="92" t="s">
        <v>170</v>
      </c>
      <c r="J164" s="92">
        <f>VLOOKUP(B164,'[1]09.02.2026'!$C$3:$J$2063,8,0)</f>
        <v>0</v>
      </c>
      <c r="K164" s="92">
        <f t="shared" si="9"/>
        <v>0</v>
      </c>
      <c r="L164" s="77"/>
      <c r="M164" s="77"/>
      <c r="N164" s="77">
        <v>1</v>
      </c>
      <c r="O164" s="77"/>
      <c r="P164" s="77"/>
      <c r="Q164" s="136"/>
      <c r="R164" s="136"/>
      <c r="S164" s="136"/>
      <c r="T164" s="73">
        <f t="shared" si="8"/>
        <v>0</v>
      </c>
      <c r="U164" s="151"/>
      <c r="V164" s="182"/>
      <c r="W164" s="163"/>
      <c r="X164" s="60">
        <f>VLOOKUP(B164,'[3]ВОМ КГ-3 СОЭКС'!$C$3:$G$2063,5,0)</f>
        <v>383.4</v>
      </c>
      <c r="Y164" s="161">
        <f t="shared" si="7"/>
        <v>0</v>
      </c>
    </row>
    <row r="165" spans="1:25" x14ac:dyDescent="0.3">
      <c r="A165" s="131" t="s">
        <v>547</v>
      </c>
      <c r="B165" s="132" t="s">
        <v>2360</v>
      </c>
      <c r="C165" s="132" t="s">
        <v>3863</v>
      </c>
      <c r="D165" s="92">
        <v>1</v>
      </c>
      <c r="E165" s="133">
        <v>176</v>
      </c>
      <c r="F165" s="134">
        <v>176</v>
      </c>
      <c r="G165" s="135">
        <v>8.68</v>
      </c>
      <c r="H165" s="135">
        <v>8.68</v>
      </c>
      <c r="I165" s="92" t="s">
        <v>170</v>
      </c>
      <c r="J165" s="92">
        <f>VLOOKUP(B165,'[1]09.02.2026'!$C$3:$J$2063,8,0)</f>
        <v>0</v>
      </c>
      <c r="K165" s="92">
        <f t="shared" si="9"/>
        <v>0</v>
      </c>
      <c r="L165" s="77"/>
      <c r="M165" s="77"/>
      <c r="N165" s="77">
        <v>1</v>
      </c>
      <c r="O165" s="77"/>
      <c r="P165" s="77"/>
      <c r="Q165" s="136"/>
      <c r="R165" s="136"/>
      <c r="S165" s="136"/>
      <c r="T165" s="73">
        <f t="shared" si="8"/>
        <v>0</v>
      </c>
      <c r="U165" s="151"/>
      <c r="V165" s="182"/>
      <c r="W165" s="163"/>
      <c r="X165" s="60">
        <f>VLOOKUP(B165,'[3]ВОМ КГ-3 СОЭКС'!$C$3:$G$2063,5,0)</f>
        <v>176</v>
      </c>
      <c r="Y165" s="161">
        <f t="shared" si="7"/>
        <v>0</v>
      </c>
    </row>
    <row r="166" spans="1:25" x14ac:dyDescent="0.3">
      <c r="A166" s="131" t="s">
        <v>549</v>
      </c>
      <c r="B166" s="132" t="s">
        <v>2361</v>
      </c>
      <c r="C166" s="132" t="s">
        <v>3864</v>
      </c>
      <c r="D166" s="92">
        <v>2</v>
      </c>
      <c r="E166" s="133">
        <v>278.8</v>
      </c>
      <c r="F166" s="134">
        <v>557.6</v>
      </c>
      <c r="G166" s="135">
        <v>15.24</v>
      </c>
      <c r="H166" s="135">
        <v>30.48</v>
      </c>
      <c r="I166" s="92" t="s">
        <v>170</v>
      </c>
      <c r="J166" s="92">
        <f>VLOOKUP(B166,'[1]09.02.2026'!$C$3:$J$2063,8,0)</f>
        <v>0</v>
      </c>
      <c r="K166" s="92">
        <f t="shared" si="9"/>
        <v>0</v>
      </c>
      <c r="L166" s="77"/>
      <c r="M166" s="77"/>
      <c r="N166" s="77"/>
      <c r="O166" s="77">
        <v>1</v>
      </c>
      <c r="P166" s="77">
        <v>1</v>
      </c>
      <c r="Q166" s="136"/>
      <c r="R166" s="136"/>
      <c r="S166" s="136"/>
      <c r="T166" s="73">
        <f t="shared" si="8"/>
        <v>0</v>
      </c>
      <c r="U166" s="151"/>
      <c r="V166" s="182"/>
      <c r="W166" s="163"/>
      <c r="X166" s="60">
        <f>VLOOKUP(B166,'[3]ВОМ КГ-3 СОЭКС'!$C$3:$G$2063,5,0)</f>
        <v>557.6</v>
      </c>
      <c r="Y166" s="161">
        <f t="shared" si="7"/>
        <v>0</v>
      </c>
    </row>
    <row r="167" spans="1:25" x14ac:dyDescent="0.3">
      <c r="A167" s="131" t="s">
        <v>551</v>
      </c>
      <c r="B167" s="132" t="s">
        <v>2362</v>
      </c>
      <c r="C167" s="132" t="s">
        <v>3865</v>
      </c>
      <c r="D167" s="92">
        <v>1</v>
      </c>
      <c r="E167" s="133">
        <v>261.2</v>
      </c>
      <c r="F167" s="134">
        <v>261.2</v>
      </c>
      <c r="G167" s="135">
        <v>13.45</v>
      </c>
      <c r="H167" s="135">
        <v>13.45</v>
      </c>
      <c r="I167" s="92" t="s">
        <v>170</v>
      </c>
      <c r="J167" s="92">
        <f>VLOOKUP(B167,'[1]09.02.2026'!$C$3:$J$2063,8,0)</f>
        <v>0</v>
      </c>
      <c r="K167" s="92">
        <f t="shared" si="9"/>
        <v>0</v>
      </c>
      <c r="L167" s="77"/>
      <c r="M167" s="77"/>
      <c r="N167" s="77"/>
      <c r="O167" s="77">
        <v>1</v>
      </c>
      <c r="P167" s="77"/>
      <c r="Q167" s="136"/>
      <c r="R167" s="136"/>
      <c r="S167" s="136"/>
      <c r="T167" s="73">
        <f t="shared" si="8"/>
        <v>0</v>
      </c>
      <c r="U167" s="151"/>
      <c r="V167" s="182"/>
      <c r="W167" s="163"/>
      <c r="X167" s="60">
        <f>VLOOKUP(B167,'[3]ВОМ КГ-3 СОЭКС'!$C$3:$G$2063,5,0)</f>
        <v>261.2</v>
      </c>
      <c r="Y167" s="161">
        <f t="shared" si="7"/>
        <v>0</v>
      </c>
    </row>
    <row r="168" spans="1:25" x14ac:dyDescent="0.3">
      <c r="A168" s="131" t="s">
        <v>553</v>
      </c>
      <c r="B168" s="132" t="s">
        <v>2363</v>
      </c>
      <c r="C168" s="132" t="s">
        <v>3866</v>
      </c>
      <c r="D168" s="92">
        <v>1</v>
      </c>
      <c r="E168" s="133">
        <v>259.60000000000002</v>
      </c>
      <c r="F168" s="134">
        <v>259.60000000000002</v>
      </c>
      <c r="G168" s="135">
        <v>13.38</v>
      </c>
      <c r="H168" s="135">
        <v>13.38</v>
      </c>
      <c r="I168" s="92" t="s">
        <v>170</v>
      </c>
      <c r="J168" s="92">
        <f>VLOOKUP(B168,'[1]09.02.2026'!$C$3:$J$2063,8,0)</f>
        <v>0</v>
      </c>
      <c r="K168" s="92">
        <f t="shared" si="9"/>
        <v>0</v>
      </c>
      <c r="L168" s="77"/>
      <c r="M168" s="77"/>
      <c r="N168" s="77"/>
      <c r="O168" s="77"/>
      <c r="P168" s="77">
        <v>1</v>
      </c>
      <c r="Q168" s="136"/>
      <c r="R168" s="136"/>
      <c r="S168" s="136"/>
      <c r="T168" s="73">
        <f t="shared" si="8"/>
        <v>0</v>
      </c>
      <c r="U168" s="151"/>
      <c r="V168" s="182"/>
      <c r="W168" s="163"/>
      <c r="X168" s="60">
        <f>VLOOKUP(B168,'[3]ВОМ КГ-3 СОЭКС'!$C$3:$G$2063,5,0)</f>
        <v>259.60000000000002</v>
      </c>
      <c r="Y168" s="161">
        <f t="shared" si="7"/>
        <v>0</v>
      </c>
    </row>
    <row r="169" spans="1:25" x14ac:dyDescent="0.3">
      <c r="A169" s="131" t="s">
        <v>555</v>
      </c>
      <c r="B169" s="132" t="s">
        <v>2364</v>
      </c>
      <c r="C169" s="132" t="s">
        <v>3867</v>
      </c>
      <c r="D169" s="92">
        <v>1</v>
      </c>
      <c r="E169" s="133">
        <v>61.6</v>
      </c>
      <c r="F169" s="134">
        <v>61.6</v>
      </c>
      <c r="G169" s="135">
        <v>2.8</v>
      </c>
      <c r="H169" s="135">
        <v>2.8</v>
      </c>
      <c r="I169" s="92" t="s">
        <v>170</v>
      </c>
      <c r="J169" s="92">
        <f>VLOOKUP(B169,'[1]09.02.2026'!$C$3:$J$2063,8,0)</f>
        <v>0</v>
      </c>
      <c r="K169" s="92">
        <f t="shared" si="9"/>
        <v>0</v>
      </c>
      <c r="L169" s="77"/>
      <c r="M169" s="77"/>
      <c r="N169" s="77"/>
      <c r="O169" s="77"/>
      <c r="P169" s="77">
        <v>1</v>
      </c>
      <c r="Q169" s="136"/>
      <c r="R169" s="136"/>
      <c r="S169" s="136"/>
      <c r="T169" s="73">
        <f t="shared" si="8"/>
        <v>0</v>
      </c>
      <c r="U169" s="151"/>
      <c r="V169" s="182"/>
      <c r="W169" s="163"/>
      <c r="X169" s="60">
        <f>VLOOKUP(B169,'[3]ВОМ КГ-3 СОЭКС'!$C$3:$G$2063,5,0)</f>
        <v>61.6</v>
      </c>
      <c r="Y169" s="161">
        <f t="shared" si="7"/>
        <v>0</v>
      </c>
    </row>
    <row r="170" spans="1:25" x14ac:dyDescent="0.3">
      <c r="A170" s="131" t="s">
        <v>557</v>
      </c>
      <c r="B170" s="132" t="s">
        <v>2365</v>
      </c>
      <c r="C170" s="132" t="s">
        <v>3868</v>
      </c>
      <c r="D170" s="92">
        <v>2</v>
      </c>
      <c r="E170" s="133">
        <v>370.8</v>
      </c>
      <c r="F170" s="134">
        <v>741.6</v>
      </c>
      <c r="G170" s="135">
        <v>19.89</v>
      </c>
      <c r="H170" s="135">
        <v>39.78</v>
      </c>
      <c r="I170" s="92" t="s">
        <v>170</v>
      </c>
      <c r="J170" s="92">
        <f>VLOOKUP(B170,'[1]09.02.2026'!$C$3:$J$2063,8,0)</f>
        <v>0</v>
      </c>
      <c r="K170" s="92">
        <f t="shared" si="9"/>
        <v>0</v>
      </c>
      <c r="L170" s="77"/>
      <c r="M170" s="77"/>
      <c r="N170" s="77"/>
      <c r="O170" s="77"/>
      <c r="P170" s="77">
        <v>2</v>
      </c>
      <c r="Q170" s="136"/>
      <c r="R170" s="136"/>
      <c r="S170" s="136"/>
      <c r="T170" s="73">
        <f t="shared" si="8"/>
        <v>0</v>
      </c>
      <c r="U170" s="151"/>
      <c r="V170" s="182"/>
      <c r="W170" s="163"/>
      <c r="X170" s="60">
        <f>VLOOKUP(B170,'[3]ВОМ КГ-3 СОЭКС'!$C$3:$G$2063,5,0)</f>
        <v>741.6</v>
      </c>
      <c r="Y170" s="161">
        <f t="shared" si="7"/>
        <v>0</v>
      </c>
    </row>
    <row r="171" spans="1:25" x14ac:dyDescent="0.3">
      <c r="A171" s="131" t="s">
        <v>560</v>
      </c>
      <c r="B171" s="132" t="s">
        <v>2366</v>
      </c>
      <c r="C171" s="132" t="s">
        <v>3869</v>
      </c>
      <c r="D171" s="92">
        <v>1</v>
      </c>
      <c r="E171" s="133">
        <v>276.39999999999998</v>
      </c>
      <c r="F171" s="134">
        <v>276.39999999999998</v>
      </c>
      <c r="G171" s="135">
        <v>14.96</v>
      </c>
      <c r="H171" s="135">
        <v>14.96</v>
      </c>
      <c r="I171" s="92" t="s">
        <v>170</v>
      </c>
      <c r="J171" s="92">
        <f>VLOOKUP(B171,'[1]09.02.2026'!$C$3:$J$2063,8,0)</f>
        <v>0</v>
      </c>
      <c r="K171" s="92">
        <f t="shared" si="9"/>
        <v>0</v>
      </c>
      <c r="L171" s="77"/>
      <c r="M171" s="77"/>
      <c r="N171" s="77"/>
      <c r="O171" s="77"/>
      <c r="P171" s="77">
        <v>1</v>
      </c>
      <c r="Q171" s="136"/>
      <c r="R171" s="136"/>
      <c r="S171" s="136"/>
      <c r="T171" s="73">
        <f t="shared" si="8"/>
        <v>0</v>
      </c>
      <c r="U171" s="151"/>
      <c r="V171" s="182"/>
      <c r="W171" s="163"/>
      <c r="X171" s="60">
        <f>VLOOKUP(B171,'[3]ВОМ КГ-3 СОЭКС'!$C$3:$G$2063,5,0)</f>
        <v>276.39999999999998</v>
      </c>
      <c r="Y171" s="161">
        <f t="shared" si="7"/>
        <v>0</v>
      </c>
    </row>
    <row r="172" spans="1:25" x14ac:dyDescent="0.3">
      <c r="A172" s="131" t="s">
        <v>563</v>
      </c>
      <c r="B172" s="132" t="s">
        <v>2367</v>
      </c>
      <c r="C172" s="132" t="s">
        <v>3870</v>
      </c>
      <c r="D172" s="92">
        <v>1</v>
      </c>
      <c r="E172" s="133">
        <v>309.60000000000002</v>
      </c>
      <c r="F172" s="134">
        <v>309.60000000000002</v>
      </c>
      <c r="G172" s="135">
        <v>16.39</v>
      </c>
      <c r="H172" s="135">
        <v>16.39</v>
      </c>
      <c r="I172" s="92" t="s">
        <v>170</v>
      </c>
      <c r="J172" s="92">
        <f>VLOOKUP(B172,'[1]09.02.2026'!$C$3:$J$2063,8,0)</f>
        <v>0</v>
      </c>
      <c r="K172" s="92">
        <f t="shared" si="9"/>
        <v>0</v>
      </c>
      <c r="L172" s="77"/>
      <c r="M172" s="77"/>
      <c r="N172" s="77"/>
      <c r="O172" s="77"/>
      <c r="P172" s="77">
        <v>1</v>
      </c>
      <c r="Q172" s="136"/>
      <c r="R172" s="136"/>
      <c r="S172" s="136"/>
      <c r="T172" s="73">
        <f t="shared" si="8"/>
        <v>0</v>
      </c>
      <c r="U172" s="151"/>
      <c r="V172" s="182"/>
      <c r="W172" s="163"/>
      <c r="X172" s="60">
        <f>VLOOKUP(B172,'[3]ВОМ КГ-3 СОЭКС'!$C$3:$G$2063,5,0)</f>
        <v>309.60000000000002</v>
      </c>
      <c r="Y172" s="161">
        <f t="shared" si="7"/>
        <v>0</v>
      </c>
    </row>
    <row r="173" spans="1:25" x14ac:dyDescent="0.3">
      <c r="A173" s="131" t="s">
        <v>566</v>
      </c>
      <c r="B173" s="132" t="s">
        <v>2368</v>
      </c>
      <c r="C173" s="132" t="s">
        <v>3871</v>
      </c>
      <c r="D173" s="92">
        <v>2</v>
      </c>
      <c r="E173" s="133">
        <v>254.8</v>
      </c>
      <c r="F173" s="134">
        <v>509.6</v>
      </c>
      <c r="G173" s="135">
        <v>11.27</v>
      </c>
      <c r="H173" s="135">
        <v>22.54</v>
      </c>
      <c r="I173" s="92" t="s">
        <v>170</v>
      </c>
      <c r="J173" s="92">
        <f>VLOOKUP(B173,'[1]09.02.2026'!$C$3:$J$2063,8,0)</f>
        <v>0</v>
      </c>
      <c r="K173" s="92">
        <f t="shared" si="9"/>
        <v>0</v>
      </c>
      <c r="L173" s="77"/>
      <c r="M173" s="77"/>
      <c r="N173" s="77">
        <v>2</v>
      </c>
      <c r="O173" s="77"/>
      <c r="P173" s="77"/>
      <c r="Q173" s="136"/>
      <c r="R173" s="136"/>
      <c r="S173" s="136"/>
      <c r="T173" s="73">
        <f t="shared" si="8"/>
        <v>0</v>
      </c>
      <c r="U173" s="151"/>
      <c r="V173" s="182"/>
      <c r="W173" s="163"/>
      <c r="X173" s="60">
        <f>VLOOKUP(B173,'[3]ВОМ КГ-3 СОЭКС'!$C$3:$G$2063,5,0)</f>
        <v>509.6</v>
      </c>
      <c r="Y173" s="161">
        <f t="shared" si="7"/>
        <v>0</v>
      </c>
    </row>
    <row r="174" spans="1:25" x14ac:dyDescent="0.3">
      <c r="A174" s="131" t="s">
        <v>569</v>
      </c>
      <c r="B174" s="132" t="s">
        <v>2369</v>
      </c>
      <c r="C174" s="132" t="s">
        <v>3872</v>
      </c>
      <c r="D174" s="92">
        <v>1</v>
      </c>
      <c r="E174" s="133">
        <v>293.89999999999998</v>
      </c>
      <c r="F174" s="134">
        <v>293.89999999999998</v>
      </c>
      <c r="G174" s="135">
        <v>12.83</v>
      </c>
      <c r="H174" s="135">
        <v>12.83</v>
      </c>
      <c r="I174" s="92" t="s">
        <v>170</v>
      </c>
      <c r="J174" s="92">
        <f>VLOOKUP(B174,'[1]09.02.2026'!$C$3:$J$2063,8,0)</f>
        <v>0</v>
      </c>
      <c r="K174" s="92">
        <f t="shared" si="9"/>
        <v>0</v>
      </c>
      <c r="L174" s="77"/>
      <c r="M174" s="77"/>
      <c r="N174" s="77">
        <v>1</v>
      </c>
      <c r="O174" s="77"/>
      <c r="P174" s="77"/>
      <c r="Q174" s="136"/>
      <c r="R174" s="136"/>
      <c r="S174" s="136"/>
      <c r="T174" s="73">
        <f t="shared" si="8"/>
        <v>0</v>
      </c>
      <c r="U174" s="151"/>
      <c r="V174" s="182"/>
      <c r="W174" s="163"/>
      <c r="X174" s="60">
        <f>VLOOKUP(B174,'[3]ВОМ КГ-3 СОЭКС'!$C$3:$G$2063,5,0)</f>
        <v>293.89999999999998</v>
      </c>
      <c r="Y174" s="161">
        <f t="shared" si="7"/>
        <v>0</v>
      </c>
    </row>
    <row r="175" spans="1:25" x14ac:dyDescent="0.3">
      <c r="A175" s="131" t="s">
        <v>572</v>
      </c>
      <c r="B175" s="132" t="s">
        <v>2370</v>
      </c>
      <c r="C175" s="132" t="s">
        <v>3873</v>
      </c>
      <c r="D175" s="92">
        <v>1</v>
      </c>
      <c r="E175" s="133">
        <v>257.39999999999998</v>
      </c>
      <c r="F175" s="134">
        <v>257.39999999999998</v>
      </c>
      <c r="G175" s="135">
        <v>11.35</v>
      </c>
      <c r="H175" s="135">
        <v>11.35</v>
      </c>
      <c r="I175" s="92" t="s">
        <v>170</v>
      </c>
      <c r="J175" s="92">
        <f>VLOOKUP(B175,'[1]09.02.2026'!$C$3:$J$2063,8,0)</f>
        <v>0</v>
      </c>
      <c r="K175" s="92">
        <f t="shared" si="9"/>
        <v>0</v>
      </c>
      <c r="L175" s="77"/>
      <c r="M175" s="77"/>
      <c r="N175" s="77">
        <v>1</v>
      </c>
      <c r="O175" s="77"/>
      <c r="P175" s="77"/>
      <c r="Q175" s="136"/>
      <c r="R175" s="136"/>
      <c r="S175" s="136"/>
      <c r="T175" s="73">
        <f t="shared" si="8"/>
        <v>0</v>
      </c>
      <c r="U175" s="151"/>
      <c r="V175" s="182"/>
      <c r="W175" s="163"/>
      <c r="X175" s="60">
        <f>VLOOKUP(B175,'[3]ВОМ КГ-3 СОЭКС'!$C$3:$G$2063,5,0)</f>
        <v>257.39999999999998</v>
      </c>
      <c r="Y175" s="161">
        <f t="shared" si="7"/>
        <v>0</v>
      </c>
    </row>
    <row r="176" spans="1:25" x14ac:dyDescent="0.3">
      <c r="A176" s="131" t="s">
        <v>575</v>
      </c>
      <c r="B176" s="132" t="s">
        <v>2371</v>
      </c>
      <c r="C176" s="132" t="s">
        <v>3874</v>
      </c>
      <c r="D176" s="92">
        <v>1</v>
      </c>
      <c r="E176" s="133">
        <v>362.1</v>
      </c>
      <c r="F176" s="134">
        <v>362.1</v>
      </c>
      <c r="G176" s="135">
        <v>17.739999999999998</v>
      </c>
      <c r="H176" s="135">
        <v>17.739999999999998</v>
      </c>
      <c r="I176" s="92" t="s">
        <v>170</v>
      </c>
      <c r="J176" s="92">
        <f>VLOOKUP(B176,'[1]09.02.2026'!$C$3:$J$2063,8,0)</f>
        <v>0</v>
      </c>
      <c r="K176" s="92">
        <f t="shared" si="9"/>
        <v>0</v>
      </c>
      <c r="L176" s="77"/>
      <c r="M176" s="77"/>
      <c r="N176" s="77">
        <v>1</v>
      </c>
      <c r="O176" s="77"/>
      <c r="P176" s="77"/>
      <c r="Q176" s="136"/>
      <c r="R176" s="136"/>
      <c r="S176" s="136"/>
      <c r="T176" s="73">
        <f t="shared" si="8"/>
        <v>0</v>
      </c>
      <c r="U176" s="151"/>
      <c r="V176" s="182"/>
      <c r="W176" s="163"/>
      <c r="X176" s="60">
        <f>VLOOKUP(B176,'[3]ВОМ КГ-3 СОЭКС'!$C$3:$G$2063,5,0)</f>
        <v>362.1</v>
      </c>
      <c r="Y176" s="161">
        <f t="shared" si="7"/>
        <v>0</v>
      </c>
    </row>
    <row r="177" spans="1:25" x14ac:dyDescent="0.3">
      <c r="A177" s="131" t="s">
        <v>578</v>
      </c>
      <c r="B177" s="132" t="s">
        <v>2372</v>
      </c>
      <c r="C177" s="132" t="s">
        <v>3875</v>
      </c>
      <c r="D177" s="92">
        <v>1</v>
      </c>
      <c r="E177" s="133">
        <v>449.9</v>
      </c>
      <c r="F177" s="134">
        <v>449.9</v>
      </c>
      <c r="G177" s="135">
        <v>20.170000000000002</v>
      </c>
      <c r="H177" s="135">
        <v>20.170000000000002</v>
      </c>
      <c r="I177" s="92" t="s">
        <v>170</v>
      </c>
      <c r="J177" s="92">
        <f>VLOOKUP(B177,'[1]09.02.2026'!$C$3:$J$2063,8,0)</f>
        <v>0</v>
      </c>
      <c r="K177" s="92">
        <f t="shared" si="9"/>
        <v>0</v>
      </c>
      <c r="L177" s="77"/>
      <c r="M177" s="77"/>
      <c r="N177" s="77"/>
      <c r="O177" s="77"/>
      <c r="P177" s="77">
        <v>1</v>
      </c>
      <c r="Q177" s="136"/>
      <c r="R177" s="136"/>
      <c r="S177" s="136"/>
      <c r="T177" s="73">
        <f t="shared" si="8"/>
        <v>0</v>
      </c>
      <c r="U177" s="151"/>
      <c r="V177" s="182"/>
      <c r="W177" s="163"/>
      <c r="X177" s="60">
        <f>VLOOKUP(B177,'[3]ВОМ КГ-3 СОЭКС'!$C$3:$G$2063,5,0)</f>
        <v>449.9</v>
      </c>
      <c r="Y177" s="161">
        <f t="shared" si="7"/>
        <v>0</v>
      </c>
    </row>
    <row r="178" spans="1:25" ht="31.2" x14ac:dyDescent="0.3">
      <c r="A178" s="131" t="s">
        <v>581</v>
      </c>
      <c r="B178" s="132" t="s">
        <v>2373</v>
      </c>
      <c r="C178" s="132" t="s">
        <v>3876</v>
      </c>
      <c r="D178" s="92">
        <v>40</v>
      </c>
      <c r="E178" s="133">
        <v>1.5</v>
      </c>
      <c r="F178" s="134">
        <v>60</v>
      </c>
      <c r="G178" s="135">
        <v>0.04</v>
      </c>
      <c r="H178" s="135">
        <v>1.6</v>
      </c>
      <c r="I178" s="92" t="s">
        <v>170</v>
      </c>
      <c r="J178" s="92">
        <f>VLOOKUP(B178,'[1]09.02.2026'!$C$3:$J$2063,8,0)</f>
        <v>0</v>
      </c>
      <c r="K178" s="92">
        <f t="shared" si="9"/>
        <v>0</v>
      </c>
      <c r="L178" s="77">
        <v>2</v>
      </c>
      <c r="M178" s="77">
        <v>2</v>
      </c>
      <c r="N178" s="77">
        <v>2</v>
      </c>
      <c r="O178" s="77">
        <v>2</v>
      </c>
      <c r="P178" s="77">
        <v>2</v>
      </c>
      <c r="Q178" s="136">
        <v>2</v>
      </c>
      <c r="R178" s="136">
        <v>2</v>
      </c>
      <c r="S178" s="136">
        <v>2</v>
      </c>
      <c r="T178" s="73">
        <f t="shared" si="8"/>
        <v>24</v>
      </c>
      <c r="U178" s="151" t="s">
        <v>1775</v>
      </c>
      <c r="V178" s="182"/>
      <c r="W178" s="163"/>
      <c r="X178" s="60">
        <f>VLOOKUP(B178,'[3]ВОМ КГ-3 СОЭКС'!$C$3:$G$2063,5,0)</f>
        <v>60</v>
      </c>
      <c r="Y178" s="161">
        <f t="shared" si="7"/>
        <v>0</v>
      </c>
    </row>
    <row r="179" spans="1:25" ht="31.2" x14ac:dyDescent="0.3">
      <c r="A179" s="131" t="s">
        <v>584</v>
      </c>
      <c r="B179" s="132" t="s">
        <v>2374</v>
      </c>
      <c r="C179" s="132" t="s">
        <v>3877</v>
      </c>
      <c r="D179" s="92">
        <v>24</v>
      </c>
      <c r="E179" s="133">
        <v>0.3</v>
      </c>
      <c r="F179" s="134">
        <v>7.2</v>
      </c>
      <c r="G179" s="135">
        <v>0.02</v>
      </c>
      <c r="H179" s="135">
        <v>0.48</v>
      </c>
      <c r="I179" s="92" t="s">
        <v>170</v>
      </c>
      <c r="J179" s="92">
        <f>VLOOKUP(B179,'[1]09.02.2026'!$C$3:$J$2063,8,0)</f>
        <v>0</v>
      </c>
      <c r="K179" s="92">
        <f t="shared" si="9"/>
        <v>0</v>
      </c>
      <c r="L179" s="77"/>
      <c r="M179" s="77"/>
      <c r="N179" s="77"/>
      <c r="O179" s="77">
        <v>4</v>
      </c>
      <c r="P179" s="77">
        <v>4</v>
      </c>
      <c r="Q179" s="136"/>
      <c r="R179" s="136"/>
      <c r="S179" s="136"/>
      <c r="T179" s="73">
        <f t="shared" si="8"/>
        <v>16</v>
      </c>
      <c r="U179" s="151" t="s">
        <v>1775</v>
      </c>
      <c r="V179" s="182"/>
      <c r="W179" s="163"/>
      <c r="X179" s="60">
        <f>VLOOKUP(B179,'[3]ВОМ КГ-3 СОЭКС'!$C$3:$G$2063,5,0)</f>
        <v>7.2</v>
      </c>
      <c r="Y179" s="161">
        <f t="shared" si="7"/>
        <v>0</v>
      </c>
    </row>
    <row r="180" spans="1:25" x14ac:dyDescent="0.3">
      <c r="A180" s="131" t="s">
        <v>587</v>
      </c>
      <c r="B180" s="132" t="s">
        <v>2375</v>
      </c>
      <c r="C180" s="132" t="s">
        <v>3878</v>
      </c>
      <c r="D180" s="92">
        <v>8</v>
      </c>
      <c r="E180" s="133">
        <v>11.2</v>
      </c>
      <c r="F180" s="134">
        <v>89.6</v>
      </c>
      <c r="G180" s="135">
        <v>0.25</v>
      </c>
      <c r="H180" s="135">
        <v>2</v>
      </c>
      <c r="I180" s="92" t="s">
        <v>165</v>
      </c>
      <c r="J180" s="92">
        <f>VLOOKUP(B180,'[1]09.02.2026'!$C$3:$J$2063,8,0)</f>
        <v>0</v>
      </c>
      <c r="K180" s="92">
        <f t="shared" si="9"/>
        <v>0</v>
      </c>
      <c r="L180" s="77"/>
      <c r="M180" s="77"/>
      <c r="N180" s="77"/>
      <c r="O180" s="77">
        <v>1</v>
      </c>
      <c r="P180" s="77">
        <v>7</v>
      </c>
      <c r="Q180" s="136"/>
      <c r="R180" s="136"/>
      <c r="S180" s="136"/>
      <c r="T180" s="73">
        <f t="shared" si="8"/>
        <v>0</v>
      </c>
      <c r="U180" s="151"/>
      <c r="V180" s="182"/>
      <c r="W180" s="163"/>
      <c r="X180" s="60">
        <f>VLOOKUP(B180,'[3]ВОМ КГ-3 СОЭКС'!$C$3:$G$2063,5,0)</f>
        <v>89.6</v>
      </c>
      <c r="Y180" s="161">
        <f t="shared" si="7"/>
        <v>0</v>
      </c>
    </row>
    <row r="181" spans="1:25" x14ac:dyDescent="0.3">
      <c r="A181" s="131" t="s">
        <v>590</v>
      </c>
      <c r="B181" s="132" t="s">
        <v>2376</v>
      </c>
      <c r="C181" s="132" t="s">
        <v>3879</v>
      </c>
      <c r="D181" s="92">
        <v>1</v>
      </c>
      <c r="E181" s="133">
        <v>83.9</v>
      </c>
      <c r="F181" s="134">
        <v>83.9</v>
      </c>
      <c r="G181" s="135">
        <v>4.07</v>
      </c>
      <c r="H181" s="135">
        <v>4.07</v>
      </c>
      <c r="I181" s="92" t="s">
        <v>170</v>
      </c>
      <c r="J181" s="92">
        <f>VLOOKUP(B181,'[1]09.02.2026'!$C$3:$J$2063,8,0)</f>
        <v>0</v>
      </c>
      <c r="K181" s="92">
        <f t="shared" si="9"/>
        <v>0</v>
      </c>
      <c r="L181" s="77">
        <v>1</v>
      </c>
      <c r="M181" s="77"/>
      <c r="N181" s="77"/>
      <c r="O181" s="77"/>
      <c r="P181" s="77"/>
      <c r="Q181" s="136"/>
      <c r="R181" s="136"/>
      <c r="S181" s="136"/>
      <c r="T181" s="73">
        <f t="shared" si="8"/>
        <v>0</v>
      </c>
      <c r="U181" s="151"/>
      <c r="V181" s="182"/>
      <c r="W181" s="163"/>
      <c r="X181" s="60">
        <f>VLOOKUP(B181,'[3]ВОМ КГ-3 СОЭКС'!$C$3:$G$2063,5,0)</f>
        <v>83.9</v>
      </c>
      <c r="Y181" s="161">
        <f t="shared" si="7"/>
        <v>0</v>
      </c>
    </row>
    <row r="182" spans="1:25" x14ac:dyDescent="0.3">
      <c r="A182" s="131" t="s">
        <v>593</v>
      </c>
      <c r="B182" s="132" t="s">
        <v>2377</v>
      </c>
      <c r="C182" s="132" t="s">
        <v>3880</v>
      </c>
      <c r="D182" s="92">
        <v>1</v>
      </c>
      <c r="E182" s="133">
        <v>79.2</v>
      </c>
      <c r="F182" s="134">
        <v>79.2</v>
      </c>
      <c r="G182" s="135">
        <v>3.84</v>
      </c>
      <c r="H182" s="135">
        <v>3.84</v>
      </c>
      <c r="I182" s="92" t="s">
        <v>170</v>
      </c>
      <c r="J182" s="92">
        <f>VLOOKUP(B182,'[1]09.02.2026'!$C$3:$J$2063,8,0)</f>
        <v>0</v>
      </c>
      <c r="K182" s="92">
        <f t="shared" si="9"/>
        <v>0</v>
      </c>
      <c r="L182" s="77">
        <v>1</v>
      </c>
      <c r="M182" s="77"/>
      <c r="N182" s="77"/>
      <c r="O182" s="77"/>
      <c r="P182" s="77"/>
      <c r="Q182" s="136"/>
      <c r="R182" s="136"/>
      <c r="S182" s="136"/>
      <c r="T182" s="73">
        <f t="shared" si="8"/>
        <v>0</v>
      </c>
      <c r="U182" s="151"/>
      <c r="V182" s="182"/>
      <c r="W182" s="163"/>
      <c r="X182" s="60">
        <f>VLOOKUP(B182,'[3]ВОМ КГ-3 СОЭКС'!$C$3:$G$2063,5,0)</f>
        <v>79.2</v>
      </c>
      <c r="Y182" s="161">
        <f t="shared" si="7"/>
        <v>0</v>
      </c>
    </row>
    <row r="183" spans="1:25" x14ac:dyDescent="0.3">
      <c r="A183" s="131" t="s">
        <v>596</v>
      </c>
      <c r="B183" s="132" t="s">
        <v>2378</v>
      </c>
      <c r="C183" s="132" t="s">
        <v>3881</v>
      </c>
      <c r="D183" s="92">
        <v>1</v>
      </c>
      <c r="E183" s="133">
        <v>64.5</v>
      </c>
      <c r="F183" s="134">
        <v>64.5</v>
      </c>
      <c r="G183" s="135">
        <v>3.14</v>
      </c>
      <c r="H183" s="135">
        <v>3.14</v>
      </c>
      <c r="I183" s="92" t="s">
        <v>170</v>
      </c>
      <c r="J183" s="92">
        <f>VLOOKUP(B183,'[1]09.02.2026'!$C$3:$J$2063,8,0)</f>
        <v>0</v>
      </c>
      <c r="K183" s="92">
        <f t="shared" si="9"/>
        <v>0</v>
      </c>
      <c r="L183" s="77">
        <v>1</v>
      </c>
      <c r="M183" s="77"/>
      <c r="N183" s="77"/>
      <c r="O183" s="77"/>
      <c r="P183" s="77"/>
      <c r="Q183" s="136"/>
      <c r="R183" s="136"/>
      <c r="S183" s="136"/>
      <c r="T183" s="73">
        <f t="shared" si="8"/>
        <v>0</v>
      </c>
      <c r="U183" s="151"/>
      <c r="V183" s="182"/>
      <c r="W183" s="163"/>
      <c r="X183" s="60">
        <f>VLOOKUP(B183,'[3]ВОМ КГ-3 СОЭКС'!$C$3:$G$2063,5,0)</f>
        <v>64.5</v>
      </c>
      <c r="Y183" s="161">
        <f t="shared" si="7"/>
        <v>0</v>
      </c>
    </row>
    <row r="184" spans="1:25" x14ac:dyDescent="0.3">
      <c r="A184" s="131" t="s">
        <v>599</v>
      </c>
      <c r="B184" s="132" t="s">
        <v>2379</v>
      </c>
      <c r="C184" s="132" t="s">
        <v>3882</v>
      </c>
      <c r="D184" s="92">
        <v>1</v>
      </c>
      <c r="E184" s="133">
        <v>107.8</v>
      </c>
      <c r="F184" s="134">
        <v>107.8</v>
      </c>
      <c r="G184" s="135">
        <v>5.22</v>
      </c>
      <c r="H184" s="135">
        <v>5.22</v>
      </c>
      <c r="I184" s="92" t="s">
        <v>170</v>
      </c>
      <c r="J184" s="92">
        <f>VLOOKUP(B184,'[1]09.02.2026'!$C$3:$J$2063,8,0)</f>
        <v>0</v>
      </c>
      <c r="K184" s="92">
        <f t="shared" si="9"/>
        <v>0</v>
      </c>
      <c r="L184" s="77">
        <v>1</v>
      </c>
      <c r="M184" s="77"/>
      <c r="N184" s="77"/>
      <c r="O184" s="77"/>
      <c r="P184" s="77"/>
      <c r="Q184" s="136"/>
      <c r="R184" s="136"/>
      <c r="S184" s="136"/>
      <c r="T184" s="73">
        <f t="shared" si="8"/>
        <v>0</v>
      </c>
      <c r="U184" s="151"/>
      <c r="V184" s="182"/>
      <c r="W184" s="163"/>
      <c r="X184" s="60">
        <f>VLOOKUP(B184,'[3]ВОМ КГ-3 СОЭКС'!$C$3:$G$2063,5,0)</f>
        <v>107.8</v>
      </c>
      <c r="Y184" s="161">
        <f t="shared" si="7"/>
        <v>0</v>
      </c>
    </row>
    <row r="185" spans="1:25" x14ac:dyDescent="0.3">
      <c r="A185" s="131" t="s">
        <v>602</v>
      </c>
      <c r="B185" s="132" t="s">
        <v>2380</v>
      </c>
      <c r="C185" s="132" t="s">
        <v>3883</v>
      </c>
      <c r="D185" s="92">
        <v>1</v>
      </c>
      <c r="E185" s="133">
        <v>100</v>
      </c>
      <c r="F185" s="134">
        <v>100</v>
      </c>
      <c r="G185" s="135">
        <v>4.8499999999999996</v>
      </c>
      <c r="H185" s="135">
        <v>4.8499999999999996</v>
      </c>
      <c r="I185" s="92" t="s">
        <v>170</v>
      </c>
      <c r="J185" s="92">
        <f>VLOOKUP(B185,'[1]09.02.2026'!$C$3:$J$2063,8,0)</f>
        <v>0</v>
      </c>
      <c r="K185" s="92">
        <f t="shared" si="9"/>
        <v>0</v>
      </c>
      <c r="L185" s="77">
        <v>1</v>
      </c>
      <c r="M185" s="77"/>
      <c r="N185" s="77"/>
      <c r="O185" s="77"/>
      <c r="P185" s="77"/>
      <c r="Q185" s="136"/>
      <c r="R185" s="136"/>
      <c r="S185" s="136"/>
      <c r="T185" s="73">
        <f t="shared" si="8"/>
        <v>0</v>
      </c>
      <c r="U185" s="151"/>
      <c r="V185" s="182"/>
      <c r="W185" s="163"/>
      <c r="X185" s="60">
        <f>VLOOKUP(B185,'[3]ВОМ КГ-3 СОЭКС'!$C$3:$G$2063,5,0)</f>
        <v>100</v>
      </c>
      <c r="Y185" s="161">
        <f t="shared" si="7"/>
        <v>0</v>
      </c>
    </row>
    <row r="186" spans="1:25" x14ac:dyDescent="0.3">
      <c r="A186" s="131" t="s">
        <v>605</v>
      </c>
      <c r="B186" s="132" t="s">
        <v>2381</v>
      </c>
      <c r="C186" s="132" t="s">
        <v>3884</v>
      </c>
      <c r="D186" s="92">
        <v>1</v>
      </c>
      <c r="E186" s="133">
        <v>88.6</v>
      </c>
      <c r="F186" s="134">
        <v>88.6</v>
      </c>
      <c r="G186" s="135">
        <v>4.29</v>
      </c>
      <c r="H186" s="135">
        <v>4.29</v>
      </c>
      <c r="I186" s="92" t="s">
        <v>170</v>
      </c>
      <c r="J186" s="92">
        <f>VLOOKUP(B186,'[1]09.02.2026'!$C$3:$J$2063,8,0)</f>
        <v>0</v>
      </c>
      <c r="K186" s="92">
        <f t="shared" si="9"/>
        <v>0</v>
      </c>
      <c r="L186" s="77">
        <v>1</v>
      </c>
      <c r="M186" s="77"/>
      <c r="N186" s="77"/>
      <c r="O186" s="77"/>
      <c r="P186" s="77"/>
      <c r="Q186" s="136"/>
      <c r="R186" s="136"/>
      <c r="S186" s="136"/>
      <c r="T186" s="73">
        <f t="shared" si="8"/>
        <v>0</v>
      </c>
      <c r="U186" s="151"/>
      <c r="V186" s="182"/>
      <c r="W186" s="163"/>
      <c r="X186" s="60">
        <f>VLOOKUP(B186,'[3]ВОМ КГ-3 СОЭКС'!$C$3:$G$2063,5,0)</f>
        <v>88.6</v>
      </c>
      <c r="Y186" s="161">
        <f t="shared" si="7"/>
        <v>0</v>
      </c>
    </row>
    <row r="187" spans="1:25" x14ac:dyDescent="0.3">
      <c r="A187" s="131" t="s">
        <v>608</v>
      </c>
      <c r="B187" s="132" t="s">
        <v>2382</v>
      </c>
      <c r="C187" s="132" t="s">
        <v>3885</v>
      </c>
      <c r="D187" s="92">
        <v>1</v>
      </c>
      <c r="E187" s="133">
        <v>81.099999999999994</v>
      </c>
      <c r="F187" s="134">
        <v>81.099999999999994</v>
      </c>
      <c r="G187" s="135">
        <v>3.93</v>
      </c>
      <c r="H187" s="135">
        <v>3.93</v>
      </c>
      <c r="I187" s="92" t="s">
        <v>170</v>
      </c>
      <c r="J187" s="92">
        <f>VLOOKUP(B187,'[1]09.02.2026'!$C$3:$J$2063,8,0)</f>
        <v>0</v>
      </c>
      <c r="K187" s="92">
        <f t="shared" si="9"/>
        <v>0</v>
      </c>
      <c r="L187" s="77">
        <v>1</v>
      </c>
      <c r="M187" s="77"/>
      <c r="N187" s="77"/>
      <c r="O187" s="77"/>
      <c r="P187" s="77"/>
      <c r="Q187" s="136"/>
      <c r="R187" s="136"/>
      <c r="S187" s="136"/>
      <c r="T187" s="73">
        <f t="shared" si="8"/>
        <v>0</v>
      </c>
      <c r="U187" s="151"/>
      <c r="V187" s="182"/>
      <c r="W187" s="163"/>
      <c r="X187" s="60">
        <f>VLOOKUP(B187,'[3]ВОМ КГ-3 СОЭКС'!$C$3:$G$2063,5,0)</f>
        <v>81.099999999999994</v>
      </c>
      <c r="Y187" s="161">
        <f t="shared" si="7"/>
        <v>0</v>
      </c>
    </row>
    <row r="188" spans="1:25" x14ac:dyDescent="0.3">
      <c r="A188" s="131" t="s">
        <v>611</v>
      </c>
      <c r="B188" s="132" t="s">
        <v>2383</v>
      </c>
      <c r="C188" s="132" t="s">
        <v>3886</v>
      </c>
      <c r="D188" s="92">
        <v>1</v>
      </c>
      <c r="E188" s="133">
        <v>108.1</v>
      </c>
      <c r="F188" s="134">
        <v>108.1</v>
      </c>
      <c r="G188" s="135">
        <v>5.23</v>
      </c>
      <c r="H188" s="135">
        <v>5.23</v>
      </c>
      <c r="I188" s="92" t="s">
        <v>170</v>
      </c>
      <c r="J188" s="92">
        <f>VLOOKUP(B188,'[1]09.02.2026'!$C$3:$J$2063,8,0)</f>
        <v>0</v>
      </c>
      <c r="K188" s="92">
        <f t="shared" si="9"/>
        <v>0</v>
      </c>
      <c r="L188" s="77">
        <v>1</v>
      </c>
      <c r="M188" s="77"/>
      <c r="N188" s="77"/>
      <c r="O188" s="77"/>
      <c r="P188" s="77"/>
      <c r="Q188" s="136"/>
      <c r="R188" s="136"/>
      <c r="S188" s="136"/>
      <c r="T188" s="73">
        <f t="shared" si="8"/>
        <v>0</v>
      </c>
      <c r="U188" s="151"/>
      <c r="V188" s="182"/>
      <c r="W188" s="163"/>
      <c r="X188" s="60">
        <f>VLOOKUP(B188,'[3]ВОМ КГ-3 СОЭКС'!$C$3:$G$2063,5,0)</f>
        <v>108.1</v>
      </c>
      <c r="Y188" s="161">
        <f t="shared" si="7"/>
        <v>0</v>
      </c>
    </row>
    <row r="189" spans="1:25" x14ac:dyDescent="0.3">
      <c r="A189" s="131" t="s">
        <v>614</v>
      </c>
      <c r="B189" s="132" t="s">
        <v>2384</v>
      </c>
      <c r="C189" s="132" t="s">
        <v>3887</v>
      </c>
      <c r="D189" s="92">
        <v>1</v>
      </c>
      <c r="E189" s="133">
        <v>100.3</v>
      </c>
      <c r="F189" s="134">
        <v>100.3</v>
      </c>
      <c r="G189" s="135">
        <v>4.8600000000000003</v>
      </c>
      <c r="H189" s="135">
        <v>4.8600000000000003</v>
      </c>
      <c r="I189" s="92" t="s">
        <v>170</v>
      </c>
      <c r="J189" s="92">
        <f>VLOOKUP(B189,'[1]09.02.2026'!$C$3:$J$2063,8,0)</f>
        <v>0</v>
      </c>
      <c r="K189" s="92">
        <f t="shared" si="9"/>
        <v>0</v>
      </c>
      <c r="L189" s="77">
        <v>1</v>
      </c>
      <c r="M189" s="77"/>
      <c r="N189" s="77"/>
      <c r="O189" s="77"/>
      <c r="P189" s="77"/>
      <c r="Q189" s="136"/>
      <c r="R189" s="136"/>
      <c r="S189" s="136"/>
      <c r="T189" s="73">
        <f t="shared" si="8"/>
        <v>0</v>
      </c>
      <c r="U189" s="151"/>
      <c r="V189" s="182"/>
      <c r="W189" s="163"/>
      <c r="X189" s="60">
        <f>VLOOKUP(B189,'[3]ВОМ КГ-3 СОЭКС'!$C$3:$G$2063,5,0)</f>
        <v>100.3</v>
      </c>
      <c r="Y189" s="161">
        <f t="shared" si="7"/>
        <v>0</v>
      </c>
    </row>
    <row r="190" spans="1:25" x14ac:dyDescent="0.3">
      <c r="A190" s="131" t="s">
        <v>617</v>
      </c>
      <c r="B190" s="132" t="s">
        <v>2385</v>
      </c>
      <c r="C190" s="132" t="s">
        <v>3888</v>
      </c>
      <c r="D190" s="92">
        <v>1</v>
      </c>
      <c r="E190" s="133">
        <v>75.3</v>
      </c>
      <c r="F190" s="134">
        <v>75.3</v>
      </c>
      <c r="G190" s="135">
        <v>3.66</v>
      </c>
      <c r="H190" s="135">
        <v>3.66</v>
      </c>
      <c r="I190" s="92" t="s">
        <v>170</v>
      </c>
      <c r="J190" s="92">
        <f>VLOOKUP(B190,'[1]09.02.2026'!$C$3:$J$2063,8,0)</f>
        <v>0</v>
      </c>
      <c r="K190" s="92">
        <f t="shared" si="9"/>
        <v>0</v>
      </c>
      <c r="L190" s="77">
        <v>1</v>
      </c>
      <c r="M190" s="77"/>
      <c r="N190" s="77"/>
      <c r="O190" s="77"/>
      <c r="P190" s="77"/>
      <c r="Q190" s="136"/>
      <c r="R190" s="136"/>
      <c r="S190" s="136"/>
      <c r="T190" s="73">
        <f t="shared" si="8"/>
        <v>0</v>
      </c>
      <c r="U190" s="151"/>
      <c r="V190" s="182"/>
      <c r="W190" s="163"/>
      <c r="X190" s="60">
        <f>VLOOKUP(B190,'[3]ВОМ КГ-3 СОЭКС'!$C$3:$G$2063,5,0)</f>
        <v>75.3</v>
      </c>
      <c r="Y190" s="161">
        <f t="shared" si="7"/>
        <v>0</v>
      </c>
    </row>
    <row r="191" spans="1:25" x14ac:dyDescent="0.3">
      <c r="A191" s="131" t="s">
        <v>620</v>
      </c>
      <c r="B191" s="132" t="s">
        <v>2386</v>
      </c>
      <c r="C191" s="132" t="s">
        <v>3889</v>
      </c>
      <c r="D191" s="92">
        <v>1</v>
      </c>
      <c r="E191" s="133">
        <v>78.5</v>
      </c>
      <c r="F191" s="134">
        <v>78.5</v>
      </c>
      <c r="G191" s="135">
        <v>3.8</v>
      </c>
      <c r="H191" s="135">
        <v>3.8</v>
      </c>
      <c r="I191" s="92" t="s">
        <v>170</v>
      </c>
      <c r="J191" s="92">
        <f>VLOOKUP(B191,'[1]09.02.2026'!$C$3:$J$2063,8,0)</f>
        <v>0</v>
      </c>
      <c r="K191" s="92">
        <f t="shared" si="9"/>
        <v>0</v>
      </c>
      <c r="L191" s="77">
        <v>1</v>
      </c>
      <c r="M191" s="77"/>
      <c r="N191" s="77"/>
      <c r="O191" s="77"/>
      <c r="P191" s="77"/>
      <c r="Q191" s="136"/>
      <c r="R191" s="136"/>
      <c r="S191" s="136"/>
      <c r="T191" s="73">
        <f t="shared" si="8"/>
        <v>0</v>
      </c>
      <c r="U191" s="151"/>
      <c r="V191" s="182"/>
      <c r="W191" s="163"/>
      <c r="X191" s="60">
        <f>VLOOKUP(B191,'[3]ВОМ КГ-3 СОЭКС'!$C$3:$G$2063,5,0)</f>
        <v>78.5</v>
      </c>
      <c r="Y191" s="161">
        <f t="shared" si="7"/>
        <v>0</v>
      </c>
    </row>
    <row r="192" spans="1:25" x14ac:dyDescent="0.3">
      <c r="A192" s="131" t="s">
        <v>623</v>
      </c>
      <c r="B192" s="132" t="s">
        <v>2387</v>
      </c>
      <c r="C192" s="132" t="s">
        <v>3890</v>
      </c>
      <c r="D192" s="92">
        <v>4</v>
      </c>
      <c r="E192" s="133">
        <v>228.8</v>
      </c>
      <c r="F192" s="134">
        <v>915.2</v>
      </c>
      <c r="G192" s="135">
        <v>11.13</v>
      </c>
      <c r="H192" s="135">
        <v>44.52</v>
      </c>
      <c r="I192" s="92" t="s">
        <v>170</v>
      </c>
      <c r="J192" s="92">
        <f>VLOOKUP(B192,'[1]09.02.2026'!$C$3:$J$2063,8,0)</f>
        <v>0</v>
      </c>
      <c r="K192" s="92">
        <f t="shared" si="9"/>
        <v>0</v>
      </c>
      <c r="L192" s="77"/>
      <c r="M192" s="77">
        <v>2</v>
      </c>
      <c r="N192" s="77">
        <v>2</v>
      </c>
      <c r="O192" s="77"/>
      <c r="P192" s="77"/>
      <c r="Q192" s="136"/>
      <c r="R192" s="136"/>
      <c r="S192" s="136"/>
      <c r="T192" s="73">
        <f t="shared" si="8"/>
        <v>0</v>
      </c>
      <c r="U192" s="151"/>
      <c r="V192" s="182"/>
      <c r="W192" s="163"/>
      <c r="X192" s="60">
        <f>VLOOKUP(B192,'[3]ВОМ КГ-3 СОЭКС'!$C$3:$G$2063,5,0)</f>
        <v>915.2</v>
      </c>
      <c r="Y192" s="161">
        <f t="shared" si="7"/>
        <v>0</v>
      </c>
    </row>
    <row r="193" spans="1:25" x14ac:dyDescent="0.3">
      <c r="A193" s="131" t="s">
        <v>626</v>
      </c>
      <c r="B193" s="132" t="s">
        <v>2388</v>
      </c>
      <c r="C193" s="132" t="s">
        <v>3891</v>
      </c>
      <c r="D193" s="92">
        <v>4</v>
      </c>
      <c r="E193" s="133">
        <v>210</v>
      </c>
      <c r="F193" s="134">
        <v>840</v>
      </c>
      <c r="G193" s="135">
        <v>10.199999999999999</v>
      </c>
      <c r="H193" s="135">
        <v>40.799999999999997</v>
      </c>
      <c r="I193" s="92" t="s">
        <v>170</v>
      </c>
      <c r="J193" s="92">
        <f>VLOOKUP(B193,'[1]09.02.2026'!$C$3:$J$2063,8,0)</f>
        <v>0</v>
      </c>
      <c r="K193" s="92">
        <f t="shared" si="9"/>
        <v>0</v>
      </c>
      <c r="L193" s="77"/>
      <c r="M193" s="77">
        <v>2</v>
      </c>
      <c r="N193" s="77">
        <v>2</v>
      </c>
      <c r="O193" s="77"/>
      <c r="P193" s="77"/>
      <c r="Q193" s="136"/>
      <c r="R193" s="136"/>
      <c r="S193" s="136"/>
      <c r="T193" s="73">
        <f t="shared" si="8"/>
        <v>0</v>
      </c>
      <c r="U193" s="151"/>
      <c r="V193" s="182"/>
      <c r="W193" s="163"/>
      <c r="X193" s="60">
        <f>VLOOKUP(B193,'[3]ВОМ КГ-3 СОЭКС'!$C$3:$G$2063,5,0)</f>
        <v>840</v>
      </c>
      <c r="Y193" s="161">
        <f t="shared" si="7"/>
        <v>0</v>
      </c>
    </row>
    <row r="194" spans="1:25" x14ac:dyDescent="0.3">
      <c r="A194" s="131" t="s">
        <v>629</v>
      </c>
      <c r="B194" s="132" t="s">
        <v>2389</v>
      </c>
      <c r="C194" s="132" t="s">
        <v>3892</v>
      </c>
      <c r="D194" s="92">
        <v>2</v>
      </c>
      <c r="E194" s="133">
        <v>172.6</v>
      </c>
      <c r="F194" s="134">
        <v>345.2</v>
      </c>
      <c r="G194" s="135">
        <v>8.4</v>
      </c>
      <c r="H194" s="135">
        <v>16.8</v>
      </c>
      <c r="I194" s="92" t="s">
        <v>170</v>
      </c>
      <c r="J194" s="92">
        <f>VLOOKUP(B194,'[1]09.02.2026'!$C$3:$J$2063,8,0)</f>
        <v>0</v>
      </c>
      <c r="K194" s="92">
        <f t="shared" si="9"/>
        <v>0</v>
      </c>
      <c r="L194" s="77"/>
      <c r="M194" s="77">
        <v>1</v>
      </c>
      <c r="N194" s="77">
        <v>1</v>
      </c>
      <c r="O194" s="77"/>
      <c r="P194" s="77"/>
      <c r="Q194" s="136"/>
      <c r="R194" s="136"/>
      <c r="S194" s="136"/>
      <c r="T194" s="73">
        <f t="shared" si="8"/>
        <v>0</v>
      </c>
      <c r="U194" s="151"/>
      <c r="V194" s="182"/>
      <c r="W194" s="163"/>
      <c r="X194" s="60">
        <f>VLOOKUP(B194,'[3]ВОМ КГ-3 СОЭКС'!$C$3:$G$2063,5,0)</f>
        <v>345.2</v>
      </c>
      <c r="Y194" s="161">
        <f t="shared" si="7"/>
        <v>0</v>
      </c>
    </row>
    <row r="195" spans="1:25" x14ac:dyDescent="0.3">
      <c r="A195" s="131" t="s">
        <v>632</v>
      </c>
      <c r="B195" s="132" t="s">
        <v>2390</v>
      </c>
      <c r="C195" s="132" t="s">
        <v>3893</v>
      </c>
      <c r="D195" s="92">
        <v>2</v>
      </c>
      <c r="E195" s="133">
        <v>287.3</v>
      </c>
      <c r="F195" s="134">
        <v>574.6</v>
      </c>
      <c r="G195" s="135">
        <v>13.95</v>
      </c>
      <c r="H195" s="135">
        <v>27.9</v>
      </c>
      <c r="I195" s="92" t="s">
        <v>170</v>
      </c>
      <c r="J195" s="92">
        <f>VLOOKUP(B195,'[1]09.02.2026'!$C$3:$J$2063,8,0)</f>
        <v>0</v>
      </c>
      <c r="K195" s="92">
        <f t="shared" si="9"/>
        <v>0</v>
      </c>
      <c r="L195" s="77"/>
      <c r="M195" s="77">
        <v>1</v>
      </c>
      <c r="N195" s="77">
        <v>1</v>
      </c>
      <c r="O195" s="77"/>
      <c r="P195" s="77"/>
      <c r="Q195" s="136"/>
      <c r="R195" s="136"/>
      <c r="S195" s="136"/>
      <c r="T195" s="73">
        <f t="shared" si="8"/>
        <v>0</v>
      </c>
      <c r="U195" s="151"/>
      <c r="V195" s="182"/>
      <c r="W195" s="163"/>
      <c r="X195" s="60">
        <f>VLOOKUP(B195,'[3]ВОМ КГ-3 СОЭКС'!$C$3:$G$2063,5,0)</f>
        <v>574.6</v>
      </c>
      <c r="Y195" s="161">
        <f t="shared" ref="Y195:Y258" si="10">F195-X195</f>
        <v>0</v>
      </c>
    </row>
    <row r="196" spans="1:25" x14ac:dyDescent="0.3">
      <c r="A196" s="131" t="s">
        <v>635</v>
      </c>
      <c r="B196" s="132" t="s">
        <v>2391</v>
      </c>
      <c r="C196" s="132" t="s">
        <v>3894</v>
      </c>
      <c r="D196" s="92">
        <v>2</v>
      </c>
      <c r="E196" s="133">
        <v>266.7</v>
      </c>
      <c r="F196" s="134">
        <v>533.4</v>
      </c>
      <c r="G196" s="135">
        <v>12.96</v>
      </c>
      <c r="H196" s="135">
        <v>25.92</v>
      </c>
      <c r="I196" s="92" t="s">
        <v>170</v>
      </c>
      <c r="J196" s="92">
        <f>VLOOKUP(B196,'[1]09.02.2026'!$C$3:$J$2063,8,0)</f>
        <v>0</v>
      </c>
      <c r="K196" s="92">
        <f t="shared" si="9"/>
        <v>0</v>
      </c>
      <c r="L196" s="77"/>
      <c r="M196" s="77">
        <v>1</v>
      </c>
      <c r="N196" s="77">
        <v>1</v>
      </c>
      <c r="O196" s="77"/>
      <c r="P196" s="77"/>
      <c r="Q196" s="136"/>
      <c r="R196" s="136"/>
      <c r="S196" s="136"/>
      <c r="T196" s="73">
        <f t="shared" ref="T196:T255" si="11">D196-L196-M196-N196-O196-P196-Q196-R196-S196</f>
        <v>0</v>
      </c>
      <c r="U196" s="151"/>
      <c r="V196" s="182"/>
      <c r="W196" s="163"/>
      <c r="X196" s="60">
        <f>VLOOKUP(B196,'[3]ВОМ КГ-3 СОЭКС'!$C$3:$G$2063,5,0)</f>
        <v>533.4</v>
      </c>
      <c r="Y196" s="161">
        <f t="shared" si="10"/>
        <v>0</v>
      </c>
    </row>
    <row r="197" spans="1:25" x14ac:dyDescent="0.3">
      <c r="A197" s="131" t="s">
        <v>638</v>
      </c>
      <c r="B197" s="132" t="s">
        <v>2392</v>
      </c>
      <c r="C197" s="132" t="s">
        <v>3895</v>
      </c>
      <c r="D197" s="92">
        <v>2</v>
      </c>
      <c r="E197" s="133">
        <v>236.3</v>
      </c>
      <c r="F197" s="134">
        <v>472.6</v>
      </c>
      <c r="G197" s="135">
        <v>11.49</v>
      </c>
      <c r="H197" s="135">
        <v>22.98</v>
      </c>
      <c r="I197" s="92" t="s">
        <v>170</v>
      </c>
      <c r="J197" s="92">
        <f>VLOOKUP(B197,'[1]09.02.2026'!$C$3:$J$2063,8,0)</f>
        <v>0</v>
      </c>
      <c r="K197" s="92">
        <f t="shared" si="9"/>
        <v>0</v>
      </c>
      <c r="L197" s="77"/>
      <c r="M197" s="77">
        <v>1</v>
      </c>
      <c r="N197" s="77">
        <v>1</v>
      </c>
      <c r="O197" s="77"/>
      <c r="P197" s="77"/>
      <c r="Q197" s="136"/>
      <c r="R197" s="136"/>
      <c r="S197" s="136"/>
      <c r="T197" s="73">
        <f t="shared" si="11"/>
        <v>0</v>
      </c>
      <c r="U197" s="151"/>
      <c r="V197" s="182"/>
      <c r="W197" s="163"/>
      <c r="X197" s="60">
        <f>VLOOKUP(B197,'[3]ВОМ КГ-3 СОЭКС'!$C$3:$G$2063,5,0)</f>
        <v>472.6</v>
      </c>
      <c r="Y197" s="161">
        <f t="shared" si="10"/>
        <v>0</v>
      </c>
    </row>
    <row r="198" spans="1:25" x14ac:dyDescent="0.3">
      <c r="A198" s="131" t="s">
        <v>641</v>
      </c>
      <c r="B198" s="132" t="s">
        <v>2393</v>
      </c>
      <c r="C198" s="132" t="s">
        <v>3896</v>
      </c>
      <c r="D198" s="92">
        <v>2</v>
      </c>
      <c r="E198" s="133">
        <v>216.4</v>
      </c>
      <c r="F198" s="134">
        <v>432.8</v>
      </c>
      <c r="G198" s="135">
        <v>10.54</v>
      </c>
      <c r="H198" s="135">
        <v>21.08</v>
      </c>
      <c r="I198" s="92" t="s">
        <v>170</v>
      </c>
      <c r="J198" s="92">
        <f>VLOOKUP(B198,'[1]09.02.2026'!$C$3:$J$2063,8,0)</f>
        <v>0</v>
      </c>
      <c r="K198" s="92">
        <f t="shared" si="9"/>
        <v>0</v>
      </c>
      <c r="L198" s="77"/>
      <c r="M198" s="77">
        <v>1</v>
      </c>
      <c r="N198" s="77">
        <v>1</v>
      </c>
      <c r="O198" s="77"/>
      <c r="P198" s="77"/>
      <c r="Q198" s="136"/>
      <c r="R198" s="136"/>
      <c r="S198" s="136"/>
      <c r="T198" s="73">
        <f t="shared" si="11"/>
        <v>0</v>
      </c>
      <c r="U198" s="151"/>
      <c r="V198" s="182"/>
      <c r="W198" s="163"/>
      <c r="X198" s="60">
        <f>VLOOKUP(B198,'[3]ВОМ КГ-3 СОЭКС'!$C$3:$G$2063,5,0)</f>
        <v>432.8</v>
      </c>
      <c r="Y198" s="161">
        <f t="shared" si="10"/>
        <v>0</v>
      </c>
    </row>
    <row r="199" spans="1:25" x14ac:dyDescent="0.3">
      <c r="A199" s="131" t="s">
        <v>644</v>
      </c>
      <c r="B199" s="132" t="s">
        <v>2394</v>
      </c>
      <c r="C199" s="132" t="s">
        <v>3897</v>
      </c>
      <c r="D199" s="92">
        <v>2</v>
      </c>
      <c r="E199" s="133">
        <v>288.3</v>
      </c>
      <c r="F199" s="134">
        <v>576.6</v>
      </c>
      <c r="G199" s="135">
        <v>13.99</v>
      </c>
      <c r="H199" s="135">
        <v>27.98</v>
      </c>
      <c r="I199" s="92" t="s">
        <v>170</v>
      </c>
      <c r="J199" s="92">
        <f>VLOOKUP(B199,'[1]09.02.2026'!$C$3:$J$2063,8,0)</f>
        <v>0</v>
      </c>
      <c r="K199" s="92">
        <f t="shared" si="9"/>
        <v>0</v>
      </c>
      <c r="L199" s="77"/>
      <c r="M199" s="77">
        <v>1</v>
      </c>
      <c r="N199" s="77">
        <v>1</v>
      </c>
      <c r="O199" s="77"/>
      <c r="P199" s="77"/>
      <c r="Q199" s="136"/>
      <c r="R199" s="136"/>
      <c r="S199" s="136"/>
      <c r="T199" s="73">
        <f t="shared" si="11"/>
        <v>0</v>
      </c>
      <c r="U199" s="151"/>
      <c r="V199" s="182"/>
      <c r="W199" s="163"/>
      <c r="X199" s="60">
        <f>VLOOKUP(B199,'[3]ВОМ КГ-3 СОЭКС'!$C$3:$G$2063,5,0)</f>
        <v>576.6</v>
      </c>
      <c r="Y199" s="161">
        <f t="shared" si="10"/>
        <v>0</v>
      </c>
    </row>
    <row r="200" spans="1:25" x14ac:dyDescent="0.3">
      <c r="A200" s="131" t="s">
        <v>647</v>
      </c>
      <c r="B200" s="132" t="s">
        <v>2395</v>
      </c>
      <c r="C200" s="132" t="s">
        <v>3898</v>
      </c>
      <c r="D200" s="92">
        <v>2</v>
      </c>
      <c r="E200" s="133">
        <v>267.5</v>
      </c>
      <c r="F200" s="134">
        <v>535</v>
      </c>
      <c r="G200" s="135">
        <v>13</v>
      </c>
      <c r="H200" s="135">
        <v>26</v>
      </c>
      <c r="I200" s="92" t="s">
        <v>170</v>
      </c>
      <c r="J200" s="92">
        <f>VLOOKUP(B200,'[1]09.02.2026'!$C$3:$J$2063,8,0)</f>
        <v>0</v>
      </c>
      <c r="K200" s="92">
        <f t="shared" si="9"/>
        <v>0</v>
      </c>
      <c r="L200" s="77"/>
      <c r="M200" s="77">
        <v>1</v>
      </c>
      <c r="N200" s="77">
        <v>1</v>
      </c>
      <c r="O200" s="77"/>
      <c r="P200" s="77"/>
      <c r="Q200" s="136"/>
      <c r="R200" s="136"/>
      <c r="S200" s="136"/>
      <c r="T200" s="73">
        <f t="shared" si="11"/>
        <v>0</v>
      </c>
      <c r="U200" s="151"/>
      <c r="V200" s="182"/>
      <c r="W200" s="163"/>
      <c r="X200" s="60">
        <f>VLOOKUP(B200,'[3]ВОМ КГ-3 СОЭКС'!$C$3:$G$2063,5,0)</f>
        <v>535</v>
      </c>
      <c r="Y200" s="161">
        <f t="shared" si="10"/>
        <v>0</v>
      </c>
    </row>
    <row r="201" spans="1:25" x14ac:dyDescent="0.3">
      <c r="A201" s="131" t="s">
        <v>650</v>
      </c>
      <c r="B201" s="132" t="s">
        <v>2396</v>
      </c>
      <c r="C201" s="132" t="s">
        <v>3899</v>
      </c>
      <c r="D201" s="92">
        <v>2</v>
      </c>
      <c r="E201" s="133">
        <v>201.3</v>
      </c>
      <c r="F201" s="134">
        <v>402.6</v>
      </c>
      <c r="G201" s="135">
        <v>9.8000000000000007</v>
      </c>
      <c r="H201" s="135">
        <v>19.600000000000001</v>
      </c>
      <c r="I201" s="92" t="s">
        <v>170</v>
      </c>
      <c r="J201" s="92">
        <f>VLOOKUP(B201,'[1]09.02.2026'!$C$3:$J$2063,8,0)</f>
        <v>0</v>
      </c>
      <c r="K201" s="92">
        <f t="shared" si="9"/>
        <v>0</v>
      </c>
      <c r="L201" s="77"/>
      <c r="M201" s="77">
        <v>1</v>
      </c>
      <c r="N201" s="77">
        <v>1</v>
      </c>
      <c r="O201" s="77"/>
      <c r="P201" s="77"/>
      <c r="Q201" s="136"/>
      <c r="R201" s="136"/>
      <c r="S201" s="136"/>
      <c r="T201" s="73">
        <f t="shared" si="11"/>
        <v>0</v>
      </c>
      <c r="U201" s="151"/>
      <c r="V201" s="182"/>
      <c r="W201" s="163"/>
      <c r="X201" s="60">
        <f>VLOOKUP(B201,'[3]ВОМ КГ-3 СОЭКС'!$C$3:$G$2063,5,0)</f>
        <v>402.6</v>
      </c>
      <c r="Y201" s="161">
        <f t="shared" si="10"/>
        <v>0</v>
      </c>
    </row>
    <row r="202" spans="1:25" x14ac:dyDescent="0.3">
      <c r="A202" s="131" t="s">
        <v>653</v>
      </c>
      <c r="B202" s="132" t="s">
        <v>2397</v>
      </c>
      <c r="C202" s="132" t="s">
        <v>3900</v>
      </c>
      <c r="D202" s="92">
        <v>4</v>
      </c>
      <c r="E202" s="133">
        <v>209.7</v>
      </c>
      <c r="F202" s="134">
        <v>838.8</v>
      </c>
      <c r="G202" s="135">
        <v>10.19</v>
      </c>
      <c r="H202" s="135">
        <v>40.76</v>
      </c>
      <c r="I202" s="92" t="s">
        <v>170</v>
      </c>
      <c r="J202" s="92">
        <f>VLOOKUP(B202,'[1]09.02.2026'!$C$3:$J$2063,8,0)</f>
        <v>0</v>
      </c>
      <c r="K202" s="92">
        <f t="shared" si="9"/>
        <v>0</v>
      </c>
      <c r="L202" s="77"/>
      <c r="M202" s="77">
        <v>2</v>
      </c>
      <c r="N202" s="77">
        <v>2</v>
      </c>
      <c r="O202" s="77"/>
      <c r="P202" s="77"/>
      <c r="Q202" s="136"/>
      <c r="R202" s="136"/>
      <c r="S202" s="136"/>
      <c r="T202" s="73">
        <f t="shared" si="11"/>
        <v>0</v>
      </c>
      <c r="U202" s="151"/>
      <c r="V202" s="182"/>
      <c r="W202" s="163"/>
      <c r="X202" s="60">
        <f>VLOOKUP(B202,'[3]ВОМ КГ-3 СОЭКС'!$C$3:$G$2063,5,0)</f>
        <v>838.8</v>
      </c>
      <c r="Y202" s="161">
        <f t="shared" si="10"/>
        <v>0</v>
      </c>
    </row>
    <row r="203" spans="1:25" x14ac:dyDescent="0.3">
      <c r="A203" s="131" t="s">
        <v>656</v>
      </c>
      <c r="B203" s="132" t="s">
        <v>2398</v>
      </c>
      <c r="C203" s="132" t="s">
        <v>3901</v>
      </c>
      <c r="D203" s="92">
        <v>1</v>
      </c>
      <c r="E203" s="133">
        <v>173.4</v>
      </c>
      <c r="F203" s="134">
        <v>173.4</v>
      </c>
      <c r="G203" s="135">
        <v>8.44</v>
      </c>
      <c r="H203" s="135">
        <v>8.44</v>
      </c>
      <c r="I203" s="92" t="s">
        <v>170</v>
      </c>
      <c r="J203" s="92">
        <f>VLOOKUP(B203,'[1]09.02.2026'!$C$3:$J$2063,8,0)</f>
        <v>0</v>
      </c>
      <c r="K203" s="92">
        <f t="shared" si="9"/>
        <v>0</v>
      </c>
      <c r="L203" s="77"/>
      <c r="M203" s="77">
        <v>1</v>
      </c>
      <c r="N203" s="77"/>
      <c r="O203" s="77"/>
      <c r="P203" s="77"/>
      <c r="Q203" s="136"/>
      <c r="R203" s="136"/>
      <c r="S203" s="136"/>
      <c r="T203" s="73">
        <f t="shared" si="11"/>
        <v>0</v>
      </c>
      <c r="U203" s="151"/>
      <c r="V203" s="182"/>
      <c r="W203" s="163"/>
      <c r="X203" s="60">
        <f>VLOOKUP(B203,'[3]ВОМ КГ-3 СОЭКС'!$C$3:$G$2063,5,0)</f>
        <v>173.4</v>
      </c>
      <c r="Y203" s="161">
        <f t="shared" si="10"/>
        <v>0</v>
      </c>
    </row>
    <row r="204" spans="1:25" x14ac:dyDescent="0.3">
      <c r="A204" s="131" t="s">
        <v>659</v>
      </c>
      <c r="B204" s="132" t="s">
        <v>2399</v>
      </c>
      <c r="C204" s="132" t="s">
        <v>3902</v>
      </c>
      <c r="D204" s="92">
        <v>1</v>
      </c>
      <c r="E204" s="133">
        <v>288.3</v>
      </c>
      <c r="F204" s="134">
        <v>288.3</v>
      </c>
      <c r="G204" s="135">
        <v>13.99</v>
      </c>
      <c r="H204" s="135">
        <v>13.99</v>
      </c>
      <c r="I204" s="92" t="s">
        <v>170</v>
      </c>
      <c r="J204" s="92">
        <f>VLOOKUP(B204,'[1]09.02.2026'!$C$3:$J$2063,8,0)</f>
        <v>0</v>
      </c>
      <c r="K204" s="92">
        <f t="shared" si="9"/>
        <v>0</v>
      </c>
      <c r="L204" s="77"/>
      <c r="M204" s="77">
        <v>1</v>
      </c>
      <c r="N204" s="77"/>
      <c r="O204" s="77"/>
      <c r="P204" s="77"/>
      <c r="Q204" s="136"/>
      <c r="R204" s="136"/>
      <c r="S204" s="136"/>
      <c r="T204" s="73">
        <f t="shared" si="11"/>
        <v>0</v>
      </c>
      <c r="U204" s="151"/>
      <c r="V204" s="182"/>
      <c r="W204" s="163"/>
      <c r="X204" s="60">
        <f>VLOOKUP(B204,'[3]ВОМ КГ-3 СОЭКС'!$C$3:$G$2063,5,0)</f>
        <v>288.3</v>
      </c>
      <c r="Y204" s="161">
        <f t="shared" si="10"/>
        <v>0</v>
      </c>
    </row>
    <row r="205" spans="1:25" x14ac:dyDescent="0.3">
      <c r="A205" s="131" t="s">
        <v>662</v>
      </c>
      <c r="B205" s="132" t="s">
        <v>2400</v>
      </c>
      <c r="C205" s="132" t="s">
        <v>3903</v>
      </c>
      <c r="D205" s="92">
        <v>1</v>
      </c>
      <c r="E205" s="133">
        <v>267.5</v>
      </c>
      <c r="F205" s="134">
        <v>267.5</v>
      </c>
      <c r="G205" s="135">
        <v>13</v>
      </c>
      <c r="H205" s="135">
        <v>13</v>
      </c>
      <c r="I205" s="92" t="s">
        <v>170</v>
      </c>
      <c r="J205" s="92">
        <f>VLOOKUP(B205,'[1]09.02.2026'!$C$3:$J$2063,8,0)</f>
        <v>0</v>
      </c>
      <c r="K205" s="92">
        <f t="shared" si="9"/>
        <v>0</v>
      </c>
      <c r="L205" s="77"/>
      <c r="M205" s="77">
        <v>1</v>
      </c>
      <c r="N205" s="77"/>
      <c r="O205" s="77"/>
      <c r="P205" s="77"/>
      <c r="Q205" s="136"/>
      <c r="R205" s="136"/>
      <c r="S205" s="136"/>
      <c r="T205" s="73">
        <f t="shared" si="11"/>
        <v>0</v>
      </c>
      <c r="U205" s="151"/>
      <c r="V205" s="182"/>
      <c r="W205" s="163"/>
      <c r="X205" s="60">
        <f>VLOOKUP(B205,'[3]ВОМ КГ-3 СОЭКС'!$C$3:$G$2063,5,0)</f>
        <v>267.5</v>
      </c>
      <c r="Y205" s="161">
        <f t="shared" si="10"/>
        <v>0</v>
      </c>
    </row>
    <row r="206" spans="1:25" x14ac:dyDescent="0.3">
      <c r="A206" s="131" t="s">
        <v>665</v>
      </c>
      <c r="B206" s="132" t="s">
        <v>2401</v>
      </c>
      <c r="C206" s="132" t="s">
        <v>3904</v>
      </c>
      <c r="D206" s="92">
        <v>1</v>
      </c>
      <c r="E206" s="133">
        <v>237.1</v>
      </c>
      <c r="F206" s="134">
        <v>237.1</v>
      </c>
      <c r="G206" s="135">
        <v>11.53</v>
      </c>
      <c r="H206" s="135">
        <v>11.53</v>
      </c>
      <c r="I206" s="92" t="s">
        <v>170</v>
      </c>
      <c r="J206" s="92">
        <f>VLOOKUP(B206,'[1]09.02.2026'!$C$3:$J$2063,8,0)</f>
        <v>0</v>
      </c>
      <c r="K206" s="92">
        <f t="shared" si="9"/>
        <v>0</v>
      </c>
      <c r="L206" s="77"/>
      <c r="M206" s="77">
        <v>1</v>
      </c>
      <c r="N206" s="77"/>
      <c r="O206" s="77"/>
      <c r="P206" s="77"/>
      <c r="Q206" s="136"/>
      <c r="R206" s="136"/>
      <c r="S206" s="136"/>
      <c r="T206" s="73">
        <f t="shared" si="11"/>
        <v>0</v>
      </c>
      <c r="U206" s="151"/>
      <c r="V206" s="182"/>
      <c r="W206" s="163"/>
      <c r="X206" s="60">
        <f>VLOOKUP(B206,'[3]ВОМ КГ-3 СОЭКС'!$C$3:$G$2063,5,0)</f>
        <v>237.1</v>
      </c>
      <c r="Y206" s="161">
        <f t="shared" si="10"/>
        <v>0</v>
      </c>
    </row>
    <row r="207" spans="1:25" x14ac:dyDescent="0.3">
      <c r="A207" s="131" t="s">
        <v>668</v>
      </c>
      <c r="B207" s="132" t="s">
        <v>2402</v>
      </c>
      <c r="C207" s="132" t="s">
        <v>3905</v>
      </c>
      <c r="D207" s="92">
        <v>1</v>
      </c>
      <c r="E207" s="133">
        <v>216.4</v>
      </c>
      <c r="F207" s="134">
        <v>216.4</v>
      </c>
      <c r="G207" s="135">
        <v>10.54</v>
      </c>
      <c r="H207" s="135">
        <v>10.54</v>
      </c>
      <c r="I207" s="92" t="s">
        <v>170</v>
      </c>
      <c r="J207" s="92">
        <f>VLOOKUP(B207,'[1]09.02.2026'!$C$3:$J$2063,8,0)</f>
        <v>0</v>
      </c>
      <c r="K207" s="92">
        <f t="shared" si="9"/>
        <v>0</v>
      </c>
      <c r="L207" s="77"/>
      <c r="M207" s="77">
        <v>1</v>
      </c>
      <c r="N207" s="77"/>
      <c r="O207" s="77"/>
      <c r="P207" s="77"/>
      <c r="Q207" s="136"/>
      <c r="R207" s="136"/>
      <c r="S207" s="136"/>
      <c r="T207" s="73">
        <f t="shared" si="11"/>
        <v>0</v>
      </c>
      <c r="U207" s="151"/>
      <c r="V207" s="182"/>
      <c r="W207" s="163"/>
      <c r="X207" s="60">
        <f>VLOOKUP(B207,'[3]ВОМ КГ-3 СОЭКС'!$C$3:$G$2063,5,0)</f>
        <v>216.4</v>
      </c>
      <c r="Y207" s="161">
        <f t="shared" si="10"/>
        <v>0</v>
      </c>
    </row>
    <row r="208" spans="1:25" x14ac:dyDescent="0.3">
      <c r="A208" s="131" t="s">
        <v>671</v>
      </c>
      <c r="B208" s="132" t="s">
        <v>2403</v>
      </c>
      <c r="C208" s="132" t="s">
        <v>3906</v>
      </c>
      <c r="D208" s="92">
        <v>1</v>
      </c>
      <c r="E208" s="133">
        <v>288.3</v>
      </c>
      <c r="F208" s="134">
        <v>288.3</v>
      </c>
      <c r="G208" s="135">
        <v>13.99</v>
      </c>
      <c r="H208" s="135">
        <v>13.99</v>
      </c>
      <c r="I208" s="92" t="s">
        <v>170</v>
      </c>
      <c r="J208" s="92">
        <f>VLOOKUP(B208,'[1]09.02.2026'!$C$3:$J$2063,8,0)</f>
        <v>0</v>
      </c>
      <c r="K208" s="92">
        <f t="shared" si="9"/>
        <v>0</v>
      </c>
      <c r="L208" s="77"/>
      <c r="M208" s="77">
        <v>1</v>
      </c>
      <c r="N208" s="77"/>
      <c r="O208" s="77"/>
      <c r="P208" s="77"/>
      <c r="Q208" s="136"/>
      <c r="R208" s="136"/>
      <c r="S208" s="136"/>
      <c r="T208" s="73">
        <f t="shared" si="11"/>
        <v>0</v>
      </c>
      <c r="U208" s="151"/>
      <c r="V208" s="182"/>
      <c r="W208" s="163"/>
      <c r="X208" s="60">
        <f>VLOOKUP(B208,'[3]ВОМ КГ-3 СОЭКС'!$C$3:$G$2063,5,0)</f>
        <v>288.3</v>
      </c>
      <c r="Y208" s="161">
        <f t="shared" si="10"/>
        <v>0</v>
      </c>
    </row>
    <row r="209" spans="1:25" x14ac:dyDescent="0.3">
      <c r="A209" s="131" t="s">
        <v>674</v>
      </c>
      <c r="B209" s="132" t="s">
        <v>2404</v>
      </c>
      <c r="C209" s="132" t="s">
        <v>3907</v>
      </c>
      <c r="D209" s="92">
        <v>1</v>
      </c>
      <c r="E209" s="133">
        <v>267.5</v>
      </c>
      <c r="F209" s="134">
        <v>267.5</v>
      </c>
      <c r="G209" s="135">
        <v>13</v>
      </c>
      <c r="H209" s="135">
        <v>13</v>
      </c>
      <c r="I209" s="92" t="s">
        <v>170</v>
      </c>
      <c r="J209" s="92">
        <f>VLOOKUP(B209,'[1]09.02.2026'!$C$3:$J$2063,8,0)</f>
        <v>0</v>
      </c>
      <c r="K209" s="92">
        <f t="shared" si="9"/>
        <v>0</v>
      </c>
      <c r="L209" s="77"/>
      <c r="M209" s="77">
        <v>1</v>
      </c>
      <c r="N209" s="77"/>
      <c r="O209" s="77"/>
      <c r="P209" s="77"/>
      <c r="Q209" s="136"/>
      <c r="R209" s="136"/>
      <c r="S209" s="136"/>
      <c r="T209" s="73">
        <f t="shared" si="11"/>
        <v>0</v>
      </c>
      <c r="U209" s="151"/>
      <c r="V209" s="182"/>
      <c r="W209" s="163"/>
      <c r="X209" s="60">
        <f>VLOOKUP(B209,'[3]ВОМ КГ-3 СОЭКС'!$C$3:$G$2063,5,0)</f>
        <v>267.5</v>
      </c>
      <c r="Y209" s="161">
        <f t="shared" si="10"/>
        <v>0</v>
      </c>
    </row>
    <row r="210" spans="1:25" x14ac:dyDescent="0.3">
      <c r="A210" s="131" t="s">
        <v>677</v>
      </c>
      <c r="B210" s="132" t="s">
        <v>2405</v>
      </c>
      <c r="C210" s="132" t="s">
        <v>3908</v>
      </c>
      <c r="D210" s="92">
        <v>1</v>
      </c>
      <c r="E210" s="133">
        <v>201.3</v>
      </c>
      <c r="F210" s="134">
        <v>201.3</v>
      </c>
      <c r="G210" s="135">
        <v>9.8000000000000007</v>
      </c>
      <c r="H210" s="135">
        <v>9.8000000000000007</v>
      </c>
      <c r="I210" s="92" t="s">
        <v>170</v>
      </c>
      <c r="J210" s="92">
        <f>VLOOKUP(B210,'[1]09.02.2026'!$C$3:$J$2063,8,0)</f>
        <v>0</v>
      </c>
      <c r="K210" s="92">
        <f t="shared" si="9"/>
        <v>0</v>
      </c>
      <c r="L210" s="77"/>
      <c r="M210" s="77">
        <v>1</v>
      </c>
      <c r="N210" s="77"/>
      <c r="O210" s="77"/>
      <c r="P210" s="77"/>
      <c r="Q210" s="136"/>
      <c r="R210" s="136"/>
      <c r="S210" s="136"/>
      <c r="T210" s="73">
        <f t="shared" si="11"/>
        <v>0</v>
      </c>
      <c r="U210" s="151"/>
      <c r="V210" s="182"/>
      <c r="W210" s="163"/>
      <c r="X210" s="60">
        <f>VLOOKUP(B210,'[3]ВОМ КГ-3 СОЭКС'!$C$3:$G$2063,5,0)</f>
        <v>201.3</v>
      </c>
      <c r="Y210" s="161">
        <f t="shared" si="10"/>
        <v>0</v>
      </c>
    </row>
    <row r="211" spans="1:25" x14ac:dyDescent="0.3">
      <c r="A211" s="131" t="s">
        <v>680</v>
      </c>
      <c r="B211" s="132" t="s">
        <v>2406</v>
      </c>
      <c r="C211" s="132" t="s">
        <v>3909</v>
      </c>
      <c r="D211" s="92">
        <v>1</v>
      </c>
      <c r="E211" s="133">
        <v>173</v>
      </c>
      <c r="F211" s="134">
        <v>173</v>
      </c>
      <c r="G211" s="135">
        <v>8.42</v>
      </c>
      <c r="H211" s="135">
        <v>8.42</v>
      </c>
      <c r="I211" s="92" t="s">
        <v>170</v>
      </c>
      <c r="J211" s="92">
        <f>VLOOKUP(B211,'[1]09.02.2026'!$C$3:$J$2063,8,0)</f>
        <v>0</v>
      </c>
      <c r="K211" s="92">
        <f t="shared" si="9"/>
        <v>0</v>
      </c>
      <c r="L211" s="77"/>
      <c r="M211" s="77"/>
      <c r="N211" s="77">
        <v>1</v>
      </c>
      <c r="O211" s="77"/>
      <c r="P211" s="77"/>
      <c r="Q211" s="136"/>
      <c r="R211" s="136"/>
      <c r="S211" s="136"/>
      <c r="T211" s="73">
        <f t="shared" si="11"/>
        <v>0</v>
      </c>
      <c r="U211" s="151"/>
      <c r="V211" s="182"/>
      <c r="W211" s="163"/>
      <c r="X211" s="60">
        <f>VLOOKUP(B211,'[3]ВОМ КГ-3 СОЭКС'!$C$3:$G$2063,5,0)</f>
        <v>173</v>
      </c>
      <c r="Y211" s="161">
        <f t="shared" si="10"/>
        <v>0</v>
      </c>
    </row>
    <row r="212" spans="1:25" x14ac:dyDescent="0.3">
      <c r="A212" s="131" t="s">
        <v>683</v>
      </c>
      <c r="B212" s="132" t="s">
        <v>2407</v>
      </c>
      <c r="C212" s="132" t="s">
        <v>3910</v>
      </c>
      <c r="D212" s="92">
        <v>1</v>
      </c>
      <c r="E212" s="133">
        <v>287.7</v>
      </c>
      <c r="F212" s="134">
        <v>287.7</v>
      </c>
      <c r="G212" s="135">
        <v>13.97</v>
      </c>
      <c r="H212" s="135">
        <v>13.97</v>
      </c>
      <c r="I212" s="92" t="s">
        <v>170</v>
      </c>
      <c r="J212" s="92">
        <f>VLOOKUP(B212,'[1]09.02.2026'!$C$3:$J$2063,8,0)</f>
        <v>0</v>
      </c>
      <c r="K212" s="92">
        <f t="shared" ref="K212:K275" si="12">J212*E212</f>
        <v>0</v>
      </c>
      <c r="L212" s="77"/>
      <c r="M212" s="77"/>
      <c r="N212" s="77">
        <v>1</v>
      </c>
      <c r="O212" s="77"/>
      <c r="P212" s="77"/>
      <c r="Q212" s="136"/>
      <c r="R212" s="136"/>
      <c r="S212" s="136"/>
      <c r="T212" s="73">
        <f t="shared" si="11"/>
        <v>0</v>
      </c>
      <c r="U212" s="151"/>
      <c r="V212" s="182"/>
      <c r="W212" s="163"/>
      <c r="X212" s="60">
        <f>VLOOKUP(B212,'[3]ВОМ КГ-3 СОЭКС'!$C$3:$G$2063,5,0)</f>
        <v>287.7</v>
      </c>
      <c r="Y212" s="161">
        <f t="shared" si="10"/>
        <v>0</v>
      </c>
    </row>
    <row r="213" spans="1:25" x14ac:dyDescent="0.3">
      <c r="A213" s="131" t="s">
        <v>686</v>
      </c>
      <c r="B213" s="132" t="s">
        <v>2408</v>
      </c>
      <c r="C213" s="132" t="s">
        <v>3911</v>
      </c>
      <c r="D213" s="92">
        <v>1</v>
      </c>
      <c r="E213" s="133">
        <v>267.10000000000002</v>
      </c>
      <c r="F213" s="134">
        <v>267.10000000000002</v>
      </c>
      <c r="G213" s="135">
        <v>12.99</v>
      </c>
      <c r="H213" s="135">
        <v>12.99</v>
      </c>
      <c r="I213" s="92" t="s">
        <v>170</v>
      </c>
      <c r="J213" s="92">
        <f>VLOOKUP(B213,'[1]09.02.2026'!$C$3:$J$2063,8,0)</f>
        <v>0</v>
      </c>
      <c r="K213" s="92">
        <f t="shared" si="12"/>
        <v>0</v>
      </c>
      <c r="L213" s="77"/>
      <c r="M213" s="77"/>
      <c r="N213" s="77">
        <v>1</v>
      </c>
      <c r="O213" s="77"/>
      <c r="P213" s="77"/>
      <c r="Q213" s="136"/>
      <c r="R213" s="136"/>
      <c r="S213" s="136"/>
      <c r="T213" s="73">
        <f t="shared" si="11"/>
        <v>0</v>
      </c>
      <c r="U213" s="151"/>
      <c r="V213" s="182"/>
      <c r="W213" s="163"/>
      <c r="X213" s="60">
        <f>VLOOKUP(B213,'[3]ВОМ КГ-3 СОЭКС'!$C$3:$G$2063,5,0)</f>
        <v>267.10000000000002</v>
      </c>
      <c r="Y213" s="161">
        <f t="shared" si="10"/>
        <v>0</v>
      </c>
    </row>
    <row r="214" spans="1:25" x14ac:dyDescent="0.3">
      <c r="A214" s="131" t="s">
        <v>689</v>
      </c>
      <c r="B214" s="132" t="s">
        <v>2409</v>
      </c>
      <c r="C214" s="132" t="s">
        <v>3912</v>
      </c>
      <c r="D214" s="92">
        <v>1</v>
      </c>
      <c r="E214" s="133">
        <v>236.8</v>
      </c>
      <c r="F214" s="134">
        <v>236.8</v>
      </c>
      <c r="G214" s="135">
        <v>11.51</v>
      </c>
      <c r="H214" s="135">
        <v>11.51</v>
      </c>
      <c r="I214" s="92" t="s">
        <v>170</v>
      </c>
      <c r="J214" s="92">
        <f>VLOOKUP(B214,'[1]09.02.2026'!$C$3:$J$2063,8,0)</f>
        <v>0</v>
      </c>
      <c r="K214" s="92">
        <f t="shared" si="12"/>
        <v>0</v>
      </c>
      <c r="L214" s="77"/>
      <c r="M214" s="77"/>
      <c r="N214" s="77">
        <v>1</v>
      </c>
      <c r="O214" s="77"/>
      <c r="P214" s="77"/>
      <c r="Q214" s="136"/>
      <c r="R214" s="136"/>
      <c r="S214" s="136"/>
      <c r="T214" s="73">
        <f t="shared" si="11"/>
        <v>0</v>
      </c>
      <c r="U214" s="151"/>
      <c r="V214" s="182"/>
      <c r="W214" s="163"/>
      <c r="X214" s="60">
        <f>VLOOKUP(B214,'[3]ВОМ КГ-3 СОЭКС'!$C$3:$G$2063,5,0)</f>
        <v>236.8</v>
      </c>
      <c r="Y214" s="161">
        <f t="shared" si="10"/>
        <v>0</v>
      </c>
    </row>
    <row r="215" spans="1:25" x14ac:dyDescent="0.3">
      <c r="A215" s="131" t="s">
        <v>692</v>
      </c>
      <c r="B215" s="132" t="s">
        <v>2410</v>
      </c>
      <c r="C215" s="132" t="s">
        <v>3913</v>
      </c>
      <c r="D215" s="92">
        <v>1</v>
      </c>
      <c r="E215" s="133">
        <v>215.8</v>
      </c>
      <c r="F215" s="134">
        <v>215.8</v>
      </c>
      <c r="G215" s="135">
        <v>10.51</v>
      </c>
      <c r="H215" s="135">
        <v>10.51</v>
      </c>
      <c r="I215" s="92" t="s">
        <v>170</v>
      </c>
      <c r="J215" s="92">
        <f>VLOOKUP(B215,'[1]09.02.2026'!$C$3:$J$2063,8,0)</f>
        <v>0</v>
      </c>
      <c r="K215" s="92">
        <f t="shared" si="12"/>
        <v>0</v>
      </c>
      <c r="L215" s="77"/>
      <c r="M215" s="77"/>
      <c r="N215" s="77">
        <v>1</v>
      </c>
      <c r="O215" s="77"/>
      <c r="P215" s="77"/>
      <c r="Q215" s="136"/>
      <c r="R215" s="136"/>
      <c r="S215" s="136"/>
      <c r="T215" s="73">
        <f t="shared" si="11"/>
        <v>0</v>
      </c>
      <c r="U215" s="151"/>
      <c r="V215" s="182"/>
      <c r="W215" s="163"/>
      <c r="X215" s="60">
        <f>VLOOKUP(B215,'[3]ВОМ КГ-3 СОЭКС'!$C$3:$G$2063,5,0)</f>
        <v>215.8</v>
      </c>
      <c r="Y215" s="161">
        <f t="shared" si="10"/>
        <v>0</v>
      </c>
    </row>
    <row r="216" spans="1:25" x14ac:dyDescent="0.3">
      <c r="A216" s="131" t="s">
        <v>695</v>
      </c>
      <c r="B216" s="132" t="s">
        <v>2411</v>
      </c>
      <c r="C216" s="132" t="s">
        <v>3914</v>
      </c>
      <c r="D216" s="92">
        <v>1</v>
      </c>
      <c r="E216" s="133">
        <v>287.5</v>
      </c>
      <c r="F216" s="134">
        <v>287.5</v>
      </c>
      <c r="G216" s="135">
        <v>13.96</v>
      </c>
      <c r="H216" s="135">
        <v>13.96</v>
      </c>
      <c r="I216" s="92" t="s">
        <v>170</v>
      </c>
      <c r="J216" s="92">
        <f>VLOOKUP(B216,'[1]09.02.2026'!$C$3:$J$2063,8,0)</f>
        <v>0</v>
      </c>
      <c r="K216" s="92">
        <f t="shared" si="12"/>
        <v>0</v>
      </c>
      <c r="L216" s="77"/>
      <c r="M216" s="77"/>
      <c r="N216" s="77">
        <v>1</v>
      </c>
      <c r="O216" s="77"/>
      <c r="P216" s="77"/>
      <c r="Q216" s="136"/>
      <c r="R216" s="136"/>
      <c r="S216" s="136"/>
      <c r="T216" s="73">
        <f t="shared" si="11"/>
        <v>0</v>
      </c>
      <c r="U216" s="151"/>
      <c r="V216" s="182"/>
      <c r="W216" s="163"/>
      <c r="X216" s="60">
        <f>VLOOKUP(B216,'[3]ВОМ КГ-3 СОЭКС'!$C$3:$G$2063,5,0)</f>
        <v>287.5</v>
      </c>
      <c r="Y216" s="161">
        <f t="shared" si="10"/>
        <v>0</v>
      </c>
    </row>
    <row r="217" spans="1:25" x14ac:dyDescent="0.3">
      <c r="A217" s="131" t="s">
        <v>698</v>
      </c>
      <c r="B217" s="132" t="s">
        <v>2412</v>
      </c>
      <c r="C217" s="132" t="s">
        <v>3915</v>
      </c>
      <c r="D217" s="92">
        <v>1</v>
      </c>
      <c r="E217" s="133">
        <v>266.8</v>
      </c>
      <c r="F217" s="134">
        <v>266.8</v>
      </c>
      <c r="G217" s="135">
        <v>12.97</v>
      </c>
      <c r="H217" s="135">
        <v>12.97</v>
      </c>
      <c r="I217" s="92" t="s">
        <v>170</v>
      </c>
      <c r="J217" s="92">
        <f>VLOOKUP(B217,'[1]09.02.2026'!$C$3:$J$2063,8,0)</f>
        <v>0</v>
      </c>
      <c r="K217" s="92">
        <f t="shared" si="12"/>
        <v>0</v>
      </c>
      <c r="L217" s="77"/>
      <c r="M217" s="77"/>
      <c r="N217" s="77">
        <v>1</v>
      </c>
      <c r="O217" s="77"/>
      <c r="P217" s="77"/>
      <c r="Q217" s="136"/>
      <c r="R217" s="136"/>
      <c r="S217" s="136"/>
      <c r="T217" s="73">
        <f t="shared" si="11"/>
        <v>0</v>
      </c>
      <c r="U217" s="151"/>
      <c r="V217" s="182"/>
      <c r="W217" s="163"/>
      <c r="X217" s="60">
        <f>VLOOKUP(B217,'[3]ВОМ КГ-3 СОЭКС'!$C$3:$G$2063,5,0)</f>
        <v>266.8</v>
      </c>
      <c r="Y217" s="161">
        <f t="shared" si="10"/>
        <v>0</v>
      </c>
    </row>
    <row r="218" spans="1:25" x14ac:dyDescent="0.3">
      <c r="A218" s="131" t="s">
        <v>701</v>
      </c>
      <c r="B218" s="132" t="s">
        <v>2413</v>
      </c>
      <c r="C218" s="132" t="s">
        <v>3916</v>
      </c>
      <c r="D218" s="92">
        <v>1</v>
      </c>
      <c r="E218" s="133">
        <v>200.6</v>
      </c>
      <c r="F218" s="134">
        <v>200.6</v>
      </c>
      <c r="G218" s="135">
        <v>9.77</v>
      </c>
      <c r="H218" s="135">
        <v>9.77</v>
      </c>
      <c r="I218" s="92" t="s">
        <v>170</v>
      </c>
      <c r="J218" s="92">
        <f>VLOOKUP(B218,'[1]09.02.2026'!$C$3:$J$2063,8,0)</f>
        <v>0</v>
      </c>
      <c r="K218" s="92">
        <f t="shared" si="12"/>
        <v>0</v>
      </c>
      <c r="L218" s="77"/>
      <c r="M218" s="77"/>
      <c r="N218" s="77">
        <v>1</v>
      </c>
      <c r="O218" s="77"/>
      <c r="P218" s="77"/>
      <c r="Q218" s="136"/>
      <c r="R218" s="136"/>
      <c r="S218" s="136"/>
      <c r="T218" s="73">
        <f t="shared" si="11"/>
        <v>0</v>
      </c>
      <c r="U218" s="151"/>
      <c r="V218" s="182"/>
      <c r="W218" s="163"/>
      <c r="X218" s="60">
        <f>VLOOKUP(B218,'[3]ВОМ КГ-3 СОЭКС'!$C$3:$G$2063,5,0)</f>
        <v>200.6</v>
      </c>
      <c r="Y218" s="161">
        <f t="shared" si="10"/>
        <v>0</v>
      </c>
    </row>
    <row r="219" spans="1:25" x14ac:dyDescent="0.3">
      <c r="A219" s="131" t="s">
        <v>704</v>
      </c>
      <c r="B219" s="132" t="s">
        <v>2414</v>
      </c>
      <c r="C219" s="132" t="s">
        <v>3917</v>
      </c>
      <c r="D219" s="92">
        <v>2</v>
      </c>
      <c r="E219" s="133">
        <v>221.7</v>
      </c>
      <c r="F219" s="134">
        <v>443.4</v>
      </c>
      <c r="G219" s="135">
        <v>10.8</v>
      </c>
      <c r="H219" s="135">
        <v>21.6</v>
      </c>
      <c r="I219" s="92" t="s">
        <v>170</v>
      </c>
      <c r="J219" s="92">
        <f>VLOOKUP(B219,'[1]09.02.2026'!$C$3:$J$2063,8,0)</f>
        <v>0</v>
      </c>
      <c r="K219" s="92">
        <f t="shared" si="12"/>
        <v>0</v>
      </c>
      <c r="L219" s="77"/>
      <c r="M219" s="77"/>
      <c r="N219" s="77"/>
      <c r="O219" s="77">
        <v>2</v>
      </c>
      <c r="P219" s="77"/>
      <c r="Q219" s="136"/>
      <c r="R219" s="136"/>
      <c r="S219" s="136"/>
      <c r="T219" s="73">
        <f t="shared" si="11"/>
        <v>0</v>
      </c>
      <c r="U219" s="151"/>
      <c r="V219" s="182"/>
      <c r="W219" s="163"/>
      <c r="X219" s="60">
        <f>VLOOKUP(B219,'[3]ВОМ КГ-3 СОЭКС'!$C$3:$G$2063,5,0)</f>
        <v>443.4</v>
      </c>
      <c r="Y219" s="161">
        <f t="shared" si="10"/>
        <v>0</v>
      </c>
    </row>
    <row r="220" spans="1:25" x14ac:dyDescent="0.3">
      <c r="A220" s="131" t="s">
        <v>707</v>
      </c>
      <c r="B220" s="132" t="s">
        <v>2415</v>
      </c>
      <c r="C220" s="132" t="s">
        <v>3918</v>
      </c>
      <c r="D220" s="92">
        <v>2</v>
      </c>
      <c r="E220" s="133">
        <v>203.5</v>
      </c>
      <c r="F220" s="134">
        <v>407</v>
      </c>
      <c r="G220" s="135">
        <v>9.89</v>
      </c>
      <c r="H220" s="135">
        <v>19.78</v>
      </c>
      <c r="I220" s="92" t="s">
        <v>170</v>
      </c>
      <c r="J220" s="92">
        <f>VLOOKUP(B220,'[1]09.02.2026'!$C$3:$J$2063,8,0)</f>
        <v>0</v>
      </c>
      <c r="K220" s="92">
        <f t="shared" si="12"/>
        <v>0</v>
      </c>
      <c r="L220" s="77"/>
      <c r="M220" s="77"/>
      <c r="N220" s="77"/>
      <c r="O220" s="77">
        <v>2</v>
      </c>
      <c r="P220" s="77"/>
      <c r="Q220" s="136"/>
      <c r="R220" s="136"/>
      <c r="S220" s="136"/>
      <c r="T220" s="73">
        <f t="shared" si="11"/>
        <v>0</v>
      </c>
      <c r="U220" s="151"/>
      <c r="V220" s="182"/>
      <c r="W220" s="163"/>
      <c r="X220" s="60">
        <f>VLOOKUP(B220,'[3]ВОМ КГ-3 СОЭКС'!$C$3:$G$2063,5,0)</f>
        <v>407</v>
      </c>
      <c r="Y220" s="161">
        <f t="shared" si="10"/>
        <v>0</v>
      </c>
    </row>
    <row r="221" spans="1:25" x14ac:dyDescent="0.3">
      <c r="A221" s="131" t="s">
        <v>710</v>
      </c>
      <c r="B221" s="132" t="s">
        <v>2416</v>
      </c>
      <c r="C221" s="132" t="s">
        <v>3919</v>
      </c>
      <c r="D221" s="92">
        <v>1</v>
      </c>
      <c r="E221" s="133">
        <v>168</v>
      </c>
      <c r="F221" s="134">
        <v>168</v>
      </c>
      <c r="G221" s="135">
        <v>8.19</v>
      </c>
      <c r="H221" s="135">
        <v>8.19</v>
      </c>
      <c r="I221" s="92" t="s">
        <v>170</v>
      </c>
      <c r="J221" s="92">
        <f>VLOOKUP(B221,'[1]09.02.2026'!$C$3:$J$2063,8,0)</f>
        <v>0</v>
      </c>
      <c r="K221" s="92">
        <f t="shared" si="12"/>
        <v>0</v>
      </c>
      <c r="L221" s="77"/>
      <c r="M221" s="77"/>
      <c r="N221" s="77"/>
      <c r="O221" s="77">
        <v>1</v>
      </c>
      <c r="P221" s="77"/>
      <c r="Q221" s="136"/>
      <c r="R221" s="136"/>
      <c r="S221" s="136"/>
      <c r="T221" s="73">
        <f t="shared" si="11"/>
        <v>0</v>
      </c>
      <c r="U221" s="151"/>
      <c r="V221" s="182"/>
      <c r="W221" s="163"/>
      <c r="X221" s="60">
        <f>VLOOKUP(B221,'[3]ВОМ КГ-3 СОЭКС'!$C$3:$G$2063,5,0)</f>
        <v>168</v>
      </c>
      <c r="Y221" s="161">
        <f t="shared" si="10"/>
        <v>0</v>
      </c>
    </row>
    <row r="222" spans="1:25" x14ac:dyDescent="0.3">
      <c r="A222" s="131" t="s">
        <v>713</v>
      </c>
      <c r="B222" s="132" t="s">
        <v>2417</v>
      </c>
      <c r="C222" s="132" t="s">
        <v>3920</v>
      </c>
      <c r="D222" s="92">
        <v>1</v>
      </c>
      <c r="E222" s="133">
        <v>279.39999999999998</v>
      </c>
      <c r="F222" s="134">
        <v>279.39999999999998</v>
      </c>
      <c r="G222" s="135">
        <v>13.57</v>
      </c>
      <c r="H222" s="135">
        <v>13.57</v>
      </c>
      <c r="I222" s="92" t="s">
        <v>170</v>
      </c>
      <c r="J222" s="92">
        <f>VLOOKUP(B222,'[1]09.02.2026'!$C$3:$J$2063,8,0)</f>
        <v>0</v>
      </c>
      <c r="K222" s="92">
        <f t="shared" si="12"/>
        <v>0</v>
      </c>
      <c r="L222" s="77"/>
      <c r="M222" s="77"/>
      <c r="N222" s="77"/>
      <c r="O222" s="77">
        <v>1</v>
      </c>
      <c r="P222" s="77"/>
      <c r="Q222" s="136"/>
      <c r="R222" s="136"/>
      <c r="S222" s="136"/>
      <c r="T222" s="73">
        <f t="shared" si="11"/>
        <v>0</v>
      </c>
      <c r="U222" s="151"/>
      <c r="V222" s="182"/>
      <c r="W222" s="163"/>
      <c r="X222" s="60">
        <f>VLOOKUP(B222,'[3]ВОМ КГ-3 СОЭКС'!$C$3:$G$2063,5,0)</f>
        <v>279.39999999999998</v>
      </c>
      <c r="Y222" s="161">
        <f t="shared" si="10"/>
        <v>0</v>
      </c>
    </row>
    <row r="223" spans="1:25" x14ac:dyDescent="0.3">
      <c r="A223" s="131" t="s">
        <v>716</v>
      </c>
      <c r="B223" s="132" t="s">
        <v>2418</v>
      </c>
      <c r="C223" s="132" t="s">
        <v>3921</v>
      </c>
      <c r="D223" s="92">
        <v>1</v>
      </c>
      <c r="E223" s="133">
        <v>259.3</v>
      </c>
      <c r="F223" s="134">
        <v>259.3</v>
      </c>
      <c r="G223" s="135">
        <v>12.61</v>
      </c>
      <c r="H223" s="135">
        <v>12.61</v>
      </c>
      <c r="I223" s="92" t="s">
        <v>170</v>
      </c>
      <c r="J223" s="92">
        <f>VLOOKUP(B223,'[1]09.02.2026'!$C$3:$J$2063,8,0)</f>
        <v>0</v>
      </c>
      <c r="K223" s="92">
        <f t="shared" si="12"/>
        <v>0</v>
      </c>
      <c r="L223" s="77"/>
      <c r="M223" s="77"/>
      <c r="N223" s="77"/>
      <c r="O223" s="77">
        <v>1</v>
      </c>
      <c r="P223" s="77"/>
      <c r="Q223" s="136"/>
      <c r="R223" s="136"/>
      <c r="S223" s="136"/>
      <c r="T223" s="73">
        <f t="shared" si="11"/>
        <v>0</v>
      </c>
      <c r="U223" s="151"/>
      <c r="V223" s="182"/>
      <c r="W223" s="163"/>
      <c r="X223" s="60">
        <f>VLOOKUP(B223,'[3]ВОМ КГ-3 СОЭКС'!$C$3:$G$2063,5,0)</f>
        <v>259.3</v>
      </c>
      <c r="Y223" s="161">
        <f t="shared" si="10"/>
        <v>0</v>
      </c>
    </row>
    <row r="224" spans="1:25" x14ac:dyDescent="0.3">
      <c r="A224" s="131" t="s">
        <v>719</v>
      </c>
      <c r="B224" s="132" t="s">
        <v>2419</v>
      </c>
      <c r="C224" s="132" t="s">
        <v>3922</v>
      </c>
      <c r="D224" s="92">
        <v>1</v>
      </c>
      <c r="E224" s="133">
        <v>229.9</v>
      </c>
      <c r="F224" s="134">
        <v>229.9</v>
      </c>
      <c r="G224" s="135">
        <v>11.18</v>
      </c>
      <c r="H224" s="135">
        <v>11.18</v>
      </c>
      <c r="I224" s="92" t="s">
        <v>170</v>
      </c>
      <c r="J224" s="92">
        <f>VLOOKUP(B224,'[1]09.02.2026'!$C$3:$J$2063,8,0)</f>
        <v>0</v>
      </c>
      <c r="K224" s="92">
        <f t="shared" si="12"/>
        <v>0</v>
      </c>
      <c r="L224" s="77"/>
      <c r="M224" s="77"/>
      <c r="N224" s="77"/>
      <c r="O224" s="77">
        <v>1</v>
      </c>
      <c r="P224" s="77"/>
      <c r="Q224" s="136"/>
      <c r="R224" s="136"/>
      <c r="S224" s="136"/>
      <c r="T224" s="73">
        <f t="shared" si="11"/>
        <v>0</v>
      </c>
      <c r="U224" s="151"/>
      <c r="V224" s="182"/>
      <c r="W224" s="163"/>
      <c r="X224" s="60">
        <f>VLOOKUP(B224,'[3]ВОМ КГ-3 СОЭКС'!$C$3:$G$2063,5,0)</f>
        <v>229.9</v>
      </c>
      <c r="Y224" s="161">
        <f t="shared" si="10"/>
        <v>0</v>
      </c>
    </row>
    <row r="225" spans="1:25" x14ac:dyDescent="0.3">
      <c r="A225" s="131" t="s">
        <v>722</v>
      </c>
      <c r="B225" s="132" t="s">
        <v>2420</v>
      </c>
      <c r="C225" s="132" t="s">
        <v>3923</v>
      </c>
      <c r="D225" s="92">
        <v>1</v>
      </c>
      <c r="E225" s="133">
        <v>209.7</v>
      </c>
      <c r="F225" s="134">
        <v>209.7</v>
      </c>
      <c r="G225" s="135">
        <v>10.210000000000001</v>
      </c>
      <c r="H225" s="135">
        <v>10.210000000000001</v>
      </c>
      <c r="I225" s="92" t="s">
        <v>170</v>
      </c>
      <c r="J225" s="92">
        <f>VLOOKUP(B225,'[1]09.02.2026'!$C$3:$J$2063,8,0)</f>
        <v>0</v>
      </c>
      <c r="K225" s="92">
        <f t="shared" si="12"/>
        <v>0</v>
      </c>
      <c r="L225" s="77"/>
      <c r="M225" s="77"/>
      <c r="N225" s="77"/>
      <c r="O225" s="77">
        <v>1</v>
      </c>
      <c r="P225" s="77"/>
      <c r="Q225" s="136"/>
      <c r="R225" s="136"/>
      <c r="S225" s="136"/>
      <c r="T225" s="73">
        <f t="shared" si="11"/>
        <v>0</v>
      </c>
      <c r="U225" s="151"/>
      <c r="V225" s="182"/>
      <c r="W225" s="163"/>
      <c r="X225" s="60">
        <f>VLOOKUP(B225,'[3]ВОМ КГ-3 СОЭКС'!$C$3:$G$2063,5,0)</f>
        <v>209.7</v>
      </c>
      <c r="Y225" s="161">
        <f t="shared" si="10"/>
        <v>0</v>
      </c>
    </row>
    <row r="226" spans="1:25" x14ac:dyDescent="0.3">
      <c r="A226" s="131" t="s">
        <v>725</v>
      </c>
      <c r="B226" s="132" t="s">
        <v>2421</v>
      </c>
      <c r="C226" s="132" t="s">
        <v>3924</v>
      </c>
      <c r="D226" s="92">
        <v>1</v>
      </c>
      <c r="E226" s="133">
        <v>279.2</v>
      </c>
      <c r="F226" s="134">
        <v>279.2</v>
      </c>
      <c r="G226" s="135">
        <v>13.56</v>
      </c>
      <c r="H226" s="135">
        <v>13.56</v>
      </c>
      <c r="I226" s="92" t="s">
        <v>170</v>
      </c>
      <c r="J226" s="92">
        <f>VLOOKUP(B226,'[1]09.02.2026'!$C$3:$J$2063,8,0)</f>
        <v>0</v>
      </c>
      <c r="K226" s="92">
        <f t="shared" si="12"/>
        <v>0</v>
      </c>
      <c r="L226" s="77"/>
      <c r="M226" s="77"/>
      <c r="N226" s="77"/>
      <c r="O226" s="77">
        <v>1</v>
      </c>
      <c r="P226" s="77"/>
      <c r="Q226" s="136"/>
      <c r="R226" s="136"/>
      <c r="S226" s="136"/>
      <c r="T226" s="73">
        <f t="shared" si="11"/>
        <v>0</v>
      </c>
      <c r="U226" s="151"/>
      <c r="V226" s="182"/>
      <c r="W226" s="163"/>
      <c r="X226" s="60">
        <f>VLOOKUP(B226,'[3]ВОМ КГ-3 СОЭКС'!$C$3:$G$2063,5,0)</f>
        <v>279.2</v>
      </c>
      <c r="Y226" s="161">
        <f t="shared" si="10"/>
        <v>0</v>
      </c>
    </row>
    <row r="227" spans="1:25" x14ac:dyDescent="0.3">
      <c r="A227" s="131" t="s">
        <v>728</v>
      </c>
      <c r="B227" s="132" t="s">
        <v>2422</v>
      </c>
      <c r="C227" s="132" t="s">
        <v>3925</v>
      </c>
      <c r="D227" s="92">
        <v>1</v>
      </c>
      <c r="E227" s="133">
        <v>259.2</v>
      </c>
      <c r="F227" s="134">
        <v>259.2</v>
      </c>
      <c r="G227" s="135">
        <v>12.6</v>
      </c>
      <c r="H227" s="135">
        <v>12.6</v>
      </c>
      <c r="I227" s="92" t="s">
        <v>170</v>
      </c>
      <c r="J227" s="92">
        <f>VLOOKUP(B227,'[1]09.02.2026'!$C$3:$J$2063,8,0)</f>
        <v>0</v>
      </c>
      <c r="K227" s="92">
        <f t="shared" si="12"/>
        <v>0</v>
      </c>
      <c r="L227" s="77"/>
      <c r="M227" s="77"/>
      <c r="N227" s="77"/>
      <c r="O227" s="77">
        <v>1</v>
      </c>
      <c r="P227" s="77"/>
      <c r="Q227" s="136"/>
      <c r="R227" s="136"/>
      <c r="S227" s="136"/>
      <c r="T227" s="73">
        <f t="shared" si="11"/>
        <v>0</v>
      </c>
      <c r="U227" s="151"/>
      <c r="V227" s="182"/>
      <c r="W227" s="163"/>
      <c r="X227" s="60">
        <f>VLOOKUP(B227,'[3]ВОМ КГ-3 СОЭКС'!$C$3:$G$2063,5,0)</f>
        <v>259.2</v>
      </c>
      <c r="Y227" s="161">
        <f t="shared" si="10"/>
        <v>0</v>
      </c>
    </row>
    <row r="228" spans="1:25" x14ac:dyDescent="0.3">
      <c r="A228" s="131" t="s">
        <v>731</v>
      </c>
      <c r="B228" s="132" t="s">
        <v>2423</v>
      </c>
      <c r="C228" s="132" t="s">
        <v>3926</v>
      </c>
      <c r="D228" s="92">
        <v>1</v>
      </c>
      <c r="E228" s="133">
        <v>194.9</v>
      </c>
      <c r="F228" s="134">
        <v>194.9</v>
      </c>
      <c r="G228" s="135">
        <v>9.49</v>
      </c>
      <c r="H228" s="135">
        <v>9.49</v>
      </c>
      <c r="I228" s="92" t="s">
        <v>170</v>
      </c>
      <c r="J228" s="92">
        <f>VLOOKUP(B228,'[1]09.02.2026'!$C$3:$J$2063,8,0)</f>
        <v>0</v>
      </c>
      <c r="K228" s="92">
        <f t="shared" si="12"/>
        <v>0</v>
      </c>
      <c r="L228" s="77"/>
      <c r="M228" s="77"/>
      <c r="N228" s="77"/>
      <c r="O228" s="77">
        <v>1</v>
      </c>
      <c r="P228" s="77"/>
      <c r="Q228" s="136"/>
      <c r="R228" s="136"/>
      <c r="S228" s="136"/>
      <c r="T228" s="73">
        <f t="shared" si="11"/>
        <v>0</v>
      </c>
      <c r="U228" s="151"/>
      <c r="V228" s="182"/>
      <c r="W228" s="163"/>
      <c r="X228" s="60">
        <f>VLOOKUP(B228,'[3]ВОМ КГ-3 СОЭКС'!$C$3:$G$2063,5,0)</f>
        <v>194.9</v>
      </c>
      <c r="Y228" s="161">
        <f t="shared" si="10"/>
        <v>0</v>
      </c>
    </row>
    <row r="229" spans="1:25" x14ac:dyDescent="0.3">
      <c r="A229" s="131" t="s">
        <v>734</v>
      </c>
      <c r="B229" s="132" t="s">
        <v>2424</v>
      </c>
      <c r="C229" s="132" t="s">
        <v>3927</v>
      </c>
      <c r="D229" s="92">
        <v>1</v>
      </c>
      <c r="E229" s="133">
        <v>203.2</v>
      </c>
      <c r="F229" s="134">
        <v>203.2</v>
      </c>
      <c r="G229" s="135">
        <v>9.8800000000000008</v>
      </c>
      <c r="H229" s="135">
        <v>9.8800000000000008</v>
      </c>
      <c r="I229" s="92" t="s">
        <v>170</v>
      </c>
      <c r="J229" s="92">
        <f>VLOOKUP(B229,'[1]09.02.2026'!$C$3:$J$2063,8,0)</f>
        <v>0</v>
      </c>
      <c r="K229" s="92">
        <f t="shared" si="12"/>
        <v>0</v>
      </c>
      <c r="L229" s="77"/>
      <c r="M229" s="77"/>
      <c r="N229" s="77"/>
      <c r="O229" s="77">
        <v>1</v>
      </c>
      <c r="P229" s="77"/>
      <c r="Q229" s="136"/>
      <c r="R229" s="136"/>
      <c r="S229" s="136"/>
      <c r="T229" s="73">
        <f t="shared" si="11"/>
        <v>0</v>
      </c>
      <c r="U229" s="151"/>
      <c r="V229" s="182"/>
      <c r="W229" s="163"/>
      <c r="X229" s="60">
        <f>VLOOKUP(B229,'[3]ВОМ КГ-3 СОЭКС'!$C$3:$G$2063,5,0)</f>
        <v>203.2</v>
      </c>
      <c r="Y229" s="161">
        <f t="shared" si="10"/>
        <v>0</v>
      </c>
    </row>
    <row r="230" spans="1:25" x14ac:dyDescent="0.3">
      <c r="A230" s="131" t="s">
        <v>737</v>
      </c>
      <c r="B230" s="132" t="s">
        <v>2425</v>
      </c>
      <c r="C230" s="132" t="s">
        <v>3928</v>
      </c>
      <c r="D230" s="92">
        <v>1</v>
      </c>
      <c r="E230" s="133">
        <v>42.6</v>
      </c>
      <c r="F230" s="134">
        <v>42.6</v>
      </c>
      <c r="G230" s="135">
        <v>2.0699999999999998</v>
      </c>
      <c r="H230" s="135">
        <v>2.0699999999999998</v>
      </c>
      <c r="I230" s="92" t="s">
        <v>170</v>
      </c>
      <c r="J230" s="92">
        <f>VLOOKUP(B230,'[1]09.02.2026'!$C$3:$J$2063,8,0)</f>
        <v>0</v>
      </c>
      <c r="K230" s="92">
        <f t="shared" si="12"/>
        <v>0</v>
      </c>
      <c r="L230" s="77"/>
      <c r="M230" s="77"/>
      <c r="N230" s="77"/>
      <c r="O230" s="77">
        <v>1</v>
      </c>
      <c r="P230" s="77"/>
      <c r="Q230" s="136"/>
      <c r="R230" s="136"/>
      <c r="S230" s="136"/>
      <c r="T230" s="73">
        <f t="shared" si="11"/>
        <v>0</v>
      </c>
      <c r="U230" s="151"/>
      <c r="V230" s="182"/>
      <c r="W230" s="163"/>
      <c r="X230" s="60">
        <f>VLOOKUP(B230,'[3]ВОМ КГ-3 СОЭКС'!$C$3:$G$2063,5,0)</f>
        <v>42.6</v>
      </c>
      <c r="Y230" s="161">
        <f t="shared" si="10"/>
        <v>0</v>
      </c>
    </row>
    <row r="231" spans="1:25" x14ac:dyDescent="0.3">
      <c r="A231" s="131" t="s">
        <v>740</v>
      </c>
      <c r="B231" s="132" t="s">
        <v>2426</v>
      </c>
      <c r="C231" s="132" t="s">
        <v>3929</v>
      </c>
      <c r="D231" s="92">
        <v>1</v>
      </c>
      <c r="E231" s="133">
        <v>39.5</v>
      </c>
      <c r="F231" s="134">
        <v>39.5</v>
      </c>
      <c r="G231" s="135">
        <v>1.92</v>
      </c>
      <c r="H231" s="135">
        <v>1.92</v>
      </c>
      <c r="I231" s="92" t="s">
        <v>170</v>
      </c>
      <c r="J231" s="92">
        <f>VLOOKUP(B231,'[1]09.02.2026'!$C$3:$J$2063,8,0)</f>
        <v>0</v>
      </c>
      <c r="K231" s="92">
        <f t="shared" si="12"/>
        <v>0</v>
      </c>
      <c r="L231" s="77"/>
      <c r="M231" s="77"/>
      <c r="N231" s="77"/>
      <c r="O231" s="77">
        <v>1</v>
      </c>
      <c r="P231" s="77"/>
      <c r="Q231" s="136"/>
      <c r="R231" s="136"/>
      <c r="S231" s="136"/>
      <c r="T231" s="73">
        <f t="shared" si="11"/>
        <v>0</v>
      </c>
      <c r="U231" s="151"/>
      <c r="V231" s="182"/>
      <c r="W231" s="163"/>
      <c r="X231" s="60">
        <f>VLOOKUP(B231,'[3]ВОМ КГ-3 СОЭКС'!$C$3:$G$2063,5,0)</f>
        <v>39.5</v>
      </c>
      <c r="Y231" s="161">
        <f t="shared" si="10"/>
        <v>0</v>
      </c>
    </row>
    <row r="232" spans="1:25" x14ac:dyDescent="0.3">
      <c r="A232" s="131" t="s">
        <v>743</v>
      </c>
      <c r="B232" s="132" t="s">
        <v>2427</v>
      </c>
      <c r="C232" s="132" t="s">
        <v>3930</v>
      </c>
      <c r="D232" s="92">
        <v>1</v>
      </c>
      <c r="E232" s="133">
        <v>57.6</v>
      </c>
      <c r="F232" s="134">
        <v>57.6</v>
      </c>
      <c r="G232" s="135">
        <v>2.81</v>
      </c>
      <c r="H232" s="135">
        <v>2.81</v>
      </c>
      <c r="I232" s="92" t="s">
        <v>170</v>
      </c>
      <c r="J232" s="92">
        <f>VLOOKUP(B232,'[1]09.02.2026'!$C$3:$J$2063,8,0)</f>
        <v>0</v>
      </c>
      <c r="K232" s="92">
        <f t="shared" si="12"/>
        <v>0</v>
      </c>
      <c r="L232" s="77"/>
      <c r="M232" s="77"/>
      <c r="N232" s="77"/>
      <c r="O232" s="77">
        <v>1</v>
      </c>
      <c r="P232" s="77"/>
      <c r="Q232" s="136"/>
      <c r="R232" s="136"/>
      <c r="S232" s="136"/>
      <c r="T232" s="73">
        <f t="shared" si="11"/>
        <v>0</v>
      </c>
      <c r="U232" s="151"/>
      <c r="V232" s="182"/>
      <c r="W232" s="163"/>
      <c r="X232" s="60">
        <f>VLOOKUP(B232,'[3]ВОМ КГ-3 СОЭКС'!$C$3:$G$2063,5,0)</f>
        <v>57.6</v>
      </c>
      <c r="Y232" s="161">
        <f t="shared" si="10"/>
        <v>0</v>
      </c>
    </row>
    <row r="233" spans="1:25" x14ac:dyDescent="0.3">
      <c r="A233" s="131" t="s">
        <v>746</v>
      </c>
      <c r="B233" s="132" t="s">
        <v>2428</v>
      </c>
      <c r="C233" s="132" t="s">
        <v>3931</v>
      </c>
      <c r="D233" s="92">
        <v>1</v>
      </c>
      <c r="E233" s="133">
        <v>60.5</v>
      </c>
      <c r="F233" s="134">
        <v>60.5</v>
      </c>
      <c r="G233" s="135">
        <v>2.95</v>
      </c>
      <c r="H233" s="135">
        <v>2.95</v>
      </c>
      <c r="I233" s="92" t="s">
        <v>170</v>
      </c>
      <c r="J233" s="92">
        <f>VLOOKUP(B233,'[1]09.02.2026'!$C$3:$J$2063,8,0)</f>
        <v>0</v>
      </c>
      <c r="K233" s="92">
        <f t="shared" si="12"/>
        <v>0</v>
      </c>
      <c r="L233" s="77"/>
      <c r="M233" s="77"/>
      <c r="N233" s="77"/>
      <c r="O233" s="77">
        <v>1</v>
      </c>
      <c r="P233" s="77"/>
      <c r="Q233" s="136"/>
      <c r="R233" s="136"/>
      <c r="S233" s="136"/>
      <c r="T233" s="73">
        <f t="shared" si="11"/>
        <v>0</v>
      </c>
      <c r="U233" s="151"/>
      <c r="V233" s="182"/>
      <c r="W233" s="163"/>
      <c r="X233" s="60">
        <f>VLOOKUP(B233,'[3]ВОМ КГ-3 СОЭКС'!$C$3:$G$2063,5,0)</f>
        <v>60.5</v>
      </c>
      <c r="Y233" s="161">
        <f t="shared" si="10"/>
        <v>0</v>
      </c>
    </row>
    <row r="234" spans="1:25" ht="31.2" x14ac:dyDescent="0.3">
      <c r="A234" s="131" t="s">
        <v>749</v>
      </c>
      <c r="B234" s="132" t="s">
        <v>2429</v>
      </c>
      <c r="C234" s="132" t="s">
        <v>3932</v>
      </c>
      <c r="D234" s="92">
        <v>2</v>
      </c>
      <c r="E234" s="133">
        <v>42.5</v>
      </c>
      <c r="F234" s="134">
        <v>85</v>
      </c>
      <c r="G234" s="135">
        <v>2.06</v>
      </c>
      <c r="H234" s="135">
        <v>4.12</v>
      </c>
      <c r="I234" s="92" t="s">
        <v>170</v>
      </c>
      <c r="J234" s="92">
        <f>VLOOKUP(B234,'[1]09.02.2026'!$C$3:$J$2063,8,0)</f>
        <v>0</v>
      </c>
      <c r="K234" s="92">
        <f t="shared" si="12"/>
        <v>0</v>
      </c>
      <c r="L234" s="77"/>
      <c r="M234" s="77"/>
      <c r="N234" s="77"/>
      <c r="O234" s="77"/>
      <c r="P234" s="77">
        <v>1</v>
      </c>
      <c r="Q234" s="136"/>
      <c r="R234" s="136"/>
      <c r="S234" s="136"/>
      <c r="T234" s="73">
        <f t="shared" si="11"/>
        <v>1</v>
      </c>
      <c r="U234" s="151" t="s">
        <v>1775</v>
      </c>
      <c r="V234" s="182"/>
      <c r="W234" s="163"/>
      <c r="X234" s="60">
        <f>VLOOKUP(B234,'[3]ВОМ КГ-3 СОЭКС'!$C$3:$G$2063,5,0)</f>
        <v>85</v>
      </c>
      <c r="Y234" s="161">
        <f t="shared" si="10"/>
        <v>0</v>
      </c>
    </row>
    <row r="235" spans="1:25" x14ac:dyDescent="0.3">
      <c r="A235" s="131" t="s">
        <v>752</v>
      </c>
      <c r="B235" s="132" t="s">
        <v>2430</v>
      </c>
      <c r="C235" s="132" t="s">
        <v>3933</v>
      </c>
      <c r="D235" s="92">
        <v>1</v>
      </c>
      <c r="E235" s="133">
        <v>41.7</v>
      </c>
      <c r="F235" s="134">
        <v>41.7</v>
      </c>
      <c r="G235" s="135">
        <v>2.0299999999999998</v>
      </c>
      <c r="H235" s="135">
        <v>2.0299999999999998</v>
      </c>
      <c r="I235" s="92" t="s">
        <v>170</v>
      </c>
      <c r="J235" s="92">
        <f>VLOOKUP(B235,'[1]09.02.2026'!$C$3:$J$2063,8,0)</f>
        <v>0</v>
      </c>
      <c r="K235" s="92">
        <f t="shared" si="12"/>
        <v>0</v>
      </c>
      <c r="L235" s="77"/>
      <c r="M235" s="77"/>
      <c r="N235" s="77"/>
      <c r="O235" s="77">
        <v>1</v>
      </c>
      <c r="P235" s="77"/>
      <c r="Q235" s="136"/>
      <c r="R235" s="136"/>
      <c r="S235" s="136"/>
      <c r="T235" s="73">
        <f t="shared" si="11"/>
        <v>0</v>
      </c>
      <c r="U235" s="151"/>
      <c r="V235" s="182"/>
      <c r="W235" s="163"/>
      <c r="X235" s="60">
        <f>VLOOKUP(B235,'[3]ВОМ КГ-3 СОЭКС'!$C$3:$G$2063,5,0)</f>
        <v>41.7</v>
      </c>
      <c r="Y235" s="161">
        <f t="shared" si="10"/>
        <v>0</v>
      </c>
    </row>
    <row r="236" spans="1:25" x14ac:dyDescent="0.3">
      <c r="A236" s="131" t="s">
        <v>755</v>
      </c>
      <c r="B236" s="132" t="s">
        <v>2431</v>
      </c>
      <c r="C236" s="132" t="s">
        <v>3934</v>
      </c>
      <c r="D236" s="92">
        <v>1</v>
      </c>
      <c r="E236" s="133">
        <v>167.4</v>
      </c>
      <c r="F236" s="134">
        <v>167.4</v>
      </c>
      <c r="G236" s="135">
        <v>8.15</v>
      </c>
      <c r="H236" s="135">
        <v>8.15</v>
      </c>
      <c r="I236" s="92" t="s">
        <v>170</v>
      </c>
      <c r="J236" s="92">
        <f>VLOOKUP(B236,'[1]09.02.2026'!$C$3:$J$2063,8,0)</f>
        <v>0</v>
      </c>
      <c r="K236" s="92">
        <f t="shared" si="12"/>
        <v>0</v>
      </c>
      <c r="L236" s="77"/>
      <c r="M236" s="77"/>
      <c r="N236" s="77"/>
      <c r="O236" s="77">
        <v>1</v>
      </c>
      <c r="P236" s="77"/>
      <c r="Q236" s="136"/>
      <c r="R236" s="136"/>
      <c r="S236" s="136"/>
      <c r="T236" s="73">
        <f t="shared" si="11"/>
        <v>0</v>
      </c>
      <c r="U236" s="151"/>
      <c r="V236" s="182"/>
      <c r="W236" s="163"/>
      <c r="X236" s="60">
        <f>VLOOKUP(B236,'[3]ВОМ КГ-3 СОЭКС'!$C$3:$G$2063,5,0)</f>
        <v>167.4</v>
      </c>
      <c r="Y236" s="161">
        <f t="shared" si="10"/>
        <v>0</v>
      </c>
    </row>
    <row r="237" spans="1:25" x14ac:dyDescent="0.3">
      <c r="A237" s="131" t="s">
        <v>758</v>
      </c>
      <c r="B237" s="132" t="s">
        <v>2432</v>
      </c>
      <c r="C237" s="132" t="s">
        <v>3935</v>
      </c>
      <c r="D237" s="92">
        <v>1</v>
      </c>
      <c r="E237" s="133">
        <v>278.7</v>
      </c>
      <c r="F237" s="134">
        <v>278.7</v>
      </c>
      <c r="G237" s="135">
        <v>13.54</v>
      </c>
      <c r="H237" s="135">
        <v>13.54</v>
      </c>
      <c r="I237" s="92" t="s">
        <v>170</v>
      </c>
      <c r="J237" s="92">
        <f>VLOOKUP(B237,'[1]09.02.2026'!$C$3:$J$2063,8,0)</f>
        <v>0</v>
      </c>
      <c r="K237" s="92">
        <f t="shared" si="12"/>
        <v>0</v>
      </c>
      <c r="L237" s="77"/>
      <c r="M237" s="77"/>
      <c r="N237" s="77"/>
      <c r="O237" s="77">
        <v>1</v>
      </c>
      <c r="P237" s="77"/>
      <c r="Q237" s="136"/>
      <c r="R237" s="136"/>
      <c r="S237" s="136"/>
      <c r="T237" s="73">
        <f t="shared" si="11"/>
        <v>0</v>
      </c>
      <c r="U237" s="151"/>
      <c r="V237" s="182"/>
      <c r="W237" s="163"/>
      <c r="X237" s="60">
        <f>VLOOKUP(B237,'[3]ВОМ КГ-3 СОЭКС'!$C$3:$G$2063,5,0)</f>
        <v>278.7</v>
      </c>
      <c r="Y237" s="161">
        <f t="shared" si="10"/>
        <v>0</v>
      </c>
    </row>
    <row r="238" spans="1:25" x14ac:dyDescent="0.3">
      <c r="A238" s="131" t="s">
        <v>761</v>
      </c>
      <c r="B238" s="132" t="s">
        <v>2433</v>
      </c>
      <c r="C238" s="132" t="s">
        <v>3936</v>
      </c>
      <c r="D238" s="92">
        <v>1</v>
      </c>
      <c r="E238" s="133">
        <v>258.60000000000002</v>
      </c>
      <c r="F238" s="134">
        <v>258.60000000000002</v>
      </c>
      <c r="G238" s="135">
        <v>12.58</v>
      </c>
      <c r="H238" s="135">
        <v>12.58</v>
      </c>
      <c r="I238" s="92" t="s">
        <v>170</v>
      </c>
      <c r="J238" s="92">
        <f>VLOOKUP(B238,'[1]09.02.2026'!$C$3:$J$2063,8,0)</f>
        <v>0</v>
      </c>
      <c r="K238" s="92">
        <f t="shared" si="12"/>
        <v>0</v>
      </c>
      <c r="L238" s="77"/>
      <c r="M238" s="77"/>
      <c r="N238" s="77"/>
      <c r="O238" s="77">
        <v>1</v>
      </c>
      <c r="P238" s="77"/>
      <c r="Q238" s="136"/>
      <c r="R238" s="136"/>
      <c r="S238" s="136"/>
      <c r="T238" s="73">
        <f t="shared" si="11"/>
        <v>0</v>
      </c>
      <c r="U238" s="151"/>
      <c r="V238" s="182"/>
      <c r="W238" s="163"/>
      <c r="X238" s="60">
        <f>VLOOKUP(B238,'[3]ВОМ КГ-3 СОЭКС'!$C$3:$G$2063,5,0)</f>
        <v>258.60000000000002</v>
      </c>
      <c r="Y238" s="161">
        <f t="shared" si="10"/>
        <v>0</v>
      </c>
    </row>
    <row r="239" spans="1:25" x14ac:dyDescent="0.3">
      <c r="A239" s="131" t="s">
        <v>764</v>
      </c>
      <c r="B239" s="132" t="s">
        <v>2434</v>
      </c>
      <c r="C239" s="132" t="s">
        <v>3937</v>
      </c>
      <c r="D239" s="92">
        <v>1</v>
      </c>
      <c r="E239" s="133">
        <v>278.5</v>
      </c>
      <c r="F239" s="134">
        <v>278.5</v>
      </c>
      <c r="G239" s="135">
        <v>13.53</v>
      </c>
      <c r="H239" s="135">
        <v>13.53</v>
      </c>
      <c r="I239" s="92" t="s">
        <v>170</v>
      </c>
      <c r="J239" s="92">
        <f>VLOOKUP(B239,'[1]09.02.2026'!$C$3:$J$2063,8,0)</f>
        <v>0</v>
      </c>
      <c r="K239" s="92">
        <f t="shared" si="12"/>
        <v>0</v>
      </c>
      <c r="L239" s="77"/>
      <c r="M239" s="77"/>
      <c r="N239" s="77"/>
      <c r="O239" s="77">
        <v>1</v>
      </c>
      <c r="P239" s="77"/>
      <c r="Q239" s="136"/>
      <c r="R239" s="136"/>
      <c r="S239" s="136"/>
      <c r="T239" s="73">
        <f t="shared" si="11"/>
        <v>0</v>
      </c>
      <c r="U239" s="151"/>
      <c r="V239" s="182"/>
      <c r="W239" s="163"/>
      <c r="X239" s="60">
        <f>VLOOKUP(B239,'[3]ВОМ КГ-3 СОЭКС'!$C$3:$G$2063,5,0)</f>
        <v>278.5</v>
      </c>
      <c r="Y239" s="161">
        <f t="shared" si="10"/>
        <v>0</v>
      </c>
    </row>
    <row r="240" spans="1:25" x14ac:dyDescent="0.3">
      <c r="A240" s="131" t="s">
        <v>767</v>
      </c>
      <c r="B240" s="132" t="s">
        <v>2435</v>
      </c>
      <c r="C240" s="132" t="s">
        <v>3938</v>
      </c>
      <c r="D240" s="92">
        <v>1</v>
      </c>
      <c r="E240" s="133">
        <v>258.5</v>
      </c>
      <c r="F240" s="134">
        <v>258.5</v>
      </c>
      <c r="G240" s="135">
        <v>12.57</v>
      </c>
      <c r="H240" s="135">
        <v>12.57</v>
      </c>
      <c r="I240" s="92" t="s">
        <v>170</v>
      </c>
      <c r="J240" s="92">
        <f>VLOOKUP(B240,'[1]09.02.2026'!$C$3:$J$2063,8,0)</f>
        <v>0</v>
      </c>
      <c r="K240" s="92">
        <f t="shared" si="12"/>
        <v>0</v>
      </c>
      <c r="L240" s="77"/>
      <c r="M240" s="77"/>
      <c r="N240" s="77"/>
      <c r="O240" s="77">
        <v>1</v>
      </c>
      <c r="P240" s="77"/>
      <c r="Q240" s="136"/>
      <c r="R240" s="136"/>
      <c r="S240" s="136"/>
      <c r="T240" s="73">
        <f t="shared" si="11"/>
        <v>0</v>
      </c>
      <c r="U240" s="151"/>
      <c r="V240" s="182"/>
      <c r="W240" s="163"/>
      <c r="X240" s="60">
        <f>VLOOKUP(B240,'[3]ВОМ КГ-3 СОЭКС'!$C$3:$G$2063,5,0)</f>
        <v>258.5</v>
      </c>
      <c r="Y240" s="161">
        <f t="shared" si="10"/>
        <v>0</v>
      </c>
    </row>
    <row r="241" spans="1:25" x14ac:dyDescent="0.3">
      <c r="A241" s="131" t="s">
        <v>770</v>
      </c>
      <c r="B241" s="132" t="s">
        <v>2436</v>
      </c>
      <c r="C241" s="132" t="s">
        <v>3939</v>
      </c>
      <c r="D241" s="92">
        <v>1</v>
      </c>
      <c r="E241" s="133">
        <v>37.299999999999997</v>
      </c>
      <c r="F241" s="134">
        <v>37.299999999999997</v>
      </c>
      <c r="G241" s="135">
        <v>1.81</v>
      </c>
      <c r="H241" s="135">
        <v>1.81</v>
      </c>
      <c r="I241" s="92" t="s">
        <v>170</v>
      </c>
      <c r="J241" s="92">
        <f>VLOOKUP(B241,'[1]09.02.2026'!$C$3:$J$2063,8,0)</f>
        <v>0</v>
      </c>
      <c r="K241" s="92">
        <f t="shared" si="12"/>
        <v>0</v>
      </c>
      <c r="L241" s="77"/>
      <c r="M241" s="77"/>
      <c r="N241" s="77"/>
      <c r="O241" s="77">
        <v>1</v>
      </c>
      <c r="P241" s="77"/>
      <c r="Q241" s="136"/>
      <c r="R241" s="136"/>
      <c r="S241" s="136"/>
      <c r="T241" s="73">
        <f t="shared" si="11"/>
        <v>0</v>
      </c>
      <c r="U241" s="151"/>
      <c r="V241" s="182"/>
      <c r="W241" s="163"/>
      <c r="X241" s="60">
        <f>VLOOKUP(B241,'[3]ВОМ КГ-3 СОЭКС'!$C$3:$G$2063,5,0)</f>
        <v>37.299999999999997</v>
      </c>
      <c r="Y241" s="161">
        <f t="shared" si="10"/>
        <v>0</v>
      </c>
    </row>
    <row r="242" spans="1:25" x14ac:dyDescent="0.3">
      <c r="A242" s="131" t="s">
        <v>773</v>
      </c>
      <c r="B242" s="132" t="s">
        <v>2437</v>
      </c>
      <c r="C242" s="132" t="s">
        <v>3940</v>
      </c>
      <c r="D242" s="92">
        <v>2</v>
      </c>
      <c r="E242" s="133">
        <v>30</v>
      </c>
      <c r="F242" s="134">
        <v>60</v>
      </c>
      <c r="G242" s="135">
        <v>1.47</v>
      </c>
      <c r="H242" s="135">
        <v>2.94</v>
      </c>
      <c r="I242" s="92" t="s">
        <v>170</v>
      </c>
      <c r="J242" s="92">
        <f>VLOOKUP(B242,'[1]09.02.2026'!$C$3:$J$2063,8,0)</f>
        <v>0</v>
      </c>
      <c r="K242" s="92">
        <f t="shared" si="12"/>
        <v>0</v>
      </c>
      <c r="L242" s="77"/>
      <c r="M242" s="77"/>
      <c r="N242" s="77"/>
      <c r="O242" s="77">
        <v>1</v>
      </c>
      <c r="P242" s="77">
        <v>1</v>
      </c>
      <c r="Q242" s="136"/>
      <c r="R242" s="136"/>
      <c r="S242" s="136"/>
      <c r="T242" s="73">
        <f t="shared" si="11"/>
        <v>0</v>
      </c>
      <c r="U242" s="151"/>
      <c r="V242" s="182"/>
      <c r="W242" s="163"/>
      <c r="X242" s="60">
        <f>VLOOKUP(B242,'[3]ВОМ КГ-3 СОЭКС'!$C$3:$G$2063,5,0)</f>
        <v>60</v>
      </c>
      <c r="Y242" s="161">
        <f t="shared" si="10"/>
        <v>0</v>
      </c>
    </row>
    <row r="243" spans="1:25" x14ac:dyDescent="0.3">
      <c r="A243" s="131" t="s">
        <v>776</v>
      </c>
      <c r="B243" s="132" t="s">
        <v>2438</v>
      </c>
      <c r="C243" s="132" t="s">
        <v>3941</v>
      </c>
      <c r="D243" s="92">
        <v>1</v>
      </c>
      <c r="E243" s="133">
        <v>80.3</v>
      </c>
      <c r="F243" s="134">
        <v>80.3</v>
      </c>
      <c r="G243" s="135">
        <v>3.9</v>
      </c>
      <c r="H243" s="135">
        <v>3.9</v>
      </c>
      <c r="I243" s="92" t="s">
        <v>170</v>
      </c>
      <c r="J243" s="92">
        <f>VLOOKUP(B243,'[1]09.02.2026'!$C$3:$J$2063,8,0)</f>
        <v>0</v>
      </c>
      <c r="K243" s="92">
        <f t="shared" si="12"/>
        <v>0</v>
      </c>
      <c r="L243" s="77"/>
      <c r="M243" s="77"/>
      <c r="N243" s="77"/>
      <c r="O243" s="77">
        <v>1</v>
      </c>
      <c r="P243" s="77"/>
      <c r="Q243" s="136"/>
      <c r="R243" s="136"/>
      <c r="S243" s="136"/>
      <c r="T243" s="73">
        <f t="shared" si="11"/>
        <v>0</v>
      </c>
      <c r="U243" s="151"/>
      <c r="V243" s="182"/>
      <c r="W243" s="163"/>
      <c r="X243" s="60">
        <f>VLOOKUP(B243,'[3]ВОМ КГ-3 СОЭКС'!$C$3:$G$2063,5,0)</f>
        <v>80.3</v>
      </c>
      <c r="Y243" s="161">
        <f t="shared" si="10"/>
        <v>0</v>
      </c>
    </row>
    <row r="244" spans="1:25" x14ac:dyDescent="0.3">
      <c r="A244" s="131" t="s">
        <v>779</v>
      </c>
      <c r="B244" s="132" t="s">
        <v>2439</v>
      </c>
      <c r="C244" s="132" t="s">
        <v>3942</v>
      </c>
      <c r="D244" s="92">
        <v>1</v>
      </c>
      <c r="E244" s="133">
        <v>73.099999999999994</v>
      </c>
      <c r="F244" s="134">
        <v>73.099999999999994</v>
      </c>
      <c r="G244" s="135">
        <v>3.56</v>
      </c>
      <c r="H244" s="135">
        <v>3.56</v>
      </c>
      <c r="I244" s="92" t="s">
        <v>170</v>
      </c>
      <c r="J244" s="92">
        <f>VLOOKUP(B244,'[1]09.02.2026'!$C$3:$J$2063,8,0)</f>
        <v>0</v>
      </c>
      <c r="K244" s="92">
        <f t="shared" si="12"/>
        <v>0</v>
      </c>
      <c r="L244" s="77"/>
      <c r="M244" s="77"/>
      <c r="N244" s="77"/>
      <c r="O244" s="77">
        <v>1</v>
      </c>
      <c r="P244" s="77"/>
      <c r="Q244" s="136"/>
      <c r="R244" s="136"/>
      <c r="S244" s="136"/>
      <c r="T244" s="73">
        <f t="shared" si="11"/>
        <v>0</v>
      </c>
      <c r="U244" s="151"/>
      <c r="V244" s="182"/>
      <c r="W244" s="163"/>
      <c r="X244" s="60">
        <f>VLOOKUP(B244,'[3]ВОМ КГ-3 СОЭКС'!$C$3:$G$2063,5,0)</f>
        <v>73.099999999999994</v>
      </c>
      <c r="Y244" s="161">
        <f t="shared" si="10"/>
        <v>0</v>
      </c>
    </row>
    <row r="245" spans="1:25" x14ac:dyDescent="0.3">
      <c r="A245" s="131" t="s">
        <v>782</v>
      </c>
      <c r="B245" s="132" t="s">
        <v>2440</v>
      </c>
      <c r="C245" s="132" t="s">
        <v>3943</v>
      </c>
      <c r="D245" s="92">
        <v>1</v>
      </c>
      <c r="E245" s="133">
        <v>46.5</v>
      </c>
      <c r="F245" s="134">
        <v>46.5</v>
      </c>
      <c r="G245" s="135">
        <v>2.25</v>
      </c>
      <c r="H245" s="135">
        <v>2.25</v>
      </c>
      <c r="I245" s="92" t="s">
        <v>170</v>
      </c>
      <c r="J245" s="92">
        <f>VLOOKUP(B245,'[1]09.02.2026'!$C$3:$J$2063,8,0)</f>
        <v>0</v>
      </c>
      <c r="K245" s="92">
        <f t="shared" si="12"/>
        <v>0</v>
      </c>
      <c r="L245" s="77"/>
      <c r="M245" s="77"/>
      <c r="N245" s="77"/>
      <c r="O245" s="77">
        <v>1</v>
      </c>
      <c r="P245" s="77"/>
      <c r="Q245" s="136"/>
      <c r="R245" s="136"/>
      <c r="S245" s="136"/>
      <c r="T245" s="73">
        <f t="shared" si="11"/>
        <v>0</v>
      </c>
      <c r="U245" s="151"/>
      <c r="V245" s="182"/>
      <c r="W245" s="163"/>
      <c r="X245" s="60">
        <f>VLOOKUP(B245,'[3]ВОМ КГ-3 СОЭКС'!$C$3:$G$2063,5,0)</f>
        <v>46.5</v>
      </c>
      <c r="Y245" s="161">
        <f t="shared" si="10"/>
        <v>0</v>
      </c>
    </row>
    <row r="246" spans="1:25" x14ac:dyDescent="0.3">
      <c r="A246" s="131" t="s">
        <v>785</v>
      </c>
      <c r="B246" s="132" t="s">
        <v>2441</v>
      </c>
      <c r="C246" s="132" t="s">
        <v>3944</v>
      </c>
      <c r="D246" s="92">
        <v>1</v>
      </c>
      <c r="E246" s="133">
        <v>48.9</v>
      </c>
      <c r="F246" s="134">
        <v>48.9</v>
      </c>
      <c r="G246" s="135">
        <v>2.37</v>
      </c>
      <c r="H246" s="135">
        <v>2.37</v>
      </c>
      <c r="I246" s="92" t="s">
        <v>170</v>
      </c>
      <c r="J246" s="92">
        <f>VLOOKUP(B246,'[1]09.02.2026'!$C$3:$J$2063,8,0)</f>
        <v>0</v>
      </c>
      <c r="K246" s="92">
        <f t="shared" si="12"/>
        <v>0</v>
      </c>
      <c r="L246" s="77"/>
      <c r="M246" s="77"/>
      <c r="N246" s="77"/>
      <c r="O246" s="77">
        <v>1</v>
      </c>
      <c r="P246" s="77"/>
      <c r="Q246" s="136"/>
      <c r="R246" s="136"/>
      <c r="S246" s="136"/>
      <c r="T246" s="73">
        <f t="shared" si="11"/>
        <v>0</v>
      </c>
      <c r="U246" s="151"/>
      <c r="V246" s="182"/>
      <c r="W246" s="163"/>
      <c r="X246" s="60">
        <f>VLOOKUP(B246,'[3]ВОМ КГ-3 СОЭКС'!$C$3:$G$2063,5,0)</f>
        <v>48.9</v>
      </c>
      <c r="Y246" s="161">
        <f t="shared" si="10"/>
        <v>0</v>
      </c>
    </row>
    <row r="247" spans="1:25" x14ac:dyDescent="0.3">
      <c r="A247" s="131" t="s">
        <v>788</v>
      </c>
      <c r="B247" s="132" t="s">
        <v>2442</v>
      </c>
      <c r="C247" s="132" t="s">
        <v>3945</v>
      </c>
      <c r="D247" s="92">
        <v>1</v>
      </c>
      <c r="E247" s="133">
        <v>13.9</v>
      </c>
      <c r="F247" s="134">
        <v>13.9</v>
      </c>
      <c r="G247" s="135">
        <v>0.69</v>
      </c>
      <c r="H247" s="135">
        <v>0.69</v>
      </c>
      <c r="I247" s="92" t="s">
        <v>170</v>
      </c>
      <c r="J247" s="92">
        <f>VLOOKUP(B247,'[1]09.02.2026'!$C$3:$J$2063,8,0)</f>
        <v>0</v>
      </c>
      <c r="K247" s="92">
        <f t="shared" si="12"/>
        <v>0</v>
      </c>
      <c r="L247" s="77"/>
      <c r="M247" s="77"/>
      <c r="N247" s="77"/>
      <c r="O247" s="77">
        <v>1</v>
      </c>
      <c r="P247" s="77"/>
      <c r="Q247" s="136"/>
      <c r="R247" s="136"/>
      <c r="S247" s="136"/>
      <c r="T247" s="73">
        <f t="shared" si="11"/>
        <v>0</v>
      </c>
      <c r="U247" s="151"/>
      <c r="V247" s="182"/>
      <c r="W247" s="163"/>
      <c r="X247" s="60">
        <f>VLOOKUP(B247,'[3]ВОМ КГ-3 СОЭКС'!$C$3:$G$2063,5,0)</f>
        <v>13.9</v>
      </c>
      <c r="Y247" s="161">
        <f t="shared" si="10"/>
        <v>0</v>
      </c>
    </row>
    <row r="248" spans="1:25" x14ac:dyDescent="0.3">
      <c r="A248" s="131" t="s">
        <v>791</v>
      </c>
      <c r="B248" s="132" t="s">
        <v>2443</v>
      </c>
      <c r="C248" s="132" t="s">
        <v>3946</v>
      </c>
      <c r="D248" s="92">
        <v>1</v>
      </c>
      <c r="E248" s="133">
        <v>47.2</v>
      </c>
      <c r="F248" s="134">
        <v>47.2</v>
      </c>
      <c r="G248" s="135">
        <v>2.29</v>
      </c>
      <c r="H248" s="135">
        <v>2.29</v>
      </c>
      <c r="I248" s="92" t="s">
        <v>170</v>
      </c>
      <c r="J248" s="92">
        <f>VLOOKUP(B248,'[1]09.02.2026'!$C$3:$J$2063,8,0)</f>
        <v>0</v>
      </c>
      <c r="K248" s="92">
        <f t="shared" si="12"/>
        <v>0</v>
      </c>
      <c r="L248" s="77"/>
      <c r="M248" s="77"/>
      <c r="N248" s="77"/>
      <c r="O248" s="77"/>
      <c r="P248" s="77">
        <v>1</v>
      </c>
      <c r="Q248" s="136"/>
      <c r="R248" s="136"/>
      <c r="S248" s="136"/>
      <c r="T248" s="73">
        <f t="shared" si="11"/>
        <v>0</v>
      </c>
      <c r="U248" s="151"/>
      <c r="V248" s="182"/>
      <c r="W248" s="163"/>
      <c r="X248" s="60">
        <f>VLOOKUP(B248,'[3]ВОМ КГ-3 СОЭКС'!$C$3:$G$2063,5,0)</f>
        <v>47.2</v>
      </c>
      <c r="Y248" s="161">
        <f t="shared" si="10"/>
        <v>0</v>
      </c>
    </row>
    <row r="249" spans="1:25" x14ac:dyDescent="0.3">
      <c r="A249" s="131" t="s">
        <v>794</v>
      </c>
      <c r="B249" s="132" t="s">
        <v>2444</v>
      </c>
      <c r="C249" s="132" t="s">
        <v>3947</v>
      </c>
      <c r="D249" s="92">
        <v>1</v>
      </c>
      <c r="E249" s="133">
        <v>48.9</v>
      </c>
      <c r="F249" s="134">
        <v>48.9</v>
      </c>
      <c r="G249" s="135">
        <v>2.37</v>
      </c>
      <c r="H249" s="135">
        <v>2.37</v>
      </c>
      <c r="I249" s="92" t="s">
        <v>170</v>
      </c>
      <c r="J249" s="92">
        <f>VLOOKUP(B249,'[1]09.02.2026'!$C$3:$J$2063,8,0)</f>
        <v>0</v>
      </c>
      <c r="K249" s="92">
        <f t="shared" si="12"/>
        <v>0</v>
      </c>
      <c r="L249" s="77"/>
      <c r="M249" s="77"/>
      <c r="N249" s="77"/>
      <c r="O249" s="77"/>
      <c r="P249" s="77">
        <v>1</v>
      </c>
      <c r="Q249" s="136"/>
      <c r="R249" s="136"/>
      <c r="S249" s="136"/>
      <c r="T249" s="73">
        <f t="shared" si="11"/>
        <v>0</v>
      </c>
      <c r="U249" s="151"/>
      <c r="V249" s="182"/>
      <c r="W249" s="163"/>
      <c r="X249" s="60">
        <f>VLOOKUP(B249,'[3]ВОМ КГ-3 СОЭКС'!$C$3:$G$2063,5,0)</f>
        <v>48.9</v>
      </c>
      <c r="Y249" s="161">
        <f t="shared" si="10"/>
        <v>0</v>
      </c>
    </row>
    <row r="250" spans="1:25" x14ac:dyDescent="0.3">
      <c r="A250" s="131" t="s">
        <v>797</v>
      </c>
      <c r="B250" s="132" t="s">
        <v>2445</v>
      </c>
      <c r="C250" s="132" t="s">
        <v>3948</v>
      </c>
      <c r="D250" s="92">
        <v>1</v>
      </c>
      <c r="E250" s="133">
        <v>43.2</v>
      </c>
      <c r="F250" s="134">
        <v>43.2</v>
      </c>
      <c r="G250" s="135">
        <v>2.09</v>
      </c>
      <c r="H250" s="135">
        <v>2.09</v>
      </c>
      <c r="I250" s="92" t="s">
        <v>170</v>
      </c>
      <c r="J250" s="92">
        <f>VLOOKUP(B250,'[1]09.02.2026'!$C$3:$J$2063,8,0)</f>
        <v>0</v>
      </c>
      <c r="K250" s="92">
        <f t="shared" si="12"/>
        <v>0</v>
      </c>
      <c r="L250" s="77"/>
      <c r="M250" s="77"/>
      <c r="N250" s="77"/>
      <c r="O250" s="77"/>
      <c r="P250" s="77">
        <v>1</v>
      </c>
      <c r="Q250" s="136"/>
      <c r="R250" s="136"/>
      <c r="S250" s="136"/>
      <c r="T250" s="73">
        <f t="shared" si="11"/>
        <v>0</v>
      </c>
      <c r="U250" s="151"/>
      <c r="V250" s="182"/>
      <c r="W250" s="163"/>
      <c r="X250" s="60">
        <f>VLOOKUP(B250,'[3]ВОМ КГ-3 СОЭКС'!$C$3:$G$2063,5,0)</f>
        <v>43.2</v>
      </c>
      <c r="Y250" s="161">
        <f t="shared" si="10"/>
        <v>0</v>
      </c>
    </row>
    <row r="251" spans="1:25" x14ac:dyDescent="0.3">
      <c r="A251" s="131" t="s">
        <v>800</v>
      </c>
      <c r="B251" s="132" t="s">
        <v>2446</v>
      </c>
      <c r="C251" s="132" t="s">
        <v>3949</v>
      </c>
      <c r="D251" s="92">
        <v>1</v>
      </c>
      <c r="E251" s="133">
        <v>82.4</v>
      </c>
      <c r="F251" s="134">
        <v>82.4</v>
      </c>
      <c r="G251" s="135">
        <v>4.01</v>
      </c>
      <c r="H251" s="135">
        <v>4.01</v>
      </c>
      <c r="I251" s="92" t="s">
        <v>170</v>
      </c>
      <c r="J251" s="92">
        <f>VLOOKUP(B251,'[1]09.02.2026'!$C$3:$J$2063,8,0)</f>
        <v>0</v>
      </c>
      <c r="K251" s="92">
        <f t="shared" si="12"/>
        <v>0</v>
      </c>
      <c r="L251" s="77"/>
      <c r="M251" s="77"/>
      <c r="N251" s="77"/>
      <c r="O251" s="77"/>
      <c r="P251" s="77">
        <v>1</v>
      </c>
      <c r="Q251" s="136"/>
      <c r="R251" s="136"/>
      <c r="S251" s="136"/>
      <c r="T251" s="73">
        <f t="shared" si="11"/>
        <v>0</v>
      </c>
      <c r="U251" s="151"/>
      <c r="V251" s="182"/>
      <c r="W251" s="163"/>
      <c r="X251" s="60">
        <f>VLOOKUP(B251,'[3]ВОМ КГ-3 СОЭКС'!$C$3:$G$2063,5,0)</f>
        <v>82.4</v>
      </c>
      <c r="Y251" s="161">
        <f t="shared" si="10"/>
        <v>0</v>
      </c>
    </row>
    <row r="252" spans="1:25" x14ac:dyDescent="0.3">
      <c r="A252" s="131" t="s">
        <v>803</v>
      </c>
      <c r="B252" s="132" t="s">
        <v>2447</v>
      </c>
      <c r="C252" s="132" t="s">
        <v>3950</v>
      </c>
      <c r="D252" s="92">
        <v>1</v>
      </c>
      <c r="E252" s="133">
        <v>54.1</v>
      </c>
      <c r="F252" s="134">
        <v>54.1</v>
      </c>
      <c r="G252" s="135">
        <v>2.63</v>
      </c>
      <c r="H252" s="135">
        <v>2.63</v>
      </c>
      <c r="I252" s="92" t="s">
        <v>170</v>
      </c>
      <c r="J252" s="92">
        <f>VLOOKUP(B252,'[1]09.02.2026'!$C$3:$J$2063,8,0)</f>
        <v>0</v>
      </c>
      <c r="K252" s="92">
        <f t="shared" si="12"/>
        <v>0</v>
      </c>
      <c r="L252" s="77"/>
      <c r="M252" s="77"/>
      <c r="N252" s="77"/>
      <c r="O252" s="77"/>
      <c r="P252" s="77">
        <v>1</v>
      </c>
      <c r="Q252" s="136"/>
      <c r="R252" s="136"/>
      <c r="S252" s="136"/>
      <c r="T252" s="73">
        <f t="shared" si="11"/>
        <v>0</v>
      </c>
      <c r="U252" s="151"/>
      <c r="V252" s="182"/>
      <c r="W252" s="163"/>
      <c r="X252" s="60">
        <f>VLOOKUP(B252,'[3]ВОМ КГ-3 СОЭКС'!$C$3:$G$2063,5,0)</f>
        <v>54.1</v>
      </c>
      <c r="Y252" s="161">
        <f t="shared" si="10"/>
        <v>0</v>
      </c>
    </row>
    <row r="253" spans="1:25" x14ac:dyDescent="0.3">
      <c r="A253" s="131" t="s">
        <v>806</v>
      </c>
      <c r="B253" s="132" t="s">
        <v>2448</v>
      </c>
      <c r="C253" s="132" t="s">
        <v>3951</v>
      </c>
      <c r="D253" s="92">
        <v>1</v>
      </c>
      <c r="E253" s="133">
        <v>80.2</v>
      </c>
      <c r="F253" s="134">
        <v>80.2</v>
      </c>
      <c r="G253" s="135">
        <v>3.89</v>
      </c>
      <c r="H253" s="135">
        <v>3.89</v>
      </c>
      <c r="I253" s="92" t="s">
        <v>170</v>
      </c>
      <c r="J253" s="92">
        <f>VLOOKUP(B253,'[1]09.02.2026'!$C$3:$J$2063,8,0)</f>
        <v>0</v>
      </c>
      <c r="K253" s="92">
        <f t="shared" si="12"/>
        <v>0</v>
      </c>
      <c r="L253" s="77"/>
      <c r="M253" s="77"/>
      <c r="N253" s="77"/>
      <c r="O253" s="77"/>
      <c r="P253" s="77">
        <v>1</v>
      </c>
      <c r="Q253" s="136"/>
      <c r="R253" s="136"/>
      <c r="S253" s="136"/>
      <c r="T253" s="73">
        <f t="shared" si="11"/>
        <v>0</v>
      </c>
      <c r="U253" s="151"/>
      <c r="V253" s="182"/>
      <c r="W253" s="163"/>
      <c r="X253" s="60">
        <f>VLOOKUP(B253,'[3]ВОМ КГ-3 СОЭКС'!$C$3:$G$2063,5,0)</f>
        <v>80.2</v>
      </c>
      <c r="Y253" s="161">
        <f t="shared" si="10"/>
        <v>0</v>
      </c>
    </row>
    <row r="254" spans="1:25" x14ac:dyDescent="0.3">
      <c r="A254" s="131" t="s">
        <v>809</v>
      </c>
      <c r="B254" s="132" t="s">
        <v>2449</v>
      </c>
      <c r="C254" s="132" t="s">
        <v>3952</v>
      </c>
      <c r="D254" s="92">
        <v>1</v>
      </c>
      <c r="E254" s="133">
        <v>73.900000000000006</v>
      </c>
      <c r="F254" s="134">
        <v>73.900000000000006</v>
      </c>
      <c r="G254" s="135">
        <v>3.6</v>
      </c>
      <c r="H254" s="135">
        <v>3.6</v>
      </c>
      <c r="I254" s="92" t="s">
        <v>170</v>
      </c>
      <c r="J254" s="92">
        <f>VLOOKUP(B254,'[1]09.02.2026'!$C$3:$J$2063,8,0)</f>
        <v>0</v>
      </c>
      <c r="K254" s="92">
        <f t="shared" si="12"/>
        <v>0</v>
      </c>
      <c r="L254" s="77"/>
      <c r="M254" s="77"/>
      <c r="N254" s="77"/>
      <c r="O254" s="77"/>
      <c r="P254" s="77">
        <v>1</v>
      </c>
      <c r="Q254" s="136"/>
      <c r="R254" s="136"/>
      <c r="S254" s="136"/>
      <c r="T254" s="73">
        <f t="shared" si="11"/>
        <v>0</v>
      </c>
      <c r="U254" s="151"/>
      <c r="V254" s="182"/>
      <c r="W254" s="163"/>
      <c r="X254" s="60">
        <f>VLOOKUP(B254,'[3]ВОМ КГ-3 СОЭКС'!$C$3:$G$2063,5,0)</f>
        <v>73.900000000000006</v>
      </c>
      <c r="Y254" s="161">
        <f t="shared" si="10"/>
        <v>0</v>
      </c>
    </row>
    <row r="255" spans="1:25" x14ac:dyDescent="0.3">
      <c r="A255" s="131" t="s">
        <v>812</v>
      </c>
      <c r="B255" s="132" t="s">
        <v>2450</v>
      </c>
      <c r="C255" s="132" t="s">
        <v>3953</v>
      </c>
      <c r="D255" s="92">
        <v>1</v>
      </c>
      <c r="E255" s="133">
        <v>36.700000000000003</v>
      </c>
      <c r="F255" s="134">
        <v>36.700000000000003</v>
      </c>
      <c r="G255" s="135">
        <v>1.79</v>
      </c>
      <c r="H255" s="135">
        <v>1.79</v>
      </c>
      <c r="I255" s="92" t="s">
        <v>170</v>
      </c>
      <c r="J255" s="92">
        <f>VLOOKUP(B255,'[1]09.02.2026'!$C$3:$J$2063,8,0)</f>
        <v>0</v>
      </c>
      <c r="K255" s="92">
        <f t="shared" si="12"/>
        <v>0</v>
      </c>
      <c r="L255" s="77"/>
      <c r="M255" s="77"/>
      <c r="N255" s="77"/>
      <c r="O255" s="77"/>
      <c r="P255" s="77">
        <v>1</v>
      </c>
      <c r="Q255" s="136"/>
      <c r="R255" s="136"/>
      <c r="S255" s="136"/>
      <c r="T255" s="73">
        <f t="shared" si="11"/>
        <v>0</v>
      </c>
      <c r="U255" s="151"/>
      <c r="V255" s="182"/>
      <c r="W255" s="163"/>
      <c r="X255" s="60">
        <f>VLOOKUP(B255,'[3]ВОМ КГ-3 СОЭКС'!$C$3:$G$2063,5,0)</f>
        <v>36.700000000000003</v>
      </c>
      <c r="Y255" s="161">
        <f t="shared" si="10"/>
        <v>0</v>
      </c>
    </row>
    <row r="256" spans="1:25" x14ac:dyDescent="0.3">
      <c r="A256" s="131" t="s">
        <v>815</v>
      </c>
      <c r="B256" s="132" t="s">
        <v>2451</v>
      </c>
      <c r="C256" s="132" t="s">
        <v>3954</v>
      </c>
      <c r="D256" s="92">
        <v>1</v>
      </c>
      <c r="E256" s="133">
        <v>200.1</v>
      </c>
      <c r="F256" s="134">
        <v>200.1</v>
      </c>
      <c r="G256" s="135">
        <v>9.73</v>
      </c>
      <c r="H256" s="135">
        <v>9.73</v>
      </c>
      <c r="I256" s="92" t="s">
        <v>170</v>
      </c>
      <c r="J256" s="92">
        <f>VLOOKUP(B256,'[1]09.02.2026'!$C$3:$J$2063,8,0)</f>
        <v>0</v>
      </c>
      <c r="K256" s="92">
        <f t="shared" si="12"/>
        <v>0</v>
      </c>
      <c r="L256" s="77"/>
      <c r="M256" s="77"/>
      <c r="N256" s="77"/>
      <c r="O256" s="77"/>
      <c r="P256" s="77">
        <v>1</v>
      </c>
      <c r="Q256" s="136"/>
      <c r="R256" s="136"/>
      <c r="S256" s="136"/>
      <c r="T256" s="73">
        <f>D256-L256-M256-N256-O256-P256-Q256-R256-S256</f>
        <v>0</v>
      </c>
      <c r="U256" s="151"/>
      <c r="V256" s="182"/>
      <c r="W256" s="163"/>
      <c r="X256" s="60">
        <f>VLOOKUP(B256,'[3]ВОМ КГ-3 СОЭКС'!$C$3:$G$2063,5,0)</f>
        <v>200.1</v>
      </c>
      <c r="Y256" s="161">
        <f t="shared" si="10"/>
        <v>0</v>
      </c>
    </row>
    <row r="257" spans="1:25" x14ac:dyDescent="0.3">
      <c r="A257" s="131" t="s">
        <v>818</v>
      </c>
      <c r="B257" s="132" t="s">
        <v>2452</v>
      </c>
      <c r="C257" s="132" t="s">
        <v>3955</v>
      </c>
      <c r="D257" s="92">
        <v>2</v>
      </c>
      <c r="E257" s="133">
        <v>275.7</v>
      </c>
      <c r="F257" s="134">
        <v>551.4</v>
      </c>
      <c r="G257" s="135">
        <v>13.4</v>
      </c>
      <c r="H257" s="135">
        <v>26.8</v>
      </c>
      <c r="I257" s="92" t="s">
        <v>170</v>
      </c>
      <c r="J257" s="92">
        <f>VLOOKUP(B257,'[1]09.02.2026'!$C$3:$J$2063,8,0)</f>
        <v>0</v>
      </c>
      <c r="K257" s="92">
        <f t="shared" si="12"/>
        <v>0</v>
      </c>
      <c r="L257" s="77"/>
      <c r="M257" s="77"/>
      <c r="N257" s="77"/>
      <c r="O257" s="77"/>
      <c r="P257" s="77">
        <v>1</v>
      </c>
      <c r="Q257" s="136"/>
      <c r="R257" s="136">
        <v>1</v>
      </c>
      <c r="S257" s="136"/>
      <c r="T257" s="73">
        <f>D257-L257-M257-N257-O257-P257-Q257-R257-S257</f>
        <v>0</v>
      </c>
      <c r="U257" s="151"/>
      <c r="V257" s="182"/>
      <c r="W257" s="163"/>
      <c r="X257" s="60">
        <f>VLOOKUP(B257,'[3]ВОМ КГ-3 СОЭКС'!$C$3:$G$2063,5,0)</f>
        <v>551.4</v>
      </c>
      <c r="Y257" s="161">
        <f t="shared" si="10"/>
        <v>0</v>
      </c>
    </row>
    <row r="258" spans="1:25" x14ac:dyDescent="0.3">
      <c r="A258" s="131" t="s">
        <v>821</v>
      </c>
      <c r="B258" s="132" t="s">
        <v>2453</v>
      </c>
      <c r="C258" s="132" t="s">
        <v>3956</v>
      </c>
      <c r="D258" s="92">
        <v>2</v>
      </c>
      <c r="E258" s="133">
        <v>256</v>
      </c>
      <c r="F258" s="134">
        <v>512</v>
      </c>
      <c r="G258" s="135">
        <v>12.45</v>
      </c>
      <c r="H258" s="135">
        <v>24.9</v>
      </c>
      <c r="I258" s="92" t="s">
        <v>170</v>
      </c>
      <c r="J258" s="92">
        <f>VLOOKUP(B258,'[1]09.02.2026'!$C$3:$J$2063,8,0)</f>
        <v>0</v>
      </c>
      <c r="K258" s="92">
        <f t="shared" si="12"/>
        <v>0</v>
      </c>
      <c r="L258" s="77"/>
      <c r="M258" s="77"/>
      <c r="N258" s="77"/>
      <c r="O258" s="77"/>
      <c r="P258" s="77">
        <v>1</v>
      </c>
      <c r="Q258" s="136"/>
      <c r="R258" s="136">
        <v>1</v>
      </c>
      <c r="S258" s="136"/>
      <c r="T258" s="73">
        <f>D258-L258-M258-N258-O258-P258-Q258-R258-S258</f>
        <v>0</v>
      </c>
      <c r="U258" s="151"/>
      <c r="V258" s="182"/>
      <c r="W258" s="163"/>
      <c r="X258" s="60">
        <f>VLOOKUP(B258,'[3]ВОМ КГ-3 СОЭКС'!$C$3:$G$2063,5,0)</f>
        <v>512</v>
      </c>
      <c r="Y258" s="161">
        <f t="shared" si="10"/>
        <v>0</v>
      </c>
    </row>
    <row r="259" spans="1:25" x14ac:dyDescent="0.3">
      <c r="A259" s="131" t="s">
        <v>824</v>
      </c>
      <c r="B259" s="132" t="s">
        <v>2454</v>
      </c>
      <c r="C259" s="132" t="s">
        <v>3957</v>
      </c>
      <c r="D259" s="92">
        <v>2</v>
      </c>
      <c r="E259" s="133">
        <v>276.39999999999998</v>
      </c>
      <c r="F259" s="134">
        <v>552.79999999999995</v>
      </c>
      <c r="G259" s="135">
        <v>13.43</v>
      </c>
      <c r="H259" s="135">
        <v>26.86</v>
      </c>
      <c r="I259" s="92" t="s">
        <v>170</v>
      </c>
      <c r="J259" s="92">
        <f>VLOOKUP(B259,'[1]09.02.2026'!$C$3:$J$2063,8,0)</f>
        <v>0</v>
      </c>
      <c r="K259" s="92">
        <f t="shared" si="12"/>
        <v>0</v>
      </c>
      <c r="L259" s="77"/>
      <c r="M259" s="77"/>
      <c r="N259" s="77"/>
      <c r="O259" s="77"/>
      <c r="P259" s="77">
        <v>1</v>
      </c>
      <c r="Q259" s="136"/>
      <c r="R259" s="136">
        <v>1</v>
      </c>
      <c r="S259" s="136"/>
      <c r="T259" s="73">
        <f>D259-L259-M259-N259-O259-P259-Q259-R259-S259</f>
        <v>0</v>
      </c>
      <c r="U259" s="151"/>
      <c r="V259" s="182"/>
      <c r="W259" s="163"/>
      <c r="X259" s="60">
        <f>VLOOKUP(B259,'[3]ВОМ КГ-3 СОЭКС'!$C$3:$G$2063,5,0)</f>
        <v>552.79999999999995</v>
      </c>
      <c r="Y259" s="161">
        <f t="shared" ref="Y259:Y322" si="13">F259-X259</f>
        <v>0</v>
      </c>
    </row>
    <row r="260" spans="1:25" x14ac:dyDescent="0.3">
      <c r="A260" s="131" t="s">
        <v>827</v>
      </c>
      <c r="B260" s="132" t="s">
        <v>2455</v>
      </c>
      <c r="C260" s="132" t="s">
        <v>3958</v>
      </c>
      <c r="D260" s="92">
        <v>2</v>
      </c>
      <c r="E260" s="133">
        <v>256.60000000000002</v>
      </c>
      <c r="F260" s="134">
        <v>513.20000000000005</v>
      </c>
      <c r="G260" s="135">
        <v>12.49</v>
      </c>
      <c r="H260" s="135">
        <v>24.98</v>
      </c>
      <c r="I260" s="92" t="s">
        <v>170</v>
      </c>
      <c r="J260" s="92">
        <f>VLOOKUP(B260,'[1]09.02.2026'!$C$3:$J$2063,8,0)</f>
        <v>0</v>
      </c>
      <c r="K260" s="92">
        <f t="shared" si="12"/>
        <v>0</v>
      </c>
      <c r="L260" s="77"/>
      <c r="M260" s="77"/>
      <c r="N260" s="77"/>
      <c r="O260" s="77"/>
      <c r="P260" s="77">
        <v>1</v>
      </c>
      <c r="Q260" s="136"/>
      <c r="R260" s="136">
        <v>1</v>
      </c>
      <c r="S260" s="136"/>
      <c r="T260" s="73">
        <f>D260-L260-M260-N260-O260-P260-Q260-R260-S260</f>
        <v>0</v>
      </c>
      <c r="U260" s="151"/>
      <c r="V260" s="182"/>
      <c r="W260" s="163"/>
      <c r="X260" s="60">
        <f>VLOOKUP(B260,'[3]ВОМ КГ-3 СОЭКС'!$C$3:$G$2063,5,0)</f>
        <v>513.20000000000005</v>
      </c>
      <c r="Y260" s="161">
        <f t="shared" si="13"/>
        <v>0</v>
      </c>
    </row>
    <row r="261" spans="1:25" x14ac:dyDescent="0.3">
      <c r="A261" s="131" t="s">
        <v>830</v>
      </c>
      <c r="B261" s="132" t="s">
        <v>2456</v>
      </c>
      <c r="C261" s="132" t="s">
        <v>3959</v>
      </c>
      <c r="D261" s="92">
        <v>1</v>
      </c>
      <c r="E261" s="133">
        <v>69.7</v>
      </c>
      <c r="F261" s="134">
        <v>69.7</v>
      </c>
      <c r="G261" s="135">
        <v>3.4</v>
      </c>
      <c r="H261" s="135">
        <v>3.4</v>
      </c>
      <c r="I261" s="92" t="s">
        <v>170</v>
      </c>
      <c r="J261" s="92">
        <f>VLOOKUP(B261,'[1]09.02.2026'!$C$3:$J$2063,8,0)</f>
        <v>0</v>
      </c>
      <c r="K261" s="92">
        <f t="shared" si="12"/>
        <v>0</v>
      </c>
      <c r="L261" s="77"/>
      <c r="M261" s="77"/>
      <c r="N261" s="77"/>
      <c r="O261" s="77"/>
      <c r="P261" s="77">
        <v>1</v>
      </c>
      <c r="Q261" s="136"/>
      <c r="R261" s="136"/>
      <c r="S261" s="136"/>
      <c r="T261" s="73">
        <f t="shared" ref="T261:T324" si="14">D261-L261-M261-N261-O261-P261-Q261-R261-S261</f>
        <v>0</v>
      </c>
      <c r="U261" s="151"/>
      <c r="V261" s="182"/>
      <c r="W261" s="163"/>
      <c r="X261" s="60">
        <f>VLOOKUP(B261,'[3]ВОМ КГ-3 СОЭКС'!$C$3:$G$2063,5,0)</f>
        <v>69.7</v>
      </c>
      <c r="Y261" s="161">
        <f t="shared" si="13"/>
        <v>0</v>
      </c>
    </row>
    <row r="262" spans="1:25" x14ac:dyDescent="0.3">
      <c r="A262" s="131" t="s">
        <v>833</v>
      </c>
      <c r="B262" s="132" t="s">
        <v>2457</v>
      </c>
      <c r="C262" s="132" t="s">
        <v>3960</v>
      </c>
      <c r="D262" s="92">
        <v>1</v>
      </c>
      <c r="E262" s="133">
        <v>41.8</v>
      </c>
      <c r="F262" s="134">
        <v>41.8</v>
      </c>
      <c r="G262" s="135">
        <v>2.0299999999999998</v>
      </c>
      <c r="H262" s="135">
        <v>2.0299999999999998</v>
      </c>
      <c r="I262" s="92" t="s">
        <v>170</v>
      </c>
      <c r="J262" s="92">
        <f>VLOOKUP(B262,'[1]09.02.2026'!$C$3:$J$2063,8,0)</f>
        <v>0</v>
      </c>
      <c r="K262" s="92">
        <f t="shared" si="12"/>
        <v>0</v>
      </c>
      <c r="L262" s="77"/>
      <c r="M262" s="77"/>
      <c r="N262" s="77"/>
      <c r="O262" s="77"/>
      <c r="P262" s="77">
        <v>1</v>
      </c>
      <c r="Q262" s="136"/>
      <c r="R262" s="136"/>
      <c r="S262" s="136"/>
      <c r="T262" s="73">
        <f t="shared" si="14"/>
        <v>0</v>
      </c>
      <c r="U262" s="151"/>
      <c r="V262" s="182"/>
      <c r="W262" s="163"/>
      <c r="X262" s="60">
        <f>VLOOKUP(B262,'[3]ВОМ КГ-3 СОЭКС'!$C$3:$G$2063,5,0)</f>
        <v>41.8</v>
      </c>
      <c r="Y262" s="161">
        <f t="shared" si="13"/>
        <v>0</v>
      </c>
    </row>
    <row r="263" spans="1:25" x14ac:dyDescent="0.3">
      <c r="A263" s="131" t="s">
        <v>836</v>
      </c>
      <c r="B263" s="132" t="s">
        <v>2458</v>
      </c>
      <c r="C263" s="132" t="s">
        <v>3961</v>
      </c>
      <c r="D263" s="92">
        <v>1</v>
      </c>
      <c r="E263" s="133">
        <v>56.3</v>
      </c>
      <c r="F263" s="134">
        <v>56.3</v>
      </c>
      <c r="G263" s="135">
        <v>2.75</v>
      </c>
      <c r="H263" s="135">
        <v>2.75</v>
      </c>
      <c r="I263" s="92" t="s">
        <v>170</v>
      </c>
      <c r="J263" s="92">
        <f>VLOOKUP(B263,'[1]09.02.2026'!$C$3:$J$2063,8,0)</f>
        <v>0</v>
      </c>
      <c r="K263" s="92">
        <f t="shared" si="12"/>
        <v>0</v>
      </c>
      <c r="L263" s="77"/>
      <c r="M263" s="77"/>
      <c r="N263" s="77"/>
      <c r="O263" s="77"/>
      <c r="P263" s="77">
        <v>1</v>
      </c>
      <c r="Q263" s="136"/>
      <c r="R263" s="136"/>
      <c r="S263" s="136"/>
      <c r="T263" s="73">
        <f t="shared" si="14"/>
        <v>0</v>
      </c>
      <c r="U263" s="151"/>
      <c r="V263" s="182"/>
      <c r="W263" s="163"/>
      <c r="X263" s="60">
        <f>VLOOKUP(B263,'[3]ВОМ КГ-3 СОЭКС'!$C$3:$G$2063,5,0)</f>
        <v>56.3</v>
      </c>
      <c r="Y263" s="161">
        <f t="shared" si="13"/>
        <v>0</v>
      </c>
    </row>
    <row r="264" spans="1:25" x14ac:dyDescent="0.3">
      <c r="A264" s="131" t="s">
        <v>839</v>
      </c>
      <c r="B264" s="132" t="s">
        <v>2459</v>
      </c>
      <c r="C264" s="132" t="s">
        <v>3962</v>
      </c>
      <c r="D264" s="92">
        <v>1</v>
      </c>
      <c r="E264" s="133">
        <v>58.4</v>
      </c>
      <c r="F264" s="134">
        <v>58.4</v>
      </c>
      <c r="G264" s="135">
        <v>2.85</v>
      </c>
      <c r="H264" s="135">
        <v>2.85</v>
      </c>
      <c r="I264" s="92" t="s">
        <v>170</v>
      </c>
      <c r="J264" s="92">
        <f>VLOOKUP(B264,'[1]09.02.2026'!$C$3:$J$2063,8,0)</f>
        <v>0</v>
      </c>
      <c r="K264" s="92">
        <f t="shared" si="12"/>
        <v>0</v>
      </c>
      <c r="L264" s="77"/>
      <c r="M264" s="77"/>
      <c r="N264" s="77"/>
      <c r="O264" s="77"/>
      <c r="P264" s="77">
        <v>1</v>
      </c>
      <c r="Q264" s="136"/>
      <c r="R264" s="136"/>
      <c r="S264" s="136"/>
      <c r="T264" s="73">
        <f t="shared" si="14"/>
        <v>0</v>
      </c>
      <c r="U264" s="151"/>
      <c r="V264" s="182"/>
      <c r="W264" s="163"/>
      <c r="X264" s="60">
        <f>VLOOKUP(B264,'[3]ВОМ КГ-3 СОЭКС'!$C$3:$G$2063,5,0)</f>
        <v>58.4</v>
      </c>
      <c r="Y264" s="161">
        <f t="shared" si="13"/>
        <v>0</v>
      </c>
    </row>
    <row r="265" spans="1:25" x14ac:dyDescent="0.3">
      <c r="A265" s="131" t="s">
        <v>842</v>
      </c>
      <c r="B265" s="132" t="s">
        <v>2460</v>
      </c>
      <c r="C265" s="132" t="s">
        <v>3963</v>
      </c>
      <c r="D265" s="92">
        <v>1</v>
      </c>
      <c r="E265" s="133">
        <v>41.7</v>
      </c>
      <c r="F265" s="134">
        <v>41.7</v>
      </c>
      <c r="G265" s="135">
        <v>2.0299999999999998</v>
      </c>
      <c r="H265" s="135">
        <v>2.0299999999999998</v>
      </c>
      <c r="I265" s="92" t="s">
        <v>170</v>
      </c>
      <c r="J265" s="92">
        <f>VLOOKUP(B265,'[1]09.02.2026'!$C$3:$J$2063,8,0)</f>
        <v>0</v>
      </c>
      <c r="K265" s="92">
        <f t="shared" si="12"/>
        <v>0</v>
      </c>
      <c r="L265" s="77"/>
      <c r="M265" s="77"/>
      <c r="N265" s="77"/>
      <c r="O265" s="77"/>
      <c r="P265" s="77">
        <v>1</v>
      </c>
      <c r="Q265" s="136"/>
      <c r="R265" s="136"/>
      <c r="S265" s="136"/>
      <c r="T265" s="73">
        <f t="shared" si="14"/>
        <v>0</v>
      </c>
      <c r="U265" s="151"/>
      <c r="V265" s="182"/>
      <c r="W265" s="163"/>
      <c r="X265" s="60">
        <f>VLOOKUP(B265,'[3]ВОМ КГ-3 СОЭКС'!$C$3:$G$2063,5,0)</f>
        <v>41.7</v>
      </c>
      <c r="Y265" s="161">
        <f t="shared" si="13"/>
        <v>0</v>
      </c>
    </row>
    <row r="266" spans="1:25" x14ac:dyDescent="0.3">
      <c r="A266" s="131" t="s">
        <v>845</v>
      </c>
      <c r="B266" s="132" t="s">
        <v>2461</v>
      </c>
      <c r="C266" s="132" t="s">
        <v>3964</v>
      </c>
      <c r="D266" s="92">
        <v>1</v>
      </c>
      <c r="E266" s="133">
        <v>27</v>
      </c>
      <c r="F266" s="134">
        <v>27</v>
      </c>
      <c r="G266" s="135">
        <v>1.31</v>
      </c>
      <c r="H266" s="135">
        <v>1.31</v>
      </c>
      <c r="I266" s="92" t="s">
        <v>170</v>
      </c>
      <c r="J266" s="92">
        <f>VLOOKUP(B266,'[1]09.02.2026'!$C$3:$J$2063,8,0)</f>
        <v>0</v>
      </c>
      <c r="K266" s="92">
        <f t="shared" si="12"/>
        <v>0</v>
      </c>
      <c r="L266" s="77"/>
      <c r="M266" s="77"/>
      <c r="N266" s="77"/>
      <c r="O266" s="77"/>
      <c r="P266" s="77">
        <v>1</v>
      </c>
      <c r="Q266" s="136"/>
      <c r="R266" s="136"/>
      <c r="S266" s="136"/>
      <c r="T266" s="73">
        <f t="shared" si="14"/>
        <v>0</v>
      </c>
      <c r="U266" s="151"/>
      <c r="V266" s="182"/>
      <c r="W266" s="163"/>
      <c r="X266" s="60">
        <f>VLOOKUP(B266,'[3]ВОМ КГ-3 СОЭКС'!$C$3:$G$2063,5,0)</f>
        <v>27</v>
      </c>
      <c r="Y266" s="161">
        <f t="shared" si="13"/>
        <v>0</v>
      </c>
    </row>
    <row r="267" spans="1:25" x14ac:dyDescent="0.3">
      <c r="A267" s="131" t="s">
        <v>848</v>
      </c>
      <c r="B267" s="132" t="s">
        <v>2462</v>
      </c>
      <c r="C267" s="132" t="s">
        <v>3965</v>
      </c>
      <c r="D267" s="92">
        <v>1</v>
      </c>
      <c r="E267" s="133">
        <v>40.1</v>
      </c>
      <c r="F267" s="134">
        <v>40.1</v>
      </c>
      <c r="G267" s="135">
        <v>1.95</v>
      </c>
      <c r="H267" s="135">
        <v>1.95</v>
      </c>
      <c r="I267" s="92" t="s">
        <v>170</v>
      </c>
      <c r="J267" s="92">
        <f>VLOOKUP(B267,'[1]09.02.2026'!$C$3:$J$2063,8,0)</f>
        <v>0</v>
      </c>
      <c r="K267" s="92">
        <f t="shared" si="12"/>
        <v>0</v>
      </c>
      <c r="L267" s="77"/>
      <c r="M267" s="77"/>
      <c r="N267" s="77"/>
      <c r="O267" s="77"/>
      <c r="P267" s="77">
        <v>1</v>
      </c>
      <c r="Q267" s="136"/>
      <c r="R267" s="136"/>
      <c r="S267" s="136"/>
      <c r="T267" s="73">
        <f t="shared" si="14"/>
        <v>0</v>
      </c>
      <c r="U267" s="151"/>
      <c r="V267" s="182"/>
      <c r="W267" s="163"/>
      <c r="X267" s="60">
        <f>VLOOKUP(B267,'[3]ВОМ КГ-3 СОЭКС'!$C$3:$G$2063,5,0)</f>
        <v>40.1</v>
      </c>
      <c r="Y267" s="161">
        <f t="shared" si="13"/>
        <v>0</v>
      </c>
    </row>
    <row r="268" spans="1:25" x14ac:dyDescent="0.3">
      <c r="A268" s="131" t="s">
        <v>851</v>
      </c>
      <c r="B268" s="132" t="s">
        <v>2463</v>
      </c>
      <c r="C268" s="132" t="s">
        <v>3966</v>
      </c>
      <c r="D268" s="92">
        <v>1</v>
      </c>
      <c r="E268" s="133">
        <v>37.4</v>
      </c>
      <c r="F268" s="134">
        <v>37.4</v>
      </c>
      <c r="G268" s="135">
        <v>1.82</v>
      </c>
      <c r="H268" s="135">
        <v>1.82</v>
      </c>
      <c r="I268" s="92" t="s">
        <v>170</v>
      </c>
      <c r="J268" s="92">
        <f>VLOOKUP(B268,'[1]09.02.2026'!$C$3:$J$2063,8,0)</f>
        <v>0</v>
      </c>
      <c r="K268" s="92">
        <f t="shared" si="12"/>
        <v>0</v>
      </c>
      <c r="L268" s="77"/>
      <c r="M268" s="77"/>
      <c r="N268" s="77"/>
      <c r="O268" s="77"/>
      <c r="P268" s="77">
        <v>1</v>
      </c>
      <c r="Q268" s="136"/>
      <c r="R268" s="136"/>
      <c r="S268" s="136"/>
      <c r="T268" s="73">
        <f t="shared" si="14"/>
        <v>0</v>
      </c>
      <c r="U268" s="151"/>
      <c r="V268" s="182"/>
      <c r="W268" s="163"/>
      <c r="X268" s="60">
        <f>VLOOKUP(B268,'[3]ВОМ КГ-3 СОЭКС'!$C$3:$G$2063,5,0)</f>
        <v>37.4</v>
      </c>
      <c r="Y268" s="161">
        <f t="shared" si="13"/>
        <v>0</v>
      </c>
    </row>
    <row r="269" spans="1:25" x14ac:dyDescent="0.3">
      <c r="A269" s="131" t="s">
        <v>854</v>
      </c>
      <c r="B269" s="132" t="s">
        <v>2464</v>
      </c>
      <c r="C269" s="132" t="s">
        <v>3967</v>
      </c>
      <c r="D269" s="92">
        <v>7</v>
      </c>
      <c r="E269" s="133">
        <v>219.6</v>
      </c>
      <c r="F269" s="134">
        <v>1537.2</v>
      </c>
      <c r="G269" s="135">
        <v>10.69</v>
      </c>
      <c r="H269" s="135">
        <v>74.83</v>
      </c>
      <c r="I269" s="92" t="s">
        <v>170</v>
      </c>
      <c r="J269" s="92">
        <f>VLOOKUP(B269,'[1]09.02.2026'!$C$3:$J$2063,8,0)</f>
        <v>0</v>
      </c>
      <c r="K269" s="92">
        <f t="shared" si="12"/>
        <v>0</v>
      </c>
      <c r="L269" s="77"/>
      <c r="M269" s="77"/>
      <c r="N269" s="77"/>
      <c r="O269" s="77"/>
      <c r="P269" s="77">
        <v>1</v>
      </c>
      <c r="Q269" s="136">
        <v>2</v>
      </c>
      <c r="R269" s="136">
        <v>2</v>
      </c>
      <c r="S269" s="136">
        <v>2</v>
      </c>
      <c r="T269" s="73">
        <f t="shared" si="14"/>
        <v>0</v>
      </c>
      <c r="U269" s="151"/>
      <c r="V269" s="182"/>
      <c r="W269" s="163"/>
      <c r="X269" s="60">
        <f>VLOOKUP(B269,'[3]ВОМ КГ-3 СОЭКС'!$C$3:$G$2063,5,0)</f>
        <v>1537.2</v>
      </c>
      <c r="Y269" s="161">
        <f t="shared" si="13"/>
        <v>0</v>
      </c>
    </row>
    <row r="270" spans="1:25" x14ac:dyDescent="0.3">
      <c r="A270" s="131" t="s">
        <v>857</v>
      </c>
      <c r="B270" s="132" t="s">
        <v>2465</v>
      </c>
      <c r="C270" s="132" t="s">
        <v>3968</v>
      </c>
      <c r="D270" s="92">
        <v>7</v>
      </c>
      <c r="E270" s="133">
        <v>201.5</v>
      </c>
      <c r="F270" s="134">
        <v>1410.5</v>
      </c>
      <c r="G270" s="135">
        <v>9.8000000000000007</v>
      </c>
      <c r="H270" s="135">
        <v>68.599999999999994</v>
      </c>
      <c r="I270" s="92" t="s">
        <v>170</v>
      </c>
      <c r="J270" s="92">
        <f>VLOOKUP(B270,'[1]09.02.2026'!$C$3:$J$2063,8,0)</f>
        <v>0</v>
      </c>
      <c r="K270" s="92">
        <f t="shared" si="12"/>
        <v>0</v>
      </c>
      <c r="L270" s="77"/>
      <c r="M270" s="77"/>
      <c r="N270" s="77"/>
      <c r="O270" s="77"/>
      <c r="P270" s="77">
        <v>1</v>
      </c>
      <c r="Q270" s="136">
        <v>2</v>
      </c>
      <c r="R270" s="136">
        <v>2</v>
      </c>
      <c r="S270" s="136">
        <v>2</v>
      </c>
      <c r="T270" s="73">
        <f t="shared" si="14"/>
        <v>0</v>
      </c>
      <c r="U270" s="151"/>
      <c r="V270" s="182"/>
      <c r="W270" s="163"/>
      <c r="X270" s="60">
        <f>VLOOKUP(B270,'[3]ВОМ КГ-3 СОЭКС'!$C$3:$G$2063,5,0)</f>
        <v>1410.5</v>
      </c>
      <c r="Y270" s="161">
        <f t="shared" si="13"/>
        <v>0</v>
      </c>
    </row>
    <row r="271" spans="1:25" x14ac:dyDescent="0.3">
      <c r="A271" s="131" t="s">
        <v>860</v>
      </c>
      <c r="B271" s="132" t="s">
        <v>2466</v>
      </c>
      <c r="C271" s="132" t="s">
        <v>3969</v>
      </c>
      <c r="D271" s="92">
        <v>2</v>
      </c>
      <c r="E271" s="133">
        <v>166.3</v>
      </c>
      <c r="F271" s="134">
        <v>332.6</v>
      </c>
      <c r="G271" s="135">
        <v>8.11</v>
      </c>
      <c r="H271" s="135">
        <v>16.22</v>
      </c>
      <c r="I271" s="92" t="s">
        <v>170</v>
      </c>
      <c r="J271" s="92">
        <f>VLOOKUP(B271,'[1]09.02.2026'!$C$3:$J$2063,8,0)</f>
        <v>0</v>
      </c>
      <c r="K271" s="92">
        <f t="shared" si="12"/>
        <v>0</v>
      </c>
      <c r="L271" s="77"/>
      <c r="M271" s="77"/>
      <c r="N271" s="77"/>
      <c r="O271" s="77"/>
      <c r="P271" s="77">
        <v>1</v>
      </c>
      <c r="Q271" s="136"/>
      <c r="R271" s="136"/>
      <c r="S271" s="136">
        <v>1</v>
      </c>
      <c r="T271" s="73">
        <f t="shared" si="14"/>
        <v>0</v>
      </c>
      <c r="U271" s="151"/>
      <c r="V271" s="182"/>
      <c r="W271" s="163"/>
      <c r="X271" s="60">
        <f>VLOOKUP(B271,'[3]ВОМ КГ-3 СОЭКС'!$C$3:$G$2063,5,0)</f>
        <v>332.6</v>
      </c>
      <c r="Y271" s="161">
        <f t="shared" si="13"/>
        <v>0</v>
      </c>
    </row>
    <row r="272" spans="1:25" x14ac:dyDescent="0.3">
      <c r="A272" s="131" t="s">
        <v>863</v>
      </c>
      <c r="B272" s="132" t="s">
        <v>2467</v>
      </c>
      <c r="C272" s="132" t="s">
        <v>3970</v>
      </c>
      <c r="D272" s="92">
        <v>2</v>
      </c>
      <c r="E272" s="133">
        <v>276.60000000000002</v>
      </c>
      <c r="F272" s="134">
        <v>553.20000000000005</v>
      </c>
      <c r="G272" s="135">
        <v>13.44</v>
      </c>
      <c r="H272" s="135">
        <v>26.88</v>
      </c>
      <c r="I272" s="92" t="s">
        <v>170</v>
      </c>
      <c r="J272" s="92">
        <f>VLOOKUP(B272,'[1]09.02.2026'!$C$3:$J$2063,8,0)</f>
        <v>0</v>
      </c>
      <c r="K272" s="92">
        <f t="shared" si="12"/>
        <v>0</v>
      </c>
      <c r="L272" s="77"/>
      <c r="M272" s="77"/>
      <c r="N272" s="77"/>
      <c r="O272" s="77"/>
      <c r="P272" s="77">
        <v>1</v>
      </c>
      <c r="Q272" s="136"/>
      <c r="R272" s="136"/>
      <c r="S272" s="136">
        <v>1</v>
      </c>
      <c r="T272" s="73">
        <f t="shared" si="14"/>
        <v>0</v>
      </c>
      <c r="U272" s="151"/>
      <c r="V272" s="182"/>
      <c r="W272" s="163"/>
      <c r="X272" s="60">
        <f>VLOOKUP(B272,'[3]ВОМ КГ-3 СОЭКС'!$C$3:$G$2063,5,0)</f>
        <v>553.20000000000005</v>
      </c>
      <c r="Y272" s="161">
        <f t="shared" si="13"/>
        <v>0</v>
      </c>
    </row>
    <row r="273" spans="1:25" x14ac:dyDescent="0.3">
      <c r="A273" s="131" t="s">
        <v>866</v>
      </c>
      <c r="B273" s="132" t="s">
        <v>2468</v>
      </c>
      <c r="C273" s="132" t="s">
        <v>3971</v>
      </c>
      <c r="D273" s="92">
        <v>2</v>
      </c>
      <c r="E273" s="133">
        <v>256.7</v>
      </c>
      <c r="F273" s="134">
        <v>513.4</v>
      </c>
      <c r="G273" s="135">
        <v>12.49</v>
      </c>
      <c r="H273" s="135">
        <v>24.98</v>
      </c>
      <c r="I273" s="92" t="s">
        <v>170</v>
      </c>
      <c r="J273" s="92">
        <f>VLOOKUP(B273,'[1]09.02.2026'!$C$3:$J$2063,8,0)</f>
        <v>0</v>
      </c>
      <c r="K273" s="92">
        <f t="shared" si="12"/>
        <v>0</v>
      </c>
      <c r="L273" s="77"/>
      <c r="M273" s="77"/>
      <c r="N273" s="77"/>
      <c r="O273" s="77"/>
      <c r="P273" s="77">
        <v>1</v>
      </c>
      <c r="Q273" s="136"/>
      <c r="R273" s="136"/>
      <c r="S273" s="136">
        <v>1</v>
      </c>
      <c r="T273" s="73">
        <f t="shared" si="14"/>
        <v>0</v>
      </c>
      <c r="U273" s="151"/>
      <c r="V273" s="182"/>
      <c r="W273" s="163"/>
      <c r="X273" s="60">
        <f>VLOOKUP(B273,'[3]ВОМ КГ-3 СОЭКС'!$C$3:$G$2063,5,0)</f>
        <v>513.4</v>
      </c>
      <c r="Y273" s="161">
        <f t="shared" si="13"/>
        <v>0</v>
      </c>
    </row>
    <row r="274" spans="1:25" x14ac:dyDescent="0.3">
      <c r="A274" s="131" t="s">
        <v>869</v>
      </c>
      <c r="B274" s="132" t="s">
        <v>2469</v>
      </c>
      <c r="C274" s="132" t="s">
        <v>3972</v>
      </c>
      <c r="D274" s="92">
        <v>2</v>
      </c>
      <c r="E274" s="133">
        <v>227.7</v>
      </c>
      <c r="F274" s="134">
        <v>455.4</v>
      </c>
      <c r="G274" s="135">
        <v>11.07</v>
      </c>
      <c r="H274" s="135">
        <v>22.14</v>
      </c>
      <c r="I274" s="92" t="s">
        <v>170</v>
      </c>
      <c r="J274" s="92">
        <f>VLOOKUP(B274,'[1]09.02.2026'!$C$3:$J$2063,8,0)</f>
        <v>0</v>
      </c>
      <c r="K274" s="92">
        <f t="shared" si="12"/>
        <v>0</v>
      </c>
      <c r="L274" s="77"/>
      <c r="M274" s="77"/>
      <c r="N274" s="77"/>
      <c r="O274" s="77"/>
      <c r="P274" s="77">
        <v>1</v>
      </c>
      <c r="Q274" s="136"/>
      <c r="R274" s="136"/>
      <c r="S274" s="136">
        <v>1</v>
      </c>
      <c r="T274" s="73">
        <f t="shared" si="14"/>
        <v>0</v>
      </c>
      <c r="U274" s="151"/>
      <c r="V274" s="182"/>
      <c r="W274" s="163"/>
      <c r="X274" s="60">
        <f>VLOOKUP(B274,'[3]ВОМ КГ-3 СОЭКС'!$C$3:$G$2063,5,0)</f>
        <v>455.4</v>
      </c>
      <c r="Y274" s="161">
        <f t="shared" si="13"/>
        <v>0</v>
      </c>
    </row>
    <row r="275" spans="1:25" x14ac:dyDescent="0.3">
      <c r="A275" s="131" t="s">
        <v>872</v>
      </c>
      <c r="B275" s="132" t="s">
        <v>2470</v>
      </c>
      <c r="C275" s="132" t="s">
        <v>3973</v>
      </c>
      <c r="D275" s="92">
        <v>2</v>
      </c>
      <c r="E275" s="133">
        <v>206.9</v>
      </c>
      <c r="F275" s="134">
        <v>413.8</v>
      </c>
      <c r="G275" s="135">
        <v>10.08</v>
      </c>
      <c r="H275" s="135">
        <v>20.16</v>
      </c>
      <c r="I275" s="92" t="s">
        <v>170</v>
      </c>
      <c r="J275" s="92">
        <f>VLOOKUP(B275,'[1]09.02.2026'!$C$3:$J$2063,8,0)</f>
        <v>0</v>
      </c>
      <c r="K275" s="92">
        <f t="shared" si="12"/>
        <v>0</v>
      </c>
      <c r="L275" s="77"/>
      <c r="M275" s="77"/>
      <c r="N275" s="77"/>
      <c r="O275" s="77"/>
      <c r="P275" s="77">
        <v>1</v>
      </c>
      <c r="Q275" s="136"/>
      <c r="R275" s="136"/>
      <c r="S275" s="136">
        <v>1</v>
      </c>
      <c r="T275" s="73">
        <f t="shared" si="14"/>
        <v>0</v>
      </c>
      <c r="U275" s="151"/>
      <c r="V275" s="182"/>
      <c r="W275" s="163"/>
      <c r="X275" s="60">
        <f>VLOOKUP(B275,'[3]ВОМ КГ-3 СОЭКС'!$C$3:$G$2063,5,0)</f>
        <v>413.8</v>
      </c>
      <c r="Y275" s="161">
        <f t="shared" si="13"/>
        <v>0</v>
      </c>
    </row>
    <row r="276" spans="1:25" x14ac:dyDescent="0.3">
      <c r="A276" s="131" t="s">
        <v>875</v>
      </c>
      <c r="B276" s="132" t="s">
        <v>2471</v>
      </c>
      <c r="C276" s="132" t="s">
        <v>3974</v>
      </c>
      <c r="D276" s="92">
        <v>2</v>
      </c>
      <c r="E276" s="133">
        <v>275.7</v>
      </c>
      <c r="F276" s="134">
        <v>551.4</v>
      </c>
      <c r="G276" s="135">
        <v>13.4</v>
      </c>
      <c r="H276" s="135">
        <v>26.8</v>
      </c>
      <c r="I276" s="92" t="s">
        <v>170</v>
      </c>
      <c r="J276" s="92">
        <f>VLOOKUP(B276,'[1]09.02.2026'!$C$3:$J$2063,8,0)</f>
        <v>0</v>
      </c>
      <c r="K276" s="92">
        <f t="shared" ref="K276:K339" si="15">J276*E276</f>
        <v>0</v>
      </c>
      <c r="L276" s="77"/>
      <c r="M276" s="77"/>
      <c r="N276" s="77"/>
      <c r="O276" s="77"/>
      <c r="P276" s="77">
        <v>1</v>
      </c>
      <c r="Q276" s="136"/>
      <c r="R276" s="136"/>
      <c r="S276" s="136">
        <v>1</v>
      </c>
      <c r="T276" s="73">
        <f t="shared" si="14"/>
        <v>0</v>
      </c>
      <c r="U276" s="151"/>
      <c r="V276" s="182"/>
      <c r="W276" s="163"/>
      <c r="X276" s="60">
        <f>VLOOKUP(B276,'[3]ВОМ КГ-3 СОЭКС'!$C$3:$G$2063,5,0)</f>
        <v>551.4</v>
      </c>
      <c r="Y276" s="161">
        <f t="shared" si="13"/>
        <v>0</v>
      </c>
    </row>
    <row r="277" spans="1:25" x14ac:dyDescent="0.3">
      <c r="A277" s="131" t="s">
        <v>878</v>
      </c>
      <c r="B277" s="132" t="s">
        <v>2472</v>
      </c>
      <c r="C277" s="132" t="s">
        <v>3975</v>
      </c>
      <c r="D277" s="92">
        <v>2</v>
      </c>
      <c r="E277" s="133">
        <v>256</v>
      </c>
      <c r="F277" s="134">
        <v>512</v>
      </c>
      <c r="G277" s="135">
        <v>12.45</v>
      </c>
      <c r="H277" s="135">
        <v>24.9</v>
      </c>
      <c r="I277" s="92" t="s">
        <v>170</v>
      </c>
      <c r="J277" s="92">
        <f>VLOOKUP(B277,'[1]09.02.2026'!$C$3:$J$2063,8,0)</f>
        <v>0</v>
      </c>
      <c r="K277" s="92">
        <f t="shared" si="15"/>
        <v>0</v>
      </c>
      <c r="L277" s="77"/>
      <c r="M277" s="77"/>
      <c r="N277" s="77"/>
      <c r="O277" s="77"/>
      <c r="P277" s="77">
        <v>1</v>
      </c>
      <c r="Q277" s="136"/>
      <c r="R277" s="136"/>
      <c r="S277" s="136">
        <v>1</v>
      </c>
      <c r="T277" s="73">
        <f t="shared" si="14"/>
        <v>0</v>
      </c>
      <c r="U277" s="151"/>
      <c r="V277" s="182"/>
      <c r="W277" s="163"/>
      <c r="X277" s="60">
        <f>VLOOKUP(B277,'[3]ВОМ КГ-3 СОЭКС'!$C$3:$G$2063,5,0)</f>
        <v>512</v>
      </c>
      <c r="Y277" s="161">
        <f t="shared" si="13"/>
        <v>0</v>
      </c>
    </row>
    <row r="278" spans="1:25" x14ac:dyDescent="0.3">
      <c r="A278" s="131" t="s">
        <v>881</v>
      </c>
      <c r="B278" s="132" t="s">
        <v>2473</v>
      </c>
      <c r="C278" s="132" t="s">
        <v>3976</v>
      </c>
      <c r="D278" s="92">
        <v>2</v>
      </c>
      <c r="E278" s="133">
        <v>192.4</v>
      </c>
      <c r="F278" s="134">
        <v>384.8</v>
      </c>
      <c r="G278" s="135">
        <v>9.3699999999999992</v>
      </c>
      <c r="H278" s="135">
        <v>18.739999999999998</v>
      </c>
      <c r="I278" s="92" t="s">
        <v>170</v>
      </c>
      <c r="J278" s="92">
        <f>VLOOKUP(B278,'[1]09.02.2026'!$C$3:$J$2063,8,0)</f>
        <v>0</v>
      </c>
      <c r="K278" s="92">
        <f t="shared" si="15"/>
        <v>0</v>
      </c>
      <c r="L278" s="77"/>
      <c r="M278" s="77"/>
      <c r="N278" s="77"/>
      <c r="O278" s="77"/>
      <c r="P278" s="77">
        <v>1</v>
      </c>
      <c r="Q278" s="136"/>
      <c r="R278" s="136"/>
      <c r="S278" s="136">
        <v>1</v>
      </c>
      <c r="T278" s="73">
        <f t="shared" si="14"/>
        <v>0</v>
      </c>
      <c r="U278" s="151"/>
      <c r="V278" s="182"/>
      <c r="W278" s="163"/>
      <c r="X278" s="60">
        <f>VLOOKUP(B278,'[3]ВОМ КГ-3 СОЭКС'!$C$3:$G$2063,5,0)</f>
        <v>384.8</v>
      </c>
      <c r="Y278" s="161">
        <f t="shared" si="13"/>
        <v>0</v>
      </c>
    </row>
    <row r="279" spans="1:25" x14ac:dyDescent="0.3">
      <c r="A279" s="131" t="s">
        <v>884</v>
      </c>
      <c r="B279" s="132" t="s">
        <v>2474</v>
      </c>
      <c r="C279" s="132" t="s">
        <v>3977</v>
      </c>
      <c r="D279" s="92">
        <v>7</v>
      </c>
      <c r="E279" s="133">
        <v>201.3</v>
      </c>
      <c r="F279" s="134">
        <v>1409.1</v>
      </c>
      <c r="G279" s="135">
        <v>9.7899999999999991</v>
      </c>
      <c r="H279" s="135">
        <v>68.53</v>
      </c>
      <c r="I279" s="92" t="s">
        <v>170</v>
      </c>
      <c r="J279" s="92">
        <f>VLOOKUP(B279,'[1]09.02.2026'!$C$3:$J$2063,8,0)</f>
        <v>0</v>
      </c>
      <c r="K279" s="92">
        <f t="shared" si="15"/>
        <v>0</v>
      </c>
      <c r="L279" s="77"/>
      <c r="M279" s="77"/>
      <c r="N279" s="77"/>
      <c r="O279" s="77"/>
      <c r="P279" s="77">
        <v>1</v>
      </c>
      <c r="Q279" s="136">
        <v>2</v>
      </c>
      <c r="R279" s="136">
        <v>2</v>
      </c>
      <c r="S279" s="136">
        <v>2</v>
      </c>
      <c r="T279" s="73">
        <f t="shared" si="14"/>
        <v>0</v>
      </c>
      <c r="U279" s="151"/>
      <c r="V279" s="182"/>
      <c r="W279" s="163"/>
      <c r="X279" s="60">
        <f>VLOOKUP(B279,'[3]ВОМ КГ-3 СОЭКС'!$C$3:$G$2063,5,0)</f>
        <v>1409.1</v>
      </c>
      <c r="Y279" s="161">
        <f t="shared" si="13"/>
        <v>0</v>
      </c>
    </row>
    <row r="280" spans="1:25" x14ac:dyDescent="0.3">
      <c r="A280" s="131" t="s">
        <v>887</v>
      </c>
      <c r="B280" s="132" t="s">
        <v>2475</v>
      </c>
      <c r="C280" s="132" t="s">
        <v>3978</v>
      </c>
      <c r="D280" s="92">
        <v>1</v>
      </c>
      <c r="E280" s="133">
        <v>165.6</v>
      </c>
      <c r="F280" s="134">
        <v>165.6</v>
      </c>
      <c r="G280" s="135">
        <v>8.07</v>
      </c>
      <c r="H280" s="135">
        <v>8.07</v>
      </c>
      <c r="I280" s="92" t="s">
        <v>170</v>
      </c>
      <c r="J280" s="92">
        <f>VLOOKUP(B280,'[1]09.02.2026'!$C$3:$J$2063,8,0)</f>
        <v>0</v>
      </c>
      <c r="K280" s="92">
        <f t="shared" si="15"/>
        <v>0</v>
      </c>
      <c r="L280" s="77"/>
      <c r="M280" s="77"/>
      <c r="N280" s="77"/>
      <c r="O280" s="77"/>
      <c r="P280" s="77"/>
      <c r="Q280" s="136">
        <v>1</v>
      </c>
      <c r="R280" s="136"/>
      <c r="S280" s="136"/>
      <c r="T280" s="73">
        <f t="shared" si="14"/>
        <v>0</v>
      </c>
      <c r="U280" s="151"/>
      <c r="V280" s="182"/>
      <c r="W280" s="163"/>
      <c r="X280" s="60">
        <f>VLOOKUP(B280,'[3]ВОМ КГ-3 СОЭКС'!$C$3:$G$2063,5,0)</f>
        <v>165.6</v>
      </c>
      <c r="Y280" s="161">
        <f t="shared" si="13"/>
        <v>0</v>
      </c>
    </row>
    <row r="281" spans="1:25" x14ac:dyDescent="0.3">
      <c r="A281" s="131" t="s">
        <v>890</v>
      </c>
      <c r="B281" s="132" t="s">
        <v>2476</v>
      </c>
      <c r="C281" s="132" t="s">
        <v>3979</v>
      </c>
      <c r="D281" s="92">
        <v>1</v>
      </c>
      <c r="E281" s="133">
        <v>275.7</v>
      </c>
      <c r="F281" s="134">
        <v>275.7</v>
      </c>
      <c r="G281" s="135">
        <v>13.4</v>
      </c>
      <c r="H281" s="135">
        <v>13.4</v>
      </c>
      <c r="I281" s="92" t="s">
        <v>170</v>
      </c>
      <c r="J281" s="92">
        <f>VLOOKUP(B281,'[1]09.02.2026'!$C$3:$J$2063,8,0)</f>
        <v>0</v>
      </c>
      <c r="K281" s="92">
        <f t="shared" si="15"/>
        <v>0</v>
      </c>
      <c r="L281" s="77"/>
      <c r="M281" s="77"/>
      <c r="N281" s="77"/>
      <c r="O281" s="77"/>
      <c r="P281" s="77"/>
      <c r="Q281" s="136">
        <v>1</v>
      </c>
      <c r="R281" s="136"/>
      <c r="S281" s="136"/>
      <c r="T281" s="73">
        <f t="shared" si="14"/>
        <v>0</v>
      </c>
      <c r="U281" s="151"/>
      <c r="V281" s="182"/>
      <c r="W281" s="163"/>
      <c r="X281" s="60">
        <f>VLOOKUP(B281,'[3]ВОМ КГ-3 СОЭКС'!$C$3:$G$2063,5,0)</f>
        <v>275.7</v>
      </c>
      <c r="Y281" s="161">
        <f t="shared" si="13"/>
        <v>0</v>
      </c>
    </row>
    <row r="282" spans="1:25" x14ac:dyDescent="0.3">
      <c r="A282" s="131" t="s">
        <v>893</v>
      </c>
      <c r="B282" s="132" t="s">
        <v>2477</v>
      </c>
      <c r="C282" s="132" t="s">
        <v>3980</v>
      </c>
      <c r="D282" s="92">
        <v>1</v>
      </c>
      <c r="E282" s="133">
        <v>256</v>
      </c>
      <c r="F282" s="134">
        <v>256</v>
      </c>
      <c r="G282" s="135">
        <v>12.45</v>
      </c>
      <c r="H282" s="135">
        <v>12.45</v>
      </c>
      <c r="I282" s="92" t="s">
        <v>170</v>
      </c>
      <c r="J282" s="92">
        <f>VLOOKUP(B282,'[1]09.02.2026'!$C$3:$J$2063,8,0)</f>
        <v>0</v>
      </c>
      <c r="K282" s="92">
        <f t="shared" si="15"/>
        <v>0</v>
      </c>
      <c r="L282" s="77"/>
      <c r="M282" s="77"/>
      <c r="N282" s="77"/>
      <c r="O282" s="77"/>
      <c r="P282" s="77"/>
      <c r="Q282" s="136">
        <v>1</v>
      </c>
      <c r="R282" s="136"/>
      <c r="S282" s="136"/>
      <c r="T282" s="73">
        <f t="shared" si="14"/>
        <v>0</v>
      </c>
      <c r="U282" s="151"/>
      <c r="V282" s="182"/>
      <c r="W282" s="163"/>
      <c r="X282" s="60">
        <f>VLOOKUP(B282,'[3]ВОМ КГ-3 СОЭКС'!$C$3:$G$2063,5,0)</f>
        <v>256</v>
      </c>
      <c r="Y282" s="161">
        <f t="shared" si="13"/>
        <v>0</v>
      </c>
    </row>
    <row r="283" spans="1:25" x14ac:dyDescent="0.3">
      <c r="A283" s="131" t="s">
        <v>896</v>
      </c>
      <c r="B283" s="132" t="s">
        <v>2478</v>
      </c>
      <c r="C283" s="132" t="s">
        <v>3981</v>
      </c>
      <c r="D283" s="92">
        <v>1</v>
      </c>
      <c r="E283" s="133">
        <v>226.8</v>
      </c>
      <c r="F283" s="134">
        <v>226.8</v>
      </c>
      <c r="G283" s="135">
        <v>11.03</v>
      </c>
      <c r="H283" s="135">
        <v>11.03</v>
      </c>
      <c r="I283" s="92" t="s">
        <v>170</v>
      </c>
      <c r="J283" s="92">
        <f>VLOOKUP(B283,'[1]09.02.2026'!$C$3:$J$2063,8,0)</f>
        <v>0</v>
      </c>
      <c r="K283" s="92">
        <f t="shared" si="15"/>
        <v>0</v>
      </c>
      <c r="L283" s="77"/>
      <c r="M283" s="77"/>
      <c r="N283" s="77"/>
      <c r="O283" s="77"/>
      <c r="P283" s="77"/>
      <c r="Q283" s="136">
        <v>1</v>
      </c>
      <c r="R283" s="136"/>
      <c r="S283" s="136"/>
      <c r="T283" s="73">
        <f t="shared" si="14"/>
        <v>0</v>
      </c>
      <c r="U283" s="151"/>
      <c r="V283" s="182"/>
      <c r="W283" s="163"/>
      <c r="X283" s="60">
        <f>VLOOKUP(B283,'[3]ВОМ КГ-3 СОЭКС'!$C$3:$G$2063,5,0)</f>
        <v>226.8</v>
      </c>
      <c r="Y283" s="161">
        <f t="shared" si="13"/>
        <v>0</v>
      </c>
    </row>
    <row r="284" spans="1:25" x14ac:dyDescent="0.3">
      <c r="A284" s="131" t="s">
        <v>899</v>
      </c>
      <c r="B284" s="132" t="s">
        <v>2479</v>
      </c>
      <c r="C284" s="132" t="s">
        <v>3982</v>
      </c>
      <c r="D284" s="92">
        <v>2</v>
      </c>
      <c r="E284" s="133">
        <v>207.5</v>
      </c>
      <c r="F284" s="134">
        <v>415</v>
      </c>
      <c r="G284" s="135">
        <v>10.1</v>
      </c>
      <c r="H284" s="135">
        <v>20.2</v>
      </c>
      <c r="I284" s="92" t="s">
        <v>170</v>
      </c>
      <c r="J284" s="92">
        <f>VLOOKUP(B284,'[1]09.02.2026'!$C$3:$J$2063,8,0)</f>
        <v>0</v>
      </c>
      <c r="K284" s="92">
        <f t="shared" si="15"/>
        <v>0</v>
      </c>
      <c r="L284" s="77"/>
      <c r="M284" s="77"/>
      <c r="N284" s="77"/>
      <c r="O284" s="77"/>
      <c r="P284" s="77"/>
      <c r="Q284" s="136">
        <v>1</v>
      </c>
      <c r="R284" s="136"/>
      <c r="S284" s="136">
        <v>1</v>
      </c>
      <c r="T284" s="73">
        <f t="shared" si="14"/>
        <v>0</v>
      </c>
      <c r="U284" s="151"/>
      <c r="V284" s="182"/>
      <c r="W284" s="163"/>
      <c r="X284" s="60">
        <f>VLOOKUP(B284,'[3]ВОМ КГ-3 СОЭКС'!$C$3:$G$2063,5,0)</f>
        <v>415</v>
      </c>
      <c r="Y284" s="161">
        <f t="shared" si="13"/>
        <v>0</v>
      </c>
    </row>
    <row r="285" spans="1:25" x14ac:dyDescent="0.3">
      <c r="A285" s="131" t="s">
        <v>902</v>
      </c>
      <c r="B285" s="132" t="s">
        <v>2480</v>
      </c>
      <c r="C285" s="132" t="s">
        <v>3983</v>
      </c>
      <c r="D285" s="92">
        <v>2</v>
      </c>
      <c r="E285" s="133">
        <v>276.2</v>
      </c>
      <c r="F285" s="134">
        <v>552.4</v>
      </c>
      <c r="G285" s="135">
        <v>13.42</v>
      </c>
      <c r="H285" s="135">
        <v>26.84</v>
      </c>
      <c r="I285" s="92" t="s">
        <v>170</v>
      </c>
      <c r="J285" s="92">
        <f>VLOOKUP(B285,'[1]09.02.2026'!$C$3:$J$2063,8,0)</f>
        <v>0</v>
      </c>
      <c r="K285" s="92">
        <f t="shared" si="15"/>
        <v>0</v>
      </c>
      <c r="L285" s="77"/>
      <c r="M285" s="77"/>
      <c r="N285" s="77"/>
      <c r="O285" s="77"/>
      <c r="P285" s="77"/>
      <c r="Q285" s="136">
        <v>1</v>
      </c>
      <c r="R285" s="136"/>
      <c r="S285" s="136">
        <v>1</v>
      </c>
      <c r="T285" s="73">
        <f t="shared" si="14"/>
        <v>0</v>
      </c>
      <c r="U285" s="151"/>
      <c r="V285" s="182"/>
      <c r="W285" s="163"/>
      <c r="X285" s="60">
        <f>VLOOKUP(B285,'[3]ВОМ КГ-3 СОЭКС'!$C$3:$G$2063,5,0)</f>
        <v>552.4</v>
      </c>
      <c r="Y285" s="161">
        <f t="shared" si="13"/>
        <v>0</v>
      </c>
    </row>
    <row r="286" spans="1:25" x14ac:dyDescent="0.3">
      <c r="A286" s="131" t="s">
        <v>905</v>
      </c>
      <c r="B286" s="132" t="s">
        <v>2481</v>
      </c>
      <c r="C286" s="132" t="s">
        <v>3984</v>
      </c>
      <c r="D286" s="92">
        <v>2</v>
      </c>
      <c r="E286" s="133">
        <v>256.39999999999998</v>
      </c>
      <c r="F286" s="134">
        <v>512.79999999999995</v>
      </c>
      <c r="G286" s="135">
        <v>12.47</v>
      </c>
      <c r="H286" s="135">
        <v>24.94</v>
      </c>
      <c r="I286" s="92" t="s">
        <v>170</v>
      </c>
      <c r="J286" s="92">
        <f>VLOOKUP(B286,'[1]09.02.2026'!$C$3:$J$2063,8,0)</f>
        <v>0</v>
      </c>
      <c r="K286" s="92">
        <f t="shared" si="15"/>
        <v>0</v>
      </c>
      <c r="L286" s="77"/>
      <c r="M286" s="77"/>
      <c r="N286" s="77"/>
      <c r="O286" s="77"/>
      <c r="P286" s="77"/>
      <c r="Q286" s="136">
        <v>1</v>
      </c>
      <c r="R286" s="136"/>
      <c r="S286" s="136">
        <v>1</v>
      </c>
      <c r="T286" s="73">
        <f t="shared" si="14"/>
        <v>0</v>
      </c>
      <c r="U286" s="151"/>
      <c r="V286" s="182"/>
      <c r="W286" s="163"/>
      <c r="X286" s="60">
        <f>VLOOKUP(B286,'[3]ВОМ КГ-3 СОЭКС'!$C$3:$G$2063,5,0)</f>
        <v>512.79999999999995</v>
      </c>
      <c r="Y286" s="161">
        <f t="shared" si="13"/>
        <v>0</v>
      </c>
    </row>
    <row r="287" spans="1:25" x14ac:dyDescent="0.3">
      <c r="A287" s="131" t="s">
        <v>908</v>
      </c>
      <c r="B287" s="132" t="s">
        <v>2482</v>
      </c>
      <c r="C287" s="132" t="s">
        <v>3985</v>
      </c>
      <c r="D287" s="92">
        <v>2</v>
      </c>
      <c r="E287" s="133">
        <v>192.8</v>
      </c>
      <c r="F287" s="134">
        <v>385.6</v>
      </c>
      <c r="G287" s="135">
        <v>9.39</v>
      </c>
      <c r="H287" s="135">
        <v>18.78</v>
      </c>
      <c r="I287" s="92" t="s">
        <v>170</v>
      </c>
      <c r="J287" s="92">
        <f>VLOOKUP(B287,'[1]09.02.2026'!$C$3:$J$2063,8,0)</f>
        <v>0</v>
      </c>
      <c r="K287" s="92">
        <f t="shared" si="15"/>
        <v>0</v>
      </c>
      <c r="L287" s="77"/>
      <c r="M287" s="77"/>
      <c r="N287" s="77"/>
      <c r="O287" s="77"/>
      <c r="P287" s="77"/>
      <c r="Q287" s="136">
        <v>1</v>
      </c>
      <c r="R287" s="136"/>
      <c r="S287" s="136">
        <v>1</v>
      </c>
      <c r="T287" s="73">
        <f t="shared" si="14"/>
        <v>0</v>
      </c>
      <c r="U287" s="151"/>
      <c r="V287" s="182"/>
      <c r="W287" s="163"/>
      <c r="X287" s="60">
        <f>VLOOKUP(B287,'[3]ВОМ КГ-3 СОЭКС'!$C$3:$G$2063,5,0)</f>
        <v>385.6</v>
      </c>
      <c r="Y287" s="161">
        <f t="shared" si="13"/>
        <v>0</v>
      </c>
    </row>
    <row r="288" spans="1:25" x14ac:dyDescent="0.3">
      <c r="A288" s="131" t="s">
        <v>911</v>
      </c>
      <c r="B288" s="132" t="s">
        <v>2483</v>
      </c>
      <c r="C288" s="132" t="s">
        <v>3986</v>
      </c>
      <c r="D288" s="92">
        <v>1</v>
      </c>
      <c r="E288" s="133">
        <v>166.3</v>
      </c>
      <c r="F288" s="134">
        <v>166.3</v>
      </c>
      <c r="G288" s="135">
        <v>8.11</v>
      </c>
      <c r="H288" s="135">
        <v>8.11</v>
      </c>
      <c r="I288" s="92" t="s">
        <v>170</v>
      </c>
      <c r="J288" s="92">
        <f>VLOOKUP(B288,'[1]09.02.2026'!$C$3:$J$2063,8,0)</f>
        <v>0</v>
      </c>
      <c r="K288" s="92">
        <f t="shared" si="15"/>
        <v>0</v>
      </c>
      <c r="L288" s="77"/>
      <c r="M288" s="77"/>
      <c r="N288" s="77"/>
      <c r="O288" s="77"/>
      <c r="P288" s="77"/>
      <c r="Q288" s="136">
        <v>1</v>
      </c>
      <c r="R288" s="136"/>
      <c r="S288" s="136"/>
      <c r="T288" s="73">
        <f t="shared" si="14"/>
        <v>0</v>
      </c>
      <c r="U288" s="151"/>
      <c r="V288" s="182"/>
      <c r="W288" s="163"/>
      <c r="X288" s="60">
        <f>VLOOKUP(B288,'[3]ВОМ КГ-3 СОЭКС'!$C$3:$G$2063,5,0)</f>
        <v>166.3</v>
      </c>
      <c r="Y288" s="161">
        <f t="shared" si="13"/>
        <v>0</v>
      </c>
    </row>
    <row r="289" spans="1:25" x14ac:dyDescent="0.3">
      <c r="A289" s="131" t="s">
        <v>914</v>
      </c>
      <c r="B289" s="132" t="s">
        <v>2484</v>
      </c>
      <c r="C289" s="132" t="s">
        <v>3987</v>
      </c>
      <c r="D289" s="92">
        <v>1</v>
      </c>
      <c r="E289" s="133">
        <v>276.60000000000002</v>
      </c>
      <c r="F289" s="134">
        <v>276.60000000000002</v>
      </c>
      <c r="G289" s="135">
        <v>13.44</v>
      </c>
      <c r="H289" s="135">
        <v>13.44</v>
      </c>
      <c r="I289" s="92" t="s">
        <v>170</v>
      </c>
      <c r="J289" s="92">
        <f>VLOOKUP(B289,'[1]09.02.2026'!$C$3:$J$2063,8,0)</f>
        <v>0</v>
      </c>
      <c r="K289" s="92">
        <f t="shared" si="15"/>
        <v>0</v>
      </c>
      <c r="L289" s="77"/>
      <c r="M289" s="77"/>
      <c r="N289" s="77"/>
      <c r="O289" s="77"/>
      <c r="P289" s="77"/>
      <c r="Q289" s="136">
        <v>1</v>
      </c>
      <c r="R289" s="136"/>
      <c r="S289" s="136"/>
      <c r="T289" s="73">
        <f t="shared" si="14"/>
        <v>0</v>
      </c>
      <c r="U289" s="151"/>
      <c r="V289" s="182"/>
      <c r="W289" s="163"/>
      <c r="X289" s="60">
        <f>VLOOKUP(B289,'[3]ВОМ КГ-3 СОЭКС'!$C$3:$G$2063,5,0)</f>
        <v>276.60000000000002</v>
      </c>
      <c r="Y289" s="161">
        <f t="shared" si="13"/>
        <v>0</v>
      </c>
    </row>
    <row r="290" spans="1:25" x14ac:dyDescent="0.3">
      <c r="A290" s="131" t="s">
        <v>917</v>
      </c>
      <c r="B290" s="132" t="s">
        <v>2485</v>
      </c>
      <c r="C290" s="132" t="s">
        <v>3988</v>
      </c>
      <c r="D290" s="92">
        <v>1</v>
      </c>
      <c r="E290" s="133">
        <v>256.7</v>
      </c>
      <c r="F290" s="134">
        <v>256.7</v>
      </c>
      <c r="G290" s="135">
        <v>12.49</v>
      </c>
      <c r="H290" s="135">
        <v>12.49</v>
      </c>
      <c r="I290" s="92" t="s">
        <v>170</v>
      </c>
      <c r="J290" s="92">
        <f>VLOOKUP(B290,'[1]09.02.2026'!$C$3:$J$2063,8,0)</f>
        <v>0</v>
      </c>
      <c r="K290" s="92">
        <f t="shared" si="15"/>
        <v>0</v>
      </c>
      <c r="L290" s="77"/>
      <c r="M290" s="77"/>
      <c r="N290" s="77"/>
      <c r="O290" s="77"/>
      <c r="P290" s="77"/>
      <c r="Q290" s="136">
        <v>1</v>
      </c>
      <c r="R290" s="136"/>
      <c r="S290" s="136"/>
      <c r="T290" s="73">
        <f t="shared" si="14"/>
        <v>0</v>
      </c>
      <c r="U290" s="151"/>
      <c r="V290" s="182"/>
      <c r="W290" s="163"/>
      <c r="X290" s="60">
        <f>VLOOKUP(B290,'[3]ВОМ КГ-3 СОЭКС'!$C$3:$G$2063,5,0)</f>
        <v>256.7</v>
      </c>
      <c r="Y290" s="161">
        <f t="shared" si="13"/>
        <v>0</v>
      </c>
    </row>
    <row r="291" spans="1:25" x14ac:dyDescent="0.3">
      <c r="A291" s="131" t="s">
        <v>920</v>
      </c>
      <c r="B291" s="132" t="s">
        <v>2486</v>
      </c>
      <c r="C291" s="132" t="s">
        <v>3989</v>
      </c>
      <c r="D291" s="92">
        <v>1</v>
      </c>
      <c r="E291" s="133">
        <v>227.7</v>
      </c>
      <c r="F291" s="134">
        <v>227.7</v>
      </c>
      <c r="G291" s="135">
        <v>11.07</v>
      </c>
      <c r="H291" s="135">
        <v>11.07</v>
      </c>
      <c r="I291" s="92" t="s">
        <v>170</v>
      </c>
      <c r="J291" s="92">
        <f>VLOOKUP(B291,'[1]09.02.2026'!$C$3:$J$2063,8,0)</f>
        <v>0</v>
      </c>
      <c r="K291" s="92">
        <f t="shared" si="15"/>
        <v>0</v>
      </c>
      <c r="L291" s="77"/>
      <c r="M291" s="77"/>
      <c r="N291" s="77"/>
      <c r="O291" s="77"/>
      <c r="P291" s="77"/>
      <c r="Q291" s="136">
        <v>1</v>
      </c>
      <c r="R291" s="136"/>
      <c r="S291" s="136"/>
      <c r="T291" s="73">
        <f t="shared" si="14"/>
        <v>0</v>
      </c>
      <c r="U291" s="151"/>
      <c r="V291" s="182"/>
      <c r="W291" s="163"/>
      <c r="X291" s="60">
        <f>VLOOKUP(B291,'[3]ВОМ КГ-3 СОЭКС'!$C$3:$G$2063,5,0)</f>
        <v>227.7</v>
      </c>
      <c r="Y291" s="161">
        <f t="shared" si="13"/>
        <v>0</v>
      </c>
    </row>
    <row r="292" spans="1:25" x14ac:dyDescent="0.3">
      <c r="A292" s="131" t="s">
        <v>923</v>
      </c>
      <c r="B292" s="132" t="s">
        <v>2487</v>
      </c>
      <c r="C292" s="132" t="s">
        <v>3990</v>
      </c>
      <c r="D292" s="92">
        <v>1</v>
      </c>
      <c r="E292" s="133">
        <v>207.7</v>
      </c>
      <c r="F292" s="134">
        <v>207.7</v>
      </c>
      <c r="G292" s="135">
        <v>10.119999999999999</v>
      </c>
      <c r="H292" s="135">
        <v>10.119999999999999</v>
      </c>
      <c r="I292" s="92" t="s">
        <v>170</v>
      </c>
      <c r="J292" s="92">
        <f>VLOOKUP(B292,'[1]09.02.2026'!$C$3:$J$2063,8,0)</f>
        <v>0</v>
      </c>
      <c r="K292" s="92">
        <f t="shared" si="15"/>
        <v>0</v>
      </c>
      <c r="L292" s="77"/>
      <c r="M292" s="77"/>
      <c r="N292" s="77"/>
      <c r="O292" s="77"/>
      <c r="P292" s="77"/>
      <c r="Q292" s="136">
        <v>1</v>
      </c>
      <c r="R292" s="136"/>
      <c r="S292" s="136"/>
      <c r="T292" s="73">
        <f t="shared" si="14"/>
        <v>0</v>
      </c>
      <c r="U292" s="151"/>
      <c r="V292" s="182"/>
      <c r="W292" s="163"/>
      <c r="X292" s="60">
        <f>VLOOKUP(B292,'[3]ВОМ КГ-3 СОЭКС'!$C$3:$G$2063,5,0)</f>
        <v>207.7</v>
      </c>
      <c r="Y292" s="161">
        <f t="shared" si="13"/>
        <v>0</v>
      </c>
    </row>
    <row r="293" spans="1:25" x14ac:dyDescent="0.3">
      <c r="A293" s="131" t="s">
        <v>926</v>
      </c>
      <c r="B293" s="132" t="s">
        <v>2488</v>
      </c>
      <c r="C293" s="132" t="s">
        <v>3991</v>
      </c>
      <c r="D293" s="92">
        <v>1</v>
      </c>
      <c r="E293" s="133">
        <v>276.39999999999998</v>
      </c>
      <c r="F293" s="134">
        <v>276.39999999999998</v>
      </c>
      <c r="G293" s="135">
        <v>13.43</v>
      </c>
      <c r="H293" s="135">
        <v>13.43</v>
      </c>
      <c r="I293" s="92" t="s">
        <v>170</v>
      </c>
      <c r="J293" s="92">
        <f>VLOOKUP(B293,'[1]09.02.2026'!$C$3:$J$2063,8,0)</f>
        <v>0</v>
      </c>
      <c r="K293" s="92">
        <f t="shared" si="15"/>
        <v>0</v>
      </c>
      <c r="L293" s="77"/>
      <c r="M293" s="77"/>
      <c r="N293" s="77"/>
      <c r="O293" s="77"/>
      <c r="P293" s="77"/>
      <c r="Q293" s="136">
        <v>1</v>
      </c>
      <c r="R293" s="136"/>
      <c r="S293" s="136"/>
      <c r="T293" s="73">
        <f t="shared" si="14"/>
        <v>0</v>
      </c>
      <c r="U293" s="151"/>
      <c r="V293" s="182"/>
      <c r="W293" s="163"/>
      <c r="X293" s="60">
        <f>VLOOKUP(B293,'[3]ВОМ КГ-3 СОЭКС'!$C$3:$G$2063,5,0)</f>
        <v>276.39999999999998</v>
      </c>
      <c r="Y293" s="161">
        <f t="shared" si="13"/>
        <v>0</v>
      </c>
    </row>
    <row r="294" spans="1:25" x14ac:dyDescent="0.3">
      <c r="A294" s="131" t="s">
        <v>929</v>
      </c>
      <c r="B294" s="132" t="s">
        <v>2489</v>
      </c>
      <c r="C294" s="132" t="s">
        <v>3992</v>
      </c>
      <c r="D294" s="92">
        <v>1</v>
      </c>
      <c r="E294" s="133">
        <v>256.60000000000002</v>
      </c>
      <c r="F294" s="134">
        <v>256.60000000000002</v>
      </c>
      <c r="G294" s="135">
        <v>12.49</v>
      </c>
      <c r="H294" s="135">
        <v>12.49</v>
      </c>
      <c r="I294" s="92" t="s">
        <v>170</v>
      </c>
      <c r="J294" s="92">
        <f>VLOOKUP(B294,'[1]09.02.2026'!$C$3:$J$2063,8,0)</f>
        <v>0</v>
      </c>
      <c r="K294" s="92">
        <f t="shared" si="15"/>
        <v>0</v>
      </c>
      <c r="L294" s="77"/>
      <c r="M294" s="77"/>
      <c r="N294" s="77"/>
      <c r="O294" s="77"/>
      <c r="P294" s="77"/>
      <c r="Q294" s="136">
        <v>1</v>
      </c>
      <c r="R294" s="136"/>
      <c r="S294" s="136"/>
      <c r="T294" s="73">
        <f t="shared" si="14"/>
        <v>0</v>
      </c>
      <c r="U294" s="151"/>
      <c r="V294" s="182"/>
      <c r="W294" s="163"/>
      <c r="X294" s="60">
        <f>VLOOKUP(B294,'[3]ВОМ КГ-3 СОЭКС'!$C$3:$G$2063,5,0)</f>
        <v>256.60000000000002</v>
      </c>
      <c r="Y294" s="161">
        <f t="shared" si="13"/>
        <v>0</v>
      </c>
    </row>
    <row r="295" spans="1:25" x14ac:dyDescent="0.3">
      <c r="A295" s="131" t="s">
        <v>932</v>
      </c>
      <c r="B295" s="132" t="s">
        <v>2490</v>
      </c>
      <c r="C295" s="132" t="s">
        <v>3993</v>
      </c>
      <c r="D295" s="92">
        <v>1</v>
      </c>
      <c r="E295" s="133">
        <v>193.1</v>
      </c>
      <c r="F295" s="134">
        <v>193.1</v>
      </c>
      <c r="G295" s="135">
        <v>9.41</v>
      </c>
      <c r="H295" s="135">
        <v>9.41</v>
      </c>
      <c r="I295" s="92" t="s">
        <v>170</v>
      </c>
      <c r="J295" s="92">
        <f>VLOOKUP(B295,'[1]09.02.2026'!$C$3:$J$2063,8,0)</f>
        <v>0</v>
      </c>
      <c r="K295" s="92">
        <f t="shared" si="15"/>
        <v>0</v>
      </c>
      <c r="L295" s="77"/>
      <c r="M295" s="77"/>
      <c r="N295" s="77"/>
      <c r="O295" s="77"/>
      <c r="P295" s="77"/>
      <c r="Q295" s="136">
        <v>1</v>
      </c>
      <c r="R295" s="136"/>
      <c r="S295" s="136"/>
      <c r="T295" s="73">
        <f t="shared" si="14"/>
        <v>0</v>
      </c>
      <c r="U295" s="151"/>
      <c r="V295" s="182"/>
      <c r="W295" s="163"/>
      <c r="X295" s="60">
        <f>VLOOKUP(B295,'[3]ВОМ КГ-3 СОЭКС'!$C$3:$G$2063,5,0)</f>
        <v>193.1</v>
      </c>
      <c r="Y295" s="161">
        <f t="shared" si="13"/>
        <v>0</v>
      </c>
    </row>
    <row r="296" spans="1:25" x14ac:dyDescent="0.3">
      <c r="A296" s="131" t="s">
        <v>935</v>
      </c>
      <c r="B296" s="132" t="s">
        <v>2491</v>
      </c>
      <c r="C296" s="132" t="s">
        <v>3994</v>
      </c>
      <c r="D296" s="92">
        <v>1</v>
      </c>
      <c r="E296" s="133">
        <v>165.7</v>
      </c>
      <c r="F296" s="134">
        <v>165.7</v>
      </c>
      <c r="G296" s="135">
        <v>8.08</v>
      </c>
      <c r="H296" s="135">
        <v>8.08</v>
      </c>
      <c r="I296" s="92" t="s">
        <v>170</v>
      </c>
      <c r="J296" s="92">
        <f>VLOOKUP(B296,'[1]09.02.2026'!$C$3:$J$2063,8,0)</f>
        <v>0</v>
      </c>
      <c r="K296" s="92">
        <f t="shared" si="15"/>
        <v>0</v>
      </c>
      <c r="L296" s="77"/>
      <c r="M296" s="77"/>
      <c r="N296" s="77"/>
      <c r="O296" s="77"/>
      <c r="P296" s="77"/>
      <c r="Q296" s="136"/>
      <c r="R296" s="136">
        <v>1</v>
      </c>
      <c r="S296" s="136"/>
      <c r="T296" s="73">
        <f t="shared" si="14"/>
        <v>0</v>
      </c>
      <c r="U296" s="151"/>
      <c r="V296" s="182"/>
      <c r="W296" s="163"/>
      <c r="X296" s="60">
        <f>VLOOKUP(B296,'[3]ВОМ КГ-3 СОЭКС'!$C$3:$G$2063,5,0)</f>
        <v>165.7</v>
      </c>
      <c r="Y296" s="161">
        <f t="shared" si="13"/>
        <v>0</v>
      </c>
    </row>
    <row r="297" spans="1:25" x14ac:dyDescent="0.3">
      <c r="A297" s="131" t="s">
        <v>938</v>
      </c>
      <c r="B297" s="132" t="s">
        <v>2492</v>
      </c>
      <c r="C297" s="132" t="s">
        <v>3995</v>
      </c>
      <c r="D297" s="92">
        <v>1</v>
      </c>
      <c r="E297" s="133">
        <v>275.89999999999998</v>
      </c>
      <c r="F297" s="134">
        <v>275.89999999999998</v>
      </c>
      <c r="G297" s="135">
        <v>13.41</v>
      </c>
      <c r="H297" s="135">
        <v>13.41</v>
      </c>
      <c r="I297" s="92" t="s">
        <v>170</v>
      </c>
      <c r="J297" s="92">
        <f>VLOOKUP(B297,'[1]09.02.2026'!$C$3:$J$2063,8,0)</f>
        <v>0</v>
      </c>
      <c r="K297" s="92">
        <f t="shared" si="15"/>
        <v>0</v>
      </c>
      <c r="L297" s="77"/>
      <c r="M297" s="77"/>
      <c r="N297" s="77"/>
      <c r="O297" s="77"/>
      <c r="P297" s="77"/>
      <c r="Q297" s="136"/>
      <c r="R297" s="136">
        <v>1</v>
      </c>
      <c r="S297" s="136"/>
      <c r="T297" s="73">
        <f t="shared" si="14"/>
        <v>0</v>
      </c>
      <c r="U297" s="151"/>
      <c r="V297" s="182"/>
      <c r="W297" s="163"/>
      <c r="X297" s="60">
        <f>VLOOKUP(B297,'[3]ВОМ КГ-3 СОЭКС'!$C$3:$G$2063,5,0)</f>
        <v>275.89999999999998</v>
      </c>
      <c r="Y297" s="161">
        <f t="shared" si="13"/>
        <v>0</v>
      </c>
    </row>
    <row r="298" spans="1:25" x14ac:dyDescent="0.3">
      <c r="A298" s="131" t="s">
        <v>941</v>
      </c>
      <c r="B298" s="132" t="s">
        <v>2493</v>
      </c>
      <c r="C298" s="132" t="s">
        <v>3996</v>
      </c>
      <c r="D298" s="92">
        <v>1</v>
      </c>
      <c r="E298" s="133">
        <v>256.10000000000002</v>
      </c>
      <c r="F298" s="134">
        <v>256.10000000000002</v>
      </c>
      <c r="G298" s="135">
        <v>12.46</v>
      </c>
      <c r="H298" s="135">
        <v>12.46</v>
      </c>
      <c r="I298" s="92" t="s">
        <v>170</v>
      </c>
      <c r="J298" s="92">
        <f>VLOOKUP(B298,'[1]09.02.2026'!$C$3:$J$2063,8,0)</f>
        <v>0</v>
      </c>
      <c r="K298" s="92">
        <f t="shared" si="15"/>
        <v>0</v>
      </c>
      <c r="L298" s="77"/>
      <c r="M298" s="77"/>
      <c r="N298" s="77"/>
      <c r="O298" s="77"/>
      <c r="P298" s="77"/>
      <c r="Q298" s="136"/>
      <c r="R298" s="136">
        <v>1</v>
      </c>
      <c r="S298" s="136"/>
      <c r="T298" s="73">
        <f t="shared" si="14"/>
        <v>0</v>
      </c>
      <c r="U298" s="151"/>
      <c r="V298" s="182"/>
      <c r="W298" s="163"/>
      <c r="X298" s="60">
        <f>VLOOKUP(B298,'[3]ВОМ КГ-3 СОЭКС'!$C$3:$G$2063,5,0)</f>
        <v>256.10000000000002</v>
      </c>
      <c r="Y298" s="161">
        <f t="shared" si="13"/>
        <v>0</v>
      </c>
    </row>
    <row r="299" spans="1:25" x14ac:dyDescent="0.3">
      <c r="A299" s="131" t="s">
        <v>944</v>
      </c>
      <c r="B299" s="132" t="s">
        <v>2494</v>
      </c>
      <c r="C299" s="132" t="s">
        <v>3997</v>
      </c>
      <c r="D299" s="92">
        <v>1</v>
      </c>
      <c r="E299" s="133">
        <v>227</v>
      </c>
      <c r="F299" s="134">
        <v>227</v>
      </c>
      <c r="G299" s="135">
        <v>11.04</v>
      </c>
      <c r="H299" s="135">
        <v>11.04</v>
      </c>
      <c r="I299" s="92" t="s">
        <v>170</v>
      </c>
      <c r="J299" s="92">
        <f>VLOOKUP(B299,'[1]09.02.2026'!$C$3:$J$2063,8,0)</f>
        <v>0</v>
      </c>
      <c r="K299" s="92">
        <f t="shared" si="15"/>
        <v>0</v>
      </c>
      <c r="L299" s="77"/>
      <c r="M299" s="77"/>
      <c r="N299" s="77"/>
      <c r="O299" s="77"/>
      <c r="P299" s="77"/>
      <c r="Q299" s="136"/>
      <c r="R299" s="136">
        <v>1</v>
      </c>
      <c r="S299" s="136"/>
      <c r="T299" s="73">
        <f t="shared" si="14"/>
        <v>0</v>
      </c>
      <c r="U299" s="151"/>
      <c r="V299" s="182"/>
      <c r="W299" s="163"/>
      <c r="X299" s="60">
        <f>VLOOKUP(B299,'[3]ВОМ КГ-3 СОЭКС'!$C$3:$G$2063,5,0)</f>
        <v>227</v>
      </c>
      <c r="Y299" s="161">
        <f t="shared" si="13"/>
        <v>0</v>
      </c>
    </row>
    <row r="300" spans="1:25" x14ac:dyDescent="0.3">
      <c r="A300" s="131" t="s">
        <v>947</v>
      </c>
      <c r="B300" s="132" t="s">
        <v>2495</v>
      </c>
      <c r="C300" s="132" t="s">
        <v>3998</v>
      </c>
      <c r="D300" s="92">
        <v>1</v>
      </c>
      <c r="E300" s="133">
        <v>206.9</v>
      </c>
      <c r="F300" s="134">
        <v>206.9</v>
      </c>
      <c r="G300" s="135">
        <v>10.08</v>
      </c>
      <c r="H300" s="135">
        <v>10.08</v>
      </c>
      <c r="I300" s="92" t="s">
        <v>170</v>
      </c>
      <c r="J300" s="92">
        <f>VLOOKUP(B300,'[1]09.02.2026'!$C$3:$J$2063,8,0)</f>
        <v>0</v>
      </c>
      <c r="K300" s="92">
        <f t="shared" si="15"/>
        <v>0</v>
      </c>
      <c r="L300" s="77"/>
      <c r="M300" s="77"/>
      <c r="N300" s="77"/>
      <c r="O300" s="77"/>
      <c r="P300" s="77"/>
      <c r="Q300" s="136"/>
      <c r="R300" s="136">
        <v>1</v>
      </c>
      <c r="S300" s="136"/>
      <c r="T300" s="73">
        <f t="shared" si="14"/>
        <v>0</v>
      </c>
      <c r="U300" s="151"/>
      <c r="V300" s="182"/>
      <c r="W300" s="163"/>
      <c r="X300" s="60">
        <f>VLOOKUP(B300,'[3]ВОМ КГ-3 СОЭКС'!$C$3:$G$2063,5,0)</f>
        <v>206.9</v>
      </c>
      <c r="Y300" s="161">
        <f t="shared" si="13"/>
        <v>0</v>
      </c>
    </row>
    <row r="301" spans="1:25" x14ac:dyDescent="0.3">
      <c r="A301" s="131" t="s">
        <v>950</v>
      </c>
      <c r="B301" s="132" t="s">
        <v>2496</v>
      </c>
      <c r="C301" s="132" t="s">
        <v>3999</v>
      </c>
      <c r="D301" s="92">
        <v>1</v>
      </c>
      <c r="E301" s="133">
        <v>275.7</v>
      </c>
      <c r="F301" s="134">
        <v>275.7</v>
      </c>
      <c r="G301" s="135">
        <v>13.4</v>
      </c>
      <c r="H301" s="135">
        <v>13.4</v>
      </c>
      <c r="I301" s="92" t="s">
        <v>170</v>
      </c>
      <c r="J301" s="92">
        <f>VLOOKUP(B301,'[1]09.02.2026'!$C$3:$J$2063,8,0)</f>
        <v>0</v>
      </c>
      <c r="K301" s="92">
        <f t="shared" si="15"/>
        <v>0</v>
      </c>
      <c r="L301" s="77"/>
      <c r="M301" s="77"/>
      <c r="N301" s="77"/>
      <c r="O301" s="77"/>
      <c r="P301" s="77"/>
      <c r="Q301" s="136"/>
      <c r="R301" s="136">
        <v>1</v>
      </c>
      <c r="S301" s="136"/>
      <c r="T301" s="73">
        <f t="shared" si="14"/>
        <v>0</v>
      </c>
      <c r="U301" s="151"/>
      <c r="V301" s="182"/>
      <c r="W301" s="163"/>
      <c r="X301" s="60">
        <f>VLOOKUP(B301,'[3]ВОМ КГ-3 СОЭКС'!$C$3:$G$2063,5,0)</f>
        <v>275.7</v>
      </c>
      <c r="Y301" s="161">
        <f t="shared" si="13"/>
        <v>0</v>
      </c>
    </row>
    <row r="302" spans="1:25" x14ac:dyDescent="0.3">
      <c r="A302" s="131" t="s">
        <v>953</v>
      </c>
      <c r="B302" s="132" t="s">
        <v>2497</v>
      </c>
      <c r="C302" s="132" t="s">
        <v>4000</v>
      </c>
      <c r="D302" s="92">
        <v>1</v>
      </c>
      <c r="E302" s="133">
        <v>256</v>
      </c>
      <c r="F302" s="134">
        <v>256</v>
      </c>
      <c r="G302" s="135">
        <v>12.45</v>
      </c>
      <c r="H302" s="135">
        <v>12.45</v>
      </c>
      <c r="I302" s="92" t="s">
        <v>170</v>
      </c>
      <c r="J302" s="92">
        <f>VLOOKUP(B302,'[1]09.02.2026'!$C$3:$J$2063,8,0)</f>
        <v>0</v>
      </c>
      <c r="K302" s="92">
        <f t="shared" si="15"/>
        <v>0</v>
      </c>
      <c r="L302" s="77"/>
      <c r="M302" s="77"/>
      <c r="N302" s="77"/>
      <c r="O302" s="77"/>
      <c r="P302" s="77"/>
      <c r="Q302" s="136"/>
      <c r="R302" s="136">
        <v>1</v>
      </c>
      <c r="S302" s="136"/>
      <c r="T302" s="73">
        <f t="shared" si="14"/>
        <v>0</v>
      </c>
      <c r="U302" s="151"/>
      <c r="V302" s="182"/>
      <c r="W302" s="163"/>
      <c r="X302" s="60">
        <f>VLOOKUP(B302,'[3]ВОМ КГ-3 СОЭКС'!$C$3:$G$2063,5,0)</f>
        <v>256</v>
      </c>
      <c r="Y302" s="161">
        <f t="shared" si="13"/>
        <v>0</v>
      </c>
    </row>
    <row r="303" spans="1:25" x14ac:dyDescent="0.3">
      <c r="A303" s="131" t="s">
        <v>956</v>
      </c>
      <c r="B303" s="132" t="s">
        <v>2498</v>
      </c>
      <c r="C303" s="132" t="s">
        <v>4001</v>
      </c>
      <c r="D303" s="92">
        <v>1</v>
      </c>
      <c r="E303" s="133">
        <v>192.4</v>
      </c>
      <c r="F303" s="134">
        <v>192.4</v>
      </c>
      <c r="G303" s="135">
        <v>9.3699999999999992</v>
      </c>
      <c r="H303" s="135">
        <v>9.3699999999999992</v>
      </c>
      <c r="I303" s="92" t="s">
        <v>170</v>
      </c>
      <c r="J303" s="92">
        <f>VLOOKUP(B303,'[1]09.02.2026'!$C$3:$J$2063,8,0)</f>
        <v>0</v>
      </c>
      <c r="K303" s="92">
        <f t="shared" si="15"/>
        <v>0</v>
      </c>
      <c r="L303" s="77"/>
      <c r="M303" s="77"/>
      <c r="N303" s="77"/>
      <c r="O303" s="77"/>
      <c r="P303" s="77"/>
      <c r="Q303" s="136"/>
      <c r="R303" s="136">
        <v>1</v>
      </c>
      <c r="S303" s="136"/>
      <c r="T303" s="73">
        <f t="shared" si="14"/>
        <v>0</v>
      </c>
      <c r="U303" s="151"/>
      <c r="V303" s="182"/>
      <c r="W303" s="163"/>
      <c r="X303" s="60">
        <f>VLOOKUP(B303,'[3]ВОМ КГ-3 СОЭКС'!$C$3:$G$2063,5,0)</f>
        <v>192.4</v>
      </c>
      <c r="Y303" s="161">
        <f t="shared" si="13"/>
        <v>0</v>
      </c>
    </row>
    <row r="304" spans="1:25" x14ac:dyDescent="0.3">
      <c r="A304" s="131" t="s">
        <v>959</v>
      </c>
      <c r="B304" s="132" t="s">
        <v>2499</v>
      </c>
      <c r="C304" s="132" t="s">
        <v>4002</v>
      </c>
      <c r="D304" s="92">
        <v>1</v>
      </c>
      <c r="E304" s="133">
        <v>165.6</v>
      </c>
      <c r="F304" s="134">
        <v>165.6</v>
      </c>
      <c r="G304" s="135">
        <v>8.07</v>
      </c>
      <c r="H304" s="135">
        <v>8.07</v>
      </c>
      <c r="I304" s="92" t="s">
        <v>170</v>
      </c>
      <c r="J304" s="92">
        <f>VLOOKUP(B304,'[1]09.02.2026'!$C$3:$J$2063,8,0)</f>
        <v>0</v>
      </c>
      <c r="K304" s="92">
        <f t="shared" si="15"/>
        <v>0</v>
      </c>
      <c r="L304" s="77"/>
      <c r="M304" s="77"/>
      <c r="N304" s="77"/>
      <c r="O304" s="77"/>
      <c r="P304" s="77"/>
      <c r="Q304" s="136"/>
      <c r="R304" s="136">
        <v>1</v>
      </c>
      <c r="S304" s="136"/>
      <c r="T304" s="73">
        <f t="shared" si="14"/>
        <v>0</v>
      </c>
      <c r="U304" s="151"/>
      <c r="V304" s="182"/>
      <c r="W304" s="163"/>
      <c r="X304" s="60">
        <f>VLOOKUP(B304,'[3]ВОМ КГ-3 СОЭКС'!$C$3:$G$2063,5,0)</f>
        <v>165.6</v>
      </c>
      <c r="Y304" s="161">
        <f t="shared" si="13"/>
        <v>0</v>
      </c>
    </row>
    <row r="305" spans="1:25" x14ac:dyDescent="0.3">
      <c r="A305" s="131" t="s">
        <v>962</v>
      </c>
      <c r="B305" s="132" t="s">
        <v>2500</v>
      </c>
      <c r="C305" s="132" t="s">
        <v>4003</v>
      </c>
      <c r="D305" s="92">
        <v>1</v>
      </c>
      <c r="E305" s="133">
        <v>226.8</v>
      </c>
      <c r="F305" s="134">
        <v>226.8</v>
      </c>
      <c r="G305" s="135">
        <v>11.03</v>
      </c>
      <c r="H305" s="135">
        <v>11.03</v>
      </c>
      <c r="I305" s="92" t="s">
        <v>170</v>
      </c>
      <c r="J305" s="92">
        <f>VLOOKUP(B305,'[1]09.02.2026'!$C$3:$J$2063,8,0)</f>
        <v>0</v>
      </c>
      <c r="K305" s="92">
        <f t="shared" si="15"/>
        <v>0</v>
      </c>
      <c r="L305" s="77"/>
      <c r="M305" s="77"/>
      <c r="N305" s="77"/>
      <c r="O305" s="77"/>
      <c r="P305" s="77"/>
      <c r="Q305" s="136"/>
      <c r="R305" s="136">
        <v>1</v>
      </c>
      <c r="S305" s="136"/>
      <c r="T305" s="73">
        <f t="shared" si="14"/>
        <v>0</v>
      </c>
      <c r="U305" s="151"/>
      <c r="V305" s="182"/>
      <c r="W305" s="163"/>
      <c r="X305" s="60">
        <f>VLOOKUP(B305,'[3]ВОМ КГ-3 СОЭКС'!$C$3:$G$2063,5,0)</f>
        <v>226.8</v>
      </c>
      <c r="Y305" s="161">
        <f t="shared" si="13"/>
        <v>0</v>
      </c>
    </row>
    <row r="306" spans="1:25" x14ac:dyDescent="0.3">
      <c r="A306" s="131" t="s">
        <v>965</v>
      </c>
      <c r="B306" s="132" t="s">
        <v>2501</v>
      </c>
      <c r="C306" s="132" t="s">
        <v>4004</v>
      </c>
      <c r="D306" s="92">
        <v>1</v>
      </c>
      <c r="E306" s="133">
        <v>207.7</v>
      </c>
      <c r="F306" s="134">
        <v>207.7</v>
      </c>
      <c r="G306" s="135">
        <v>10.119999999999999</v>
      </c>
      <c r="H306" s="135">
        <v>10.119999999999999</v>
      </c>
      <c r="I306" s="92" t="s">
        <v>170</v>
      </c>
      <c r="J306" s="92">
        <f>VLOOKUP(B306,'[1]09.02.2026'!$C$3:$J$2063,8,0)</f>
        <v>0</v>
      </c>
      <c r="K306" s="92">
        <f t="shared" si="15"/>
        <v>0</v>
      </c>
      <c r="L306" s="77"/>
      <c r="M306" s="77"/>
      <c r="N306" s="77"/>
      <c r="O306" s="77"/>
      <c r="P306" s="77"/>
      <c r="Q306" s="136"/>
      <c r="R306" s="136">
        <v>1</v>
      </c>
      <c r="S306" s="136"/>
      <c r="T306" s="73">
        <f t="shared" si="14"/>
        <v>0</v>
      </c>
      <c r="U306" s="151"/>
      <c r="V306" s="182"/>
      <c r="W306" s="163"/>
      <c r="X306" s="60">
        <f>VLOOKUP(B306,'[3]ВОМ КГ-3 СОЭКС'!$C$3:$G$2063,5,0)</f>
        <v>207.7</v>
      </c>
      <c r="Y306" s="161">
        <f t="shared" si="13"/>
        <v>0</v>
      </c>
    </row>
    <row r="307" spans="1:25" x14ac:dyDescent="0.3">
      <c r="A307" s="131" t="s">
        <v>968</v>
      </c>
      <c r="B307" s="132" t="s">
        <v>2502</v>
      </c>
      <c r="C307" s="132" t="s">
        <v>4005</v>
      </c>
      <c r="D307" s="92">
        <v>1</v>
      </c>
      <c r="E307" s="133">
        <v>193.1</v>
      </c>
      <c r="F307" s="134">
        <v>193.1</v>
      </c>
      <c r="G307" s="135">
        <v>9.41</v>
      </c>
      <c r="H307" s="135">
        <v>9.41</v>
      </c>
      <c r="I307" s="92" t="s">
        <v>170</v>
      </c>
      <c r="J307" s="92">
        <f>VLOOKUP(B307,'[1]09.02.2026'!$C$3:$J$2063,8,0)</f>
        <v>0</v>
      </c>
      <c r="K307" s="92">
        <f t="shared" si="15"/>
        <v>0</v>
      </c>
      <c r="L307" s="77"/>
      <c r="M307" s="77"/>
      <c r="N307" s="77"/>
      <c r="O307" s="77"/>
      <c r="P307" s="77"/>
      <c r="Q307" s="136"/>
      <c r="R307" s="136">
        <v>1</v>
      </c>
      <c r="S307" s="136"/>
      <c r="T307" s="73">
        <f t="shared" si="14"/>
        <v>0</v>
      </c>
      <c r="U307" s="151"/>
      <c r="V307" s="182"/>
      <c r="W307" s="163"/>
      <c r="X307" s="60">
        <f>VLOOKUP(B307,'[3]ВОМ КГ-3 СОЭКС'!$C$3:$G$2063,5,0)</f>
        <v>193.1</v>
      </c>
      <c r="Y307" s="161">
        <f t="shared" si="13"/>
        <v>0</v>
      </c>
    </row>
    <row r="308" spans="1:25" x14ac:dyDescent="0.3">
      <c r="A308" s="131" t="s">
        <v>971</v>
      </c>
      <c r="B308" s="132" t="s">
        <v>2503</v>
      </c>
      <c r="C308" s="132" t="s">
        <v>4006</v>
      </c>
      <c r="D308" s="92">
        <v>1</v>
      </c>
      <c r="E308" s="133">
        <v>165.3</v>
      </c>
      <c r="F308" s="134">
        <v>165.3</v>
      </c>
      <c r="G308" s="135">
        <v>8.06</v>
      </c>
      <c r="H308" s="135">
        <v>8.06</v>
      </c>
      <c r="I308" s="92" t="s">
        <v>170</v>
      </c>
      <c r="J308" s="92">
        <f>VLOOKUP(B308,'[1]09.02.2026'!$C$3:$J$2063,8,0)</f>
        <v>0</v>
      </c>
      <c r="K308" s="92">
        <f t="shared" si="15"/>
        <v>0</v>
      </c>
      <c r="L308" s="77"/>
      <c r="M308" s="77"/>
      <c r="N308" s="77"/>
      <c r="O308" s="77"/>
      <c r="P308" s="77"/>
      <c r="Q308" s="136"/>
      <c r="R308" s="136"/>
      <c r="S308" s="136">
        <v>1</v>
      </c>
      <c r="T308" s="73">
        <f t="shared" si="14"/>
        <v>0</v>
      </c>
      <c r="U308" s="151"/>
      <c r="V308" s="182"/>
      <c r="W308" s="163"/>
      <c r="X308" s="60">
        <f>VLOOKUP(B308,'[3]ВОМ КГ-3 СОЭКС'!$C$3:$G$2063,5,0)</f>
        <v>165.3</v>
      </c>
      <c r="Y308" s="161">
        <f t="shared" si="13"/>
        <v>0</v>
      </c>
    </row>
    <row r="309" spans="1:25" x14ac:dyDescent="0.3">
      <c r="A309" s="131" t="s">
        <v>974</v>
      </c>
      <c r="B309" s="132" t="s">
        <v>2504</v>
      </c>
      <c r="C309" s="132" t="s">
        <v>4007</v>
      </c>
      <c r="D309" s="92">
        <v>1</v>
      </c>
      <c r="E309" s="133">
        <v>275.5</v>
      </c>
      <c r="F309" s="134">
        <v>275.5</v>
      </c>
      <c r="G309" s="135">
        <v>13.39</v>
      </c>
      <c r="H309" s="135">
        <v>13.39</v>
      </c>
      <c r="I309" s="92" t="s">
        <v>170</v>
      </c>
      <c r="J309" s="92">
        <f>VLOOKUP(B309,'[1]09.02.2026'!$C$3:$J$2063,8,0)</f>
        <v>0</v>
      </c>
      <c r="K309" s="92">
        <f t="shared" si="15"/>
        <v>0</v>
      </c>
      <c r="L309" s="77"/>
      <c r="M309" s="77"/>
      <c r="N309" s="77"/>
      <c r="O309" s="77"/>
      <c r="P309" s="77"/>
      <c r="Q309" s="136"/>
      <c r="R309" s="136"/>
      <c r="S309" s="136">
        <v>1</v>
      </c>
      <c r="T309" s="73">
        <f t="shared" si="14"/>
        <v>0</v>
      </c>
      <c r="U309" s="151"/>
      <c r="V309" s="182"/>
      <c r="W309" s="163"/>
      <c r="X309" s="60">
        <f>VLOOKUP(B309,'[3]ВОМ КГ-3 СОЭКС'!$C$3:$G$2063,5,0)</f>
        <v>275.5</v>
      </c>
      <c r="Y309" s="161">
        <f t="shared" si="13"/>
        <v>0</v>
      </c>
    </row>
    <row r="310" spans="1:25" x14ac:dyDescent="0.3">
      <c r="A310" s="131" t="s">
        <v>977</v>
      </c>
      <c r="B310" s="132" t="s">
        <v>2505</v>
      </c>
      <c r="C310" s="132" t="s">
        <v>4008</v>
      </c>
      <c r="D310" s="92">
        <v>1</v>
      </c>
      <c r="E310" s="133">
        <v>255.7</v>
      </c>
      <c r="F310" s="134">
        <v>255.7</v>
      </c>
      <c r="G310" s="135">
        <v>12.44</v>
      </c>
      <c r="H310" s="135">
        <v>12.44</v>
      </c>
      <c r="I310" s="92" t="s">
        <v>170</v>
      </c>
      <c r="J310" s="92">
        <f>VLOOKUP(B310,'[1]09.02.2026'!$C$3:$J$2063,8,0)</f>
        <v>0</v>
      </c>
      <c r="K310" s="92">
        <f t="shared" si="15"/>
        <v>0</v>
      </c>
      <c r="L310" s="77"/>
      <c r="M310" s="77"/>
      <c r="N310" s="77"/>
      <c r="O310" s="77"/>
      <c r="P310" s="77"/>
      <c r="Q310" s="136"/>
      <c r="R310" s="136"/>
      <c r="S310" s="136">
        <v>1</v>
      </c>
      <c r="T310" s="73">
        <f t="shared" si="14"/>
        <v>0</v>
      </c>
      <c r="U310" s="151"/>
      <c r="V310" s="182"/>
      <c r="W310" s="163"/>
      <c r="X310" s="60">
        <f>VLOOKUP(B310,'[3]ВОМ КГ-3 СОЭКС'!$C$3:$G$2063,5,0)</f>
        <v>255.7</v>
      </c>
      <c r="Y310" s="161">
        <f t="shared" si="13"/>
        <v>0</v>
      </c>
    </row>
    <row r="311" spans="1:25" x14ac:dyDescent="0.3">
      <c r="A311" s="131" t="s">
        <v>980</v>
      </c>
      <c r="B311" s="132" t="s">
        <v>2506</v>
      </c>
      <c r="C311" s="132" t="s">
        <v>4009</v>
      </c>
      <c r="D311" s="92">
        <v>1</v>
      </c>
      <c r="E311" s="133">
        <v>226.6</v>
      </c>
      <c r="F311" s="134">
        <v>226.6</v>
      </c>
      <c r="G311" s="135">
        <v>11.02</v>
      </c>
      <c r="H311" s="135">
        <v>11.02</v>
      </c>
      <c r="I311" s="92" t="s">
        <v>170</v>
      </c>
      <c r="J311" s="92">
        <f>VLOOKUP(B311,'[1]09.02.2026'!$C$3:$J$2063,8,0)</f>
        <v>0</v>
      </c>
      <c r="K311" s="92">
        <f t="shared" si="15"/>
        <v>0</v>
      </c>
      <c r="L311" s="77"/>
      <c r="M311" s="77"/>
      <c r="N311" s="77"/>
      <c r="O311" s="77"/>
      <c r="P311" s="77"/>
      <c r="Q311" s="136"/>
      <c r="R311" s="136"/>
      <c r="S311" s="136">
        <v>1</v>
      </c>
      <c r="T311" s="73">
        <f t="shared" si="14"/>
        <v>0</v>
      </c>
      <c r="U311" s="151"/>
      <c r="V311" s="182"/>
      <c r="W311" s="163"/>
      <c r="X311" s="60">
        <f>VLOOKUP(B311,'[3]ВОМ КГ-3 СОЭКС'!$C$3:$G$2063,5,0)</f>
        <v>226.6</v>
      </c>
      <c r="Y311" s="161">
        <f t="shared" si="13"/>
        <v>0</v>
      </c>
    </row>
    <row r="312" spans="1:25" x14ac:dyDescent="0.3">
      <c r="A312" s="131" t="s">
        <v>983</v>
      </c>
      <c r="B312" s="132" t="s">
        <v>4010</v>
      </c>
      <c r="C312" s="132" t="s">
        <v>4011</v>
      </c>
      <c r="D312" s="92">
        <v>112</v>
      </c>
      <c r="E312" s="133">
        <v>49</v>
      </c>
      <c r="F312" s="134">
        <v>5488</v>
      </c>
      <c r="G312" s="135">
        <v>14.89</v>
      </c>
      <c r="H312" s="135">
        <v>1667.68</v>
      </c>
      <c r="I312" s="92" t="s">
        <v>170</v>
      </c>
      <c r="J312" s="92">
        <f>VLOOKUP(B312,'[1]09.02.2026'!$C$3:$J$2063,8,0)</f>
        <v>0</v>
      </c>
      <c r="K312" s="92">
        <f t="shared" si="15"/>
        <v>0</v>
      </c>
      <c r="L312" s="77">
        <v>2</v>
      </c>
      <c r="M312" s="77">
        <v>16</v>
      </c>
      <c r="N312" s="77">
        <v>16</v>
      </c>
      <c r="O312" s="77">
        <v>16</v>
      </c>
      <c r="P312" s="77">
        <v>15</v>
      </c>
      <c r="Q312" s="136">
        <v>16</v>
      </c>
      <c r="R312" s="136">
        <v>15</v>
      </c>
      <c r="S312" s="136">
        <v>16</v>
      </c>
      <c r="T312" s="73">
        <f t="shared" si="14"/>
        <v>0</v>
      </c>
      <c r="U312" s="151"/>
      <c r="V312" s="182"/>
      <c r="W312" s="163"/>
      <c r="X312" s="60">
        <f>VLOOKUP(B312,'[3]ВОМ КГ-3 СОЭКС'!$C$3:$G$2063,5,0)</f>
        <v>0</v>
      </c>
      <c r="Y312" s="161">
        <f t="shared" si="13"/>
        <v>5488</v>
      </c>
    </row>
    <row r="313" spans="1:25" x14ac:dyDescent="0.3">
      <c r="A313" s="131" t="s">
        <v>986</v>
      </c>
      <c r="B313" s="132" t="s">
        <v>4012</v>
      </c>
      <c r="C313" s="132" t="s">
        <v>4013</v>
      </c>
      <c r="D313" s="92">
        <v>112</v>
      </c>
      <c r="E313" s="133">
        <v>47</v>
      </c>
      <c r="F313" s="134">
        <v>5264</v>
      </c>
      <c r="G313" s="135">
        <v>14.26</v>
      </c>
      <c r="H313" s="135">
        <v>1597.12</v>
      </c>
      <c r="I313" s="92" t="s">
        <v>170</v>
      </c>
      <c r="J313" s="92">
        <f>VLOOKUP(B313,'[1]09.02.2026'!$C$3:$J$2063,8,0)</f>
        <v>0</v>
      </c>
      <c r="K313" s="92">
        <f t="shared" si="15"/>
        <v>0</v>
      </c>
      <c r="L313" s="77">
        <v>2</v>
      </c>
      <c r="M313" s="77">
        <v>16</v>
      </c>
      <c r="N313" s="77">
        <v>16</v>
      </c>
      <c r="O313" s="77">
        <v>16</v>
      </c>
      <c r="P313" s="77">
        <v>15</v>
      </c>
      <c r="Q313" s="136">
        <v>16</v>
      </c>
      <c r="R313" s="136">
        <v>15</v>
      </c>
      <c r="S313" s="136">
        <v>16</v>
      </c>
      <c r="T313" s="73">
        <f t="shared" si="14"/>
        <v>0</v>
      </c>
      <c r="U313" s="151"/>
      <c r="V313" s="182"/>
      <c r="W313" s="163"/>
      <c r="X313" s="60">
        <f>VLOOKUP(B313,'[3]ВОМ КГ-3 СОЭКС'!$C$3:$G$2063,5,0)</f>
        <v>0</v>
      </c>
      <c r="Y313" s="161">
        <f t="shared" si="13"/>
        <v>5264</v>
      </c>
    </row>
    <row r="314" spans="1:25" x14ac:dyDescent="0.3">
      <c r="A314" s="131" t="s">
        <v>989</v>
      </c>
      <c r="B314" s="132" t="s">
        <v>4014</v>
      </c>
      <c r="C314" s="132" t="s">
        <v>4015</v>
      </c>
      <c r="D314" s="92">
        <v>84</v>
      </c>
      <c r="E314" s="133">
        <v>70.599999999999994</v>
      </c>
      <c r="F314" s="134">
        <v>5930.4</v>
      </c>
      <c r="G314" s="135">
        <v>24.34</v>
      </c>
      <c r="H314" s="135">
        <v>2044.56</v>
      </c>
      <c r="I314" s="92" t="s">
        <v>1040</v>
      </c>
      <c r="J314" s="92">
        <f>VLOOKUP(B314,'[1]09.02.2026'!$C$3:$J$2063,8,0)</f>
        <v>0</v>
      </c>
      <c r="K314" s="92">
        <f t="shared" si="15"/>
        <v>0</v>
      </c>
      <c r="L314" s="77">
        <v>2</v>
      </c>
      <c r="M314" s="77">
        <v>12</v>
      </c>
      <c r="N314" s="77">
        <v>12</v>
      </c>
      <c r="O314" s="77">
        <v>11</v>
      </c>
      <c r="P314" s="77">
        <v>12</v>
      </c>
      <c r="Q314" s="136">
        <v>11</v>
      </c>
      <c r="R314" s="136">
        <v>12</v>
      </c>
      <c r="S314" s="136">
        <v>12</v>
      </c>
      <c r="T314" s="73">
        <f t="shared" si="14"/>
        <v>0</v>
      </c>
      <c r="U314" s="151"/>
      <c r="V314" s="182"/>
      <c r="W314" s="163"/>
      <c r="X314" s="60">
        <f>VLOOKUP(B314,'[3]ВОМ КГ-3 СОЭКС'!$C$3:$G$2063,5,0)</f>
        <v>0</v>
      </c>
      <c r="Y314" s="161">
        <f t="shared" si="13"/>
        <v>5930.4</v>
      </c>
    </row>
    <row r="315" spans="1:25" x14ac:dyDescent="0.3">
      <c r="A315" s="131" t="s">
        <v>992</v>
      </c>
      <c r="B315" s="132" t="s">
        <v>4016</v>
      </c>
      <c r="C315" s="132" t="s">
        <v>4017</v>
      </c>
      <c r="D315" s="92">
        <v>84</v>
      </c>
      <c r="E315" s="133">
        <v>23.6</v>
      </c>
      <c r="F315" s="134">
        <v>1982.4</v>
      </c>
      <c r="G315" s="135">
        <v>8.14</v>
      </c>
      <c r="H315" s="135">
        <v>683.76</v>
      </c>
      <c r="I315" s="92" t="s">
        <v>1040</v>
      </c>
      <c r="J315" s="92">
        <f>VLOOKUP(B315,'[1]09.02.2026'!$C$3:$J$2063,8,0)</f>
        <v>0</v>
      </c>
      <c r="K315" s="92">
        <f t="shared" si="15"/>
        <v>0</v>
      </c>
      <c r="L315" s="77">
        <v>1</v>
      </c>
      <c r="M315" s="77">
        <v>12</v>
      </c>
      <c r="N315" s="77">
        <v>12</v>
      </c>
      <c r="O315" s="77">
        <v>12</v>
      </c>
      <c r="P315" s="77">
        <v>12</v>
      </c>
      <c r="Q315" s="136">
        <v>11</v>
      </c>
      <c r="R315" s="136">
        <v>12</v>
      </c>
      <c r="S315" s="136">
        <v>12</v>
      </c>
      <c r="T315" s="73">
        <f t="shared" si="14"/>
        <v>0</v>
      </c>
      <c r="U315" s="151"/>
      <c r="V315" s="182"/>
      <c r="W315" s="163"/>
      <c r="X315" s="60">
        <f>VLOOKUP(B315,'[3]ВОМ КГ-3 СОЭКС'!$C$3:$G$2063,5,0)</f>
        <v>0</v>
      </c>
      <c r="Y315" s="161">
        <f t="shared" si="13"/>
        <v>1982.4</v>
      </c>
    </row>
    <row r="316" spans="1:25" x14ac:dyDescent="0.3">
      <c r="A316" s="131" t="s">
        <v>995</v>
      </c>
      <c r="B316" s="132" t="s">
        <v>4018</v>
      </c>
      <c r="C316" s="132" t="s">
        <v>4019</v>
      </c>
      <c r="D316" s="92">
        <v>84</v>
      </c>
      <c r="E316" s="133">
        <v>22.9</v>
      </c>
      <c r="F316" s="134">
        <v>1923.6</v>
      </c>
      <c r="G316" s="135">
        <v>7.89</v>
      </c>
      <c r="H316" s="135">
        <v>662.76</v>
      </c>
      <c r="I316" s="92" t="s">
        <v>1040</v>
      </c>
      <c r="J316" s="92">
        <f>VLOOKUP(B316,'[1]09.02.2026'!$C$3:$J$2063,8,0)</f>
        <v>0</v>
      </c>
      <c r="K316" s="92">
        <f t="shared" si="15"/>
        <v>0</v>
      </c>
      <c r="L316" s="77">
        <v>1</v>
      </c>
      <c r="M316" s="77">
        <v>12</v>
      </c>
      <c r="N316" s="77">
        <v>12</v>
      </c>
      <c r="O316" s="77">
        <v>12</v>
      </c>
      <c r="P316" s="77">
        <v>12</v>
      </c>
      <c r="Q316" s="136">
        <v>11</v>
      </c>
      <c r="R316" s="136">
        <v>12</v>
      </c>
      <c r="S316" s="136">
        <v>12</v>
      </c>
      <c r="T316" s="73">
        <f t="shared" si="14"/>
        <v>0</v>
      </c>
      <c r="U316" s="151"/>
      <c r="V316" s="182"/>
      <c r="W316" s="163"/>
      <c r="X316" s="60">
        <f>VLOOKUP(B316,'[3]ВОМ КГ-3 СОЭКС'!$C$3:$G$2063,5,0)</f>
        <v>0</v>
      </c>
      <c r="Y316" s="161">
        <f t="shared" si="13"/>
        <v>1923.6</v>
      </c>
    </row>
    <row r="317" spans="1:25" x14ac:dyDescent="0.3">
      <c r="A317" s="131" t="s">
        <v>998</v>
      </c>
      <c r="B317" s="132" t="s">
        <v>4020</v>
      </c>
      <c r="C317" s="132" t="s">
        <v>4021</v>
      </c>
      <c r="D317" s="92">
        <v>1</v>
      </c>
      <c r="E317" s="133">
        <v>16.8</v>
      </c>
      <c r="F317" s="134">
        <v>16.8</v>
      </c>
      <c r="G317" s="135">
        <v>5.81</v>
      </c>
      <c r="H317" s="135">
        <v>5.81</v>
      </c>
      <c r="I317" s="92" t="s">
        <v>1040</v>
      </c>
      <c r="J317" s="92">
        <f>VLOOKUP(B317,'[1]09.02.2026'!$C$3:$J$2063,8,0)</f>
        <v>0</v>
      </c>
      <c r="K317" s="92">
        <f t="shared" si="15"/>
        <v>0</v>
      </c>
      <c r="L317" s="77"/>
      <c r="M317" s="77"/>
      <c r="N317" s="77"/>
      <c r="O317" s="77"/>
      <c r="P317" s="77"/>
      <c r="Q317" s="136"/>
      <c r="R317" s="136"/>
      <c r="S317" s="136"/>
      <c r="T317" s="73">
        <f t="shared" si="14"/>
        <v>1</v>
      </c>
      <c r="U317" s="151" t="s">
        <v>1772</v>
      </c>
      <c r="V317" s="182"/>
      <c r="W317" s="163"/>
      <c r="X317" s="60">
        <f>VLOOKUP(B317,'[3]ВОМ КГ-3 СОЭКС'!$C$3:$G$2063,5,0)</f>
        <v>0</v>
      </c>
      <c r="Y317" s="161">
        <f t="shared" si="13"/>
        <v>16.8</v>
      </c>
    </row>
    <row r="318" spans="1:25" x14ac:dyDescent="0.3">
      <c r="A318" s="131" t="s">
        <v>1001</v>
      </c>
      <c r="B318" s="132" t="s">
        <v>4022</v>
      </c>
      <c r="C318" s="132" t="s">
        <v>4023</v>
      </c>
      <c r="D318" s="92">
        <v>3</v>
      </c>
      <c r="E318" s="133">
        <v>21.8</v>
      </c>
      <c r="F318" s="134">
        <v>65.400000000000006</v>
      </c>
      <c r="G318" s="135">
        <v>7.51</v>
      </c>
      <c r="H318" s="135">
        <v>22.53</v>
      </c>
      <c r="I318" s="92" t="s">
        <v>1040</v>
      </c>
      <c r="J318" s="92">
        <f>VLOOKUP(B318,'[1]09.02.2026'!$C$3:$J$2063,8,0)</f>
        <v>0</v>
      </c>
      <c r="K318" s="92">
        <f t="shared" si="15"/>
        <v>0</v>
      </c>
      <c r="L318" s="77"/>
      <c r="M318" s="77"/>
      <c r="N318" s="77"/>
      <c r="O318" s="77"/>
      <c r="P318" s="77">
        <v>3</v>
      </c>
      <c r="Q318" s="136"/>
      <c r="R318" s="136"/>
      <c r="S318" s="136"/>
      <c r="T318" s="73">
        <f t="shared" si="14"/>
        <v>0</v>
      </c>
      <c r="U318" s="151"/>
      <c r="V318" s="182"/>
      <c r="W318" s="163"/>
      <c r="X318" s="60">
        <f>VLOOKUP(B318,'[3]ВОМ КГ-3 СОЭКС'!$C$3:$G$2063,5,0)</f>
        <v>0</v>
      </c>
      <c r="Y318" s="161">
        <f t="shared" si="13"/>
        <v>65.400000000000006</v>
      </c>
    </row>
    <row r="319" spans="1:25" x14ac:dyDescent="0.3">
      <c r="A319" s="131" t="s">
        <v>1004</v>
      </c>
      <c r="B319" s="132" t="s">
        <v>4024</v>
      </c>
      <c r="C319" s="132" t="s">
        <v>4025</v>
      </c>
      <c r="D319" s="92">
        <v>1</v>
      </c>
      <c r="E319" s="133">
        <v>6.4</v>
      </c>
      <c r="F319" s="134">
        <v>6.4</v>
      </c>
      <c r="G319" s="135">
        <v>2.2200000000000002</v>
      </c>
      <c r="H319" s="135">
        <v>2.2200000000000002</v>
      </c>
      <c r="I319" s="92" t="s">
        <v>1040</v>
      </c>
      <c r="J319" s="92">
        <f>VLOOKUP(B319,'[1]09.02.2026'!$C$3:$J$2063,8,0)</f>
        <v>0</v>
      </c>
      <c r="K319" s="92">
        <f t="shared" si="15"/>
        <v>0</v>
      </c>
      <c r="L319" s="77"/>
      <c r="M319" s="77"/>
      <c r="N319" s="77"/>
      <c r="O319" s="77"/>
      <c r="P319" s="77">
        <v>1</v>
      </c>
      <c r="Q319" s="136"/>
      <c r="R319" s="136"/>
      <c r="S319" s="136"/>
      <c r="T319" s="73">
        <f t="shared" si="14"/>
        <v>0</v>
      </c>
      <c r="U319" s="151"/>
      <c r="V319" s="182"/>
      <c r="W319" s="163"/>
      <c r="X319" s="60">
        <f>VLOOKUP(B319,'[3]ВОМ КГ-3 СОЭКС'!$C$3:$G$2063,5,0)</f>
        <v>0</v>
      </c>
      <c r="Y319" s="161">
        <f t="shared" si="13"/>
        <v>6.4</v>
      </c>
    </row>
    <row r="320" spans="1:25" x14ac:dyDescent="0.3">
      <c r="A320" s="131" t="s">
        <v>1007</v>
      </c>
      <c r="B320" s="132" t="s">
        <v>4026</v>
      </c>
      <c r="C320" s="132" t="s">
        <v>4027</v>
      </c>
      <c r="D320" s="92">
        <v>2</v>
      </c>
      <c r="E320" s="133">
        <v>17.7</v>
      </c>
      <c r="F320" s="134">
        <v>35.4</v>
      </c>
      <c r="G320" s="135">
        <v>6.11</v>
      </c>
      <c r="H320" s="135">
        <v>12.22</v>
      </c>
      <c r="I320" s="92" t="s">
        <v>1040</v>
      </c>
      <c r="J320" s="92">
        <f>VLOOKUP(B320,'[1]09.02.2026'!$C$3:$J$2063,8,0)</f>
        <v>0</v>
      </c>
      <c r="K320" s="92">
        <f t="shared" si="15"/>
        <v>0</v>
      </c>
      <c r="L320" s="77"/>
      <c r="M320" s="77"/>
      <c r="N320" s="77"/>
      <c r="O320" s="77"/>
      <c r="P320" s="77">
        <v>2</v>
      </c>
      <c r="Q320" s="136"/>
      <c r="R320" s="136"/>
      <c r="S320" s="136"/>
      <c r="T320" s="73">
        <f t="shared" si="14"/>
        <v>0</v>
      </c>
      <c r="U320" s="151"/>
      <c r="V320" s="182"/>
      <c r="W320" s="163"/>
      <c r="X320" s="60">
        <f>VLOOKUP(B320,'[3]ВОМ КГ-3 СОЭКС'!$C$3:$G$2063,5,0)</f>
        <v>0</v>
      </c>
      <c r="Y320" s="161">
        <f t="shared" si="13"/>
        <v>35.4</v>
      </c>
    </row>
    <row r="321" spans="1:25" x14ac:dyDescent="0.3">
      <c r="A321" s="131" t="s">
        <v>1010</v>
      </c>
      <c r="B321" s="132" t="s">
        <v>4028</v>
      </c>
      <c r="C321" s="132" t="s">
        <v>4029</v>
      </c>
      <c r="D321" s="92">
        <v>2</v>
      </c>
      <c r="E321" s="133">
        <v>10.3</v>
      </c>
      <c r="F321" s="134">
        <v>20.6</v>
      </c>
      <c r="G321" s="135">
        <v>3.57</v>
      </c>
      <c r="H321" s="135">
        <v>7.14</v>
      </c>
      <c r="I321" s="92" t="s">
        <v>1040</v>
      </c>
      <c r="J321" s="92">
        <f>VLOOKUP(B321,'[1]09.02.2026'!$C$3:$J$2063,8,0)</f>
        <v>0</v>
      </c>
      <c r="K321" s="92">
        <f t="shared" si="15"/>
        <v>0</v>
      </c>
      <c r="L321" s="77"/>
      <c r="M321" s="77"/>
      <c r="N321" s="77"/>
      <c r="O321" s="77"/>
      <c r="P321" s="77">
        <v>2</v>
      </c>
      <c r="Q321" s="136"/>
      <c r="R321" s="136"/>
      <c r="S321" s="136"/>
      <c r="T321" s="73">
        <f t="shared" si="14"/>
        <v>0</v>
      </c>
      <c r="U321" s="151"/>
      <c r="V321" s="182"/>
      <c r="W321" s="163"/>
      <c r="X321" s="60">
        <f>VLOOKUP(B321,'[3]ВОМ КГ-3 СОЭКС'!$C$3:$G$2063,5,0)</f>
        <v>0</v>
      </c>
      <c r="Y321" s="161">
        <f t="shared" si="13"/>
        <v>20.6</v>
      </c>
    </row>
    <row r="322" spans="1:25" x14ac:dyDescent="0.3">
      <c r="A322" s="131" t="s">
        <v>1013</v>
      </c>
      <c r="B322" s="132" t="s">
        <v>2507</v>
      </c>
      <c r="C322" s="132" t="s">
        <v>4030</v>
      </c>
      <c r="D322" s="92">
        <v>1</v>
      </c>
      <c r="E322" s="133">
        <v>14.6</v>
      </c>
      <c r="F322" s="134">
        <v>14.6</v>
      </c>
      <c r="G322" s="135">
        <v>1.81</v>
      </c>
      <c r="H322" s="135">
        <v>1.81</v>
      </c>
      <c r="I322" s="92" t="s">
        <v>170</v>
      </c>
      <c r="J322" s="92">
        <f>VLOOKUP(B322,'[1]09.02.2026'!$C$3:$J$2063,8,0)</f>
        <v>0</v>
      </c>
      <c r="K322" s="92">
        <f t="shared" si="15"/>
        <v>0</v>
      </c>
      <c r="L322" s="77"/>
      <c r="M322" s="77"/>
      <c r="N322" s="77">
        <v>1</v>
      </c>
      <c r="O322" s="77"/>
      <c r="P322" s="77"/>
      <c r="Q322" s="136"/>
      <c r="R322" s="136"/>
      <c r="S322" s="136"/>
      <c r="T322" s="73">
        <f t="shared" si="14"/>
        <v>0</v>
      </c>
      <c r="U322" s="151"/>
      <c r="V322" s="182"/>
      <c r="W322" s="163"/>
      <c r="X322" s="60">
        <f>VLOOKUP(B322,'[3]ВОМ КГ-3 СОЭКС'!$C$3:$G$2063,5,0)</f>
        <v>14.6</v>
      </c>
      <c r="Y322" s="161">
        <f t="shared" si="13"/>
        <v>0</v>
      </c>
    </row>
    <row r="323" spans="1:25" x14ac:dyDescent="0.3">
      <c r="A323" s="131" t="s">
        <v>1016</v>
      </c>
      <c r="B323" s="132" t="s">
        <v>2508</v>
      </c>
      <c r="C323" s="132" t="s">
        <v>4031</v>
      </c>
      <c r="D323" s="92">
        <v>2</v>
      </c>
      <c r="E323" s="133">
        <v>21</v>
      </c>
      <c r="F323" s="134">
        <v>42</v>
      </c>
      <c r="G323" s="135">
        <v>2.58</v>
      </c>
      <c r="H323" s="135">
        <v>5.16</v>
      </c>
      <c r="I323" s="92" t="s">
        <v>170</v>
      </c>
      <c r="J323" s="92">
        <f>VLOOKUP(B323,'[1]09.02.2026'!$C$3:$J$2063,8,0)</f>
        <v>0</v>
      </c>
      <c r="K323" s="92">
        <f t="shared" si="15"/>
        <v>0</v>
      </c>
      <c r="L323" s="77"/>
      <c r="M323" s="77"/>
      <c r="N323" s="77">
        <v>2</v>
      </c>
      <c r="O323" s="77"/>
      <c r="P323" s="77"/>
      <c r="Q323" s="136"/>
      <c r="R323" s="136"/>
      <c r="S323" s="136"/>
      <c r="T323" s="73">
        <f t="shared" si="14"/>
        <v>0</v>
      </c>
      <c r="U323" s="151"/>
      <c r="V323" s="182"/>
      <c r="W323" s="163"/>
      <c r="X323" s="60">
        <f>VLOOKUP(B323,'[3]ВОМ КГ-3 СОЭКС'!$C$3:$G$2063,5,0)</f>
        <v>42</v>
      </c>
      <c r="Y323" s="161">
        <f t="shared" ref="Y323:Y386" si="16">F323-X323</f>
        <v>0</v>
      </c>
    </row>
    <row r="324" spans="1:25" x14ac:dyDescent="0.3">
      <c r="A324" s="131" t="s">
        <v>1019</v>
      </c>
      <c r="B324" s="132" t="s">
        <v>2509</v>
      </c>
      <c r="C324" s="132" t="s">
        <v>4032</v>
      </c>
      <c r="D324" s="92">
        <v>3</v>
      </c>
      <c r="E324" s="133">
        <v>16.2</v>
      </c>
      <c r="F324" s="134">
        <v>48.6</v>
      </c>
      <c r="G324" s="135">
        <v>2</v>
      </c>
      <c r="H324" s="135">
        <v>6</v>
      </c>
      <c r="I324" s="92" t="s">
        <v>170</v>
      </c>
      <c r="J324" s="92">
        <f>VLOOKUP(B324,'[1]09.02.2026'!$C$3:$J$2063,8,0)</f>
        <v>0</v>
      </c>
      <c r="K324" s="92">
        <f t="shared" si="15"/>
        <v>0</v>
      </c>
      <c r="L324" s="77"/>
      <c r="M324" s="77"/>
      <c r="N324" s="77">
        <v>3</v>
      </c>
      <c r="O324" s="77"/>
      <c r="P324" s="77"/>
      <c r="Q324" s="136"/>
      <c r="R324" s="136"/>
      <c r="S324" s="136"/>
      <c r="T324" s="73">
        <f t="shared" si="14"/>
        <v>0</v>
      </c>
      <c r="U324" s="151"/>
      <c r="V324" s="182"/>
      <c r="W324" s="163"/>
      <c r="X324" s="60">
        <f>VLOOKUP(B324,'[3]ВОМ КГ-3 СОЭКС'!$C$3:$G$2063,5,0)</f>
        <v>48.6</v>
      </c>
      <c r="Y324" s="161">
        <f t="shared" si="16"/>
        <v>0</v>
      </c>
    </row>
    <row r="325" spans="1:25" x14ac:dyDescent="0.3">
      <c r="A325" s="131" t="s">
        <v>1022</v>
      </c>
      <c r="B325" s="132" t="s">
        <v>2510</v>
      </c>
      <c r="C325" s="132" t="s">
        <v>4033</v>
      </c>
      <c r="D325" s="92">
        <v>3</v>
      </c>
      <c r="E325" s="133">
        <v>19.100000000000001</v>
      </c>
      <c r="F325" s="134">
        <v>57.3</v>
      </c>
      <c r="G325" s="135">
        <v>2.35</v>
      </c>
      <c r="H325" s="135">
        <v>7.05</v>
      </c>
      <c r="I325" s="92" t="s">
        <v>170</v>
      </c>
      <c r="J325" s="92">
        <f>VLOOKUP(B325,'[1]09.02.2026'!$C$3:$J$2063,8,0)</f>
        <v>0</v>
      </c>
      <c r="K325" s="92">
        <f t="shared" si="15"/>
        <v>0</v>
      </c>
      <c r="L325" s="77"/>
      <c r="M325" s="77"/>
      <c r="N325" s="77">
        <v>3</v>
      </c>
      <c r="O325" s="77"/>
      <c r="P325" s="77"/>
      <c r="Q325" s="136"/>
      <c r="R325" s="136"/>
      <c r="S325" s="136"/>
      <c r="T325" s="73">
        <f t="shared" ref="T325:T388" si="17">D325-L325-M325-N325-O325-P325-Q325-R325-S325</f>
        <v>0</v>
      </c>
      <c r="U325" s="151"/>
      <c r="V325" s="182"/>
      <c r="W325" s="163"/>
      <c r="X325" s="60">
        <f>VLOOKUP(B325,'[3]ВОМ КГ-3 СОЭКС'!$C$3:$G$2063,5,0)</f>
        <v>57.3</v>
      </c>
      <c r="Y325" s="161">
        <f t="shared" si="16"/>
        <v>0</v>
      </c>
    </row>
    <row r="326" spans="1:25" x14ac:dyDescent="0.3">
      <c r="A326" s="131" t="s">
        <v>1025</v>
      </c>
      <c r="B326" s="132" t="s">
        <v>2511</v>
      </c>
      <c r="C326" s="132" t="s">
        <v>4034</v>
      </c>
      <c r="D326" s="92">
        <v>4</v>
      </c>
      <c r="E326" s="133">
        <v>14</v>
      </c>
      <c r="F326" s="134">
        <v>56</v>
      </c>
      <c r="G326" s="135">
        <v>1.73</v>
      </c>
      <c r="H326" s="135">
        <v>6.92</v>
      </c>
      <c r="I326" s="92" t="s">
        <v>170</v>
      </c>
      <c r="J326" s="92">
        <f>VLOOKUP(B326,'[1]09.02.2026'!$C$3:$J$2063,8,0)</f>
        <v>0</v>
      </c>
      <c r="K326" s="92">
        <f t="shared" si="15"/>
        <v>0</v>
      </c>
      <c r="L326" s="77"/>
      <c r="M326" s="77"/>
      <c r="N326" s="77">
        <v>4</v>
      </c>
      <c r="O326" s="77"/>
      <c r="P326" s="77"/>
      <c r="Q326" s="136"/>
      <c r="R326" s="136"/>
      <c r="S326" s="136"/>
      <c r="T326" s="73">
        <f t="shared" si="17"/>
        <v>0</v>
      </c>
      <c r="U326" s="151"/>
      <c r="V326" s="182"/>
      <c r="W326" s="163"/>
      <c r="X326" s="60">
        <f>VLOOKUP(B326,'[3]ВОМ КГ-3 СОЭКС'!$C$3:$G$2063,5,0)</f>
        <v>56</v>
      </c>
      <c r="Y326" s="161">
        <f t="shared" si="16"/>
        <v>0</v>
      </c>
    </row>
    <row r="327" spans="1:25" x14ac:dyDescent="0.3">
      <c r="A327" s="131" t="s">
        <v>1028</v>
      </c>
      <c r="B327" s="132" t="s">
        <v>2512</v>
      </c>
      <c r="C327" s="132" t="s">
        <v>4035</v>
      </c>
      <c r="D327" s="92">
        <v>4</v>
      </c>
      <c r="E327" s="133">
        <v>3.9</v>
      </c>
      <c r="F327" s="134">
        <v>15.6</v>
      </c>
      <c r="G327" s="135">
        <v>0.51</v>
      </c>
      <c r="H327" s="135">
        <v>2.04</v>
      </c>
      <c r="I327" s="92" t="s">
        <v>170</v>
      </c>
      <c r="J327" s="92">
        <f>VLOOKUP(B327,'[1]09.02.2026'!$C$3:$J$2063,8,0)</f>
        <v>0</v>
      </c>
      <c r="K327" s="92">
        <f t="shared" si="15"/>
        <v>0</v>
      </c>
      <c r="L327" s="77"/>
      <c r="M327" s="77"/>
      <c r="N327" s="77">
        <v>4</v>
      </c>
      <c r="O327" s="77"/>
      <c r="P327" s="77"/>
      <c r="Q327" s="136"/>
      <c r="R327" s="136"/>
      <c r="S327" s="136"/>
      <c r="T327" s="73">
        <f t="shared" si="17"/>
        <v>0</v>
      </c>
      <c r="U327" s="151"/>
      <c r="V327" s="182"/>
      <c r="W327" s="163"/>
      <c r="X327" s="60">
        <f>VLOOKUP(B327,'[3]ВОМ КГ-3 СОЭКС'!$C$3:$G$2063,5,0)</f>
        <v>15.6</v>
      </c>
      <c r="Y327" s="161">
        <f t="shared" si="16"/>
        <v>0</v>
      </c>
    </row>
    <row r="328" spans="1:25" x14ac:dyDescent="0.3">
      <c r="A328" s="131" t="s">
        <v>1031</v>
      </c>
      <c r="B328" s="132" t="s">
        <v>2513</v>
      </c>
      <c r="C328" s="132" t="s">
        <v>4036</v>
      </c>
      <c r="D328" s="92">
        <v>4</v>
      </c>
      <c r="E328" s="133">
        <v>16.5</v>
      </c>
      <c r="F328" s="134">
        <v>66</v>
      </c>
      <c r="G328" s="135">
        <v>2.0299999999999998</v>
      </c>
      <c r="H328" s="135">
        <v>8.1199999999999992</v>
      </c>
      <c r="I328" s="92" t="s">
        <v>170</v>
      </c>
      <c r="J328" s="92">
        <f>VLOOKUP(B328,'[1]09.02.2026'!$C$3:$J$2063,8,0)</f>
        <v>0</v>
      </c>
      <c r="K328" s="92">
        <f t="shared" si="15"/>
        <v>0</v>
      </c>
      <c r="L328" s="77"/>
      <c r="M328" s="77"/>
      <c r="N328" s="77">
        <v>4</v>
      </c>
      <c r="O328" s="77"/>
      <c r="P328" s="77"/>
      <c r="Q328" s="136"/>
      <c r="R328" s="136"/>
      <c r="S328" s="136"/>
      <c r="T328" s="73">
        <f t="shared" si="17"/>
        <v>0</v>
      </c>
      <c r="U328" s="151"/>
      <c r="V328" s="182"/>
      <c r="W328" s="163"/>
      <c r="X328" s="60">
        <f>VLOOKUP(B328,'[3]ВОМ КГ-3 СОЭКС'!$C$3:$G$2063,5,0)</f>
        <v>66</v>
      </c>
      <c r="Y328" s="161">
        <f t="shared" si="16"/>
        <v>0</v>
      </c>
    </row>
    <row r="329" spans="1:25" x14ac:dyDescent="0.3">
      <c r="A329" s="131" t="s">
        <v>1034</v>
      </c>
      <c r="B329" s="132" t="s">
        <v>2514</v>
      </c>
      <c r="C329" s="132" t="s">
        <v>4037</v>
      </c>
      <c r="D329" s="92">
        <v>4</v>
      </c>
      <c r="E329" s="133">
        <v>8.1</v>
      </c>
      <c r="F329" s="134">
        <v>32.4</v>
      </c>
      <c r="G329" s="135">
        <v>1.02</v>
      </c>
      <c r="H329" s="135">
        <v>4.08</v>
      </c>
      <c r="I329" s="92" t="s">
        <v>170</v>
      </c>
      <c r="J329" s="92">
        <f>VLOOKUP(B329,'[1]09.02.2026'!$C$3:$J$2063,8,0)</f>
        <v>0</v>
      </c>
      <c r="K329" s="92">
        <f t="shared" si="15"/>
        <v>0</v>
      </c>
      <c r="L329" s="77"/>
      <c r="M329" s="77"/>
      <c r="N329" s="77">
        <v>2</v>
      </c>
      <c r="O329" s="77"/>
      <c r="P329" s="77">
        <v>2</v>
      </c>
      <c r="Q329" s="136"/>
      <c r="R329" s="136"/>
      <c r="S329" s="136"/>
      <c r="T329" s="73">
        <f t="shared" si="17"/>
        <v>0</v>
      </c>
      <c r="U329" s="151"/>
      <c r="V329" s="182"/>
      <c r="W329" s="163"/>
      <c r="X329" s="60">
        <f>VLOOKUP(B329,'[3]ВОМ КГ-3 СОЭКС'!$C$3:$G$2063,5,0)</f>
        <v>32.4</v>
      </c>
      <c r="Y329" s="161">
        <f t="shared" si="16"/>
        <v>0</v>
      </c>
    </row>
    <row r="330" spans="1:25" x14ac:dyDescent="0.3">
      <c r="A330" s="131" t="s">
        <v>1037</v>
      </c>
      <c r="B330" s="132" t="s">
        <v>2515</v>
      </c>
      <c r="C330" s="132" t="s">
        <v>4038</v>
      </c>
      <c r="D330" s="92">
        <v>2</v>
      </c>
      <c r="E330" s="133">
        <v>7.6</v>
      </c>
      <c r="F330" s="134">
        <v>15.2</v>
      </c>
      <c r="G330" s="135">
        <v>0.95</v>
      </c>
      <c r="H330" s="135">
        <v>1.9</v>
      </c>
      <c r="I330" s="92" t="s">
        <v>170</v>
      </c>
      <c r="J330" s="92">
        <f>VLOOKUP(B330,'[1]09.02.2026'!$C$3:$J$2063,8,0)</f>
        <v>0</v>
      </c>
      <c r="K330" s="92">
        <f t="shared" si="15"/>
        <v>0</v>
      </c>
      <c r="L330" s="77"/>
      <c r="M330" s="77"/>
      <c r="N330" s="77">
        <v>1</v>
      </c>
      <c r="O330" s="77"/>
      <c r="P330" s="77">
        <v>1</v>
      </c>
      <c r="Q330" s="136"/>
      <c r="R330" s="136"/>
      <c r="S330" s="136"/>
      <c r="T330" s="73">
        <f t="shared" si="17"/>
        <v>0</v>
      </c>
      <c r="U330" s="151"/>
      <c r="V330" s="182"/>
      <c r="W330" s="163"/>
      <c r="X330" s="60">
        <f>VLOOKUP(B330,'[3]ВОМ КГ-3 СОЭКС'!$C$3:$G$2063,5,0)</f>
        <v>15.2</v>
      </c>
      <c r="Y330" s="161">
        <f t="shared" si="16"/>
        <v>0</v>
      </c>
    </row>
    <row r="331" spans="1:25" x14ac:dyDescent="0.3">
      <c r="A331" s="131" t="s">
        <v>1041</v>
      </c>
      <c r="B331" s="132" t="s">
        <v>2516</v>
      </c>
      <c r="C331" s="132" t="s">
        <v>4039</v>
      </c>
      <c r="D331" s="92">
        <v>1</v>
      </c>
      <c r="E331" s="133">
        <v>24.2</v>
      </c>
      <c r="F331" s="134">
        <v>24.2</v>
      </c>
      <c r="G331" s="135">
        <v>2.97</v>
      </c>
      <c r="H331" s="135">
        <v>2.97</v>
      </c>
      <c r="I331" s="92" t="s">
        <v>170</v>
      </c>
      <c r="J331" s="92">
        <f>VLOOKUP(B331,'[1]09.02.2026'!$C$3:$J$2063,8,0)</f>
        <v>0</v>
      </c>
      <c r="K331" s="92">
        <f t="shared" si="15"/>
        <v>0</v>
      </c>
      <c r="L331" s="77"/>
      <c r="M331" s="77"/>
      <c r="N331" s="77">
        <v>1</v>
      </c>
      <c r="O331" s="77"/>
      <c r="P331" s="77"/>
      <c r="Q331" s="136"/>
      <c r="R331" s="136"/>
      <c r="S331" s="136"/>
      <c r="T331" s="73">
        <f t="shared" si="17"/>
        <v>0</v>
      </c>
      <c r="U331" s="151"/>
      <c r="V331" s="182"/>
      <c r="W331" s="163"/>
      <c r="X331" s="60">
        <f>VLOOKUP(B331,'[3]ВОМ КГ-3 СОЭКС'!$C$3:$G$2063,5,0)</f>
        <v>24.2</v>
      </c>
      <c r="Y331" s="161">
        <f t="shared" si="16"/>
        <v>0</v>
      </c>
    </row>
    <row r="332" spans="1:25" x14ac:dyDescent="0.3">
      <c r="A332" s="131" t="s">
        <v>1044</v>
      </c>
      <c r="B332" s="132" t="s">
        <v>2517</v>
      </c>
      <c r="C332" s="132" t="s">
        <v>4040</v>
      </c>
      <c r="D332" s="92">
        <v>2</v>
      </c>
      <c r="E332" s="133">
        <v>14.1</v>
      </c>
      <c r="F332" s="134">
        <v>28.2</v>
      </c>
      <c r="G332" s="135">
        <v>1.75</v>
      </c>
      <c r="H332" s="135">
        <v>3.5</v>
      </c>
      <c r="I332" s="92" t="s">
        <v>170</v>
      </c>
      <c r="J332" s="92">
        <f>VLOOKUP(B332,'[1]09.02.2026'!$C$3:$J$2063,8,0)</f>
        <v>0</v>
      </c>
      <c r="K332" s="92">
        <f t="shared" si="15"/>
        <v>0</v>
      </c>
      <c r="L332" s="77"/>
      <c r="M332" s="77"/>
      <c r="N332" s="77"/>
      <c r="O332" s="77">
        <v>1</v>
      </c>
      <c r="P332" s="77">
        <v>1</v>
      </c>
      <c r="Q332" s="136"/>
      <c r="R332" s="136"/>
      <c r="S332" s="136"/>
      <c r="T332" s="73">
        <f t="shared" si="17"/>
        <v>0</v>
      </c>
      <c r="U332" s="151"/>
      <c r="V332" s="182"/>
      <c r="W332" s="163"/>
      <c r="X332" s="60">
        <f>VLOOKUP(B332,'[3]ВОМ КГ-3 СОЭКС'!$C$3:$G$2063,5,0)</f>
        <v>28.2</v>
      </c>
      <c r="Y332" s="161">
        <f t="shared" si="16"/>
        <v>0</v>
      </c>
    </row>
    <row r="333" spans="1:25" x14ac:dyDescent="0.3">
      <c r="A333" s="131" t="s">
        <v>1047</v>
      </c>
      <c r="B333" s="132" t="s">
        <v>2518</v>
      </c>
      <c r="C333" s="132" t="s">
        <v>4041</v>
      </c>
      <c r="D333" s="92">
        <v>2</v>
      </c>
      <c r="E333" s="133">
        <v>20.100000000000001</v>
      </c>
      <c r="F333" s="134">
        <v>40.200000000000003</v>
      </c>
      <c r="G333" s="135">
        <v>2.4700000000000002</v>
      </c>
      <c r="H333" s="135">
        <v>4.9400000000000004</v>
      </c>
      <c r="I333" s="92" t="s">
        <v>170</v>
      </c>
      <c r="J333" s="92">
        <f>VLOOKUP(B333,'[1]09.02.2026'!$C$3:$J$2063,8,0)</f>
        <v>0</v>
      </c>
      <c r="K333" s="92">
        <f t="shared" si="15"/>
        <v>0</v>
      </c>
      <c r="L333" s="77"/>
      <c r="M333" s="77"/>
      <c r="N333" s="77"/>
      <c r="O333" s="77">
        <v>1</v>
      </c>
      <c r="P333" s="77">
        <v>1</v>
      </c>
      <c r="Q333" s="136"/>
      <c r="R333" s="136"/>
      <c r="S333" s="136"/>
      <c r="T333" s="73">
        <f t="shared" si="17"/>
        <v>0</v>
      </c>
      <c r="U333" s="151"/>
      <c r="V333" s="182"/>
      <c r="W333" s="163"/>
      <c r="X333" s="60">
        <f>VLOOKUP(B333,'[3]ВОМ КГ-3 СОЭКС'!$C$3:$G$2063,5,0)</f>
        <v>40.200000000000003</v>
      </c>
      <c r="Y333" s="161">
        <f t="shared" si="16"/>
        <v>0</v>
      </c>
    </row>
    <row r="334" spans="1:25" x14ac:dyDescent="0.3">
      <c r="A334" s="131" t="s">
        <v>1050</v>
      </c>
      <c r="B334" s="132" t="s">
        <v>2519</v>
      </c>
      <c r="C334" s="132" t="s">
        <v>4042</v>
      </c>
      <c r="D334" s="92">
        <v>2</v>
      </c>
      <c r="E334" s="133">
        <v>20</v>
      </c>
      <c r="F334" s="134">
        <v>40</v>
      </c>
      <c r="G334" s="135">
        <v>2.46</v>
      </c>
      <c r="H334" s="135">
        <v>4.92</v>
      </c>
      <c r="I334" s="92" t="s">
        <v>170</v>
      </c>
      <c r="J334" s="92">
        <f>VLOOKUP(B334,'[1]09.02.2026'!$C$3:$J$2063,8,0)</f>
        <v>0</v>
      </c>
      <c r="K334" s="92">
        <f t="shared" si="15"/>
        <v>0</v>
      </c>
      <c r="L334" s="77"/>
      <c r="M334" s="77"/>
      <c r="N334" s="77"/>
      <c r="O334" s="77">
        <v>1</v>
      </c>
      <c r="P334" s="77">
        <v>1</v>
      </c>
      <c r="Q334" s="136"/>
      <c r="R334" s="136"/>
      <c r="S334" s="136"/>
      <c r="T334" s="73">
        <f t="shared" si="17"/>
        <v>0</v>
      </c>
      <c r="U334" s="151"/>
      <c r="V334" s="182"/>
      <c r="W334" s="163"/>
      <c r="X334" s="60">
        <f>VLOOKUP(B334,'[3]ВОМ КГ-3 СОЭКС'!$C$3:$G$2063,5,0)</f>
        <v>40</v>
      </c>
      <c r="Y334" s="161">
        <f t="shared" si="16"/>
        <v>0</v>
      </c>
    </row>
    <row r="335" spans="1:25" x14ac:dyDescent="0.3">
      <c r="A335" s="131" t="s">
        <v>1053</v>
      </c>
      <c r="B335" s="132" t="s">
        <v>2520</v>
      </c>
      <c r="C335" s="132" t="s">
        <v>4043</v>
      </c>
      <c r="D335" s="92">
        <v>1</v>
      </c>
      <c r="E335" s="133">
        <v>33.4</v>
      </c>
      <c r="F335" s="134">
        <v>33.4</v>
      </c>
      <c r="G335" s="135">
        <v>4.09</v>
      </c>
      <c r="H335" s="135">
        <v>4.09</v>
      </c>
      <c r="I335" s="92" t="s">
        <v>170</v>
      </c>
      <c r="J335" s="92">
        <f>VLOOKUP(B335,'[1]09.02.2026'!$C$3:$J$2063,8,0)</f>
        <v>0</v>
      </c>
      <c r="K335" s="92">
        <f t="shared" si="15"/>
        <v>0</v>
      </c>
      <c r="L335" s="77"/>
      <c r="M335" s="77"/>
      <c r="N335" s="77"/>
      <c r="O335" s="77">
        <v>1</v>
      </c>
      <c r="P335" s="77"/>
      <c r="Q335" s="136"/>
      <c r="R335" s="136"/>
      <c r="S335" s="136"/>
      <c r="T335" s="73">
        <f t="shared" si="17"/>
        <v>0</v>
      </c>
      <c r="U335" s="151"/>
      <c r="V335" s="182"/>
      <c r="W335" s="163"/>
      <c r="X335" s="60">
        <f>VLOOKUP(B335,'[3]ВОМ КГ-3 СОЭКС'!$C$3:$G$2063,5,0)</f>
        <v>33.4</v>
      </c>
      <c r="Y335" s="161">
        <f t="shared" si="16"/>
        <v>0</v>
      </c>
    </row>
    <row r="336" spans="1:25" x14ac:dyDescent="0.3">
      <c r="A336" s="131" t="s">
        <v>1056</v>
      </c>
      <c r="B336" s="132" t="s">
        <v>2521</v>
      </c>
      <c r="C336" s="132" t="s">
        <v>4044</v>
      </c>
      <c r="D336" s="92">
        <v>2</v>
      </c>
      <c r="E336" s="133">
        <v>29.7</v>
      </c>
      <c r="F336" s="134">
        <v>59.4</v>
      </c>
      <c r="G336" s="135">
        <v>3.63</v>
      </c>
      <c r="H336" s="135">
        <v>7.26</v>
      </c>
      <c r="I336" s="92" t="s">
        <v>170</v>
      </c>
      <c r="J336" s="92">
        <f>VLOOKUP(B336,'[1]09.02.2026'!$C$3:$J$2063,8,0)</f>
        <v>0</v>
      </c>
      <c r="K336" s="92">
        <f t="shared" si="15"/>
        <v>0</v>
      </c>
      <c r="L336" s="77"/>
      <c r="M336" s="77"/>
      <c r="N336" s="77"/>
      <c r="O336" s="77">
        <v>1</v>
      </c>
      <c r="P336" s="77">
        <v>1</v>
      </c>
      <c r="Q336" s="136"/>
      <c r="R336" s="136"/>
      <c r="S336" s="77"/>
      <c r="T336" s="73">
        <f t="shared" si="17"/>
        <v>0</v>
      </c>
      <c r="U336" s="151"/>
      <c r="V336" s="182"/>
      <c r="W336" s="163"/>
      <c r="X336" s="60">
        <f>VLOOKUP(B336,'[3]ВОМ КГ-3 СОЭКС'!$C$3:$G$2063,5,0)</f>
        <v>59.4</v>
      </c>
      <c r="Y336" s="161">
        <f t="shared" si="16"/>
        <v>0</v>
      </c>
    </row>
    <row r="337" spans="1:25" x14ac:dyDescent="0.3">
      <c r="A337" s="131" t="s">
        <v>1059</v>
      </c>
      <c r="B337" s="132" t="s">
        <v>2522</v>
      </c>
      <c r="C337" s="132" t="s">
        <v>4045</v>
      </c>
      <c r="D337" s="92">
        <v>2</v>
      </c>
      <c r="E337" s="133">
        <v>25.2</v>
      </c>
      <c r="F337" s="134">
        <v>50.4</v>
      </c>
      <c r="G337" s="135">
        <v>3.09</v>
      </c>
      <c r="H337" s="135">
        <v>6.18</v>
      </c>
      <c r="I337" s="92" t="s">
        <v>170</v>
      </c>
      <c r="J337" s="92">
        <f>VLOOKUP(B337,'[1]09.02.2026'!$C$3:$J$2063,8,0)</f>
        <v>0</v>
      </c>
      <c r="K337" s="92">
        <f t="shared" si="15"/>
        <v>0</v>
      </c>
      <c r="L337" s="77"/>
      <c r="M337" s="77"/>
      <c r="N337" s="77"/>
      <c r="O337" s="77">
        <v>1</v>
      </c>
      <c r="P337" s="77">
        <v>1</v>
      </c>
      <c r="Q337" s="136"/>
      <c r="R337" s="136"/>
      <c r="S337" s="77"/>
      <c r="T337" s="73">
        <f t="shared" si="17"/>
        <v>0</v>
      </c>
      <c r="U337" s="151"/>
      <c r="V337" s="182"/>
      <c r="W337" s="163"/>
      <c r="X337" s="60">
        <f>VLOOKUP(B337,'[3]ВОМ КГ-3 СОЭКС'!$C$3:$G$2063,5,0)</f>
        <v>50.4</v>
      </c>
      <c r="Y337" s="161">
        <f t="shared" si="16"/>
        <v>0</v>
      </c>
    </row>
    <row r="338" spans="1:25" x14ac:dyDescent="0.3">
      <c r="A338" s="131" t="s">
        <v>1062</v>
      </c>
      <c r="B338" s="132" t="s">
        <v>2523</v>
      </c>
      <c r="C338" s="132" t="s">
        <v>4046</v>
      </c>
      <c r="D338" s="92">
        <v>1</v>
      </c>
      <c r="E338" s="133">
        <v>26.1</v>
      </c>
      <c r="F338" s="134">
        <v>26.1</v>
      </c>
      <c r="G338" s="135">
        <v>3.19</v>
      </c>
      <c r="H338" s="135">
        <v>3.19</v>
      </c>
      <c r="I338" s="92" t="s">
        <v>170</v>
      </c>
      <c r="J338" s="92">
        <f>VLOOKUP(B338,'[1]09.02.2026'!$C$3:$J$2063,8,0)</f>
        <v>0</v>
      </c>
      <c r="K338" s="92">
        <f t="shared" si="15"/>
        <v>0</v>
      </c>
      <c r="L338" s="77"/>
      <c r="M338" s="77"/>
      <c r="N338" s="77"/>
      <c r="O338" s="77">
        <v>1</v>
      </c>
      <c r="P338" s="77"/>
      <c r="Q338" s="136"/>
      <c r="R338" s="136"/>
      <c r="S338" s="136"/>
      <c r="T338" s="73">
        <f t="shared" si="17"/>
        <v>0</v>
      </c>
      <c r="U338" s="151"/>
      <c r="V338" s="182"/>
      <c r="W338" s="163"/>
      <c r="X338" s="60">
        <f>VLOOKUP(B338,'[3]ВОМ КГ-3 СОЭКС'!$C$3:$G$2063,5,0)</f>
        <v>26.1</v>
      </c>
      <c r="Y338" s="161">
        <f t="shared" si="16"/>
        <v>0</v>
      </c>
    </row>
    <row r="339" spans="1:25" x14ac:dyDescent="0.3">
      <c r="A339" s="131" t="s">
        <v>1065</v>
      </c>
      <c r="B339" s="132" t="s">
        <v>2524</v>
      </c>
      <c r="C339" s="132" t="s">
        <v>4047</v>
      </c>
      <c r="D339" s="92">
        <v>1</v>
      </c>
      <c r="E339" s="133">
        <v>17.399999999999999</v>
      </c>
      <c r="F339" s="134">
        <v>17.399999999999999</v>
      </c>
      <c r="G339" s="135">
        <v>2.14</v>
      </c>
      <c r="H339" s="135">
        <v>2.14</v>
      </c>
      <c r="I339" s="92" t="s">
        <v>170</v>
      </c>
      <c r="J339" s="92">
        <f>VLOOKUP(B339,'[1]09.02.2026'!$C$3:$J$2063,8,0)</f>
        <v>0</v>
      </c>
      <c r="K339" s="92">
        <f t="shared" si="15"/>
        <v>0</v>
      </c>
      <c r="L339" s="77"/>
      <c r="M339" s="77"/>
      <c r="N339" s="77"/>
      <c r="O339" s="77">
        <v>1</v>
      </c>
      <c r="P339" s="77"/>
      <c r="Q339" s="136"/>
      <c r="R339" s="136"/>
      <c r="S339" s="136"/>
      <c r="T339" s="73">
        <f t="shared" si="17"/>
        <v>0</v>
      </c>
      <c r="U339" s="151"/>
      <c r="V339" s="182"/>
      <c r="W339" s="163"/>
      <c r="X339" s="60">
        <f>VLOOKUP(B339,'[3]ВОМ КГ-3 СОЭКС'!$C$3:$G$2063,5,0)</f>
        <v>17.399999999999999</v>
      </c>
      <c r="Y339" s="161">
        <f t="shared" si="16"/>
        <v>0</v>
      </c>
    </row>
    <row r="340" spans="1:25" x14ac:dyDescent="0.3">
      <c r="A340" s="131" t="s">
        <v>1068</v>
      </c>
      <c r="B340" s="132" t="s">
        <v>2525</v>
      </c>
      <c r="C340" s="132" t="s">
        <v>4048</v>
      </c>
      <c r="D340" s="92">
        <v>1</v>
      </c>
      <c r="E340" s="133">
        <v>8.9</v>
      </c>
      <c r="F340" s="134">
        <v>8.9</v>
      </c>
      <c r="G340" s="135">
        <v>1.1200000000000001</v>
      </c>
      <c r="H340" s="135">
        <v>1.1200000000000001</v>
      </c>
      <c r="I340" s="92" t="s">
        <v>170</v>
      </c>
      <c r="J340" s="92">
        <f>VLOOKUP(B340,'[1]09.02.2026'!$C$3:$J$2063,8,0)</f>
        <v>0</v>
      </c>
      <c r="K340" s="92">
        <f t="shared" ref="K340:K403" si="18">J340*E340</f>
        <v>0</v>
      </c>
      <c r="L340" s="77"/>
      <c r="M340" s="77"/>
      <c r="N340" s="77"/>
      <c r="O340" s="77">
        <v>1</v>
      </c>
      <c r="P340" s="77"/>
      <c r="Q340" s="136"/>
      <c r="R340" s="136"/>
      <c r="S340" s="136"/>
      <c r="T340" s="73">
        <f t="shared" si="17"/>
        <v>0</v>
      </c>
      <c r="U340" s="151"/>
      <c r="V340" s="182"/>
      <c r="W340" s="163"/>
      <c r="X340" s="60">
        <f>VLOOKUP(B340,'[3]ВОМ КГ-3 СОЭКС'!$C$3:$G$2063,5,0)</f>
        <v>8.9</v>
      </c>
      <c r="Y340" s="161">
        <f t="shared" si="16"/>
        <v>0</v>
      </c>
    </row>
    <row r="341" spans="1:25" x14ac:dyDescent="0.3">
      <c r="A341" s="131" t="s">
        <v>1071</v>
      </c>
      <c r="B341" s="132" t="s">
        <v>2526</v>
      </c>
      <c r="C341" s="132" t="s">
        <v>4049</v>
      </c>
      <c r="D341" s="92">
        <v>1</v>
      </c>
      <c r="E341" s="133">
        <v>16.5</v>
      </c>
      <c r="F341" s="134">
        <v>16.5</v>
      </c>
      <c r="G341" s="135">
        <v>2.04</v>
      </c>
      <c r="H341" s="135">
        <v>2.04</v>
      </c>
      <c r="I341" s="92" t="s">
        <v>170</v>
      </c>
      <c r="J341" s="92">
        <f>VLOOKUP(B341,'[1]09.02.2026'!$C$3:$J$2063,8,0)</f>
        <v>0</v>
      </c>
      <c r="K341" s="92">
        <f t="shared" si="18"/>
        <v>0</v>
      </c>
      <c r="L341" s="77"/>
      <c r="M341" s="77"/>
      <c r="N341" s="77"/>
      <c r="O341" s="77">
        <v>1</v>
      </c>
      <c r="P341" s="77"/>
      <c r="Q341" s="136"/>
      <c r="R341" s="136"/>
      <c r="S341" s="136"/>
      <c r="T341" s="73">
        <f t="shared" si="17"/>
        <v>0</v>
      </c>
      <c r="U341" s="151"/>
      <c r="V341" s="182"/>
      <c r="W341" s="163"/>
      <c r="X341" s="60">
        <f>VLOOKUP(B341,'[3]ВОМ КГ-3 СОЭКС'!$C$3:$G$2063,5,0)</f>
        <v>16.5</v>
      </c>
      <c r="Y341" s="161">
        <f t="shared" si="16"/>
        <v>0</v>
      </c>
    </row>
    <row r="342" spans="1:25" x14ac:dyDescent="0.3">
      <c r="A342" s="131" t="s">
        <v>1074</v>
      </c>
      <c r="B342" s="132" t="s">
        <v>2527</v>
      </c>
      <c r="C342" s="132" t="s">
        <v>4050</v>
      </c>
      <c r="D342" s="92">
        <v>2</v>
      </c>
      <c r="E342" s="133">
        <v>19.399999999999999</v>
      </c>
      <c r="F342" s="134">
        <v>38.799999999999997</v>
      </c>
      <c r="G342" s="135">
        <v>2.2799999999999998</v>
      </c>
      <c r="H342" s="135">
        <v>4.5599999999999996</v>
      </c>
      <c r="I342" s="92" t="s">
        <v>170</v>
      </c>
      <c r="J342" s="92">
        <f>VLOOKUP(B342,'[1]09.02.2026'!$C$3:$J$2063,8,0)</f>
        <v>0</v>
      </c>
      <c r="K342" s="92">
        <f t="shared" si="18"/>
        <v>0</v>
      </c>
      <c r="L342" s="77"/>
      <c r="M342" s="77"/>
      <c r="N342" s="77"/>
      <c r="O342" s="77">
        <v>2</v>
      </c>
      <c r="P342" s="77"/>
      <c r="Q342" s="136"/>
      <c r="R342" s="136"/>
      <c r="S342" s="136"/>
      <c r="T342" s="73">
        <f t="shared" si="17"/>
        <v>0</v>
      </c>
      <c r="U342" s="151"/>
      <c r="V342" s="182"/>
      <c r="W342" s="163"/>
      <c r="X342" s="60">
        <f>VLOOKUP(B342,'[3]ВОМ КГ-3 СОЭКС'!$C$3:$G$2063,5,0)</f>
        <v>38.799999999999997</v>
      </c>
      <c r="Y342" s="161">
        <f t="shared" si="16"/>
        <v>0</v>
      </c>
    </row>
    <row r="343" spans="1:25" x14ac:dyDescent="0.3">
      <c r="A343" s="131" t="s">
        <v>1077</v>
      </c>
      <c r="B343" s="132" t="s">
        <v>2528</v>
      </c>
      <c r="C343" s="132" t="s">
        <v>4051</v>
      </c>
      <c r="D343" s="92">
        <v>1</v>
      </c>
      <c r="E343" s="133">
        <v>13.7</v>
      </c>
      <c r="F343" s="134">
        <v>13.7</v>
      </c>
      <c r="G343" s="135">
        <v>1.72</v>
      </c>
      <c r="H343" s="135">
        <v>1.72</v>
      </c>
      <c r="I343" s="92" t="s">
        <v>170</v>
      </c>
      <c r="J343" s="92">
        <f>VLOOKUP(B343,'[1]09.02.2026'!$C$3:$J$2063,8,0)</f>
        <v>0</v>
      </c>
      <c r="K343" s="92">
        <f t="shared" si="18"/>
        <v>0</v>
      </c>
      <c r="L343" s="77"/>
      <c r="M343" s="77"/>
      <c r="N343" s="77"/>
      <c r="O343" s="77">
        <v>1</v>
      </c>
      <c r="P343" s="77"/>
      <c r="Q343" s="136"/>
      <c r="R343" s="136"/>
      <c r="S343" s="136"/>
      <c r="T343" s="73">
        <f t="shared" si="17"/>
        <v>0</v>
      </c>
      <c r="U343" s="151"/>
      <c r="V343" s="182"/>
      <c r="W343" s="163"/>
      <c r="X343" s="60">
        <f>VLOOKUP(B343,'[3]ВОМ КГ-3 СОЭКС'!$C$3:$G$2063,5,0)</f>
        <v>13.7</v>
      </c>
      <c r="Y343" s="161">
        <f t="shared" si="16"/>
        <v>0</v>
      </c>
    </row>
    <row r="344" spans="1:25" x14ac:dyDescent="0.3">
      <c r="A344" s="131" t="s">
        <v>1080</v>
      </c>
      <c r="B344" s="132" t="s">
        <v>2529</v>
      </c>
      <c r="C344" s="132" t="s">
        <v>4052</v>
      </c>
      <c r="D344" s="92">
        <v>1</v>
      </c>
      <c r="E344" s="133">
        <v>32.4</v>
      </c>
      <c r="F344" s="134">
        <v>32.4</v>
      </c>
      <c r="G344" s="135">
        <v>3.97</v>
      </c>
      <c r="H344" s="135">
        <v>3.97</v>
      </c>
      <c r="I344" s="92" t="s">
        <v>170</v>
      </c>
      <c r="J344" s="92">
        <f>VLOOKUP(B344,'[1]09.02.2026'!$C$3:$J$2063,8,0)</f>
        <v>0</v>
      </c>
      <c r="K344" s="92">
        <f t="shared" si="18"/>
        <v>0</v>
      </c>
      <c r="L344" s="77"/>
      <c r="M344" s="77"/>
      <c r="N344" s="77"/>
      <c r="O344" s="77"/>
      <c r="P344" s="77">
        <v>1</v>
      </c>
      <c r="Q344" s="136"/>
      <c r="R344" s="136"/>
      <c r="S344" s="136"/>
      <c r="T344" s="73">
        <f t="shared" si="17"/>
        <v>0</v>
      </c>
      <c r="U344" s="151"/>
      <c r="V344" s="182"/>
      <c r="W344" s="163"/>
      <c r="X344" s="60">
        <f>VLOOKUP(B344,'[3]ВОМ КГ-3 СОЭКС'!$C$3:$G$2063,5,0)</f>
        <v>32.4</v>
      </c>
      <c r="Y344" s="161">
        <f t="shared" si="16"/>
        <v>0</v>
      </c>
    </row>
    <row r="345" spans="1:25" x14ac:dyDescent="0.3">
      <c r="A345" s="131" t="s">
        <v>1083</v>
      </c>
      <c r="B345" s="132" t="s">
        <v>2530</v>
      </c>
      <c r="C345" s="132" t="s">
        <v>4053</v>
      </c>
      <c r="D345" s="92">
        <v>1</v>
      </c>
      <c r="E345" s="133">
        <v>27</v>
      </c>
      <c r="F345" s="134">
        <v>27</v>
      </c>
      <c r="G345" s="135">
        <v>3.3</v>
      </c>
      <c r="H345" s="135">
        <v>3.3</v>
      </c>
      <c r="I345" s="92" t="s">
        <v>170</v>
      </c>
      <c r="J345" s="92">
        <f>VLOOKUP(B345,'[1]09.02.2026'!$C$3:$J$2063,8,0)</f>
        <v>0</v>
      </c>
      <c r="K345" s="92">
        <f t="shared" si="18"/>
        <v>0</v>
      </c>
      <c r="L345" s="77"/>
      <c r="M345" s="77"/>
      <c r="N345" s="77"/>
      <c r="O345" s="77"/>
      <c r="P345" s="77">
        <v>1</v>
      </c>
      <c r="Q345" s="136"/>
      <c r="R345" s="136"/>
      <c r="S345" s="136"/>
      <c r="T345" s="73">
        <f t="shared" si="17"/>
        <v>0</v>
      </c>
      <c r="U345" s="151"/>
      <c r="V345" s="182"/>
      <c r="W345" s="163"/>
      <c r="X345" s="60">
        <f>VLOOKUP(B345,'[3]ВОМ КГ-3 СОЭКС'!$C$3:$G$2063,5,0)</f>
        <v>27</v>
      </c>
      <c r="Y345" s="161">
        <f t="shared" si="16"/>
        <v>0</v>
      </c>
    </row>
    <row r="346" spans="1:25" x14ac:dyDescent="0.3">
      <c r="A346" s="131" t="s">
        <v>1086</v>
      </c>
      <c r="B346" s="132" t="s">
        <v>2531</v>
      </c>
      <c r="C346" s="132" t="s">
        <v>4054</v>
      </c>
      <c r="D346" s="92">
        <v>3</v>
      </c>
      <c r="E346" s="133">
        <v>20.3</v>
      </c>
      <c r="F346" s="134">
        <v>60.9</v>
      </c>
      <c r="G346" s="135">
        <v>2.5</v>
      </c>
      <c r="H346" s="135">
        <v>7.5</v>
      </c>
      <c r="I346" s="92" t="s">
        <v>170</v>
      </c>
      <c r="J346" s="92">
        <f>VLOOKUP(B346,'[1]09.02.2026'!$C$3:$J$2063,8,0)</f>
        <v>0</v>
      </c>
      <c r="K346" s="92">
        <f t="shared" si="18"/>
        <v>0</v>
      </c>
      <c r="L346" s="77"/>
      <c r="M346" s="77"/>
      <c r="N346" s="77"/>
      <c r="O346" s="77"/>
      <c r="P346" s="77">
        <v>3</v>
      </c>
      <c r="Q346" s="136"/>
      <c r="R346" s="136"/>
      <c r="S346" s="136"/>
      <c r="T346" s="73">
        <f t="shared" si="17"/>
        <v>0</v>
      </c>
      <c r="U346" s="151"/>
      <c r="V346" s="182"/>
      <c r="W346" s="163"/>
      <c r="X346" s="60">
        <f>VLOOKUP(B346,'[3]ВОМ КГ-3 СОЭКС'!$C$3:$G$2063,5,0)</f>
        <v>60.9</v>
      </c>
      <c r="Y346" s="161">
        <f t="shared" si="16"/>
        <v>0</v>
      </c>
    </row>
    <row r="347" spans="1:25" x14ac:dyDescent="0.3">
      <c r="A347" s="131" t="s">
        <v>1089</v>
      </c>
      <c r="B347" s="132" t="s">
        <v>2532</v>
      </c>
      <c r="C347" s="132" t="s">
        <v>4055</v>
      </c>
      <c r="D347" s="92">
        <v>3</v>
      </c>
      <c r="E347" s="133">
        <v>24</v>
      </c>
      <c r="F347" s="134">
        <v>72</v>
      </c>
      <c r="G347" s="135">
        <v>2.95</v>
      </c>
      <c r="H347" s="135">
        <v>8.85</v>
      </c>
      <c r="I347" s="92" t="s">
        <v>170</v>
      </c>
      <c r="J347" s="92">
        <f>VLOOKUP(B347,'[1]09.02.2026'!$C$3:$J$2063,8,0)</f>
        <v>0</v>
      </c>
      <c r="K347" s="92">
        <f t="shared" si="18"/>
        <v>0</v>
      </c>
      <c r="L347" s="77"/>
      <c r="M347" s="77"/>
      <c r="N347" s="77"/>
      <c r="O347" s="77"/>
      <c r="P347" s="77">
        <v>3</v>
      </c>
      <c r="Q347" s="136"/>
      <c r="R347" s="136"/>
      <c r="S347" s="136"/>
      <c r="T347" s="73">
        <f t="shared" si="17"/>
        <v>0</v>
      </c>
      <c r="U347" s="151"/>
      <c r="V347" s="182"/>
      <c r="W347" s="163"/>
      <c r="X347" s="60">
        <f>VLOOKUP(B347,'[3]ВОМ КГ-3 СОЭКС'!$C$3:$G$2063,5,0)</f>
        <v>72</v>
      </c>
      <c r="Y347" s="161">
        <f t="shared" si="16"/>
        <v>0</v>
      </c>
    </row>
    <row r="348" spans="1:25" x14ac:dyDescent="0.3">
      <c r="A348" s="131" t="s">
        <v>1092</v>
      </c>
      <c r="B348" s="132" t="s">
        <v>2533</v>
      </c>
      <c r="C348" s="132" t="s">
        <v>4056</v>
      </c>
      <c r="D348" s="92">
        <v>1</v>
      </c>
      <c r="E348" s="133">
        <v>16.600000000000001</v>
      </c>
      <c r="F348" s="134">
        <v>16.600000000000001</v>
      </c>
      <c r="G348" s="135">
        <v>2.04</v>
      </c>
      <c r="H348" s="135">
        <v>2.04</v>
      </c>
      <c r="I348" s="92" t="s">
        <v>170</v>
      </c>
      <c r="J348" s="92">
        <f>VLOOKUP(B348,'[1]09.02.2026'!$C$3:$J$2063,8,0)</f>
        <v>0</v>
      </c>
      <c r="K348" s="92">
        <f t="shared" si="18"/>
        <v>0</v>
      </c>
      <c r="L348" s="77"/>
      <c r="M348" s="77"/>
      <c r="N348" s="77"/>
      <c r="O348" s="77"/>
      <c r="P348" s="77">
        <v>1</v>
      </c>
      <c r="Q348" s="136"/>
      <c r="R348" s="136"/>
      <c r="S348" s="136"/>
      <c r="T348" s="73">
        <f t="shared" si="17"/>
        <v>0</v>
      </c>
      <c r="U348" s="151"/>
      <c r="V348" s="182"/>
      <c r="W348" s="163"/>
      <c r="X348" s="60">
        <f>VLOOKUP(B348,'[3]ВОМ КГ-3 СОЭКС'!$C$3:$G$2063,5,0)</f>
        <v>16.600000000000001</v>
      </c>
      <c r="Y348" s="161">
        <f t="shared" si="16"/>
        <v>0</v>
      </c>
    </row>
    <row r="349" spans="1:25" x14ac:dyDescent="0.3">
      <c r="A349" s="131" t="s">
        <v>1095</v>
      </c>
      <c r="B349" s="132" t="s">
        <v>2534</v>
      </c>
      <c r="C349" s="132" t="s">
        <v>4057</v>
      </c>
      <c r="D349" s="92">
        <v>1</v>
      </c>
      <c r="E349" s="133">
        <v>54.4</v>
      </c>
      <c r="F349" s="134">
        <v>54.4</v>
      </c>
      <c r="G349" s="135">
        <v>3</v>
      </c>
      <c r="H349" s="135">
        <v>3</v>
      </c>
      <c r="I349" s="92" t="s">
        <v>170</v>
      </c>
      <c r="J349" s="92">
        <f>VLOOKUP(B349,'[1]09.02.2026'!$C$3:$J$2063,8,0)</f>
        <v>0</v>
      </c>
      <c r="K349" s="92">
        <f t="shared" si="18"/>
        <v>0</v>
      </c>
      <c r="L349" s="77"/>
      <c r="M349" s="77"/>
      <c r="N349" s="77">
        <v>1</v>
      </c>
      <c r="O349" s="77"/>
      <c r="P349" s="77"/>
      <c r="Q349" s="136"/>
      <c r="R349" s="136"/>
      <c r="S349" s="136"/>
      <c r="T349" s="73">
        <f t="shared" si="17"/>
        <v>0</v>
      </c>
      <c r="U349" s="151"/>
      <c r="V349" s="182"/>
      <c r="W349" s="163"/>
      <c r="X349" s="60">
        <f>VLOOKUP(B349,'[3]ВОМ КГ-3 СОЭКС'!$C$3:$G$2063,5,0)</f>
        <v>54.4</v>
      </c>
      <c r="Y349" s="161">
        <f t="shared" si="16"/>
        <v>0</v>
      </c>
    </row>
    <row r="350" spans="1:25" x14ac:dyDescent="0.3">
      <c r="A350" s="131" t="s">
        <v>1098</v>
      </c>
      <c r="B350" s="132" t="s">
        <v>2535</v>
      </c>
      <c r="C350" s="132" t="s">
        <v>4058</v>
      </c>
      <c r="D350" s="92">
        <v>6</v>
      </c>
      <c r="E350" s="133">
        <v>18.2</v>
      </c>
      <c r="F350" s="134">
        <v>109.2</v>
      </c>
      <c r="G350" s="135">
        <v>0.99</v>
      </c>
      <c r="H350" s="135">
        <v>5.94</v>
      </c>
      <c r="I350" s="92" t="s">
        <v>170</v>
      </c>
      <c r="J350" s="92">
        <f>VLOOKUP(B350,'[1]09.02.2026'!$C$3:$J$2063,8,0)</f>
        <v>0</v>
      </c>
      <c r="K350" s="92">
        <f t="shared" si="18"/>
        <v>0</v>
      </c>
      <c r="L350" s="77"/>
      <c r="M350" s="77"/>
      <c r="N350" s="77">
        <v>2</v>
      </c>
      <c r="O350" s="77"/>
      <c r="P350" s="77">
        <v>4</v>
      </c>
      <c r="Q350" s="136"/>
      <c r="R350" s="136"/>
      <c r="S350" s="136"/>
      <c r="T350" s="73">
        <f t="shared" si="17"/>
        <v>0</v>
      </c>
      <c r="U350" s="151"/>
      <c r="V350" s="182"/>
      <c r="W350" s="163"/>
      <c r="X350" s="60">
        <f>VLOOKUP(B350,'[3]ВОМ КГ-3 СОЭКС'!$C$3:$G$2063,5,0)</f>
        <v>109.2</v>
      </c>
      <c r="Y350" s="161">
        <f t="shared" si="16"/>
        <v>0</v>
      </c>
    </row>
    <row r="351" spans="1:25" x14ac:dyDescent="0.3">
      <c r="A351" s="131" t="s">
        <v>1101</v>
      </c>
      <c r="B351" s="132" t="s">
        <v>2536</v>
      </c>
      <c r="C351" s="132" t="s">
        <v>4059</v>
      </c>
      <c r="D351" s="92">
        <v>6</v>
      </c>
      <c r="E351" s="133">
        <v>18.100000000000001</v>
      </c>
      <c r="F351" s="134">
        <v>108.6</v>
      </c>
      <c r="G351" s="135">
        <v>0.99</v>
      </c>
      <c r="H351" s="135">
        <v>5.94</v>
      </c>
      <c r="I351" s="92" t="s">
        <v>170</v>
      </c>
      <c r="J351" s="92">
        <f>VLOOKUP(B351,'[1]09.02.2026'!$C$3:$J$2063,8,0)</f>
        <v>0</v>
      </c>
      <c r="K351" s="92">
        <f t="shared" si="18"/>
        <v>0</v>
      </c>
      <c r="L351" s="77"/>
      <c r="M351" s="77"/>
      <c r="N351" s="77">
        <v>2</v>
      </c>
      <c r="O351" s="77"/>
      <c r="P351" s="77">
        <v>4</v>
      </c>
      <c r="Q351" s="136"/>
      <c r="R351" s="136"/>
      <c r="S351" s="136"/>
      <c r="T351" s="73">
        <f t="shared" si="17"/>
        <v>0</v>
      </c>
      <c r="U351" s="151"/>
      <c r="V351" s="182"/>
      <c r="W351" s="163"/>
      <c r="X351" s="60">
        <f>VLOOKUP(B351,'[3]ВОМ КГ-3 СОЭКС'!$C$3:$G$2063,5,0)</f>
        <v>108.6</v>
      </c>
      <c r="Y351" s="161">
        <f t="shared" si="16"/>
        <v>0</v>
      </c>
    </row>
    <row r="352" spans="1:25" x14ac:dyDescent="0.3">
      <c r="A352" s="131" t="s">
        <v>1104</v>
      </c>
      <c r="B352" s="132" t="s">
        <v>2537</v>
      </c>
      <c r="C352" s="132" t="s">
        <v>4060</v>
      </c>
      <c r="D352" s="92">
        <v>4</v>
      </c>
      <c r="E352" s="133">
        <v>26.2</v>
      </c>
      <c r="F352" s="134">
        <v>104.8</v>
      </c>
      <c r="G352" s="135">
        <v>1.41</v>
      </c>
      <c r="H352" s="135">
        <v>5.64</v>
      </c>
      <c r="I352" s="92" t="s">
        <v>170</v>
      </c>
      <c r="J352" s="92">
        <f>VLOOKUP(B352,'[1]09.02.2026'!$C$3:$J$2063,8,0)</f>
        <v>0</v>
      </c>
      <c r="K352" s="92">
        <f t="shared" si="18"/>
        <v>0</v>
      </c>
      <c r="L352" s="77"/>
      <c r="M352" s="77"/>
      <c r="N352" s="77">
        <v>4</v>
      </c>
      <c r="O352" s="77"/>
      <c r="P352" s="77"/>
      <c r="Q352" s="136"/>
      <c r="R352" s="136"/>
      <c r="S352" s="136"/>
      <c r="T352" s="73">
        <f t="shared" si="17"/>
        <v>0</v>
      </c>
      <c r="U352" s="151"/>
      <c r="V352" s="182"/>
      <c r="W352" s="163"/>
      <c r="X352" s="60">
        <f>VLOOKUP(B352,'[3]ВОМ КГ-3 СОЭКС'!$C$3:$G$2063,5,0)</f>
        <v>104.8</v>
      </c>
      <c r="Y352" s="161">
        <f t="shared" si="16"/>
        <v>0</v>
      </c>
    </row>
    <row r="353" spans="1:25" x14ac:dyDescent="0.3">
      <c r="A353" s="131" t="s">
        <v>1107</v>
      </c>
      <c r="B353" s="132" t="s">
        <v>2538</v>
      </c>
      <c r="C353" s="132" t="s">
        <v>4061</v>
      </c>
      <c r="D353" s="92">
        <v>1</v>
      </c>
      <c r="E353" s="133">
        <v>13.6</v>
      </c>
      <c r="F353" s="134">
        <v>13.6</v>
      </c>
      <c r="G353" s="135">
        <v>0.73</v>
      </c>
      <c r="H353" s="135">
        <v>0.73</v>
      </c>
      <c r="I353" s="92" t="s">
        <v>170</v>
      </c>
      <c r="J353" s="92">
        <f>VLOOKUP(B353,'[1]09.02.2026'!$C$3:$J$2063,8,0)</f>
        <v>0</v>
      </c>
      <c r="K353" s="92">
        <f t="shared" si="18"/>
        <v>0</v>
      </c>
      <c r="L353" s="77"/>
      <c r="M353" s="77"/>
      <c r="N353" s="77">
        <v>1</v>
      </c>
      <c r="O353" s="77"/>
      <c r="P353" s="77"/>
      <c r="Q353" s="136"/>
      <c r="R353" s="136"/>
      <c r="S353" s="136"/>
      <c r="T353" s="73">
        <f t="shared" si="17"/>
        <v>0</v>
      </c>
      <c r="U353" s="151"/>
      <c r="V353" s="182"/>
      <c r="W353" s="163"/>
      <c r="X353" s="60">
        <f>VLOOKUP(B353,'[3]ВОМ КГ-3 СОЭКС'!$C$3:$G$2063,5,0)</f>
        <v>13.6</v>
      </c>
      <c r="Y353" s="161">
        <f t="shared" si="16"/>
        <v>0</v>
      </c>
    </row>
    <row r="354" spans="1:25" ht="31.2" x14ac:dyDescent="0.3">
      <c r="A354" s="131" t="s">
        <v>1110</v>
      </c>
      <c r="B354" s="132" t="s">
        <v>2539</v>
      </c>
      <c r="C354" s="132" t="s">
        <v>4062</v>
      </c>
      <c r="D354" s="92">
        <v>4</v>
      </c>
      <c r="E354" s="133">
        <v>16.600000000000001</v>
      </c>
      <c r="F354" s="134">
        <v>66.400000000000006</v>
      </c>
      <c r="G354" s="135">
        <v>0.89</v>
      </c>
      <c r="H354" s="135">
        <v>3.56</v>
      </c>
      <c r="I354" s="92" t="s">
        <v>170</v>
      </c>
      <c r="J354" s="92">
        <f>VLOOKUP(B354,'[1]09.02.2026'!$C$3:$J$2063,8,0)</f>
        <v>0</v>
      </c>
      <c r="K354" s="92">
        <f t="shared" si="18"/>
        <v>0</v>
      </c>
      <c r="L354" s="77"/>
      <c r="M354" s="77"/>
      <c r="N354" s="77">
        <v>3</v>
      </c>
      <c r="O354" s="77"/>
      <c r="P354" s="77"/>
      <c r="Q354" s="77"/>
      <c r="R354" s="77"/>
      <c r="S354" s="136"/>
      <c r="T354" s="73">
        <f t="shared" si="17"/>
        <v>1</v>
      </c>
      <c r="U354" s="151" t="s">
        <v>1775</v>
      </c>
      <c r="V354" s="182"/>
      <c r="W354" s="163"/>
      <c r="X354" s="60">
        <f>VLOOKUP(B354,'[3]ВОМ КГ-3 СОЭКС'!$C$3:$G$2063,5,0)</f>
        <v>66.400000000000006</v>
      </c>
      <c r="Y354" s="161">
        <f t="shared" si="16"/>
        <v>0</v>
      </c>
    </row>
    <row r="355" spans="1:25" ht="31.2" x14ac:dyDescent="0.3">
      <c r="A355" s="131" t="s">
        <v>1113</v>
      </c>
      <c r="B355" s="132" t="s">
        <v>2540</v>
      </c>
      <c r="C355" s="132" t="s">
        <v>4063</v>
      </c>
      <c r="D355" s="92">
        <v>4</v>
      </c>
      <c r="E355" s="133">
        <v>16.600000000000001</v>
      </c>
      <c r="F355" s="134">
        <v>66.400000000000006</v>
      </c>
      <c r="G355" s="135">
        <v>0.89</v>
      </c>
      <c r="H355" s="135">
        <v>3.56</v>
      </c>
      <c r="I355" s="92" t="s">
        <v>170</v>
      </c>
      <c r="J355" s="92">
        <f>VLOOKUP(B355,'[1]09.02.2026'!$C$3:$J$2063,8,0)</f>
        <v>0</v>
      </c>
      <c r="K355" s="92">
        <f t="shared" si="18"/>
        <v>0</v>
      </c>
      <c r="L355" s="77"/>
      <c r="M355" s="77"/>
      <c r="N355" s="77">
        <v>3</v>
      </c>
      <c r="O355" s="77"/>
      <c r="P355" s="77"/>
      <c r="Q355" s="136"/>
      <c r="R355" s="136"/>
      <c r="S355" s="136"/>
      <c r="T355" s="73">
        <f t="shared" si="17"/>
        <v>1</v>
      </c>
      <c r="U355" s="151" t="s">
        <v>1775</v>
      </c>
      <c r="V355" s="182"/>
      <c r="W355" s="163"/>
      <c r="X355" s="60">
        <f>VLOOKUP(B355,'[3]ВОМ КГ-3 СОЭКС'!$C$3:$G$2063,5,0)</f>
        <v>66.400000000000006</v>
      </c>
      <c r="Y355" s="161">
        <f t="shared" si="16"/>
        <v>0</v>
      </c>
    </row>
    <row r="356" spans="1:25" x14ac:dyDescent="0.3">
      <c r="A356" s="131" t="s">
        <v>1116</v>
      </c>
      <c r="B356" s="132" t="s">
        <v>2541</v>
      </c>
      <c r="C356" s="132" t="s">
        <v>4064</v>
      </c>
      <c r="D356" s="92">
        <v>1</v>
      </c>
      <c r="E356" s="133">
        <v>43.1</v>
      </c>
      <c r="F356" s="134">
        <v>43.1</v>
      </c>
      <c r="G356" s="135">
        <v>2.37</v>
      </c>
      <c r="H356" s="135">
        <v>2.37</v>
      </c>
      <c r="I356" s="92" t="s">
        <v>170</v>
      </c>
      <c r="J356" s="92">
        <f>VLOOKUP(B356,'[1]09.02.2026'!$C$3:$J$2063,8,0)</f>
        <v>0</v>
      </c>
      <c r="K356" s="92">
        <f t="shared" si="18"/>
        <v>0</v>
      </c>
      <c r="L356" s="77"/>
      <c r="M356" s="77"/>
      <c r="N356" s="77">
        <v>1</v>
      </c>
      <c r="O356" s="77"/>
      <c r="P356" s="77"/>
      <c r="Q356" s="136"/>
      <c r="R356" s="136"/>
      <c r="S356" s="136"/>
      <c r="T356" s="73">
        <f t="shared" si="17"/>
        <v>0</v>
      </c>
      <c r="U356" s="151"/>
      <c r="V356" s="182"/>
      <c r="W356" s="163"/>
      <c r="X356" s="60">
        <f>VLOOKUP(B356,'[3]ВОМ КГ-3 СОЭКС'!$C$3:$G$2063,5,0)</f>
        <v>43.1</v>
      </c>
      <c r="Y356" s="161">
        <f t="shared" si="16"/>
        <v>0</v>
      </c>
    </row>
    <row r="357" spans="1:25" x14ac:dyDescent="0.3">
      <c r="A357" s="131" t="s">
        <v>1119</v>
      </c>
      <c r="B357" s="132" t="s">
        <v>2542</v>
      </c>
      <c r="C357" s="132" t="s">
        <v>4065</v>
      </c>
      <c r="D357" s="92">
        <v>3</v>
      </c>
      <c r="E357" s="133">
        <v>28.1</v>
      </c>
      <c r="F357" s="134">
        <v>84.3</v>
      </c>
      <c r="G357" s="135">
        <v>1.52</v>
      </c>
      <c r="H357" s="135">
        <v>4.5599999999999996</v>
      </c>
      <c r="I357" s="92" t="s">
        <v>170</v>
      </c>
      <c r="J357" s="92">
        <f>VLOOKUP(B357,'[1]09.02.2026'!$C$3:$J$2063,8,0)</f>
        <v>0</v>
      </c>
      <c r="K357" s="92">
        <f t="shared" si="18"/>
        <v>0</v>
      </c>
      <c r="L357" s="77"/>
      <c r="M357" s="77"/>
      <c r="N357" s="77">
        <v>3</v>
      </c>
      <c r="O357" s="77"/>
      <c r="P357" s="77"/>
      <c r="Q357" s="136"/>
      <c r="R357" s="136"/>
      <c r="S357" s="136"/>
      <c r="T357" s="73">
        <f t="shared" si="17"/>
        <v>0</v>
      </c>
      <c r="U357" s="151"/>
      <c r="V357" s="182"/>
      <c r="W357" s="163"/>
      <c r="X357" s="60">
        <f>VLOOKUP(B357,'[3]ВОМ КГ-3 СОЭКС'!$C$3:$G$2063,5,0)</f>
        <v>84.3</v>
      </c>
      <c r="Y357" s="161">
        <f t="shared" si="16"/>
        <v>0</v>
      </c>
    </row>
    <row r="358" spans="1:25" x14ac:dyDescent="0.3">
      <c r="A358" s="131" t="s">
        <v>1122</v>
      </c>
      <c r="B358" s="132" t="s">
        <v>2543</v>
      </c>
      <c r="C358" s="132" t="s">
        <v>4066</v>
      </c>
      <c r="D358" s="92">
        <v>4</v>
      </c>
      <c r="E358" s="133">
        <v>5.0999999999999996</v>
      </c>
      <c r="F358" s="134">
        <v>20.399999999999999</v>
      </c>
      <c r="G358" s="135">
        <v>0.26</v>
      </c>
      <c r="H358" s="135">
        <v>1.04</v>
      </c>
      <c r="I358" s="92" t="s">
        <v>170</v>
      </c>
      <c r="J358" s="92">
        <f>VLOOKUP(B358,'[1]09.02.2026'!$C$3:$J$2063,8,0)</f>
        <v>0</v>
      </c>
      <c r="K358" s="92">
        <f t="shared" si="18"/>
        <v>0</v>
      </c>
      <c r="L358" s="77"/>
      <c r="M358" s="77"/>
      <c r="N358" s="77">
        <v>3</v>
      </c>
      <c r="O358" s="77"/>
      <c r="P358" s="77">
        <v>1</v>
      </c>
      <c r="Q358" s="136"/>
      <c r="R358" s="136"/>
      <c r="S358" s="136"/>
      <c r="T358" s="73">
        <f t="shared" si="17"/>
        <v>0</v>
      </c>
      <c r="U358" s="151"/>
      <c r="V358" s="182"/>
      <c r="W358" s="163"/>
      <c r="X358" s="60">
        <f>VLOOKUP(B358,'[3]ВОМ КГ-3 СОЭКС'!$C$3:$G$2063,5,0)</f>
        <v>20.399999999999999</v>
      </c>
      <c r="Y358" s="161">
        <f t="shared" si="16"/>
        <v>0</v>
      </c>
    </row>
    <row r="359" spans="1:25" x14ac:dyDescent="0.3">
      <c r="A359" s="131" t="s">
        <v>1125</v>
      </c>
      <c r="B359" s="132" t="s">
        <v>2544</v>
      </c>
      <c r="C359" s="132" t="s">
        <v>4067</v>
      </c>
      <c r="D359" s="92">
        <v>1</v>
      </c>
      <c r="E359" s="133">
        <v>25.4</v>
      </c>
      <c r="F359" s="134">
        <v>25.4</v>
      </c>
      <c r="G359" s="135">
        <v>1.37</v>
      </c>
      <c r="H359" s="135">
        <v>1.37</v>
      </c>
      <c r="I359" s="92" t="s">
        <v>170</v>
      </c>
      <c r="J359" s="92">
        <f>VLOOKUP(B359,'[1]09.02.2026'!$C$3:$J$2063,8,0)</f>
        <v>0</v>
      </c>
      <c r="K359" s="92">
        <f t="shared" si="18"/>
        <v>0</v>
      </c>
      <c r="L359" s="77"/>
      <c r="M359" s="77"/>
      <c r="N359" s="77"/>
      <c r="O359" s="77"/>
      <c r="P359" s="77"/>
      <c r="Q359" s="136"/>
      <c r="R359" s="136"/>
      <c r="S359" s="136"/>
      <c r="T359" s="73">
        <f t="shared" si="17"/>
        <v>1</v>
      </c>
      <c r="U359" s="151" t="s">
        <v>1772</v>
      </c>
      <c r="V359" s="182"/>
      <c r="W359" s="163"/>
      <c r="X359" s="60">
        <f>VLOOKUP(B359,'[3]ВОМ КГ-3 СОЭКС'!$C$3:$G$2063,5,0)</f>
        <v>25.4</v>
      </c>
      <c r="Y359" s="161">
        <f t="shared" si="16"/>
        <v>0</v>
      </c>
    </row>
    <row r="360" spans="1:25" x14ac:dyDescent="0.3">
      <c r="A360" s="131" t="s">
        <v>1128</v>
      </c>
      <c r="B360" s="132" t="s">
        <v>2545</v>
      </c>
      <c r="C360" s="132" t="s">
        <v>4068</v>
      </c>
      <c r="D360" s="92">
        <v>1</v>
      </c>
      <c r="E360" s="133">
        <v>13.9</v>
      </c>
      <c r="F360" s="134">
        <v>13.9</v>
      </c>
      <c r="G360" s="135">
        <v>0.74</v>
      </c>
      <c r="H360" s="135">
        <v>0.74</v>
      </c>
      <c r="I360" s="92" t="s">
        <v>170</v>
      </c>
      <c r="J360" s="92">
        <f>VLOOKUP(B360,'[1]09.02.2026'!$C$3:$J$2063,8,0)</f>
        <v>0</v>
      </c>
      <c r="K360" s="92">
        <f t="shared" si="18"/>
        <v>0</v>
      </c>
      <c r="L360" s="77"/>
      <c r="M360" s="77"/>
      <c r="N360" s="77">
        <v>1</v>
      </c>
      <c r="O360" s="77"/>
      <c r="P360" s="77"/>
      <c r="Q360" s="136"/>
      <c r="R360" s="136"/>
      <c r="S360" s="136"/>
      <c r="T360" s="73">
        <f t="shared" si="17"/>
        <v>0</v>
      </c>
      <c r="U360" s="151"/>
      <c r="V360" s="182"/>
      <c r="W360" s="163"/>
      <c r="X360" s="60">
        <f>VLOOKUP(B360,'[3]ВОМ КГ-3 СОЭКС'!$C$3:$G$2063,5,0)</f>
        <v>13.9</v>
      </c>
      <c r="Y360" s="161">
        <f t="shared" si="16"/>
        <v>0</v>
      </c>
    </row>
    <row r="361" spans="1:25" x14ac:dyDescent="0.3">
      <c r="A361" s="131" t="s">
        <v>1131</v>
      </c>
      <c r="B361" s="132" t="s">
        <v>2546</v>
      </c>
      <c r="C361" s="132" t="s">
        <v>4069</v>
      </c>
      <c r="D361" s="92">
        <v>1</v>
      </c>
      <c r="E361" s="133">
        <v>72.400000000000006</v>
      </c>
      <c r="F361" s="134">
        <v>72.400000000000006</v>
      </c>
      <c r="G361" s="135">
        <v>3.99</v>
      </c>
      <c r="H361" s="135">
        <v>3.99</v>
      </c>
      <c r="I361" s="92" t="s">
        <v>170</v>
      </c>
      <c r="J361" s="92">
        <f>VLOOKUP(B361,'[1]09.02.2026'!$C$3:$J$2063,8,0)</f>
        <v>0</v>
      </c>
      <c r="K361" s="92">
        <f t="shared" si="18"/>
        <v>0</v>
      </c>
      <c r="L361" s="77"/>
      <c r="M361" s="77"/>
      <c r="N361" s="77"/>
      <c r="O361" s="77">
        <v>1</v>
      </c>
      <c r="P361" s="77"/>
      <c r="Q361" s="136"/>
      <c r="R361" s="136"/>
      <c r="S361" s="136"/>
      <c r="T361" s="73">
        <f t="shared" si="17"/>
        <v>0</v>
      </c>
      <c r="U361" s="151"/>
      <c r="V361" s="182"/>
      <c r="W361" s="163"/>
      <c r="X361" s="60">
        <f>VLOOKUP(B361,'[3]ВОМ КГ-3 СОЭКС'!$C$3:$G$2063,5,0)</f>
        <v>72.400000000000006</v>
      </c>
      <c r="Y361" s="161">
        <f t="shared" si="16"/>
        <v>0</v>
      </c>
    </row>
    <row r="362" spans="1:25" x14ac:dyDescent="0.3">
      <c r="A362" s="131" t="s">
        <v>1134</v>
      </c>
      <c r="B362" s="132" t="s">
        <v>2547</v>
      </c>
      <c r="C362" s="132" t="s">
        <v>4070</v>
      </c>
      <c r="D362" s="92">
        <v>1</v>
      </c>
      <c r="E362" s="133">
        <v>40.1</v>
      </c>
      <c r="F362" s="134">
        <v>40.1</v>
      </c>
      <c r="G362" s="135">
        <v>2.2000000000000002</v>
      </c>
      <c r="H362" s="135">
        <v>2.2000000000000002</v>
      </c>
      <c r="I362" s="92" t="s">
        <v>170</v>
      </c>
      <c r="J362" s="92">
        <f>VLOOKUP(B362,'[1]09.02.2026'!$C$3:$J$2063,8,0)</f>
        <v>0</v>
      </c>
      <c r="K362" s="92">
        <f t="shared" si="18"/>
        <v>0</v>
      </c>
      <c r="L362" s="77"/>
      <c r="M362" s="77"/>
      <c r="N362" s="77"/>
      <c r="O362" s="77">
        <v>1</v>
      </c>
      <c r="P362" s="77"/>
      <c r="Q362" s="136"/>
      <c r="R362" s="136"/>
      <c r="S362" s="136"/>
      <c r="T362" s="73">
        <f t="shared" si="17"/>
        <v>0</v>
      </c>
      <c r="U362" s="151"/>
      <c r="V362" s="182"/>
      <c r="W362" s="163"/>
      <c r="X362" s="60">
        <f>VLOOKUP(B362,'[3]ВОМ КГ-3 СОЭКС'!$C$3:$G$2063,5,0)</f>
        <v>40.1</v>
      </c>
      <c r="Y362" s="161">
        <f t="shared" si="16"/>
        <v>0</v>
      </c>
    </row>
    <row r="363" spans="1:25" x14ac:dyDescent="0.3">
      <c r="A363" s="131" t="s">
        <v>1137</v>
      </c>
      <c r="B363" s="132" t="s">
        <v>2548</v>
      </c>
      <c r="C363" s="132" t="s">
        <v>4071</v>
      </c>
      <c r="D363" s="92">
        <v>1</v>
      </c>
      <c r="E363" s="133">
        <v>16.2</v>
      </c>
      <c r="F363" s="134">
        <v>16.2</v>
      </c>
      <c r="G363" s="135">
        <v>0.88</v>
      </c>
      <c r="H363" s="135">
        <v>0.88</v>
      </c>
      <c r="I363" s="92" t="s">
        <v>170</v>
      </c>
      <c r="J363" s="92">
        <f>VLOOKUP(B363,'[1]09.02.2026'!$C$3:$J$2063,8,0)</f>
        <v>0</v>
      </c>
      <c r="K363" s="92">
        <f t="shared" si="18"/>
        <v>0</v>
      </c>
      <c r="L363" s="77"/>
      <c r="M363" s="77"/>
      <c r="N363" s="77"/>
      <c r="O363" s="77">
        <v>1</v>
      </c>
      <c r="P363" s="77"/>
      <c r="Q363" s="136"/>
      <c r="R363" s="136"/>
      <c r="S363" s="136"/>
      <c r="T363" s="73">
        <f t="shared" si="17"/>
        <v>0</v>
      </c>
      <c r="U363" s="151"/>
      <c r="V363" s="182"/>
      <c r="W363" s="163"/>
      <c r="X363" s="60">
        <f>VLOOKUP(B363,'[3]ВОМ КГ-3 СОЭКС'!$C$3:$G$2063,5,0)</f>
        <v>16.2</v>
      </c>
      <c r="Y363" s="161">
        <f t="shared" si="16"/>
        <v>0</v>
      </c>
    </row>
    <row r="364" spans="1:25" x14ac:dyDescent="0.3">
      <c r="A364" s="131" t="s">
        <v>1140</v>
      </c>
      <c r="B364" s="132" t="s">
        <v>2549</v>
      </c>
      <c r="C364" s="132" t="s">
        <v>4072</v>
      </c>
      <c r="D364" s="92">
        <v>2</v>
      </c>
      <c r="E364" s="133">
        <v>16.2</v>
      </c>
      <c r="F364" s="134">
        <v>32.4</v>
      </c>
      <c r="G364" s="135">
        <v>0.88</v>
      </c>
      <c r="H364" s="135">
        <v>1.76</v>
      </c>
      <c r="I364" s="92" t="s">
        <v>170</v>
      </c>
      <c r="J364" s="92">
        <f>VLOOKUP(B364,'[1]09.02.2026'!$C$3:$J$2063,8,0)</f>
        <v>0</v>
      </c>
      <c r="K364" s="92">
        <f t="shared" si="18"/>
        <v>0</v>
      </c>
      <c r="L364" s="77"/>
      <c r="M364" s="77"/>
      <c r="N364" s="77"/>
      <c r="O364" s="77">
        <v>1</v>
      </c>
      <c r="P364" s="77">
        <v>1</v>
      </c>
      <c r="Q364" s="136"/>
      <c r="R364" s="136"/>
      <c r="S364" s="136"/>
      <c r="T364" s="73">
        <f t="shared" si="17"/>
        <v>0</v>
      </c>
      <c r="U364" s="151"/>
      <c r="V364" s="182"/>
      <c r="W364" s="163"/>
      <c r="X364" s="60">
        <f>VLOOKUP(B364,'[3]ВОМ КГ-3 СОЭКС'!$C$3:$G$2063,5,0)</f>
        <v>32.4</v>
      </c>
      <c r="Y364" s="161">
        <f t="shared" si="16"/>
        <v>0</v>
      </c>
    </row>
    <row r="365" spans="1:25" x14ac:dyDescent="0.3">
      <c r="A365" s="131" t="s">
        <v>1143</v>
      </c>
      <c r="B365" s="132" t="s">
        <v>2550</v>
      </c>
      <c r="C365" s="132" t="s">
        <v>4073</v>
      </c>
      <c r="D365" s="92">
        <v>1</v>
      </c>
      <c r="E365" s="133">
        <v>18.5</v>
      </c>
      <c r="F365" s="134">
        <v>18.5</v>
      </c>
      <c r="G365" s="135">
        <v>1</v>
      </c>
      <c r="H365" s="135">
        <v>1</v>
      </c>
      <c r="I365" s="92" t="s">
        <v>170</v>
      </c>
      <c r="J365" s="92">
        <f>VLOOKUP(B365,'[1]09.02.2026'!$C$3:$J$2063,8,0)</f>
        <v>0</v>
      </c>
      <c r="K365" s="92">
        <f t="shared" si="18"/>
        <v>0</v>
      </c>
      <c r="L365" s="77"/>
      <c r="M365" s="77"/>
      <c r="N365" s="77"/>
      <c r="O365" s="77">
        <v>1</v>
      </c>
      <c r="P365" s="77"/>
      <c r="Q365" s="136"/>
      <c r="R365" s="136"/>
      <c r="S365" s="136"/>
      <c r="T365" s="73">
        <f t="shared" si="17"/>
        <v>0</v>
      </c>
      <c r="U365" s="151"/>
      <c r="V365" s="182"/>
      <c r="W365" s="163"/>
      <c r="X365" s="60">
        <f>VLOOKUP(B365,'[3]ВОМ КГ-3 СОЭКС'!$C$3:$G$2063,5,0)</f>
        <v>18.5</v>
      </c>
      <c r="Y365" s="161">
        <f t="shared" si="16"/>
        <v>0</v>
      </c>
    </row>
    <row r="366" spans="1:25" x14ac:dyDescent="0.3">
      <c r="A366" s="131" t="s">
        <v>1146</v>
      </c>
      <c r="B366" s="132" t="s">
        <v>2551</v>
      </c>
      <c r="C366" s="132" t="s">
        <v>4074</v>
      </c>
      <c r="D366" s="92">
        <v>1</v>
      </c>
      <c r="E366" s="133">
        <v>20.399999999999999</v>
      </c>
      <c r="F366" s="134">
        <v>20.399999999999999</v>
      </c>
      <c r="G366" s="135">
        <v>1.1200000000000001</v>
      </c>
      <c r="H366" s="135">
        <v>1.1200000000000001</v>
      </c>
      <c r="I366" s="92" t="s">
        <v>170</v>
      </c>
      <c r="J366" s="92">
        <f>VLOOKUP(B366,'[1]09.02.2026'!$C$3:$J$2063,8,0)</f>
        <v>0</v>
      </c>
      <c r="K366" s="92">
        <f t="shared" si="18"/>
        <v>0</v>
      </c>
      <c r="L366" s="77"/>
      <c r="M366" s="77"/>
      <c r="N366" s="77"/>
      <c r="O366" s="77">
        <v>1</v>
      </c>
      <c r="P366" s="77"/>
      <c r="Q366" s="136"/>
      <c r="R366" s="136"/>
      <c r="S366" s="136"/>
      <c r="T366" s="73">
        <f t="shared" si="17"/>
        <v>0</v>
      </c>
      <c r="U366" s="151"/>
      <c r="V366" s="182"/>
      <c r="W366" s="163"/>
      <c r="X366" s="60">
        <f>VLOOKUP(B366,'[3]ВОМ КГ-3 СОЭКС'!$C$3:$G$2063,5,0)</f>
        <v>20.399999999999999</v>
      </c>
      <c r="Y366" s="161">
        <f t="shared" si="16"/>
        <v>0</v>
      </c>
    </row>
    <row r="367" spans="1:25" x14ac:dyDescent="0.3">
      <c r="A367" s="131" t="s">
        <v>1149</v>
      </c>
      <c r="B367" s="132" t="s">
        <v>2552</v>
      </c>
      <c r="C367" s="132" t="s">
        <v>4075</v>
      </c>
      <c r="D367" s="92">
        <v>3</v>
      </c>
      <c r="E367" s="133">
        <v>31.3</v>
      </c>
      <c r="F367" s="134">
        <v>93.9</v>
      </c>
      <c r="G367" s="135">
        <v>1.71</v>
      </c>
      <c r="H367" s="135">
        <v>5.13</v>
      </c>
      <c r="I367" s="92" t="s">
        <v>170</v>
      </c>
      <c r="J367" s="92">
        <f>VLOOKUP(B367,'[1]09.02.2026'!$C$3:$J$2063,8,0)</f>
        <v>0</v>
      </c>
      <c r="K367" s="92">
        <f t="shared" si="18"/>
        <v>0</v>
      </c>
      <c r="L367" s="77"/>
      <c r="M367" s="77"/>
      <c r="N367" s="77"/>
      <c r="O367" s="77">
        <v>1</v>
      </c>
      <c r="P367" s="77">
        <v>2</v>
      </c>
      <c r="Q367" s="136"/>
      <c r="R367" s="136"/>
      <c r="S367" s="136"/>
      <c r="T367" s="73">
        <f t="shared" si="17"/>
        <v>0</v>
      </c>
      <c r="U367" s="151"/>
      <c r="V367" s="182"/>
      <c r="W367" s="163"/>
      <c r="X367" s="60">
        <f>VLOOKUP(B367,'[3]ВОМ КГ-3 СОЭКС'!$C$3:$G$2063,5,0)</f>
        <v>93.9</v>
      </c>
      <c r="Y367" s="161">
        <f t="shared" si="16"/>
        <v>0</v>
      </c>
    </row>
    <row r="368" spans="1:25" x14ac:dyDescent="0.3">
      <c r="A368" s="131" t="s">
        <v>1152</v>
      </c>
      <c r="B368" s="132" t="s">
        <v>2553</v>
      </c>
      <c r="C368" s="132" t="s">
        <v>4076</v>
      </c>
      <c r="D368" s="92">
        <v>1</v>
      </c>
      <c r="E368" s="133">
        <v>18.5</v>
      </c>
      <c r="F368" s="134">
        <v>18.5</v>
      </c>
      <c r="G368" s="135">
        <v>1</v>
      </c>
      <c r="H368" s="135">
        <v>1</v>
      </c>
      <c r="I368" s="92" t="s">
        <v>170</v>
      </c>
      <c r="J368" s="92">
        <f>VLOOKUP(B368,'[1]09.02.2026'!$C$3:$J$2063,8,0)</f>
        <v>0</v>
      </c>
      <c r="K368" s="92">
        <f t="shared" si="18"/>
        <v>0</v>
      </c>
      <c r="L368" s="77"/>
      <c r="M368" s="77"/>
      <c r="N368" s="77"/>
      <c r="O368" s="77"/>
      <c r="P368" s="77">
        <v>1</v>
      </c>
      <c r="Q368" s="136"/>
      <c r="R368" s="136"/>
      <c r="S368" s="136"/>
      <c r="T368" s="73">
        <f t="shared" si="17"/>
        <v>0</v>
      </c>
      <c r="U368" s="151"/>
      <c r="V368" s="182"/>
      <c r="W368" s="163"/>
      <c r="X368" s="60">
        <f>VLOOKUP(B368,'[3]ВОМ КГ-3 СОЭКС'!$C$3:$G$2063,5,0)</f>
        <v>18.5</v>
      </c>
      <c r="Y368" s="161">
        <f t="shared" si="16"/>
        <v>0</v>
      </c>
    </row>
    <row r="369" spans="1:25" x14ac:dyDescent="0.3">
      <c r="A369" s="131" t="s">
        <v>1155</v>
      </c>
      <c r="B369" s="132" t="s">
        <v>2554</v>
      </c>
      <c r="C369" s="132" t="s">
        <v>4077</v>
      </c>
      <c r="D369" s="92">
        <v>1</v>
      </c>
      <c r="E369" s="133">
        <v>18</v>
      </c>
      <c r="F369" s="134">
        <v>18</v>
      </c>
      <c r="G369" s="135">
        <v>0.98</v>
      </c>
      <c r="H369" s="135">
        <v>0.98</v>
      </c>
      <c r="I369" s="92" t="s">
        <v>170</v>
      </c>
      <c r="J369" s="92">
        <f>VLOOKUP(B369,'[1]09.02.2026'!$C$3:$J$2063,8,0)</f>
        <v>0</v>
      </c>
      <c r="K369" s="92">
        <f t="shared" si="18"/>
        <v>0</v>
      </c>
      <c r="L369" s="77"/>
      <c r="M369" s="77"/>
      <c r="N369" s="77"/>
      <c r="O369" s="77"/>
      <c r="P369" s="77">
        <v>1</v>
      </c>
      <c r="Q369" s="136"/>
      <c r="R369" s="136"/>
      <c r="S369" s="136"/>
      <c r="T369" s="73">
        <f t="shared" si="17"/>
        <v>0</v>
      </c>
      <c r="U369" s="151"/>
      <c r="V369" s="182"/>
      <c r="W369" s="163"/>
      <c r="X369" s="60">
        <f>VLOOKUP(B369,'[3]ВОМ КГ-3 СОЭКС'!$C$3:$G$2063,5,0)</f>
        <v>18</v>
      </c>
      <c r="Y369" s="161">
        <f t="shared" si="16"/>
        <v>0</v>
      </c>
    </row>
    <row r="370" spans="1:25" x14ac:dyDescent="0.3">
      <c r="A370" s="131" t="s">
        <v>1158</v>
      </c>
      <c r="B370" s="132" t="s">
        <v>2555</v>
      </c>
      <c r="C370" s="132" t="s">
        <v>4078</v>
      </c>
      <c r="D370" s="92">
        <v>1</v>
      </c>
      <c r="E370" s="133">
        <v>15.3</v>
      </c>
      <c r="F370" s="134">
        <v>15.3</v>
      </c>
      <c r="G370" s="135">
        <v>0.82</v>
      </c>
      <c r="H370" s="135">
        <v>0.82</v>
      </c>
      <c r="I370" s="92" t="s">
        <v>170</v>
      </c>
      <c r="J370" s="92">
        <f>VLOOKUP(B370,'[1]09.02.2026'!$C$3:$J$2063,8,0)</f>
        <v>0</v>
      </c>
      <c r="K370" s="92">
        <f t="shared" si="18"/>
        <v>0</v>
      </c>
      <c r="L370" s="77"/>
      <c r="M370" s="77"/>
      <c r="N370" s="77"/>
      <c r="O370" s="77"/>
      <c r="P370" s="77">
        <v>1</v>
      </c>
      <c r="Q370" s="136"/>
      <c r="R370" s="136"/>
      <c r="S370" s="136"/>
      <c r="T370" s="73">
        <f t="shared" si="17"/>
        <v>0</v>
      </c>
      <c r="U370" s="151"/>
      <c r="V370" s="182"/>
      <c r="W370" s="163"/>
      <c r="X370" s="60">
        <f>VLOOKUP(B370,'[3]ВОМ КГ-3 СОЭКС'!$C$3:$G$2063,5,0)</f>
        <v>15.3</v>
      </c>
      <c r="Y370" s="161">
        <f t="shared" si="16"/>
        <v>0</v>
      </c>
    </row>
    <row r="371" spans="1:25" x14ac:dyDescent="0.3">
      <c r="A371" s="131" t="s">
        <v>1161</v>
      </c>
      <c r="B371" s="132" t="s">
        <v>2556</v>
      </c>
      <c r="C371" s="132" t="s">
        <v>4079</v>
      </c>
      <c r="D371" s="92">
        <v>1</v>
      </c>
      <c r="E371" s="133">
        <v>21.3</v>
      </c>
      <c r="F371" s="134">
        <v>21.3</v>
      </c>
      <c r="G371" s="135">
        <v>1.18</v>
      </c>
      <c r="H371" s="135">
        <v>1.18</v>
      </c>
      <c r="I371" s="92" t="s">
        <v>170</v>
      </c>
      <c r="J371" s="92">
        <f>VLOOKUP(B371,'[1]09.02.2026'!$C$3:$J$2063,8,0)</f>
        <v>0</v>
      </c>
      <c r="K371" s="92">
        <f t="shared" si="18"/>
        <v>0</v>
      </c>
      <c r="L371" s="77"/>
      <c r="M371" s="77"/>
      <c r="N371" s="77"/>
      <c r="O371" s="77"/>
      <c r="P371" s="77">
        <v>1</v>
      </c>
      <c r="Q371" s="136"/>
      <c r="R371" s="136"/>
      <c r="S371" s="136"/>
      <c r="T371" s="73">
        <f t="shared" si="17"/>
        <v>0</v>
      </c>
      <c r="U371" s="151"/>
      <c r="V371" s="182"/>
      <c r="W371" s="163"/>
      <c r="X371" s="60">
        <f>VLOOKUP(B371,'[3]ВОМ КГ-3 СОЭКС'!$C$3:$G$2063,5,0)</f>
        <v>21.3</v>
      </c>
      <c r="Y371" s="161">
        <f t="shared" si="16"/>
        <v>0</v>
      </c>
    </row>
    <row r="372" spans="1:25" x14ac:dyDescent="0.3">
      <c r="A372" s="131" t="s">
        <v>1164</v>
      </c>
      <c r="B372" s="132" t="s">
        <v>2557</v>
      </c>
      <c r="C372" s="132" t="s">
        <v>4080</v>
      </c>
      <c r="D372" s="92">
        <v>1</v>
      </c>
      <c r="E372" s="133">
        <v>39.200000000000003</v>
      </c>
      <c r="F372" s="134">
        <v>39.200000000000003</v>
      </c>
      <c r="G372" s="135">
        <v>2.15</v>
      </c>
      <c r="H372" s="135">
        <v>2.15</v>
      </c>
      <c r="I372" s="92" t="s">
        <v>170</v>
      </c>
      <c r="J372" s="92">
        <f>VLOOKUP(B372,'[1]09.02.2026'!$C$3:$J$2063,8,0)</f>
        <v>0</v>
      </c>
      <c r="K372" s="92">
        <f t="shared" si="18"/>
        <v>0</v>
      </c>
      <c r="L372" s="77"/>
      <c r="M372" s="77"/>
      <c r="N372" s="77"/>
      <c r="O372" s="77"/>
      <c r="P372" s="77">
        <v>1</v>
      </c>
      <c r="Q372" s="136"/>
      <c r="R372" s="136"/>
      <c r="S372" s="136"/>
      <c r="T372" s="73">
        <f t="shared" si="17"/>
        <v>0</v>
      </c>
      <c r="U372" s="151"/>
      <c r="V372" s="182"/>
      <c r="W372" s="163"/>
      <c r="X372" s="60">
        <f>VLOOKUP(B372,'[3]ВОМ КГ-3 СОЭКС'!$C$3:$G$2063,5,0)</f>
        <v>39.200000000000003</v>
      </c>
      <c r="Y372" s="161">
        <f t="shared" si="16"/>
        <v>0</v>
      </c>
    </row>
    <row r="373" spans="1:25" x14ac:dyDescent="0.3">
      <c r="A373" s="131" t="s">
        <v>1167</v>
      </c>
      <c r="B373" s="132" t="s">
        <v>2558</v>
      </c>
      <c r="C373" s="132" t="s">
        <v>4081</v>
      </c>
      <c r="D373" s="92">
        <v>1</v>
      </c>
      <c r="E373" s="133">
        <v>15</v>
      </c>
      <c r="F373" s="134">
        <v>15</v>
      </c>
      <c r="G373" s="135">
        <v>0.82</v>
      </c>
      <c r="H373" s="135">
        <v>0.82</v>
      </c>
      <c r="I373" s="92" t="s">
        <v>170</v>
      </c>
      <c r="J373" s="92">
        <f>VLOOKUP(B373,'[1]09.02.2026'!$C$3:$J$2063,8,0)</f>
        <v>0</v>
      </c>
      <c r="K373" s="92">
        <f t="shared" si="18"/>
        <v>0</v>
      </c>
      <c r="L373" s="77"/>
      <c r="M373" s="77"/>
      <c r="N373" s="77"/>
      <c r="O373" s="77"/>
      <c r="P373" s="77">
        <v>1</v>
      </c>
      <c r="Q373" s="136"/>
      <c r="R373" s="136"/>
      <c r="S373" s="136"/>
      <c r="T373" s="73">
        <f t="shared" si="17"/>
        <v>0</v>
      </c>
      <c r="U373" s="151"/>
      <c r="V373" s="182"/>
      <c r="W373" s="163"/>
      <c r="X373" s="60">
        <f>VLOOKUP(B373,'[3]ВОМ КГ-3 СОЭКС'!$C$3:$G$2063,5,0)</f>
        <v>15</v>
      </c>
      <c r="Y373" s="161">
        <f t="shared" si="16"/>
        <v>0</v>
      </c>
    </row>
    <row r="374" spans="1:25" x14ac:dyDescent="0.3">
      <c r="A374" s="131" t="s">
        <v>1170</v>
      </c>
      <c r="B374" s="132" t="s">
        <v>2559</v>
      </c>
      <c r="C374" s="132" t="s">
        <v>4082</v>
      </c>
      <c r="D374" s="92">
        <v>1</v>
      </c>
      <c r="E374" s="133">
        <v>15</v>
      </c>
      <c r="F374" s="134">
        <v>15</v>
      </c>
      <c r="G374" s="135">
        <v>0.82</v>
      </c>
      <c r="H374" s="135">
        <v>0.82</v>
      </c>
      <c r="I374" s="92" t="s">
        <v>170</v>
      </c>
      <c r="J374" s="92">
        <f>VLOOKUP(B374,'[1]09.02.2026'!$C$3:$J$2063,8,0)</f>
        <v>0</v>
      </c>
      <c r="K374" s="92">
        <f t="shared" si="18"/>
        <v>0</v>
      </c>
      <c r="L374" s="77"/>
      <c r="M374" s="77"/>
      <c r="N374" s="77"/>
      <c r="O374" s="77"/>
      <c r="P374" s="77">
        <v>1</v>
      </c>
      <c r="Q374" s="136"/>
      <c r="R374" s="136"/>
      <c r="S374" s="136"/>
      <c r="T374" s="73">
        <f t="shared" si="17"/>
        <v>0</v>
      </c>
      <c r="U374" s="151"/>
      <c r="V374" s="182"/>
      <c r="W374" s="163"/>
      <c r="X374" s="60">
        <f>VLOOKUP(B374,'[3]ВОМ КГ-3 СОЭКС'!$C$3:$G$2063,5,0)</f>
        <v>15</v>
      </c>
      <c r="Y374" s="161">
        <f t="shared" si="16"/>
        <v>0</v>
      </c>
    </row>
    <row r="375" spans="1:25" x14ac:dyDescent="0.3">
      <c r="A375" s="131" t="s">
        <v>1173</v>
      </c>
      <c r="B375" s="132" t="s">
        <v>2560</v>
      </c>
      <c r="C375" s="132" t="s">
        <v>4083</v>
      </c>
      <c r="D375" s="92">
        <v>1</v>
      </c>
      <c r="E375" s="133">
        <v>13.6</v>
      </c>
      <c r="F375" s="134">
        <v>13.6</v>
      </c>
      <c r="G375" s="135">
        <v>0.73</v>
      </c>
      <c r="H375" s="135">
        <v>0.73</v>
      </c>
      <c r="I375" s="92" t="s">
        <v>170</v>
      </c>
      <c r="J375" s="92">
        <f>VLOOKUP(B375,'[1]09.02.2026'!$C$3:$J$2063,8,0)</f>
        <v>0</v>
      </c>
      <c r="K375" s="92">
        <f t="shared" si="18"/>
        <v>0</v>
      </c>
      <c r="L375" s="77"/>
      <c r="M375" s="77"/>
      <c r="N375" s="77"/>
      <c r="O375" s="77"/>
      <c r="P375" s="77"/>
      <c r="Q375" s="136"/>
      <c r="R375" s="136"/>
      <c r="S375" s="136"/>
      <c r="T375" s="73">
        <f t="shared" si="17"/>
        <v>1</v>
      </c>
      <c r="U375" s="151" t="s">
        <v>1772</v>
      </c>
      <c r="V375" s="182"/>
      <c r="W375" s="163"/>
      <c r="X375" s="60">
        <f>VLOOKUP(B375,'[3]ВОМ КГ-3 СОЭКС'!$C$3:$G$2063,5,0)</f>
        <v>13.6</v>
      </c>
      <c r="Y375" s="161">
        <f t="shared" si="16"/>
        <v>0</v>
      </c>
    </row>
    <row r="376" spans="1:25" x14ac:dyDescent="0.3">
      <c r="A376" s="131" t="s">
        <v>1176</v>
      </c>
      <c r="B376" s="132" t="s">
        <v>2561</v>
      </c>
      <c r="C376" s="132" t="s">
        <v>4084</v>
      </c>
      <c r="D376" s="92">
        <v>2</v>
      </c>
      <c r="E376" s="133">
        <v>29.9</v>
      </c>
      <c r="F376" s="134">
        <v>59.8</v>
      </c>
      <c r="G376" s="135">
        <v>1.64</v>
      </c>
      <c r="H376" s="135">
        <v>3.28</v>
      </c>
      <c r="I376" s="92" t="s">
        <v>170</v>
      </c>
      <c r="J376" s="92">
        <f>VLOOKUP(B376,'[1]09.02.2026'!$C$3:$J$2063,8,0)</f>
        <v>0</v>
      </c>
      <c r="K376" s="92">
        <f t="shared" si="18"/>
        <v>0</v>
      </c>
      <c r="L376" s="77"/>
      <c r="M376" s="77"/>
      <c r="N376" s="77"/>
      <c r="O376" s="77"/>
      <c r="P376" s="77">
        <v>2</v>
      </c>
      <c r="Q376" s="136"/>
      <c r="R376" s="136"/>
      <c r="S376" s="136"/>
      <c r="T376" s="73">
        <f t="shared" si="17"/>
        <v>0</v>
      </c>
      <c r="U376" s="151"/>
      <c r="V376" s="182"/>
      <c r="W376" s="163"/>
      <c r="X376" s="60">
        <f>VLOOKUP(B376,'[3]ВОМ КГ-3 СОЭКС'!$C$3:$G$2063,5,0)</f>
        <v>59.8</v>
      </c>
      <c r="Y376" s="161">
        <f t="shared" si="16"/>
        <v>0</v>
      </c>
    </row>
    <row r="377" spans="1:25" x14ac:dyDescent="0.3">
      <c r="A377" s="131" t="s">
        <v>1179</v>
      </c>
      <c r="B377" s="132" t="s">
        <v>2562</v>
      </c>
      <c r="C377" s="132" t="s">
        <v>4085</v>
      </c>
      <c r="D377" s="92">
        <v>4</v>
      </c>
      <c r="E377" s="133">
        <v>31.2</v>
      </c>
      <c r="F377" s="134">
        <v>124.8</v>
      </c>
      <c r="G377" s="135">
        <v>1.54</v>
      </c>
      <c r="H377" s="135">
        <v>6.16</v>
      </c>
      <c r="I377" s="92" t="s">
        <v>170</v>
      </c>
      <c r="J377" s="92">
        <f>VLOOKUP(B377,'[1]09.02.2026'!$C$3:$J$2063,8,0)</f>
        <v>0</v>
      </c>
      <c r="K377" s="92">
        <f t="shared" si="18"/>
        <v>0</v>
      </c>
      <c r="L377" s="77"/>
      <c r="M377" s="77"/>
      <c r="N377" s="77">
        <v>2</v>
      </c>
      <c r="O377" s="77"/>
      <c r="P377" s="77">
        <v>2</v>
      </c>
      <c r="Q377" s="136"/>
      <c r="R377" s="136"/>
      <c r="S377" s="136"/>
      <c r="T377" s="73">
        <f t="shared" si="17"/>
        <v>0</v>
      </c>
      <c r="U377" s="151"/>
      <c r="V377" s="182"/>
      <c r="W377" s="163"/>
      <c r="X377" s="60">
        <f>VLOOKUP(B377,'[3]ВОМ КГ-3 СОЭКС'!$C$3:$G$2063,5,0)</f>
        <v>124.8</v>
      </c>
      <c r="Y377" s="161">
        <f t="shared" si="16"/>
        <v>0</v>
      </c>
    </row>
    <row r="378" spans="1:25" x14ac:dyDescent="0.3">
      <c r="A378" s="131" t="s">
        <v>1182</v>
      </c>
      <c r="B378" s="132" t="s">
        <v>2563</v>
      </c>
      <c r="C378" s="132" t="s">
        <v>4086</v>
      </c>
      <c r="D378" s="92">
        <v>1</v>
      </c>
      <c r="E378" s="133">
        <v>19.2</v>
      </c>
      <c r="F378" s="134">
        <v>19.2</v>
      </c>
      <c r="G378" s="135">
        <v>0.95</v>
      </c>
      <c r="H378" s="135">
        <v>0.95</v>
      </c>
      <c r="I378" s="92" t="s">
        <v>170</v>
      </c>
      <c r="J378" s="92">
        <f>VLOOKUP(B378,'[1]09.02.2026'!$C$3:$J$2063,8,0)</f>
        <v>0</v>
      </c>
      <c r="K378" s="92">
        <f t="shared" si="18"/>
        <v>0</v>
      </c>
      <c r="L378" s="77"/>
      <c r="M378" s="77"/>
      <c r="N378" s="77"/>
      <c r="O378" s="77"/>
      <c r="P378" s="77"/>
      <c r="Q378" s="136"/>
      <c r="R378" s="136"/>
      <c r="S378" s="136"/>
      <c r="T378" s="73">
        <f t="shared" si="17"/>
        <v>1</v>
      </c>
      <c r="U378" s="151" t="s">
        <v>1772</v>
      </c>
      <c r="V378" s="182"/>
      <c r="W378" s="163"/>
      <c r="X378" s="60">
        <f>VLOOKUP(B378,'[3]ВОМ КГ-3 СОЭКС'!$C$3:$G$2063,5,0)</f>
        <v>19.2</v>
      </c>
      <c r="Y378" s="161">
        <f t="shared" si="16"/>
        <v>0</v>
      </c>
    </row>
    <row r="379" spans="1:25" x14ac:dyDescent="0.3">
      <c r="A379" s="131" t="s">
        <v>1185</v>
      </c>
      <c r="B379" s="132" t="s">
        <v>2564</v>
      </c>
      <c r="C379" s="132" t="s">
        <v>4087</v>
      </c>
      <c r="D379" s="92">
        <v>4</v>
      </c>
      <c r="E379" s="133">
        <v>31.2</v>
      </c>
      <c r="F379" s="134">
        <v>124.8</v>
      </c>
      <c r="G379" s="135">
        <v>1.54</v>
      </c>
      <c r="H379" s="135">
        <v>6.16</v>
      </c>
      <c r="I379" s="92" t="s">
        <v>170</v>
      </c>
      <c r="J379" s="92">
        <f>VLOOKUP(B379,'[1]09.02.2026'!$C$3:$J$2063,8,0)</f>
        <v>0</v>
      </c>
      <c r="K379" s="92">
        <f t="shared" si="18"/>
        <v>0</v>
      </c>
      <c r="L379" s="77"/>
      <c r="M379" s="77"/>
      <c r="N379" s="77">
        <v>2</v>
      </c>
      <c r="O379" s="77"/>
      <c r="P379" s="77">
        <v>2</v>
      </c>
      <c r="Q379" s="136"/>
      <c r="R379" s="136"/>
      <c r="S379" s="136"/>
      <c r="T379" s="73">
        <f t="shared" si="17"/>
        <v>0</v>
      </c>
      <c r="U379" s="151"/>
      <c r="V379" s="182"/>
      <c r="W379" s="163"/>
      <c r="X379" s="60">
        <f>VLOOKUP(B379,'[3]ВОМ КГ-3 СОЭКС'!$C$3:$G$2063,5,0)</f>
        <v>124.8</v>
      </c>
      <c r="Y379" s="161">
        <f t="shared" si="16"/>
        <v>0</v>
      </c>
    </row>
    <row r="380" spans="1:25" x14ac:dyDescent="0.3">
      <c r="A380" s="131" t="s">
        <v>1188</v>
      </c>
      <c r="B380" s="132" t="s">
        <v>2565</v>
      </c>
      <c r="C380" s="132" t="s">
        <v>4088</v>
      </c>
      <c r="D380" s="92">
        <v>1</v>
      </c>
      <c r="E380" s="133">
        <v>19.2</v>
      </c>
      <c r="F380" s="134">
        <v>19.2</v>
      </c>
      <c r="G380" s="135">
        <v>0.95</v>
      </c>
      <c r="H380" s="135">
        <v>0.95</v>
      </c>
      <c r="I380" s="92" t="s">
        <v>170</v>
      </c>
      <c r="J380" s="92">
        <f>VLOOKUP(B380,'[1]09.02.2026'!$C$3:$J$2063,8,0)</f>
        <v>0</v>
      </c>
      <c r="K380" s="92">
        <f t="shared" si="18"/>
        <v>0</v>
      </c>
      <c r="L380" s="77"/>
      <c r="M380" s="77"/>
      <c r="N380" s="77">
        <v>1</v>
      </c>
      <c r="O380" s="77"/>
      <c r="P380" s="77"/>
      <c r="Q380" s="136"/>
      <c r="R380" s="136"/>
      <c r="S380" s="136"/>
      <c r="T380" s="73">
        <f t="shared" si="17"/>
        <v>0</v>
      </c>
      <c r="U380" s="151"/>
      <c r="V380" s="182"/>
      <c r="W380" s="163"/>
      <c r="X380" s="60">
        <f>VLOOKUP(B380,'[3]ВОМ КГ-3 СОЭКС'!$C$3:$G$2063,5,0)</f>
        <v>19.2</v>
      </c>
      <c r="Y380" s="161">
        <f t="shared" si="16"/>
        <v>0</v>
      </c>
    </row>
    <row r="381" spans="1:25" x14ac:dyDescent="0.3">
      <c r="A381" s="131" t="s">
        <v>1191</v>
      </c>
      <c r="B381" s="132" t="s">
        <v>2566</v>
      </c>
      <c r="C381" s="132" t="s">
        <v>4089</v>
      </c>
      <c r="D381" s="92">
        <v>1</v>
      </c>
      <c r="E381" s="133">
        <v>17.100000000000001</v>
      </c>
      <c r="F381" s="134">
        <v>17.100000000000001</v>
      </c>
      <c r="G381" s="135">
        <v>0.84</v>
      </c>
      <c r="H381" s="135">
        <v>0.84</v>
      </c>
      <c r="I381" s="92" t="s">
        <v>170</v>
      </c>
      <c r="J381" s="92">
        <f>VLOOKUP(B381,'[1]09.02.2026'!$C$3:$J$2063,8,0)</f>
        <v>0</v>
      </c>
      <c r="K381" s="92">
        <f t="shared" si="18"/>
        <v>0</v>
      </c>
      <c r="L381" s="77"/>
      <c r="M381" s="77"/>
      <c r="N381" s="77">
        <v>1</v>
      </c>
      <c r="O381" s="77"/>
      <c r="P381" s="77"/>
      <c r="Q381" s="136"/>
      <c r="R381" s="136"/>
      <c r="S381" s="136"/>
      <c r="T381" s="73">
        <f t="shared" si="17"/>
        <v>0</v>
      </c>
      <c r="U381" s="151"/>
      <c r="V381" s="182"/>
      <c r="W381" s="163"/>
      <c r="X381" s="60">
        <f>VLOOKUP(B381,'[3]ВОМ КГ-3 СОЭКС'!$C$3:$G$2063,5,0)</f>
        <v>17.100000000000001</v>
      </c>
      <c r="Y381" s="161">
        <f t="shared" si="16"/>
        <v>0</v>
      </c>
    </row>
    <row r="382" spans="1:25" x14ac:dyDescent="0.3">
      <c r="A382" s="131" t="s">
        <v>1194</v>
      </c>
      <c r="B382" s="132" t="s">
        <v>2567</v>
      </c>
      <c r="C382" s="132" t="s">
        <v>4090</v>
      </c>
      <c r="D382" s="92">
        <v>1</v>
      </c>
      <c r="E382" s="133">
        <v>17.100000000000001</v>
      </c>
      <c r="F382" s="134">
        <v>17.100000000000001</v>
      </c>
      <c r="G382" s="135">
        <v>0.84</v>
      </c>
      <c r="H382" s="135">
        <v>0.84</v>
      </c>
      <c r="I382" s="92" t="s">
        <v>170</v>
      </c>
      <c r="J382" s="92">
        <f>VLOOKUP(B382,'[1]09.02.2026'!$C$3:$J$2063,8,0)</f>
        <v>0</v>
      </c>
      <c r="K382" s="92">
        <f t="shared" si="18"/>
        <v>0</v>
      </c>
      <c r="L382" s="77"/>
      <c r="M382" s="77"/>
      <c r="N382" s="77">
        <v>1</v>
      </c>
      <c r="O382" s="77"/>
      <c r="P382" s="77"/>
      <c r="Q382" s="136"/>
      <c r="R382" s="136"/>
      <c r="S382" s="136"/>
      <c r="T382" s="73">
        <f t="shared" si="17"/>
        <v>0</v>
      </c>
      <c r="U382" s="151"/>
      <c r="V382" s="182"/>
      <c r="W382" s="163"/>
      <c r="X382" s="60">
        <f>VLOOKUP(B382,'[3]ВОМ КГ-3 СОЭКС'!$C$3:$G$2063,5,0)</f>
        <v>17.100000000000001</v>
      </c>
      <c r="Y382" s="161">
        <f t="shared" si="16"/>
        <v>0</v>
      </c>
    </row>
    <row r="383" spans="1:25" x14ac:dyDescent="0.3">
      <c r="A383" s="131" t="s">
        <v>1197</v>
      </c>
      <c r="B383" s="132" t="s">
        <v>2568</v>
      </c>
      <c r="C383" s="132" t="s">
        <v>4091</v>
      </c>
      <c r="D383" s="92">
        <v>2</v>
      </c>
      <c r="E383" s="133">
        <v>22.7</v>
      </c>
      <c r="F383" s="134">
        <v>45.4</v>
      </c>
      <c r="G383" s="135">
        <v>1.1299999999999999</v>
      </c>
      <c r="H383" s="135">
        <v>2.2599999999999998</v>
      </c>
      <c r="I383" s="92" t="s">
        <v>170</v>
      </c>
      <c r="J383" s="92">
        <f>VLOOKUP(B383,'[1]09.02.2026'!$C$3:$J$2063,8,0)</f>
        <v>0</v>
      </c>
      <c r="K383" s="92">
        <f t="shared" si="18"/>
        <v>0</v>
      </c>
      <c r="L383" s="77"/>
      <c r="M383" s="77"/>
      <c r="N383" s="77"/>
      <c r="O383" s="77">
        <v>1</v>
      </c>
      <c r="P383" s="77">
        <v>1</v>
      </c>
      <c r="Q383" s="136"/>
      <c r="R383" s="136"/>
      <c r="S383" s="136"/>
      <c r="T383" s="73">
        <f t="shared" si="17"/>
        <v>0</v>
      </c>
      <c r="U383" s="151"/>
      <c r="V383" s="182"/>
      <c r="W383" s="163"/>
      <c r="X383" s="60">
        <f>VLOOKUP(B383,'[3]ВОМ КГ-3 СОЭКС'!$C$3:$G$2063,5,0)</f>
        <v>45.4</v>
      </c>
      <c r="Y383" s="161">
        <f t="shared" si="16"/>
        <v>0</v>
      </c>
    </row>
    <row r="384" spans="1:25" x14ac:dyDescent="0.3">
      <c r="A384" s="131" t="s">
        <v>1200</v>
      </c>
      <c r="B384" s="132" t="s">
        <v>2569</v>
      </c>
      <c r="C384" s="132" t="s">
        <v>4092</v>
      </c>
      <c r="D384" s="92">
        <v>2</v>
      </c>
      <c r="E384" s="133">
        <v>22.7</v>
      </c>
      <c r="F384" s="134">
        <v>45.4</v>
      </c>
      <c r="G384" s="135">
        <v>1.1299999999999999</v>
      </c>
      <c r="H384" s="135">
        <v>2.2599999999999998</v>
      </c>
      <c r="I384" s="92" t="s">
        <v>170</v>
      </c>
      <c r="J384" s="92">
        <f>VLOOKUP(B384,'[1]09.02.2026'!$C$3:$J$2063,8,0)</f>
        <v>0</v>
      </c>
      <c r="K384" s="92">
        <f t="shared" si="18"/>
        <v>0</v>
      </c>
      <c r="L384" s="77"/>
      <c r="M384" s="77"/>
      <c r="N384" s="77"/>
      <c r="O384" s="77">
        <v>1</v>
      </c>
      <c r="P384" s="77">
        <v>1</v>
      </c>
      <c r="Q384" s="136"/>
      <c r="R384" s="136"/>
      <c r="S384" s="136"/>
      <c r="T384" s="73">
        <f t="shared" si="17"/>
        <v>0</v>
      </c>
      <c r="U384" s="151"/>
      <c r="V384" s="182"/>
      <c r="W384" s="163"/>
      <c r="X384" s="60">
        <f>VLOOKUP(B384,'[3]ВОМ КГ-3 СОЭКС'!$C$3:$G$2063,5,0)</f>
        <v>45.4</v>
      </c>
      <c r="Y384" s="161">
        <f t="shared" si="16"/>
        <v>0</v>
      </c>
    </row>
    <row r="385" spans="1:25" x14ac:dyDescent="0.3">
      <c r="A385" s="131" t="s">
        <v>1203</v>
      </c>
      <c r="B385" s="132" t="s">
        <v>2570</v>
      </c>
      <c r="C385" s="132" t="s">
        <v>4093</v>
      </c>
      <c r="D385" s="92">
        <v>2</v>
      </c>
      <c r="E385" s="133">
        <v>16.600000000000001</v>
      </c>
      <c r="F385" s="134">
        <v>33.200000000000003</v>
      </c>
      <c r="G385" s="135">
        <v>0.82</v>
      </c>
      <c r="H385" s="135">
        <v>1.64</v>
      </c>
      <c r="I385" s="92" t="s">
        <v>170</v>
      </c>
      <c r="J385" s="92">
        <f>VLOOKUP(B385,'[1]09.02.2026'!$C$3:$J$2063,8,0)</f>
        <v>0</v>
      </c>
      <c r="K385" s="92">
        <f t="shared" si="18"/>
        <v>0</v>
      </c>
      <c r="L385" s="77"/>
      <c r="M385" s="77"/>
      <c r="N385" s="77"/>
      <c r="O385" s="77">
        <v>1</v>
      </c>
      <c r="P385" s="77">
        <v>1</v>
      </c>
      <c r="Q385" s="136"/>
      <c r="R385" s="136"/>
      <c r="S385" s="136"/>
      <c r="T385" s="73">
        <f t="shared" si="17"/>
        <v>0</v>
      </c>
      <c r="U385" s="151"/>
      <c r="V385" s="182"/>
      <c r="W385" s="163"/>
      <c r="X385" s="60">
        <f>VLOOKUP(B385,'[3]ВОМ КГ-3 СОЭКС'!$C$3:$G$2063,5,0)</f>
        <v>33.200000000000003</v>
      </c>
      <c r="Y385" s="161">
        <f t="shared" si="16"/>
        <v>0</v>
      </c>
    </row>
    <row r="386" spans="1:25" x14ac:dyDescent="0.3">
      <c r="A386" s="131" t="s">
        <v>1206</v>
      </c>
      <c r="B386" s="132" t="s">
        <v>2571</v>
      </c>
      <c r="C386" s="132" t="s">
        <v>4094</v>
      </c>
      <c r="D386" s="92">
        <v>1</v>
      </c>
      <c r="E386" s="133">
        <v>16.600000000000001</v>
      </c>
      <c r="F386" s="134">
        <v>16.600000000000001</v>
      </c>
      <c r="G386" s="135">
        <v>0.82</v>
      </c>
      <c r="H386" s="135">
        <v>0.82</v>
      </c>
      <c r="I386" s="92" t="s">
        <v>170</v>
      </c>
      <c r="J386" s="92">
        <f>VLOOKUP(B386,'[1]09.02.2026'!$C$3:$J$2063,8,0)</f>
        <v>0</v>
      </c>
      <c r="K386" s="92">
        <f t="shared" si="18"/>
        <v>0</v>
      </c>
      <c r="L386" s="77"/>
      <c r="M386" s="77"/>
      <c r="N386" s="77"/>
      <c r="O386" s="77">
        <v>1</v>
      </c>
      <c r="P386" s="77"/>
      <c r="Q386" s="136"/>
      <c r="R386" s="136"/>
      <c r="S386" s="136"/>
      <c r="T386" s="73">
        <f t="shared" si="17"/>
        <v>0</v>
      </c>
      <c r="U386" s="151"/>
      <c r="V386" s="182"/>
      <c r="W386" s="163"/>
      <c r="X386" s="60">
        <f>VLOOKUP(B386,'[3]ВОМ КГ-3 СОЭКС'!$C$3:$G$2063,5,0)</f>
        <v>16.600000000000001</v>
      </c>
      <c r="Y386" s="161">
        <f t="shared" si="16"/>
        <v>0</v>
      </c>
    </row>
    <row r="387" spans="1:25" x14ac:dyDescent="0.3">
      <c r="A387" s="131" t="s">
        <v>1209</v>
      </c>
      <c r="B387" s="132" t="s">
        <v>2572</v>
      </c>
      <c r="C387" s="132" t="s">
        <v>4095</v>
      </c>
      <c r="D387" s="92">
        <v>1</v>
      </c>
      <c r="E387" s="133">
        <v>6.2</v>
      </c>
      <c r="F387" s="134">
        <v>6.2</v>
      </c>
      <c r="G387" s="135">
        <v>0.31</v>
      </c>
      <c r="H387" s="135">
        <v>0.31</v>
      </c>
      <c r="I387" s="92" t="s">
        <v>170</v>
      </c>
      <c r="J387" s="92">
        <f>VLOOKUP(B387,'[1]09.02.2026'!$C$3:$J$2063,8,0)</f>
        <v>0</v>
      </c>
      <c r="K387" s="92">
        <f t="shared" si="18"/>
        <v>0</v>
      </c>
      <c r="L387" s="77"/>
      <c r="M387" s="77"/>
      <c r="N387" s="77"/>
      <c r="O387" s="77">
        <v>1</v>
      </c>
      <c r="P387" s="77"/>
      <c r="Q387" s="136"/>
      <c r="R387" s="136"/>
      <c r="S387" s="136"/>
      <c r="T387" s="73">
        <f t="shared" si="17"/>
        <v>0</v>
      </c>
      <c r="U387" s="151"/>
      <c r="V387" s="182"/>
      <c r="W387" s="163"/>
      <c r="X387" s="60">
        <f>VLOOKUP(B387,'[3]ВОМ КГ-3 СОЭКС'!$C$3:$G$2063,5,0)</f>
        <v>6.2</v>
      </c>
      <c r="Y387" s="161">
        <f t="shared" ref="Y387:Y450" si="19">F387-X387</f>
        <v>0</v>
      </c>
    </row>
    <row r="388" spans="1:25" x14ac:dyDescent="0.3">
      <c r="A388" s="131" t="s">
        <v>1212</v>
      </c>
      <c r="B388" s="132" t="s">
        <v>2573</v>
      </c>
      <c r="C388" s="132" t="s">
        <v>4096</v>
      </c>
      <c r="D388" s="92">
        <v>1</v>
      </c>
      <c r="E388" s="133">
        <v>6.2</v>
      </c>
      <c r="F388" s="134">
        <v>6.2</v>
      </c>
      <c r="G388" s="135">
        <v>0.31</v>
      </c>
      <c r="H388" s="135">
        <v>0.31</v>
      </c>
      <c r="I388" s="92" t="s">
        <v>170</v>
      </c>
      <c r="J388" s="92">
        <f>VLOOKUP(B388,'[1]09.02.2026'!$C$3:$J$2063,8,0)</f>
        <v>0</v>
      </c>
      <c r="K388" s="92">
        <f t="shared" si="18"/>
        <v>0</v>
      </c>
      <c r="L388" s="77"/>
      <c r="M388" s="77"/>
      <c r="N388" s="77"/>
      <c r="O388" s="77"/>
      <c r="P388" s="77">
        <v>1</v>
      </c>
      <c r="Q388" s="136"/>
      <c r="R388" s="136"/>
      <c r="S388" s="136"/>
      <c r="T388" s="73">
        <f t="shared" si="17"/>
        <v>0</v>
      </c>
      <c r="U388" s="151"/>
      <c r="V388" s="182"/>
      <c r="W388" s="163"/>
      <c r="X388" s="60">
        <f>VLOOKUP(B388,'[3]ВОМ КГ-3 СОЭКС'!$C$3:$G$2063,5,0)</f>
        <v>6.2</v>
      </c>
      <c r="Y388" s="161">
        <f t="shared" si="19"/>
        <v>0</v>
      </c>
    </row>
    <row r="389" spans="1:25" x14ac:dyDescent="0.3">
      <c r="A389" s="131" t="s">
        <v>1215</v>
      </c>
      <c r="B389" s="132" t="s">
        <v>2574</v>
      </c>
      <c r="C389" s="132" t="s">
        <v>4097</v>
      </c>
      <c r="D389" s="92">
        <v>1</v>
      </c>
      <c r="E389" s="133">
        <v>16.899999999999999</v>
      </c>
      <c r="F389" s="134">
        <v>16.899999999999999</v>
      </c>
      <c r="G389" s="135">
        <v>0.83</v>
      </c>
      <c r="H389" s="135">
        <v>0.83</v>
      </c>
      <c r="I389" s="92" t="s">
        <v>170</v>
      </c>
      <c r="J389" s="92">
        <f>VLOOKUP(B389,'[1]09.02.2026'!$C$3:$J$2063,8,0)</f>
        <v>0</v>
      </c>
      <c r="K389" s="92">
        <f t="shared" si="18"/>
        <v>0</v>
      </c>
      <c r="L389" s="77"/>
      <c r="M389" s="77"/>
      <c r="N389" s="77"/>
      <c r="O389" s="77"/>
      <c r="P389" s="77">
        <v>1</v>
      </c>
      <c r="Q389" s="136"/>
      <c r="R389" s="136"/>
      <c r="S389" s="136"/>
      <c r="T389" s="73">
        <f t="shared" ref="T389:T452" si="20">D389-L389-M389-N389-O389-P389-Q389-R389-S389</f>
        <v>0</v>
      </c>
      <c r="U389" s="151"/>
      <c r="V389" s="182"/>
      <c r="W389" s="163"/>
      <c r="X389" s="60">
        <f>VLOOKUP(B389,'[3]ВОМ КГ-3 СОЭКС'!$C$3:$G$2063,5,0)</f>
        <v>16.899999999999999</v>
      </c>
      <c r="Y389" s="161">
        <f t="shared" si="19"/>
        <v>0</v>
      </c>
    </row>
    <row r="390" spans="1:25" x14ac:dyDescent="0.3">
      <c r="A390" s="131" t="s">
        <v>1218</v>
      </c>
      <c r="B390" s="132" t="s">
        <v>2575</v>
      </c>
      <c r="C390" s="132" t="s">
        <v>4098</v>
      </c>
      <c r="D390" s="92">
        <v>2</v>
      </c>
      <c r="E390" s="133">
        <v>28.2</v>
      </c>
      <c r="F390" s="134">
        <v>56.4</v>
      </c>
      <c r="G390" s="135">
        <v>1.38</v>
      </c>
      <c r="H390" s="135">
        <v>2.76</v>
      </c>
      <c r="I390" s="92" t="s">
        <v>170</v>
      </c>
      <c r="J390" s="92">
        <f>VLOOKUP(B390,'[1]09.02.2026'!$C$3:$J$2063,8,0)</f>
        <v>0</v>
      </c>
      <c r="K390" s="92">
        <f t="shared" si="18"/>
        <v>0</v>
      </c>
      <c r="L390" s="77"/>
      <c r="M390" s="77"/>
      <c r="N390" s="77"/>
      <c r="O390" s="77"/>
      <c r="P390" s="77">
        <v>2</v>
      </c>
      <c r="Q390" s="136"/>
      <c r="R390" s="136"/>
      <c r="S390" s="136"/>
      <c r="T390" s="73">
        <f t="shared" si="20"/>
        <v>0</v>
      </c>
      <c r="U390" s="151"/>
      <c r="V390" s="182"/>
      <c r="W390" s="163"/>
      <c r="X390" s="60">
        <f>VLOOKUP(B390,'[3]ВОМ КГ-3 СОЭКС'!$C$3:$G$2063,5,0)</f>
        <v>56.4</v>
      </c>
      <c r="Y390" s="161">
        <f t="shared" si="19"/>
        <v>0</v>
      </c>
    </row>
    <row r="391" spans="1:25" x14ac:dyDescent="0.3">
      <c r="A391" s="131" t="s">
        <v>1221</v>
      </c>
      <c r="B391" s="132" t="s">
        <v>2576</v>
      </c>
      <c r="C391" s="132" t="s">
        <v>4099</v>
      </c>
      <c r="D391" s="92">
        <v>1</v>
      </c>
      <c r="E391" s="133">
        <v>25.1</v>
      </c>
      <c r="F391" s="134">
        <v>25.1</v>
      </c>
      <c r="G391" s="135">
        <v>1.25</v>
      </c>
      <c r="H391" s="135">
        <v>1.25</v>
      </c>
      <c r="I391" s="92" t="s">
        <v>170</v>
      </c>
      <c r="J391" s="92">
        <f>VLOOKUP(B391,'[1]09.02.2026'!$C$3:$J$2063,8,0)</f>
        <v>0</v>
      </c>
      <c r="K391" s="92">
        <f t="shared" si="18"/>
        <v>0</v>
      </c>
      <c r="L391" s="77"/>
      <c r="M391" s="77"/>
      <c r="N391" s="77"/>
      <c r="O391" s="77"/>
      <c r="P391" s="77">
        <v>1</v>
      </c>
      <c r="Q391" s="136"/>
      <c r="R391" s="136"/>
      <c r="S391" s="136"/>
      <c r="T391" s="73">
        <f t="shared" si="20"/>
        <v>0</v>
      </c>
      <c r="U391" s="151"/>
      <c r="V391" s="182"/>
      <c r="W391" s="163"/>
      <c r="X391" s="60">
        <f>VLOOKUP(B391,'[3]ВОМ КГ-3 СОЭКС'!$C$3:$G$2063,5,0)</f>
        <v>25.1</v>
      </c>
      <c r="Y391" s="161">
        <f t="shared" si="19"/>
        <v>0</v>
      </c>
    </row>
    <row r="392" spans="1:25" x14ac:dyDescent="0.3">
      <c r="A392" s="131" t="s">
        <v>1224</v>
      </c>
      <c r="B392" s="132" t="s">
        <v>2577</v>
      </c>
      <c r="C392" s="132" t="s">
        <v>4100</v>
      </c>
      <c r="D392" s="92">
        <v>1</v>
      </c>
      <c r="E392" s="133">
        <v>25.1</v>
      </c>
      <c r="F392" s="134">
        <v>25.1</v>
      </c>
      <c r="G392" s="135">
        <v>1.25</v>
      </c>
      <c r="H392" s="135">
        <v>1.25</v>
      </c>
      <c r="I392" s="92" t="s">
        <v>170</v>
      </c>
      <c r="J392" s="92">
        <f>VLOOKUP(B392,'[1]09.02.2026'!$C$3:$J$2063,8,0)</f>
        <v>0</v>
      </c>
      <c r="K392" s="92">
        <f t="shared" si="18"/>
        <v>0</v>
      </c>
      <c r="L392" s="77"/>
      <c r="M392" s="77"/>
      <c r="N392" s="77"/>
      <c r="O392" s="77"/>
      <c r="P392" s="77">
        <v>1</v>
      </c>
      <c r="Q392" s="136"/>
      <c r="R392" s="136"/>
      <c r="S392" s="136"/>
      <c r="T392" s="73">
        <f t="shared" si="20"/>
        <v>0</v>
      </c>
      <c r="U392" s="151"/>
      <c r="V392" s="182"/>
      <c r="W392" s="163"/>
      <c r="X392" s="60">
        <f>VLOOKUP(B392,'[3]ВОМ КГ-3 СОЭКС'!$C$3:$G$2063,5,0)</f>
        <v>25.1</v>
      </c>
      <c r="Y392" s="161">
        <f t="shared" si="19"/>
        <v>0</v>
      </c>
    </row>
    <row r="393" spans="1:25" x14ac:dyDescent="0.3">
      <c r="A393" s="131" t="s">
        <v>1227</v>
      </c>
      <c r="B393" s="132" t="s">
        <v>2578</v>
      </c>
      <c r="C393" s="132" t="s">
        <v>4101</v>
      </c>
      <c r="D393" s="92">
        <v>1</v>
      </c>
      <c r="E393" s="133">
        <v>25.1</v>
      </c>
      <c r="F393" s="134">
        <v>25.1</v>
      </c>
      <c r="G393" s="135">
        <v>1.24</v>
      </c>
      <c r="H393" s="135">
        <v>1.24</v>
      </c>
      <c r="I393" s="92" t="s">
        <v>170</v>
      </c>
      <c r="J393" s="92">
        <f>VLOOKUP(B393,'[1]09.02.2026'!$C$3:$J$2063,8,0)</f>
        <v>0</v>
      </c>
      <c r="K393" s="92">
        <f t="shared" si="18"/>
        <v>0</v>
      </c>
      <c r="L393" s="77"/>
      <c r="M393" s="77"/>
      <c r="N393" s="77"/>
      <c r="O393" s="77"/>
      <c r="P393" s="77">
        <v>1</v>
      </c>
      <c r="Q393" s="136"/>
      <c r="R393" s="136"/>
      <c r="S393" s="136"/>
      <c r="T393" s="73">
        <f t="shared" si="20"/>
        <v>0</v>
      </c>
      <c r="U393" s="151"/>
      <c r="V393" s="182"/>
      <c r="W393" s="163"/>
      <c r="X393" s="60">
        <f>VLOOKUP(B393,'[3]ВОМ КГ-3 СОЭКС'!$C$3:$G$2063,5,0)</f>
        <v>25.1</v>
      </c>
      <c r="Y393" s="161">
        <f t="shared" si="19"/>
        <v>0</v>
      </c>
    </row>
    <row r="394" spans="1:25" x14ac:dyDescent="0.3">
      <c r="A394" s="131" t="s">
        <v>1230</v>
      </c>
      <c r="B394" s="132" t="s">
        <v>2579</v>
      </c>
      <c r="C394" s="132" t="s">
        <v>4102</v>
      </c>
      <c r="D394" s="92">
        <v>1</v>
      </c>
      <c r="E394" s="133">
        <v>25.1</v>
      </c>
      <c r="F394" s="134">
        <v>25.1</v>
      </c>
      <c r="G394" s="135">
        <v>1.24</v>
      </c>
      <c r="H394" s="135">
        <v>1.24</v>
      </c>
      <c r="I394" s="92" t="s">
        <v>170</v>
      </c>
      <c r="J394" s="92">
        <f>VLOOKUP(B394,'[1]09.02.2026'!$C$3:$J$2063,8,0)</f>
        <v>0</v>
      </c>
      <c r="K394" s="92">
        <f t="shared" si="18"/>
        <v>0</v>
      </c>
      <c r="L394" s="77"/>
      <c r="M394" s="77"/>
      <c r="N394" s="77"/>
      <c r="O394" s="77"/>
      <c r="P394" s="77">
        <v>1</v>
      </c>
      <c r="Q394" s="136"/>
      <c r="R394" s="136"/>
      <c r="S394" s="136"/>
      <c r="T394" s="73">
        <f t="shared" si="20"/>
        <v>0</v>
      </c>
      <c r="U394" s="151"/>
      <c r="V394" s="182"/>
      <c r="W394" s="163"/>
      <c r="X394" s="60">
        <f>VLOOKUP(B394,'[3]ВОМ КГ-3 СОЭКС'!$C$3:$G$2063,5,0)</f>
        <v>25.1</v>
      </c>
      <c r="Y394" s="161">
        <f t="shared" si="19"/>
        <v>0</v>
      </c>
    </row>
    <row r="395" spans="1:25" x14ac:dyDescent="0.3">
      <c r="A395" s="131" t="s">
        <v>1233</v>
      </c>
      <c r="B395" s="132" t="s">
        <v>2580</v>
      </c>
      <c r="C395" s="132" t="s">
        <v>4103</v>
      </c>
      <c r="D395" s="92">
        <v>1</v>
      </c>
      <c r="E395" s="133">
        <v>19.7</v>
      </c>
      <c r="F395" s="134">
        <v>19.7</v>
      </c>
      <c r="G395" s="135">
        <v>0.96</v>
      </c>
      <c r="H395" s="135">
        <v>0.96</v>
      </c>
      <c r="I395" s="92" t="s">
        <v>170</v>
      </c>
      <c r="J395" s="92">
        <f>VLOOKUP(B395,'[1]09.02.2026'!$C$3:$J$2063,8,0)</f>
        <v>0</v>
      </c>
      <c r="K395" s="92">
        <f t="shared" si="18"/>
        <v>0</v>
      </c>
      <c r="L395" s="77"/>
      <c r="M395" s="77"/>
      <c r="N395" s="77">
        <v>1</v>
      </c>
      <c r="O395" s="77"/>
      <c r="P395" s="77"/>
      <c r="Q395" s="136"/>
      <c r="R395" s="136"/>
      <c r="S395" s="136"/>
      <c r="T395" s="73">
        <f t="shared" si="20"/>
        <v>0</v>
      </c>
      <c r="U395" s="151"/>
      <c r="V395" s="182"/>
      <c r="W395" s="163"/>
      <c r="X395" s="60">
        <f>VLOOKUP(B395,'[3]ВОМ КГ-3 СОЭКС'!$C$3:$G$2063,5,0)</f>
        <v>19.7</v>
      </c>
      <c r="Y395" s="161">
        <f t="shared" si="19"/>
        <v>0</v>
      </c>
    </row>
    <row r="396" spans="1:25" x14ac:dyDescent="0.3">
      <c r="A396" s="131" t="s">
        <v>1236</v>
      </c>
      <c r="B396" s="132" t="s">
        <v>2581</v>
      </c>
      <c r="C396" s="132" t="s">
        <v>4104</v>
      </c>
      <c r="D396" s="92">
        <v>1</v>
      </c>
      <c r="E396" s="133">
        <v>19.7</v>
      </c>
      <c r="F396" s="134">
        <v>19.7</v>
      </c>
      <c r="G396" s="135">
        <v>0.96</v>
      </c>
      <c r="H396" s="135">
        <v>0.96</v>
      </c>
      <c r="I396" s="92" t="s">
        <v>170</v>
      </c>
      <c r="J396" s="92">
        <f>VLOOKUP(B396,'[1]09.02.2026'!$C$3:$J$2063,8,0)</f>
        <v>0</v>
      </c>
      <c r="K396" s="92">
        <f t="shared" si="18"/>
        <v>0</v>
      </c>
      <c r="L396" s="77"/>
      <c r="M396" s="77"/>
      <c r="N396" s="77">
        <v>1</v>
      </c>
      <c r="O396" s="77"/>
      <c r="P396" s="77"/>
      <c r="Q396" s="136"/>
      <c r="R396" s="136"/>
      <c r="S396" s="136"/>
      <c r="T396" s="73">
        <f t="shared" si="20"/>
        <v>0</v>
      </c>
      <c r="U396" s="151"/>
      <c r="V396" s="182"/>
      <c r="W396" s="163"/>
      <c r="X396" s="60">
        <f>VLOOKUP(B396,'[3]ВОМ КГ-3 СОЭКС'!$C$3:$G$2063,5,0)</f>
        <v>19.7</v>
      </c>
      <c r="Y396" s="161">
        <f t="shared" si="19"/>
        <v>0</v>
      </c>
    </row>
    <row r="397" spans="1:25" x14ac:dyDescent="0.3">
      <c r="A397" s="131" t="s">
        <v>1239</v>
      </c>
      <c r="B397" s="132" t="s">
        <v>2582</v>
      </c>
      <c r="C397" s="132" t="s">
        <v>4105</v>
      </c>
      <c r="D397" s="92">
        <v>4</v>
      </c>
      <c r="E397" s="133">
        <v>10.6</v>
      </c>
      <c r="F397" s="134">
        <v>42.4</v>
      </c>
      <c r="G397" s="135">
        <v>0.52</v>
      </c>
      <c r="H397" s="135">
        <v>2.08</v>
      </c>
      <c r="I397" s="92" t="s">
        <v>170</v>
      </c>
      <c r="J397" s="92">
        <f>VLOOKUP(B397,'[1]09.02.2026'!$C$3:$J$2063,8,0)</f>
        <v>0</v>
      </c>
      <c r="K397" s="92">
        <f t="shared" si="18"/>
        <v>0</v>
      </c>
      <c r="L397" s="77"/>
      <c r="M397" s="77"/>
      <c r="N397" s="77">
        <v>4</v>
      </c>
      <c r="O397" s="77"/>
      <c r="P397" s="77"/>
      <c r="Q397" s="136"/>
      <c r="R397" s="136"/>
      <c r="S397" s="136"/>
      <c r="T397" s="73">
        <f t="shared" si="20"/>
        <v>0</v>
      </c>
      <c r="U397" s="151"/>
      <c r="V397" s="182"/>
      <c r="W397" s="163"/>
      <c r="X397" s="60">
        <f>VLOOKUP(B397,'[3]ВОМ КГ-3 СОЭКС'!$C$3:$G$2063,5,0)</f>
        <v>42.4</v>
      </c>
      <c r="Y397" s="161">
        <f t="shared" si="19"/>
        <v>0</v>
      </c>
    </row>
    <row r="398" spans="1:25" x14ac:dyDescent="0.3">
      <c r="A398" s="131" t="s">
        <v>1242</v>
      </c>
      <c r="B398" s="132" t="s">
        <v>2583</v>
      </c>
      <c r="C398" s="132" t="s">
        <v>4106</v>
      </c>
      <c r="D398" s="92">
        <v>4</v>
      </c>
      <c r="E398" s="133">
        <v>10.6</v>
      </c>
      <c r="F398" s="134">
        <v>42.4</v>
      </c>
      <c r="G398" s="135">
        <v>0.52</v>
      </c>
      <c r="H398" s="135">
        <v>2.08</v>
      </c>
      <c r="I398" s="92" t="s">
        <v>170</v>
      </c>
      <c r="J398" s="92">
        <f>VLOOKUP(B398,'[1]09.02.2026'!$C$3:$J$2063,8,0)</f>
        <v>0</v>
      </c>
      <c r="K398" s="92">
        <f t="shared" si="18"/>
        <v>0</v>
      </c>
      <c r="L398" s="77"/>
      <c r="M398" s="77"/>
      <c r="N398" s="77">
        <v>4</v>
      </c>
      <c r="O398" s="77"/>
      <c r="P398" s="77"/>
      <c r="Q398" s="136"/>
      <c r="R398" s="136"/>
      <c r="S398" s="136"/>
      <c r="T398" s="73">
        <f t="shared" si="20"/>
        <v>0</v>
      </c>
      <c r="U398" s="151"/>
      <c r="V398" s="182"/>
      <c r="W398" s="163"/>
      <c r="X398" s="60">
        <f>VLOOKUP(B398,'[3]ВОМ КГ-3 СОЭКС'!$C$3:$G$2063,5,0)</f>
        <v>42.4</v>
      </c>
      <c r="Y398" s="161">
        <f t="shared" si="19"/>
        <v>0</v>
      </c>
    </row>
    <row r="399" spans="1:25" x14ac:dyDescent="0.3">
      <c r="A399" s="131" t="s">
        <v>1245</v>
      </c>
      <c r="B399" s="132" t="s">
        <v>2584</v>
      </c>
      <c r="C399" s="132" t="s">
        <v>4107</v>
      </c>
      <c r="D399" s="92">
        <v>56</v>
      </c>
      <c r="E399" s="133">
        <v>24.3</v>
      </c>
      <c r="F399" s="134">
        <v>1360.8</v>
      </c>
      <c r="G399" s="135">
        <v>0.94</v>
      </c>
      <c r="H399" s="135">
        <v>52.64</v>
      </c>
      <c r="I399" s="92" t="s">
        <v>170</v>
      </c>
      <c r="J399" s="92">
        <f>VLOOKUP(B399,'[1]09.02.2026'!$C$3:$J$2063,8,0)</f>
        <v>0</v>
      </c>
      <c r="K399" s="92">
        <f t="shared" si="18"/>
        <v>0</v>
      </c>
      <c r="L399" s="77">
        <v>2</v>
      </c>
      <c r="M399" s="77">
        <v>8</v>
      </c>
      <c r="N399" s="77">
        <v>8</v>
      </c>
      <c r="O399" s="77">
        <v>7</v>
      </c>
      <c r="P399" s="77">
        <v>8</v>
      </c>
      <c r="Q399" s="136">
        <v>8</v>
      </c>
      <c r="R399" s="136">
        <v>8</v>
      </c>
      <c r="S399" s="136">
        <v>7</v>
      </c>
      <c r="T399" s="73">
        <f t="shared" si="20"/>
        <v>0</v>
      </c>
      <c r="U399" s="151"/>
      <c r="V399" s="182"/>
      <c r="W399" s="163"/>
      <c r="X399" s="60">
        <f>VLOOKUP(B399,'[3]ВОМ КГ-3 СОЭКС'!$C$3:$G$2063,5,0)</f>
        <v>1360.8</v>
      </c>
      <c r="Y399" s="161">
        <f t="shared" si="19"/>
        <v>0</v>
      </c>
    </row>
    <row r="400" spans="1:25" x14ac:dyDescent="0.3">
      <c r="A400" s="131" t="s">
        <v>1248</v>
      </c>
      <c r="B400" s="132" t="s">
        <v>2585</v>
      </c>
      <c r="C400" s="132" t="s">
        <v>4108</v>
      </c>
      <c r="D400" s="92">
        <v>4</v>
      </c>
      <c r="E400" s="133">
        <v>1.2</v>
      </c>
      <c r="F400" s="134">
        <v>4.8</v>
      </c>
      <c r="G400" s="135">
        <v>0.04</v>
      </c>
      <c r="H400" s="135">
        <v>0.16</v>
      </c>
      <c r="I400" s="92" t="s">
        <v>170</v>
      </c>
      <c r="J400" s="92">
        <f>VLOOKUP(B400,'[1]09.02.2026'!$C$3:$J$2063,8,0)</f>
        <v>0</v>
      </c>
      <c r="K400" s="92">
        <f t="shared" si="18"/>
        <v>0</v>
      </c>
      <c r="L400" s="77"/>
      <c r="M400" s="77"/>
      <c r="N400" s="77">
        <v>4</v>
      </c>
      <c r="O400" s="77"/>
      <c r="P400" s="77"/>
      <c r="Q400" s="136"/>
      <c r="R400" s="136"/>
      <c r="S400" s="136"/>
      <c r="T400" s="73">
        <f t="shared" si="20"/>
        <v>0</v>
      </c>
      <c r="U400" s="151"/>
      <c r="V400" s="182"/>
      <c r="W400" s="163"/>
      <c r="X400" s="60">
        <f>VLOOKUP(B400,'[3]ВОМ КГ-3 СОЭКС'!$C$3:$G$2063,5,0)</f>
        <v>4.8</v>
      </c>
      <c r="Y400" s="161">
        <f t="shared" si="19"/>
        <v>0</v>
      </c>
    </row>
    <row r="401" spans="1:25" x14ac:dyDescent="0.3">
      <c r="A401" s="131" t="s">
        <v>1251</v>
      </c>
      <c r="B401" s="132" t="s">
        <v>2586</v>
      </c>
      <c r="C401" s="132" t="s">
        <v>4109</v>
      </c>
      <c r="D401" s="92">
        <v>1</v>
      </c>
      <c r="E401" s="133">
        <v>21.2</v>
      </c>
      <c r="F401" s="134">
        <v>21.2</v>
      </c>
      <c r="G401" s="135">
        <v>0.77</v>
      </c>
      <c r="H401" s="135">
        <v>0.77</v>
      </c>
      <c r="I401" s="92" t="s">
        <v>170</v>
      </c>
      <c r="J401" s="92">
        <f>VLOOKUP(B401,'[1]09.02.2026'!$C$3:$J$2063,8,0)</f>
        <v>0</v>
      </c>
      <c r="K401" s="92">
        <f t="shared" si="18"/>
        <v>0</v>
      </c>
      <c r="L401" s="77">
        <v>1</v>
      </c>
      <c r="M401" s="77"/>
      <c r="N401" s="77"/>
      <c r="O401" s="77"/>
      <c r="P401" s="77"/>
      <c r="Q401" s="136"/>
      <c r="R401" s="136"/>
      <c r="S401" s="136"/>
      <c r="T401" s="73">
        <f t="shared" si="20"/>
        <v>0</v>
      </c>
      <c r="U401" s="151"/>
      <c r="V401" s="182"/>
      <c r="W401" s="163"/>
      <c r="X401" s="60">
        <f>VLOOKUP(B401,'[3]ВОМ КГ-3 СОЭКС'!$C$3:$G$2063,5,0)</f>
        <v>21.2</v>
      </c>
      <c r="Y401" s="161">
        <f t="shared" si="19"/>
        <v>0</v>
      </c>
    </row>
    <row r="402" spans="1:25" x14ac:dyDescent="0.3">
      <c r="A402" s="131" t="s">
        <v>1254</v>
      </c>
      <c r="B402" s="132" t="s">
        <v>2587</v>
      </c>
      <c r="C402" s="132" t="s">
        <v>4110</v>
      </c>
      <c r="D402" s="92">
        <v>5</v>
      </c>
      <c r="E402" s="133">
        <v>21.2</v>
      </c>
      <c r="F402" s="134">
        <v>106</v>
      </c>
      <c r="G402" s="135">
        <v>0.77</v>
      </c>
      <c r="H402" s="135">
        <v>3.85</v>
      </c>
      <c r="I402" s="92" t="s">
        <v>170</v>
      </c>
      <c r="J402" s="92">
        <f>VLOOKUP(B402,'[1]09.02.2026'!$C$3:$J$2063,8,0)</f>
        <v>0</v>
      </c>
      <c r="K402" s="92">
        <f t="shared" si="18"/>
        <v>0</v>
      </c>
      <c r="L402" s="77">
        <v>5</v>
      </c>
      <c r="M402" s="77"/>
      <c r="N402" s="77"/>
      <c r="O402" s="77"/>
      <c r="P402" s="77"/>
      <c r="Q402" s="136"/>
      <c r="R402" s="136"/>
      <c r="S402" s="136"/>
      <c r="T402" s="73">
        <f t="shared" si="20"/>
        <v>0</v>
      </c>
      <c r="U402" s="151"/>
      <c r="V402" s="182"/>
      <c r="W402" s="163"/>
      <c r="X402" s="60">
        <f>VLOOKUP(B402,'[3]ВОМ КГ-3 СОЭКС'!$C$3:$G$2063,5,0)</f>
        <v>106</v>
      </c>
      <c r="Y402" s="161">
        <f t="shared" si="19"/>
        <v>0</v>
      </c>
    </row>
    <row r="403" spans="1:25" x14ac:dyDescent="0.3">
      <c r="A403" s="131" t="s">
        <v>1257</v>
      </c>
      <c r="B403" s="132" t="s">
        <v>2588</v>
      </c>
      <c r="C403" s="132" t="s">
        <v>4111</v>
      </c>
      <c r="D403" s="92">
        <v>1</v>
      </c>
      <c r="E403" s="133">
        <v>20.9</v>
      </c>
      <c r="F403" s="134">
        <v>20.9</v>
      </c>
      <c r="G403" s="135">
        <v>0.78</v>
      </c>
      <c r="H403" s="135">
        <v>0.78</v>
      </c>
      <c r="I403" s="92" t="s">
        <v>170</v>
      </c>
      <c r="J403" s="92">
        <f>VLOOKUP(B403,'[1]09.02.2026'!$C$3:$J$2063,8,0)</f>
        <v>0</v>
      </c>
      <c r="K403" s="92">
        <f t="shared" si="18"/>
        <v>0</v>
      </c>
      <c r="L403" s="77">
        <v>1</v>
      </c>
      <c r="M403" s="77"/>
      <c r="N403" s="77"/>
      <c r="O403" s="77"/>
      <c r="P403" s="77"/>
      <c r="Q403" s="136"/>
      <c r="R403" s="136"/>
      <c r="S403" s="136"/>
      <c r="T403" s="73">
        <f t="shared" si="20"/>
        <v>0</v>
      </c>
      <c r="U403" s="151"/>
      <c r="V403" s="182"/>
      <c r="W403" s="163"/>
      <c r="X403" s="60">
        <f>VLOOKUP(B403,'[3]ВОМ КГ-3 СОЭКС'!$C$3:$G$2063,5,0)</f>
        <v>20.9</v>
      </c>
      <c r="Y403" s="161">
        <f t="shared" si="19"/>
        <v>0</v>
      </c>
    </row>
    <row r="404" spans="1:25" x14ac:dyDescent="0.3">
      <c r="A404" s="131" t="s">
        <v>1260</v>
      </c>
      <c r="B404" s="132" t="s">
        <v>2589</v>
      </c>
      <c r="C404" s="132" t="s">
        <v>4112</v>
      </c>
      <c r="D404" s="92">
        <v>1</v>
      </c>
      <c r="E404" s="133">
        <v>109</v>
      </c>
      <c r="F404" s="134">
        <v>109</v>
      </c>
      <c r="G404" s="135">
        <v>4.05</v>
      </c>
      <c r="H404" s="135">
        <v>4.05</v>
      </c>
      <c r="I404" s="92" t="s">
        <v>170</v>
      </c>
      <c r="J404" s="92">
        <f>VLOOKUP(B404,'[1]09.02.2026'!$C$3:$J$2063,8,0)</f>
        <v>0</v>
      </c>
      <c r="K404" s="92">
        <f t="shared" ref="K404:K467" si="21">J404*E404</f>
        <v>0</v>
      </c>
      <c r="L404" s="77"/>
      <c r="M404" s="77">
        <v>1</v>
      </c>
      <c r="N404" s="77"/>
      <c r="O404" s="77"/>
      <c r="P404" s="77"/>
      <c r="Q404" s="136"/>
      <c r="R404" s="136"/>
      <c r="S404" s="136"/>
      <c r="T404" s="73">
        <f t="shared" si="20"/>
        <v>0</v>
      </c>
      <c r="U404" s="151"/>
      <c r="V404" s="182"/>
      <c r="W404" s="163"/>
      <c r="X404" s="60">
        <f>VLOOKUP(B404,'[3]ВОМ КГ-3 СОЭКС'!$C$3:$G$2063,5,0)</f>
        <v>109</v>
      </c>
      <c r="Y404" s="161">
        <f t="shared" si="19"/>
        <v>0</v>
      </c>
    </row>
    <row r="405" spans="1:25" x14ac:dyDescent="0.3">
      <c r="A405" s="131" t="s">
        <v>1263</v>
      </c>
      <c r="B405" s="132" t="s">
        <v>2590</v>
      </c>
      <c r="C405" s="132" t="s">
        <v>4113</v>
      </c>
      <c r="D405" s="92">
        <v>5</v>
      </c>
      <c r="E405" s="133">
        <v>109</v>
      </c>
      <c r="F405" s="134">
        <v>545</v>
      </c>
      <c r="G405" s="135">
        <v>4.05</v>
      </c>
      <c r="H405" s="135">
        <v>20.25</v>
      </c>
      <c r="I405" s="92" t="s">
        <v>170</v>
      </c>
      <c r="J405" s="92">
        <f>VLOOKUP(B405,'[1]09.02.2026'!$C$3:$J$2063,8,0)</f>
        <v>0</v>
      </c>
      <c r="K405" s="92">
        <f t="shared" si="21"/>
        <v>0</v>
      </c>
      <c r="L405" s="77"/>
      <c r="M405" s="77">
        <v>5</v>
      </c>
      <c r="N405" s="77"/>
      <c r="O405" s="77"/>
      <c r="P405" s="77"/>
      <c r="Q405" s="136"/>
      <c r="R405" s="136"/>
      <c r="S405" s="136"/>
      <c r="T405" s="73">
        <f t="shared" si="20"/>
        <v>0</v>
      </c>
      <c r="U405" s="151"/>
      <c r="V405" s="182"/>
      <c r="W405" s="163"/>
      <c r="X405" s="60">
        <f>VLOOKUP(B405,'[3]ВОМ КГ-3 СОЭКС'!$C$3:$G$2063,5,0)</f>
        <v>545</v>
      </c>
      <c r="Y405" s="161">
        <f t="shared" si="19"/>
        <v>0</v>
      </c>
    </row>
    <row r="406" spans="1:25" x14ac:dyDescent="0.3">
      <c r="A406" s="131" t="s">
        <v>1266</v>
      </c>
      <c r="B406" s="132" t="s">
        <v>2591</v>
      </c>
      <c r="C406" s="132" t="s">
        <v>4114</v>
      </c>
      <c r="D406" s="92">
        <v>4</v>
      </c>
      <c r="E406" s="133">
        <v>109.3</v>
      </c>
      <c r="F406" s="134">
        <v>437.2</v>
      </c>
      <c r="G406" s="135">
        <v>4.07</v>
      </c>
      <c r="H406" s="135">
        <v>16.28</v>
      </c>
      <c r="I406" s="92" t="s">
        <v>170</v>
      </c>
      <c r="J406" s="92">
        <f>VLOOKUP(B406,'[1]09.02.2026'!$C$3:$J$2063,8,0)</f>
        <v>0</v>
      </c>
      <c r="K406" s="92">
        <f t="shared" si="21"/>
        <v>0</v>
      </c>
      <c r="L406" s="77"/>
      <c r="M406" s="77">
        <v>2</v>
      </c>
      <c r="N406" s="77">
        <v>2</v>
      </c>
      <c r="O406" s="77"/>
      <c r="P406" s="77"/>
      <c r="Q406" s="136"/>
      <c r="R406" s="136"/>
      <c r="S406" s="136"/>
      <c r="T406" s="73">
        <f t="shared" si="20"/>
        <v>0</v>
      </c>
      <c r="U406" s="151"/>
      <c r="V406" s="182"/>
      <c r="W406" s="163"/>
      <c r="X406" s="60">
        <f>VLOOKUP(B406,'[3]ВОМ КГ-3 СОЭКС'!$C$3:$G$2063,5,0)</f>
        <v>437.2</v>
      </c>
      <c r="Y406" s="161">
        <f t="shared" si="19"/>
        <v>0</v>
      </c>
    </row>
    <row r="407" spans="1:25" x14ac:dyDescent="0.3">
      <c r="A407" s="131" t="s">
        <v>1269</v>
      </c>
      <c r="B407" s="132" t="s">
        <v>2592</v>
      </c>
      <c r="C407" s="132" t="s">
        <v>4115</v>
      </c>
      <c r="D407" s="92">
        <v>18</v>
      </c>
      <c r="E407" s="133">
        <v>108.6</v>
      </c>
      <c r="F407" s="134">
        <v>1954.8</v>
      </c>
      <c r="G407" s="135">
        <v>4.05</v>
      </c>
      <c r="H407" s="135">
        <v>72.900000000000006</v>
      </c>
      <c r="I407" s="92" t="s">
        <v>170</v>
      </c>
      <c r="J407" s="92">
        <f>VLOOKUP(B407,'[1]09.02.2026'!$C$3:$J$2063,8,0)</f>
        <v>0</v>
      </c>
      <c r="K407" s="92">
        <f t="shared" si="21"/>
        <v>0</v>
      </c>
      <c r="L407" s="77"/>
      <c r="M407" s="77">
        <v>6</v>
      </c>
      <c r="N407" s="77">
        <v>12</v>
      </c>
      <c r="O407" s="77"/>
      <c r="P407" s="77"/>
      <c r="Q407" s="136"/>
      <c r="R407" s="136"/>
      <c r="S407" s="136"/>
      <c r="T407" s="73">
        <f t="shared" si="20"/>
        <v>0</v>
      </c>
      <c r="U407" s="151"/>
      <c r="V407" s="182"/>
      <c r="W407" s="163"/>
      <c r="X407" s="60">
        <f>VLOOKUP(B407,'[3]ВОМ КГ-3 СОЭКС'!$C$3:$G$2063,5,0)</f>
        <v>1954.8</v>
      </c>
      <c r="Y407" s="161">
        <f t="shared" si="19"/>
        <v>0</v>
      </c>
    </row>
    <row r="408" spans="1:25" x14ac:dyDescent="0.3">
      <c r="A408" s="131" t="s">
        <v>1272</v>
      </c>
      <c r="B408" s="132" t="s">
        <v>2593</v>
      </c>
      <c r="C408" s="132" t="s">
        <v>4116</v>
      </c>
      <c r="D408" s="92">
        <v>12</v>
      </c>
      <c r="E408" s="133">
        <v>105.1</v>
      </c>
      <c r="F408" s="134">
        <v>1261.2</v>
      </c>
      <c r="G408" s="135">
        <v>3.92</v>
      </c>
      <c r="H408" s="135">
        <v>47.04</v>
      </c>
      <c r="I408" s="92" t="s">
        <v>170</v>
      </c>
      <c r="J408" s="92">
        <f>VLOOKUP(B408,'[1]09.02.2026'!$C$3:$J$2063,8,0)</f>
        <v>0</v>
      </c>
      <c r="K408" s="92">
        <f t="shared" si="21"/>
        <v>0</v>
      </c>
      <c r="L408" s="77"/>
      <c r="M408" s="77"/>
      <c r="N408" s="77"/>
      <c r="O408" s="77">
        <v>12</v>
      </c>
      <c r="P408" s="77"/>
      <c r="Q408" s="136"/>
      <c r="R408" s="136"/>
      <c r="S408" s="136"/>
      <c r="T408" s="73">
        <f t="shared" si="20"/>
        <v>0</v>
      </c>
      <c r="U408" s="151"/>
      <c r="V408" s="182"/>
      <c r="W408" s="163"/>
      <c r="X408" s="60">
        <f>VLOOKUP(B408,'[3]ВОМ КГ-3 СОЭКС'!$C$3:$G$2063,5,0)</f>
        <v>1261.2</v>
      </c>
      <c r="Y408" s="161">
        <f t="shared" si="19"/>
        <v>0</v>
      </c>
    </row>
    <row r="409" spans="1:25" x14ac:dyDescent="0.3">
      <c r="A409" s="131" t="s">
        <v>1275</v>
      </c>
      <c r="B409" s="132" t="s">
        <v>2594</v>
      </c>
      <c r="C409" s="132" t="s">
        <v>4117</v>
      </c>
      <c r="D409" s="92">
        <v>2</v>
      </c>
      <c r="E409" s="133">
        <v>105.8</v>
      </c>
      <c r="F409" s="134">
        <v>211.6</v>
      </c>
      <c r="G409" s="135">
        <v>3.95</v>
      </c>
      <c r="H409" s="135">
        <v>7.9</v>
      </c>
      <c r="I409" s="92" t="s">
        <v>170</v>
      </c>
      <c r="J409" s="92">
        <f>VLOOKUP(B409,'[1]09.02.2026'!$C$3:$J$2063,8,0)</f>
        <v>0</v>
      </c>
      <c r="K409" s="92">
        <f t="shared" si="21"/>
        <v>0</v>
      </c>
      <c r="L409" s="77"/>
      <c r="M409" s="77"/>
      <c r="N409" s="77"/>
      <c r="O409" s="77">
        <v>2</v>
      </c>
      <c r="P409" s="77"/>
      <c r="Q409" s="136"/>
      <c r="R409" s="136"/>
      <c r="S409" s="136"/>
      <c r="T409" s="73">
        <f t="shared" si="20"/>
        <v>0</v>
      </c>
      <c r="U409" s="151"/>
      <c r="V409" s="182"/>
      <c r="W409" s="163"/>
      <c r="X409" s="60">
        <f>VLOOKUP(B409,'[3]ВОМ КГ-3 СОЭКС'!$C$3:$G$2063,5,0)</f>
        <v>211.6</v>
      </c>
      <c r="Y409" s="161">
        <f t="shared" si="19"/>
        <v>0</v>
      </c>
    </row>
    <row r="410" spans="1:25" x14ac:dyDescent="0.3">
      <c r="A410" s="131" t="s">
        <v>1278</v>
      </c>
      <c r="B410" s="132" t="s">
        <v>2595</v>
      </c>
      <c r="C410" s="132" t="s">
        <v>4118</v>
      </c>
      <c r="D410" s="92">
        <v>42</v>
      </c>
      <c r="E410" s="133">
        <v>104</v>
      </c>
      <c r="F410" s="134">
        <v>4368</v>
      </c>
      <c r="G410" s="135">
        <v>3.88</v>
      </c>
      <c r="H410" s="135">
        <v>162.96</v>
      </c>
      <c r="I410" s="92" t="s">
        <v>170</v>
      </c>
      <c r="J410" s="92">
        <f>VLOOKUP(B410,'[1]09.02.2026'!$C$3:$J$2063,8,0)</f>
        <v>0</v>
      </c>
      <c r="K410" s="92">
        <f t="shared" si="21"/>
        <v>0</v>
      </c>
      <c r="L410" s="77"/>
      <c r="M410" s="77"/>
      <c r="N410" s="77"/>
      <c r="O410" s="77"/>
      <c r="P410" s="77">
        <v>12</v>
      </c>
      <c r="Q410" s="136">
        <v>12</v>
      </c>
      <c r="R410" s="136">
        <v>12</v>
      </c>
      <c r="S410" s="136">
        <v>6</v>
      </c>
      <c r="T410" s="73">
        <f t="shared" si="20"/>
        <v>0</v>
      </c>
      <c r="U410" s="151"/>
      <c r="V410" s="182"/>
      <c r="W410" s="163"/>
      <c r="X410" s="60">
        <f>VLOOKUP(B410,'[3]ВОМ КГ-3 СОЭКС'!$C$3:$G$2063,5,0)</f>
        <v>4368</v>
      </c>
      <c r="Y410" s="161">
        <f t="shared" si="19"/>
        <v>0</v>
      </c>
    </row>
    <row r="411" spans="1:25" x14ac:dyDescent="0.3">
      <c r="A411" s="131" t="s">
        <v>1281</v>
      </c>
      <c r="B411" s="132" t="s">
        <v>2596</v>
      </c>
      <c r="C411" s="132" t="s">
        <v>4119</v>
      </c>
      <c r="D411" s="92">
        <v>8</v>
      </c>
      <c r="E411" s="133">
        <v>104.8</v>
      </c>
      <c r="F411" s="134">
        <v>838.4</v>
      </c>
      <c r="G411" s="135">
        <v>3.91</v>
      </c>
      <c r="H411" s="135">
        <v>31.28</v>
      </c>
      <c r="I411" s="92" t="s">
        <v>170</v>
      </c>
      <c r="J411" s="92">
        <f>VLOOKUP(B411,'[1]09.02.2026'!$C$3:$J$2063,8,0)</f>
        <v>0</v>
      </c>
      <c r="K411" s="92">
        <f t="shared" si="21"/>
        <v>0</v>
      </c>
      <c r="L411" s="77"/>
      <c r="M411" s="77"/>
      <c r="N411" s="77"/>
      <c r="O411" s="77"/>
      <c r="P411" s="77">
        <v>2</v>
      </c>
      <c r="Q411" s="136">
        <v>2</v>
      </c>
      <c r="R411" s="136">
        <v>2</v>
      </c>
      <c r="S411" s="136">
        <v>2</v>
      </c>
      <c r="T411" s="73">
        <f t="shared" si="20"/>
        <v>0</v>
      </c>
      <c r="U411" s="151"/>
      <c r="V411" s="182"/>
      <c r="W411" s="163"/>
      <c r="X411" s="60">
        <f>VLOOKUP(B411,'[3]ВОМ КГ-3 СОЭКС'!$C$3:$G$2063,5,0)</f>
        <v>838.4</v>
      </c>
      <c r="Y411" s="161">
        <f t="shared" si="19"/>
        <v>0</v>
      </c>
    </row>
    <row r="412" spans="1:25" x14ac:dyDescent="0.3">
      <c r="A412" s="131" t="s">
        <v>1284</v>
      </c>
      <c r="B412" s="132" t="s">
        <v>2597</v>
      </c>
      <c r="C412" s="132" t="s">
        <v>4120</v>
      </c>
      <c r="D412" s="92">
        <v>1</v>
      </c>
      <c r="E412" s="133">
        <v>104.4</v>
      </c>
      <c r="F412" s="134">
        <v>104.4</v>
      </c>
      <c r="G412" s="135">
        <v>3.89</v>
      </c>
      <c r="H412" s="135">
        <v>3.89</v>
      </c>
      <c r="I412" s="92" t="s">
        <v>170</v>
      </c>
      <c r="J412" s="92">
        <f>VLOOKUP(B412,'[1]09.02.2026'!$C$3:$J$2063,8,0)</f>
        <v>0</v>
      </c>
      <c r="K412" s="92">
        <f t="shared" si="21"/>
        <v>0</v>
      </c>
      <c r="L412" s="77"/>
      <c r="M412" s="77"/>
      <c r="N412" s="77"/>
      <c r="O412" s="77"/>
      <c r="P412" s="77"/>
      <c r="Q412" s="136"/>
      <c r="R412" s="136"/>
      <c r="S412" s="136">
        <v>1</v>
      </c>
      <c r="T412" s="73">
        <f t="shared" si="20"/>
        <v>0</v>
      </c>
      <c r="U412" s="151"/>
      <c r="V412" s="182"/>
      <c r="W412" s="163"/>
      <c r="X412" s="60">
        <f>VLOOKUP(B412,'[3]ВОМ КГ-3 СОЭКС'!$C$3:$G$2063,5,0)</f>
        <v>104.4</v>
      </c>
      <c r="Y412" s="161">
        <f t="shared" si="19"/>
        <v>0</v>
      </c>
    </row>
    <row r="413" spans="1:25" x14ac:dyDescent="0.3">
      <c r="A413" s="131" t="s">
        <v>1287</v>
      </c>
      <c r="B413" s="132" t="s">
        <v>2598</v>
      </c>
      <c r="C413" s="132" t="s">
        <v>4121</v>
      </c>
      <c r="D413" s="92">
        <v>5</v>
      </c>
      <c r="E413" s="133">
        <v>104.4</v>
      </c>
      <c r="F413" s="134">
        <v>522</v>
      </c>
      <c r="G413" s="135">
        <v>3.89</v>
      </c>
      <c r="H413" s="135">
        <v>19.45</v>
      </c>
      <c r="I413" s="92" t="s">
        <v>170</v>
      </c>
      <c r="J413" s="92">
        <f>VLOOKUP(B413,'[1]09.02.2026'!$C$3:$J$2063,8,0)</f>
        <v>0</v>
      </c>
      <c r="K413" s="92">
        <f t="shared" si="21"/>
        <v>0</v>
      </c>
      <c r="L413" s="77"/>
      <c r="M413" s="77"/>
      <c r="N413" s="77"/>
      <c r="O413" s="77"/>
      <c r="P413" s="77"/>
      <c r="Q413" s="136"/>
      <c r="R413" s="136"/>
      <c r="S413" s="136">
        <v>5</v>
      </c>
      <c r="T413" s="73">
        <f t="shared" si="20"/>
        <v>0</v>
      </c>
      <c r="U413" s="151"/>
      <c r="V413" s="182"/>
      <c r="W413" s="163"/>
      <c r="X413" s="60">
        <f>VLOOKUP(B413,'[3]ВОМ КГ-3 СОЭКС'!$C$3:$G$2063,5,0)</f>
        <v>522</v>
      </c>
      <c r="Y413" s="161">
        <f t="shared" si="19"/>
        <v>0</v>
      </c>
    </row>
    <row r="414" spans="1:25" x14ac:dyDescent="0.3">
      <c r="A414" s="131" t="s">
        <v>1290</v>
      </c>
      <c r="B414" s="132" t="s">
        <v>2599</v>
      </c>
      <c r="C414" s="132" t="s">
        <v>4122</v>
      </c>
      <c r="D414" s="92">
        <v>1</v>
      </c>
      <c r="E414" s="133">
        <v>16.5</v>
      </c>
      <c r="F414" s="134">
        <v>16.5</v>
      </c>
      <c r="G414" s="135">
        <v>0.61</v>
      </c>
      <c r="H414" s="135">
        <v>0.61</v>
      </c>
      <c r="I414" s="92" t="s">
        <v>170</v>
      </c>
      <c r="J414" s="92">
        <f>VLOOKUP(B414,'[1]09.02.2026'!$C$3:$J$2063,8,0)</f>
        <v>0</v>
      </c>
      <c r="K414" s="92">
        <f t="shared" si="21"/>
        <v>0</v>
      </c>
      <c r="L414" s="77"/>
      <c r="M414" s="77"/>
      <c r="N414" s="77"/>
      <c r="O414" s="77"/>
      <c r="P414" s="77"/>
      <c r="Q414" s="136"/>
      <c r="R414" s="136"/>
      <c r="S414" s="136">
        <v>1</v>
      </c>
      <c r="T414" s="73">
        <f t="shared" si="20"/>
        <v>0</v>
      </c>
      <c r="U414" s="151"/>
      <c r="V414" s="182"/>
      <c r="W414" s="163"/>
      <c r="X414" s="60">
        <f>VLOOKUP(B414,'[3]ВОМ КГ-3 СОЭКС'!$C$3:$G$2063,5,0)</f>
        <v>16.5</v>
      </c>
      <c r="Y414" s="161">
        <f t="shared" si="19"/>
        <v>0</v>
      </c>
    </row>
    <row r="415" spans="1:25" x14ac:dyDescent="0.3">
      <c r="A415" s="131" t="s">
        <v>1293</v>
      </c>
      <c r="B415" s="132" t="s">
        <v>2600</v>
      </c>
      <c r="C415" s="132" t="s">
        <v>4123</v>
      </c>
      <c r="D415" s="92">
        <v>1</v>
      </c>
      <c r="E415" s="133">
        <v>16.8</v>
      </c>
      <c r="F415" s="134">
        <v>16.8</v>
      </c>
      <c r="G415" s="135">
        <v>0.61</v>
      </c>
      <c r="H415" s="135">
        <v>0.61</v>
      </c>
      <c r="I415" s="92" t="s">
        <v>170</v>
      </c>
      <c r="J415" s="92">
        <f>VLOOKUP(B415,'[1]09.02.2026'!$C$3:$J$2063,8,0)</f>
        <v>0</v>
      </c>
      <c r="K415" s="92">
        <f t="shared" si="21"/>
        <v>0</v>
      </c>
      <c r="L415" s="77"/>
      <c r="M415" s="77"/>
      <c r="N415" s="77"/>
      <c r="O415" s="77"/>
      <c r="P415" s="77"/>
      <c r="Q415" s="136"/>
      <c r="R415" s="136"/>
      <c r="S415" s="136">
        <v>1</v>
      </c>
      <c r="T415" s="73">
        <f t="shared" si="20"/>
        <v>0</v>
      </c>
      <c r="U415" s="151"/>
      <c r="V415" s="182"/>
      <c r="W415" s="163"/>
      <c r="X415" s="60">
        <f>VLOOKUP(B415,'[3]ВОМ КГ-3 СОЭКС'!$C$3:$G$2063,5,0)</f>
        <v>16.8</v>
      </c>
      <c r="Y415" s="161">
        <f t="shared" si="19"/>
        <v>0</v>
      </c>
    </row>
    <row r="416" spans="1:25" x14ac:dyDescent="0.3">
      <c r="A416" s="131" t="s">
        <v>1296</v>
      </c>
      <c r="B416" s="132" t="s">
        <v>2601</v>
      </c>
      <c r="C416" s="132" t="s">
        <v>4124</v>
      </c>
      <c r="D416" s="92">
        <v>5</v>
      </c>
      <c r="E416" s="133">
        <v>16.8</v>
      </c>
      <c r="F416" s="134">
        <v>84</v>
      </c>
      <c r="G416" s="135">
        <v>0.61</v>
      </c>
      <c r="H416" s="135">
        <v>3.05</v>
      </c>
      <c r="I416" s="92" t="s">
        <v>170</v>
      </c>
      <c r="J416" s="92">
        <f>VLOOKUP(B416,'[1]09.02.2026'!$C$3:$J$2063,8,0)</f>
        <v>0</v>
      </c>
      <c r="K416" s="92">
        <f t="shared" si="21"/>
        <v>0</v>
      </c>
      <c r="L416" s="77"/>
      <c r="M416" s="77"/>
      <c r="N416" s="77"/>
      <c r="O416" s="77"/>
      <c r="P416" s="77"/>
      <c r="Q416" s="136"/>
      <c r="R416" s="136"/>
      <c r="S416" s="136">
        <v>5</v>
      </c>
      <c r="T416" s="73">
        <f t="shared" si="20"/>
        <v>0</v>
      </c>
      <c r="U416" s="151"/>
      <c r="V416" s="182"/>
      <c r="W416" s="163"/>
      <c r="X416" s="60">
        <f>VLOOKUP(B416,'[3]ВОМ КГ-3 СОЭКС'!$C$3:$G$2063,5,0)</f>
        <v>84</v>
      </c>
      <c r="Y416" s="161">
        <f t="shared" si="19"/>
        <v>0</v>
      </c>
    </row>
    <row r="417" spans="1:25" x14ac:dyDescent="0.3">
      <c r="A417" s="131" t="s">
        <v>1299</v>
      </c>
      <c r="B417" s="132" t="s">
        <v>2602</v>
      </c>
      <c r="C417" s="132" t="s">
        <v>4125</v>
      </c>
      <c r="D417" s="92">
        <v>1</v>
      </c>
      <c r="E417" s="133">
        <v>46.1</v>
      </c>
      <c r="F417" s="134">
        <v>46.1</v>
      </c>
      <c r="G417" s="135">
        <v>1.29</v>
      </c>
      <c r="H417" s="135">
        <v>1.29</v>
      </c>
      <c r="I417" s="92" t="s">
        <v>170</v>
      </c>
      <c r="J417" s="92">
        <f>VLOOKUP(B417,'[1]09.02.2026'!$C$3:$J$2063,8,0)</f>
        <v>0</v>
      </c>
      <c r="K417" s="92">
        <f t="shared" si="21"/>
        <v>0</v>
      </c>
      <c r="L417" s="77"/>
      <c r="M417" s="77"/>
      <c r="N417" s="77"/>
      <c r="O417" s="77">
        <v>1</v>
      </c>
      <c r="P417" s="77"/>
      <c r="Q417" s="136"/>
      <c r="R417" s="136"/>
      <c r="S417" s="136"/>
      <c r="T417" s="73">
        <f t="shared" si="20"/>
        <v>0</v>
      </c>
      <c r="U417" s="151"/>
      <c r="V417" s="182"/>
      <c r="W417" s="163"/>
      <c r="X417" s="60">
        <f>VLOOKUP(B417,'[3]ВОМ КГ-3 СОЭКС'!$C$3:$G$2063,5,0)</f>
        <v>46.1</v>
      </c>
      <c r="Y417" s="161">
        <f t="shared" si="19"/>
        <v>0</v>
      </c>
    </row>
    <row r="418" spans="1:25" x14ac:dyDescent="0.3">
      <c r="A418" s="131" t="s">
        <v>1302</v>
      </c>
      <c r="B418" s="132" t="s">
        <v>2603</v>
      </c>
      <c r="C418" s="132" t="s">
        <v>4126</v>
      </c>
      <c r="D418" s="92">
        <v>28</v>
      </c>
      <c r="E418" s="133">
        <v>1</v>
      </c>
      <c r="F418" s="134">
        <v>28</v>
      </c>
      <c r="G418" s="135">
        <v>0.05</v>
      </c>
      <c r="H418" s="135">
        <v>1.4</v>
      </c>
      <c r="I418" s="92" t="s">
        <v>170</v>
      </c>
      <c r="J418" s="92">
        <f>VLOOKUP(B418,'[1]09.02.2026'!$C$3:$J$2063,8,0)</f>
        <v>0</v>
      </c>
      <c r="K418" s="92">
        <f t="shared" si="21"/>
        <v>0</v>
      </c>
      <c r="L418" s="77">
        <v>1</v>
      </c>
      <c r="M418" s="77">
        <v>4</v>
      </c>
      <c r="N418" s="77">
        <v>4</v>
      </c>
      <c r="O418" s="77">
        <v>4</v>
      </c>
      <c r="P418" s="77">
        <v>4</v>
      </c>
      <c r="Q418" s="136">
        <v>4</v>
      </c>
      <c r="R418" s="136">
        <v>4</v>
      </c>
      <c r="S418" s="136">
        <v>3</v>
      </c>
      <c r="T418" s="73">
        <f t="shared" si="20"/>
        <v>0</v>
      </c>
      <c r="U418" s="151"/>
      <c r="V418" s="182"/>
      <c r="W418" s="163"/>
      <c r="X418" s="60">
        <f>VLOOKUP(B418,'[3]ВОМ КГ-3 СОЭКС'!$C$3:$G$2063,5,0)</f>
        <v>28</v>
      </c>
      <c r="Y418" s="161">
        <f t="shared" si="19"/>
        <v>0</v>
      </c>
    </row>
    <row r="419" spans="1:25" ht="31.2" x14ac:dyDescent="0.3">
      <c r="A419" s="131" t="s">
        <v>1305</v>
      </c>
      <c r="B419" s="132" t="s">
        <v>2604</v>
      </c>
      <c r="C419" s="132" t="s">
        <v>4127</v>
      </c>
      <c r="D419" s="92">
        <v>26</v>
      </c>
      <c r="E419" s="133">
        <v>5.0999999999999996</v>
      </c>
      <c r="F419" s="134">
        <v>132.6</v>
      </c>
      <c r="G419" s="135">
        <v>0.22</v>
      </c>
      <c r="H419" s="135">
        <v>5.72</v>
      </c>
      <c r="I419" s="92" t="s">
        <v>170</v>
      </c>
      <c r="J419" s="92">
        <f>VLOOKUP(B419,'[1]09.02.2026'!$C$3:$J$2063,8,0)</f>
        <v>0</v>
      </c>
      <c r="K419" s="92">
        <f t="shared" si="21"/>
        <v>0</v>
      </c>
      <c r="L419" s="77">
        <v>2</v>
      </c>
      <c r="M419" s="77">
        <v>4</v>
      </c>
      <c r="N419" s="77">
        <v>4</v>
      </c>
      <c r="O419" s="77">
        <v>2</v>
      </c>
      <c r="P419" s="77">
        <v>3</v>
      </c>
      <c r="Q419" s="136">
        <v>4</v>
      </c>
      <c r="R419" s="136">
        <v>4</v>
      </c>
      <c r="S419" s="136">
        <v>2</v>
      </c>
      <c r="T419" s="73">
        <f t="shared" si="20"/>
        <v>1</v>
      </c>
      <c r="U419" s="151" t="s">
        <v>1775</v>
      </c>
      <c r="V419" s="182"/>
      <c r="W419" s="163"/>
      <c r="X419" s="60">
        <f>VLOOKUP(B419,'[3]ВОМ КГ-3 СОЭКС'!$C$3:$G$2063,5,0)</f>
        <v>132.6</v>
      </c>
      <c r="Y419" s="161">
        <f t="shared" si="19"/>
        <v>0</v>
      </c>
    </row>
    <row r="420" spans="1:25" ht="31.2" x14ac:dyDescent="0.3">
      <c r="A420" s="131" t="s">
        <v>1308</v>
      </c>
      <c r="B420" s="132" t="s">
        <v>2605</v>
      </c>
      <c r="C420" s="132" t="s">
        <v>4128</v>
      </c>
      <c r="D420" s="92">
        <v>24</v>
      </c>
      <c r="E420" s="133">
        <v>0.5</v>
      </c>
      <c r="F420" s="134">
        <v>12</v>
      </c>
      <c r="G420" s="135">
        <v>0.02</v>
      </c>
      <c r="H420" s="135">
        <v>0.48</v>
      </c>
      <c r="I420" s="92" t="s">
        <v>170</v>
      </c>
      <c r="J420" s="92">
        <f>VLOOKUP(B420,'[1]09.02.2026'!$C$3:$J$2063,8,0)</f>
        <v>0</v>
      </c>
      <c r="K420" s="92">
        <f t="shared" si="21"/>
        <v>0</v>
      </c>
      <c r="L420" s="77"/>
      <c r="M420" s="77"/>
      <c r="N420" s="77"/>
      <c r="O420" s="77">
        <v>4</v>
      </c>
      <c r="P420" s="77">
        <v>4</v>
      </c>
      <c r="Q420" s="136"/>
      <c r="R420" s="136"/>
      <c r="S420" s="136"/>
      <c r="T420" s="73">
        <f t="shared" si="20"/>
        <v>16</v>
      </c>
      <c r="U420" s="151" t="s">
        <v>1775</v>
      </c>
      <c r="V420" s="182"/>
      <c r="W420" s="163"/>
      <c r="X420" s="60">
        <f>VLOOKUP(B420,'[3]ВОМ КГ-3 СОЭКС'!$C$3:$G$2063,5,0)</f>
        <v>12</v>
      </c>
      <c r="Y420" s="161">
        <f t="shared" si="19"/>
        <v>0</v>
      </c>
    </row>
    <row r="421" spans="1:25" x14ac:dyDescent="0.3">
      <c r="A421" s="131" t="s">
        <v>1311</v>
      </c>
      <c r="B421" s="132" t="s">
        <v>2606</v>
      </c>
      <c r="C421" s="132" t="s">
        <v>4129</v>
      </c>
      <c r="D421" s="92">
        <v>7</v>
      </c>
      <c r="E421" s="133">
        <v>191.7</v>
      </c>
      <c r="F421" s="134">
        <v>1341.9</v>
      </c>
      <c r="G421" s="135">
        <v>6.71</v>
      </c>
      <c r="H421" s="135">
        <v>46.97</v>
      </c>
      <c r="I421" s="92" t="s">
        <v>170</v>
      </c>
      <c r="J421" s="92">
        <f>VLOOKUP(B421,'[1]09.02.2026'!$C$3:$J$2063,8,0)</f>
        <v>0</v>
      </c>
      <c r="K421" s="92">
        <f t="shared" si="21"/>
        <v>0</v>
      </c>
      <c r="L421" s="77"/>
      <c r="M421" s="77">
        <v>4</v>
      </c>
      <c r="N421" s="77">
        <v>3</v>
      </c>
      <c r="O421" s="77"/>
      <c r="P421" s="77"/>
      <c r="Q421" s="136"/>
      <c r="R421" s="136"/>
      <c r="S421" s="136"/>
      <c r="T421" s="73">
        <f t="shared" si="20"/>
        <v>0</v>
      </c>
      <c r="U421" s="151"/>
      <c r="V421" s="182"/>
      <c r="W421" s="163"/>
      <c r="X421" s="60">
        <f>VLOOKUP(B421,'[3]ВОМ КГ-3 СОЭКС'!$C$3:$G$2063,5,0)</f>
        <v>1341.9</v>
      </c>
      <c r="Y421" s="161">
        <f t="shared" si="19"/>
        <v>0</v>
      </c>
    </row>
    <row r="422" spans="1:25" x14ac:dyDescent="0.3">
      <c r="A422" s="131" t="s">
        <v>1314</v>
      </c>
      <c r="B422" s="132" t="s">
        <v>2607</v>
      </c>
      <c r="C422" s="132" t="s">
        <v>4130</v>
      </c>
      <c r="D422" s="92">
        <v>1</v>
      </c>
      <c r="E422" s="133">
        <v>191.7</v>
      </c>
      <c r="F422" s="134">
        <v>191.7</v>
      </c>
      <c r="G422" s="135">
        <v>6.71</v>
      </c>
      <c r="H422" s="135">
        <v>6.71</v>
      </c>
      <c r="I422" s="92" t="s">
        <v>170</v>
      </c>
      <c r="J422" s="92">
        <f>VLOOKUP(B422,'[1]09.02.2026'!$C$3:$J$2063,8,0)</f>
        <v>0</v>
      </c>
      <c r="K422" s="92">
        <f t="shared" si="21"/>
        <v>0</v>
      </c>
      <c r="L422" s="77"/>
      <c r="M422" s="77"/>
      <c r="N422" s="77">
        <v>1</v>
      </c>
      <c r="O422" s="77"/>
      <c r="P422" s="77"/>
      <c r="Q422" s="136"/>
      <c r="R422" s="136"/>
      <c r="S422" s="136"/>
      <c r="T422" s="73">
        <f t="shared" si="20"/>
        <v>0</v>
      </c>
      <c r="U422" s="151"/>
      <c r="V422" s="182"/>
      <c r="W422" s="163"/>
      <c r="X422" s="60">
        <f>VLOOKUP(B422,'[3]ВОМ КГ-3 СОЭКС'!$C$3:$G$2063,5,0)</f>
        <v>191.7</v>
      </c>
      <c r="Y422" s="161">
        <f t="shared" si="19"/>
        <v>0</v>
      </c>
    </row>
    <row r="423" spans="1:25" x14ac:dyDescent="0.3">
      <c r="A423" s="131" t="s">
        <v>1317</v>
      </c>
      <c r="B423" s="132" t="s">
        <v>2608</v>
      </c>
      <c r="C423" s="132" t="s">
        <v>4131</v>
      </c>
      <c r="D423" s="92">
        <v>4</v>
      </c>
      <c r="E423" s="133">
        <v>186.4</v>
      </c>
      <c r="F423" s="134">
        <v>745.6</v>
      </c>
      <c r="G423" s="135">
        <v>6.54</v>
      </c>
      <c r="H423" s="135">
        <v>26.16</v>
      </c>
      <c r="I423" s="92" t="s">
        <v>170</v>
      </c>
      <c r="J423" s="92">
        <f>VLOOKUP(B423,'[1]09.02.2026'!$C$3:$J$2063,8,0)</f>
        <v>0</v>
      </c>
      <c r="K423" s="92">
        <f t="shared" si="21"/>
        <v>0</v>
      </c>
      <c r="L423" s="77"/>
      <c r="M423" s="77"/>
      <c r="N423" s="77"/>
      <c r="O423" s="77">
        <v>4</v>
      </c>
      <c r="P423" s="77"/>
      <c r="Q423" s="136"/>
      <c r="R423" s="136"/>
      <c r="S423" s="136"/>
      <c r="T423" s="73">
        <f t="shared" si="20"/>
        <v>0</v>
      </c>
      <c r="U423" s="151"/>
      <c r="V423" s="182"/>
      <c r="W423" s="163"/>
      <c r="X423" s="60">
        <f>VLOOKUP(B423,'[3]ВОМ КГ-3 СОЭКС'!$C$3:$G$2063,5,0)</f>
        <v>745.6</v>
      </c>
      <c r="Y423" s="161">
        <f t="shared" si="19"/>
        <v>0</v>
      </c>
    </row>
    <row r="424" spans="1:25" x14ac:dyDescent="0.3">
      <c r="A424" s="131" t="s">
        <v>1320</v>
      </c>
      <c r="B424" s="132" t="s">
        <v>2609</v>
      </c>
      <c r="C424" s="132" t="s">
        <v>4132</v>
      </c>
      <c r="D424" s="92">
        <v>16</v>
      </c>
      <c r="E424" s="133">
        <v>185</v>
      </c>
      <c r="F424" s="134">
        <v>2960</v>
      </c>
      <c r="G424" s="135">
        <v>6.49</v>
      </c>
      <c r="H424" s="135">
        <v>103.84</v>
      </c>
      <c r="I424" s="92" t="s">
        <v>170</v>
      </c>
      <c r="J424" s="92">
        <f>VLOOKUP(B424,'[1]09.02.2026'!$C$3:$J$2063,8,0)</f>
        <v>0</v>
      </c>
      <c r="K424" s="92">
        <f t="shared" si="21"/>
        <v>0</v>
      </c>
      <c r="L424" s="77"/>
      <c r="M424" s="77"/>
      <c r="N424" s="77"/>
      <c r="O424" s="77"/>
      <c r="P424" s="77">
        <v>4</v>
      </c>
      <c r="Q424" s="136">
        <v>4</v>
      </c>
      <c r="R424" s="136">
        <v>4</v>
      </c>
      <c r="S424" s="136">
        <v>4</v>
      </c>
      <c r="T424" s="73">
        <f t="shared" si="20"/>
        <v>0</v>
      </c>
      <c r="U424" s="151"/>
      <c r="V424" s="182"/>
      <c r="W424" s="163"/>
      <c r="X424" s="60">
        <f>VLOOKUP(B424,'[3]ВОМ КГ-3 СОЭКС'!$C$3:$G$2063,5,0)</f>
        <v>2960</v>
      </c>
      <c r="Y424" s="161">
        <f t="shared" si="19"/>
        <v>0</v>
      </c>
    </row>
    <row r="425" spans="1:25" x14ac:dyDescent="0.3">
      <c r="A425" s="131" t="s">
        <v>1323</v>
      </c>
      <c r="B425" s="132" t="s">
        <v>2610</v>
      </c>
      <c r="C425" s="132" t="s">
        <v>4133</v>
      </c>
      <c r="D425" s="92">
        <v>4</v>
      </c>
      <c r="E425" s="133">
        <v>324.60000000000002</v>
      </c>
      <c r="F425" s="134">
        <v>1298.4000000000001</v>
      </c>
      <c r="G425" s="135">
        <v>8.65</v>
      </c>
      <c r="H425" s="135">
        <v>34.6</v>
      </c>
      <c r="I425" s="92" t="s">
        <v>170</v>
      </c>
      <c r="J425" s="92">
        <f>VLOOKUP(B425,'[1]09.02.2026'!$C$3:$J$2063,8,0)</f>
        <v>0</v>
      </c>
      <c r="K425" s="92">
        <f t="shared" si="21"/>
        <v>0</v>
      </c>
      <c r="L425" s="77"/>
      <c r="M425" s="77">
        <v>4</v>
      </c>
      <c r="N425" s="77"/>
      <c r="O425" s="77"/>
      <c r="P425" s="77"/>
      <c r="Q425" s="136"/>
      <c r="R425" s="136"/>
      <c r="S425" s="136"/>
      <c r="T425" s="73">
        <f t="shared" si="20"/>
        <v>0</v>
      </c>
      <c r="U425" s="151"/>
      <c r="V425" s="182"/>
      <c r="W425" s="163"/>
      <c r="X425" s="60">
        <f>VLOOKUP(B425,'[3]ВОМ КГ-3 СОЭКС'!$C$3:$G$2063,5,0)</f>
        <v>1298.4000000000001</v>
      </c>
      <c r="Y425" s="161">
        <f t="shared" si="19"/>
        <v>0</v>
      </c>
    </row>
    <row r="426" spans="1:25" x14ac:dyDescent="0.3">
      <c r="A426" s="131" t="s">
        <v>1326</v>
      </c>
      <c r="B426" s="132" t="s">
        <v>2611</v>
      </c>
      <c r="C426" s="132" t="s">
        <v>4134</v>
      </c>
      <c r="D426" s="92">
        <v>2</v>
      </c>
      <c r="E426" s="133">
        <v>314.5</v>
      </c>
      <c r="F426" s="134">
        <v>629</v>
      </c>
      <c r="G426" s="135">
        <v>8.3800000000000008</v>
      </c>
      <c r="H426" s="135">
        <v>16.760000000000002</v>
      </c>
      <c r="I426" s="92" t="s">
        <v>170</v>
      </c>
      <c r="J426" s="92">
        <f>VLOOKUP(B426,'[1]09.02.2026'!$C$3:$J$2063,8,0)</f>
        <v>0</v>
      </c>
      <c r="K426" s="92">
        <f t="shared" si="21"/>
        <v>0</v>
      </c>
      <c r="L426" s="77"/>
      <c r="M426" s="77"/>
      <c r="N426" s="77">
        <v>2</v>
      </c>
      <c r="O426" s="77"/>
      <c r="P426" s="77"/>
      <c r="Q426" s="136"/>
      <c r="R426" s="136"/>
      <c r="S426" s="136"/>
      <c r="T426" s="73">
        <f t="shared" si="20"/>
        <v>0</v>
      </c>
      <c r="U426" s="151"/>
      <c r="V426" s="182"/>
      <c r="W426" s="163"/>
      <c r="X426" s="60">
        <f>VLOOKUP(B426,'[3]ВОМ КГ-3 СОЭКС'!$C$3:$G$2063,5,0)</f>
        <v>629</v>
      </c>
      <c r="Y426" s="161">
        <f t="shared" si="19"/>
        <v>0</v>
      </c>
    </row>
    <row r="427" spans="1:25" x14ac:dyDescent="0.3">
      <c r="A427" s="131" t="s">
        <v>1329</v>
      </c>
      <c r="B427" s="132" t="s">
        <v>2612</v>
      </c>
      <c r="C427" s="132" t="s">
        <v>4135</v>
      </c>
      <c r="D427" s="92">
        <v>6</v>
      </c>
      <c r="E427" s="133">
        <v>311.5</v>
      </c>
      <c r="F427" s="134">
        <v>1869</v>
      </c>
      <c r="G427" s="135">
        <v>8.3000000000000007</v>
      </c>
      <c r="H427" s="135">
        <v>49.8</v>
      </c>
      <c r="I427" s="92" t="s">
        <v>170</v>
      </c>
      <c r="J427" s="92">
        <f>VLOOKUP(B427,'[1]09.02.2026'!$C$3:$J$2063,8,0)</f>
        <v>0</v>
      </c>
      <c r="K427" s="92">
        <f t="shared" si="21"/>
        <v>0</v>
      </c>
      <c r="L427" s="77"/>
      <c r="M427" s="77"/>
      <c r="N427" s="77"/>
      <c r="O427" s="77"/>
      <c r="P427" s="77"/>
      <c r="Q427" s="136">
        <v>2</v>
      </c>
      <c r="R427" s="136">
        <v>2</v>
      </c>
      <c r="S427" s="136">
        <v>2</v>
      </c>
      <c r="T427" s="73">
        <f t="shared" si="20"/>
        <v>0</v>
      </c>
      <c r="U427" s="151"/>
      <c r="V427" s="182"/>
      <c r="W427" s="163"/>
      <c r="X427" s="60">
        <f>VLOOKUP(B427,'[3]ВОМ КГ-3 СОЭКС'!$C$3:$G$2063,5,0)</f>
        <v>1869</v>
      </c>
      <c r="Y427" s="161">
        <f t="shared" si="19"/>
        <v>0</v>
      </c>
    </row>
    <row r="428" spans="1:25" x14ac:dyDescent="0.3">
      <c r="A428" s="131" t="s">
        <v>1332</v>
      </c>
      <c r="B428" s="132" t="s">
        <v>2613</v>
      </c>
      <c r="C428" s="132" t="s">
        <v>4136</v>
      </c>
      <c r="D428" s="92">
        <v>1</v>
      </c>
      <c r="E428" s="133">
        <v>544</v>
      </c>
      <c r="F428" s="134">
        <v>544</v>
      </c>
      <c r="G428" s="135">
        <v>11.91</v>
      </c>
      <c r="H428" s="135">
        <v>11.91</v>
      </c>
      <c r="I428" s="92" t="s">
        <v>170</v>
      </c>
      <c r="J428" s="92">
        <f>VLOOKUP(B428,'[1]09.02.2026'!$C$3:$J$2063,8,0)</f>
        <v>0</v>
      </c>
      <c r="K428" s="92">
        <f t="shared" si="21"/>
        <v>0</v>
      </c>
      <c r="L428" s="77"/>
      <c r="M428" s="77"/>
      <c r="N428" s="77"/>
      <c r="O428" s="77">
        <v>1</v>
      </c>
      <c r="P428" s="77"/>
      <c r="Q428" s="136"/>
      <c r="R428" s="136"/>
      <c r="S428" s="136"/>
      <c r="T428" s="73">
        <f t="shared" si="20"/>
        <v>0</v>
      </c>
      <c r="U428" s="151"/>
      <c r="V428" s="182"/>
      <c r="W428" s="163"/>
      <c r="X428" s="60">
        <f>VLOOKUP(B428,'[3]ВОМ КГ-3 СОЭКС'!$C$3:$G$2063,5,0)</f>
        <v>544</v>
      </c>
      <c r="Y428" s="161">
        <f t="shared" si="19"/>
        <v>0</v>
      </c>
    </row>
    <row r="429" spans="1:25" x14ac:dyDescent="0.3">
      <c r="A429" s="131" t="s">
        <v>1335</v>
      </c>
      <c r="B429" s="132" t="s">
        <v>2614</v>
      </c>
      <c r="C429" s="132" t="s">
        <v>4137</v>
      </c>
      <c r="D429" s="92">
        <v>8</v>
      </c>
      <c r="E429" s="133">
        <v>515.5</v>
      </c>
      <c r="F429" s="134">
        <v>4124</v>
      </c>
      <c r="G429" s="135">
        <v>11.42</v>
      </c>
      <c r="H429" s="135">
        <v>91.36</v>
      </c>
      <c r="I429" s="92" t="s">
        <v>170</v>
      </c>
      <c r="J429" s="92">
        <f>VLOOKUP(B429,'[1]09.02.2026'!$C$3:$J$2063,8,0)</f>
        <v>0</v>
      </c>
      <c r="K429" s="92">
        <f t="shared" si="21"/>
        <v>0</v>
      </c>
      <c r="L429" s="77">
        <v>1</v>
      </c>
      <c r="M429" s="77">
        <v>1</v>
      </c>
      <c r="N429" s="77">
        <v>1</v>
      </c>
      <c r="O429" s="77">
        <v>1</v>
      </c>
      <c r="P429" s="77">
        <v>1</v>
      </c>
      <c r="Q429" s="136">
        <v>1</v>
      </c>
      <c r="R429" s="136">
        <v>1</v>
      </c>
      <c r="S429" s="136">
        <v>1</v>
      </c>
      <c r="T429" s="73">
        <f t="shared" si="20"/>
        <v>0</v>
      </c>
      <c r="U429" s="151"/>
      <c r="V429" s="182"/>
      <c r="W429" s="163"/>
      <c r="X429" s="60">
        <f>VLOOKUP(B429,'[3]ВОМ КГ-3 СОЭКС'!$C$3:$G$2063,5,0)</f>
        <v>4124</v>
      </c>
      <c r="Y429" s="161">
        <f t="shared" si="19"/>
        <v>0</v>
      </c>
    </row>
    <row r="430" spans="1:25" x14ac:dyDescent="0.3">
      <c r="A430" s="131" t="s">
        <v>1338</v>
      </c>
      <c r="B430" s="132" t="s">
        <v>2615</v>
      </c>
      <c r="C430" s="132" t="s">
        <v>4138</v>
      </c>
      <c r="D430" s="92">
        <v>1</v>
      </c>
      <c r="E430" s="133">
        <v>578.20000000000005</v>
      </c>
      <c r="F430" s="134">
        <v>578.20000000000005</v>
      </c>
      <c r="G430" s="135">
        <v>12.84</v>
      </c>
      <c r="H430" s="135">
        <v>12.84</v>
      </c>
      <c r="I430" s="92" t="s">
        <v>170</v>
      </c>
      <c r="J430" s="92">
        <f>VLOOKUP(B430,'[1]09.02.2026'!$C$3:$J$2063,8,0)</f>
        <v>0</v>
      </c>
      <c r="K430" s="92">
        <f t="shared" si="21"/>
        <v>0</v>
      </c>
      <c r="L430" s="77"/>
      <c r="M430" s="77"/>
      <c r="N430" s="77"/>
      <c r="O430" s="77"/>
      <c r="P430" s="77">
        <v>1</v>
      </c>
      <c r="Q430" s="136"/>
      <c r="R430" s="136"/>
      <c r="S430" s="136"/>
      <c r="T430" s="73">
        <f t="shared" si="20"/>
        <v>0</v>
      </c>
      <c r="U430" s="151"/>
      <c r="V430" s="182"/>
      <c r="W430" s="163"/>
      <c r="X430" s="60">
        <f>VLOOKUP(B430,'[3]ВОМ КГ-3 СОЭКС'!$C$3:$G$2063,5,0)</f>
        <v>578.20000000000005</v>
      </c>
      <c r="Y430" s="161">
        <f t="shared" si="19"/>
        <v>0</v>
      </c>
    </row>
    <row r="431" spans="1:25" x14ac:dyDescent="0.3">
      <c r="A431" s="131" t="s">
        <v>1341</v>
      </c>
      <c r="B431" s="132" t="s">
        <v>2616</v>
      </c>
      <c r="C431" s="132" t="s">
        <v>4139</v>
      </c>
      <c r="D431" s="92">
        <v>3</v>
      </c>
      <c r="E431" s="133">
        <v>266</v>
      </c>
      <c r="F431" s="134">
        <v>798</v>
      </c>
      <c r="G431" s="135">
        <v>9.94</v>
      </c>
      <c r="H431" s="135">
        <v>29.82</v>
      </c>
      <c r="I431" s="92" t="s">
        <v>170</v>
      </c>
      <c r="J431" s="92">
        <f>VLOOKUP(B431,'[1]09.02.2026'!$C$3:$J$2063,8,0)</f>
        <v>0</v>
      </c>
      <c r="K431" s="92">
        <f t="shared" si="21"/>
        <v>0</v>
      </c>
      <c r="L431" s="77"/>
      <c r="M431" s="77">
        <v>2</v>
      </c>
      <c r="N431" s="77">
        <v>1</v>
      </c>
      <c r="O431" s="77"/>
      <c r="P431" s="77"/>
      <c r="Q431" s="136"/>
      <c r="R431" s="136"/>
      <c r="S431" s="136"/>
      <c r="T431" s="73">
        <f t="shared" si="20"/>
        <v>0</v>
      </c>
      <c r="U431" s="151"/>
      <c r="V431" s="182"/>
      <c r="W431" s="163"/>
      <c r="X431" s="60">
        <f>VLOOKUP(B431,'[3]ВОМ КГ-3 СОЭКС'!$C$3:$G$2063,5,0)</f>
        <v>798</v>
      </c>
      <c r="Y431" s="161">
        <f t="shared" si="19"/>
        <v>0</v>
      </c>
    </row>
    <row r="432" spans="1:25" x14ac:dyDescent="0.3">
      <c r="A432" s="131" t="s">
        <v>1344</v>
      </c>
      <c r="B432" s="132" t="s">
        <v>2617</v>
      </c>
      <c r="C432" s="132" t="s">
        <v>4140</v>
      </c>
      <c r="D432" s="92">
        <v>1</v>
      </c>
      <c r="E432" s="133">
        <v>266</v>
      </c>
      <c r="F432" s="134">
        <v>266</v>
      </c>
      <c r="G432" s="135">
        <v>9.94</v>
      </c>
      <c r="H432" s="135">
        <v>9.94</v>
      </c>
      <c r="I432" s="92" t="s">
        <v>170</v>
      </c>
      <c r="J432" s="92">
        <f>VLOOKUP(B432,'[1]09.02.2026'!$C$3:$J$2063,8,0)</f>
        <v>0</v>
      </c>
      <c r="K432" s="92">
        <f t="shared" si="21"/>
        <v>0</v>
      </c>
      <c r="L432" s="77"/>
      <c r="M432" s="77"/>
      <c r="N432" s="77">
        <v>1</v>
      </c>
      <c r="O432" s="77"/>
      <c r="P432" s="77"/>
      <c r="Q432" s="136"/>
      <c r="R432" s="136"/>
      <c r="S432" s="136"/>
      <c r="T432" s="73">
        <f t="shared" si="20"/>
        <v>0</v>
      </c>
      <c r="U432" s="151"/>
      <c r="V432" s="182"/>
      <c r="W432" s="163"/>
      <c r="X432" s="60">
        <f>VLOOKUP(B432,'[3]ВОМ КГ-3 СОЭКС'!$C$3:$G$2063,5,0)</f>
        <v>266</v>
      </c>
      <c r="Y432" s="161">
        <f t="shared" si="19"/>
        <v>0</v>
      </c>
    </row>
    <row r="433" spans="1:25" x14ac:dyDescent="0.3">
      <c r="A433" s="131" t="s">
        <v>1347</v>
      </c>
      <c r="B433" s="132" t="s">
        <v>2618</v>
      </c>
      <c r="C433" s="132" t="s">
        <v>4141</v>
      </c>
      <c r="D433" s="92">
        <v>2</v>
      </c>
      <c r="E433" s="133">
        <v>257.60000000000002</v>
      </c>
      <c r="F433" s="134">
        <v>515.20000000000005</v>
      </c>
      <c r="G433" s="135">
        <v>9.64</v>
      </c>
      <c r="H433" s="135">
        <v>19.28</v>
      </c>
      <c r="I433" s="92" t="s">
        <v>170</v>
      </c>
      <c r="J433" s="92">
        <f>VLOOKUP(B433,'[1]09.02.2026'!$C$3:$J$2063,8,0)</f>
        <v>0</v>
      </c>
      <c r="K433" s="92">
        <f t="shared" si="21"/>
        <v>0</v>
      </c>
      <c r="L433" s="77"/>
      <c r="M433" s="77"/>
      <c r="N433" s="77"/>
      <c r="O433" s="77">
        <v>2</v>
      </c>
      <c r="P433" s="77"/>
      <c r="Q433" s="136"/>
      <c r="R433" s="136"/>
      <c r="S433" s="136"/>
      <c r="T433" s="73">
        <f t="shared" si="20"/>
        <v>0</v>
      </c>
      <c r="U433" s="151"/>
      <c r="V433" s="182"/>
      <c r="W433" s="163"/>
      <c r="X433" s="60">
        <f>VLOOKUP(B433,'[3]ВОМ КГ-3 СОЭКС'!$C$3:$G$2063,5,0)</f>
        <v>515.20000000000005</v>
      </c>
      <c r="Y433" s="161">
        <f t="shared" si="19"/>
        <v>0</v>
      </c>
    </row>
    <row r="434" spans="1:25" x14ac:dyDescent="0.3">
      <c r="A434" s="131" t="s">
        <v>1350</v>
      </c>
      <c r="B434" s="132" t="s">
        <v>2619</v>
      </c>
      <c r="C434" s="132" t="s">
        <v>4142</v>
      </c>
      <c r="D434" s="92">
        <v>7</v>
      </c>
      <c r="E434" s="133">
        <v>255.3</v>
      </c>
      <c r="F434" s="134">
        <v>1787.1</v>
      </c>
      <c r="G434" s="135">
        <v>9.5500000000000007</v>
      </c>
      <c r="H434" s="135">
        <v>66.849999999999994</v>
      </c>
      <c r="I434" s="92" t="s">
        <v>170</v>
      </c>
      <c r="J434" s="92">
        <f>VLOOKUP(B434,'[1]09.02.2026'!$C$3:$J$2063,8,0)</f>
        <v>0</v>
      </c>
      <c r="K434" s="92">
        <f t="shared" si="21"/>
        <v>0</v>
      </c>
      <c r="L434" s="77"/>
      <c r="M434" s="77"/>
      <c r="N434" s="77"/>
      <c r="O434" s="77"/>
      <c r="P434" s="77">
        <v>1</v>
      </c>
      <c r="Q434" s="136">
        <v>2</v>
      </c>
      <c r="R434" s="136">
        <v>2</v>
      </c>
      <c r="S434" s="136">
        <v>2</v>
      </c>
      <c r="T434" s="73">
        <f t="shared" si="20"/>
        <v>0</v>
      </c>
      <c r="U434" s="151"/>
      <c r="V434" s="182"/>
      <c r="W434" s="163"/>
      <c r="X434" s="60">
        <f>VLOOKUP(B434,'[3]ВОМ КГ-3 СОЭКС'!$C$3:$G$2063,5,0)</f>
        <v>1787.1</v>
      </c>
      <c r="Y434" s="161">
        <f t="shared" si="19"/>
        <v>0</v>
      </c>
    </row>
    <row r="435" spans="1:25" x14ac:dyDescent="0.3">
      <c r="A435" s="131" t="s">
        <v>1353</v>
      </c>
      <c r="B435" s="132" t="s">
        <v>2620</v>
      </c>
      <c r="C435" s="132" t="s">
        <v>4143</v>
      </c>
      <c r="D435" s="92">
        <v>1</v>
      </c>
      <c r="E435" s="133">
        <v>271.5</v>
      </c>
      <c r="F435" s="134">
        <v>271.5</v>
      </c>
      <c r="G435" s="135">
        <v>9.98</v>
      </c>
      <c r="H435" s="135">
        <v>9.98</v>
      </c>
      <c r="I435" s="92" t="s">
        <v>165</v>
      </c>
      <c r="J435" s="92">
        <f>VLOOKUP(B435,'[1]09.02.2026'!$C$3:$J$2063,8,0)</f>
        <v>0</v>
      </c>
      <c r="K435" s="92">
        <f t="shared" si="21"/>
        <v>0</v>
      </c>
      <c r="L435" s="77"/>
      <c r="M435" s="77"/>
      <c r="N435" s="77"/>
      <c r="O435" s="77"/>
      <c r="P435" s="77">
        <v>1</v>
      </c>
      <c r="Q435" s="136"/>
      <c r="R435" s="136"/>
      <c r="S435" s="136"/>
      <c r="T435" s="73">
        <f t="shared" si="20"/>
        <v>0</v>
      </c>
      <c r="U435" s="151"/>
      <c r="V435" s="182"/>
      <c r="W435" s="163"/>
      <c r="X435" s="60">
        <f>VLOOKUP(B435,'[3]ВОМ КГ-3 СОЭКС'!$C$3:$G$2063,5,0)</f>
        <v>271.5</v>
      </c>
      <c r="Y435" s="161">
        <f t="shared" si="19"/>
        <v>0</v>
      </c>
    </row>
    <row r="436" spans="1:25" x14ac:dyDescent="0.3">
      <c r="A436" s="131" t="s">
        <v>1356</v>
      </c>
      <c r="B436" s="132" t="s">
        <v>2621</v>
      </c>
      <c r="C436" s="132" t="s">
        <v>4144</v>
      </c>
      <c r="D436" s="92">
        <v>1</v>
      </c>
      <c r="E436" s="133">
        <v>325.39999999999998</v>
      </c>
      <c r="F436" s="134">
        <v>325.39999999999998</v>
      </c>
      <c r="G436" s="135">
        <v>8.56</v>
      </c>
      <c r="H436" s="135">
        <v>8.56</v>
      </c>
      <c r="I436" s="92" t="s">
        <v>170</v>
      </c>
      <c r="J436" s="92">
        <f>VLOOKUP(B436,'[1]09.02.2026'!$C$3:$J$2063,8,0)</f>
        <v>0</v>
      </c>
      <c r="K436" s="92">
        <f t="shared" si="21"/>
        <v>0</v>
      </c>
      <c r="L436" s="77"/>
      <c r="M436" s="77">
        <v>1</v>
      </c>
      <c r="N436" s="77"/>
      <c r="O436" s="77"/>
      <c r="P436" s="77"/>
      <c r="Q436" s="136"/>
      <c r="R436" s="136"/>
      <c r="S436" s="136"/>
      <c r="T436" s="73">
        <f t="shared" si="20"/>
        <v>0</v>
      </c>
      <c r="U436" s="151"/>
      <c r="V436" s="182"/>
      <c r="W436" s="163"/>
      <c r="X436" s="60">
        <f>VLOOKUP(B436,'[3]ВОМ КГ-3 СОЭКС'!$C$3:$G$2063,5,0)</f>
        <v>325.39999999999998</v>
      </c>
      <c r="Y436" s="161">
        <f t="shared" si="19"/>
        <v>0</v>
      </c>
    </row>
    <row r="437" spans="1:25" x14ac:dyDescent="0.3">
      <c r="A437" s="131" t="s">
        <v>1359</v>
      </c>
      <c r="B437" s="132" t="s">
        <v>2622</v>
      </c>
      <c r="C437" s="132" t="s">
        <v>4145</v>
      </c>
      <c r="D437" s="92">
        <v>1</v>
      </c>
      <c r="E437" s="133">
        <v>274.60000000000002</v>
      </c>
      <c r="F437" s="134">
        <v>274.60000000000002</v>
      </c>
      <c r="G437" s="135">
        <v>7.25</v>
      </c>
      <c r="H437" s="135">
        <v>7.25</v>
      </c>
      <c r="I437" s="92" t="s">
        <v>170</v>
      </c>
      <c r="J437" s="92">
        <f>VLOOKUP(B437,'[1]09.02.2026'!$C$3:$J$2063,8,0)</f>
        <v>0</v>
      </c>
      <c r="K437" s="92">
        <f t="shared" si="21"/>
        <v>0</v>
      </c>
      <c r="L437" s="77"/>
      <c r="M437" s="77">
        <v>1</v>
      </c>
      <c r="N437" s="77"/>
      <c r="O437" s="77"/>
      <c r="P437" s="77"/>
      <c r="Q437" s="136"/>
      <c r="R437" s="136"/>
      <c r="S437" s="136"/>
      <c r="T437" s="73">
        <f t="shared" si="20"/>
        <v>0</v>
      </c>
      <c r="U437" s="151"/>
      <c r="V437" s="182"/>
      <c r="W437" s="163"/>
      <c r="X437" s="60">
        <f>VLOOKUP(B437,'[3]ВОМ КГ-3 СОЭКС'!$C$3:$G$2063,5,0)</f>
        <v>274.60000000000002</v>
      </c>
      <c r="Y437" s="161">
        <f t="shared" si="19"/>
        <v>0</v>
      </c>
    </row>
    <row r="438" spans="1:25" x14ac:dyDescent="0.3">
      <c r="A438" s="131" t="s">
        <v>1362</v>
      </c>
      <c r="B438" s="132" t="s">
        <v>2623</v>
      </c>
      <c r="C438" s="132" t="s">
        <v>4146</v>
      </c>
      <c r="D438" s="92">
        <v>1</v>
      </c>
      <c r="E438" s="133">
        <v>274.60000000000002</v>
      </c>
      <c r="F438" s="134">
        <v>274.60000000000002</v>
      </c>
      <c r="G438" s="135">
        <v>7.25</v>
      </c>
      <c r="H438" s="135">
        <v>7.25</v>
      </c>
      <c r="I438" s="92" t="s">
        <v>170</v>
      </c>
      <c r="J438" s="92">
        <f>VLOOKUP(B438,'[1]09.02.2026'!$C$3:$J$2063,8,0)</f>
        <v>0</v>
      </c>
      <c r="K438" s="92">
        <f t="shared" si="21"/>
        <v>0</v>
      </c>
      <c r="L438" s="77"/>
      <c r="M438" s="77"/>
      <c r="N438" s="77">
        <v>1</v>
      </c>
      <c r="O438" s="77"/>
      <c r="P438" s="77"/>
      <c r="Q438" s="136"/>
      <c r="R438" s="136"/>
      <c r="S438" s="136"/>
      <c r="T438" s="73">
        <f t="shared" si="20"/>
        <v>0</v>
      </c>
      <c r="U438" s="151"/>
      <c r="V438" s="182"/>
      <c r="W438" s="163"/>
      <c r="X438" s="60">
        <f>VLOOKUP(B438,'[3]ВОМ КГ-3 СОЭКС'!$C$3:$G$2063,5,0)</f>
        <v>274.60000000000002</v>
      </c>
      <c r="Y438" s="161">
        <f t="shared" si="19"/>
        <v>0</v>
      </c>
    </row>
    <row r="439" spans="1:25" x14ac:dyDescent="0.3">
      <c r="A439" s="131" t="s">
        <v>1365</v>
      </c>
      <c r="B439" s="132" t="s">
        <v>2624</v>
      </c>
      <c r="C439" s="132" t="s">
        <v>4147</v>
      </c>
      <c r="D439" s="92">
        <v>1</v>
      </c>
      <c r="E439" s="133">
        <v>274.60000000000002</v>
      </c>
      <c r="F439" s="134">
        <v>274.60000000000002</v>
      </c>
      <c r="G439" s="135">
        <v>7.25</v>
      </c>
      <c r="H439" s="135">
        <v>7.25</v>
      </c>
      <c r="I439" s="92" t="s">
        <v>170</v>
      </c>
      <c r="J439" s="92">
        <f>VLOOKUP(B439,'[1]09.02.2026'!$C$3:$J$2063,8,0)</f>
        <v>0</v>
      </c>
      <c r="K439" s="92">
        <f t="shared" si="21"/>
        <v>0</v>
      </c>
      <c r="L439" s="77"/>
      <c r="M439" s="77"/>
      <c r="N439" s="77">
        <v>1</v>
      </c>
      <c r="O439" s="77"/>
      <c r="P439" s="77"/>
      <c r="Q439" s="136"/>
      <c r="R439" s="136"/>
      <c r="S439" s="136"/>
      <c r="T439" s="73">
        <f t="shared" si="20"/>
        <v>0</v>
      </c>
      <c r="U439" s="151"/>
      <c r="V439" s="182"/>
      <c r="W439" s="163"/>
      <c r="X439" s="60">
        <f>VLOOKUP(B439,'[3]ВОМ КГ-3 СОЭКС'!$C$3:$G$2063,5,0)</f>
        <v>274.60000000000002</v>
      </c>
      <c r="Y439" s="161">
        <f t="shared" si="19"/>
        <v>0</v>
      </c>
    </row>
    <row r="440" spans="1:25" x14ac:dyDescent="0.3">
      <c r="A440" s="131" t="s">
        <v>1368</v>
      </c>
      <c r="B440" s="132" t="s">
        <v>2625</v>
      </c>
      <c r="C440" s="132" t="s">
        <v>4148</v>
      </c>
      <c r="D440" s="92">
        <v>1</v>
      </c>
      <c r="E440" s="133">
        <v>266.5</v>
      </c>
      <c r="F440" s="134">
        <v>266.5</v>
      </c>
      <c r="G440" s="135">
        <v>7.04</v>
      </c>
      <c r="H440" s="135">
        <v>7.04</v>
      </c>
      <c r="I440" s="92" t="s">
        <v>170</v>
      </c>
      <c r="J440" s="92">
        <f>VLOOKUP(B440,'[1]09.02.2026'!$C$3:$J$2063,8,0)</f>
        <v>0</v>
      </c>
      <c r="K440" s="92">
        <f t="shared" si="21"/>
        <v>0</v>
      </c>
      <c r="L440" s="77"/>
      <c r="M440" s="77"/>
      <c r="N440" s="77"/>
      <c r="O440" s="77">
        <v>1</v>
      </c>
      <c r="P440" s="77"/>
      <c r="Q440" s="136"/>
      <c r="R440" s="136"/>
      <c r="S440" s="136"/>
      <c r="T440" s="73">
        <f t="shared" si="20"/>
        <v>0</v>
      </c>
      <c r="U440" s="151"/>
      <c r="V440" s="182"/>
      <c r="W440" s="163"/>
      <c r="X440" s="60">
        <f>VLOOKUP(B440,'[3]ВОМ КГ-3 СОЭКС'!$C$3:$G$2063,5,0)</f>
        <v>266.5</v>
      </c>
      <c r="Y440" s="161">
        <f t="shared" si="19"/>
        <v>0</v>
      </c>
    </row>
    <row r="441" spans="1:25" x14ac:dyDescent="0.3">
      <c r="A441" s="131" t="s">
        <v>1371</v>
      </c>
      <c r="B441" s="132" t="s">
        <v>2626</v>
      </c>
      <c r="C441" s="132" t="s">
        <v>4149</v>
      </c>
      <c r="D441" s="92">
        <v>1</v>
      </c>
      <c r="E441" s="133">
        <v>264.5</v>
      </c>
      <c r="F441" s="134">
        <v>264.5</v>
      </c>
      <c r="G441" s="135">
        <v>6.97</v>
      </c>
      <c r="H441" s="135">
        <v>6.97</v>
      </c>
      <c r="I441" s="92" t="s">
        <v>170</v>
      </c>
      <c r="J441" s="92">
        <f>VLOOKUP(B441,'[1]09.02.2026'!$C$3:$J$2063,8,0)</f>
        <v>0</v>
      </c>
      <c r="K441" s="92">
        <f t="shared" si="21"/>
        <v>0</v>
      </c>
      <c r="L441" s="77"/>
      <c r="M441" s="77"/>
      <c r="N441" s="77"/>
      <c r="O441" s="77">
        <v>1</v>
      </c>
      <c r="P441" s="77"/>
      <c r="Q441" s="136"/>
      <c r="R441" s="136"/>
      <c r="S441" s="136"/>
      <c r="T441" s="73">
        <f t="shared" si="20"/>
        <v>0</v>
      </c>
      <c r="U441" s="151"/>
      <c r="V441" s="182"/>
      <c r="W441" s="163"/>
      <c r="X441" s="60">
        <f>VLOOKUP(B441,'[3]ВОМ КГ-3 СОЭКС'!$C$3:$G$2063,5,0)</f>
        <v>264.5</v>
      </c>
      <c r="Y441" s="161">
        <f t="shared" si="19"/>
        <v>0</v>
      </c>
    </row>
    <row r="442" spans="1:25" x14ac:dyDescent="0.3">
      <c r="A442" s="131" t="s">
        <v>1374</v>
      </c>
      <c r="B442" s="132" t="s">
        <v>2627</v>
      </c>
      <c r="C442" s="132" t="s">
        <v>4150</v>
      </c>
      <c r="D442" s="92">
        <v>1</v>
      </c>
      <c r="E442" s="133">
        <v>264.3</v>
      </c>
      <c r="F442" s="134">
        <v>264.3</v>
      </c>
      <c r="G442" s="135">
        <v>6.98</v>
      </c>
      <c r="H442" s="135">
        <v>6.98</v>
      </c>
      <c r="I442" s="92" t="s">
        <v>170</v>
      </c>
      <c r="J442" s="92">
        <f>VLOOKUP(B442,'[1]09.02.2026'!$C$3:$J$2063,8,0)</f>
        <v>0</v>
      </c>
      <c r="K442" s="92">
        <f t="shared" si="21"/>
        <v>0</v>
      </c>
      <c r="L442" s="77"/>
      <c r="M442" s="77"/>
      <c r="N442" s="77"/>
      <c r="O442" s="77"/>
      <c r="P442" s="77">
        <v>1</v>
      </c>
      <c r="Q442" s="136"/>
      <c r="R442" s="136"/>
      <c r="S442" s="136"/>
      <c r="T442" s="73">
        <f t="shared" si="20"/>
        <v>0</v>
      </c>
      <c r="U442" s="151"/>
      <c r="V442" s="182"/>
      <c r="W442" s="163"/>
      <c r="X442" s="60">
        <f>VLOOKUP(B442,'[3]ВОМ КГ-3 СОЭКС'!$C$3:$G$2063,5,0)</f>
        <v>264.3</v>
      </c>
      <c r="Y442" s="161">
        <f t="shared" si="19"/>
        <v>0</v>
      </c>
    </row>
    <row r="443" spans="1:25" x14ac:dyDescent="0.3">
      <c r="A443" s="131" t="s">
        <v>1377</v>
      </c>
      <c r="B443" s="132" t="s">
        <v>2628</v>
      </c>
      <c r="C443" s="132" t="s">
        <v>4151</v>
      </c>
      <c r="D443" s="92">
        <v>1</v>
      </c>
      <c r="E443" s="133">
        <v>264.3</v>
      </c>
      <c r="F443" s="134">
        <v>264.3</v>
      </c>
      <c r="G443" s="135">
        <v>6.98</v>
      </c>
      <c r="H443" s="135">
        <v>6.98</v>
      </c>
      <c r="I443" s="92" t="s">
        <v>170</v>
      </c>
      <c r="J443" s="92">
        <f>VLOOKUP(B443,'[1]09.02.2026'!$C$3:$J$2063,8,0)</f>
        <v>0</v>
      </c>
      <c r="K443" s="92">
        <f t="shared" si="21"/>
        <v>0</v>
      </c>
      <c r="L443" s="77"/>
      <c r="M443" s="77"/>
      <c r="N443" s="77"/>
      <c r="O443" s="77"/>
      <c r="P443" s="77">
        <v>1</v>
      </c>
      <c r="Q443" s="136"/>
      <c r="R443" s="136"/>
      <c r="S443" s="136"/>
      <c r="T443" s="73">
        <f t="shared" si="20"/>
        <v>0</v>
      </c>
      <c r="U443" s="151"/>
      <c r="V443" s="182"/>
      <c r="W443" s="163"/>
      <c r="X443" s="60">
        <f>VLOOKUP(B443,'[3]ВОМ КГ-3 СОЭКС'!$C$3:$G$2063,5,0)</f>
        <v>264.3</v>
      </c>
      <c r="Y443" s="161">
        <f t="shared" si="19"/>
        <v>0</v>
      </c>
    </row>
    <row r="444" spans="1:25" x14ac:dyDescent="0.3">
      <c r="A444" s="131" t="s">
        <v>1380</v>
      </c>
      <c r="B444" s="132" t="s">
        <v>2629</v>
      </c>
      <c r="C444" s="132" t="s">
        <v>4152</v>
      </c>
      <c r="D444" s="92">
        <v>1</v>
      </c>
      <c r="E444" s="133">
        <v>262.3</v>
      </c>
      <c r="F444" s="134">
        <v>262.3</v>
      </c>
      <c r="G444" s="135">
        <v>6.91</v>
      </c>
      <c r="H444" s="135">
        <v>6.91</v>
      </c>
      <c r="I444" s="92" t="s">
        <v>170</v>
      </c>
      <c r="J444" s="92">
        <f>VLOOKUP(B444,'[1]09.02.2026'!$C$3:$J$2063,8,0)</f>
        <v>0</v>
      </c>
      <c r="K444" s="92">
        <f t="shared" si="21"/>
        <v>0</v>
      </c>
      <c r="L444" s="77"/>
      <c r="M444" s="77"/>
      <c r="N444" s="77"/>
      <c r="O444" s="77"/>
      <c r="P444" s="77"/>
      <c r="Q444" s="136">
        <v>1</v>
      </c>
      <c r="R444" s="136"/>
      <c r="S444" s="136"/>
      <c r="T444" s="73">
        <f t="shared" si="20"/>
        <v>0</v>
      </c>
      <c r="U444" s="151"/>
      <c r="V444" s="182"/>
      <c r="W444" s="163"/>
      <c r="X444" s="60">
        <f>VLOOKUP(B444,'[3]ВОМ КГ-3 СОЭКС'!$C$3:$G$2063,5,0)</f>
        <v>262.3</v>
      </c>
      <c r="Y444" s="161">
        <f t="shared" si="19"/>
        <v>0</v>
      </c>
    </row>
    <row r="445" spans="1:25" x14ac:dyDescent="0.3">
      <c r="A445" s="131" t="s">
        <v>1383</v>
      </c>
      <c r="B445" s="132" t="s">
        <v>2630</v>
      </c>
      <c r="C445" s="132" t="s">
        <v>4153</v>
      </c>
      <c r="D445" s="92">
        <v>1</v>
      </c>
      <c r="E445" s="133">
        <v>264.3</v>
      </c>
      <c r="F445" s="134">
        <v>264.3</v>
      </c>
      <c r="G445" s="135">
        <v>6.98</v>
      </c>
      <c r="H445" s="135">
        <v>6.98</v>
      </c>
      <c r="I445" s="92" t="s">
        <v>170</v>
      </c>
      <c r="J445" s="92">
        <f>VLOOKUP(B445,'[1]09.02.2026'!$C$3:$J$2063,8,0)</f>
        <v>0</v>
      </c>
      <c r="K445" s="92">
        <f t="shared" si="21"/>
        <v>0</v>
      </c>
      <c r="L445" s="77"/>
      <c r="M445" s="77"/>
      <c r="N445" s="77"/>
      <c r="O445" s="77"/>
      <c r="P445" s="77"/>
      <c r="Q445" s="136">
        <v>1</v>
      </c>
      <c r="R445" s="136"/>
      <c r="S445" s="136"/>
      <c r="T445" s="73">
        <f t="shared" si="20"/>
        <v>0</v>
      </c>
      <c r="U445" s="151"/>
      <c r="V445" s="182"/>
      <c r="W445" s="163"/>
      <c r="X445" s="60">
        <f>VLOOKUP(B445,'[3]ВОМ КГ-3 СОЭКС'!$C$3:$G$2063,5,0)</f>
        <v>264.3</v>
      </c>
      <c r="Y445" s="161">
        <f t="shared" si="19"/>
        <v>0</v>
      </c>
    </row>
    <row r="446" spans="1:25" x14ac:dyDescent="0.3">
      <c r="A446" s="131" t="s">
        <v>1386</v>
      </c>
      <c r="B446" s="132" t="s">
        <v>2631</v>
      </c>
      <c r="C446" s="132" t="s">
        <v>4154</v>
      </c>
      <c r="D446" s="92">
        <v>1</v>
      </c>
      <c r="E446" s="133">
        <v>264.3</v>
      </c>
      <c r="F446" s="134">
        <v>264.3</v>
      </c>
      <c r="G446" s="135">
        <v>6.98</v>
      </c>
      <c r="H446" s="135">
        <v>6.98</v>
      </c>
      <c r="I446" s="92" t="s">
        <v>170</v>
      </c>
      <c r="J446" s="92">
        <f>VLOOKUP(B446,'[1]09.02.2026'!$C$3:$J$2063,8,0)</f>
        <v>0</v>
      </c>
      <c r="K446" s="92">
        <f t="shared" si="21"/>
        <v>0</v>
      </c>
      <c r="L446" s="77"/>
      <c r="M446" s="77"/>
      <c r="N446" s="77"/>
      <c r="O446" s="77"/>
      <c r="P446" s="77"/>
      <c r="Q446" s="136"/>
      <c r="R446" s="136">
        <v>1</v>
      </c>
      <c r="S446" s="136"/>
      <c r="T446" s="73">
        <f t="shared" si="20"/>
        <v>0</v>
      </c>
      <c r="U446" s="151"/>
      <c r="V446" s="182"/>
      <c r="W446" s="163"/>
      <c r="X446" s="60">
        <f>VLOOKUP(B446,'[3]ВОМ КГ-3 СОЭКС'!$C$3:$G$2063,5,0)</f>
        <v>264.3</v>
      </c>
      <c r="Y446" s="161">
        <f t="shared" si="19"/>
        <v>0</v>
      </c>
    </row>
    <row r="447" spans="1:25" x14ac:dyDescent="0.3">
      <c r="A447" s="131" t="s">
        <v>1389</v>
      </c>
      <c r="B447" s="132" t="s">
        <v>2632</v>
      </c>
      <c r="C447" s="132" t="s">
        <v>4155</v>
      </c>
      <c r="D447" s="92">
        <v>1</v>
      </c>
      <c r="E447" s="133">
        <v>261.39999999999998</v>
      </c>
      <c r="F447" s="134">
        <v>261.39999999999998</v>
      </c>
      <c r="G447" s="135">
        <v>6.89</v>
      </c>
      <c r="H447" s="135">
        <v>6.89</v>
      </c>
      <c r="I447" s="92" t="s">
        <v>170</v>
      </c>
      <c r="J447" s="92">
        <f>VLOOKUP(B447,'[1]09.02.2026'!$C$3:$J$2063,8,0)</f>
        <v>0</v>
      </c>
      <c r="K447" s="92">
        <f t="shared" si="21"/>
        <v>0</v>
      </c>
      <c r="L447" s="77"/>
      <c r="M447" s="77"/>
      <c r="N447" s="77"/>
      <c r="O447" s="77"/>
      <c r="P447" s="77"/>
      <c r="Q447" s="136"/>
      <c r="R447" s="136">
        <v>1</v>
      </c>
      <c r="S447" s="136"/>
      <c r="T447" s="73">
        <f t="shared" si="20"/>
        <v>0</v>
      </c>
      <c r="U447" s="151"/>
      <c r="V447" s="182"/>
      <c r="W447" s="163"/>
      <c r="X447" s="60">
        <f>VLOOKUP(B447,'[3]ВОМ КГ-3 СОЭКС'!$C$3:$G$2063,5,0)</f>
        <v>261.39999999999998</v>
      </c>
      <c r="Y447" s="161">
        <f t="shared" si="19"/>
        <v>0</v>
      </c>
    </row>
    <row r="448" spans="1:25" x14ac:dyDescent="0.3">
      <c r="A448" s="131" t="s">
        <v>1392</v>
      </c>
      <c r="B448" s="132" t="s">
        <v>2633</v>
      </c>
      <c r="C448" s="132" t="s">
        <v>4156</v>
      </c>
      <c r="D448" s="92">
        <v>1</v>
      </c>
      <c r="E448" s="133">
        <v>265.5</v>
      </c>
      <c r="F448" s="134">
        <v>265.5</v>
      </c>
      <c r="G448" s="135">
        <v>7.02</v>
      </c>
      <c r="H448" s="135">
        <v>7.02</v>
      </c>
      <c r="I448" s="92" t="s">
        <v>170</v>
      </c>
      <c r="J448" s="92">
        <f>VLOOKUP(B448,'[1]09.02.2026'!$C$3:$J$2063,8,0)</f>
        <v>0</v>
      </c>
      <c r="K448" s="92">
        <f t="shared" si="21"/>
        <v>0</v>
      </c>
      <c r="L448" s="77"/>
      <c r="M448" s="77"/>
      <c r="N448" s="77"/>
      <c r="O448" s="77"/>
      <c r="P448" s="77"/>
      <c r="Q448" s="136"/>
      <c r="R448" s="136"/>
      <c r="S448" s="136">
        <v>1</v>
      </c>
      <c r="T448" s="73">
        <f t="shared" si="20"/>
        <v>0</v>
      </c>
      <c r="U448" s="151"/>
      <c r="V448" s="182"/>
      <c r="W448" s="163"/>
      <c r="X448" s="60">
        <f>VLOOKUP(B448,'[3]ВОМ КГ-3 СОЭКС'!$C$3:$G$2063,5,0)</f>
        <v>265.5</v>
      </c>
      <c r="Y448" s="161">
        <f t="shared" si="19"/>
        <v>0</v>
      </c>
    </row>
    <row r="449" spans="1:25" x14ac:dyDescent="0.3">
      <c r="A449" s="131" t="s">
        <v>1395</v>
      </c>
      <c r="B449" s="132" t="s">
        <v>2634</v>
      </c>
      <c r="C449" s="132" t="s">
        <v>4157</v>
      </c>
      <c r="D449" s="92">
        <v>1</v>
      </c>
      <c r="E449" s="133">
        <v>304.8</v>
      </c>
      <c r="F449" s="134">
        <v>304.8</v>
      </c>
      <c r="G449" s="135">
        <v>8.0299999999999994</v>
      </c>
      <c r="H449" s="135">
        <v>8.0299999999999994</v>
      </c>
      <c r="I449" s="92" t="s">
        <v>170</v>
      </c>
      <c r="J449" s="92">
        <f>VLOOKUP(B449,'[1]09.02.2026'!$C$3:$J$2063,8,0)</f>
        <v>0</v>
      </c>
      <c r="K449" s="92">
        <f t="shared" si="21"/>
        <v>0</v>
      </c>
      <c r="L449" s="77"/>
      <c r="M449" s="77"/>
      <c r="N449" s="77"/>
      <c r="O449" s="77"/>
      <c r="P449" s="77"/>
      <c r="Q449" s="136"/>
      <c r="R449" s="136"/>
      <c r="S449" s="136">
        <v>1</v>
      </c>
      <c r="T449" s="73">
        <f t="shared" si="20"/>
        <v>0</v>
      </c>
      <c r="U449" s="151"/>
      <c r="V449" s="182"/>
      <c r="W449" s="163"/>
      <c r="X449" s="60">
        <f>VLOOKUP(B449,'[3]ВОМ КГ-3 СОЭКС'!$C$3:$G$2063,5,0)</f>
        <v>304.8</v>
      </c>
      <c r="Y449" s="161">
        <f t="shared" si="19"/>
        <v>0</v>
      </c>
    </row>
    <row r="450" spans="1:25" x14ac:dyDescent="0.3">
      <c r="A450" s="131" t="s">
        <v>1398</v>
      </c>
      <c r="B450" s="132" t="s">
        <v>2635</v>
      </c>
      <c r="C450" s="132" t="s">
        <v>4158</v>
      </c>
      <c r="D450" s="92">
        <v>1</v>
      </c>
      <c r="E450" s="133">
        <v>295.60000000000002</v>
      </c>
      <c r="F450" s="134">
        <v>295.60000000000002</v>
      </c>
      <c r="G450" s="135">
        <v>9.91</v>
      </c>
      <c r="H450" s="135">
        <v>9.91</v>
      </c>
      <c r="I450" s="92" t="s">
        <v>170</v>
      </c>
      <c r="J450" s="92">
        <f>VLOOKUP(B450,'[1]09.02.2026'!$C$3:$J$2063,8,0)</f>
        <v>0</v>
      </c>
      <c r="K450" s="92">
        <f t="shared" si="21"/>
        <v>0</v>
      </c>
      <c r="L450" s="77"/>
      <c r="M450" s="77">
        <v>1</v>
      </c>
      <c r="N450" s="77"/>
      <c r="O450" s="77"/>
      <c r="P450" s="77"/>
      <c r="Q450" s="136"/>
      <c r="R450" s="136"/>
      <c r="S450" s="136"/>
      <c r="T450" s="73">
        <f t="shared" si="20"/>
        <v>0</v>
      </c>
      <c r="U450" s="151"/>
      <c r="V450" s="182"/>
      <c r="W450" s="163"/>
      <c r="X450" s="60">
        <f>VLOOKUP(B450,'[3]ВОМ КГ-3 СОЭКС'!$C$3:$G$2063,5,0)</f>
        <v>295.60000000000002</v>
      </c>
      <c r="Y450" s="161">
        <f t="shared" si="19"/>
        <v>0</v>
      </c>
    </row>
    <row r="451" spans="1:25" x14ac:dyDescent="0.3">
      <c r="A451" s="131" t="s">
        <v>1401</v>
      </c>
      <c r="B451" s="132" t="s">
        <v>2636</v>
      </c>
      <c r="C451" s="132" t="s">
        <v>4159</v>
      </c>
      <c r="D451" s="92">
        <v>3</v>
      </c>
      <c r="E451" s="133">
        <v>241.5</v>
      </c>
      <c r="F451" s="134">
        <v>724.5</v>
      </c>
      <c r="G451" s="135">
        <v>8.1</v>
      </c>
      <c r="H451" s="135">
        <v>24.3</v>
      </c>
      <c r="I451" s="92" t="s">
        <v>170</v>
      </c>
      <c r="J451" s="92">
        <f>VLOOKUP(B451,'[1]09.02.2026'!$C$3:$J$2063,8,0)</f>
        <v>0</v>
      </c>
      <c r="K451" s="92">
        <f t="shared" si="21"/>
        <v>0</v>
      </c>
      <c r="L451" s="77"/>
      <c r="M451" s="77">
        <v>1</v>
      </c>
      <c r="N451" s="77">
        <v>2</v>
      </c>
      <c r="O451" s="77"/>
      <c r="P451" s="77"/>
      <c r="Q451" s="136"/>
      <c r="R451" s="136"/>
      <c r="S451" s="136"/>
      <c r="T451" s="73">
        <f t="shared" si="20"/>
        <v>0</v>
      </c>
      <c r="U451" s="151"/>
      <c r="V451" s="182"/>
      <c r="W451" s="163"/>
      <c r="X451" s="60">
        <f>VLOOKUP(B451,'[3]ВОМ КГ-3 СОЭКС'!$C$3:$G$2063,5,0)</f>
        <v>724.5</v>
      </c>
      <c r="Y451" s="161">
        <f t="shared" ref="Y451:Y514" si="22">F451-X451</f>
        <v>0</v>
      </c>
    </row>
    <row r="452" spans="1:25" x14ac:dyDescent="0.3">
      <c r="A452" s="131" t="s">
        <v>1404</v>
      </c>
      <c r="B452" s="132" t="s">
        <v>2637</v>
      </c>
      <c r="C452" s="132" t="s">
        <v>4160</v>
      </c>
      <c r="D452" s="92">
        <v>2</v>
      </c>
      <c r="E452" s="133">
        <v>233.4</v>
      </c>
      <c r="F452" s="134">
        <v>466.8</v>
      </c>
      <c r="G452" s="135">
        <v>7.83</v>
      </c>
      <c r="H452" s="135">
        <v>15.66</v>
      </c>
      <c r="I452" s="92" t="s">
        <v>170</v>
      </c>
      <c r="J452" s="92">
        <f>VLOOKUP(B452,'[1]09.02.2026'!$C$3:$J$2063,8,0)</f>
        <v>0</v>
      </c>
      <c r="K452" s="92">
        <f t="shared" si="21"/>
        <v>0</v>
      </c>
      <c r="L452" s="77"/>
      <c r="M452" s="77"/>
      <c r="N452" s="77"/>
      <c r="O452" s="77">
        <v>2</v>
      </c>
      <c r="P452" s="77"/>
      <c r="Q452" s="136"/>
      <c r="R452" s="136"/>
      <c r="S452" s="136"/>
      <c r="T452" s="73">
        <f t="shared" si="20"/>
        <v>0</v>
      </c>
      <c r="U452" s="151"/>
      <c r="V452" s="182"/>
      <c r="W452" s="163"/>
      <c r="X452" s="60">
        <f>VLOOKUP(B452,'[3]ВОМ КГ-3 СОЭКС'!$C$3:$G$2063,5,0)</f>
        <v>466.8</v>
      </c>
      <c r="Y452" s="161">
        <f t="shared" si="22"/>
        <v>0</v>
      </c>
    </row>
    <row r="453" spans="1:25" x14ac:dyDescent="0.3">
      <c r="A453" s="131" t="s">
        <v>1407</v>
      </c>
      <c r="B453" s="132" t="s">
        <v>2638</v>
      </c>
      <c r="C453" s="132" t="s">
        <v>4161</v>
      </c>
      <c r="D453" s="92">
        <v>7</v>
      </c>
      <c r="E453" s="133">
        <v>231.4</v>
      </c>
      <c r="F453" s="134">
        <v>1619.8</v>
      </c>
      <c r="G453" s="135">
        <v>7.76</v>
      </c>
      <c r="H453" s="135">
        <v>54.32</v>
      </c>
      <c r="I453" s="92" t="s">
        <v>170</v>
      </c>
      <c r="J453" s="92">
        <f>VLOOKUP(B453,'[1]09.02.2026'!$C$3:$J$2063,8,0)</f>
        <v>0</v>
      </c>
      <c r="K453" s="92">
        <f t="shared" si="21"/>
        <v>0</v>
      </c>
      <c r="L453" s="77"/>
      <c r="M453" s="77"/>
      <c r="N453" s="77"/>
      <c r="O453" s="77"/>
      <c r="P453" s="77">
        <v>2</v>
      </c>
      <c r="Q453" s="136">
        <v>2</v>
      </c>
      <c r="R453" s="136">
        <v>2</v>
      </c>
      <c r="S453" s="136">
        <v>1</v>
      </c>
      <c r="T453" s="73">
        <f t="shared" ref="T453:T516" si="23">D453-L453-M453-N453-O453-P453-Q453-R453-S453</f>
        <v>0</v>
      </c>
      <c r="U453" s="151"/>
      <c r="V453" s="182"/>
      <c r="W453" s="163"/>
      <c r="X453" s="60">
        <f>VLOOKUP(B453,'[3]ВОМ КГ-3 СОЭКС'!$C$3:$G$2063,5,0)</f>
        <v>1619.8</v>
      </c>
      <c r="Y453" s="161">
        <f t="shared" si="22"/>
        <v>0</v>
      </c>
    </row>
    <row r="454" spans="1:25" x14ac:dyDescent="0.3">
      <c r="A454" s="131" t="s">
        <v>1410</v>
      </c>
      <c r="B454" s="132" t="s">
        <v>2639</v>
      </c>
      <c r="C454" s="132" t="s">
        <v>4162</v>
      </c>
      <c r="D454" s="92">
        <v>1</v>
      </c>
      <c r="E454" s="133">
        <v>276.39999999999998</v>
      </c>
      <c r="F454" s="134">
        <v>276.39999999999998</v>
      </c>
      <c r="G454" s="135">
        <v>9.2799999999999994</v>
      </c>
      <c r="H454" s="135">
        <v>9.2799999999999994</v>
      </c>
      <c r="I454" s="92" t="s">
        <v>170</v>
      </c>
      <c r="J454" s="92">
        <f>VLOOKUP(B454,'[1]09.02.2026'!$C$3:$J$2063,8,0)</f>
        <v>0</v>
      </c>
      <c r="K454" s="92">
        <f t="shared" si="21"/>
        <v>0</v>
      </c>
      <c r="L454" s="77"/>
      <c r="M454" s="77"/>
      <c r="N454" s="77"/>
      <c r="O454" s="77"/>
      <c r="P454" s="77"/>
      <c r="Q454" s="136"/>
      <c r="R454" s="136"/>
      <c r="S454" s="136">
        <v>1</v>
      </c>
      <c r="T454" s="73">
        <f t="shared" si="23"/>
        <v>0</v>
      </c>
      <c r="U454" s="151"/>
      <c r="V454" s="182"/>
      <c r="W454" s="163"/>
      <c r="X454" s="60">
        <f>VLOOKUP(B454,'[3]ВОМ КГ-3 СОЭКС'!$C$3:$G$2063,5,0)</f>
        <v>276.39999999999998</v>
      </c>
      <c r="Y454" s="161">
        <f t="shared" si="22"/>
        <v>0</v>
      </c>
    </row>
    <row r="455" spans="1:25" x14ac:dyDescent="0.3">
      <c r="A455" s="131" t="s">
        <v>1413</v>
      </c>
      <c r="B455" s="132" t="s">
        <v>2640</v>
      </c>
      <c r="C455" s="132" t="s">
        <v>4163</v>
      </c>
      <c r="D455" s="92">
        <v>1</v>
      </c>
      <c r="E455" s="133">
        <v>229.6</v>
      </c>
      <c r="F455" s="134">
        <v>229.6</v>
      </c>
      <c r="G455" s="135">
        <v>6.14</v>
      </c>
      <c r="H455" s="135">
        <v>6.14</v>
      </c>
      <c r="I455" s="92" t="s">
        <v>170</v>
      </c>
      <c r="J455" s="92">
        <f>VLOOKUP(B455,'[1]09.02.2026'!$C$3:$J$2063,8,0)</f>
        <v>0</v>
      </c>
      <c r="K455" s="92">
        <f t="shared" si="21"/>
        <v>0</v>
      </c>
      <c r="L455" s="77"/>
      <c r="M455" s="77"/>
      <c r="N455" s="77"/>
      <c r="O455" s="77"/>
      <c r="P455" s="77"/>
      <c r="Q455" s="136"/>
      <c r="R455" s="136"/>
      <c r="S455" s="136"/>
      <c r="T455" s="73">
        <f t="shared" si="23"/>
        <v>1</v>
      </c>
      <c r="U455" s="151" t="s">
        <v>1772</v>
      </c>
      <c r="V455" s="182"/>
      <c r="W455" s="163"/>
      <c r="X455" s="60">
        <f>VLOOKUP(B455,'[3]ВОМ КГ-3 СОЭКС'!$C$3:$G$2063,5,0)</f>
        <v>229.6</v>
      </c>
      <c r="Y455" s="161">
        <f t="shared" si="22"/>
        <v>0</v>
      </c>
    </row>
    <row r="456" spans="1:25" x14ac:dyDescent="0.3">
      <c r="A456" s="131" t="s">
        <v>1416</v>
      </c>
      <c r="B456" s="132" t="s">
        <v>2641</v>
      </c>
      <c r="C456" s="132" t="s">
        <v>4164</v>
      </c>
      <c r="D456" s="92">
        <v>3</v>
      </c>
      <c r="E456" s="133">
        <v>188</v>
      </c>
      <c r="F456" s="134">
        <v>564</v>
      </c>
      <c r="G456" s="135">
        <v>5.01</v>
      </c>
      <c r="H456" s="135">
        <v>15.03</v>
      </c>
      <c r="I456" s="92" t="s">
        <v>170</v>
      </c>
      <c r="J456" s="92">
        <f>VLOOKUP(B456,'[1]09.02.2026'!$C$3:$J$2063,8,0)</f>
        <v>0</v>
      </c>
      <c r="K456" s="92">
        <f t="shared" si="21"/>
        <v>0</v>
      </c>
      <c r="L456" s="77"/>
      <c r="M456" s="77"/>
      <c r="N456" s="77"/>
      <c r="O456" s="77"/>
      <c r="P456" s="77"/>
      <c r="Q456" s="136"/>
      <c r="R456" s="136"/>
      <c r="S456" s="136"/>
      <c r="T456" s="73">
        <f t="shared" si="23"/>
        <v>3</v>
      </c>
      <c r="U456" s="151" t="s">
        <v>1772</v>
      </c>
      <c r="V456" s="182"/>
      <c r="W456" s="163"/>
      <c r="X456" s="60">
        <f>VLOOKUP(B456,'[3]ВОМ КГ-3 СОЭКС'!$C$3:$G$2063,5,0)</f>
        <v>564</v>
      </c>
      <c r="Y456" s="161">
        <f t="shared" si="22"/>
        <v>0</v>
      </c>
    </row>
    <row r="457" spans="1:25" ht="31.2" x14ac:dyDescent="0.3">
      <c r="A457" s="131" t="s">
        <v>1419</v>
      </c>
      <c r="B457" s="132" t="s">
        <v>2642</v>
      </c>
      <c r="C457" s="132" t="s">
        <v>4165</v>
      </c>
      <c r="D457" s="92">
        <v>2</v>
      </c>
      <c r="E457" s="133">
        <v>182.5</v>
      </c>
      <c r="F457" s="134">
        <v>365</v>
      </c>
      <c r="G457" s="135">
        <v>4.87</v>
      </c>
      <c r="H457" s="135">
        <v>9.74</v>
      </c>
      <c r="I457" s="92" t="s">
        <v>170</v>
      </c>
      <c r="J457" s="92">
        <f>VLOOKUP(B457,'[1]09.02.2026'!$C$3:$J$2063,8,0)</f>
        <v>0</v>
      </c>
      <c r="K457" s="92">
        <f t="shared" si="21"/>
        <v>0</v>
      </c>
      <c r="L457" s="77"/>
      <c r="M457" s="77"/>
      <c r="N457" s="77"/>
      <c r="O457" s="77">
        <v>1</v>
      </c>
      <c r="P457" s="77"/>
      <c r="Q457" s="136"/>
      <c r="R457" s="136"/>
      <c r="S457" s="136"/>
      <c r="T457" s="73">
        <f t="shared" si="23"/>
        <v>1</v>
      </c>
      <c r="U457" s="151" t="s">
        <v>1775</v>
      </c>
      <c r="V457" s="182"/>
      <c r="W457" s="163"/>
      <c r="X457" s="60">
        <f>VLOOKUP(B457,'[3]ВОМ КГ-3 СОЭКС'!$C$3:$G$2063,5,0)</f>
        <v>365</v>
      </c>
      <c r="Y457" s="161">
        <f t="shared" si="22"/>
        <v>0</v>
      </c>
    </row>
    <row r="458" spans="1:25" ht="31.2" x14ac:dyDescent="0.3">
      <c r="A458" s="131" t="s">
        <v>1422</v>
      </c>
      <c r="B458" s="132" t="s">
        <v>2643</v>
      </c>
      <c r="C458" s="132" t="s">
        <v>4166</v>
      </c>
      <c r="D458" s="92">
        <v>7</v>
      </c>
      <c r="E458" s="133">
        <v>181</v>
      </c>
      <c r="F458" s="134">
        <v>1267</v>
      </c>
      <c r="G458" s="135">
        <v>4.83</v>
      </c>
      <c r="H458" s="135">
        <v>33.81</v>
      </c>
      <c r="I458" s="92" t="s">
        <v>170</v>
      </c>
      <c r="J458" s="92">
        <f>VLOOKUP(B458,'[1]09.02.2026'!$C$3:$J$2063,8,0)</f>
        <v>0</v>
      </c>
      <c r="K458" s="92">
        <f t="shared" si="21"/>
        <v>0</v>
      </c>
      <c r="L458" s="77"/>
      <c r="M458" s="77"/>
      <c r="N458" s="77"/>
      <c r="O458" s="77">
        <v>1</v>
      </c>
      <c r="P458" s="77"/>
      <c r="Q458" s="136"/>
      <c r="R458" s="136"/>
      <c r="S458" s="136"/>
      <c r="T458" s="73">
        <f t="shared" si="23"/>
        <v>6</v>
      </c>
      <c r="U458" s="151" t="s">
        <v>1775</v>
      </c>
      <c r="V458" s="182"/>
      <c r="W458" s="163"/>
      <c r="X458" s="60">
        <f>VLOOKUP(B458,'[3]ВОМ КГ-3 СОЭКС'!$C$3:$G$2063,5,0)</f>
        <v>1267</v>
      </c>
      <c r="Y458" s="161">
        <f t="shared" si="22"/>
        <v>0</v>
      </c>
    </row>
    <row r="459" spans="1:25" x14ac:dyDescent="0.3">
      <c r="A459" s="131" t="s">
        <v>1425</v>
      </c>
      <c r="B459" s="132" t="s">
        <v>2644</v>
      </c>
      <c r="C459" s="132" t="s">
        <v>4167</v>
      </c>
      <c r="D459" s="92">
        <v>1</v>
      </c>
      <c r="E459" s="133">
        <v>215.5</v>
      </c>
      <c r="F459" s="134">
        <v>215.5</v>
      </c>
      <c r="G459" s="135">
        <v>5.78</v>
      </c>
      <c r="H459" s="135">
        <v>5.78</v>
      </c>
      <c r="I459" s="92" t="s">
        <v>170</v>
      </c>
      <c r="J459" s="92">
        <f>VLOOKUP(B459,'[1]09.02.2026'!$C$3:$J$2063,8,0)</f>
        <v>0</v>
      </c>
      <c r="K459" s="92">
        <f t="shared" si="21"/>
        <v>0</v>
      </c>
      <c r="L459" s="77"/>
      <c r="M459" s="77"/>
      <c r="N459" s="77"/>
      <c r="O459" s="77"/>
      <c r="P459" s="77"/>
      <c r="Q459" s="136"/>
      <c r="R459" s="136"/>
      <c r="S459" s="136"/>
      <c r="T459" s="73">
        <f t="shared" si="23"/>
        <v>1</v>
      </c>
      <c r="U459" s="151" t="s">
        <v>1772</v>
      </c>
      <c r="V459" s="182"/>
      <c r="W459" s="163"/>
      <c r="X459" s="60">
        <f>VLOOKUP(B459,'[3]ВОМ КГ-3 СОЭКС'!$C$3:$G$2063,5,0)</f>
        <v>215.5</v>
      </c>
      <c r="Y459" s="161">
        <f t="shared" si="22"/>
        <v>0</v>
      </c>
    </row>
    <row r="460" spans="1:25" x14ac:dyDescent="0.3">
      <c r="A460" s="131" t="s">
        <v>1428</v>
      </c>
      <c r="B460" s="132" t="s">
        <v>2645</v>
      </c>
      <c r="C460" s="132" t="s">
        <v>4168</v>
      </c>
      <c r="D460" s="92">
        <v>1</v>
      </c>
      <c r="E460" s="133">
        <v>19.399999999999999</v>
      </c>
      <c r="F460" s="134">
        <v>19.399999999999999</v>
      </c>
      <c r="G460" s="135">
        <v>0.53</v>
      </c>
      <c r="H460" s="135">
        <v>0.53</v>
      </c>
      <c r="I460" s="92" t="s">
        <v>170</v>
      </c>
      <c r="J460" s="92">
        <f>VLOOKUP(B460,'[1]09.02.2026'!$C$3:$J$2063,8,0)</f>
        <v>0</v>
      </c>
      <c r="K460" s="92">
        <f t="shared" si="21"/>
        <v>0</v>
      </c>
      <c r="L460" s="77"/>
      <c r="M460" s="77"/>
      <c r="N460" s="77"/>
      <c r="O460" s="77"/>
      <c r="P460" s="77"/>
      <c r="Q460" s="136"/>
      <c r="R460" s="136"/>
      <c r="S460" s="136"/>
      <c r="T460" s="73">
        <f t="shared" si="23"/>
        <v>1</v>
      </c>
      <c r="U460" s="151" t="s">
        <v>1772</v>
      </c>
      <c r="V460" s="182"/>
      <c r="W460" s="163"/>
      <c r="X460" s="60">
        <f>VLOOKUP(B460,'[3]ВОМ КГ-3 СОЭКС'!$C$3:$G$2063,5,0)</f>
        <v>19.399999999999999</v>
      </c>
      <c r="Y460" s="161">
        <f t="shared" si="22"/>
        <v>0</v>
      </c>
    </row>
    <row r="461" spans="1:25" x14ac:dyDescent="0.3">
      <c r="A461" s="131" t="s">
        <v>1431</v>
      </c>
      <c r="B461" s="132" t="s">
        <v>2646</v>
      </c>
      <c r="C461" s="132" t="s">
        <v>4169</v>
      </c>
      <c r="D461" s="92">
        <v>4</v>
      </c>
      <c r="E461" s="133">
        <v>21.1</v>
      </c>
      <c r="F461" s="134">
        <v>84.4</v>
      </c>
      <c r="G461" s="135">
        <v>0.57999999999999996</v>
      </c>
      <c r="H461" s="135">
        <v>2.3199999999999998</v>
      </c>
      <c r="I461" s="92" t="s">
        <v>170</v>
      </c>
      <c r="J461" s="92">
        <f>VLOOKUP(B461,'[1]09.02.2026'!$C$3:$J$2063,8,0)</f>
        <v>0</v>
      </c>
      <c r="K461" s="92">
        <f t="shared" si="21"/>
        <v>0</v>
      </c>
      <c r="L461" s="77"/>
      <c r="M461" s="77"/>
      <c r="N461" s="77"/>
      <c r="O461" s="77"/>
      <c r="P461" s="77"/>
      <c r="Q461" s="136"/>
      <c r="R461" s="136"/>
      <c r="S461" s="136"/>
      <c r="T461" s="73">
        <f t="shared" si="23"/>
        <v>4</v>
      </c>
      <c r="U461" s="151" t="s">
        <v>1772</v>
      </c>
      <c r="V461" s="182"/>
      <c r="W461" s="163"/>
      <c r="X461" s="60">
        <f>VLOOKUP(B461,'[3]ВОМ КГ-3 СОЭКС'!$C$3:$G$2063,5,0)</f>
        <v>84.4</v>
      </c>
      <c r="Y461" s="161">
        <f t="shared" si="22"/>
        <v>0</v>
      </c>
    </row>
    <row r="462" spans="1:25" x14ac:dyDescent="0.3">
      <c r="A462" s="131" t="s">
        <v>1434</v>
      </c>
      <c r="B462" s="132" t="s">
        <v>2647</v>
      </c>
      <c r="C462" s="132" t="s">
        <v>4170</v>
      </c>
      <c r="D462" s="92">
        <v>1</v>
      </c>
      <c r="E462" s="133">
        <v>24.7</v>
      </c>
      <c r="F462" s="134">
        <v>24.7</v>
      </c>
      <c r="G462" s="135">
        <v>0.69</v>
      </c>
      <c r="H462" s="135">
        <v>0.69</v>
      </c>
      <c r="I462" s="92" t="s">
        <v>170</v>
      </c>
      <c r="J462" s="92">
        <f>VLOOKUP(B462,'[1]09.02.2026'!$C$3:$J$2063,8,0)</f>
        <v>0</v>
      </c>
      <c r="K462" s="92">
        <f t="shared" si="21"/>
        <v>0</v>
      </c>
      <c r="L462" s="77">
        <v>1</v>
      </c>
      <c r="M462" s="77"/>
      <c r="N462" s="77"/>
      <c r="O462" s="77"/>
      <c r="P462" s="77"/>
      <c r="Q462" s="136"/>
      <c r="R462" s="136"/>
      <c r="S462" s="136"/>
      <c r="T462" s="73">
        <f t="shared" si="23"/>
        <v>0</v>
      </c>
      <c r="U462" s="151"/>
      <c r="V462" s="182"/>
      <c r="W462" s="163"/>
      <c r="X462" s="60">
        <f>VLOOKUP(B462,'[3]ВОМ КГ-3 СОЭКС'!$C$3:$G$2063,5,0)</f>
        <v>24.7</v>
      </c>
      <c r="Y462" s="161">
        <f t="shared" si="22"/>
        <v>0</v>
      </c>
    </row>
    <row r="463" spans="1:25" x14ac:dyDescent="0.3">
      <c r="A463" s="131" t="s">
        <v>1437</v>
      </c>
      <c r="B463" s="132" t="s">
        <v>2648</v>
      </c>
      <c r="C463" s="132" t="s">
        <v>4171</v>
      </c>
      <c r="D463" s="92">
        <v>2</v>
      </c>
      <c r="E463" s="133">
        <v>116.8</v>
      </c>
      <c r="F463" s="134">
        <v>233.6</v>
      </c>
      <c r="G463" s="135">
        <v>3.11</v>
      </c>
      <c r="H463" s="135">
        <v>6.22</v>
      </c>
      <c r="I463" s="92" t="s">
        <v>170</v>
      </c>
      <c r="J463" s="92">
        <f>VLOOKUP(B463,'[1]09.02.2026'!$C$3:$J$2063,8,0)</f>
        <v>0</v>
      </c>
      <c r="K463" s="92">
        <f t="shared" si="21"/>
        <v>0</v>
      </c>
      <c r="L463" s="77"/>
      <c r="M463" s="77"/>
      <c r="N463" s="77"/>
      <c r="O463" s="77"/>
      <c r="P463" s="77"/>
      <c r="Q463" s="136"/>
      <c r="R463" s="136"/>
      <c r="S463" s="136"/>
      <c r="T463" s="73">
        <f t="shared" si="23"/>
        <v>2</v>
      </c>
      <c r="U463" s="151" t="s">
        <v>1772</v>
      </c>
      <c r="V463" s="182"/>
      <c r="W463" s="163"/>
      <c r="X463" s="60">
        <f>VLOOKUP(B463,'[3]ВОМ КГ-3 СОЭКС'!$C$3:$G$2063,5,0)</f>
        <v>233.6</v>
      </c>
      <c r="Y463" s="161">
        <f t="shared" si="22"/>
        <v>0</v>
      </c>
    </row>
    <row r="464" spans="1:25" x14ac:dyDescent="0.3">
      <c r="A464" s="131" t="s">
        <v>1440</v>
      </c>
      <c r="B464" s="132" t="s">
        <v>2649</v>
      </c>
      <c r="C464" s="132" t="s">
        <v>4172</v>
      </c>
      <c r="D464" s="92">
        <v>6</v>
      </c>
      <c r="E464" s="133">
        <v>118.5</v>
      </c>
      <c r="F464" s="134">
        <v>711</v>
      </c>
      <c r="G464" s="135">
        <v>3.16</v>
      </c>
      <c r="H464" s="135">
        <v>18.96</v>
      </c>
      <c r="I464" s="92" t="s">
        <v>170</v>
      </c>
      <c r="J464" s="92">
        <f>VLOOKUP(B464,'[1]09.02.2026'!$C$3:$J$2063,8,0)</f>
        <v>0</v>
      </c>
      <c r="K464" s="92">
        <f t="shared" si="21"/>
        <v>0</v>
      </c>
      <c r="L464" s="77"/>
      <c r="M464" s="77"/>
      <c r="N464" s="77"/>
      <c r="O464" s="77"/>
      <c r="P464" s="77"/>
      <c r="Q464" s="136"/>
      <c r="R464" s="136"/>
      <c r="S464" s="136"/>
      <c r="T464" s="73">
        <f t="shared" si="23"/>
        <v>6</v>
      </c>
      <c r="U464" s="151" t="s">
        <v>1772</v>
      </c>
      <c r="V464" s="182"/>
      <c r="W464" s="163"/>
      <c r="X464" s="60">
        <f>VLOOKUP(B464,'[3]ВОМ КГ-3 СОЭКС'!$C$3:$G$2063,5,0)</f>
        <v>711</v>
      </c>
      <c r="Y464" s="161">
        <f t="shared" si="22"/>
        <v>0</v>
      </c>
    </row>
    <row r="465" spans="1:25" x14ac:dyDescent="0.3">
      <c r="A465" s="131" t="s">
        <v>1443</v>
      </c>
      <c r="B465" s="132" t="s">
        <v>2650</v>
      </c>
      <c r="C465" s="132" t="s">
        <v>4173</v>
      </c>
      <c r="D465" s="92">
        <v>8</v>
      </c>
      <c r="E465" s="133">
        <v>121.8</v>
      </c>
      <c r="F465" s="134">
        <v>974.4</v>
      </c>
      <c r="G465" s="135">
        <v>3.25</v>
      </c>
      <c r="H465" s="135">
        <v>26</v>
      </c>
      <c r="I465" s="92" t="s">
        <v>170</v>
      </c>
      <c r="J465" s="92">
        <f>VLOOKUP(B465,'[1]09.02.2026'!$C$3:$J$2063,8,0)</f>
        <v>0</v>
      </c>
      <c r="K465" s="92">
        <f t="shared" si="21"/>
        <v>0</v>
      </c>
      <c r="L465" s="77"/>
      <c r="M465" s="77">
        <v>4</v>
      </c>
      <c r="N465" s="77">
        <v>4</v>
      </c>
      <c r="O465" s="77"/>
      <c r="P465" s="77"/>
      <c r="Q465" s="136"/>
      <c r="R465" s="136"/>
      <c r="S465" s="136"/>
      <c r="T465" s="73">
        <f t="shared" si="23"/>
        <v>0</v>
      </c>
      <c r="U465" s="151"/>
      <c r="V465" s="182"/>
      <c r="W465" s="163"/>
      <c r="X465" s="60">
        <f>VLOOKUP(B465,'[3]ВОМ КГ-3 СОЭКС'!$C$3:$G$2063,5,0)</f>
        <v>974.4</v>
      </c>
      <c r="Y465" s="161">
        <f t="shared" si="22"/>
        <v>0</v>
      </c>
    </row>
    <row r="466" spans="1:25" x14ac:dyDescent="0.3">
      <c r="A466" s="131" t="s">
        <v>1446</v>
      </c>
      <c r="B466" s="132" t="s">
        <v>2651</v>
      </c>
      <c r="C466" s="132" t="s">
        <v>4174</v>
      </c>
      <c r="D466" s="92">
        <v>4</v>
      </c>
      <c r="E466" s="133">
        <v>118.5</v>
      </c>
      <c r="F466" s="134">
        <v>474</v>
      </c>
      <c r="G466" s="135">
        <v>3.16</v>
      </c>
      <c r="H466" s="135">
        <v>12.64</v>
      </c>
      <c r="I466" s="92" t="s">
        <v>170</v>
      </c>
      <c r="J466" s="92">
        <f>VLOOKUP(B466,'[1]09.02.2026'!$C$3:$J$2063,8,0)</f>
        <v>0</v>
      </c>
      <c r="K466" s="92">
        <f t="shared" si="21"/>
        <v>0</v>
      </c>
      <c r="L466" s="77"/>
      <c r="M466" s="77">
        <v>2</v>
      </c>
      <c r="N466" s="77">
        <v>2</v>
      </c>
      <c r="O466" s="77"/>
      <c r="P466" s="77"/>
      <c r="Q466" s="136"/>
      <c r="R466" s="136"/>
      <c r="S466" s="136"/>
      <c r="T466" s="73">
        <f t="shared" si="23"/>
        <v>0</v>
      </c>
      <c r="U466" s="151"/>
      <c r="V466" s="182"/>
      <c r="W466" s="163"/>
      <c r="X466" s="60">
        <f>VLOOKUP(B466,'[3]ВОМ КГ-3 СОЭКС'!$C$3:$G$2063,5,0)</f>
        <v>474</v>
      </c>
      <c r="Y466" s="161">
        <f t="shared" si="22"/>
        <v>0</v>
      </c>
    </row>
    <row r="467" spans="1:25" x14ac:dyDescent="0.3">
      <c r="A467" s="131" t="s">
        <v>1449</v>
      </c>
      <c r="B467" s="132" t="s">
        <v>2652</v>
      </c>
      <c r="C467" s="132" t="s">
        <v>4175</v>
      </c>
      <c r="D467" s="92">
        <v>2</v>
      </c>
      <c r="E467" s="133">
        <v>116.8</v>
      </c>
      <c r="F467" s="134">
        <v>233.6</v>
      </c>
      <c r="G467" s="135">
        <v>3.11</v>
      </c>
      <c r="H467" s="135">
        <v>6.22</v>
      </c>
      <c r="I467" s="92" t="s">
        <v>170</v>
      </c>
      <c r="J467" s="92">
        <f>VLOOKUP(B467,'[1]09.02.2026'!$C$3:$J$2063,8,0)</f>
        <v>0</v>
      </c>
      <c r="K467" s="92">
        <f t="shared" si="21"/>
        <v>0</v>
      </c>
      <c r="L467" s="77"/>
      <c r="M467" s="77"/>
      <c r="N467" s="77"/>
      <c r="O467" s="77"/>
      <c r="P467" s="77"/>
      <c r="Q467" s="136"/>
      <c r="R467" s="136"/>
      <c r="S467" s="136"/>
      <c r="T467" s="73">
        <f t="shared" si="23"/>
        <v>2</v>
      </c>
      <c r="U467" s="151" t="s">
        <v>1772</v>
      </c>
      <c r="V467" s="182"/>
      <c r="W467" s="163"/>
      <c r="X467" s="60">
        <f>VLOOKUP(B467,'[3]ВОМ КГ-3 СОЭКС'!$C$3:$G$2063,5,0)</f>
        <v>233.6</v>
      </c>
      <c r="Y467" s="161">
        <f t="shared" si="22"/>
        <v>0</v>
      </c>
    </row>
    <row r="468" spans="1:25" x14ac:dyDescent="0.3">
      <c r="A468" s="131" t="s">
        <v>1452</v>
      </c>
      <c r="B468" s="132" t="s">
        <v>2653</v>
      </c>
      <c r="C468" s="132" t="s">
        <v>4176</v>
      </c>
      <c r="D468" s="92">
        <v>2</v>
      </c>
      <c r="E468" s="133">
        <v>122.5</v>
      </c>
      <c r="F468" s="134">
        <v>245</v>
      </c>
      <c r="G468" s="135">
        <v>3.29</v>
      </c>
      <c r="H468" s="135">
        <v>6.58</v>
      </c>
      <c r="I468" s="92" t="s">
        <v>170</v>
      </c>
      <c r="J468" s="92">
        <f>VLOOKUP(B468,'[1]09.02.2026'!$C$3:$J$2063,8,0)</f>
        <v>0</v>
      </c>
      <c r="K468" s="92">
        <f t="shared" ref="K468:K528" si="24">J468*E468</f>
        <v>0</v>
      </c>
      <c r="L468" s="77"/>
      <c r="M468" s="77"/>
      <c r="N468" s="77">
        <v>2</v>
      </c>
      <c r="O468" s="77"/>
      <c r="P468" s="77"/>
      <c r="Q468" s="136"/>
      <c r="R468" s="136"/>
      <c r="S468" s="136"/>
      <c r="T468" s="73">
        <f t="shared" si="23"/>
        <v>0</v>
      </c>
      <c r="U468" s="151"/>
      <c r="V468" s="182"/>
      <c r="W468" s="163"/>
      <c r="X468" s="60">
        <f>VLOOKUP(B468,'[3]ВОМ КГ-3 СОЭКС'!$C$3:$G$2063,5,0)</f>
        <v>245</v>
      </c>
      <c r="Y468" s="161">
        <f t="shared" si="22"/>
        <v>0</v>
      </c>
    </row>
    <row r="469" spans="1:25" ht="31.2" x14ac:dyDescent="0.3">
      <c r="A469" s="131" t="s">
        <v>1455</v>
      </c>
      <c r="B469" s="132" t="s">
        <v>2654</v>
      </c>
      <c r="C469" s="132" t="s">
        <v>4177</v>
      </c>
      <c r="D469" s="92">
        <v>2</v>
      </c>
      <c r="E469" s="133">
        <v>120.5</v>
      </c>
      <c r="F469" s="134">
        <v>241</v>
      </c>
      <c r="G469" s="135">
        <v>3.22</v>
      </c>
      <c r="H469" s="135">
        <v>6.44</v>
      </c>
      <c r="I469" s="92" t="s">
        <v>170</v>
      </c>
      <c r="J469" s="92">
        <f>VLOOKUP(B469,'[1]09.02.2026'!$C$3:$J$2063,8,0)</f>
        <v>0</v>
      </c>
      <c r="K469" s="92">
        <f t="shared" si="24"/>
        <v>0</v>
      </c>
      <c r="L469" s="77"/>
      <c r="M469" s="77"/>
      <c r="N469" s="77">
        <v>1</v>
      </c>
      <c r="O469" s="77"/>
      <c r="P469" s="77"/>
      <c r="Q469" s="136"/>
      <c r="R469" s="136"/>
      <c r="S469" s="136"/>
      <c r="T469" s="73">
        <f t="shared" si="23"/>
        <v>1</v>
      </c>
      <c r="U469" s="151" t="s">
        <v>1775</v>
      </c>
      <c r="V469" s="182"/>
      <c r="W469" s="163"/>
      <c r="X469" s="60">
        <f>VLOOKUP(B469,'[3]ВОМ КГ-3 СОЭКС'!$C$3:$G$2063,5,0)</f>
        <v>241</v>
      </c>
      <c r="Y469" s="161">
        <f t="shared" si="22"/>
        <v>0</v>
      </c>
    </row>
    <row r="470" spans="1:25" x14ac:dyDescent="0.3">
      <c r="A470" s="131" t="s">
        <v>1458</v>
      </c>
      <c r="B470" s="132" t="s">
        <v>2655</v>
      </c>
      <c r="C470" s="132" t="s">
        <v>4178</v>
      </c>
      <c r="D470" s="92">
        <v>1</v>
      </c>
      <c r="E470" s="133">
        <v>112.9</v>
      </c>
      <c r="F470" s="134">
        <v>112.9</v>
      </c>
      <c r="G470" s="135">
        <v>3.01</v>
      </c>
      <c r="H470" s="135">
        <v>3.01</v>
      </c>
      <c r="I470" s="92" t="s">
        <v>170</v>
      </c>
      <c r="J470" s="92">
        <f>VLOOKUP(B470,'[1]09.02.2026'!$C$3:$J$2063,8,0)</f>
        <v>0</v>
      </c>
      <c r="K470" s="92">
        <f t="shared" si="24"/>
        <v>0</v>
      </c>
      <c r="L470" s="77"/>
      <c r="M470" s="77"/>
      <c r="N470" s="77"/>
      <c r="O470" s="77"/>
      <c r="P470" s="77"/>
      <c r="Q470" s="136"/>
      <c r="R470" s="136"/>
      <c r="S470" s="136"/>
      <c r="T470" s="73">
        <f t="shared" si="23"/>
        <v>1</v>
      </c>
      <c r="U470" s="151" t="s">
        <v>1772</v>
      </c>
      <c r="V470" s="182"/>
      <c r="W470" s="163"/>
      <c r="X470" s="60">
        <f>VLOOKUP(B470,'[3]ВОМ КГ-3 СОЭКС'!$C$3:$G$2063,5,0)</f>
        <v>112.9</v>
      </c>
      <c r="Y470" s="161">
        <f t="shared" si="22"/>
        <v>0</v>
      </c>
    </row>
    <row r="471" spans="1:25" x14ac:dyDescent="0.3">
      <c r="A471" s="131" t="s">
        <v>1461</v>
      </c>
      <c r="B471" s="132" t="s">
        <v>2656</v>
      </c>
      <c r="C471" s="132" t="s">
        <v>4179</v>
      </c>
      <c r="D471" s="92">
        <v>4</v>
      </c>
      <c r="E471" s="133">
        <v>114.6</v>
      </c>
      <c r="F471" s="134">
        <v>458.4</v>
      </c>
      <c r="G471" s="135">
        <v>3.05</v>
      </c>
      <c r="H471" s="135">
        <v>12.2</v>
      </c>
      <c r="I471" s="92" t="s">
        <v>170</v>
      </c>
      <c r="J471" s="92">
        <f>VLOOKUP(B471,'[1]09.02.2026'!$C$3:$J$2063,8,0)</f>
        <v>0</v>
      </c>
      <c r="K471" s="92">
        <f t="shared" si="24"/>
        <v>0</v>
      </c>
      <c r="L471" s="77"/>
      <c r="M471" s="77"/>
      <c r="N471" s="77"/>
      <c r="O471" s="77"/>
      <c r="P471" s="77"/>
      <c r="Q471" s="136"/>
      <c r="R471" s="136"/>
      <c r="S471" s="136"/>
      <c r="T471" s="73">
        <f t="shared" si="23"/>
        <v>4</v>
      </c>
      <c r="U471" s="151" t="s">
        <v>1772</v>
      </c>
      <c r="V471" s="182"/>
      <c r="W471" s="163"/>
      <c r="X471" s="60">
        <f>VLOOKUP(B471,'[3]ВОМ КГ-3 СОЭКС'!$C$3:$G$2063,5,0)</f>
        <v>458.4</v>
      </c>
      <c r="Y471" s="161">
        <f t="shared" si="22"/>
        <v>0</v>
      </c>
    </row>
    <row r="472" spans="1:25" x14ac:dyDescent="0.3">
      <c r="A472" s="131" t="s">
        <v>1464</v>
      </c>
      <c r="B472" s="132" t="s">
        <v>2657</v>
      </c>
      <c r="C472" s="132" t="s">
        <v>4180</v>
      </c>
      <c r="D472" s="92">
        <v>4</v>
      </c>
      <c r="E472" s="133">
        <v>118</v>
      </c>
      <c r="F472" s="134">
        <v>472</v>
      </c>
      <c r="G472" s="135">
        <v>3.14</v>
      </c>
      <c r="H472" s="135">
        <v>12.56</v>
      </c>
      <c r="I472" s="92" t="s">
        <v>170</v>
      </c>
      <c r="J472" s="92">
        <f>VLOOKUP(B472,'[1]09.02.2026'!$C$3:$J$2063,8,0)</f>
        <v>0</v>
      </c>
      <c r="K472" s="92">
        <f t="shared" si="24"/>
        <v>0</v>
      </c>
      <c r="L472" s="77"/>
      <c r="M472" s="77"/>
      <c r="N472" s="77"/>
      <c r="O472" s="77">
        <v>4</v>
      </c>
      <c r="P472" s="77"/>
      <c r="Q472" s="136"/>
      <c r="R472" s="136"/>
      <c r="S472" s="136"/>
      <c r="T472" s="73">
        <f t="shared" si="23"/>
        <v>0</v>
      </c>
      <c r="U472" s="151"/>
      <c r="V472" s="182"/>
      <c r="W472" s="163"/>
      <c r="X472" s="60">
        <f>VLOOKUP(B472,'[3]ВОМ КГ-3 СОЭКС'!$C$3:$G$2063,5,0)</f>
        <v>472</v>
      </c>
      <c r="Y472" s="161">
        <f t="shared" si="22"/>
        <v>0</v>
      </c>
    </row>
    <row r="473" spans="1:25" x14ac:dyDescent="0.3">
      <c r="A473" s="131" t="s">
        <v>1467</v>
      </c>
      <c r="B473" s="132" t="s">
        <v>2658</v>
      </c>
      <c r="C473" s="132" t="s">
        <v>4181</v>
      </c>
      <c r="D473" s="92">
        <v>2</v>
      </c>
      <c r="E473" s="133">
        <v>114.6</v>
      </c>
      <c r="F473" s="134">
        <v>229.2</v>
      </c>
      <c r="G473" s="135">
        <v>3.05</v>
      </c>
      <c r="H473" s="135">
        <v>6.1</v>
      </c>
      <c r="I473" s="92" t="s">
        <v>170</v>
      </c>
      <c r="J473" s="92">
        <f>VLOOKUP(B473,'[1]09.02.2026'!$C$3:$J$2063,8,0)</f>
        <v>0</v>
      </c>
      <c r="K473" s="92">
        <f t="shared" si="24"/>
        <v>0</v>
      </c>
      <c r="L473" s="77"/>
      <c r="M473" s="77"/>
      <c r="N473" s="77"/>
      <c r="O473" s="77">
        <v>2</v>
      </c>
      <c r="P473" s="77"/>
      <c r="Q473" s="136"/>
      <c r="R473" s="136"/>
      <c r="S473" s="136"/>
      <c r="T473" s="73">
        <f t="shared" si="23"/>
        <v>0</v>
      </c>
      <c r="U473" s="151"/>
      <c r="V473" s="182"/>
      <c r="W473" s="163"/>
      <c r="X473" s="60">
        <f>VLOOKUP(B473,'[3]ВОМ КГ-3 СОЭКС'!$C$3:$G$2063,5,0)</f>
        <v>229.2</v>
      </c>
      <c r="Y473" s="161">
        <f t="shared" si="22"/>
        <v>0</v>
      </c>
    </row>
    <row r="474" spans="1:25" x14ac:dyDescent="0.3">
      <c r="A474" s="131" t="s">
        <v>1470</v>
      </c>
      <c r="B474" s="132" t="s">
        <v>2659</v>
      </c>
      <c r="C474" s="132" t="s">
        <v>4182</v>
      </c>
      <c r="D474" s="92">
        <v>1</v>
      </c>
      <c r="E474" s="133">
        <v>112.9</v>
      </c>
      <c r="F474" s="134">
        <v>112.9</v>
      </c>
      <c r="G474" s="135">
        <v>3.01</v>
      </c>
      <c r="H474" s="135">
        <v>3.01</v>
      </c>
      <c r="I474" s="92" t="s">
        <v>170</v>
      </c>
      <c r="J474" s="92">
        <f>VLOOKUP(B474,'[1]09.02.2026'!$C$3:$J$2063,8,0)</f>
        <v>0</v>
      </c>
      <c r="K474" s="92">
        <f t="shared" si="24"/>
        <v>0</v>
      </c>
      <c r="L474" s="77"/>
      <c r="M474" s="77"/>
      <c r="N474" s="77"/>
      <c r="O474" s="77">
        <v>1</v>
      </c>
      <c r="P474" s="77"/>
      <c r="Q474" s="136"/>
      <c r="R474" s="136"/>
      <c r="S474" s="136"/>
      <c r="T474" s="73">
        <f t="shared" si="23"/>
        <v>0</v>
      </c>
      <c r="U474" s="151"/>
      <c r="V474" s="182"/>
      <c r="W474" s="163"/>
      <c r="X474" s="60">
        <f>VLOOKUP(B474,'[3]ВОМ КГ-3 СОЭКС'!$C$3:$G$2063,5,0)</f>
        <v>112.9</v>
      </c>
      <c r="Y474" s="161">
        <f t="shared" si="22"/>
        <v>0</v>
      </c>
    </row>
    <row r="475" spans="1:25" ht="31.2" x14ac:dyDescent="0.3">
      <c r="A475" s="131" t="s">
        <v>1473</v>
      </c>
      <c r="B475" s="132" t="s">
        <v>2660</v>
      </c>
      <c r="C475" s="132" t="s">
        <v>4183</v>
      </c>
      <c r="D475" s="92">
        <v>4</v>
      </c>
      <c r="E475" s="133">
        <v>111.8</v>
      </c>
      <c r="F475" s="134">
        <v>447.2</v>
      </c>
      <c r="G475" s="135">
        <v>2.98</v>
      </c>
      <c r="H475" s="135">
        <v>11.92</v>
      </c>
      <c r="I475" s="92" t="s">
        <v>170</v>
      </c>
      <c r="J475" s="92">
        <f>VLOOKUP(B475,'[1]09.02.2026'!$C$3:$J$2063,8,0)</f>
        <v>0</v>
      </c>
      <c r="K475" s="92">
        <f t="shared" si="24"/>
        <v>0</v>
      </c>
      <c r="L475" s="77"/>
      <c r="M475" s="77"/>
      <c r="N475" s="77"/>
      <c r="O475" s="77">
        <v>1</v>
      </c>
      <c r="P475" s="77"/>
      <c r="Q475" s="136"/>
      <c r="R475" s="136"/>
      <c r="S475" s="136"/>
      <c r="T475" s="73">
        <f t="shared" si="23"/>
        <v>3</v>
      </c>
      <c r="U475" s="151" t="s">
        <v>1775</v>
      </c>
      <c r="V475" s="182"/>
      <c r="W475" s="163"/>
      <c r="X475" s="60">
        <f>VLOOKUP(B475,'[3]ВОМ КГ-3 СОЭКС'!$C$3:$G$2063,5,0)</f>
        <v>447.2</v>
      </c>
      <c r="Y475" s="161">
        <f t="shared" si="22"/>
        <v>0</v>
      </c>
    </row>
    <row r="476" spans="1:25" x14ac:dyDescent="0.3">
      <c r="A476" s="131" t="s">
        <v>1476</v>
      </c>
      <c r="B476" s="132" t="s">
        <v>2661</v>
      </c>
      <c r="C476" s="132" t="s">
        <v>4184</v>
      </c>
      <c r="D476" s="92">
        <v>16</v>
      </c>
      <c r="E476" s="133">
        <v>113.4</v>
      </c>
      <c r="F476" s="134">
        <v>1814.4</v>
      </c>
      <c r="G476" s="135">
        <v>3.02</v>
      </c>
      <c r="H476" s="135">
        <v>48.32</v>
      </c>
      <c r="I476" s="92" t="s">
        <v>170</v>
      </c>
      <c r="J476" s="92">
        <f>VLOOKUP(B476,'[1]09.02.2026'!$C$3:$J$2063,8,0)</f>
        <v>0</v>
      </c>
      <c r="K476" s="92">
        <f t="shared" si="24"/>
        <v>0</v>
      </c>
      <c r="L476" s="77"/>
      <c r="M476" s="77"/>
      <c r="N476" s="77"/>
      <c r="O476" s="77"/>
      <c r="P476" s="77"/>
      <c r="Q476" s="136"/>
      <c r="R476" s="136"/>
      <c r="S476" s="136"/>
      <c r="T476" s="73">
        <f t="shared" si="23"/>
        <v>16</v>
      </c>
      <c r="U476" s="151" t="s">
        <v>1772</v>
      </c>
      <c r="V476" s="182"/>
      <c r="W476" s="163"/>
      <c r="X476" s="60">
        <f>VLOOKUP(B476,'[3]ВОМ КГ-3 СОЭКС'!$C$3:$G$2063,5,0)</f>
        <v>1814.4</v>
      </c>
      <c r="Y476" s="161">
        <f t="shared" si="22"/>
        <v>0</v>
      </c>
    </row>
    <row r="477" spans="1:25" x14ac:dyDescent="0.3">
      <c r="A477" s="131" t="s">
        <v>1479</v>
      </c>
      <c r="B477" s="132" t="s">
        <v>2662</v>
      </c>
      <c r="C477" s="132" t="s">
        <v>4185</v>
      </c>
      <c r="D477" s="92">
        <v>16</v>
      </c>
      <c r="E477" s="133">
        <v>116.8</v>
      </c>
      <c r="F477" s="134">
        <v>1868.8</v>
      </c>
      <c r="G477" s="135">
        <v>3.11</v>
      </c>
      <c r="H477" s="135">
        <v>49.76</v>
      </c>
      <c r="I477" s="92" t="s">
        <v>170</v>
      </c>
      <c r="J477" s="92">
        <f>VLOOKUP(B477,'[1]09.02.2026'!$C$3:$J$2063,8,0)</f>
        <v>0</v>
      </c>
      <c r="K477" s="92">
        <f t="shared" si="24"/>
        <v>0</v>
      </c>
      <c r="L477" s="77"/>
      <c r="M477" s="77"/>
      <c r="N477" s="77"/>
      <c r="O477" s="77"/>
      <c r="P477" s="77">
        <v>4</v>
      </c>
      <c r="Q477" s="136">
        <v>4</v>
      </c>
      <c r="R477" s="136">
        <v>4</v>
      </c>
      <c r="S477" s="136">
        <v>4</v>
      </c>
      <c r="T477" s="73">
        <f t="shared" si="23"/>
        <v>0</v>
      </c>
      <c r="U477" s="151"/>
      <c r="V477" s="182"/>
      <c r="W477" s="163"/>
      <c r="X477" s="60">
        <f>VLOOKUP(B477,'[3]ВОМ КГ-3 СОЭКС'!$C$3:$G$2063,5,0)</f>
        <v>1868.8</v>
      </c>
      <c r="Y477" s="161">
        <f t="shared" si="22"/>
        <v>0</v>
      </c>
    </row>
    <row r="478" spans="1:25" x14ac:dyDescent="0.3">
      <c r="A478" s="131" t="s">
        <v>1482</v>
      </c>
      <c r="B478" s="132" t="s">
        <v>2663</v>
      </c>
      <c r="C478" s="132" t="s">
        <v>4186</v>
      </c>
      <c r="D478" s="92">
        <v>8</v>
      </c>
      <c r="E478" s="133">
        <v>113.4</v>
      </c>
      <c r="F478" s="134">
        <v>907.2</v>
      </c>
      <c r="G478" s="135">
        <v>3.02</v>
      </c>
      <c r="H478" s="135">
        <v>24.16</v>
      </c>
      <c r="I478" s="92" t="s">
        <v>170</v>
      </c>
      <c r="J478" s="92">
        <f>VLOOKUP(B478,'[1]09.02.2026'!$C$3:$J$2063,8,0)</f>
        <v>0</v>
      </c>
      <c r="K478" s="92">
        <f t="shared" si="24"/>
        <v>0</v>
      </c>
      <c r="L478" s="77"/>
      <c r="M478" s="77"/>
      <c r="N478" s="77"/>
      <c r="O478" s="77"/>
      <c r="P478" s="77">
        <v>2</v>
      </c>
      <c r="Q478" s="136">
        <v>2</v>
      </c>
      <c r="R478" s="136">
        <v>2</v>
      </c>
      <c r="S478" s="136">
        <v>2</v>
      </c>
      <c r="T478" s="73">
        <f t="shared" si="23"/>
        <v>0</v>
      </c>
      <c r="U478" s="151"/>
      <c r="V478" s="182"/>
      <c r="W478" s="163"/>
      <c r="X478" s="60">
        <f>VLOOKUP(B478,'[3]ВОМ КГ-3 СОЭКС'!$C$3:$G$2063,5,0)</f>
        <v>907.2</v>
      </c>
      <c r="Y478" s="161">
        <f t="shared" si="22"/>
        <v>0</v>
      </c>
    </row>
    <row r="479" spans="1:25" x14ac:dyDescent="0.3">
      <c r="A479" s="131" t="s">
        <v>1485</v>
      </c>
      <c r="B479" s="132" t="s">
        <v>2664</v>
      </c>
      <c r="C479" s="132" t="s">
        <v>4187</v>
      </c>
      <c r="D479" s="92">
        <v>4</v>
      </c>
      <c r="E479" s="133">
        <v>111.8</v>
      </c>
      <c r="F479" s="134">
        <v>447.2</v>
      </c>
      <c r="G479" s="135">
        <v>2.98</v>
      </c>
      <c r="H479" s="135">
        <v>11.92</v>
      </c>
      <c r="I479" s="92" t="s">
        <v>170</v>
      </c>
      <c r="J479" s="92">
        <f>VLOOKUP(B479,'[1]09.02.2026'!$C$3:$J$2063,8,0)</f>
        <v>0</v>
      </c>
      <c r="K479" s="92">
        <f t="shared" si="24"/>
        <v>0</v>
      </c>
      <c r="L479" s="77"/>
      <c r="M479" s="77"/>
      <c r="N479" s="77"/>
      <c r="O479" s="77"/>
      <c r="P479" s="77"/>
      <c r="Q479" s="136"/>
      <c r="R479" s="136"/>
      <c r="S479" s="136"/>
      <c r="T479" s="73">
        <f t="shared" si="23"/>
        <v>4</v>
      </c>
      <c r="U479" s="151" t="s">
        <v>1772</v>
      </c>
      <c r="V479" s="182"/>
      <c r="W479" s="163"/>
      <c r="X479" s="60">
        <f>VLOOKUP(B479,'[3]ВОМ КГ-3 СОЭКС'!$C$3:$G$2063,5,0)</f>
        <v>447.2</v>
      </c>
      <c r="Y479" s="161">
        <f t="shared" si="22"/>
        <v>0</v>
      </c>
    </row>
    <row r="480" spans="1:25" x14ac:dyDescent="0.3">
      <c r="A480" s="131" t="s">
        <v>1488</v>
      </c>
      <c r="B480" s="132" t="s">
        <v>2665</v>
      </c>
      <c r="C480" s="132" t="s">
        <v>4188</v>
      </c>
      <c r="D480" s="92">
        <v>1</v>
      </c>
      <c r="E480" s="133">
        <v>19.8</v>
      </c>
      <c r="F480" s="134">
        <v>19.8</v>
      </c>
      <c r="G480" s="135">
        <v>0.56000000000000005</v>
      </c>
      <c r="H480" s="135">
        <v>0.56000000000000005</v>
      </c>
      <c r="I480" s="92" t="s">
        <v>170</v>
      </c>
      <c r="J480" s="92">
        <f>VLOOKUP(B480,'[1]09.02.2026'!$C$3:$J$2063,8,0)</f>
        <v>0</v>
      </c>
      <c r="K480" s="92">
        <f t="shared" si="24"/>
        <v>0</v>
      </c>
      <c r="L480" s="77"/>
      <c r="M480" s="77"/>
      <c r="N480" s="77"/>
      <c r="O480" s="77"/>
      <c r="P480" s="77"/>
      <c r="Q480" s="136"/>
      <c r="R480" s="136"/>
      <c r="S480" s="136"/>
      <c r="T480" s="73">
        <f t="shared" si="23"/>
        <v>1</v>
      </c>
      <c r="U480" s="151" t="s">
        <v>1772</v>
      </c>
      <c r="V480" s="182"/>
      <c r="W480" s="163"/>
      <c r="X480" s="60">
        <f>VLOOKUP(B480,'[3]ВОМ КГ-3 СОЭКС'!$C$3:$G$2063,5,0)</f>
        <v>19.8</v>
      </c>
      <c r="Y480" s="161">
        <f t="shared" si="22"/>
        <v>0</v>
      </c>
    </row>
    <row r="481" spans="1:25" x14ac:dyDescent="0.3">
      <c r="A481" s="131" t="s">
        <v>1491</v>
      </c>
      <c r="B481" s="132" t="s">
        <v>2666</v>
      </c>
      <c r="C481" s="132" t="s">
        <v>4189</v>
      </c>
      <c r="D481" s="92">
        <v>4</v>
      </c>
      <c r="E481" s="133">
        <v>16.100000000000001</v>
      </c>
      <c r="F481" s="134">
        <v>64.400000000000006</v>
      </c>
      <c r="G481" s="135">
        <v>0.44</v>
      </c>
      <c r="H481" s="135">
        <v>1.76</v>
      </c>
      <c r="I481" s="92" t="s">
        <v>170</v>
      </c>
      <c r="J481" s="92">
        <f>VLOOKUP(B481,'[1]09.02.2026'!$C$3:$J$2063,8,0)</f>
        <v>0</v>
      </c>
      <c r="K481" s="92">
        <f t="shared" si="24"/>
        <v>0</v>
      </c>
      <c r="L481" s="77"/>
      <c r="M481" s="77"/>
      <c r="N481" s="77"/>
      <c r="O481" s="77"/>
      <c r="P481" s="77"/>
      <c r="Q481" s="136"/>
      <c r="R481" s="136"/>
      <c r="S481" s="136"/>
      <c r="T481" s="73">
        <f t="shared" si="23"/>
        <v>4</v>
      </c>
      <c r="U481" s="151" t="s">
        <v>1772</v>
      </c>
      <c r="V481" s="182"/>
      <c r="W481" s="163"/>
      <c r="X481" s="60">
        <f>VLOOKUP(B481,'[3]ВОМ КГ-3 СОЭКС'!$C$3:$G$2063,5,0)</f>
        <v>64.400000000000006</v>
      </c>
      <c r="Y481" s="161">
        <f t="shared" si="22"/>
        <v>0</v>
      </c>
    </row>
    <row r="482" spans="1:25" x14ac:dyDescent="0.3">
      <c r="A482" s="131" t="s">
        <v>1494</v>
      </c>
      <c r="B482" s="132" t="s">
        <v>2667</v>
      </c>
      <c r="C482" s="132" t="s">
        <v>4190</v>
      </c>
      <c r="D482" s="92">
        <v>1</v>
      </c>
      <c r="E482" s="133">
        <v>14.3</v>
      </c>
      <c r="F482" s="134">
        <v>14.3</v>
      </c>
      <c r="G482" s="135">
        <v>0.4</v>
      </c>
      <c r="H482" s="135">
        <v>0.4</v>
      </c>
      <c r="I482" s="92" t="s">
        <v>170</v>
      </c>
      <c r="J482" s="92">
        <f>VLOOKUP(B482,'[1]09.02.2026'!$C$3:$J$2063,8,0)</f>
        <v>0</v>
      </c>
      <c r="K482" s="92">
        <f t="shared" si="24"/>
        <v>0</v>
      </c>
      <c r="L482" s="77"/>
      <c r="M482" s="77"/>
      <c r="N482" s="77"/>
      <c r="O482" s="77"/>
      <c r="P482" s="77"/>
      <c r="Q482" s="136"/>
      <c r="R482" s="136"/>
      <c r="S482" s="136"/>
      <c r="T482" s="73">
        <f t="shared" si="23"/>
        <v>1</v>
      </c>
      <c r="U482" s="151" t="s">
        <v>1772</v>
      </c>
      <c r="V482" s="182"/>
      <c r="W482" s="163"/>
      <c r="X482" s="60">
        <f>VLOOKUP(B482,'[3]ВОМ КГ-3 СОЭКС'!$C$3:$G$2063,5,0)</f>
        <v>14.3</v>
      </c>
      <c r="Y482" s="161">
        <f t="shared" si="22"/>
        <v>0</v>
      </c>
    </row>
    <row r="483" spans="1:25" ht="31.2" x14ac:dyDescent="0.3">
      <c r="A483" s="131" t="s">
        <v>1497</v>
      </c>
      <c r="B483" s="132" t="s">
        <v>2668</v>
      </c>
      <c r="C483" s="132" t="s">
        <v>4191</v>
      </c>
      <c r="D483" s="92">
        <v>7</v>
      </c>
      <c r="E483" s="133">
        <v>14.9</v>
      </c>
      <c r="F483" s="134">
        <v>104.3</v>
      </c>
      <c r="G483" s="135">
        <v>0.43</v>
      </c>
      <c r="H483" s="135">
        <v>3.01</v>
      </c>
      <c r="I483" s="92" t="s">
        <v>170</v>
      </c>
      <c r="J483" s="92">
        <f>VLOOKUP(B483,'[1]09.02.2026'!$C$3:$J$2063,8,0)</f>
        <v>0</v>
      </c>
      <c r="K483" s="92">
        <f t="shared" si="24"/>
        <v>0</v>
      </c>
      <c r="L483" s="77"/>
      <c r="M483" s="77"/>
      <c r="N483" s="77"/>
      <c r="O483" s="77"/>
      <c r="P483" s="77">
        <v>1</v>
      </c>
      <c r="Q483" s="136"/>
      <c r="R483" s="136"/>
      <c r="S483" s="136"/>
      <c r="T483" s="73">
        <f t="shared" si="23"/>
        <v>6</v>
      </c>
      <c r="U483" s="151" t="s">
        <v>1775</v>
      </c>
      <c r="V483" s="182"/>
      <c r="W483" s="163"/>
      <c r="X483" s="60">
        <f>VLOOKUP(B483,'[3]ВОМ КГ-3 СОЭКС'!$C$3:$G$2063,5,0)</f>
        <v>104.3</v>
      </c>
      <c r="Y483" s="161">
        <f t="shared" si="22"/>
        <v>0</v>
      </c>
    </row>
    <row r="484" spans="1:25" x14ac:dyDescent="0.3">
      <c r="A484" s="131" t="s">
        <v>1500</v>
      </c>
      <c r="B484" s="132" t="s">
        <v>2669</v>
      </c>
      <c r="C484" s="132" t="s">
        <v>4192</v>
      </c>
      <c r="D484" s="92">
        <v>18</v>
      </c>
      <c r="E484" s="133">
        <v>4.8</v>
      </c>
      <c r="F484" s="134">
        <v>86.4</v>
      </c>
      <c r="G484" s="135">
        <v>0.25</v>
      </c>
      <c r="H484" s="135">
        <v>4.5</v>
      </c>
      <c r="I484" s="92" t="s">
        <v>170</v>
      </c>
      <c r="J484" s="92">
        <f>VLOOKUP(B484,'[1]09.02.2026'!$C$3:$J$2063,8,0)</f>
        <v>0</v>
      </c>
      <c r="K484" s="92">
        <f t="shared" si="24"/>
        <v>0</v>
      </c>
      <c r="L484" s="77"/>
      <c r="M484" s="77"/>
      <c r="N484" s="77"/>
      <c r="O484" s="77"/>
      <c r="P484" s="77"/>
      <c r="Q484" s="136"/>
      <c r="R484" s="136"/>
      <c r="S484" s="136"/>
      <c r="T484" s="73">
        <f t="shared" si="23"/>
        <v>18</v>
      </c>
      <c r="U484" s="151" t="s">
        <v>1772</v>
      </c>
      <c r="V484" s="182"/>
      <c r="W484" s="163"/>
      <c r="X484" s="60">
        <f>VLOOKUP(B484,'[3]ВОМ КГ-3 СОЭКС'!$C$3:$G$2063,5,0)</f>
        <v>86.4</v>
      </c>
      <c r="Y484" s="161">
        <f t="shared" si="22"/>
        <v>0</v>
      </c>
    </row>
    <row r="485" spans="1:25" x14ac:dyDescent="0.3">
      <c r="A485" s="131" t="s">
        <v>1503</v>
      </c>
      <c r="B485" s="132" t="s">
        <v>2670</v>
      </c>
      <c r="C485" s="132" t="s">
        <v>4193</v>
      </c>
      <c r="D485" s="92">
        <v>16</v>
      </c>
      <c r="E485" s="133">
        <v>235.1</v>
      </c>
      <c r="F485" s="134">
        <v>3761.6</v>
      </c>
      <c r="G485" s="135">
        <v>6.19</v>
      </c>
      <c r="H485" s="135">
        <v>99.04</v>
      </c>
      <c r="I485" s="92" t="s">
        <v>165</v>
      </c>
      <c r="J485" s="92">
        <f>VLOOKUP(B485,'[1]09.02.2026'!$C$3:$J$2063,8,0)</f>
        <v>0</v>
      </c>
      <c r="K485" s="92">
        <f t="shared" si="24"/>
        <v>0</v>
      </c>
      <c r="L485" s="77">
        <v>2</v>
      </c>
      <c r="M485" s="77">
        <v>2</v>
      </c>
      <c r="N485" s="77">
        <v>2</v>
      </c>
      <c r="O485" s="77">
        <v>2</v>
      </c>
      <c r="P485" s="77">
        <v>2</v>
      </c>
      <c r="Q485" s="136">
        <v>2</v>
      </c>
      <c r="R485" s="136">
        <v>2</v>
      </c>
      <c r="S485" s="136">
        <v>2</v>
      </c>
      <c r="T485" s="73">
        <f t="shared" si="23"/>
        <v>0</v>
      </c>
      <c r="U485" s="151"/>
      <c r="V485" s="182"/>
      <c r="W485" s="163"/>
      <c r="X485" s="60">
        <f>VLOOKUP(B485,'[3]ВОМ КГ-3 СОЭКС'!$C$3:$G$2063,5,0)</f>
        <v>3761.6</v>
      </c>
      <c r="Y485" s="161">
        <f t="shared" si="22"/>
        <v>0</v>
      </c>
    </row>
    <row r="486" spans="1:25" x14ac:dyDescent="0.3">
      <c r="A486" s="131" t="s">
        <v>1506</v>
      </c>
      <c r="B486" s="132" t="s">
        <v>2671</v>
      </c>
      <c r="C486" s="132" t="s">
        <v>4194</v>
      </c>
      <c r="D486" s="92">
        <v>16</v>
      </c>
      <c r="E486" s="133">
        <v>232.1</v>
      </c>
      <c r="F486" s="134">
        <v>3713.6</v>
      </c>
      <c r="G486" s="135">
        <v>6.11</v>
      </c>
      <c r="H486" s="135">
        <v>97.76</v>
      </c>
      <c r="I486" s="92" t="s">
        <v>165</v>
      </c>
      <c r="J486" s="92">
        <f>VLOOKUP(B486,'[1]09.02.2026'!$C$3:$J$2063,8,0)</f>
        <v>0</v>
      </c>
      <c r="K486" s="92">
        <f t="shared" si="24"/>
        <v>0</v>
      </c>
      <c r="L486" s="77">
        <v>2</v>
      </c>
      <c r="M486" s="77">
        <v>2</v>
      </c>
      <c r="N486" s="77">
        <v>2</v>
      </c>
      <c r="O486" s="77">
        <v>2</v>
      </c>
      <c r="P486" s="77">
        <v>2</v>
      </c>
      <c r="Q486" s="136">
        <v>2</v>
      </c>
      <c r="R486" s="136">
        <v>2</v>
      </c>
      <c r="S486" s="136">
        <v>2</v>
      </c>
      <c r="T486" s="73">
        <f t="shared" si="23"/>
        <v>0</v>
      </c>
      <c r="U486" s="151"/>
      <c r="V486" s="182"/>
      <c r="W486" s="163"/>
      <c r="X486" s="60">
        <f>VLOOKUP(B486,'[3]ВОМ КГ-3 СОЭКС'!$C$3:$G$2063,5,0)</f>
        <v>3713.6</v>
      </c>
      <c r="Y486" s="161">
        <f t="shared" si="22"/>
        <v>0</v>
      </c>
    </row>
    <row r="487" spans="1:25" x14ac:dyDescent="0.3">
      <c r="A487" s="131" t="s">
        <v>1509</v>
      </c>
      <c r="B487" s="132" t="s">
        <v>2672</v>
      </c>
      <c r="C487" s="132" t="s">
        <v>4195</v>
      </c>
      <c r="D487" s="92">
        <v>4</v>
      </c>
      <c r="E487" s="133">
        <v>240.1</v>
      </c>
      <c r="F487" s="134">
        <v>960.4</v>
      </c>
      <c r="G487" s="135">
        <v>6.32</v>
      </c>
      <c r="H487" s="135">
        <v>25.28</v>
      </c>
      <c r="I487" s="92" t="s">
        <v>165</v>
      </c>
      <c r="J487" s="92">
        <f>VLOOKUP(B487,'[1]09.02.2026'!$C$3:$J$2063,8,0)</f>
        <v>0</v>
      </c>
      <c r="K487" s="92">
        <f t="shared" si="24"/>
        <v>0</v>
      </c>
      <c r="L487" s="77"/>
      <c r="M487" s="77"/>
      <c r="N487" s="77"/>
      <c r="O487" s="77"/>
      <c r="P487" s="77">
        <v>4</v>
      </c>
      <c r="Q487" s="136"/>
      <c r="R487" s="136"/>
      <c r="S487" s="136"/>
      <c r="T487" s="73">
        <f t="shared" si="23"/>
        <v>0</v>
      </c>
      <c r="U487" s="151"/>
      <c r="V487" s="182"/>
      <c r="W487" s="163"/>
      <c r="X487" s="60">
        <f>VLOOKUP(B487,'[3]ВОМ КГ-3 СОЭКС'!$C$3:$G$2063,5,0)</f>
        <v>960.4</v>
      </c>
      <c r="Y487" s="161">
        <f t="shared" si="22"/>
        <v>0</v>
      </c>
    </row>
    <row r="488" spans="1:25" x14ac:dyDescent="0.3">
      <c r="A488" s="131" t="s">
        <v>1512</v>
      </c>
      <c r="B488" s="132" t="s">
        <v>2673</v>
      </c>
      <c r="C488" s="132" t="s">
        <v>4196</v>
      </c>
      <c r="D488" s="92">
        <v>2</v>
      </c>
      <c r="E488" s="133">
        <v>230</v>
      </c>
      <c r="F488" s="134">
        <v>460</v>
      </c>
      <c r="G488" s="135">
        <v>6.06</v>
      </c>
      <c r="H488" s="135">
        <v>12.12</v>
      </c>
      <c r="I488" s="92" t="s">
        <v>165</v>
      </c>
      <c r="J488" s="92">
        <f>VLOOKUP(B488,'[1]09.02.2026'!$C$3:$J$2063,8,0)</f>
        <v>0</v>
      </c>
      <c r="K488" s="92">
        <f t="shared" si="24"/>
        <v>0</v>
      </c>
      <c r="L488" s="77"/>
      <c r="M488" s="77"/>
      <c r="N488" s="77"/>
      <c r="O488" s="77"/>
      <c r="P488" s="77">
        <v>2</v>
      </c>
      <c r="Q488" s="136"/>
      <c r="R488" s="136"/>
      <c r="S488" s="136"/>
      <c r="T488" s="73">
        <f t="shared" si="23"/>
        <v>0</v>
      </c>
      <c r="U488" s="151"/>
      <c r="V488" s="182"/>
      <c r="W488" s="163"/>
      <c r="X488" s="60">
        <f>VLOOKUP(B488,'[3]ВОМ КГ-3 СОЭКС'!$C$3:$G$2063,5,0)</f>
        <v>460</v>
      </c>
      <c r="Y488" s="161">
        <f t="shared" si="22"/>
        <v>0</v>
      </c>
    </row>
    <row r="489" spans="1:25" x14ac:dyDescent="0.3">
      <c r="A489" s="131" t="s">
        <v>1515</v>
      </c>
      <c r="B489" s="132" t="s">
        <v>2674</v>
      </c>
      <c r="C489" s="132" t="s">
        <v>4197</v>
      </c>
      <c r="D489" s="92">
        <v>2</v>
      </c>
      <c r="E489" s="133">
        <v>377.3</v>
      </c>
      <c r="F489" s="134">
        <v>754.6</v>
      </c>
      <c r="G489" s="135">
        <v>8.2200000000000006</v>
      </c>
      <c r="H489" s="135">
        <v>16.440000000000001</v>
      </c>
      <c r="I489" s="92" t="s">
        <v>165</v>
      </c>
      <c r="J489" s="92">
        <f>VLOOKUP(B489,'[1]09.02.2026'!$C$3:$J$2063,8,0)</f>
        <v>0</v>
      </c>
      <c r="K489" s="92">
        <f t="shared" si="24"/>
        <v>0</v>
      </c>
      <c r="L489" s="77"/>
      <c r="M489" s="77"/>
      <c r="N489" s="77"/>
      <c r="O489" s="77"/>
      <c r="P489" s="77">
        <v>2</v>
      </c>
      <c r="Q489" s="136"/>
      <c r="R489" s="136"/>
      <c r="S489" s="136"/>
      <c r="T489" s="73">
        <f t="shared" si="23"/>
        <v>0</v>
      </c>
      <c r="U489" s="151"/>
      <c r="V489" s="182"/>
      <c r="W489" s="163"/>
      <c r="X489" s="60">
        <f>VLOOKUP(B489,'[3]ВОМ КГ-3 СОЭКС'!$C$3:$G$2063,5,0)</f>
        <v>754.6</v>
      </c>
      <c r="Y489" s="161">
        <f t="shared" si="22"/>
        <v>0</v>
      </c>
    </row>
    <row r="490" spans="1:25" x14ac:dyDescent="0.3">
      <c r="A490" s="131" t="s">
        <v>1518</v>
      </c>
      <c r="B490" s="132" t="s">
        <v>2675</v>
      </c>
      <c r="C490" s="132" t="s">
        <v>4198</v>
      </c>
      <c r="D490" s="92">
        <v>1</v>
      </c>
      <c r="E490" s="133">
        <v>212.7</v>
      </c>
      <c r="F490" s="134">
        <v>212.7</v>
      </c>
      <c r="G490" s="135">
        <v>4.84</v>
      </c>
      <c r="H490" s="135">
        <v>4.84</v>
      </c>
      <c r="I490" s="92" t="s">
        <v>165</v>
      </c>
      <c r="J490" s="92">
        <f>VLOOKUP(B490,'[1]09.02.2026'!$C$3:$J$2063,8,0)</f>
        <v>0</v>
      </c>
      <c r="K490" s="92">
        <f t="shared" si="24"/>
        <v>0</v>
      </c>
      <c r="L490" s="77"/>
      <c r="M490" s="77"/>
      <c r="N490" s="77"/>
      <c r="O490" s="77"/>
      <c r="P490" s="77">
        <v>1</v>
      </c>
      <c r="Q490" s="136"/>
      <c r="R490" s="136"/>
      <c r="S490" s="136"/>
      <c r="T490" s="73">
        <f t="shared" si="23"/>
        <v>0</v>
      </c>
      <c r="U490" s="151"/>
      <c r="V490" s="182"/>
      <c r="W490" s="163"/>
      <c r="X490" s="60">
        <f>VLOOKUP(B490,'[3]ВОМ КГ-3 СОЭКС'!$C$3:$G$2063,5,0)</f>
        <v>212.7</v>
      </c>
      <c r="Y490" s="161">
        <f t="shared" si="22"/>
        <v>0</v>
      </c>
    </row>
    <row r="491" spans="1:25" x14ac:dyDescent="0.3">
      <c r="A491" s="131" t="s">
        <v>1521</v>
      </c>
      <c r="B491" s="132" t="s">
        <v>2676</v>
      </c>
      <c r="C491" s="132" t="s">
        <v>4199</v>
      </c>
      <c r="D491" s="92">
        <v>2</v>
      </c>
      <c r="E491" s="133">
        <v>214.9</v>
      </c>
      <c r="F491" s="134">
        <v>429.8</v>
      </c>
      <c r="G491" s="135">
        <v>4.8899999999999997</v>
      </c>
      <c r="H491" s="135">
        <v>9.7799999999999994</v>
      </c>
      <c r="I491" s="92" t="s">
        <v>165</v>
      </c>
      <c r="J491" s="92">
        <f>VLOOKUP(B491,'[1]09.02.2026'!$C$3:$J$2063,8,0)</f>
        <v>0</v>
      </c>
      <c r="K491" s="92">
        <f t="shared" si="24"/>
        <v>0</v>
      </c>
      <c r="L491" s="77"/>
      <c r="M491" s="77"/>
      <c r="N491" s="77"/>
      <c r="O491" s="77"/>
      <c r="P491" s="77">
        <v>2</v>
      </c>
      <c r="Q491" s="136"/>
      <c r="R491" s="136"/>
      <c r="S491" s="136"/>
      <c r="T491" s="73">
        <f t="shared" si="23"/>
        <v>0</v>
      </c>
      <c r="U491" s="151"/>
      <c r="V491" s="182"/>
      <c r="W491" s="163"/>
      <c r="X491" s="60">
        <f>VLOOKUP(B491,'[3]ВОМ КГ-3 СОЭКС'!$C$3:$G$2063,5,0)</f>
        <v>429.8</v>
      </c>
      <c r="Y491" s="161">
        <f t="shared" si="22"/>
        <v>0</v>
      </c>
    </row>
    <row r="492" spans="1:25" x14ac:dyDescent="0.3">
      <c r="A492" s="131" t="s">
        <v>1524</v>
      </c>
      <c r="B492" s="132" t="s">
        <v>2677</v>
      </c>
      <c r="C492" s="132" t="s">
        <v>4200</v>
      </c>
      <c r="D492" s="92">
        <v>1</v>
      </c>
      <c r="E492" s="133">
        <v>212.7</v>
      </c>
      <c r="F492" s="134">
        <v>212.7</v>
      </c>
      <c r="G492" s="135">
        <v>4.84</v>
      </c>
      <c r="H492" s="135">
        <v>4.84</v>
      </c>
      <c r="I492" s="92" t="s">
        <v>165</v>
      </c>
      <c r="J492" s="92">
        <f>VLOOKUP(B492,'[1]09.02.2026'!$C$3:$J$2063,8,0)</f>
        <v>0</v>
      </c>
      <c r="K492" s="92">
        <f t="shared" si="24"/>
        <v>0</v>
      </c>
      <c r="L492" s="77"/>
      <c r="M492" s="77"/>
      <c r="N492" s="77"/>
      <c r="O492" s="77"/>
      <c r="P492" s="77">
        <v>1</v>
      </c>
      <c r="Q492" s="136"/>
      <c r="R492" s="136"/>
      <c r="S492" s="136"/>
      <c r="T492" s="73">
        <f t="shared" si="23"/>
        <v>0</v>
      </c>
      <c r="U492" s="151"/>
      <c r="V492" s="182"/>
      <c r="W492" s="163"/>
      <c r="X492" s="60">
        <f>VLOOKUP(B492,'[3]ВОМ КГ-3 СОЭКС'!$C$3:$G$2063,5,0)</f>
        <v>212.7</v>
      </c>
      <c r="Y492" s="161">
        <f t="shared" si="22"/>
        <v>0</v>
      </c>
    </row>
    <row r="493" spans="1:25" x14ac:dyDescent="0.3">
      <c r="A493" s="131" t="s">
        <v>1527</v>
      </c>
      <c r="B493" s="132" t="s">
        <v>2678</v>
      </c>
      <c r="C493" s="132" t="s">
        <v>4201</v>
      </c>
      <c r="D493" s="92">
        <v>2</v>
      </c>
      <c r="E493" s="133">
        <v>103.8</v>
      </c>
      <c r="F493" s="134">
        <v>207.6</v>
      </c>
      <c r="G493" s="135">
        <v>2.86</v>
      </c>
      <c r="H493" s="135">
        <v>5.72</v>
      </c>
      <c r="I493" s="92" t="s">
        <v>165</v>
      </c>
      <c r="J493" s="92">
        <f>VLOOKUP(B493,'[1]09.02.2026'!$C$3:$J$2063,8,0)</f>
        <v>0</v>
      </c>
      <c r="K493" s="92">
        <f t="shared" si="24"/>
        <v>0</v>
      </c>
      <c r="L493" s="77"/>
      <c r="M493" s="77"/>
      <c r="N493" s="77"/>
      <c r="O493" s="77"/>
      <c r="P493" s="77">
        <v>2</v>
      </c>
      <c r="Q493" s="136"/>
      <c r="R493" s="136"/>
      <c r="S493" s="136"/>
      <c r="T493" s="73">
        <f t="shared" si="23"/>
        <v>0</v>
      </c>
      <c r="U493" s="151"/>
      <c r="V493" s="182"/>
      <c r="W493" s="163"/>
      <c r="X493" s="60">
        <f>VLOOKUP(B493,'[3]ВОМ КГ-3 СОЭКС'!$C$3:$G$2063,5,0)</f>
        <v>207.6</v>
      </c>
      <c r="Y493" s="161">
        <f t="shared" si="22"/>
        <v>0</v>
      </c>
    </row>
    <row r="494" spans="1:25" x14ac:dyDescent="0.3">
      <c r="A494" s="131" t="s">
        <v>1530</v>
      </c>
      <c r="B494" s="132" t="s">
        <v>2679</v>
      </c>
      <c r="C494" s="132" t="s">
        <v>4202</v>
      </c>
      <c r="D494" s="92">
        <v>2</v>
      </c>
      <c r="E494" s="133">
        <v>106.7</v>
      </c>
      <c r="F494" s="134">
        <v>213.4</v>
      </c>
      <c r="G494" s="135">
        <v>2.93</v>
      </c>
      <c r="H494" s="135">
        <v>5.86</v>
      </c>
      <c r="I494" s="92" t="s">
        <v>165</v>
      </c>
      <c r="J494" s="92">
        <f>VLOOKUP(B494,'[1]09.02.2026'!$C$3:$J$2063,8,0)</f>
        <v>0</v>
      </c>
      <c r="K494" s="92">
        <f t="shared" si="24"/>
        <v>0</v>
      </c>
      <c r="L494" s="77"/>
      <c r="M494" s="77"/>
      <c r="N494" s="77"/>
      <c r="O494" s="77"/>
      <c r="P494" s="77">
        <v>2</v>
      </c>
      <c r="Q494" s="136"/>
      <c r="R494" s="136"/>
      <c r="S494" s="136"/>
      <c r="T494" s="73">
        <f t="shared" si="23"/>
        <v>0</v>
      </c>
      <c r="U494" s="151"/>
      <c r="V494" s="182"/>
      <c r="W494" s="163"/>
      <c r="X494" s="60">
        <f>VLOOKUP(B494,'[3]ВОМ КГ-3 СОЭКС'!$C$3:$G$2063,5,0)</f>
        <v>213.4</v>
      </c>
      <c r="Y494" s="161">
        <f t="shared" si="22"/>
        <v>0</v>
      </c>
    </row>
    <row r="495" spans="1:25" x14ac:dyDescent="0.3">
      <c r="A495" s="131" t="s">
        <v>1533</v>
      </c>
      <c r="B495" s="132" t="s">
        <v>2680</v>
      </c>
      <c r="C495" s="132" t="s">
        <v>4203</v>
      </c>
      <c r="D495" s="92">
        <v>8</v>
      </c>
      <c r="E495" s="133">
        <v>55</v>
      </c>
      <c r="F495" s="134">
        <v>440</v>
      </c>
      <c r="G495" s="135">
        <v>1.78</v>
      </c>
      <c r="H495" s="135">
        <v>14.24</v>
      </c>
      <c r="I495" s="92" t="s">
        <v>165</v>
      </c>
      <c r="J495" s="92">
        <f>VLOOKUP(B495,'[1]09.02.2026'!$C$3:$J$2063,8,0)</f>
        <v>0</v>
      </c>
      <c r="K495" s="92">
        <f t="shared" si="24"/>
        <v>0</v>
      </c>
      <c r="L495" s="77"/>
      <c r="M495" s="77">
        <v>4</v>
      </c>
      <c r="N495" s="77">
        <v>4</v>
      </c>
      <c r="O495" s="77"/>
      <c r="P495" s="77"/>
      <c r="Q495" s="136"/>
      <c r="R495" s="136"/>
      <c r="S495" s="136"/>
      <c r="T495" s="73">
        <f t="shared" si="23"/>
        <v>0</v>
      </c>
      <c r="U495" s="151"/>
      <c r="V495" s="182"/>
      <c r="W495" s="163"/>
      <c r="X495" s="60">
        <f>VLOOKUP(B495,'[3]ВОМ КГ-3 СОЭКС'!$C$3:$G$2063,5,0)</f>
        <v>440</v>
      </c>
      <c r="Y495" s="161">
        <f t="shared" si="22"/>
        <v>0</v>
      </c>
    </row>
    <row r="496" spans="1:25" x14ac:dyDescent="0.3">
      <c r="A496" s="131" t="s">
        <v>1536</v>
      </c>
      <c r="B496" s="132" t="s">
        <v>2681</v>
      </c>
      <c r="C496" s="132" t="s">
        <v>4204</v>
      </c>
      <c r="D496" s="92">
        <v>4</v>
      </c>
      <c r="E496" s="133">
        <v>53.9</v>
      </c>
      <c r="F496" s="134">
        <v>215.6</v>
      </c>
      <c r="G496" s="135">
        <v>1.75</v>
      </c>
      <c r="H496" s="135">
        <v>7</v>
      </c>
      <c r="I496" s="92" t="s">
        <v>165</v>
      </c>
      <c r="J496" s="92">
        <f>VLOOKUP(B496,'[1]09.02.2026'!$C$3:$J$2063,8,0)</f>
        <v>0</v>
      </c>
      <c r="K496" s="92">
        <f t="shared" si="24"/>
        <v>0</v>
      </c>
      <c r="L496" s="77"/>
      <c r="M496" s="77"/>
      <c r="N496" s="77"/>
      <c r="O496" s="77">
        <v>4</v>
      </c>
      <c r="P496" s="77"/>
      <c r="Q496" s="136"/>
      <c r="R496" s="136"/>
      <c r="S496" s="136"/>
      <c r="T496" s="73">
        <f t="shared" si="23"/>
        <v>0</v>
      </c>
      <c r="U496" s="151"/>
      <c r="V496" s="182"/>
      <c r="W496" s="163"/>
      <c r="X496" s="60">
        <f>VLOOKUP(B496,'[3]ВОМ КГ-3 СОЭКС'!$C$3:$G$2063,5,0)</f>
        <v>215.6</v>
      </c>
      <c r="Y496" s="161">
        <f t="shared" si="22"/>
        <v>0</v>
      </c>
    </row>
    <row r="497" spans="1:25" x14ac:dyDescent="0.3">
      <c r="A497" s="131" t="s">
        <v>1539</v>
      </c>
      <c r="B497" s="132" t="s">
        <v>2682</v>
      </c>
      <c r="C497" s="132" t="s">
        <v>4205</v>
      </c>
      <c r="D497" s="92">
        <v>17</v>
      </c>
      <c r="E497" s="133">
        <v>53.5</v>
      </c>
      <c r="F497" s="134">
        <v>909.5</v>
      </c>
      <c r="G497" s="135">
        <v>1.73</v>
      </c>
      <c r="H497" s="135">
        <v>29.41</v>
      </c>
      <c r="I497" s="92" t="s">
        <v>165</v>
      </c>
      <c r="J497" s="92">
        <f>VLOOKUP(B497,'[1]09.02.2026'!$C$3:$J$2063,8,0)</f>
        <v>0</v>
      </c>
      <c r="K497" s="92">
        <f t="shared" si="24"/>
        <v>0</v>
      </c>
      <c r="L497" s="77"/>
      <c r="M497" s="77"/>
      <c r="N497" s="77"/>
      <c r="O497" s="77"/>
      <c r="P497" s="77">
        <v>5</v>
      </c>
      <c r="Q497" s="136">
        <v>4</v>
      </c>
      <c r="R497" s="136">
        <v>4</v>
      </c>
      <c r="S497" s="136">
        <v>4</v>
      </c>
      <c r="T497" s="73">
        <f t="shared" si="23"/>
        <v>0</v>
      </c>
      <c r="U497" s="151"/>
      <c r="V497" s="182"/>
      <c r="W497" s="163"/>
      <c r="X497" s="60">
        <f>VLOOKUP(B497,'[3]ВОМ КГ-3 СОЭКС'!$C$3:$G$2063,5,0)</f>
        <v>909.5</v>
      </c>
      <c r="Y497" s="161">
        <f t="shared" si="22"/>
        <v>0</v>
      </c>
    </row>
    <row r="498" spans="1:25" x14ac:dyDescent="0.3">
      <c r="A498" s="131" t="s">
        <v>1542</v>
      </c>
      <c r="B498" s="132" t="s">
        <v>2683</v>
      </c>
      <c r="C498" s="132" t="s">
        <v>4206</v>
      </c>
      <c r="D498" s="92">
        <v>1</v>
      </c>
      <c r="E498" s="133">
        <v>46.4</v>
      </c>
      <c r="F498" s="134">
        <v>46.4</v>
      </c>
      <c r="G498" s="135">
        <v>1.5</v>
      </c>
      <c r="H498" s="135">
        <v>1.5</v>
      </c>
      <c r="I498" s="92" t="s">
        <v>165</v>
      </c>
      <c r="J498" s="92">
        <f>VLOOKUP(B498,'[1]09.02.2026'!$C$3:$J$2063,8,0)</f>
        <v>0</v>
      </c>
      <c r="K498" s="92">
        <f t="shared" si="24"/>
        <v>0</v>
      </c>
      <c r="L498" s="77"/>
      <c r="M498" s="77"/>
      <c r="N498" s="77"/>
      <c r="O498" s="77"/>
      <c r="P498" s="77">
        <v>1</v>
      </c>
      <c r="Q498" s="136"/>
      <c r="R498" s="136"/>
      <c r="S498" s="136"/>
      <c r="T498" s="73">
        <f t="shared" si="23"/>
        <v>0</v>
      </c>
      <c r="U498" s="151"/>
      <c r="V498" s="182"/>
      <c r="W498" s="163"/>
      <c r="X498" s="60">
        <f>VLOOKUP(B498,'[3]ВОМ КГ-3 СОЭКС'!$C$3:$G$2063,5,0)</f>
        <v>46.4</v>
      </c>
      <c r="Y498" s="161">
        <f t="shared" si="22"/>
        <v>0</v>
      </c>
    </row>
    <row r="499" spans="1:25" x14ac:dyDescent="0.3">
      <c r="A499" s="131" t="s">
        <v>1545</v>
      </c>
      <c r="B499" s="132" t="s">
        <v>2684</v>
      </c>
      <c r="C499" s="132" t="s">
        <v>4207</v>
      </c>
      <c r="D499" s="92">
        <v>1</v>
      </c>
      <c r="E499" s="133">
        <v>49.2</v>
      </c>
      <c r="F499" s="134">
        <v>49.2</v>
      </c>
      <c r="G499" s="135">
        <v>1.59</v>
      </c>
      <c r="H499" s="135">
        <v>1.59</v>
      </c>
      <c r="I499" s="92" t="s">
        <v>165</v>
      </c>
      <c r="J499" s="92">
        <f>VLOOKUP(B499,'[1]09.02.2026'!$C$3:$J$2063,8,0)</f>
        <v>0</v>
      </c>
      <c r="K499" s="92">
        <f t="shared" si="24"/>
        <v>0</v>
      </c>
      <c r="L499" s="77"/>
      <c r="M499" s="77"/>
      <c r="N499" s="77"/>
      <c r="O499" s="77"/>
      <c r="P499" s="77">
        <v>1</v>
      </c>
      <c r="Q499" s="136"/>
      <c r="R499" s="136"/>
      <c r="S499" s="136"/>
      <c r="T499" s="73">
        <f t="shared" si="23"/>
        <v>0</v>
      </c>
      <c r="U499" s="151"/>
      <c r="V499" s="182"/>
      <c r="W499" s="163"/>
      <c r="X499" s="60">
        <f>VLOOKUP(B499,'[3]ВОМ КГ-3 СОЭКС'!$C$3:$G$2063,5,0)</f>
        <v>49.2</v>
      </c>
      <c r="Y499" s="161">
        <f t="shared" si="22"/>
        <v>0</v>
      </c>
    </row>
    <row r="500" spans="1:25" x14ac:dyDescent="0.3">
      <c r="A500" s="131" t="s">
        <v>1548</v>
      </c>
      <c r="B500" s="132" t="s">
        <v>2685</v>
      </c>
      <c r="C500" s="132" t="s">
        <v>4208</v>
      </c>
      <c r="D500" s="92">
        <v>1</v>
      </c>
      <c r="E500" s="133">
        <v>52.6</v>
      </c>
      <c r="F500" s="134">
        <v>52.6</v>
      </c>
      <c r="G500" s="135">
        <v>1.7</v>
      </c>
      <c r="H500" s="135">
        <v>1.7</v>
      </c>
      <c r="I500" s="92" t="s">
        <v>165</v>
      </c>
      <c r="J500" s="92">
        <f>VLOOKUP(B500,'[1]09.02.2026'!$C$3:$J$2063,8,0)</f>
        <v>0</v>
      </c>
      <c r="K500" s="92">
        <f t="shared" si="24"/>
        <v>0</v>
      </c>
      <c r="L500" s="77"/>
      <c r="M500" s="77"/>
      <c r="N500" s="77"/>
      <c r="O500" s="77"/>
      <c r="P500" s="77">
        <v>1</v>
      </c>
      <c r="Q500" s="136"/>
      <c r="R500" s="136"/>
      <c r="S500" s="136"/>
      <c r="T500" s="73">
        <f t="shared" si="23"/>
        <v>0</v>
      </c>
      <c r="U500" s="151"/>
      <c r="V500" s="182"/>
      <c r="W500" s="163"/>
      <c r="X500" s="60">
        <f>VLOOKUP(B500,'[3]ВОМ КГ-3 СОЭКС'!$C$3:$G$2063,5,0)</f>
        <v>52.6</v>
      </c>
      <c r="Y500" s="161">
        <f t="shared" si="22"/>
        <v>0</v>
      </c>
    </row>
    <row r="501" spans="1:25" x14ac:dyDescent="0.3">
      <c r="A501" s="131" t="s">
        <v>1551</v>
      </c>
      <c r="B501" s="132" t="s">
        <v>2686</v>
      </c>
      <c r="C501" s="132" t="s">
        <v>4209</v>
      </c>
      <c r="D501" s="92">
        <v>1</v>
      </c>
      <c r="E501" s="133">
        <v>37.299999999999997</v>
      </c>
      <c r="F501" s="134">
        <v>37.299999999999997</v>
      </c>
      <c r="G501" s="135">
        <v>1.21</v>
      </c>
      <c r="H501" s="135">
        <v>1.21</v>
      </c>
      <c r="I501" s="92" t="s">
        <v>165</v>
      </c>
      <c r="J501" s="92">
        <f>VLOOKUP(B501,'[1]09.02.2026'!$C$3:$J$2063,8,0)</f>
        <v>0</v>
      </c>
      <c r="K501" s="92">
        <f t="shared" si="24"/>
        <v>0</v>
      </c>
      <c r="L501" s="77"/>
      <c r="M501" s="77"/>
      <c r="N501" s="77"/>
      <c r="O501" s="77"/>
      <c r="P501" s="77">
        <v>1</v>
      </c>
      <c r="Q501" s="136"/>
      <c r="R501" s="136"/>
      <c r="S501" s="136"/>
      <c r="T501" s="73">
        <f t="shared" si="23"/>
        <v>0</v>
      </c>
      <c r="U501" s="151"/>
      <c r="V501" s="182"/>
      <c r="W501" s="163"/>
      <c r="X501" s="60">
        <f>VLOOKUP(B501,'[3]ВОМ КГ-3 СОЭКС'!$C$3:$G$2063,5,0)</f>
        <v>37.299999999999997</v>
      </c>
      <c r="Y501" s="161">
        <f t="shared" si="22"/>
        <v>0</v>
      </c>
    </row>
    <row r="502" spans="1:25" x14ac:dyDescent="0.3">
      <c r="A502" s="131" t="s">
        <v>1554</v>
      </c>
      <c r="B502" s="132" t="s">
        <v>2687</v>
      </c>
      <c r="C502" s="132" t="s">
        <v>4210</v>
      </c>
      <c r="D502" s="92">
        <v>2</v>
      </c>
      <c r="E502" s="133">
        <v>35.700000000000003</v>
      </c>
      <c r="F502" s="134">
        <v>71.400000000000006</v>
      </c>
      <c r="G502" s="135">
        <v>1.1599999999999999</v>
      </c>
      <c r="H502" s="135">
        <v>2.3199999999999998</v>
      </c>
      <c r="I502" s="92" t="s">
        <v>165</v>
      </c>
      <c r="J502" s="92">
        <f>VLOOKUP(B502,'[1]09.02.2026'!$C$3:$J$2063,8,0)</f>
        <v>0</v>
      </c>
      <c r="K502" s="92">
        <f t="shared" si="24"/>
        <v>0</v>
      </c>
      <c r="L502" s="77"/>
      <c r="M502" s="77"/>
      <c r="N502" s="77"/>
      <c r="O502" s="77"/>
      <c r="P502" s="77">
        <v>2</v>
      </c>
      <c r="Q502" s="136"/>
      <c r="R502" s="136"/>
      <c r="S502" s="136"/>
      <c r="T502" s="73">
        <f t="shared" si="23"/>
        <v>0</v>
      </c>
      <c r="U502" s="151"/>
      <c r="V502" s="182"/>
      <c r="W502" s="163"/>
      <c r="X502" s="60">
        <f>VLOOKUP(B502,'[3]ВОМ КГ-3 СОЭКС'!$C$3:$G$2063,5,0)</f>
        <v>71.400000000000006</v>
      </c>
      <c r="Y502" s="161">
        <f t="shared" si="22"/>
        <v>0</v>
      </c>
    </row>
    <row r="503" spans="1:25" x14ac:dyDescent="0.3">
      <c r="A503" s="131" t="s">
        <v>1557</v>
      </c>
      <c r="B503" s="132" t="s">
        <v>2688</v>
      </c>
      <c r="C503" s="132" t="s">
        <v>4211</v>
      </c>
      <c r="D503" s="92">
        <v>1</v>
      </c>
      <c r="E503" s="133">
        <v>29.5</v>
      </c>
      <c r="F503" s="134">
        <v>29.5</v>
      </c>
      <c r="G503" s="135">
        <v>0.96</v>
      </c>
      <c r="H503" s="135">
        <v>0.96</v>
      </c>
      <c r="I503" s="92" t="s">
        <v>165</v>
      </c>
      <c r="J503" s="92">
        <f>VLOOKUP(B503,'[1]09.02.2026'!$C$3:$J$2063,8,0)</f>
        <v>0</v>
      </c>
      <c r="K503" s="92">
        <f t="shared" si="24"/>
        <v>0</v>
      </c>
      <c r="L503" s="77"/>
      <c r="M503" s="77"/>
      <c r="N503" s="77"/>
      <c r="O503" s="77"/>
      <c r="P503" s="77">
        <v>1</v>
      </c>
      <c r="Q503" s="136"/>
      <c r="R503" s="136"/>
      <c r="S503" s="136"/>
      <c r="T503" s="73">
        <f t="shared" si="23"/>
        <v>0</v>
      </c>
      <c r="U503" s="151"/>
      <c r="V503" s="182"/>
      <c r="W503" s="163"/>
      <c r="X503" s="60">
        <f>VLOOKUP(B503,'[3]ВОМ КГ-3 СОЭКС'!$C$3:$G$2063,5,0)</f>
        <v>29.5</v>
      </c>
      <c r="Y503" s="161">
        <f t="shared" si="22"/>
        <v>0</v>
      </c>
    </row>
    <row r="504" spans="1:25" x14ac:dyDescent="0.3">
      <c r="A504" s="131" t="s">
        <v>1560</v>
      </c>
      <c r="B504" s="132" t="s">
        <v>2689</v>
      </c>
      <c r="C504" s="132" t="s">
        <v>4212</v>
      </c>
      <c r="D504" s="92">
        <v>1</v>
      </c>
      <c r="E504" s="133">
        <v>24.7</v>
      </c>
      <c r="F504" s="134">
        <v>24.7</v>
      </c>
      <c r="G504" s="135">
        <v>0.8</v>
      </c>
      <c r="H504" s="135">
        <v>0.8</v>
      </c>
      <c r="I504" s="92" t="s">
        <v>165</v>
      </c>
      <c r="J504" s="92">
        <f>VLOOKUP(B504,'[1]09.02.2026'!$C$3:$J$2063,8,0)</f>
        <v>0</v>
      </c>
      <c r="K504" s="92">
        <f t="shared" si="24"/>
        <v>0</v>
      </c>
      <c r="L504" s="77"/>
      <c r="M504" s="77"/>
      <c r="N504" s="77"/>
      <c r="O504" s="77"/>
      <c r="P504" s="77">
        <v>1</v>
      </c>
      <c r="Q504" s="136"/>
      <c r="R504" s="136"/>
      <c r="S504" s="136"/>
      <c r="T504" s="73">
        <f t="shared" si="23"/>
        <v>0</v>
      </c>
      <c r="U504" s="151"/>
      <c r="V504" s="182"/>
      <c r="W504" s="163"/>
      <c r="X504" s="60">
        <f>VLOOKUP(B504,'[3]ВОМ КГ-3 СОЭКС'!$C$3:$G$2063,5,0)</f>
        <v>24.7</v>
      </c>
      <c r="Y504" s="161">
        <f t="shared" si="22"/>
        <v>0</v>
      </c>
    </row>
    <row r="505" spans="1:25" x14ac:dyDescent="0.3">
      <c r="A505" s="131" t="s">
        <v>1563</v>
      </c>
      <c r="B505" s="132" t="s">
        <v>2690</v>
      </c>
      <c r="C505" s="132" t="s">
        <v>4213</v>
      </c>
      <c r="D505" s="92">
        <v>2</v>
      </c>
      <c r="E505" s="133">
        <v>216.8</v>
      </c>
      <c r="F505" s="134">
        <v>433.6</v>
      </c>
      <c r="G505" s="135">
        <v>4.96</v>
      </c>
      <c r="H505" s="135">
        <v>9.92</v>
      </c>
      <c r="I505" s="92" t="s">
        <v>165</v>
      </c>
      <c r="J505" s="92">
        <f>VLOOKUP(B505,'[1]09.02.2026'!$C$3:$J$2063,8,0)</f>
        <v>0</v>
      </c>
      <c r="K505" s="92">
        <f t="shared" si="24"/>
        <v>0</v>
      </c>
      <c r="L505" s="77"/>
      <c r="M505" s="77"/>
      <c r="N505" s="77"/>
      <c r="O505" s="77"/>
      <c r="P505" s="77">
        <v>2</v>
      </c>
      <c r="Q505" s="136"/>
      <c r="R505" s="136"/>
      <c r="S505" s="136"/>
      <c r="T505" s="73">
        <f t="shared" si="23"/>
        <v>0</v>
      </c>
      <c r="U505" s="151"/>
      <c r="V505" s="182"/>
      <c r="W505" s="163"/>
      <c r="X505" s="60">
        <f>VLOOKUP(B505,'[3]ВОМ КГ-3 СОЭКС'!$C$3:$G$2063,5,0)</f>
        <v>433.6</v>
      </c>
      <c r="Y505" s="161">
        <f t="shared" si="22"/>
        <v>0</v>
      </c>
    </row>
    <row r="506" spans="1:25" x14ac:dyDescent="0.3">
      <c r="A506" s="131" t="s">
        <v>1566</v>
      </c>
      <c r="B506" s="132" t="s">
        <v>2691</v>
      </c>
      <c r="C506" s="132" t="s">
        <v>4214</v>
      </c>
      <c r="D506" s="92">
        <v>1</v>
      </c>
      <c r="E506" s="133">
        <v>219.2</v>
      </c>
      <c r="F506" s="134">
        <v>219.2</v>
      </c>
      <c r="G506" s="135">
        <v>5.01</v>
      </c>
      <c r="H506" s="135">
        <v>5.01</v>
      </c>
      <c r="I506" s="92" t="s">
        <v>165</v>
      </c>
      <c r="J506" s="92">
        <f>VLOOKUP(B506,'[1]09.02.2026'!$C$3:$J$2063,8,0)</f>
        <v>0</v>
      </c>
      <c r="K506" s="92">
        <f t="shared" si="24"/>
        <v>0</v>
      </c>
      <c r="L506" s="77"/>
      <c r="M506" s="77"/>
      <c r="N506" s="77"/>
      <c r="O506" s="77"/>
      <c r="P506" s="77">
        <v>1</v>
      </c>
      <c r="Q506" s="136"/>
      <c r="R506" s="136"/>
      <c r="S506" s="136"/>
      <c r="T506" s="73">
        <f t="shared" si="23"/>
        <v>0</v>
      </c>
      <c r="U506" s="151"/>
      <c r="V506" s="182"/>
      <c r="W506" s="163"/>
      <c r="X506" s="60">
        <f>VLOOKUP(B506,'[3]ВОМ КГ-3 СОЭКС'!$C$3:$G$2063,5,0)</f>
        <v>219.2</v>
      </c>
      <c r="Y506" s="161">
        <f t="shared" si="22"/>
        <v>0</v>
      </c>
    </row>
    <row r="507" spans="1:25" x14ac:dyDescent="0.3">
      <c r="A507" s="131" t="s">
        <v>1569</v>
      </c>
      <c r="B507" s="132" t="s">
        <v>2692</v>
      </c>
      <c r="C507" s="132" t="s">
        <v>4215</v>
      </c>
      <c r="D507" s="92">
        <v>1</v>
      </c>
      <c r="E507" s="133">
        <v>219.2</v>
      </c>
      <c r="F507" s="134">
        <v>219.2</v>
      </c>
      <c r="G507" s="135">
        <v>5.01</v>
      </c>
      <c r="H507" s="135">
        <v>5.01</v>
      </c>
      <c r="I507" s="92" t="s">
        <v>165</v>
      </c>
      <c r="J507" s="92">
        <f>VLOOKUP(B507,'[1]09.02.2026'!$C$3:$J$2063,8,0)</f>
        <v>0</v>
      </c>
      <c r="K507" s="92">
        <f t="shared" si="24"/>
        <v>0</v>
      </c>
      <c r="L507" s="77"/>
      <c r="M507" s="77"/>
      <c r="N507" s="77"/>
      <c r="O507" s="77"/>
      <c r="P507" s="77">
        <v>1</v>
      </c>
      <c r="Q507" s="136"/>
      <c r="R507" s="136"/>
      <c r="S507" s="136"/>
      <c r="T507" s="73">
        <f t="shared" si="23"/>
        <v>0</v>
      </c>
      <c r="U507" s="151"/>
      <c r="V507" s="182"/>
      <c r="W507" s="163"/>
      <c r="X507" s="60">
        <f>VLOOKUP(B507,'[3]ВОМ КГ-3 СОЭКС'!$C$3:$G$2063,5,0)</f>
        <v>219.2</v>
      </c>
      <c r="Y507" s="161">
        <f t="shared" si="22"/>
        <v>0</v>
      </c>
    </row>
    <row r="508" spans="1:25" x14ac:dyDescent="0.3">
      <c r="A508" s="131" t="s">
        <v>1572</v>
      </c>
      <c r="B508" s="132" t="s">
        <v>2693</v>
      </c>
      <c r="C508" s="132" t="s">
        <v>4216</v>
      </c>
      <c r="D508" s="92">
        <v>1</v>
      </c>
      <c r="E508" s="133">
        <v>277.10000000000002</v>
      </c>
      <c r="F508" s="134">
        <v>277.10000000000002</v>
      </c>
      <c r="G508" s="135">
        <v>5.46</v>
      </c>
      <c r="H508" s="135">
        <v>5.46</v>
      </c>
      <c r="I508" s="92" t="s">
        <v>170</v>
      </c>
      <c r="J508" s="92">
        <f>VLOOKUP(B508,'[1]09.02.2026'!$C$3:$J$2063,8,0)</f>
        <v>0</v>
      </c>
      <c r="K508" s="92">
        <f t="shared" si="24"/>
        <v>0</v>
      </c>
      <c r="L508" s="77"/>
      <c r="M508" s="77"/>
      <c r="N508" s="77">
        <v>1</v>
      </c>
      <c r="O508" s="77"/>
      <c r="P508" s="77"/>
      <c r="Q508" s="136"/>
      <c r="R508" s="136"/>
      <c r="S508" s="136"/>
      <c r="T508" s="73">
        <f t="shared" si="23"/>
        <v>0</v>
      </c>
      <c r="U508" s="151"/>
      <c r="V508" s="182"/>
      <c r="W508" s="163"/>
      <c r="X508" s="60">
        <f>VLOOKUP(B508,'[3]ВОМ КГ-3 СОЭКС'!$C$3:$G$2063,5,0)</f>
        <v>277.10000000000002</v>
      </c>
      <c r="Y508" s="161">
        <f t="shared" si="22"/>
        <v>0</v>
      </c>
    </row>
    <row r="509" spans="1:25" x14ac:dyDescent="0.3">
      <c r="A509" s="131" t="s">
        <v>1575</v>
      </c>
      <c r="B509" s="132" t="s">
        <v>2694</v>
      </c>
      <c r="C509" s="132" t="s">
        <v>4217</v>
      </c>
      <c r="D509" s="92">
        <v>1</v>
      </c>
      <c r="E509" s="133">
        <v>427.4</v>
      </c>
      <c r="F509" s="134">
        <v>427.4</v>
      </c>
      <c r="G509" s="135">
        <v>8.8000000000000007</v>
      </c>
      <c r="H509" s="135">
        <v>8.8000000000000007</v>
      </c>
      <c r="I509" s="92" t="s">
        <v>170</v>
      </c>
      <c r="J509" s="92">
        <f>VLOOKUP(B509,'[1]09.02.2026'!$C$3:$J$2063,8,0)</f>
        <v>0</v>
      </c>
      <c r="K509" s="92">
        <f t="shared" si="24"/>
        <v>0</v>
      </c>
      <c r="L509" s="77"/>
      <c r="M509" s="77"/>
      <c r="N509" s="77">
        <v>1</v>
      </c>
      <c r="O509" s="77"/>
      <c r="P509" s="77"/>
      <c r="Q509" s="136"/>
      <c r="R509" s="136"/>
      <c r="S509" s="136"/>
      <c r="T509" s="73">
        <f t="shared" si="23"/>
        <v>0</v>
      </c>
      <c r="U509" s="151"/>
      <c r="V509" s="182"/>
      <c r="W509" s="163"/>
      <c r="X509" s="60">
        <f>VLOOKUP(B509,'[3]ВОМ КГ-3 СОЭКС'!$C$3:$G$2063,5,0)</f>
        <v>427.4</v>
      </c>
      <c r="Y509" s="161">
        <f t="shared" si="22"/>
        <v>0</v>
      </c>
    </row>
    <row r="510" spans="1:25" x14ac:dyDescent="0.3">
      <c r="A510" s="131" t="s">
        <v>1578</v>
      </c>
      <c r="B510" s="132" t="s">
        <v>2695</v>
      </c>
      <c r="C510" s="132" t="s">
        <v>4218</v>
      </c>
      <c r="D510" s="92">
        <v>1</v>
      </c>
      <c r="E510" s="133">
        <v>322.89999999999998</v>
      </c>
      <c r="F510" s="134">
        <v>322.89999999999998</v>
      </c>
      <c r="G510" s="135">
        <v>6.46</v>
      </c>
      <c r="H510" s="135">
        <v>6.46</v>
      </c>
      <c r="I510" s="92" t="s">
        <v>170</v>
      </c>
      <c r="J510" s="92">
        <f>VLOOKUP(B510,'[1]09.02.2026'!$C$3:$J$2063,8,0)</f>
        <v>0</v>
      </c>
      <c r="K510" s="92">
        <f t="shared" si="24"/>
        <v>0</v>
      </c>
      <c r="L510" s="77"/>
      <c r="M510" s="77"/>
      <c r="N510" s="77"/>
      <c r="O510" s="77"/>
      <c r="P510" s="77">
        <v>1</v>
      </c>
      <c r="Q510" s="136"/>
      <c r="R510" s="136"/>
      <c r="S510" s="136"/>
      <c r="T510" s="73">
        <f t="shared" si="23"/>
        <v>0</v>
      </c>
      <c r="U510" s="151"/>
      <c r="V510" s="182"/>
      <c r="W510" s="163"/>
      <c r="X510" s="60">
        <f>VLOOKUP(B510,'[3]ВОМ КГ-3 СОЭКС'!$C$3:$G$2063,5,0)</f>
        <v>322.89999999999998</v>
      </c>
      <c r="Y510" s="161">
        <f t="shared" si="22"/>
        <v>0</v>
      </c>
    </row>
    <row r="511" spans="1:25" x14ac:dyDescent="0.3">
      <c r="A511" s="131" t="s">
        <v>1581</v>
      </c>
      <c r="B511" s="132" t="s">
        <v>2696</v>
      </c>
      <c r="C511" s="132" t="s">
        <v>4219</v>
      </c>
      <c r="D511" s="92">
        <v>1</v>
      </c>
      <c r="E511" s="133">
        <v>473.1</v>
      </c>
      <c r="F511" s="134">
        <v>473.1</v>
      </c>
      <c r="G511" s="135">
        <v>9.8000000000000007</v>
      </c>
      <c r="H511" s="135">
        <v>9.8000000000000007</v>
      </c>
      <c r="I511" s="92" t="s">
        <v>170</v>
      </c>
      <c r="J511" s="92">
        <f>VLOOKUP(B511,'[1]09.02.2026'!$C$3:$J$2063,8,0)</f>
        <v>0</v>
      </c>
      <c r="K511" s="92">
        <f t="shared" si="24"/>
        <v>0</v>
      </c>
      <c r="L511" s="77"/>
      <c r="M511" s="77"/>
      <c r="N511" s="77"/>
      <c r="O511" s="77"/>
      <c r="P511" s="77">
        <v>1</v>
      </c>
      <c r="Q511" s="136"/>
      <c r="R511" s="136"/>
      <c r="S511" s="136"/>
      <c r="T511" s="73">
        <f t="shared" si="23"/>
        <v>0</v>
      </c>
      <c r="U511" s="151"/>
      <c r="V511" s="182"/>
      <c r="W511" s="163"/>
      <c r="X511" s="60">
        <f>VLOOKUP(B511,'[3]ВОМ КГ-3 СОЭКС'!$C$3:$G$2063,5,0)</f>
        <v>473.1</v>
      </c>
      <c r="Y511" s="161">
        <f t="shared" si="22"/>
        <v>0</v>
      </c>
    </row>
    <row r="512" spans="1:25" x14ac:dyDescent="0.3">
      <c r="A512" s="131" t="s">
        <v>1584</v>
      </c>
      <c r="B512" s="132" t="s">
        <v>2697</v>
      </c>
      <c r="C512" s="132" t="s">
        <v>4220</v>
      </c>
      <c r="D512" s="92">
        <v>1</v>
      </c>
      <c r="E512" s="133">
        <v>61.1</v>
      </c>
      <c r="F512" s="134">
        <v>61.1</v>
      </c>
      <c r="G512" s="135">
        <v>1.71</v>
      </c>
      <c r="H512" s="135">
        <v>1.71</v>
      </c>
      <c r="I512" s="92" t="s">
        <v>170</v>
      </c>
      <c r="J512" s="92">
        <f>VLOOKUP(B512,'[1]09.02.2026'!$C$3:$J$2063,8,0)</f>
        <v>0</v>
      </c>
      <c r="K512" s="92">
        <f t="shared" si="24"/>
        <v>0</v>
      </c>
      <c r="L512" s="77">
        <v>1</v>
      </c>
      <c r="M512" s="77"/>
      <c r="N512" s="77"/>
      <c r="O512" s="77"/>
      <c r="P512" s="77"/>
      <c r="Q512" s="136"/>
      <c r="R512" s="136"/>
      <c r="S512" s="136"/>
      <c r="T512" s="73">
        <f t="shared" si="23"/>
        <v>0</v>
      </c>
      <c r="U512" s="151"/>
      <c r="V512" s="182"/>
      <c r="W512" s="163"/>
      <c r="X512" s="60">
        <f>VLOOKUP(B512,'[3]ВОМ КГ-3 СОЭКС'!$C$3:$G$2063,5,0)</f>
        <v>61.1</v>
      </c>
      <c r="Y512" s="161">
        <f t="shared" si="22"/>
        <v>0</v>
      </c>
    </row>
    <row r="513" spans="1:25" x14ac:dyDescent="0.3">
      <c r="A513" s="131" t="s">
        <v>1587</v>
      </c>
      <c r="B513" s="132" t="s">
        <v>2698</v>
      </c>
      <c r="C513" s="132" t="s">
        <v>4221</v>
      </c>
      <c r="D513" s="92">
        <v>1</v>
      </c>
      <c r="E513" s="133">
        <v>61.1</v>
      </c>
      <c r="F513" s="134">
        <v>61.1</v>
      </c>
      <c r="G513" s="135">
        <v>1.71</v>
      </c>
      <c r="H513" s="135">
        <v>1.71</v>
      </c>
      <c r="I513" s="92" t="s">
        <v>170</v>
      </c>
      <c r="J513" s="92">
        <f>VLOOKUP(B513,'[1]09.02.2026'!$C$3:$J$2063,8,0)</f>
        <v>0</v>
      </c>
      <c r="K513" s="92">
        <f t="shared" si="24"/>
        <v>0</v>
      </c>
      <c r="L513" s="77"/>
      <c r="M513" s="77"/>
      <c r="N513" s="77"/>
      <c r="O513" s="77"/>
      <c r="P513" s="77"/>
      <c r="Q513" s="136"/>
      <c r="R513" s="136"/>
      <c r="S513" s="136"/>
      <c r="T513" s="73">
        <f t="shared" si="23"/>
        <v>1</v>
      </c>
      <c r="U513" s="151" t="s">
        <v>1772</v>
      </c>
      <c r="V513" s="182"/>
      <c r="W513" s="163"/>
      <c r="X513" s="60">
        <f>VLOOKUP(B513,'[3]ВОМ КГ-3 СОЭКС'!$C$3:$G$2063,5,0)</f>
        <v>61.1</v>
      </c>
      <c r="Y513" s="161">
        <f t="shared" si="22"/>
        <v>0</v>
      </c>
    </row>
    <row r="514" spans="1:25" x14ac:dyDescent="0.3">
      <c r="A514" s="131" t="s">
        <v>1590</v>
      </c>
      <c r="B514" s="132" t="s">
        <v>2699</v>
      </c>
      <c r="C514" s="132" t="s">
        <v>4222</v>
      </c>
      <c r="D514" s="92">
        <v>12</v>
      </c>
      <c r="E514" s="133">
        <v>28.9</v>
      </c>
      <c r="F514" s="134">
        <v>346.8</v>
      </c>
      <c r="G514" s="135">
        <v>0.82</v>
      </c>
      <c r="H514" s="135">
        <v>9.84</v>
      </c>
      <c r="I514" s="92" t="s">
        <v>170</v>
      </c>
      <c r="J514" s="92">
        <f>VLOOKUP(B514,'[1]09.02.2026'!$C$3:$J$2063,8,0)</f>
        <v>0</v>
      </c>
      <c r="K514" s="92">
        <f t="shared" si="24"/>
        <v>0</v>
      </c>
      <c r="L514" s="77"/>
      <c r="M514" s="77"/>
      <c r="N514" s="77"/>
      <c r="O514" s="77"/>
      <c r="P514" s="77"/>
      <c r="Q514" s="136"/>
      <c r="R514" s="136"/>
      <c r="S514" s="136"/>
      <c r="T514" s="73">
        <f t="shared" si="23"/>
        <v>12</v>
      </c>
      <c r="U514" s="151" t="s">
        <v>1772</v>
      </c>
      <c r="V514" s="182"/>
      <c r="W514" s="163"/>
      <c r="X514" s="60">
        <f>VLOOKUP(B514,'[3]ВОМ КГ-3 СОЭКС'!$C$3:$G$2063,5,0)</f>
        <v>346.8</v>
      </c>
      <c r="Y514" s="161">
        <f t="shared" si="22"/>
        <v>0</v>
      </c>
    </row>
    <row r="515" spans="1:25" x14ac:dyDescent="0.3">
      <c r="A515" s="131" t="s">
        <v>1593</v>
      </c>
      <c r="B515" s="132" t="s">
        <v>2700</v>
      </c>
      <c r="C515" s="132" t="s">
        <v>4223</v>
      </c>
      <c r="D515" s="92">
        <v>1</v>
      </c>
      <c r="E515" s="133">
        <v>36</v>
      </c>
      <c r="F515" s="134">
        <v>36</v>
      </c>
      <c r="G515" s="135">
        <v>0.98</v>
      </c>
      <c r="H515" s="135">
        <v>0.98</v>
      </c>
      <c r="I515" s="92" t="s">
        <v>170</v>
      </c>
      <c r="J515" s="92">
        <f>VLOOKUP(B515,'[1]09.02.2026'!$C$3:$J$2063,8,0)</f>
        <v>0</v>
      </c>
      <c r="K515" s="92">
        <f t="shared" si="24"/>
        <v>0</v>
      </c>
      <c r="L515" s="77"/>
      <c r="M515" s="77"/>
      <c r="N515" s="77"/>
      <c r="O515" s="77"/>
      <c r="P515" s="77">
        <v>1</v>
      </c>
      <c r="Q515" s="136"/>
      <c r="R515" s="136"/>
      <c r="S515" s="136"/>
      <c r="T515" s="73">
        <f t="shared" si="23"/>
        <v>0</v>
      </c>
      <c r="U515" s="151"/>
      <c r="V515" s="182"/>
      <c r="W515" s="163"/>
      <c r="X515" s="60">
        <f>VLOOKUP(B515,'[3]ВОМ КГ-3 СОЭКС'!$C$3:$G$2063,5,0)</f>
        <v>36</v>
      </c>
      <c r="Y515" s="161">
        <f t="shared" ref="Y515:Y528" si="25">F515-X515</f>
        <v>0</v>
      </c>
    </row>
    <row r="516" spans="1:25" x14ac:dyDescent="0.3">
      <c r="A516" s="131" t="s">
        <v>1596</v>
      </c>
      <c r="B516" s="132" t="s">
        <v>2701</v>
      </c>
      <c r="C516" s="132" t="s">
        <v>4224</v>
      </c>
      <c r="D516" s="92">
        <v>1</v>
      </c>
      <c r="E516" s="133">
        <v>45.9</v>
      </c>
      <c r="F516" s="134">
        <v>45.9</v>
      </c>
      <c r="G516" s="135">
        <v>1.25</v>
      </c>
      <c r="H516" s="135">
        <v>1.25</v>
      </c>
      <c r="I516" s="92" t="s">
        <v>170</v>
      </c>
      <c r="J516" s="92">
        <f>VLOOKUP(B516,'[1]09.02.2026'!$C$3:$J$2063,8,0)</f>
        <v>0</v>
      </c>
      <c r="K516" s="92">
        <f t="shared" si="24"/>
        <v>0</v>
      </c>
      <c r="L516" s="77"/>
      <c r="M516" s="77"/>
      <c r="N516" s="77"/>
      <c r="O516" s="77"/>
      <c r="P516" s="77">
        <v>1</v>
      </c>
      <c r="Q516" s="136"/>
      <c r="R516" s="136"/>
      <c r="S516" s="136"/>
      <c r="T516" s="73">
        <f t="shared" si="23"/>
        <v>0</v>
      </c>
      <c r="U516" s="151"/>
      <c r="V516" s="182"/>
      <c r="W516" s="163"/>
      <c r="X516" s="60">
        <f>VLOOKUP(B516,'[3]ВОМ КГ-3 СОЭКС'!$C$3:$G$2063,5,0)</f>
        <v>45.9</v>
      </c>
      <c r="Y516" s="161">
        <f t="shared" si="25"/>
        <v>0</v>
      </c>
    </row>
    <row r="517" spans="1:25" x14ac:dyDescent="0.3">
      <c r="A517" s="131" t="s">
        <v>1599</v>
      </c>
      <c r="B517" s="132" t="s">
        <v>2702</v>
      </c>
      <c r="C517" s="132" t="s">
        <v>4225</v>
      </c>
      <c r="D517" s="92">
        <v>2</v>
      </c>
      <c r="E517" s="133">
        <v>9.4</v>
      </c>
      <c r="F517" s="134">
        <v>18.8</v>
      </c>
      <c r="G517" s="135">
        <v>0.5</v>
      </c>
      <c r="H517" s="135">
        <v>1</v>
      </c>
      <c r="I517" s="92" t="s">
        <v>170</v>
      </c>
      <c r="J517" s="92">
        <f>VLOOKUP(B517,'[1]09.02.2026'!$C$3:$J$2063,8,0)</f>
        <v>0</v>
      </c>
      <c r="K517" s="92">
        <f t="shared" si="24"/>
        <v>0</v>
      </c>
      <c r="L517" s="77"/>
      <c r="M517" s="77"/>
      <c r="N517" s="77"/>
      <c r="O517" s="77"/>
      <c r="P517" s="77"/>
      <c r="Q517" s="136"/>
      <c r="R517" s="136"/>
      <c r="S517" s="136"/>
      <c r="T517" s="73">
        <f t="shared" ref="T517:T528" si="26">D517-L517-M517-N517-O517-P517-Q517-R517-S517</f>
        <v>2</v>
      </c>
      <c r="U517" s="151" t="s">
        <v>1772</v>
      </c>
      <c r="V517" s="182"/>
      <c r="W517" s="163"/>
      <c r="X517" s="60">
        <f>VLOOKUP(B517,'[3]ВОМ КГ-3 СОЭКС'!$C$3:$G$2063,5,0)</f>
        <v>18.8</v>
      </c>
      <c r="Y517" s="161">
        <f t="shared" si="25"/>
        <v>0</v>
      </c>
    </row>
    <row r="518" spans="1:25" x14ac:dyDescent="0.3">
      <c r="A518" s="131" t="s">
        <v>1602</v>
      </c>
      <c r="B518" s="132" t="s">
        <v>2703</v>
      </c>
      <c r="C518" s="132" t="s">
        <v>4226</v>
      </c>
      <c r="D518" s="92">
        <v>2</v>
      </c>
      <c r="E518" s="133">
        <v>8.8000000000000007</v>
      </c>
      <c r="F518" s="134">
        <v>17.600000000000001</v>
      </c>
      <c r="G518" s="135">
        <v>0.46</v>
      </c>
      <c r="H518" s="135">
        <v>0.92</v>
      </c>
      <c r="I518" s="92" t="s">
        <v>170</v>
      </c>
      <c r="J518" s="92">
        <f>VLOOKUP(B518,'[1]09.02.2026'!$C$3:$J$2063,8,0)</f>
        <v>0</v>
      </c>
      <c r="K518" s="92">
        <f t="shared" si="24"/>
        <v>0</v>
      </c>
      <c r="L518" s="77"/>
      <c r="M518" s="77"/>
      <c r="N518" s="77"/>
      <c r="O518" s="77"/>
      <c r="P518" s="77"/>
      <c r="Q518" s="136"/>
      <c r="R518" s="136"/>
      <c r="S518" s="136"/>
      <c r="T518" s="73">
        <f t="shared" si="26"/>
        <v>2</v>
      </c>
      <c r="U518" s="151" t="s">
        <v>1772</v>
      </c>
      <c r="V518" s="182"/>
      <c r="W518" s="163"/>
      <c r="X518" s="60">
        <f>VLOOKUP(B518,'[3]ВОМ КГ-3 СОЭКС'!$C$3:$G$2063,5,0)</f>
        <v>17.600000000000001</v>
      </c>
      <c r="Y518" s="161">
        <f t="shared" si="25"/>
        <v>0</v>
      </c>
    </row>
    <row r="519" spans="1:25" x14ac:dyDescent="0.3">
      <c r="A519" s="131" t="s">
        <v>1605</v>
      </c>
      <c r="B519" s="132" t="s">
        <v>2704</v>
      </c>
      <c r="C519" s="132" t="s">
        <v>4227</v>
      </c>
      <c r="D519" s="92">
        <v>14</v>
      </c>
      <c r="E519" s="133">
        <v>10.9</v>
      </c>
      <c r="F519" s="134">
        <v>152.6</v>
      </c>
      <c r="G519" s="135">
        <v>0.56999999999999995</v>
      </c>
      <c r="H519" s="135">
        <v>7.98</v>
      </c>
      <c r="I519" s="92" t="s">
        <v>170</v>
      </c>
      <c r="J519" s="92">
        <f>VLOOKUP(B519,'[1]09.02.2026'!$C$3:$J$2063,8,0)</f>
        <v>0</v>
      </c>
      <c r="K519" s="92">
        <f t="shared" si="24"/>
        <v>0</v>
      </c>
      <c r="L519" s="77"/>
      <c r="M519" s="77"/>
      <c r="N519" s="77"/>
      <c r="O519" s="77"/>
      <c r="P519" s="77"/>
      <c r="Q519" s="136"/>
      <c r="R519" s="136"/>
      <c r="S519" s="136"/>
      <c r="T519" s="73">
        <f t="shared" si="26"/>
        <v>14</v>
      </c>
      <c r="U519" s="151" t="s">
        <v>1772</v>
      </c>
      <c r="V519" s="182"/>
      <c r="W519" s="163"/>
      <c r="X519" s="60">
        <f>VLOOKUP(B519,'[3]ВОМ КГ-3 СОЭКС'!$C$3:$G$2063,5,0)</f>
        <v>152.6</v>
      </c>
      <c r="Y519" s="161">
        <f t="shared" si="25"/>
        <v>0</v>
      </c>
    </row>
    <row r="520" spans="1:25" x14ac:dyDescent="0.3">
      <c r="A520" s="131" t="s">
        <v>1608</v>
      </c>
      <c r="B520" s="132" t="s">
        <v>2705</v>
      </c>
      <c r="C520" s="132" t="s">
        <v>4228</v>
      </c>
      <c r="D520" s="92">
        <v>2</v>
      </c>
      <c r="E520" s="133">
        <v>10.4</v>
      </c>
      <c r="F520" s="134">
        <v>20.8</v>
      </c>
      <c r="G520" s="135">
        <v>0.55000000000000004</v>
      </c>
      <c r="H520" s="135">
        <v>1.1000000000000001</v>
      </c>
      <c r="I520" s="92" t="s">
        <v>170</v>
      </c>
      <c r="J520" s="92">
        <f>VLOOKUP(B520,'[1]09.02.2026'!$C$3:$J$2063,8,0)</f>
        <v>0</v>
      </c>
      <c r="K520" s="92">
        <f t="shared" si="24"/>
        <v>0</v>
      </c>
      <c r="L520" s="77"/>
      <c r="M520" s="77"/>
      <c r="N520" s="77"/>
      <c r="O520" s="77"/>
      <c r="P520" s="77"/>
      <c r="Q520" s="136"/>
      <c r="R520" s="136"/>
      <c r="S520" s="136"/>
      <c r="T520" s="73">
        <f t="shared" si="26"/>
        <v>2</v>
      </c>
      <c r="U520" s="151" t="s">
        <v>1772</v>
      </c>
      <c r="V520" s="182"/>
      <c r="W520" s="163"/>
      <c r="X520" s="60">
        <f>VLOOKUP(B520,'[3]ВОМ КГ-3 СОЭКС'!$C$3:$G$2063,5,0)</f>
        <v>20.8</v>
      </c>
      <c r="Y520" s="161">
        <f t="shared" si="25"/>
        <v>0</v>
      </c>
    </row>
    <row r="521" spans="1:25" x14ac:dyDescent="0.3">
      <c r="A521" s="131" t="s">
        <v>1611</v>
      </c>
      <c r="B521" s="132" t="s">
        <v>2706</v>
      </c>
      <c r="C521" s="132" t="s">
        <v>4229</v>
      </c>
      <c r="D521" s="92">
        <v>12</v>
      </c>
      <c r="E521" s="133">
        <v>8.8000000000000007</v>
      </c>
      <c r="F521" s="134">
        <v>105.6</v>
      </c>
      <c r="G521" s="135">
        <v>0.46</v>
      </c>
      <c r="H521" s="135">
        <v>5.52</v>
      </c>
      <c r="I521" s="92" t="s">
        <v>170</v>
      </c>
      <c r="J521" s="92">
        <f>VLOOKUP(B521,'[1]09.02.2026'!$C$3:$J$2063,8,0)</f>
        <v>0</v>
      </c>
      <c r="K521" s="92">
        <f t="shared" si="24"/>
        <v>0</v>
      </c>
      <c r="L521" s="77"/>
      <c r="M521" s="77"/>
      <c r="N521" s="77"/>
      <c r="O521" s="77"/>
      <c r="P521" s="77"/>
      <c r="Q521" s="136"/>
      <c r="R521" s="136"/>
      <c r="S521" s="136"/>
      <c r="T521" s="73">
        <f t="shared" si="26"/>
        <v>12</v>
      </c>
      <c r="U521" s="151" t="s">
        <v>1772</v>
      </c>
      <c r="V521" s="182"/>
      <c r="W521" s="163"/>
      <c r="X521" s="60">
        <f>VLOOKUP(B521,'[3]ВОМ КГ-3 СОЭКС'!$C$3:$G$2063,5,0)</f>
        <v>105.6</v>
      </c>
      <c r="Y521" s="161">
        <f t="shared" si="25"/>
        <v>0</v>
      </c>
    </row>
    <row r="522" spans="1:25" x14ac:dyDescent="0.3">
      <c r="A522" s="131" t="s">
        <v>1614</v>
      </c>
      <c r="B522" s="132" t="s">
        <v>2707</v>
      </c>
      <c r="C522" s="132" t="s">
        <v>4230</v>
      </c>
      <c r="D522" s="92">
        <v>12</v>
      </c>
      <c r="E522" s="133">
        <v>10.5</v>
      </c>
      <c r="F522" s="134">
        <v>126</v>
      </c>
      <c r="G522" s="135">
        <v>0.55000000000000004</v>
      </c>
      <c r="H522" s="135">
        <v>6.6</v>
      </c>
      <c r="I522" s="92" t="s">
        <v>170</v>
      </c>
      <c r="J522" s="92">
        <f>VLOOKUP(B522,'[1]09.02.2026'!$C$3:$J$2063,8,0)</f>
        <v>0</v>
      </c>
      <c r="K522" s="92">
        <f t="shared" si="24"/>
        <v>0</v>
      </c>
      <c r="L522" s="77"/>
      <c r="M522" s="77"/>
      <c r="N522" s="77"/>
      <c r="O522" s="77"/>
      <c r="P522" s="77"/>
      <c r="Q522" s="136"/>
      <c r="R522" s="136"/>
      <c r="S522" s="136"/>
      <c r="T522" s="73">
        <f t="shared" si="26"/>
        <v>12</v>
      </c>
      <c r="U522" s="151" t="s">
        <v>1772</v>
      </c>
      <c r="V522" s="182"/>
      <c r="W522" s="163"/>
      <c r="X522" s="60">
        <f>VLOOKUP(B522,'[3]ВОМ КГ-3 СОЭКС'!$C$3:$G$2063,5,0)</f>
        <v>126</v>
      </c>
      <c r="Y522" s="161">
        <f t="shared" si="25"/>
        <v>0</v>
      </c>
    </row>
    <row r="523" spans="1:25" x14ac:dyDescent="0.3">
      <c r="A523" s="131" t="s">
        <v>1617</v>
      </c>
      <c r="B523" s="132" t="s">
        <v>2708</v>
      </c>
      <c r="C523" s="132" t="s">
        <v>4231</v>
      </c>
      <c r="D523" s="92">
        <v>4</v>
      </c>
      <c r="E523" s="133">
        <v>1471.5</v>
      </c>
      <c r="F523" s="134">
        <v>5886</v>
      </c>
      <c r="G523" s="135">
        <v>36.090000000000003</v>
      </c>
      <c r="H523" s="135">
        <v>144.36000000000001</v>
      </c>
      <c r="I523" s="92" t="s">
        <v>170</v>
      </c>
      <c r="J523" s="92">
        <f>VLOOKUP(B523,'[1]09.02.2026'!$C$3:$J$2063,8,0)</f>
        <v>0</v>
      </c>
      <c r="K523" s="92">
        <f t="shared" si="24"/>
        <v>0</v>
      </c>
      <c r="L523" s="77"/>
      <c r="M523" s="77">
        <v>2</v>
      </c>
      <c r="N523" s="77">
        <v>2</v>
      </c>
      <c r="O523" s="77"/>
      <c r="P523" s="77"/>
      <c r="Q523" s="136"/>
      <c r="R523" s="136"/>
      <c r="S523" s="136"/>
      <c r="T523" s="73">
        <f t="shared" si="26"/>
        <v>0</v>
      </c>
      <c r="U523" s="151"/>
      <c r="V523" s="182"/>
      <c r="W523" s="163"/>
      <c r="X523" s="60">
        <f>VLOOKUP(B523,'[3]ВОМ КГ-3 СОЭКС'!$C$3:$G$2063,5,0)</f>
        <v>5886</v>
      </c>
      <c r="Y523" s="161">
        <f t="shared" si="25"/>
        <v>0</v>
      </c>
    </row>
    <row r="524" spans="1:25" x14ac:dyDescent="0.3">
      <c r="A524" s="131" t="s">
        <v>1620</v>
      </c>
      <c r="B524" s="132" t="s">
        <v>2709</v>
      </c>
      <c r="C524" s="132" t="s">
        <v>4232</v>
      </c>
      <c r="D524" s="92">
        <v>7</v>
      </c>
      <c r="E524" s="133">
        <v>1414.8</v>
      </c>
      <c r="F524" s="134">
        <v>9903.6</v>
      </c>
      <c r="G524" s="135">
        <v>34.65</v>
      </c>
      <c r="H524" s="135">
        <v>242.55</v>
      </c>
      <c r="I524" s="92" t="s">
        <v>170</v>
      </c>
      <c r="J524" s="92">
        <f>VLOOKUP(B524,'[1]09.02.2026'!$C$3:$J$2063,8,0)</f>
        <v>0</v>
      </c>
      <c r="K524" s="92">
        <f t="shared" si="24"/>
        <v>0</v>
      </c>
      <c r="L524" s="77"/>
      <c r="M524" s="77"/>
      <c r="N524" s="77"/>
      <c r="O524" s="77"/>
      <c r="P524" s="77">
        <v>1</v>
      </c>
      <c r="Q524" s="136">
        <v>2</v>
      </c>
      <c r="R524" s="136">
        <v>2</v>
      </c>
      <c r="S524" s="136">
        <v>2</v>
      </c>
      <c r="T524" s="73">
        <f t="shared" si="26"/>
        <v>0</v>
      </c>
      <c r="U524" s="151"/>
      <c r="V524" s="182"/>
      <c r="W524" s="163"/>
      <c r="X524" s="60">
        <f>VLOOKUP(B524,'[3]ВОМ КГ-3 СОЭКС'!$C$3:$G$2063,5,0)</f>
        <v>9903.6</v>
      </c>
      <c r="Y524" s="161">
        <f t="shared" si="25"/>
        <v>0</v>
      </c>
    </row>
    <row r="525" spans="1:25" x14ac:dyDescent="0.3">
      <c r="A525" s="131" t="s">
        <v>1623</v>
      </c>
      <c r="B525" s="132" t="s">
        <v>2710</v>
      </c>
      <c r="C525" s="132" t="s">
        <v>4233</v>
      </c>
      <c r="D525" s="92">
        <v>2</v>
      </c>
      <c r="E525" s="133">
        <v>1427.8</v>
      </c>
      <c r="F525" s="134">
        <v>2855.6</v>
      </c>
      <c r="G525" s="135">
        <v>34.979999999999997</v>
      </c>
      <c r="H525" s="135">
        <v>69.959999999999994</v>
      </c>
      <c r="I525" s="92" t="s">
        <v>170</v>
      </c>
      <c r="J525" s="92">
        <f>VLOOKUP(B525,'[1]09.02.2026'!$C$3:$J$2063,8,0)</f>
        <v>0</v>
      </c>
      <c r="K525" s="92">
        <f t="shared" si="24"/>
        <v>0</v>
      </c>
      <c r="L525" s="77"/>
      <c r="M525" s="77"/>
      <c r="N525" s="77"/>
      <c r="O525" s="77">
        <v>2</v>
      </c>
      <c r="P525" s="77"/>
      <c r="Q525" s="136"/>
      <c r="R525" s="136"/>
      <c r="S525" s="136"/>
      <c r="T525" s="73">
        <f t="shared" si="26"/>
        <v>0</v>
      </c>
      <c r="U525" s="151"/>
      <c r="V525" s="182"/>
      <c r="W525" s="163"/>
      <c r="X525" s="60">
        <f>VLOOKUP(B525,'[3]ВОМ КГ-3 СОЭКС'!$C$3:$G$2063,5,0)</f>
        <v>2855.6</v>
      </c>
      <c r="Y525" s="161">
        <f t="shared" si="25"/>
        <v>0</v>
      </c>
    </row>
    <row r="526" spans="1:25" ht="31.2" x14ac:dyDescent="0.3">
      <c r="A526" s="131" t="s">
        <v>1626</v>
      </c>
      <c r="B526" s="132" t="s">
        <v>2711</v>
      </c>
      <c r="C526" s="132" t="s">
        <v>4234</v>
      </c>
      <c r="D526" s="92">
        <v>128</v>
      </c>
      <c r="E526" s="133">
        <v>1.6</v>
      </c>
      <c r="F526" s="134">
        <v>204.8</v>
      </c>
      <c r="G526" s="135">
        <v>0.03</v>
      </c>
      <c r="H526" s="135">
        <v>3.84</v>
      </c>
      <c r="I526" s="92" t="s">
        <v>170</v>
      </c>
      <c r="J526" s="92">
        <f>VLOOKUP(B526,'[1]09.02.2026'!$C$3:$J$2063,8,0)</f>
        <v>0</v>
      </c>
      <c r="K526" s="92">
        <f t="shared" si="24"/>
        <v>0</v>
      </c>
      <c r="L526" s="77">
        <v>2</v>
      </c>
      <c r="M526" s="77">
        <v>2</v>
      </c>
      <c r="N526" s="77">
        <v>2</v>
      </c>
      <c r="O526" s="77">
        <v>2</v>
      </c>
      <c r="P526" s="77">
        <v>2</v>
      </c>
      <c r="Q526" s="136">
        <v>2</v>
      </c>
      <c r="R526" s="136">
        <v>2</v>
      </c>
      <c r="S526" s="136">
        <v>2</v>
      </c>
      <c r="T526" s="73">
        <f t="shared" si="26"/>
        <v>112</v>
      </c>
      <c r="U526" s="151" t="s">
        <v>1775</v>
      </c>
      <c r="V526" s="182"/>
      <c r="W526" s="163"/>
      <c r="X526" s="60">
        <f>VLOOKUP(B526,'[3]ВОМ КГ-3 СОЭКС'!$C$3:$G$2063,5,0)</f>
        <v>204.8</v>
      </c>
      <c r="Y526" s="161">
        <f t="shared" si="25"/>
        <v>0</v>
      </c>
    </row>
    <row r="527" spans="1:25" ht="31.2" x14ac:dyDescent="0.3">
      <c r="A527" s="131" t="s">
        <v>1629</v>
      </c>
      <c r="B527" s="132" t="s">
        <v>2712</v>
      </c>
      <c r="C527" s="132" t="s">
        <v>4235</v>
      </c>
      <c r="D527" s="92">
        <v>16</v>
      </c>
      <c r="E527" s="133">
        <v>1</v>
      </c>
      <c r="F527" s="134">
        <v>16</v>
      </c>
      <c r="G527" s="135">
        <v>0.02</v>
      </c>
      <c r="H527" s="135">
        <v>0.32</v>
      </c>
      <c r="I527" s="92" t="s">
        <v>170</v>
      </c>
      <c r="J527" s="92">
        <f>VLOOKUP(B527,'[1]09.02.2026'!$C$3:$J$2063,8,0)</f>
        <v>0</v>
      </c>
      <c r="K527" s="92">
        <f t="shared" si="24"/>
        <v>0</v>
      </c>
      <c r="L527" s="77"/>
      <c r="M527" s="77"/>
      <c r="N527" s="77">
        <v>2</v>
      </c>
      <c r="O527" s="77"/>
      <c r="P527" s="77">
        <v>2</v>
      </c>
      <c r="Q527" s="136"/>
      <c r="R527" s="136"/>
      <c r="S527" s="136"/>
      <c r="T527" s="73">
        <f t="shared" si="26"/>
        <v>12</v>
      </c>
      <c r="U527" s="151" t="s">
        <v>1775</v>
      </c>
      <c r="V527" s="182"/>
      <c r="W527" s="163"/>
      <c r="X527" s="60">
        <f>VLOOKUP(B527,'[3]ВОМ КГ-3 СОЭКС'!$C$3:$G$2063,5,0)</f>
        <v>16</v>
      </c>
      <c r="Y527" s="161">
        <f t="shared" si="25"/>
        <v>0</v>
      </c>
    </row>
    <row r="528" spans="1:25" x14ac:dyDescent="0.3">
      <c r="A528" s="131" t="s">
        <v>1632</v>
      </c>
      <c r="B528" s="132" t="s">
        <v>2713</v>
      </c>
      <c r="C528" s="132" t="s">
        <v>4236</v>
      </c>
      <c r="D528" s="92">
        <v>8</v>
      </c>
      <c r="E528" s="133">
        <v>47.7</v>
      </c>
      <c r="F528" s="134">
        <v>381.6</v>
      </c>
      <c r="G528" s="135">
        <v>2.83</v>
      </c>
      <c r="H528" s="135">
        <v>22.64</v>
      </c>
      <c r="I528" s="92" t="s">
        <v>170</v>
      </c>
      <c r="J528" s="92">
        <f>VLOOKUP(B528,'[1]09.02.2026'!$C$3:$J$2063,8,0)</f>
        <v>0</v>
      </c>
      <c r="K528" s="92">
        <f t="shared" si="24"/>
        <v>0</v>
      </c>
      <c r="L528" s="77"/>
      <c r="M528" s="77"/>
      <c r="N528" s="77"/>
      <c r="O528" s="77">
        <v>4</v>
      </c>
      <c r="P528" s="77">
        <v>4</v>
      </c>
      <c r="Q528" s="136"/>
      <c r="R528" s="136"/>
      <c r="S528" s="136"/>
      <c r="T528" s="73">
        <f t="shared" si="26"/>
        <v>0</v>
      </c>
      <c r="U528" s="151"/>
      <c r="V528" s="182"/>
      <c r="W528" s="163"/>
      <c r="X528" s="60">
        <f>VLOOKUP(B528,'[3]ВОМ КГ-3 СОЭКС'!$C$3:$G$2063,5,0)</f>
        <v>381.6</v>
      </c>
      <c r="Y528" s="161">
        <f t="shared" si="25"/>
        <v>0</v>
      </c>
    </row>
    <row r="529" spans="1:25" x14ac:dyDescent="0.3">
      <c r="A529" s="137" t="s">
        <v>166</v>
      </c>
      <c r="B529" s="138" t="s">
        <v>166</v>
      </c>
      <c r="C529" s="146" t="s">
        <v>4778</v>
      </c>
      <c r="D529" s="139">
        <f>SUM(D3:D528)</f>
        <v>2296</v>
      </c>
      <c r="E529" s="140"/>
      <c r="F529" s="155">
        <f>SUM(F3:F528)/1000</f>
        <v>389.5112000000002</v>
      </c>
      <c r="G529" s="141" t="s">
        <v>166</v>
      </c>
      <c r="H529" s="141">
        <v>15308.98</v>
      </c>
      <c r="I529" s="142"/>
      <c r="J529" s="155">
        <f>SUM(J3:J528)</f>
        <v>0</v>
      </c>
      <c r="K529" s="155">
        <f>SUM(K3:K528)</f>
        <v>0</v>
      </c>
      <c r="L529" s="143"/>
      <c r="M529" s="143"/>
      <c r="N529" s="143"/>
      <c r="O529" s="143"/>
      <c r="P529" s="143"/>
      <c r="Q529" s="144"/>
      <c r="R529" s="144"/>
      <c r="S529" s="144"/>
      <c r="T529" s="123">
        <f>SUM(T3:T528)</f>
        <v>331</v>
      </c>
      <c r="U529" s="145"/>
      <c r="V529" s="154"/>
      <c r="W529" s="154"/>
      <c r="Y529" s="153">
        <f>SUM(Y3:Y528)/1000</f>
        <v>20.733000000000004</v>
      </c>
    </row>
    <row r="530" spans="1:25" x14ac:dyDescent="0.3">
      <c r="V530" s="89"/>
      <c r="W530" s="89"/>
      <c r="X530" s="75"/>
    </row>
    <row r="531" spans="1:25" x14ac:dyDescent="0.3">
      <c r="C531" s="63" t="s">
        <v>4792</v>
      </c>
      <c r="D531" s="86">
        <v>241</v>
      </c>
      <c r="E531" s="86"/>
      <c r="F531" s="86">
        <v>36589.700000000004</v>
      </c>
      <c r="V531" s="89"/>
      <c r="W531" s="89"/>
      <c r="X531" s="75"/>
    </row>
    <row r="532" spans="1:25" x14ac:dyDescent="0.3">
      <c r="C532" s="63" t="s">
        <v>4941</v>
      </c>
      <c r="D532" s="86">
        <f>SUM(D312:D321)</f>
        <v>485</v>
      </c>
      <c r="E532" s="86"/>
      <c r="F532" s="86">
        <f t="shared" ref="F532" si="27">SUM(F312:F321)</f>
        <v>20733.000000000004</v>
      </c>
      <c r="V532" s="89"/>
      <c r="W532" s="89"/>
      <c r="X532" s="75"/>
    </row>
    <row r="533" spans="1:25" x14ac:dyDescent="0.3">
      <c r="C533" s="63" t="s">
        <v>4942</v>
      </c>
      <c r="D533" s="86">
        <f>SUM(D526:D527)</f>
        <v>144</v>
      </c>
      <c r="E533" s="86"/>
      <c r="F533" s="86">
        <f t="shared" ref="F533" si="28">SUM(F526:F527)</f>
        <v>220.8</v>
      </c>
      <c r="V533" s="89"/>
      <c r="W533" s="89"/>
      <c r="X533" s="75"/>
    </row>
    <row r="534" spans="1:25" x14ac:dyDescent="0.3">
      <c r="E534" s="86"/>
      <c r="F534" s="86"/>
      <c r="V534" s="89"/>
      <c r="W534" s="89"/>
      <c r="X534" s="75"/>
    </row>
    <row r="535" spans="1:25" x14ac:dyDescent="0.3">
      <c r="V535" s="89"/>
      <c r="W535" s="89"/>
      <c r="X535" s="75"/>
    </row>
    <row r="536" spans="1:25" x14ac:dyDescent="0.3">
      <c r="B536" s="80"/>
      <c r="C536" s="77"/>
      <c r="D536" s="92" t="s">
        <v>4939</v>
      </c>
      <c r="E536" s="133" t="s">
        <v>4940</v>
      </c>
      <c r="V536" s="89"/>
      <c r="W536" s="89"/>
      <c r="X536" s="75"/>
    </row>
    <row r="537" spans="1:25" ht="31.2" x14ac:dyDescent="0.3">
      <c r="B537" s="215" t="s">
        <v>4947</v>
      </c>
      <c r="C537" s="77" t="s">
        <v>4944</v>
      </c>
      <c r="D537" s="92">
        <v>2296</v>
      </c>
      <c r="E537" s="133">
        <v>389.5112000000002</v>
      </c>
      <c r="V537" s="89"/>
      <c r="W537" s="89"/>
      <c r="X537" s="75"/>
    </row>
    <row r="538" spans="1:25" x14ac:dyDescent="0.3">
      <c r="B538" s="80"/>
      <c r="C538" s="77" t="s">
        <v>4792</v>
      </c>
      <c r="D538" s="92">
        <v>241</v>
      </c>
      <c r="E538" s="133">
        <f>36589.7/1000</f>
        <v>36.589700000000001</v>
      </c>
      <c r="V538" s="89"/>
      <c r="W538" s="89"/>
      <c r="X538" s="75"/>
    </row>
    <row r="539" spans="1:25" x14ac:dyDescent="0.3">
      <c r="B539" s="80"/>
      <c r="C539" s="77" t="s">
        <v>4941</v>
      </c>
      <c r="D539" s="92">
        <v>485</v>
      </c>
      <c r="E539" s="133">
        <f>20733/1000</f>
        <v>20.733000000000001</v>
      </c>
      <c r="V539" s="89"/>
      <c r="W539" s="89"/>
      <c r="X539" s="75"/>
    </row>
    <row r="540" spans="1:25" x14ac:dyDescent="0.3">
      <c r="B540" s="80"/>
      <c r="C540" s="77" t="s">
        <v>4942</v>
      </c>
      <c r="D540" s="92">
        <v>144</v>
      </c>
      <c r="E540" s="133">
        <f>220.8/1000</f>
        <v>0.22080000000000002</v>
      </c>
      <c r="V540" s="89"/>
      <c r="W540" s="89"/>
      <c r="X540" s="75"/>
    </row>
    <row r="541" spans="1:25" x14ac:dyDescent="0.3">
      <c r="B541" s="80"/>
      <c r="C541" s="213" t="s">
        <v>50</v>
      </c>
      <c r="D541" s="92">
        <f>SUM(D538:D540)</f>
        <v>870</v>
      </c>
      <c r="E541" s="92">
        <f>SUM(E538:E540)</f>
        <v>57.543499999999995</v>
      </c>
      <c r="V541" s="89"/>
      <c r="W541" s="89"/>
      <c r="X541" s="75"/>
    </row>
    <row r="542" spans="1:25" x14ac:dyDescent="0.3">
      <c r="B542" s="80"/>
      <c r="C542" s="77"/>
      <c r="D542" s="92"/>
      <c r="E542" s="133"/>
      <c r="V542" s="89"/>
      <c r="W542" s="89"/>
      <c r="X542" s="75"/>
    </row>
    <row r="543" spans="1:25" x14ac:dyDescent="0.3">
      <c r="B543" s="80"/>
      <c r="C543" s="213" t="s">
        <v>4943</v>
      </c>
      <c r="D543" s="92">
        <f>D537-D541</f>
        <v>1426</v>
      </c>
      <c r="E543" s="133">
        <f>E537*E541</f>
        <v>22413.83773720001</v>
      </c>
      <c r="V543" s="89"/>
      <c r="W543" s="89"/>
      <c r="X543" s="75"/>
    </row>
    <row r="544" spans="1:25" x14ac:dyDescent="0.3">
      <c r="V544" s="89"/>
      <c r="W544" s="89"/>
      <c r="X544" s="75"/>
    </row>
    <row r="545" spans="22:24" x14ac:dyDescent="0.3">
      <c r="V545" s="89"/>
      <c r="W545" s="89"/>
      <c r="X545" s="75"/>
    </row>
    <row r="546" spans="22:24" x14ac:dyDescent="0.3">
      <c r="V546" s="89"/>
      <c r="W546" s="89"/>
      <c r="X546" s="75"/>
    </row>
    <row r="547" spans="22:24" x14ac:dyDescent="0.3">
      <c r="V547" s="89"/>
      <c r="W547" s="89"/>
      <c r="X547" s="75"/>
    </row>
    <row r="548" spans="22:24" x14ac:dyDescent="0.3">
      <c r="V548" s="89"/>
      <c r="W548" s="89"/>
      <c r="X548" s="75"/>
    </row>
    <row r="549" spans="22:24" x14ac:dyDescent="0.3">
      <c r="V549" s="89"/>
      <c r="W549" s="89"/>
      <c r="X549" s="75"/>
    </row>
    <row r="550" spans="22:24" x14ac:dyDescent="0.3">
      <c r="V550" s="89"/>
      <c r="W550" s="89"/>
      <c r="X550" s="75"/>
    </row>
    <row r="551" spans="22:24" x14ac:dyDescent="0.3">
      <c r="V551" s="89"/>
      <c r="W551" s="89"/>
      <c r="X551" s="75"/>
    </row>
    <row r="552" spans="22:24" x14ac:dyDescent="0.3">
      <c r="V552" s="89"/>
      <c r="W552" s="89"/>
      <c r="X552" s="75"/>
    </row>
    <row r="553" spans="22:24" x14ac:dyDescent="0.3">
      <c r="V553" s="89"/>
      <c r="W553" s="89"/>
      <c r="X553" s="75"/>
    </row>
    <row r="554" spans="22:24" x14ac:dyDescent="0.3">
      <c r="V554" s="89"/>
      <c r="W554" s="89"/>
      <c r="X554" s="75"/>
    </row>
    <row r="555" spans="22:24" x14ac:dyDescent="0.3">
      <c r="V555" s="89"/>
      <c r="W555" s="89"/>
      <c r="X555" s="75"/>
    </row>
    <row r="556" spans="22:24" x14ac:dyDescent="0.3">
      <c r="V556" s="89"/>
      <c r="W556" s="89"/>
      <c r="X556" s="75"/>
    </row>
    <row r="557" spans="22:24" x14ac:dyDescent="0.3">
      <c r="V557" s="89"/>
      <c r="W557" s="89"/>
      <c r="X557" s="75"/>
    </row>
    <row r="558" spans="22:24" x14ac:dyDescent="0.3">
      <c r="V558" s="89"/>
      <c r="W558" s="89"/>
      <c r="X558" s="75"/>
    </row>
    <row r="559" spans="22:24" x14ac:dyDescent="0.3">
      <c r="V559" s="89"/>
      <c r="W559" s="89"/>
      <c r="X559" s="75"/>
    </row>
    <row r="560" spans="22:24" x14ac:dyDescent="0.3">
      <c r="V560" s="89"/>
      <c r="W560" s="89"/>
      <c r="X560" s="75"/>
    </row>
    <row r="561" spans="22:24" x14ac:dyDescent="0.3">
      <c r="V561" s="89"/>
      <c r="W561" s="89"/>
      <c r="X561" s="75"/>
    </row>
    <row r="562" spans="22:24" x14ac:dyDescent="0.3">
      <c r="V562" s="89"/>
      <c r="W562" s="89"/>
      <c r="X562" s="75"/>
    </row>
    <row r="563" spans="22:24" x14ac:dyDescent="0.3">
      <c r="V563" s="89"/>
      <c r="W563" s="89"/>
      <c r="X563" s="75"/>
    </row>
    <row r="564" spans="22:24" x14ac:dyDescent="0.3">
      <c r="V564" s="89"/>
      <c r="W564" s="89"/>
      <c r="X564" s="75"/>
    </row>
    <row r="565" spans="22:24" x14ac:dyDescent="0.3">
      <c r="V565" s="89"/>
      <c r="W565" s="89"/>
      <c r="X565" s="75"/>
    </row>
    <row r="566" spans="22:24" x14ac:dyDescent="0.3">
      <c r="V566" s="89"/>
      <c r="W566" s="89"/>
      <c r="X566" s="75"/>
    </row>
    <row r="567" spans="22:24" x14ac:dyDescent="0.3">
      <c r="V567" s="89"/>
      <c r="W567" s="89"/>
      <c r="X567" s="75"/>
    </row>
    <row r="568" spans="22:24" x14ac:dyDescent="0.3">
      <c r="V568" s="89"/>
      <c r="W568" s="89"/>
      <c r="X568" s="75"/>
    </row>
    <row r="569" spans="22:24" x14ac:dyDescent="0.3">
      <c r="V569" s="89"/>
      <c r="W569" s="89"/>
      <c r="X569" s="75"/>
    </row>
    <row r="570" spans="22:24" x14ac:dyDescent="0.3">
      <c r="V570" s="89"/>
      <c r="W570" s="89"/>
      <c r="X570" s="75"/>
    </row>
    <row r="571" spans="22:24" x14ac:dyDescent="0.3">
      <c r="V571" s="89"/>
      <c r="W571" s="89"/>
      <c r="X571" s="75"/>
    </row>
    <row r="572" spans="22:24" x14ac:dyDescent="0.3">
      <c r="V572" s="89"/>
      <c r="W572" s="89"/>
      <c r="X572" s="75"/>
    </row>
    <row r="573" spans="22:24" x14ac:dyDescent="0.3">
      <c r="V573" s="89"/>
      <c r="W573" s="89"/>
      <c r="X573" s="75"/>
    </row>
    <row r="574" spans="22:24" x14ac:dyDescent="0.3">
      <c r="V574" s="89"/>
      <c r="W574" s="89"/>
      <c r="X574" s="75"/>
    </row>
    <row r="575" spans="22:24" x14ac:dyDescent="0.3">
      <c r="V575" s="89"/>
      <c r="W575" s="89"/>
    </row>
    <row r="576" spans="22:24" x14ac:dyDescent="0.3">
      <c r="V576" s="89"/>
      <c r="W576" s="89"/>
    </row>
    <row r="577" spans="22:23" x14ac:dyDescent="0.3">
      <c r="V577" s="89"/>
      <c r="W577" s="89"/>
    </row>
    <row r="578" spans="22:23" x14ac:dyDescent="0.3">
      <c r="V578" s="89"/>
      <c r="W578" s="89"/>
    </row>
    <row r="579" spans="22:23" x14ac:dyDescent="0.3">
      <c r="V579" s="89"/>
      <c r="W579" s="89"/>
    </row>
    <row r="580" spans="22:23" x14ac:dyDescent="0.3">
      <c r="V580" s="89"/>
      <c r="W580" s="89"/>
    </row>
    <row r="581" spans="22:23" x14ac:dyDescent="0.3">
      <c r="V581" s="89"/>
      <c r="W581" s="89"/>
    </row>
    <row r="582" spans="22:23" x14ac:dyDescent="0.3">
      <c r="V582" s="89"/>
      <c r="W582" s="89"/>
    </row>
    <row r="583" spans="22:23" x14ac:dyDescent="0.3">
      <c r="V583" s="89"/>
      <c r="W583" s="89"/>
    </row>
    <row r="584" spans="22:23" x14ac:dyDescent="0.3">
      <c r="V584" s="89"/>
      <c r="W584" s="89"/>
    </row>
    <row r="585" spans="22:23" x14ac:dyDescent="0.3">
      <c r="V585" s="89"/>
      <c r="W585" s="89"/>
    </row>
    <row r="586" spans="22:23" x14ac:dyDescent="0.3">
      <c r="V586" s="89"/>
      <c r="W586" s="89"/>
    </row>
    <row r="587" spans="22:23" x14ac:dyDescent="0.3">
      <c r="V587" s="89"/>
      <c r="W587" s="89"/>
    </row>
    <row r="588" spans="22:23" x14ac:dyDescent="0.3">
      <c r="V588" s="89"/>
      <c r="W588" s="89"/>
    </row>
    <row r="589" spans="22:23" x14ac:dyDescent="0.3">
      <c r="V589" s="89"/>
      <c r="W589" s="89"/>
    </row>
    <row r="590" spans="22:23" x14ac:dyDescent="0.3">
      <c r="V590" s="89"/>
      <c r="W590" s="89"/>
    </row>
    <row r="591" spans="22:23" x14ac:dyDescent="0.3">
      <c r="V591" s="89"/>
      <c r="W591" s="89"/>
    </row>
    <row r="592" spans="22:23" x14ac:dyDescent="0.3">
      <c r="V592" s="89"/>
      <c r="W592" s="89"/>
    </row>
    <row r="593" spans="22:23" x14ac:dyDescent="0.3">
      <c r="V593" s="89"/>
      <c r="W593" s="89"/>
    </row>
    <row r="594" spans="22:23" x14ac:dyDescent="0.3">
      <c r="V594" s="89"/>
      <c r="W594" s="89"/>
    </row>
    <row r="595" spans="22:23" x14ac:dyDescent="0.3">
      <c r="V595" s="89"/>
      <c r="W595" s="89"/>
    </row>
    <row r="596" spans="22:23" x14ac:dyDescent="0.3">
      <c r="V596" s="89"/>
      <c r="W596" s="89"/>
    </row>
    <row r="597" spans="22:23" x14ac:dyDescent="0.3">
      <c r="V597" s="89"/>
      <c r="W597" s="89"/>
    </row>
    <row r="598" spans="22:23" x14ac:dyDescent="0.3">
      <c r="V598" s="89"/>
      <c r="W598" s="89"/>
    </row>
    <row r="599" spans="22:23" x14ac:dyDescent="0.3">
      <c r="V599" s="89"/>
      <c r="W599" s="89"/>
    </row>
    <row r="600" spans="22:23" x14ac:dyDescent="0.3">
      <c r="V600" s="89"/>
      <c r="W600" s="89"/>
    </row>
    <row r="601" spans="22:23" x14ac:dyDescent="0.3">
      <c r="V601" s="89"/>
      <c r="W601" s="89"/>
    </row>
    <row r="602" spans="22:23" x14ac:dyDescent="0.3">
      <c r="V602" s="89"/>
      <c r="W602" s="89"/>
    </row>
    <row r="603" spans="22:23" x14ac:dyDescent="0.3">
      <c r="V603" s="89"/>
      <c r="W603" s="89"/>
    </row>
    <row r="604" spans="22:23" x14ac:dyDescent="0.3">
      <c r="V604" s="89"/>
      <c r="W604" s="89"/>
    </row>
    <row r="605" spans="22:23" x14ac:dyDescent="0.3">
      <c r="V605" s="89"/>
      <c r="W605" s="89"/>
    </row>
    <row r="606" spans="22:23" x14ac:dyDescent="0.3">
      <c r="V606" s="89"/>
      <c r="W606" s="89"/>
    </row>
    <row r="607" spans="22:23" x14ac:dyDescent="0.3">
      <c r="V607" s="89"/>
      <c r="W607" s="89"/>
    </row>
    <row r="608" spans="22:23" x14ac:dyDescent="0.3">
      <c r="V608" s="89"/>
      <c r="W608" s="89"/>
    </row>
    <row r="609" spans="22:23" x14ac:dyDescent="0.3">
      <c r="V609" s="89"/>
      <c r="W609" s="89"/>
    </row>
    <row r="610" spans="22:23" x14ac:dyDescent="0.3">
      <c r="V610" s="89"/>
      <c r="W610" s="89"/>
    </row>
    <row r="611" spans="22:23" x14ac:dyDescent="0.3">
      <c r="V611" s="89"/>
      <c r="W611" s="89"/>
    </row>
    <row r="612" spans="22:23" x14ac:dyDescent="0.3">
      <c r="V612" s="89"/>
      <c r="W612" s="89"/>
    </row>
    <row r="613" spans="22:23" x14ac:dyDescent="0.3">
      <c r="V613" s="89"/>
      <c r="W613" s="89"/>
    </row>
    <row r="614" spans="22:23" x14ac:dyDescent="0.3">
      <c r="V614" s="89"/>
      <c r="W614" s="89"/>
    </row>
    <row r="615" spans="22:23" x14ac:dyDescent="0.3">
      <c r="V615" s="89"/>
      <c r="W615" s="89"/>
    </row>
    <row r="616" spans="22:23" x14ac:dyDescent="0.3">
      <c r="V616" s="89"/>
      <c r="W616" s="89"/>
    </row>
    <row r="617" spans="22:23" x14ac:dyDescent="0.3">
      <c r="V617" s="89"/>
      <c r="W617" s="89"/>
    </row>
    <row r="618" spans="22:23" x14ac:dyDescent="0.3">
      <c r="V618" s="89"/>
      <c r="W618" s="89"/>
    </row>
    <row r="619" spans="22:23" x14ac:dyDescent="0.3">
      <c r="V619" s="89"/>
      <c r="W619" s="89"/>
    </row>
    <row r="620" spans="22:23" x14ac:dyDescent="0.3">
      <c r="V620" s="89"/>
      <c r="W620" s="89"/>
    </row>
    <row r="621" spans="22:23" x14ac:dyDescent="0.3">
      <c r="V621" s="89"/>
      <c r="W621" s="89"/>
    </row>
    <row r="622" spans="22:23" x14ac:dyDescent="0.3">
      <c r="V622" s="89"/>
      <c r="W622" s="89"/>
    </row>
    <row r="623" spans="22:23" x14ac:dyDescent="0.3">
      <c r="V623" s="89"/>
      <c r="W623" s="89"/>
    </row>
    <row r="624" spans="22:23" x14ac:dyDescent="0.3">
      <c r="V624" s="89"/>
      <c r="W624" s="89"/>
    </row>
    <row r="625" spans="22:23" x14ac:dyDescent="0.3">
      <c r="V625" s="89"/>
      <c r="W625" s="89"/>
    </row>
    <row r="626" spans="22:23" x14ac:dyDescent="0.3">
      <c r="V626" s="89"/>
      <c r="W626" s="89"/>
    </row>
    <row r="627" spans="22:23" x14ac:dyDescent="0.3">
      <c r="V627" s="89"/>
      <c r="W627" s="89"/>
    </row>
    <row r="628" spans="22:23" x14ac:dyDescent="0.3">
      <c r="V628" s="89"/>
      <c r="W628" s="89"/>
    </row>
    <row r="629" spans="22:23" x14ac:dyDescent="0.3">
      <c r="V629" s="89"/>
      <c r="W629" s="89"/>
    </row>
    <row r="630" spans="22:23" x14ac:dyDescent="0.3">
      <c r="V630" s="89"/>
      <c r="W630" s="89"/>
    </row>
    <row r="631" spans="22:23" x14ac:dyDescent="0.3">
      <c r="V631" s="89"/>
      <c r="W631" s="89"/>
    </row>
    <row r="632" spans="22:23" x14ac:dyDescent="0.3">
      <c r="V632" s="89"/>
      <c r="W632" s="89"/>
    </row>
    <row r="633" spans="22:23" x14ac:dyDescent="0.3">
      <c r="V633" s="89"/>
      <c r="W633" s="89"/>
    </row>
    <row r="634" spans="22:23" x14ac:dyDescent="0.3">
      <c r="V634" s="89"/>
      <c r="W634" s="89"/>
    </row>
    <row r="635" spans="22:23" x14ac:dyDescent="0.3">
      <c r="V635" s="89"/>
      <c r="W635" s="89"/>
    </row>
    <row r="636" spans="22:23" x14ac:dyDescent="0.3">
      <c r="V636" s="89"/>
      <c r="W636" s="89"/>
    </row>
    <row r="637" spans="22:23" x14ac:dyDescent="0.3">
      <c r="V637" s="89"/>
      <c r="W637" s="89"/>
    </row>
    <row r="638" spans="22:23" x14ac:dyDescent="0.3">
      <c r="V638" s="89"/>
      <c r="W638" s="89"/>
    </row>
    <row r="639" spans="22:23" x14ac:dyDescent="0.3">
      <c r="V639" s="89"/>
      <c r="W639" s="89"/>
    </row>
    <row r="640" spans="22:23" x14ac:dyDescent="0.3">
      <c r="V640" s="89"/>
      <c r="W640" s="89"/>
    </row>
    <row r="641" spans="22:23" x14ac:dyDescent="0.3">
      <c r="V641" s="89"/>
      <c r="W641" s="89"/>
    </row>
    <row r="642" spans="22:23" x14ac:dyDescent="0.3">
      <c r="V642" s="89"/>
      <c r="W642" s="89"/>
    </row>
    <row r="643" spans="22:23" x14ac:dyDescent="0.3">
      <c r="V643" s="89"/>
      <c r="W643" s="89"/>
    </row>
    <row r="644" spans="22:23" x14ac:dyDescent="0.3">
      <c r="V644" s="89"/>
      <c r="W644" s="89"/>
    </row>
    <row r="645" spans="22:23" x14ac:dyDescent="0.3">
      <c r="V645" s="89"/>
      <c r="W645" s="89"/>
    </row>
    <row r="646" spans="22:23" x14ac:dyDescent="0.3">
      <c r="V646" s="89"/>
      <c r="W646" s="89"/>
    </row>
    <row r="647" spans="22:23" x14ac:dyDescent="0.3">
      <c r="V647" s="89"/>
      <c r="W647" s="89"/>
    </row>
    <row r="648" spans="22:23" x14ac:dyDescent="0.3">
      <c r="V648" s="89"/>
      <c r="W648" s="89"/>
    </row>
    <row r="649" spans="22:23" x14ac:dyDescent="0.3">
      <c r="V649" s="89"/>
      <c r="W649" s="89"/>
    </row>
    <row r="650" spans="22:23" x14ac:dyDescent="0.3">
      <c r="V650" s="89"/>
      <c r="W650" s="89"/>
    </row>
    <row r="651" spans="22:23" x14ac:dyDescent="0.3">
      <c r="V651" s="89"/>
      <c r="W651" s="89"/>
    </row>
    <row r="652" spans="22:23" x14ac:dyDescent="0.3">
      <c r="V652" s="89"/>
      <c r="W652" s="89"/>
    </row>
    <row r="653" spans="22:23" x14ac:dyDescent="0.3">
      <c r="V653" s="89"/>
      <c r="W653" s="89"/>
    </row>
    <row r="654" spans="22:23" x14ac:dyDescent="0.3">
      <c r="V654" s="89"/>
      <c r="W654" s="89"/>
    </row>
    <row r="655" spans="22:23" x14ac:dyDescent="0.3">
      <c r="V655" s="89"/>
      <c r="W655" s="89"/>
    </row>
    <row r="656" spans="22:23" x14ac:dyDescent="0.3">
      <c r="V656" s="89"/>
      <c r="W656" s="89"/>
    </row>
    <row r="657" spans="22:23" x14ac:dyDescent="0.3">
      <c r="V657" s="89"/>
      <c r="W657" s="89"/>
    </row>
    <row r="658" spans="22:23" x14ac:dyDescent="0.3">
      <c r="V658" s="89"/>
      <c r="W658" s="89"/>
    </row>
    <row r="659" spans="22:23" x14ac:dyDescent="0.3">
      <c r="V659" s="89"/>
      <c r="W659" s="89"/>
    </row>
    <row r="660" spans="22:23" x14ac:dyDescent="0.3">
      <c r="V660" s="89"/>
      <c r="W660" s="89"/>
    </row>
    <row r="661" spans="22:23" x14ac:dyDescent="0.3">
      <c r="V661" s="89"/>
      <c r="W661" s="89"/>
    </row>
    <row r="662" spans="22:23" x14ac:dyDescent="0.3">
      <c r="V662" s="89"/>
      <c r="W662" s="89"/>
    </row>
    <row r="663" spans="22:23" x14ac:dyDescent="0.3">
      <c r="V663" s="89"/>
      <c r="W663" s="89"/>
    </row>
    <row r="664" spans="22:23" x14ac:dyDescent="0.3">
      <c r="V664" s="89"/>
      <c r="W664" s="89"/>
    </row>
    <row r="665" spans="22:23" x14ac:dyDescent="0.3">
      <c r="V665" s="89"/>
      <c r="W665" s="89"/>
    </row>
  </sheetData>
  <autoFilter ref="A2:W529" xr:uid="{895EF935-E761-4DCB-8CF2-D1B22C063C68}">
    <filterColumn colId="21">
      <filters blank="1"/>
    </filterColumn>
  </autoFilter>
  <conditionalFormatting sqref="I2:K3 I530:K1048576 Q446:S1048576 J4:K6 J11:K11 J14:K14 J17:K141 J148:K528 I529">
    <cfRule type="containsText" dxfId="1065" priority="562" operator="containsText" text="RAL 7004">
      <formula>NOT(ISERROR(SEARCH("RAL 7004",I2)))</formula>
    </cfRule>
    <cfRule type="containsText" dxfId="1064" priority="563" operator="containsText" text="RAL 1021">
      <formula>NOT(ISERROR(SEARCH("RAL 1021",I2)))</formula>
    </cfRule>
    <cfRule type="containsText" dxfId="1063" priority="564" operator="containsText" text="RAL 5015">
      <formula>NOT(ISERROR(SEARCH("RAL 5015",I2)))</formula>
    </cfRule>
  </conditionalFormatting>
  <conditionalFormatting sqref="I5">
    <cfRule type="containsText" dxfId="1062" priority="559" operator="containsText" text="RAL 7004">
      <formula>NOT(ISERROR(SEARCH("RAL 7004",I5)))</formula>
    </cfRule>
    <cfRule type="containsText" dxfId="1061" priority="560" operator="containsText" text="RAL 1021">
      <formula>NOT(ISERROR(SEARCH("RAL 1021",I5)))</formula>
    </cfRule>
    <cfRule type="containsText" dxfId="1060" priority="561" operator="containsText" text="RAL 5015">
      <formula>NOT(ISERROR(SEARCH("RAL 5015",I5)))</formula>
    </cfRule>
  </conditionalFormatting>
  <conditionalFormatting sqref="I4">
    <cfRule type="containsText" dxfId="1059" priority="556" operator="containsText" text="RAL 7004">
      <formula>NOT(ISERROR(SEARCH("RAL 7004",I4)))</formula>
    </cfRule>
    <cfRule type="containsText" dxfId="1058" priority="557" operator="containsText" text="RAL 1021">
      <formula>NOT(ISERROR(SEARCH("RAL 1021",I4)))</formula>
    </cfRule>
    <cfRule type="containsText" dxfId="1057" priority="558" operator="containsText" text="RAL 5015">
      <formula>NOT(ISERROR(SEARCH("RAL 5015",I4)))</formula>
    </cfRule>
  </conditionalFormatting>
  <conditionalFormatting sqref="I7:K10 I6 I12:K13 I11 I15:K16 I14">
    <cfRule type="containsText" dxfId="1056" priority="553" operator="containsText" text="RAL 7004">
      <formula>NOT(ISERROR(SEARCH("RAL 7004",I6)))</formula>
    </cfRule>
    <cfRule type="containsText" dxfId="1055" priority="554" operator="containsText" text="RAL 1021">
      <formula>NOT(ISERROR(SEARCH("RAL 1021",I6)))</formula>
    </cfRule>
    <cfRule type="containsText" dxfId="1054" priority="555" operator="containsText" text="RAL 5015">
      <formula>NOT(ISERROR(SEARCH("RAL 5015",I6)))</formula>
    </cfRule>
  </conditionalFormatting>
  <conditionalFormatting sqref="I87:I93">
    <cfRule type="containsText" dxfId="1053" priority="550" operator="containsText" text="RAL 7004">
      <formula>NOT(ISERROR(SEARCH("RAL 7004",I87)))</formula>
    </cfRule>
    <cfRule type="containsText" dxfId="1052" priority="551" operator="containsText" text="RAL 1021">
      <formula>NOT(ISERROR(SEARCH("RAL 1021",I87)))</formula>
    </cfRule>
    <cfRule type="containsText" dxfId="1051" priority="552" operator="containsText" text="RAL 5015">
      <formula>NOT(ISERROR(SEARCH("RAL 5015",I87)))</formula>
    </cfRule>
  </conditionalFormatting>
  <conditionalFormatting sqref="I94:I113">
    <cfRule type="containsText" dxfId="1050" priority="547" operator="containsText" text="RAL 7004">
      <formula>NOT(ISERROR(SEARCH("RAL 7004",I94)))</formula>
    </cfRule>
    <cfRule type="containsText" dxfId="1049" priority="548" operator="containsText" text="RAL 1021">
      <formula>NOT(ISERROR(SEARCH("RAL 1021",I94)))</formula>
    </cfRule>
    <cfRule type="containsText" dxfId="1048" priority="549" operator="containsText" text="RAL 5015">
      <formula>NOT(ISERROR(SEARCH("RAL 5015",I94)))</formula>
    </cfRule>
  </conditionalFormatting>
  <conditionalFormatting sqref="I114">
    <cfRule type="containsText" dxfId="1047" priority="544" operator="containsText" text="RAL 7004">
      <formula>NOT(ISERROR(SEARCH("RAL 7004",I114)))</formula>
    </cfRule>
    <cfRule type="containsText" dxfId="1046" priority="545" operator="containsText" text="RAL 1021">
      <formula>NOT(ISERROR(SEARCH("RAL 1021",I114)))</formula>
    </cfRule>
    <cfRule type="containsText" dxfId="1045" priority="546" operator="containsText" text="RAL 5015">
      <formula>NOT(ISERROR(SEARCH("RAL 5015",I114)))</formula>
    </cfRule>
  </conditionalFormatting>
  <conditionalFormatting sqref="I115:I126">
    <cfRule type="containsText" dxfId="1044" priority="541" operator="containsText" text="RAL 7004">
      <formula>NOT(ISERROR(SEARCH("RAL 7004",I115)))</formula>
    </cfRule>
    <cfRule type="containsText" dxfId="1043" priority="542" operator="containsText" text="RAL 1021">
      <formula>NOT(ISERROR(SEARCH("RAL 1021",I115)))</formula>
    </cfRule>
    <cfRule type="containsText" dxfId="1042" priority="543" operator="containsText" text="RAL 5015">
      <formula>NOT(ISERROR(SEARCH("RAL 5015",I115)))</formula>
    </cfRule>
  </conditionalFormatting>
  <conditionalFormatting sqref="I142:K147 I127:I141 I148:I158">
    <cfRule type="containsText" dxfId="1041" priority="538" operator="containsText" text="RAL 7004">
      <formula>NOT(ISERROR(SEARCH("RAL 7004",I127)))</formula>
    </cfRule>
    <cfRule type="containsText" dxfId="1040" priority="539" operator="containsText" text="RAL 1021">
      <formula>NOT(ISERROR(SEARCH("RAL 1021",I127)))</formula>
    </cfRule>
    <cfRule type="containsText" dxfId="1039" priority="540" operator="containsText" text="RAL 5015">
      <formula>NOT(ISERROR(SEARCH("RAL 5015",I127)))</formula>
    </cfRule>
  </conditionalFormatting>
  <conditionalFormatting sqref="I159:I177">
    <cfRule type="containsText" dxfId="1038" priority="535" operator="containsText" text="RAL 7004">
      <formula>NOT(ISERROR(SEARCH("RAL 7004",I159)))</formula>
    </cfRule>
    <cfRule type="containsText" dxfId="1037" priority="536" operator="containsText" text="RAL 1021">
      <formula>NOT(ISERROR(SEARCH("RAL 1021",I159)))</formula>
    </cfRule>
    <cfRule type="containsText" dxfId="1036" priority="537" operator="containsText" text="RAL 5015">
      <formula>NOT(ISERROR(SEARCH("RAL 5015",I159)))</formula>
    </cfRule>
  </conditionalFormatting>
  <conditionalFormatting sqref="I178:I179">
    <cfRule type="containsText" dxfId="1035" priority="532" operator="containsText" text="RAL 7004">
      <formula>NOT(ISERROR(SEARCH("RAL 7004",I178)))</formula>
    </cfRule>
    <cfRule type="containsText" dxfId="1034" priority="533" operator="containsText" text="RAL 1021">
      <formula>NOT(ISERROR(SEARCH("RAL 1021",I178)))</formula>
    </cfRule>
    <cfRule type="containsText" dxfId="1033" priority="534" operator="containsText" text="RAL 5015">
      <formula>NOT(ISERROR(SEARCH("RAL 5015",I178)))</formula>
    </cfRule>
  </conditionalFormatting>
  <conditionalFormatting sqref="I180">
    <cfRule type="containsText" dxfId="1032" priority="529" operator="containsText" text="RAL 7004">
      <formula>NOT(ISERROR(SEARCH("RAL 7004",I180)))</formula>
    </cfRule>
    <cfRule type="containsText" dxfId="1031" priority="530" operator="containsText" text="RAL 1021">
      <formula>NOT(ISERROR(SEARCH("RAL 1021",I180)))</formula>
    </cfRule>
    <cfRule type="containsText" dxfId="1030" priority="531" operator="containsText" text="RAL 5015">
      <formula>NOT(ISERROR(SEARCH("RAL 5015",I180)))</formula>
    </cfRule>
  </conditionalFormatting>
  <conditionalFormatting sqref="I181:I313">
    <cfRule type="containsText" dxfId="1029" priority="526" operator="containsText" text="RAL 7004">
      <formula>NOT(ISERROR(SEARCH("RAL 7004",I181)))</formula>
    </cfRule>
    <cfRule type="containsText" dxfId="1028" priority="527" operator="containsText" text="RAL 1021">
      <formula>NOT(ISERROR(SEARCH("RAL 1021",I181)))</formula>
    </cfRule>
    <cfRule type="containsText" dxfId="1027" priority="528" operator="containsText" text="RAL 5015">
      <formula>NOT(ISERROR(SEARCH("RAL 5015",I181)))</formula>
    </cfRule>
  </conditionalFormatting>
  <conditionalFormatting sqref="I314:I321">
    <cfRule type="containsText" dxfId="1026" priority="523" operator="containsText" text="RAL 7004">
      <formula>NOT(ISERROR(SEARCH("RAL 7004",I314)))</formula>
    </cfRule>
    <cfRule type="containsText" dxfId="1025" priority="524" operator="containsText" text="RAL 1021">
      <formula>NOT(ISERROR(SEARCH("RAL 1021",I314)))</formula>
    </cfRule>
    <cfRule type="containsText" dxfId="1024" priority="525" operator="containsText" text="RAL 5015">
      <formula>NOT(ISERROR(SEARCH("RAL 5015",I314)))</formula>
    </cfRule>
  </conditionalFormatting>
  <conditionalFormatting sqref="I322:I430">
    <cfRule type="containsText" dxfId="1023" priority="520" operator="containsText" text="RAL 7004">
      <formula>NOT(ISERROR(SEARCH("RAL 7004",I322)))</formula>
    </cfRule>
    <cfRule type="containsText" dxfId="1022" priority="521" operator="containsText" text="RAL 1021">
      <formula>NOT(ISERROR(SEARCH("RAL 1021",I322)))</formula>
    </cfRule>
    <cfRule type="containsText" dxfId="1021" priority="522" operator="containsText" text="RAL 5015">
      <formula>NOT(ISERROR(SEARCH("RAL 5015",I322)))</formula>
    </cfRule>
  </conditionalFormatting>
  <conditionalFormatting sqref="I436:I459">
    <cfRule type="containsText" dxfId="1020" priority="517" operator="containsText" text="RAL 7004">
      <formula>NOT(ISERROR(SEARCH("RAL 7004",I436)))</formula>
    </cfRule>
    <cfRule type="containsText" dxfId="1019" priority="518" operator="containsText" text="RAL 1021">
      <formula>NOT(ISERROR(SEARCH("RAL 1021",I436)))</formula>
    </cfRule>
    <cfRule type="containsText" dxfId="1018" priority="519" operator="containsText" text="RAL 5015">
      <formula>NOT(ISERROR(SEARCH("RAL 5015",I436)))</formula>
    </cfRule>
  </conditionalFormatting>
  <conditionalFormatting sqref="I460:I484">
    <cfRule type="containsText" dxfId="1017" priority="514" operator="containsText" text="RAL 7004">
      <formula>NOT(ISERROR(SEARCH("RAL 7004",I460)))</formula>
    </cfRule>
    <cfRule type="containsText" dxfId="1016" priority="515" operator="containsText" text="RAL 1021">
      <formula>NOT(ISERROR(SEARCH("RAL 1021",I460)))</formula>
    </cfRule>
    <cfRule type="containsText" dxfId="1015" priority="516" operator="containsText" text="RAL 5015">
      <formula>NOT(ISERROR(SEARCH("RAL 5015",I460)))</formula>
    </cfRule>
  </conditionalFormatting>
  <conditionalFormatting sqref="I485:I507">
    <cfRule type="containsText" dxfId="1014" priority="511" operator="containsText" text="RAL 7004">
      <formula>NOT(ISERROR(SEARCH("RAL 7004",I485)))</formula>
    </cfRule>
    <cfRule type="containsText" dxfId="1013" priority="512" operator="containsText" text="RAL 1021">
      <formula>NOT(ISERROR(SEARCH("RAL 1021",I485)))</formula>
    </cfRule>
    <cfRule type="containsText" dxfId="1012" priority="513" operator="containsText" text="RAL 5015">
      <formula>NOT(ISERROR(SEARCH("RAL 5015",I485)))</formula>
    </cfRule>
  </conditionalFormatting>
  <conditionalFormatting sqref="I508:I528">
    <cfRule type="containsText" dxfId="1011" priority="508" operator="containsText" text="RAL 7004">
      <formula>NOT(ISERROR(SEARCH("RAL 7004",I508)))</formula>
    </cfRule>
    <cfRule type="containsText" dxfId="1010" priority="509" operator="containsText" text="RAL 1021">
      <formula>NOT(ISERROR(SEARCH("RAL 1021",I508)))</formula>
    </cfRule>
    <cfRule type="containsText" dxfId="1009" priority="510" operator="containsText" text="RAL 5015">
      <formula>NOT(ISERROR(SEARCH("RAL 5015",I508)))</formula>
    </cfRule>
  </conditionalFormatting>
  <conditionalFormatting sqref="I435">
    <cfRule type="containsText" dxfId="1008" priority="505" operator="containsText" text="RAL 7004">
      <formula>NOT(ISERROR(SEARCH("RAL 7004",I435)))</formula>
    </cfRule>
    <cfRule type="containsText" dxfId="1007" priority="506" operator="containsText" text="RAL 1021">
      <formula>NOT(ISERROR(SEARCH("RAL 1021",I435)))</formula>
    </cfRule>
    <cfRule type="containsText" dxfId="1006" priority="507" operator="containsText" text="RAL 5015">
      <formula>NOT(ISERROR(SEARCH("RAL 5015",I435)))</formula>
    </cfRule>
  </conditionalFormatting>
  <conditionalFormatting sqref="I431:I434">
    <cfRule type="containsText" dxfId="1005" priority="502" operator="containsText" text="RAL 7004">
      <formula>NOT(ISERROR(SEARCH("RAL 7004",I431)))</formula>
    </cfRule>
    <cfRule type="containsText" dxfId="1004" priority="503" operator="containsText" text="RAL 1021">
      <formula>NOT(ISERROR(SEARCH("RAL 1021",I431)))</formula>
    </cfRule>
    <cfRule type="containsText" dxfId="1003" priority="504" operator="containsText" text="RAL 5015">
      <formula>NOT(ISERROR(SEARCH("RAL 5015",I431)))</formula>
    </cfRule>
  </conditionalFormatting>
  <conditionalFormatting sqref="I19">
    <cfRule type="containsText" dxfId="1002" priority="499" operator="containsText" text="RAL 7004">
      <formula>NOT(ISERROR(SEARCH("RAL 7004",I19)))</formula>
    </cfRule>
    <cfRule type="containsText" dxfId="1001" priority="500" operator="containsText" text="RAL 1021">
      <formula>NOT(ISERROR(SEARCH("RAL 1021",I19)))</formula>
    </cfRule>
    <cfRule type="containsText" dxfId="1000" priority="501" operator="containsText" text="RAL 5015">
      <formula>NOT(ISERROR(SEARCH("RAL 5015",I19)))</formula>
    </cfRule>
  </conditionalFormatting>
  <conditionalFormatting sqref="I20">
    <cfRule type="containsText" dxfId="999" priority="496" operator="containsText" text="RAL 7004">
      <formula>NOT(ISERROR(SEARCH("RAL 7004",I20)))</formula>
    </cfRule>
    <cfRule type="containsText" dxfId="998" priority="497" operator="containsText" text="RAL 1021">
      <formula>NOT(ISERROR(SEARCH("RAL 1021",I20)))</formula>
    </cfRule>
    <cfRule type="containsText" dxfId="997" priority="498" operator="containsText" text="RAL 5015">
      <formula>NOT(ISERROR(SEARCH("RAL 5015",I20)))</formula>
    </cfRule>
  </conditionalFormatting>
  <conditionalFormatting sqref="I22:I23">
    <cfRule type="containsText" dxfId="996" priority="493" operator="containsText" text="RAL 7004">
      <formula>NOT(ISERROR(SEARCH("RAL 7004",I22)))</formula>
    </cfRule>
    <cfRule type="containsText" dxfId="995" priority="494" operator="containsText" text="RAL 1021">
      <formula>NOT(ISERROR(SEARCH("RAL 1021",I22)))</formula>
    </cfRule>
    <cfRule type="containsText" dxfId="994" priority="495" operator="containsText" text="RAL 5015">
      <formula>NOT(ISERROR(SEARCH("RAL 5015",I22)))</formula>
    </cfRule>
  </conditionalFormatting>
  <conditionalFormatting sqref="I25:I26">
    <cfRule type="containsText" dxfId="993" priority="490" operator="containsText" text="RAL 7004">
      <formula>NOT(ISERROR(SEARCH("RAL 7004",I25)))</formula>
    </cfRule>
    <cfRule type="containsText" dxfId="992" priority="491" operator="containsText" text="RAL 1021">
      <formula>NOT(ISERROR(SEARCH("RAL 1021",I25)))</formula>
    </cfRule>
    <cfRule type="containsText" dxfId="991" priority="492" operator="containsText" text="RAL 5015">
      <formula>NOT(ISERROR(SEARCH("RAL 5015",I25)))</formula>
    </cfRule>
  </conditionalFormatting>
  <conditionalFormatting sqref="I28:I29">
    <cfRule type="containsText" dxfId="990" priority="487" operator="containsText" text="RAL 7004">
      <formula>NOT(ISERROR(SEARCH("RAL 7004",I28)))</formula>
    </cfRule>
    <cfRule type="containsText" dxfId="989" priority="488" operator="containsText" text="RAL 1021">
      <formula>NOT(ISERROR(SEARCH("RAL 1021",I28)))</formula>
    </cfRule>
    <cfRule type="containsText" dxfId="988" priority="489" operator="containsText" text="RAL 5015">
      <formula>NOT(ISERROR(SEARCH("RAL 5015",I28)))</formula>
    </cfRule>
  </conditionalFormatting>
  <conditionalFormatting sqref="I31:I32">
    <cfRule type="containsText" dxfId="987" priority="484" operator="containsText" text="RAL 7004">
      <formula>NOT(ISERROR(SEARCH("RAL 7004",I31)))</formula>
    </cfRule>
    <cfRule type="containsText" dxfId="986" priority="485" operator="containsText" text="RAL 1021">
      <formula>NOT(ISERROR(SEARCH("RAL 1021",I31)))</formula>
    </cfRule>
    <cfRule type="containsText" dxfId="985" priority="486" operator="containsText" text="RAL 5015">
      <formula>NOT(ISERROR(SEARCH("RAL 5015",I31)))</formula>
    </cfRule>
  </conditionalFormatting>
  <conditionalFormatting sqref="I34:I35">
    <cfRule type="containsText" dxfId="984" priority="481" operator="containsText" text="RAL 7004">
      <formula>NOT(ISERROR(SEARCH("RAL 7004",I34)))</formula>
    </cfRule>
    <cfRule type="containsText" dxfId="983" priority="482" operator="containsText" text="RAL 1021">
      <formula>NOT(ISERROR(SEARCH("RAL 1021",I34)))</formula>
    </cfRule>
    <cfRule type="containsText" dxfId="982" priority="483" operator="containsText" text="RAL 5015">
      <formula>NOT(ISERROR(SEARCH("RAL 5015",I34)))</formula>
    </cfRule>
  </conditionalFormatting>
  <conditionalFormatting sqref="I38:I39">
    <cfRule type="containsText" dxfId="981" priority="478" operator="containsText" text="RAL 7004">
      <formula>NOT(ISERROR(SEARCH("RAL 7004",I38)))</formula>
    </cfRule>
    <cfRule type="containsText" dxfId="980" priority="479" operator="containsText" text="RAL 1021">
      <formula>NOT(ISERROR(SEARCH("RAL 1021",I38)))</formula>
    </cfRule>
    <cfRule type="containsText" dxfId="979" priority="480" operator="containsText" text="RAL 5015">
      <formula>NOT(ISERROR(SEARCH("RAL 5015",I38)))</formula>
    </cfRule>
  </conditionalFormatting>
  <conditionalFormatting sqref="I42:I47">
    <cfRule type="containsText" dxfId="978" priority="475" operator="containsText" text="RAL 7004">
      <formula>NOT(ISERROR(SEARCH("RAL 7004",I42)))</formula>
    </cfRule>
    <cfRule type="containsText" dxfId="977" priority="476" operator="containsText" text="RAL 1021">
      <formula>NOT(ISERROR(SEARCH("RAL 1021",I42)))</formula>
    </cfRule>
    <cfRule type="containsText" dxfId="976" priority="477" operator="containsText" text="RAL 5015">
      <formula>NOT(ISERROR(SEARCH("RAL 5015",I42)))</formula>
    </cfRule>
  </conditionalFormatting>
  <conditionalFormatting sqref="I49">
    <cfRule type="containsText" dxfId="975" priority="472" operator="containsText" text="RAL 7004">
      <formula>NOT(ISERROR(SEARCH("RAL 7004",I49)))</formula>
    </cfRule>
    <cfRule type="containsText" dxfId="974" priority="473" operator="containsText" text="RAL 1021">
      <formula>NOT(ISERROR(SEARCH("RAL 1021",I49)))</formula>
    </cfRule>
    <cfRule type="containsText" dxfId="973" priority="474" operator="containsText" text="RAL 5015">
      <formula>NOT(ISERROR(SEARCH("RAL 5015",I49)))</formula>
    </cfRule>
  </conditionalFormatting>
  <conditionalFormatting sqref="I50">
    <cfRule type="containsText" dxfId="972" priority="469" operator="containsText" text="RAL 7004">
      <formula>NOT(ISERROR(SEARCH("RAL 7004",I50)))</formula>
    </cfRule>
    <cfRule type="containsText" dxfId="971" priority="470" operator="containsText" text="RAL 1021">
      <formula>NOT(ISERROR(SEARCH("RAL 1021",I50)))</formula>
    </cfRule>
    <cfRule type="containsText" dxfId="970" priority="471" operator="containsText" text="RAL 5015">
      <formula>NOT(ISERROR(SEARCH("RAL 5015",I50)))</formula>
    </cfRule>
  </conditionalFormatting>
  <conditionalFormatting sqref="I52:I53">
    <cfRule type="containsText" dxfId="969" priority="466" operator="containsText" text="RAL 7004">
      <formula>NOT(ISERROR(SEARCH("RAL 7004",I52)))</formula>
    </cfRule>
    <cfRule type="containsText" dxfId="968" priority="467" operator="containsText" text="RAL 1021">
      <formula>NOT(ISERROR(SEARCH("RAL 1021",I52)))</formula>
    </cfRule>
    <cfRule type="containsText" dxfId="967" priority="468" operator="containsText" text="RAL 5015">
      <formula>NOT(ISERROR(SEARCH("RAL 5015",I52)))</formula>
    </cfRule>
  </conditionalFormatting>
  <conditionalFormatting sqref="I55:I56">
    <cfRule type="containsText" dxfId="966" priority="463" operator="containsText" text="RAL 7004">
      <formula>NOT(ISERROR(SEARCH("RAL 7004",I55)))</formula>
    </cfRule>
    <cfRule type="containsText" dxfId="965" priority="464" operator="containsText" text="RAL 1021">
      <formula>NOT(ISERROR(SEARCH("RAL 1021",I55)))</formula>
    </cfRule>
    <cfRule type="containsText" dxfId="964" priority="465" operator="containsText" text="RAL 5015">
      <formula>NOT(ISERROR(SEARCH("RAL 5015",I55)))</formula>
    </cfRule>
  </conditionalFormatting>
  <conditionalFormatting sqref="I58:I59">
    <cfRule type="containsText" dxfId="963" priority="460" operator="containsText" text="RAL 7004">
      <formula>NOT(ISERROR(SEARCH("RAL 7004",I58)))</formula>
    </cfRule>
    <cfRule type="containsText" dxfId="962" priority="461" operator="containsText" text="RAL 1021">
      <formula>NOT(ISERROR(SEARCH("RAL 1021",I58)))</formula>
    </cfRule>
    <cfRule type="containsText" dxfId="961" priority="462" operator="containsText" text="RAL 5015">
      <formula>NOT(ISERROR(SEARCH("RAL 5015",I58)))</formula>
    </cfRule>
  </conditionalFormatting>
  <conditionalFormatting sqref="I86">
    <cfRule type="containsText" dxfId="960" priority="457" operator="containsText" text="RAL 7004">
      <formula>NOT(ISERROR(SEARCH("RAL 7004",I86)))</formula>
    </cfRule>
    <cfRule type="containsText" dxfId="959" priority="458" operator="containsText" text="RAL 1021">
      <formula>NOT(ISERROR(SEARCH("RAL 1021",I86)))</formula>
    </cfRule>
    <cfRule type="containsText" dxfId="958" priority="459" operator="containsText" text="RAL 5015">
      <formula>NOT(ISERROR(SEARCH("RAL 5015",I86)))</formula>
    </cfRule>
  </conditionalFormatting>
  <conditionalFormatting sqref="I17:I18">
    <cfRule type="containsText" dxfId="957" priority="454" operator="containsText" text="RAL 7004">
      <formula>NOT(ISERROR(SEARCH("RAL 7004",I17)))</formula>
    </cfRule>
    <cfRule type="containsText" dxfId="956" priority="455" operator="containsText" text="RAL 1021">
      <formula>NOT(ISERROR(SEARCH("RAL 1021",I17)))</formula>
    </cfRule>
    <cfRule type="containsText" dxfId="955" priority="456" operator="containsText" text="RAL 5015">
      <formula>NOT(ISERROR(SEARCH("RAL 5015",I17)))</formula>
    </cfRule>
  </conditionalFormatting>
  <conditionalFormatting sqref="I21">
    <cfRule type="containsText" dxfId="954" priority="451" operator="containsText" text="RAL 7004">
      <formula>NOT(ISERROR(SEARCH("RAL 7004",I21)))</formula>
    </cfRule>
    <cfRule type="containsText" dxfId="953" priority="452" operator="containsText" text="RAL 1021">
      <formula>NOT(ISERROR(SEARCH("RAL 1021",I21)))</formula>
    </cfRule>
    <cfRule type="containsText" dxfId="952" priority="453" operator="containsText" text="RAL 5015">
      <formula>NOT(ISERROR(SEARCH("RAL 5015",I21)))</formula>
    </cfRule>
  </conditionalFormatting>
  <conditionalFormatting sqref="I24">
    <cfRule type="containsText" dxfId="951" priority="448" operator="containsText" text="RAL 7004">
      <formula>NOT(ISERROR(SEARCH("RAL 7004",I24)))</formula>
    </cfRule>
    <cfRule type="containsText" dxfId="950" priority="449" operator="containsText" text="RAL 1021">
      <formula>NOT(ISERROR(SEARCH("RAL 1021",I24)))</formula>
    </cfRule>
    <cfRule type="containsText" dxfId="949" priority="450" operator="containsText" text="RAL 5015">
      <formula>NOT(ISERROR(SEARCH("RAL 5015",I24)))</formula>
    </cfRule>
  </conditionalFormatting>
  <conditionalFormatting sqref="I27">
    <cfRule type="containsText" dxfId="948" priority="445" operator="containsText" text="RAL 7004">
      <formula>NOT(ISERROR(SEARCH("RAL 7004",I27)))</formula>
    </cfRule>
    <cfRule type="containsText" dxfId="947" priority="446" operator="containsText" text="RAL 1021">
      <formula>NOT(ISERROR(SEARCH("RAL 1021",I27)))</formula>
    </cfRule>
    <cfRule type="containsText" dxfId="946" priority="447" operator="containsText" text="RAL 5015">
      <formula>NOT(ISERROR(SEARCH("RAL 5015",I27)))</formula>
    </cfRule>
  </conditionalFormatting>
  <conditionalFormatting sqref="I30">
    <cfRule type="containsText" dxfId="945" priority="442" operator="containsText" text="RAL 7004">
      <formula>NOT(ISERROR(SEARCH("RAL 7004",I30)))</formula>
    </cfRule>
    <cfRule type="containsText" dxfId="944" priority="443" operator="containsText" text="RAL 1021">
      <formula>NOT(ISERROR(SEARCH("RAL 1021",I30)))</formula>
    </cfRule>
    <cfRule type="containsText" dxfId="943" priority="444" operator="containsText" text="RAL 5015">
      <formula>NOT(ISERROR(SEARCH("RAL 5015",I30)))</formula>
    </cfRule>
  </conditionalFormatting>
  <conditionalFormatting sqref="I33">
    <cfRule type="containsText" dxfId="942" priority="439" operator="containsText" text="RAL 7004">
      <formula>NOT(ISERROR(SEARCH("RAL 7004",I33)))</formula>
    </cfRule>
    <cfRule type="containsText" dxfId="941" priority="440" operator="containsText" text="RAL 1021">
      <formula>NOT(ISERROR(SEARCH("RAL 1021",I33)))</formula>
    </cfRule>
    <cfRule type="containsText" dxfId="940" priority="441" operator="containsText" text="RAL 5015">
      <formula>NOT(ISERROR(SEARCH("RAL 5015",I33)))</formula>
    </cfRule>
  </conditionalFormatting>
  <conditionalFormatting sqref="I36:I37">
    <cfRule type="containsText" dxfId="939" priority="436" operator="containsText" text="RAL 7004">
      <formula>NOT(ISERROR(SEARCH("RAL 7004",I36)))</formula>
    </cfRule>
    <cfRule type="containsText" dxfId="938" priority="437" operator="containsText" text="RAL 1021">
      <formula>NOT(ISERROR(SEARCH("RAL 1021",I36)))</formula>
    </cfRule>
    <cfRule type="containsText" dxfId="937" priority="438" operator="containsText" text="RAL 5015">
      <formula>NOT(ISERROR(SEARCH("RAL 5015",I36)))</formula>
    </cfRule>
  </conditionalFormatting>
  <conditionalFormatting sqref="I40:I41">
    <cfRule type="containsText" dxfId="936" priority="433" operator="containsText" text="RAL 7004">
      <formula>NOT(ISERROR(SEARCH("RAL 7004",I40)))</formula>
    </cfRule>
    <cfRule type="containsText" dxfId="935" priority="434" operator="containsText" text="RAL 1021">
      <formula>NOT(ISERROR(SEARCH("RAL 1021",I40)))</formula>
    </cfRule>
    <cfRule type="containsText" dxfId="934" priority="435" operator="containsText" text="RAL 5015">
      <formula>NOT(ISERROR(SEARCH("RAL 5015",I40)))</formula>
    </cfRule>
  </conditionalFormatting>
  <conditionalFormatting sqref="I48">
    <cfRule type="containsText" dxfId="933" priority="430" operator="containsText" text="RAL 7004">
      <formula>NOT(ISERROR(SEARCH("RAL 7004",I48)))</formula>
    </cfRule>
    <cfRule type="containsText" dxfId="932" priority="431" operator="containsText" text="RAL 1021">
      <formula>NOT(ISERROR(SEARCH("RAL 1021",I48)))</formula>
    </cfRule>
    <cfRule type="containsText" dxfId="931" priority="432" operator="containsText" text="RAL 5015">
      <formula>NOT(ISERROR(SEARCH("RAL 5015",I48)))</formula>
    </cfRule>
  </conditionalFormatting>
  <conditionalFormatting sqref="I51">
    <cfRule type="containsText" dxfId="930" priority="427" operator="containsText" text="RAL 7004">
      <formula>NOT(ISERROR(SEARCH("RAL 7004",I51)))</formula>
    </cfRule>
    <cfRule type="containsText" dxfId="929" priority="428" operator="containsText" text="RAL 1021">
      <formula>NOT(ISERROR(SEARCH("RAL 1021",I51)))</formula>
    </cfRule>
    <cfRule type="containsText" dxfId="928" priority="429" operator="containsText" text="RAL 5015">
      <formula>NOT(ISERROR(SEARCH("RAL 5015",I51)))</formula>
    </cfRule>
  </conditionalFormatting>
  <conditionalFormatting sqref="I54">
    <cfRule type="containsText" dxfId="927" priority="424" operator="containsText" text="RAL 7004">
      <formula>NOT(ISERROR(SEARCH("RAL 7004",I54)))</formula>
    </cfRule>
    <cfRule type="containsText" dxfId="926" priority="425" operator="containsText" text="RAL 1021">
      <formula>NOT(ISERROR(SEARCH("RAL 1021",I54)))</formula>
    </cfRule>
    <cfRule type="containsText" dxfId="925" priority="426" operator="containsText" text="RAL 5015">
      <formula>NOT(ISERROR(SEARCH("RAL 5015",I54)))</formula>
    </cfRule>
  </conditionalFormatting>
  <conditionalFormatting sqref="I57">
    <cfRule type="containsText" dxfId="924" priority="421" operator="containsText" text="RAL 7004">
      <formula>NOT(ISERROR(SEARCH("RAL 7004",I57)))</formula>
    </cfRule>
    <cfRule type="containsText" dxfId="923" priority="422" operator="containsText" text="RAL 1021">
      <formula>NOT(ISERROR(SEARCH("RAL 1021",I57)))</formula>
    </cfRule>
    <cfRule type="containsText" dxfId="922" priority="423" operator="containsText" text="RAL 5015">
      <formula>NOT(ISERROR(SEARCH("RAL 5015",I57)))</formula>
    </cfRule>
  </conditionalFormatting>
  <conditionalFormatting sqref="I60:I85">
    <cfRule type="containsText" dxfId="921" priority="418" operator="containsText" text="RAL 7004">
      <formula>NOT(ISERROR(SEARCH("RAL 7004",I60)))</formula>
    </cfRule>
    <cfRule type="containsText" dxfId="920" priority="419" operator="containsText" text="RAL 1021">
      <formula>NOT(ISERROR(SEARCH("RAL 1021",I60)))</formula>
    </cfRule>
    <cfRule type="containsText" dxfId="919" priority="420" operator="containsText" text="RAL 5015">
      <formula>NOT(ISERROR(SEARCH("RAL 5015",I60)))</formula>
    </cfRule>
  </conditionalFormatting>
  <conditionalFormatting sqref="N249:N311 N313:N314 N317:N1048576">
    <cfRule type="cellIs" dxfId="918" priority="76" operator="greaterThan">
      <formula>0</formula>
    </cfRule>
  </conditionalFormatting>
  <conditionalFormatting sqref="P313:P314 P249:P311 P317:P1048576">
    <cfRule type="cellIs" dxfId="917" priority="565" operator="greaterThan">
      <formula>0</formula>
    </cfRule>
  </conditionalFormatting>
  <conditionalFormatting sqref="M313:M314 M3:M311 M317:M1048576">
    <cfRule type="cellIs" dxfId="916" priority="566" operator="greaterThan">
      <formula>0</formula>
    </cfRule>
  </conditionalFormatting>
  <conditionalFormatting sqref="R2:R311 R313:R314 R317:R1048576">
    <cfRule type="cellIs" dxfId="915" priority="567" operator="greaterThan">
      <formula>0</formula>
    </cfRule>
  </conditionalFormatting>
  <conditionalFormatting sqref="Q2:Q311 Q313:Q314 Q317:Q1048576">
    <cfRule type="cellIs" dxfId="914" priority="568" operator="greaterThan">
      <formula>0</formula>
    </cfRule>
  </conditionalFormatting>
  <conditionalFormatting sqref="S2:S311 S313:S314 S317:S1048576">
    <cfRule type="cellIs" dxfId="913" priority="569" operator="greaterThan">
      <formula>0</formula>
    </cfRule>
  </conditionalFormatting>
  <conditionalFormatting sqref="T3:T528">
    <cfRule type="cellIs" dxfId="912" priority="417" operator="greaterThan">
      <formula>0</formula>
    </cfRule>
  </conditionalFormatting>
  <conditionalFormatting sqref="T26744:T1048576 T2:T528">
    <cfRule type="cellIs" dxfId="911" priority="415" operator="equal">
      <formula>0</formula>
    </cfRule>
    <cfRule type="cellIs" dxfId="910" priority="416" operator="lessThan">
      <formula>0</formula>
    </cfRule>
  </conditionalFormatting>
  <conditionalFormatting sqref="N3:N166 N246 N199 N182:N189 N202:N203 N215 N226:N243 N206:N207 N168:N179">
    <cfRule type="cellIs" dxfId="909" priority="414" operator="greaterThan">
      <formula>0</formula>
    </cfRule>
  </conditionalFormatting>
  <conditionalFormatting sqref="P246 P2:P243">
    <cfRule type="cellIs" dxfId="908" priority="413" operator="greaterThan">
      <formula>0</formula>
    </cfRule>
  </conditionalFormatting>
  <conditionalFormatting sqref="N247">
    <cfRule type="cellIs" dxfId="907" priority="412" operator="greaterThan">
      <formula>0</formula>
    </cfRule>
  </conditionalFormatting>
  <conditionalFormatting sqref="P247">
    <cfRule type="cellIs" dxfId="906" priority="411" operator="greaterThan">
      <formula>0</formula>
    </cfRule>
  </conditionalFormatting>
  <conditionalFormatting sqref="N244">
    <cfRule type="cellIs" dxfId="905" priority="410" operator="greaterThan">
      <formula>0</formula>
    </cfRule>
  </conditionalFormatting>
  <conditionalFormatting sqref="N245">
    <cfRule type="cellIs" dxfId="904" priority="409" operator="greaterThan">
      <formula>0</formula>
    </cfRule>
  </conditionalFormatting>
  <conditionalFormatting sqref="P244">
    <cfRule type="cellIs" dxfId="903" priority="408" operator="greaterThan">
      <formula>0</formula>
    </cfRule>
  </conditionalFormatting>
  <conditionalFormatting sqref="P245">
    <cfRule type="cellIs" dxfId="902" priority="407" operator="greaterThan">
      <formula>0</formula>
    </cfRule>
  </conditionalFormatting>
  <conditionalFormatting sqref="N248">
    <cfRule type="cellIs" dxfId="901" priority="406" operator="greaterThan">
      <formula>0</formula>
    </cfRule>
  </conditionalFormatting>
  <conditionalFormatting sqref="P248">
    <cfRule type="cellIs" dxfId="900" priority="405" operator="greaterThan">
      <formula>0</formula>
    </cfRule>
  </conditionalFormatting>
  <conditionalFormatting sqref="L313:L314 L2:L311 L317:L1048576">
    <cfRule type="cellIs" dxfId="899" priority="79" operator="greaterThan">
      <formula>0</formula>
    </cfRule>
    <cfRule type="cellIs" dxfId="898" priority="404" operator="greaterThan">
      <formula>0</formula>
    </cfRule>
  </conditionalFormatting>
  <conditionalFormatting sqref="R2:R3">
    <cfRule type="containsText" dxfId="897" priority="401" operator="containsText" text="RAL 7004">
      <formula>NOT(ISERROR(SEARCH("RAL 7004",R2)))</formula>
    </cfRule>
    <cfRule type="containsText" dxfId="896" priority="402" operator="containsText" text="RAL 1021">
      <formula>NOT(ISERROR(SEARCH("RAL 1021",R2)))</formula>
    </cfRule>
    <cfRule type="containsText" dxfId="895" priority="403" operator="containsText" text="RAL 5015">
      <formula>NOT(ISERROR(SEARCH("RAL 5015",R2)))</formula>
    </cfRule>
  </conditionalFormatting>
  <conditionalFormatting sqref="R405:R426">
    <cfRule type="containsText" dxfId="894" priority="398" operator="containsText" text="RAL 7004">
      <formula>NOT(ISERROR(SEARCH("RAL 7004",R405)))</formula>
    </cfRule>
    <cfRule type="containsText" dxfId="893" priority="399" operator="containsText" text="RAL 1021">
      <formula>NOT(ISERROR(SEARCH("RAL 1021",R405)))</formula>
    </cfRule>
    <cfRule type="containsText" dxfId="892" priority="400" operator="containsText" text="RAL 5015">
      <formula>NOT(ISERROR(SEARCH("RAL 5015",R405)))</formula>
    </cfRule>
  </conditionalFormatting>
  <conditionalFormatting sqref="R5:R14">
    <cfRule type="containsText" dxfId="891" priority="395" operator="containsText" text="RAL 7004">
      <formula>NOT(ISERROR(SEARCH("RAL 7004",R5)))</formula>
    </cfRule>
    <cfRule type="containsText" dxfId="890" priority="396" operator="containsText" text="RAL 1021">
      <formula>NOT(ISERROR(SEARCH("RAL 1021",R5)))</formula>
    </cfRule>
    <cfRule type="containsText" dxfId="889" priority="397" operator="containsText" text="RAL 5015">
      <formula>NOT(ISERROR(SEARCH("RAL 5015",R5)))</formula>
    </cfRule>
  </conditionalFormatting>
  <conditionalFormatting sqref="R66:R72">
    <cfRule type="containsText" dxfId="888" priority="392" operator="containsText" text="RAL 7004">
      <formula>NOT(ISERROR(SEARCH("RAL 7004",R66)))</formula>
    </cfRule>
    <cfRule type="containsText" dxfId="887" priority="393" operator="containsText" text="RAL 1021">
      <formula>NOT(ISERROR(SEARCH("RAL 1021",R66)))</formula>
    </cfRule>
    <cfRule type="containsText" dxfId="886" priority="394" operator="containsText" text="RAL 5015">
      <formula>NOT(ISERROR(SEARCH("RAL 5015",R66)))</formula>
    </cfRule>
  </conditionalFormatting>
  <conditionalFormatting sqref="R113:R146">
    <cfRule type="containsText" dxfId="885" priority="389" operator="containsText" text="RAL 7004">
      <formula>NOT(ISERROR(SEARCH("RAL 7004",R113)))</formula>
    </cfRule>
    <cfRule type="containsText" dxfId="884" priority="390" operator="containsText" text="RAL 1021">
      <formula>NOT(ISERROR(SEARCH("RAL 1021",R113)))</formula>
    </cfRule>
    <cfRule type="containsText" dxfId="883" priority="391" operator="containsText" text="RAL 5015">
      <formula>NOT(ISERROR(SEARCH("RAL 5015",R113)))</formula>
    </cfRule>
  </conditionalFormatting>
  <conditionalFormatting sqref="R168">
    <cfRule type="containsText" dxfId="882" priority="386" operator="containsText" text="RAL 7004">
      <formula>NOT(ISERROR(SEARCH("RAL 7004",R168)))</formula>
    </cfRule>
    <cfRule type="containsText" dxfId="881" priority="387" operator="containsText" text="RAL 1021">
      <formula>NOT(ISERROR(SEARCH("RAL 1021",R168)))</formula>
    </cfRule>
    <cfRule type="containsText" dxfId="880" priority="388" operator="containsText" text="RAL 5015">
      <formula>NOT(ISERROR(SEARCH("RAL 5015",R168)))</formula>
    </cfRule>
  </conditionalFormatting>
  <conditionalFormatting sqref="R246:R253">
    <cfRule type="containsText" dxfId="879" priority="383" operator="containsText" text="RAL 7004">
      <formula>NOT(ISERROR(SEARCH("RAL 7004",R246)))</formula>
    </cfRule>
    <cfRule type="containsText" dxfId="878" priority="384" operator="containsText" text="RAL 1021">
      <formula>NOT(ISERROR(SEARCH("RAL 1021",R246)))</formula>
    </cfRule>
    <cfRule type="containsText" dxfId="877" priority="385" operator="containsText" text="RAL 5015">
      <formula>NOT(ISERROR(SEARCH("RAL 5015",R246)))</formula>
    </cfRule>
  </conditionalFormatting>
  <conditionalFormatting sqref="R244:R245">
    <cfRule type="containsText" dxfId="876" priority="380" operator="containsText" text="RAL 7004">
      <formula>NOT(ISERROR(SEARCH("RAL 7004",R244)))</formula>
    </cfRule>
    <cfRule type="containsText" dxfId="875" priority="381" operator="containsText" text="RAL 1021">
      <formula>NOT(ISERROR(SEARCH("RAL 1021",R244)))</formula>
    </cfRule>
    <cfRule type="containsText" dxfId="874" priority="382" operator="containsText" text="RAL 5015">
      <formula>NOT(ISERROR(SEARCH("RAL 5015",R244)))</formula>
    </cfRule>
  </conditionalFormatting>
  <conditionalFormatting sqref="R254:R311 R317:R343 R313:R314">
    <cfRule type="containsText" dxfId="873" priority="377" operator="containsText" text="RAL 7004">
      <formula>NOT(ISERROR(SEARCH("RAL 7004",R254)))</formula>
    </cfRule>
    <cfRule type="containsText" dxfId="872" priority="378" operator="containsText" text="RAL 1021">
      <formula>NOT(ISERROR(SEARCH("RAL 1021",R254)))</formula>
    </cfRule>
    <cfRule type="containsText" dxfId="871" priority="379" operator="containsText" text="RAL 5015">
      <formula>NOT(ISERROR(SEARCH("RAL 5015",R254)))</formula>
    </cfRule>
  </conditionalFormatting>
  <conditionalFormatting sqref="R17">
    <cfRule type="containsText" dxfId="870" priority="374" operator="containsText" text="RAL 7004">
      <formula>NOT(ISERROR(SEARCH("RAL 7004",R17)))</formula>
    </cfRule>
    <cfRule type="containsText" dxfId="869" priority="375" operator="containsText" text="RAL 1021">
      <formula>NOT(ISERROR(SEARCH("RAL 1021",R17)))</formula>
    </cfRule>
    <cfRule type="containsText" dxfId="868" priority="376" operator="containsText" text="RAL 5015">
      <formula>NOT(ISERROR(SEARCH("RAL 5015",R17)))</formula>
    </cfRule>
  </conditionalFormatting>
  <conditionalFormatting sqref="R18">
    <cfRule type="containsText" dxfId="867" priority="371" operator="containsText" text="RAL 7004">
      <formula>NOT(ISERROR(SEARCH("RAL 7004",R18)))</formula>
    </cfRule>
    <cfRule type="containsText" dxfId="866" priority="372" operator="containsText" text="RAL 1021">
      <formula>NOT(ISERROR(SEARCH("RAL 1021",R18)))</formula>
    </cfRule>
    <cfRule type="containsText" dxfId="865" priority="373" operator="containsText" text="RAL 5015">
      <formula>NOT(ISERROR(SEARCH("RAL 5015",R18)))</formula>
    </cfRule>
  </conditionalFormatting>
  <conditionalFormatting sqref="R20:R21">
    <cfRule type="containsText" dxfId="864" priority="368" operator="containsText" text="RAL 7004">
      <formula>NOT(ISERROR(SEARCH("RAL 7004",R20)))</formula>
    </cfRule>
    <cfRule type="containsText" dxfId="863" priority="369" operator="containsText" text="RAL 1021">
      <formula>NOT(ISERROR(SEARCH("RAL 1021",R20)))</formula>
    </cfRule>
    <cfRule type="containsText" dxfId="862" priority="370" operator="containsText" text="RAL 5015">
      <formula>NOT(ISERROR(SEARCH("RAL 5015",R20)))</formula>
    </cfRule>
  </conditionalFormatting>
  <conditionalFormatting sqref="R23:R24">
    <cfRule type="containsText" dxfId="861" priority="365" operator="containsText" text="RAL 7004">
      <formula>NOT(ISERROR(SEARCH("RAL 7004",R23)))</formula>
    </cfRule>
    <cfRule type="containsText" dxfId="860" priority="366" operator="containsText" text="RAL 1021">
      <formula>NOT(ISERROR(SEARCH("RAL 1021",R23)))</formula>
    </cfRule>
    <cfRule type="containsText" dxfId="859" priority="367" operator="containsText" text="RAL 5015">
      <formula>NOT(ISERROR(SEARCH("RAL 5015",R23)))</formula>
    </cfRule>
  </conditionalFormatting>
  <conditionalFormatting sqref="R26:R27">
    <cfRule type="containsText" dxfId="858" priority="362" operator="containsText" text="RAL 7004">
      <formula>NOT(ISERROR(SEARCH("RAL 7004",R26)))</formula>
    </cfRule>
    <cfRule type="containsText" dxfId="857" priority="363" operator="containsText" text="RAL 1021">
      <formula>NOT(ISERROR(SEARCH("RAL 1021",R26)))</formula>
    </cfRule>
    <cfRule type="containsText" dxfId="856" priority="364" operator="containsText" text="RAL 5015">
      <formula>NOT(ISERROR(SEARCH("RAL 5015",R26)))</formula>
    </cfRule>
  </conditionalFormatting>
  <conditionalFormatting sqref="R29:R30">
    <cfRule type="containsText" dxfId="855" priority="359" operator="containsText" text="RAL 7004">
      <formula>NOT(ISERROR(SEARCH("RAL 7004",R29)))</formula>
    </cfRule>
    <cfRule type="containsText" dxfId="854" priority="360" operator="containsText" text="RAL 1021">
      <formula>NOT(ISERROR(SEARCH("RAL 1021",R29)))</formula>
    </cfRule>
    <cfRule type="containsText" dxfId="853" priority="361" operator="containsText" text="RAL 5015">
      <formula>NOT(ISERROR(SEARCH("RAL 5015",R29)))</formula>
    </cfRule>
  </conditionalFormatting>
  <conditionalFormatting sqref="R33:R34">
    <cfRule type="containsText" dxfId="852" priority="356" operator="containsText" text="RAL 7004">
      <formula>NOT(ISERROR(SEARCH("RAL 7004",R33)))</formula>
    </cfRule>
    <cfRule type="containsText" dxfId="851" priority="357" operator="containsText" text="RAL 1021">
      <formula>NOT(ISERROR(SEARCH("RAL 1021",R33)))</formula>
    </cfRule>
    <cfRule type="containsText" dxfId="850" priority="358" operator="containsText" text="RAL 5015">
      <formula>NOT(ISERROR(SEARCH("RAL 5015",R33)))</formula>
    </cfRule>
  </conditionalFormatting>
  <conditionalFormatting sqref="R37:R38">
    <cfRule type="containsText" dxfId="849" priority="353" operator="containsText" text="RAL 7004">
      <formula>NOT(ISERROR(SEARCH("RAL 7004",R37)))</formula>
    </cfRule>
    <cfRule type="containsText" dxfId="848" priority="354" operator="containsText" text="RAL 1021">
      <formula>NOT(ISERROR(SEARCH("RAL 1021",R37)))</formula>
    </cfRule>
    <cfRule type="containsText" dxfId="847" priority="355" operator="containsText" text="RAL 5015">
      <formula>NOT(ISERROR(SEARCH("RAL 5015",R37)))</formula>
    </cfRule>
  </conditionalFormatting>
  <conditionalFormatting sqref="R39:R40">
    <cfRule type="containsText" dxfId="846" priority="350" operator="containsText" text="RAL 7004">
      <formula>NOT(ISERROR(SEARCH("RAL 7004",R39)))</formula>
    </cfRule>
    <cfRule type="containsText" dxfId="845" priority="351" operator="containsText" text="RAL 1021">
      <formula>NOT(ISERROR(SEARCH("RAL 1021",R39)))</formula>
    </cfRule>
    <cfRule type="containsText" dxfId="844" priority="352" operator="containsText" text="RAL 5015">
      <formula>NOT(ISERROR(SEARCH("RAL 5015",R39)))</formula>
    </cfRule>
  </conditionalFormatting>
  <conditionalFormatting sqref="R65">
    <cfRule type="containsText" dxfId="843" priority="347" operator="containsText" text="RAL 7004">
      <formula>NOT(ISERROR(SEARCH("RAL 7004",R65)))</formula>
    </cfRule>
    <cfRule type="containsText" dxfId="842" priority="348" operator="containsText" text="RAL 1021">
      <formula>NOT(ISERROR(SEARCH("RAL 1021",R65)))</formula>
    </cfRule>
    <cfRule type="containsText" dxfId="841" priority="349" operator="containsText" text="RAL 5015">
      <formula>NOT(ISERROR(SEARCH("RAL 5015",R65)))</formula>
    </cfRule>
  </conditionalFormatting>
  <conditionalFormatting sqref="R356">
    <cfRule type="containsText" dxfId="840" priority="344" operator="containsText" text="RAL 7004">
      <formula>NOT(ISERROR(SEARCH("RAL 7004",R356)))</formula>
    </cfRule>
    <cfRule type="containsText" dxfId="839" priority="345" operator="containsText" text="RAL 1021">
      <formula>NOT(ISERROR(SEARCH("RAL 1021",R356)))</formula>
    </cfRule>
    <cfRule type="containsText" dxfId="838" priority="346" operator="containsText" text="RAL 5015">
      <formula>NOT(ISERROR(SEARCH("RAL 5015",R356)))</formula>
    </cfRule>
  </conditionalFormatting>
  <conditionalFormatting sqref="R344:R355">
    <cfRule type="containsText" dxfId="837" priority="341" operator="containsText" text="RAL 7004">
      <formula>NOT(ISERROR(SEARCH("RAL 7004",R344)))</formula>
    </cfRule>
    <cfRule type="containsText" dxfId="836" priority="342" operator="containsText" text="RAL 1021">
      <formula>NOT(ISERROR(SEARCH("RAL 1021",R344)))</formula>
    </cfRule>
    <cfRule type="containsText" dxfId="835" priority="343" operator="containsText" text="RAL 5015">
      <formula>NOT(ISERROR(SEARCH("RAL 5015",R344)))</formula>
    </cfRule>
  </conditionalFormatting>
  <conditionalFormatting sqref="R357:R404">
    <cfRule type="containsText" dxfId="834" priority="338" operator="containsText" text="RAL 7004">
      <formula>NOT(ISERROR(SEARCH("RAL 7004",R357)))</formula>
    </cfRule>
    <cfRule type="containsText" dxfId="833" priority="339" operator="containsText" text="RAL 1021">
      <formula>NOT(ISERROR(SEARCH("RAL 1021",R357)))</formula>
    </cfRule>
    <cfRule type="containsText" dxfId="832" priority="340" operator="containsText" text="RAL 5015">
      <formula>NOT(ISERROR(SEARCH("RAL 5015",R357)))</formula>
    </cfRule>
  </conditionalFormatting>
  <conditionalFormatting sqref="R427:R445">
    <cfRule type="containsText" dxfId="831" priority="335" operator="containsText" text="RAL 7004">
      <formula>NOT(ISERROR(SEARCH("RAL 7004",R427)))</formula>
    </cfRule>
    <cfRule type="containsText" dxfId="830" priority="336" operator="containsText" text="RAL 1021">
      <formula>NOT(ISERROR(SEARCH("RAL 1021",R427)))</formula>
    </cfRule>
    <cfRule type="containsText" dxfId="829" priority="337" operator="containsText" text="RAL 5015">
      <formula>NOT(ISERROR(SEARCH("RAL 5015",R427)))</formula>
    </cfRule>
  </conditionalFormatting>
  <conditionalFormatting sqref="R169:R243">
    <cfRule type="containsText" dxfId="828" priority="332" operator="containsText" text="RAL 7004">
      <formula>NOT(ISERROR(SEARCH("RAL 7004",R169)))</formula>
    </cfRule>
    <cfRule type="containsText" dxfId="827" priority="333" operator="containsText" text="RAL 1021">
      <formula>NOT(ISERROR(SEARCH("RAL 1021",R169)))</formula>
    </cfRule>
    <cfRule type="containsText" dxfId="826" priority="334" operator="containsText" text="RAL 5015">
      <formula>NOT(ISERROR(SEARCH("RAL 5015",R169)))</formula>
    </cfRule>
  </conditionalFormatting>
  <conditionalFormatting sqref="R147:R167">
    <cfRule type="containsText" dxfId="825" priority="329" operator="containsText" text="RAL 7004">
      <formula>NOT(ISERROR(SEARCH("RAL 7004",R147)))</formula>
    </cfRule>
    <cfRule type="containsText" dxfId="824" priority="330" operator="containsText" text="RAL 1021">
      <formula>NOT(ISERROR(SEARCH("RAL 1021",R147)))</formula>
    </cfRule>
    <cfRule type="containsText" dxfId="823" priority="331" operator="containsText" text="RAL 5015">
      <formula>NOT(ISERROR(SEARCH("RAL 5015",R147)))</formula>
    </cfRule>
  </conditionalFormatting>
  <conditionalFormatting sqref="R86:R112">
    <cfRule type="containsText" dxfId="822" priority="326" operator="containsText" text="RAL 7004">
      <formula>NOT(ISERROR(SEARCH("RAL 7004",R86)))</formula>
    </cfRule>
    <cfRule type="containsText" dxfId="821" priority="327" operator="containsText" text="RAL 1021">
      <formula>NOT(ISERROR(SEARCH("RAL 1021",R86)))</formula>
    </cfRule>
    <cfRule type="containsText" dxfId="820" priority="328" operator="containsText" text="RAL 5015">
      <formula>NOT(ISERROR(SEARCH("RAL 5015",R86)))</formula>
    </cfRule>
  </conditionalFormatting>
  <conditionalFormatting sqref="R73:R85">
    <cfRule type="containsText" dxfId="819" priority="323" operator="containsText" text="RAL 7004">
      <formula>NOT(ISERROR(SEARCH("RAL 7004",R73)))</formula>
    </cfRule>
    <cfRule type="containsText" dxfId="818" priority="324" operator="containsText" text="RAL 1021">
      <formula>NOT(ISERROR(SEARCH("RAL 1021",R73)))</formula>
    </cfRule>
    <cfRule type="containsText" dxfId="817" priority="325" operator="containsText" text="RAL 5015">
      <formula>NOT(ISERROR(SEARCH("RAL 5015",R73)))</formula>
    </cfRule>
  </conditionalFormatting>
  <conditionalFormatting sqref="R41:R64">
    <cfRule type="containsText" dxfId="816" priority="320" operator="containsText" text="RAL 7004">
      <formula>NOT(ISERROR(SEARCH("RAL 7004",R41)))</formula>
    </cfRule>
    <cfRule type="containsText" dxfId="815" priority="321" operator="containsText" text="RAL 1021">
      <formula>NOT(ISERROR(SEARCH("RAL 1021",R41)))</formula>
    </cfRule>
    <cfRule type="containsText" dxfId="814" priority="322" operator="containsText" text="RAL 5015">
      <formula>NOT(ISERROR(SEARCH("RAL 5015",R41)))</formula>
    </cfRule>
  </conditionalFormatting>
  <conditionalFormatting sqref="R35:R36">
    <cfRule type="containsText" dxfId="813" priority="317" operator="containsText" text="RAL 7004">
      <formula>NOT(ISERROR(SEARCH("RAL 7004",R35)))</formula>
    </cfRule>
    <cfRule type="containsText" dxfId="812" priority="318" operator="containsText" text="RAL 1021">
      <formula>NOT(ISERROR(SEARCH("RAL 1021",R35)))</formula>
    </cfRule>
    <cfRule type="containsText" dxfId="811" priority="319" operator="containsText" text="RAL 5015">
      <formula>NOT(ISERROR(SEARCH("RAL 5015",R35)))</formula>
    </cfRule>
  </conditionalFormatting>
  <conditionalFormatting sqref="R31:R32">
    <cfRule type="containsText" dxfId="810" priority="314" operator="containsText" text="RAL 7004">
      <formula>NOT(ISERROR(SEARCH("RAL 7004",R31)))</formula>
    </cfRule>
    <cfRule type="containsText" dxfId="809" priority="315" operator="containsText" text="RAL 1021">
      <formula>NOT(ISERROR(SEARCH("RAL 1021",R31)))</formula>
    </cfRule>
    <cfRule type="containsText" dxfId="808" priority="316" operator="containsText" text="RAL 5015">
      <formula>NOT(ISERROR(SEARCH("RAL 5015",R31)))</formula>
    </cfRule>
  </conditionalFormatting>
  <conditionalFormatting sqref="R28">
    <cfRule type="containsText" dxfId="807" priority="311" operator="containsText" text="RAL 7004">
      <formula>NOT(ISERROR(SEARCH("RAL 7004",R28)))</formula>
    </cfRule>
    <cfRule type="containsText" dxfId="806" priority="312" operator="containsText" text="RAL 1021">
      <formula>NOT(ISERROR(SEARCH("RAL 1021",R28)))</formula>
    </cfRule>
    <cfRule type="containsText" dxfId="805" priority="313" operator="containsText" text="RAL 5015">
      <formula>NOT(ISERROR(SEARCH("RAL 5015",R28)))</formula>
    </cfRule>
  </conditionalFormatting>
  <conditionalFormatting sqref="R25">
    <cfRule type="containsText" dxfId="804" priority="308" operator="containsText" text="RAL 7004">
      <formula>NOT(ISERROR(SEARCH("RAL 7004",R25)))</formula>
    </cfRule>
    <cfRule type="containsText" dxfId="803" priority="309" operator="containsText" text="RAL 1021">
      <formula>NOT(ISERROR(SEARCH("RAL 1021",R25)))</formula>
    </cfRule>
    <cfRule type="containsText" dxfId="802" priority="310" operator="containsText" text="RAL 5015">
      <formula>NOT(ISERROR(SEARCH("RAL 5015",R25)))</formula>
    </cfRule>
  </conditionalFormatting>
  <conditionalFormatting sqref="R22">
    <cfRule type="containsText" dxfId="801" priority="305" operator="containsText" text="RAL 7004">
      <formula>NOT(ISERROR(SEARCH("RAL 7004",R22)))</formula>
    </cfRule>
    <cfRule type="containsText" dxfId="800" priority="306" operator="containsText" text="RAL 1021">
      <formula>NOT(ISERROR(SEARCH("RAL 1021",R22)))</formula>
    </cfRule>
    <cfRule type="containsText" dxfId="799" priority="307" operator="containsText" text="RAL 5015">
      <formula>NOT(ISERROR(SEARCH("RAL 5015",R22)))</formula>
    </cfRule>
  </conditionalFormatting>
  <conditionalFormatting sqref="R19">
    <cfRule type="containsText" dxfId="798" priority="302" operator="containsText" text="RAL 7004">
      <formula>NOT(ISERROR(SEARCH("RAL 7004",R19)))</formula>
    </cfRule>
    <cfRule type="containsText" dxfId="797" priority="303" operator="containsText" text="RAL 1021">
      <formula>NOT(ISERROR(SEARCH("RAL 1021",R19)))</formula>
    </cfRule>
    <cfRule type="containsText" dxfId="796" priority="304" operator="containsText" text="RAL 5015">
      <formula>NOT(ISERROR(SEARCH("RAL 5015",R19)))</formula>
    </cfRule>
  </conditionalFormatting>
  <conditionalFormatting sqref="R15:R16">
    <cfRule type="containsText" dxfId="795" priority="299" operator="containsText" text="RAL 7004">
      <formula>NOT(ISERROR(SEARCH("RAL 7004",R15)))</formula>
    </cfRule>
    <cfRule type="containsText" dxfId="794" priority="300" operator="containsText" text="RAL 1021">
      <formula>NOT(ISERROR(SEARCH("RAL 1021",R15)))</formula>
    </cfRule>
    <cfRule type="containsText" dxfId="793" priority="301" operator="containsText" text="RAL 5015">
      <formula>NOT(ISERROR(SEARCH("RAL 5015",R15)))</formula>
    </cfRule>
  </conditionalFormatting>
  <conditionalFormatting sqref="R4">
    <cfRule type="containsText" dxfId="792" priority="296" operator="containsText" text="RAL 7004">
      <formula>NOT(ISERROR(SEARCH("RAL 7004",R4)))</formula>
    </cfRule>
    <cfRule type="containsText" dxfId="791" priority="297" operator="containsText" text="RAL 1021">
      <formula>NOT(ISERROR(SEARCH("RAL 1021",R4)))</formula>
    </cfRule>
    <cfRule type="containsText" dxfId="790" priority="298" operator="containsText" text="RAL 5015">
      <formula>NOT(ISERROR(SEARCH("RAL 5015",R4)))</formula>
    </cfRule>
  </conditionalFormatting>
  <conditionalFormatting sqref="Q2:Q3">
    <cfRule type="containsText" dxfId="789" priority="293" operator="containsText" text="RAL 7004">
      <formula>NOT(ISERROR(SEARCH("RAL 7004",Q2)))</formula>
    </cfRule>
    <cfRule type="containsText" dxfId="788" priority="294" operator="containsText" text="RAL 1021">
      <formula>NOT(ISERROR(SEARCH("RAL 1021",Q2)))</formula>
    </cfRule>
    <cfRule type="containsText" dxfId="787" priority="295" operator="containsText" text="RAL 5015">
      <formula>NOT(ISERROR(SEARCH("RAL 5015",Q2)))</formula>
    </cfRule>
  </conditionalFormatting>
  <conditionalFormatting sqref="Q405:Q426">
    <cfRule type="containsText" dxfId="786" priority="290" operator="containsText" text="RAL 7004">
      <formula>NOT(ISERROR(SEARCH("RAL 7004",Q405)))</formula>
    </cfRule>
    <cfRule type="containsText" dxfId="785" priority="291" operator="containsText" text="RAL 1021">
      <formula>NOT(ISERROR(SEARCH("RAL 1021",Q405)))</formula>
    </cfRule>
    <cfRule type="containsText" dxfId="784" priority="292" operator="containsText" text="RAL 5015">
      <formula>NOT(ISERROR(SEARCH("RAL 5015",Q405)))</formula>
    </cfRule>
  </conditionalFormatting>
  <conditionalFormatting sqref="Q5:Q14">
    <cfRule type="containsText" dxfId="783" priority="287" operator="containsText" text="RAL 7004">
      <formula>NOT(ISERROR(SEARCH("RAL 7004",Q5)))</formula>
    </cfRule>
    <cfRule type="containsText" dxfId="782" priority="288" operator="containsText" text="RAL 1021">
      <formula>NOT(ISERROR(SEARCH("RAL 1021",Q5)))</formula>
    </cfRule>
    <cfRule type="containsText" dxfId="781" priority="289" operator="containsText" text="RAL 5015">
      <formula>NOT(ISERROR(SEARCH("RAL 5015",Q5)))</formula>
    </cfRule>
  </conditionalFormatting>
  <conditionalFormatting sqref="Q66:Q72">
    <cfRule type="containsText" dxfId="780" priority="284" operator="containsText" text="RAL 7004">
      <formula>NOT(ISERROR(SEARCH("RAL 7004",Q66)))</formula>
    </cfRule>
    <cfRule type="containsText" dxfId="779" priority="285" operator="containsText" text="RAL 1021">
      <formula>NOT(ISERROR(SEARCH("RAL 1021",Q66)))</formula>
    </cfRule>
    <cfRule type="containsText" dxfId="778" priority="286" operator="containsText" text="RAL 5015">
      <formula>NOT(ISERROR(SEARCH("RAL 5015",Q66)))</formula>
    </cfRule>
  </conditionalFormatting>
  <conditionalFormatting sqref="Q113:Q146">
    <cfRule type="containsText" dxfId="777" priority="281" operator="containsText" text="RAL 7004">
      <formula>NOT(ISERROR(SEARCH("RAL 7004",Q113)))</formula>
    </cfRule>
    <cfRule type="containsText" dxfId="776" priority="282" operator="containsText" text="RAL 1021">
      <formula>NOT(ISERROR(SEARCH("RAL 1021",Q113)))</formula>
    </cfRule>
    <cfRule type="containsText" dxfId="775" priority="283" operator="containsText" text="RAL 5015">
      <formula>NOT(ISERROR(SEARCH("RAL 5015",Q113)))</formula>
    </cfRule>
  </conditionalFormatting>
  <conditionalFormatting sqref="Q168">
    <cfRule type="containsText" dxfId="774" priority="278" operator="containsText" text="RAL 7004">
      <formula>NOT(ISERROR(SEARCH("RAL 7004",Q168)))</formula>
    </cfRule>
    <cfRule type="containsText" dxfId="773" priority="279" operator="containsText" text="RAL 1021">
      <formula>NOT(ISERROR(SEARCH("RAL 1021",Q168)))</formula>
    </cfRule>
    <cfRule type="containsText" dxfId="772" priority="280" operator="containsText" text="RAL 5015">
      <formula>NOT(ISERROR(SEARCH("RAL 5015",Q168)))</formula>
    </cfRule>
  </conditionalFormatting>
  <conditionalFormatting sqref="Q246:Q253">
    <cfRule type="containsText" dxfId="771" priority="275" operator="containsText" text="RAL 7004">
      <formula>NOT(ISERROR(SEARCH("RAL 7004",Q246)))</formula>
    </cfRule>
    <cfRule type="containsText" dxfId="770" priority="276" operator="containsText" text="RAL 1021">
      <formula>NOT(ISERROR(SEARCH("RAL 1021",Q246)))</formula>
    </cfRule>
    <cfRule type="containsText" dxfId="769" priority="277" operator="containsText" text="RAL 5015">
      <formula>NOT(ISERROR(SEARCH("RAL 5015",Q246)))</formula>
    </cfRule>
  </conditionalFormatting>
  <conditionalFormatting sqref="Q244:Q245">
    <cfRule type="containsText" dxfId="768" priority="272" operator="containsText" text="RAL 7004">
      <formula>NOT(ISERROR(SEARCH("RAL 7004",Q244)))</formula>
    </cfRule>
    <cfRule type="containsText" dxfId="767" priority="273" operator="containsText" text="RAL 1021">
      <formula>NOT(ISERROR(SEARCH("RAL 1021",Q244)))</formula>
    </cfRule>
    <cfRule type="containsText" dxfId="766" priority="274" operator="containsText" text="RAL 5015">
      <formula>NOT(ISERROR(SEARCH("RAL 5015",Q244)))</formula>
    </cfRule>
  </conditionalFormatting>
  <conditionalFormatting sqref="Q254:Q311 Q317:Q343 Q313:Q314">
    <cfRule type="containsText" dxfId="765" priority="269" operator="containsText" text="RAL 7004">
      <formula>NOT(ISERROR(SEARCH("RAL 7004",Q254)))</formula>
    </cfRule>
    <cfRule type="containsText" dxfId="764" priority="270" operator="containsText" text="RAL 1021">
      <formula>NOT(ISERROR(SEARCH("RAL 1021",Q254)))</formula>
    </cfRule>
    <cfRule type="containsText" dxfId="763" priority="271" operator="containsText" text="RAL 5015">
      <formula>NOT(ISERROR(SEARCH("RAL 5015",Q254)))</formula>
    </cfRule>
  </conditionalFormatting>
  <conditionalFormatting sqref="Q17">
    <cfRule type="containsText" dxfId="762" priority="266" operator="containsText" text="RAL 7004">
      <formula>NOT(ISERROR(SEARCH("RAL 7004",Q17)))</formula>
    </cfRule>
    <cfRule type="containsText" dxfId="761" priority="267" operator="containsText" text="RAL 1021">
      <formula>NOT(ISERROR(SEARCH("RAL 1021",Q17)))</formula>
    </cfRule>
    <cfRule type="containsText" dxfId="760" priority="268" operator="containsText" text="RAL 5015">
      <formula>NOT(ISERROR(SEARCH("RAL 5015",Q17)))</formula>
    </cfRule>
  </conditionalFormatting>
  <conditionalFormatting sqref="Q18">
    <cfRule type="containsText" dxfId="759" priority="263" operator="containsText" text="RAL 7004">
      <formula>NOT(ISERROR(SEARCH("RAL 7004",Q18)))</formula>
    </cfRule>
    <cfRule type="containsText" dxfId="758" priority="264" operator="containsText" text="RAL 1021">
      <formula>NOT(ISERROR(SEARCH("RAL 1021",Q18)))</formula>
    </cfRule>
    <cfRule type="containsText" dxfId="757" priority="265" operator="containsText" text="RAL 5015">
      <formula>NOT(ISERROR(SEARCH("RAL 5015",Q18)))</formula>
    </cfRule>
  </conditionalFormatting>
  <conditionalFormatting sqref="Q20:Q21">
    <cfRule type="containsText" dxfId="756" priority="260" operator="containsText" text="RAL 7004">
      <formula>NOT(ISERROR(SEARCH("RAL 7004",Q20)))</formula>
    </cfRule>
    <cfRule type="containsText" dxfId="755" priority="261" operator="containsText" text="RAL 1021">
      <formula>NOT(ISERROR(SEARCH("RAL 1021",Q20)))</formula>
    </cfRule>
    <cfRule type="containsText" dxfId="754" priority="262" operator="containsText" text="RAL 5015">
      <formula>NOT(ISERROR(SEARCH("RAL 5015",Q20)))</formula>
    </cfRule>
  </conditionalFormatting>
  <conditionalFormatting sqref="Q23:Q24">
    <cfRule type="containsText" dxfId="753" priority="257" operator="containsText" text="RAL 7004">
      <formula>NOT(ISERROR(SEARCH("RAL 7004",Q23)))</formula>
    </cfRule>
    <cfRule type="containsText" dxfId="752" priority="258" operator="containsText" text="RAL 1021">
      <formula>NOT(ISERROR(SEARCH("RAL 1021",Q23)))</formula>
    </cfRule>
    <cfRule type="containsText" dxfId="751" priority="259" operator="containsText" text="RAL 5015">
      <formula>NOT(ISERROR(SEARCH("RAL 5015",Q23)))</formula>
    </cfRule>
  </conditionalFormatting>
  <conditionalFormatting sqref="Q26:Q27">
    <cfRule type="containsText" dxfId="750" priority="254" operator="containsText" text="RAL 7004">
      <formula>NOT(ISERROR(SEARCH("RAL 7004",Q26)))</formula>
    </cfRule>
    <cfRule type="containsText" dxfId="749" priority="255" operator="containsText" text="RAL 1021">
      <formula>NOT(ISERROR(SEARCH("RAL 1021",Q26)))</formula>
    </cfRule>
    <cfRule type="containsText" dxfId="748" priority="256" operator="containsText" text="RAL 5015">
      <formula>NOT(ISERROR(SEARCH("RAL 5015",Q26)))</formula>
    </cfRule>
  </conditionalFormatting>
  <conditionalFormatting sqref="Q29:Q30">
    <cfRule type="containsText" dxfId="747" priority="251" operator="containsText" text="RAL 7004">
      <formula>NOT(ISERROR(SEARCH("RAL 7004",Q29)))</formula>
    </cfRule>
    <cfRule type="containsText" dxfId="746" priority="252" operator="containsText" text="RAL 1021">
      <formula>NOT(ISERROR(SEARCH("RAL 1021",Q29)))</formula>
    </cfRule>
    <cfRule type="containsText" dxfId="745" priority="253" operator="containsText" text="RAL 5015">
      <formula>NOT(ISERROR(SEARCH("RAL 5015",Q29)))</formula>
    </cfRule>
  </conditionalFormatting>
  <conditionalFormatting sqref="Q33:Q34">
    <cfRule type="containsText" dxfId="744" priority="248" operator="containsText" text="RAL 7004">
      <formula>NOT(ISERROR(SEARCH("RAL 7004",Q33)))</formula>
    </cfRule>
    <cfRule type="containsText" dxfId="743" priority="249" operator="containsText" text="RAL 1021">
      <formula>NOT(ISERROR(SEARCH("RAL 1021",Q33)))</formula>
    </cfRule>
    <cfRule type="containsText" dxfId="742" priority="250" operator="containsText" text="RAL 5015">
      <formula>NOT(ISERROR(SEARCH("RAL 5015",Q33)))</formula>
    </cfRule>
  </conditionalFormatting>
  <conditionalFormatting sqref="Q37:Q38">
    <cfRule type="containsText" dxfId="741" priority="245" operator="containsText" text="RAL 7004">
      <formula>NOT(ISERROR(SEARCH("RAL 7004",Q37)))</formula>
    </cfRule>
    <cfRule type="containsText" dxfId="740" priority="246" operator="containsText" text="RAL 1021">
      <formula>NOT(ISERROR(SEARCH("RAL 1021",Q37)))</formula>
    </cfRule>
    <cfRule type="containsText" dxfId="739" priority="247" operator="containsText" text="RAL 5015">
      <formula>NOT(ISERROR(SEARCH("RAL 5015",Q37)))</formula>
    </cfRule>
  </conditionalFormatting>
  <conditionalFormatting sqref="Q39:Q40">
    <cfRule type="containsText" dxfId="738" priority="242" operator="containsText" text="RAL 7004">
      <formula>NOT(ISERROR(SEARCH("RAL 7004",Q39)))</formula>
    </cfRule>
    <cfRule type="containsText" dxfId="737" priority="243" operator="containsText" text="RAL 1021">
      <formula>NOT(ISERROR(SEARCH("RAL 1021",Q39)))</formula>
    </cfRule>
    <cfRule type="containsText" dxfId="736" priority="244" operator="containsText" text="RAL 5015">
      <formula>NOT(ISERROR(SEARCH("RAL 5015",Q39)))</formula>
    </cfRule>
  </conditionalFormatting>
  <conditionalFormatting sqref="Q65">
    <cfRule type="containsText" dxfId="735" priority="239" operator="containsText" text="RAL 7004">
      <formula>NOT(ISERROR(SEARCH("RAL 7004",Q65)))</formula>
    </cfRule>
    <cfRule type="containsText" dxfId="734" priority="240" operator="containsText" text="RAL 1021">
      <formula>NOT(ISERROR(SEARCH("RAL 1021",Q65)))</formula>
    </cfRule>
    <cfRule type="containsText" dxfId="733" priority="241" operator="containsText" text="RAL 5015">
      <formula>NOT(ISERROR(SEARCH("RAL 5015",Q65)))</formula>
    </cfRule>
  </conditionalFormatting>
  <conditionalFormatting sqref="Q356">
    <cfRule type="containsText" dxfId="732" priority="236" operator="containsText" text="RAL 7004">
      <formula>NOT(ISERROR(SEARCH("RAL 7004",Q356)))</formula>
    </cfRule>
    <cfRule type="containsText" dxfId="731" priority="237" operator="containsText" text="RAL 1021">
      <formula>NOT(ISERROR(SEARCH("RAL 1021",Q356)))</formula>
    </cfRule>
    <cfRule type="containsText" dxfId="730" priority="238" operator="containsText" text="RAL 5015">
      <formula>NOT(ISERROR(SEARCH("RAL 5015",Q356)))</formula>
    </cfRule>
  </conditionalFormatting>
  <conditionalFormatting sqref="Q344:Q355">
    <cfRule type="containsText" dxfId="729" priority="233" operator="containsText" text="RAL 7004">
      <formula>NOT(ISERROR(SEARCH("RAL 7004",Q344)))</formula>
    </cfRule>
    <cfRule type="containsText" dxfId="728" priority="234" operator="containsText" text="RAL 1021">
      <formula>NOT(ISERROR(SEARCH("RAL 1021",Q344)))</formula>
    </cfRule>
    <cfRule type="containsText" dxfId="727" priority="235" operator="containsText" text="RAL 5015">
      <formula>NOT(ISERROR(SEARCH("RAL 5015",Q344)))</formula>
    </cfRule>
  </conditionalFormatting>
  <conditionalFormatting sqref="Q357:Q404">
    <cfRule type="containsText" dxfId="726" priority="230" operator="containsText" text="RAL 7004">
      <formula>NOT(ISERROR(SEARCH("RAL 7004",Q357)))</formula>
    </cfRule>
    <cfRule type="containsText" dxfId="725" priority="231" operator="containsText" text="RAL 1021">
      <formula>NOT(ISERROR(SEARCH("RAL 1021",Q357)))</formula>
    </cfRule>
    <cfRule type="containsText" dxfId="724" priority="232" operator="containsText" text="RAL 5015">
      <formula>NOT(ISERROR(SEARCH("RAL 5015",Q357)))</formula>
    </cfRule>
  </conditionalFormatting>
  <conditionalFormatting sqref="Q427:Q445">
    <cfRule type="containsText" dxfId="723" priority="227" operator="containsText" text="RAL 7004">
      <formula>NOT(ISERROR(SEARCH("RAL 7004",Q427)))</formula>
    </cfRule>
    <cfRule type="containsText" dxfId="722" priority="228" operator="containsText" text="RAL 1021">
      <formula>NOT(ISERROR(SEARCH("RAL 1021",Q427)))</formula>
    </cfRule>
    <cfRule type="containsText" dxfId="721" priority="229" operator="containsText" text="RAL 5015">
      <formula>NOT(ISERROR(SEARCH("RAL 5015",Q427)))</formula>
    </cfRule>
  </conditionalFormatting>
  <conditionalFormatting sqref="Q169:Q243">
    <cfRule type="containsText" dxfId="720" priority="224" operator="containsText" text="RAL 7004">
      <formula>NOT(ISERROR(SEARCH("RAL 7004",Q169)))</formula>
    </cfRule>
    <cfRule type="containsText" dxfId="719" priority="225" operator="containsText" text="RAL 1021">
      <formula>NOT(ISERROR(SEARCH("RAL 1021",Q169)))</formula>
    </cfRule>
    <cfRule type="containsText" dxfId="718" priority="226" operator="containsText" text="RAL 5015">
      <formula>NOT(ISERROR(SEARCH("RAL 5015",Q169)))</formula>
    </cfRule>
  </conditionalFormatting>
  <conditionalFormatting sqref="Q147:Q167">
    <cfRule type="containsText" dxfId="717" priority="221" operator="containsText" text="RAL 7004">
      <formula>NOT(ISERROR(SEARCH("RAL 7004",Q147)))</formula>
    </cfRule>
    <cfRule type="containsText" dxfId="716" priority="222" operator="containsText" text="RAL 1021">
      <formula>NOT(ISERROR(SEARCH("RAL 1021",Q147)))</formula>
    </cfRule>
    <cfRule type="containsText" dxfId="715" priority="223" operator="containsText" text="RAL 5015">
      <formula>NOT(ISERROR(SEARCH("RAL 5015",Q147)))</formula>
    </cfRule>
  </conditionalFormatting>
  <conditionalFormatting sqref="Q86:Q112">
    <cfRule type="containsText" dxfId="714" priority="218" operator="containsText" text="RAL 7004">
      <formula>NOT(ISERROR(SEARCH("RAL 7004",Q86)))</formula>
    </cfRule>
    <cfRule type="containsText" dxfId="713" priority="219" operator="containsText" text="RAL 1021">
      <formula>NOT(ISERROR(SEARCH("RAL 1021",Q86)))</formula>
    </cfRule>
    <cfRule type="containsText" dxfId="712" priority="220" operator="containsText" text="RAL 5015">
      <formula>NOT(ISERROR(SEARCH("RAL 5015",Q86)))</formula>
    </cfRule>
  </conditionalFormatting>
  <conditionalFormatting sqref="Q73:Q85">
    <cfRule type="containsText" dxfId="711" priority="215" operator="containsText" text="RAL 7004">
      <formula>NOT(ISERROR(SEARCH("RAL 7004",Q73)))</formula>
    </cfRule>
    <cfRule type="containsText" dxfId="710" priority="216" operator="containsText" text="RAL 1021">
      <formula>NOT(ISERROR(SEARCH("RAL 1021",Q73)))</formula>
    </cfRule>
    <cfRule type="containsText" dxfId="709" priority="217" operator="containsText" text="RAL 5015">
      <formula>NOT(ISERROR(SEARCH("RAL 5015",Q73)))</formula>
    </cfRule>
  </conditionalFormatting>
  <conditionalFormatting sqref="Q41:Q64">
    <cfRule type="containsText" dxfId="708" priority="212" operator="containsText" text="RAL 7004">
      <formula>NOT(ISERROR(SEARCH("RAL 7004",Q41)))</formula>
    </cfRule>
    <cfRule type="containsText" dxfId="707" priority="213" operator="containsText" text="RAL 1021">
      <formula>NOT(ISERROR(SEARCH("RAL 1021",Q41)))</formula>
    </cfRule>
    <cfRule type="containsText" dxfId="706" priority="214" operator="containsText" text="RAL 5015">
      <formula>NOT(ISERROR(SEARCH("RAL 5015",Q41)))</formula>
    </cfRule>
  </conditionalFormatting>
  <conditionalFormatting sqref="Q35:Q36">
    <cfRule type="containsText" dxfId="705" priority="209" operator="containsText" text="RAL 7004">
      <formula>NOT(ISERROR(SEARCH("RAL 7004",Q35)))</formula>
    </cfRule>
    <cfRule type="containsText" dxfId="704" priority="210" operator="containsText" text="RAL 1021">
      <formula>NOT(ISERROR(SEARCH("RAL 1021",Q35)))</formula>
    </cfRule>
    <cfRule type="containsText" dxfId="703" priority="211" operator="containsText" text="RAL 5015">
      <formula>NOT(ISERROR(SEARCH("RAL 5015",Q35)))</formula>
    </cfRule>
  </conditionalFormatting>
  <conditionalFormatting sqref="Q31:Q32">
    <cfRule type="containsText" dxfId="702" priority="206" operator="containsText" text="RAL 7004">
      <formula>NOT(ISERROR(SEARCH("RAL 7004",Q31)))</formula>
    </cfRule>
    <cfRule type="containsText" dxfId="701" priority="207" operator="containsText" text="RAL 1021">
      <formula>NOT(ISERROR(SEARCH("RAL 1021",Q31)))</formula>
    </cfRule>
    <cfRule type="containsText" dxfId="700" priority="208" operator="containsText" text="RAL 5015">
      <formula>NOT(ISERROR(SEARCH("RAL 5015",Q31)))</formula>
    </cfRule>
  </conditionalFormatting>
  <conditionalFormatting sqref="Q28">
    <cfRule type="containsText" dxfId="699" priority="203" operator="containsText" text="RAL 7004">
      <formula>NOT(ISERROR(SEARCH("RAL 7004",Q28)))</formula>
    </cfRule>
    <cfRule type="containsText" dxfId="698" priority="204" operator="containsText" text="RAL 1021">
      <formula>NOT(ISERROR(SEARCH("RAL 1021",Q28)))</formula>
    </cfRule>
    <cfRule type="containsText" dxfId="697" priority="205" operator="containsText" text="RAL 5015">
      <formula>NOT(ISERROR(SEARCH("RAL 5015",Q28)))</formula>
    </cfRule>
  </conditionalFormatting>
  <conditionalFormatting sqref="Q25">
    <cfRule type="containsText" dxfId="696" priority="200" operator="containsText" text="RAL 7004">
      <formula>NOT(ISERROR(SEARCH("RAL 7004",Q25)))</formula>
    </cfRule>
    <cfRule type="containsText" dxfId="695" priority="201" operator="containsText" text="RAL 1021">
      <formula>NOT(ISERROR(SEARCH("RAL 1021",Q25)))</formula>
    </cfRule>
    <cfRule type="containsText" dxfId="694" priority="202" operator="containsText" text="RAL 5015">
      <formula>NOT(ISERROR(SEARCH("RAL 5015",Q25)))</formula>
    </cfRule>
  </conditionalFormatting>
  <conditionalFormatting sqref="Q22">
    <cfRule type="containsText" dxfId="693" priority="197" operator="containsText" text="RAL 7004">
      <formula>NOT(ISERROR(SEARCH("RAL 7004",Q22)))</formula>
    </cfRule>
    <cfRule type="containsText" dxfId="692" priority="198" operator="containsText" text="RAL 1021">
      <formula>NOT(ISERROR(SEARCH("RAL 1021",Q22)))</formula>
    </cfRule>
    <cfRule type="containsText" dxfId="691" priority="199" operator="containsText" text="RAL 5015">
      <formula>NOT(ISERROR(SEARCH("RAL 5015",Q22)))</formula>
    </cfRule>
  </conditionalFormatting>
  <conditionalFormatting sqref="Q19">
    <cfRule type="containsText" dxfId="690" priority="194" operator="containsText" text="RAL 7004">
      <formula>NOT(ISERROR(SEARCH("RAL 7004",Q19)))</formula>
    </cfRule>
    <cfRule type="containsText" dxfId="689" priority="195" operator="containsText" text="RAL 1021">
      <formula>NOT(ISERROR(SEARCH("RAL 1021",Q19)))</formula>
    </cfRule>
    <cfRule type="containsText" dxfId="688" priority="196" operator="containsText" text="RAL 5015">
      <formula>NOT(ISERROR(SEARCH("RAL 5015",Q19)))</formula>
    </cfRule>
  </conditionalFormatting>
  <conditionalFormatting sqref="Q15:Q16">
    <cfRule type="containsText" dxfId="687" priority="191" operator="containsText" text="RAL 7004">
      <formula>NOT(ISERROR(SEARCH("RAL 7004",Q15)))</formula>
    </cfRule>
    <cfRule type="containsText" dxfId="686" priority="192" operator="containsText" text="RAL 1021">
      <formula>NOT(ISERROR(SEARCH("RAL 1021",Q15)))</formula>
    </cfRule>
    <cfRule type="containsText" dxfId="685" priority="193" operator="containsText" text="RAL 5015">
      <formula>NOT(ISERROR(SEARCH("RAL 5015",Q15)))</formula>
    </cfRule>
  </conditionalFormatting>
  <conditionalFormatting sqref="Q4">
    <cfRule type="containsText" dxfId="684" priority="188" operator="containsText" text="RAL 7004">
      <formula>NOT(ISERROR(SEARCH("RAL 7004",Q4)))</formula>
    </cfRule>
    <cfRule type="containsText" dxfId="683" priority="189" operator="containsText" text="RAL 1021">
      <formula>NOT(ISERROR(SEARCH("RAL 1021",Q4)))</formula>
    </cfRule>
    <cfRule type="containsText" dxfId="682" priority="190" operator="containsText" text="RAL 5015">
      <formula>NOT(ISERROR(SEARCH("RAL 5015",Q4)))</formula>
    </cfRule>
  </conditionalFormatting>
  <conditionalFormatting sqref="S2:S3">
    <cfRule type="containsText" dxfId="681" priority="185" operator="containsText" text="RAL 7004">
      <formula>NOT(ISERROR(SEARCH("RAL 7004",S2)))</formula>
    </cfRule>
    <cfRule type="containsText" dxfId="680" priority="186" operator="containsText" text="RAL 1021">
      <formula>NOT(ISERROR(SEARCH("RAL 1021",S2)))</formula>
    </cfRule>
    <cfRule type="containsText" dxfId="679" priority="187" operator="containsText" text="RAL 5015">
      <formula>NOT(ISERROR(SEARCH("RAL 5015",S2)))</formula>
    </cfRule>
  </conditionalFormatting>
  <conditionalFormatting sqref="S405:S426">
    <cfRule type="containsText" dxfId="678" priority="182" operator="containsText" text="RAL 7004">
      <formula>NOT(ISERROR(SEARCH("RAL 7004",S405)))</formula>
    </cfRule>
    <cfRule type="containsText" dxfId="677" priority="183" operator="containsText" text="RAL 1021">
      <formula>NOT(ISERROR(SEARCH("RAL 1021",S405)))</formula>
    </cfRule>
    <cfRule type="containsText" dxfId="676" priority="184" operator="containsText" text="RAL 5015">
      <formula>NOT(ISERROR(SEARCH("RAL 5015",S405)))</formula>
    </cfRule>
  </conditionalFormatting>
  <conditionalFormatting sqref="S5:S14">
    <cfRule type="containsText" dxfId="675" priority="179" operator="containsText" text="RAL 7004">
      <formula>NOT(ISERROR(SEARCH("RAL 7004",S5)))</formula>
    </cfRule>
    <cfRule type="containsText" dxfId="674" priority="180" operator="containsText" text="RAL 1021">
      <formula>NOT(ISERROR(SEARCH("RAL 1021",S5)))</formula>
    </cfRule>
    <cfRule type="containsText" dxfId="673" priority="181" operator="containsText" text="RAL 5015">
      <formula>NOT(ISERROR(SEARCH("RAL 5015",S5)))</formula>
    </cfRule>
  </conditionalFormatting>
  <conditionalFormatting sqref="S66:S72">
    <cfRule type="containsText" dxfId="672" priority="176" operator="containsText" text="RAL 7004">
      <formula>NOT(ISERROR(SEARCH("RAL 7004",S66)))</formula>
    </cfRule>
    <cfRule type="containsText" dxfId="671" priority="177" operator="containsText" text="RAL 1021">
      <formula>NOT(ISERROR(SEARCH("RAL 1021",S66)))</formula>
    </cfRule>
    <cfRule type="containsText" dxfId="670" priority="178" operator="containsText" text="RAL 5015">
      <formula>NOT(ISERROR(SEARCH("RAL 5015",S66)))</formula>
    </cfRule>
  </conditionalFormatting>
  <conditionalFormatting sqref="S113:S146">
    <cfRule type="containsText" dxfId="669" priority="173" operator="containsText" text="RAL 7004">
      <formula>NOT(ISERROR(SEARCH("RAL 7004",S113)))</formula>
    </cfRule>
    <cfRule type="containsText" dxfId="668" priority="174" operator="containsText" text="RAL 1021">
      <formula>NOT(ISERROR(SEARCH("RAL 1021",S113)))</formula>
    </cfRule>
    <cfRule type="containsText" dxfId="667" priority="175" operator="containsText" text="RAL 5015">
      <formula>NOT(ISERROR(SEARCH("RAL 5015",S113)))</formula>
    </cfRule>
  </conditionalFormatting>
  <conditionalFormatting sqref="S168">
    <cfRule type="containsText" dxfId="666" priority="170" operator="containsText" text="RAL 7004">
      <formula>NOT(ISERROR(SEARCH("RAL 7004",S168)))</formula>
    </cfRule>
    <cfRule type="containsText" dxfId="665" priority="171" operator="containsText" text="RAL 1021">
      <formula>NOT(ISERROR(SEARCH("RAL 1021",S168)))</formula>
    </cfRule>
    <cfRule type="containsText" dxfId="664" priority="172" operator="containsText" text="RAL 5015">
      <formula>NOT(ISERROR(SEARCH("RAL 5015",S168)))</formula>
    </cfRule>
  </conditionalFormatting>
  <conditionalFormatting sqref="S246:S253">
    <cfRule type="containsText" dxfId="663" priority="167" operator="containsText" text="RAL 7004">
      <formula>NOT(ISERROR(SEARCH("RAL 7004",S246)))</formula>
    </cfRule>
    <cfRule type="containsText" dxfId="662" priority="168" operator="containsText" text="RAL 1021">
      <formula>NOT(ISERROR(SEARCH("RAL 1021",S246)))</formula>
    </cfRule>
    <cfRule type="containsText" dxfId="661" priority="169" operator="containsText" text="RAL 5015">
      <formula>NOT(ISERROR(SEARCH("RAL 5015",S246)))</formula>
    </cfRule>
  </conditionalFormatting>
  <conditionalFormatting sqref="S244:S245">
    <cfRule type="containsText" dxfId="660" priority="164" operator="containsText" text="RAL 7004">
      <formula>NOT(ISERROR(SEARCH("RAL 7004",S244)))</formula>
    </cfRule>
    <cfRule type="containsText" dxfId="659" priority="165" operator="containsText" text="RAL 1021">
      <formula>NOT(ISERROR(SEARCH("RAL 1021",S244)))</formula>
    </cfRule>
    <cfRule type="containsText" dxfId="658" priority="166" operator="containsText" text="RAL 5015">
      <formula>NOT(ISERROR(SEARCH("RAL 5015",S244)))</formula>
    </cfRule>
  </conditionalFormatting>
  <conditionalFormatting sqref="S254:S311 S317:S343 S313:S314">
    <cfRule type="containsText" dxfId="657" priority="161" operator="containsText" text="RAL 7004">
      <formula>NOT(ISERROR(SEARCH("RAL 7004",S254)))</formula>
    </cfRule>
    <cfRule type="containsText" dxfId="656" priority="162" operator="containsText" text="RAL 1021">
      <formula>NOT(ISERROR(SEARCH("RAL 1021",S254)))</formula>
    </cfRule>
    <cfRule type="containsText" dxfId="655" priority="163" operator="containsText" text="RAL 5015">
      <formula>NOT(ISERROR(SEARCH("RAL 5015",S254)))</formula>
    </cfRule>
  </conditionalFormatting>
  <conditionalFormatting sqref="S17">
    <cfRule type="containsText" dxfId="654" priority="158" operator="containsText" text="RAL 7004">
      <formula>NOT(ISERROR(SEARCH("RAL 7004",S17)))</formula>
    </cfRule>
    <cfRule type="containsText" dxfId="653" priority="159" operator="containsText" text="RAL 1021">
      <formula>NOT(ISERROR(SEARCH("RAL 1021",S17)))</formula>
    </cfRule>
    <cfRule type="containsText" dxfId="652" priority="160" operator="containsText" text="RAL 5015">
      <formula>NOT(ISERROR(SEARCH("RAL 5015",S17)))</formula>
    </cfRule>
  </conditionalFormatting>
  <conditionalFormatting sqref="S18">
    <cfRule type="containsText" dxfId="651" priority="155" operator="containsText" text="RAL 7004">
      <formula>NOT(ISERROR(SEARCH("RAL 7004",S18)))</formula>
    </cfRule>
    <cfRule type="containsText" dxfId="650" priority="156" operator="containsText" text="RAL 1021">
      <formula>NOT(ISERROR(SEARCH("RAL 1021",S18)))</formula>
    </cfRule>
    <cfRule type="containsText" dxfId="649" priority="157" operator="containsText" text="RAL 5015">
      <formula>NOT(ISERROR(SEARCH("RAL 5015",S18)))</formula>
    </cfRule>
  </conditionalFormatting>
  <conditionalFormatting sqref="S20:S21">
    <cfRule type="containsText" dxfId="648" priority="152" operator="containsText" text="RAL 7004">
      <formula>NOT(ISERROR(SEARCH("RAL 7004",S20)))</formula>
    </cfRule>
    <cfRule type="containsText" dxfId="647" priority="153" operator="containsText" text="RAL 1021">
      <formula>NOT(ISERROR(SEARCH("RAL 1021",S20)))</formula>
    </cfRule>
    <cfRule type="containsText" dxfId="646" priority="154" operator="containsText" text="RAL 5015">
      <formula>NOT(ISERROR(SEARCH("RAL 5015",S20)))</formula>
    </cfRule>
  </conditionalFormatting>
  <conditionalFormatting sqref="S23:S24">
    <cfRule type="containsText" dxfId="645" priority="149" operator="containsText" text="RAL 7004">
      <formula>NOT(ISERROR(SEARCH("RAL 7004",S23)))</formula>
    </cfRule>
    <cfRule type="containsText" dxfId="644" priority="150" operator="containsText" text="RAL 1021">
      <formula>NOT(ISERROR(SEARCH("RAL 1021",S23)))</formula>
    </cfRule>
    <cfRule type="containsText" dxfId="643" priority="151" operator="containsText" text="RAL 5015">
      <formula>NOT(ISERROR(SEARCH("RAL 5015",S23)))</formula>
    </cfRule>
  </conditionalFormatting>
  <conditionalFormatting sqref="S26:S27">
    <cfRule type="containsText" dxfId="642" priority="146" operator="containsText" text="RAL 7004">
      <formula>NOT(ISERROR(SEARCH("RAL 7004",S26)))</formula>
    </cfRule>
    <cfRule type="containsText" dxfId="641" priority="147" operator="containsText" text="RAL 1021">
      <formula>NOT(ISERROR(SEARCH("RAL 1021",S26)))</formula>
    </cfRule>
    <cfRule type="containsText" dxfId="640" priority="148" operator="containsText" text="RAL 5015">
      <formula>NOT(ISERROR(SEARCH("RAL 5015",S26)))</formula>
    </cfRule>
  </conditionalFormatting>
  <conditionalFormatting sqref="S29:S30">
    <cfRule type="containsText" dxfId="639" priority="143" operator="containsText" text="RAL 7004">
      <formula>NOT(ISERROR(SEARCH("RAL 7004",S29)))</formula>
    </cfRule>
    <cfRule type="containsText" dxfId="638" priority="144" operator="containsText" text="RAL 1021">
      <formula>NOT(ISERROR(SEARCH("RAL 1021",S29)))</formula>
    </cfRule>
    <cfRule type="containsText" dxfId="637" priority="145" operator="containsText" text="RAL 5015">
      <formula>NOT(ISERROR(SEARCH("RAL 5015",S29)))</formula>
    </cfRule>
  </conditionalFormatting>
  <conditionalFormatting sqref="S33:S34">
    <cfRule type="containsText" dxfId="636" priority="140" operator="containsText" text="RAL 7004">
      <formula>NOT(ISERROR(SEARCH("RAL 7004",S33)))</formula>
    </cfRule>
    <cfRule type="containsText" dxfId="635" priority="141" operator="containsText" text="RAL 1021">
      <formula>NOT(ISERROR(SEARCH("RAL 1021",S33)))</formula>
    </cfRule>
    <cfRule type="containsText" dxfId="634" priority="142" operator="containsText" text="RAL 5015">
      <formula>NOT(ISERROR(SEARCH("RAL 5015",S33)))</formula>
    </cfRule>
  </conditionalFormatting>
  <conditionalFormatting sqref="S37:S38">
    <cfRule type="containsText" dxfId="633" priority="137" operator="containsText" text="RAL 7004">
      <formula>NOT(ISERROR(SEARCH("RAL 7004",S37)))</formula>
    </cfRule>
    <cfRule type="containsText" dxfId="632" priority="138" operator="containsText" text="RAL 1021">
      <formula>NOT(ISERROR(SEARCH("RAL 1021",S37)))</formula>
    </cfRule>
    <cfRule type="containsText" dxfId="631" priority="139" operator="containsText" text="RAL 5015">
      <formula>NOT(ISERROR(SEARCH("RAL 5015",S37)))</formula>
    </cfRule>
  </conditionalFormatting>
  <conditionalFormatting sqref="S39:S40">
    <cfRule type="containsText" dxfId="630" priority="134" operator="containsText" text="RAL 7004">
      <formula>NOT(ISERROR(SEARCH("RAL 7004",S39)))</formula>
    </cfRule>
    <cfRule type="containsText" dxfId="629" priority="135" operator="containsText" text="RAL 1021">
      <formula>NOT(ISERROR(SEARCH("RAL 1021",S39)))</formula>
    </cfRule>
    <cfRule type="containsText" dxfId="628" priority="136" operator="containsText" text="RAL 5015">
      <formula>NOT(ISERROR(SEARCH("RAL 5015",S39)))</formula>
    </cfRule>
  </conditionalFormatting>
  <conditionalFormatting sqref="S65">
    <cfRule type="containsText" dxfId="627" priority="131" operator="containsText" text="RAL 7004">
      <formula>NOT(ISERROR(SEARCH("RAL 7004",S65)))</formula>
    </cfRule>
    <cfRule type="containsText" dxfId="626" priority="132" operator="containsText" text="RAL 1021">
      <formula>NOT(ISERROR(SEARCH("RAL 1021",S65)))</formula>
    </cfRule>
    <cfRule type="containsText" dxfId="625" priority="133" operator="containsText" text="RAL 5015">
      <formula>NOT(ISERROR(SEARCH("RAL 5015",S65)))</formula>
    </cfRule>
  </conditionalFormatting>
  <conditionalFormatting sqref="S356">
    <cfRule type="containsText" dxfId="624" priority="128" operator="containsText" text="RAL 7004">
      <formula>NOT(ISERROR(SEARCH("RAL 7004",S356)))</formula>
    </cfRule>
    <cfRule type="containsText" dxfId="623" priority="129" operator="containsText" text="RAL 1021">
      <formula>NOT(ISERROR(SEARCH("RAL 1021",S356)))</formula>
    </cfRule>
    <cfRule type="containsText" dxfId="622" priority="130" operator="containsText" text="RAL 5015">
      <formula>NOT(ISERROR(SEARCH("RAL 5015",S356)))</formula>
    </cfRule>
  </conditionalFormatting>
  <conditionalFormatting sqref="S344:S355">
    <cfRule type="containsText" dxfId="621" priority="125" operator="containsText" text="RAL 7004">
      <formula>NOT(ISERROR(SEARCH("RAL 7004",S344)))</formula>
    </cfRule>
    <cfRule type="containsText" dxfId="620" priority="126" operator="containsText" text="RAL 1021">
      <formula>NOT(ISERROR(SEARCH("RAL 1021",S344)))</formula>
    </cfRule>
    <cfRule type="containsText" dxfId="619" priority="127" operator="containsText" text="RAL 5015">
      <formula>NOT(ISERROR(SEARCH("RAL 5015",S344)))</formula>
    </cfRule>
  </conditionalFormatting>
  <conditionalFormatting sqref="S357:S404">
    <cfRule type="containsText" dxfId="618" priority="122" operator="containsText" text="RAL 7004">
      <formula>NOT(ISERROR(SEARCH("RAL 7004",S357)))</formula>
    </cfRule>
    <cfRule type="containsText" dxfId="617" priority="123" operator="containsText" text="RAL 1021">
      <formula>NOT(ISERROR(SEARCH("RAL 1021",S357)))</formula>
    </cfRule>
    <cfRule type="containsText" dxfId="616" priority="124" operator="containsText" text="RAL 5015">
      <formula>NOT(ISERROR(SEARCH("RAL 5015",S357)))</formula>
    </cfRule>
  </conditionalFormatting>
  <conditionalFormatting sqref="S427:S445">
    <cfRule type="containsText" dxfId="615" priority="119" operator="containsText" text="RAL 7004">
      <formula>NOT(ISERROR(SEARCH("RAL 7004",S427)))</formula>
    </cfRule>
    <cfRule type="containsText" dxfId="614" priority="120" operator="containsText" text="RAL 1021">
      <formula>NOT(ISERROR(SEARCH("RAL 1021",S427)))</formula>
    </cfRule>
    <cfRule type="containsText" dxfId="613" priority="121" operator="containsText" text="RAL 5015">
      <formula>NOT(ISERROR(SEARCH("RAL 5015",S427)))</formula>
    </cfRule>
  </conditionalFormatting>
  <conditionalFormatting sqref="S169:S243">
    <cfRule type="containsText" dxfId="612" priority="116" operator="containsText" text="RAL 7004">
      <formula>NOT(ISERROR(SEARCH("RAL 7004",S169)))</formula>
    </cfRule>
    <cfRule type="containsText" dxfId="611" priority="117" operator="containsText" text="RAL 1021">
      <formula>NOT(ISERROR(SEARCH("RAL 1021",S169)))</formula>
    </cfRule>
    <cfRule type="containsText" dxfId="610" priority="118" operator="containsText" text="RAL 5015">
      <formula>NOT(ISERROR(SEARCH("RAL 5015",S169)))</formula>
    </cfRule>
  </conditionalFormatting>
  <conditionalFormatting sqref="S147:S167">
    <cfRule type="containsText" dxfId="609" priority="113" operator="containsText" text="RAL 7004">
      <formula>NOT(ISERROR(SEARCH("RAL 7004",S147)))</formula>
    </cfRule>
    <cfRule type="containsText" dxfId="608" priority="114" operator="containsText" text="RAL 1021">
      <formula>NOT(ISERROR(SEARCH("RAL 1021",S147)))</formula>
    </cfRule>
    <cfRule type="containsText" dxfId="607" priority="115" operator="containsText" text="RAL 5015">
      <formula>NOT(ISERROR(SEARCH("RAL 5015",S147)))</formula>
    </cfRule>
  </conditionalFormatting>
  <conditionalFormatting sqref="S86:S112">
    <cfRule type="containsText" dxfId="606" priority="110" operator="containsText" text="RAL 7004">
      <formula>NOT(ISERROR(SEARCH("RAL 7004",S86)))</formula>
    </cfRule>
    <cfRule type="containsText" dxfId="605" priority="111" operator="containsText" text="RAL 1021">
      <formula>NOT(ISERROR(SEARCH("RAL 1021",S86)))</formula>
    </cfRule>
    <cfRule type="containsText" dxfId="604" priority="112" operator="containsText" text="RAL 5015">
      <formula>NOT(ISERROR(SEARCH("RAL 5015",S86)))</formula>
    </cfRule>
  </conditionalFormatting>
  <conditionalFormatting sqref="S73:S85">
    <cfRule type="containsText" dxfId="603" priority="107" operator="containsText" text="RAL 7004">
      <formula>NOT(ISERROR(SEARCH("RAL 7004",S73)))</formula>
    </cfRule>
    <cfRule type="containsText" dxfId="602" priority="108" operator="containsText" text="RAL 1021">
      <formula>NOT(ISERROR(SEARCH("RAL 1021",S73)))</formula>
    </cfRule>
    <cfRule type="containsText" dxfId="601" priority="109" operator="containsText" text="RAL 5015">
      <formula>NOT(ISERROR(SEARCH("RAL 5015",S73)))</formula>
    </cfRule>
  </conditionalFormatting>
  <conditionalFormatting sqref="S41:S64">
    <cfRule type="containsText" dxfId="600" priority="104" operator="containsText" text="RAL 7004">
      <formula>NOT(ISERROR(SEARCH("RAL 7004",S41)))</formula>
    </cfRule>
    <cfRule type="containsText" dxfId="599" priority="105" operator="containsText" text="RAL 1021">
      <formula>NOT(ISERROR(SEARCH("RAL 1021",S41)))</formula>
    </cfRule>
    <cfRule type="containsText" dxfId="598" priority="106" operator="containsText" text="RAL 5015">
      <formula>NOT(ISERROR(SEARCH("RAL 5015",S41)))</formula>
    </cfRule>
  </conditionalFormatting>
  <conditionalFormatting sqref="S35:S36">
    <cfRule type="containsText" dxfId="597" priority="101" operator="containsText" text="RAL 7004">
      <formula>NOT(ISERROR(SEARCH("RAL 7004",S35)))</formula>
    </cfRule>
    <cfRule type="containsText" dxfId="596" priority="102" operator="containsText" text="RAL 1021">
      <formula>NOT(ISERROR(SEARCH("RAL 1021",S35)))</formula>
    </cfRule>
    <cfRule type="containsText" dxfId="595" priority="103" operator="containsText" text="RAL 5015">
      <formula>NOT(ISERROR(SEARCH("RAL 5015",S35)))</formula>
    </cfRule>
  </conditionalFormatting>
  <conditionalFormatting sqref="S31:S32">
    <cfRule type="containsText" dxfId="594" priority="98" operator="containsText" text="RAL 7004">
      <formula>NOT(ISERROR(SEARCH("RAL 7004",S31)))</formula>
    </cfRule>
    <cfRule type="containsText" dxfId="593" priority="99" operator="containsText" text="RAL 1021">
      <formula>NOT(ISERROR(SEARCH("RAL 1021",S31)))</formula>
    </cfRule>
    <cfRule type="containsText" dxfId="592" priority="100" operator="containsText" text="RAL 5015">
      <formula>NOT(ISERROR(SEARCH("RAL 5015",S31)))</formula>
    </cfRule>
  </conditionalFormatting>
  <conditionalFormatting sqref="S28">
    <cfRule type="containsText" dxfId="591" priority="95" operator="containsText" text="RAL 7004">
      <formula>NOT(ISERROR(SEARCH("RAL 7004",S28)))</formula>
    </cfRule>
    <cfRule type="containsText" dxfId="590" priority="96" operator="containsText" text="RAL 1021">
      <formula>NOT(ISERROR(SEARCH("RAL 1021",S28)))</formula>
    </cfRule>
    <cfRule type="containsText" dxfId="589" priority="97" operator="containsText" text="RAL 5015">
      <formula>NOT(ISERROR(SEARCH("RAL 5015",S28)))</formula>
    </cfRule>
  </conditionalFormatting>
  <conditionalFormatting sqref="S25">
    <cfRule type="containsText" dxfId="588" priority="92" operator="containsText" text="RAL 7004">
      <formula>NOT(ISERROR(SEARCH("RAL 7004",S25)))</formula>
    </cfRule>
    <cfRule type="containsText" dxfId="587" priority="93" operator="containsText" text="RAL 1021">
      <formula>NOT(ISERROR(SEARCH("RAL 1021",S25)))</formula>
    </cfRule>
    <cfRule type="containsText" dxfId="586" priority="94" operator="containsText" text="RAL 5015">
      <formula>NOT(ISERROR(SEARCH("RAL 5015",S25)))</formula>
    </cfRule>
  </conditionalFormatting>
  <conditionalFormatting sqref="S22">
    <cfRule type="containsText" dxfId="585" priority="89" operator="containsText" text="RAL 7004">
      <formula>NOT(ISERROR(SEARCH("RAL 7004",S22)))</formula>
    </cfRule>
    <cfRule type="containsText" dxfId="584" priority="90" operator="containsText" text="RAL 1021">
      <formula>NOT(ISERROR(SEARCH("RAL 1021",S22)))</formula>
    </cfRule>
    <cfRule type="containsText" dxfId="583" priority="91" operator="containsText" text="RAL 5015">
      <formula>NOT(ISERROR(SEARCH("RAL 5015",S22)))</formula>
    </cfRule>
  </conditionalFormatting>
  <conditionalFormatting sqref="S19">
    <cfRule type="containsText" dxfId="582" priority="86" operator="containsText" text="RAL 7004">
      <formula>NOT(ISERROR(SEARCH("RAL 7004",S19)))</formula>
    </cfRule>
    <cfRule type="containsText" dxfId="581" priority="87" operator="containsText" text="RAL 1021">
      <formula>NOT(ISERROR(SEARCH("RAL 1021",S19)))</formula>
    </cfRule>
    <cfRule type="containsText" dxfId="580" priority="88" operator="containsText" text="RAL 5015">
      <formula>NOT(ISERROR(SEARCH("RAL 5015",S19)))</formula>
    </cfRule>
  </conditionalFormatting>
  <conditionalFormatting sqref="S15:S16">
    <cfRule type="containsText" dxfId="579" priority="83" operator="containsText" text="RAL 7004">
      <formula>NOT(ISERROR(SEARCH("RAL 7004",S15)))</formula>
    </cfRule>
    <cfRule type="containsText" dxfId="578" priority="84" operator="containsText" text="RAL 1021">
      <formula>NOT(ISERROR(SEARCH("RAL 1021",S15)))</formula>
    </cfRule>
    <cfRule type="containsText" dxfId="577" priority="85" operator="containsText" text="RAL 5015">
      <formula>NOT(ISERROR(SEARCH("RAL 5015",S15)))</formula>
    </cfRule>
  </conditionalFormatting>
  <conditionalFormatting sqref="S4">
    <cfRule type="containsText" dxfId="576" priority="80" operator="containsText" text="RAL 7004">
      <formula>NOT(ISERROR(SEARCH("RAL 7004",S4)))</formula>
    </cfRule>
    <cfRule type="containsText" dxfId="575" priority="81" operator="containsText" text="RAL 1021">
      <formula>NOT(ISERROR(SEARCH("RAL 1021",S4)))</formula>
    </cfRule>
    <cfRule type="containsText" dxfId="574" priority="82" operator="containsText" text="RAL 5015">
      <formula>NOT(ISERROR(SEARCH("RAL 5015",S4)))</formula>
    </cfRule>
  </conditionalFormatting>
  <conditionalFormatting sqref="M313:M314 M2:M311 M317:M1048576">
    <cfRule type="cellIs" dxfId="573" priority="78" operator="greaterThan">
      <formula>0</formula>
    </cfRule>
  </conditionalFormatting>
  <conditionalFormatting sqref="N2:N311 N313:N314 N317:N1048576">
    <cfRule type="cellIs" dxfId="572" priority="77" operator="greaterThan">
      <formula>0</formula>
    </cfRule>
  </conditionalFormatting>
  <conditionalFormatting sqref="O2:O311 O313:O314 O317:O1048576">
    <cfRule type="cellIs" dxfId="571" priority="570" operator="greaterThan">
      <formula>0</formula>
    </cfRule>
  </conditionalFormatting>
  <conditionalFormatting sqref="N315">
    <cfRule type="cellIs" dxfId="570" priority="56" operator="greaterThan">
      <formula>0</formula>
    </cfRule>
  </conditionalFormatting>
  <conditionalFormatting sqref="P315">
    <cfRule type="cellIs" dxfId="569" priority="70" operator="greaterThan">
      <formula>0</formula>
    </cfRule>
  </conditionalFormatting>
  <conditionalFormatting sqref="M315">
    <cfRule type="cellIs" dxfId="568" priority="71" operator="greaterThan">
      <formula>0</formula>
    </cfRule>
  </conditionalFormatting>
  <conditionalFormatting sqref="R315">
    <cfRule type="cellIs" dxfId="567" priority="72" operator="greaterThan">
      <formula>0</formula>
    </cfRule>
  </conditionalFormatting>
  <conditionalFormatting sqref="Q315">
    <cfRule type="cellIs" dxfId="566" priority="73" operator="greaterThan">
      <formula>0</formula>
    </cfRule>
  </conditionalFormatting>
  <conditionalFormatting sqref="S315">
    <cfRule type="cellIs" dxfId="565" priority="74" operator="greaterThan">
      <formula>0</formula>
    </cfRule>
  </conditionalFormatting>
  <conditionalFormatting sqref="L315">
    <cfRule type="cellIs" dxfId="564" priority="59" operator="greaterThan">
      <formula>0</formula>
    </cfRule>
    <cfRule type="cellIs" dxfId="563" priority="69" operator="greaterThan">
      <formula>0</formula>
    </cfRule>
  </conditionalFormatting>
  <conditionalFormatting sqref="R315">
    <cfRule type="containsText" dxfId="562" priority="66" operator="containsText" text="RAL 7004">
      <formula>NOT(ISERROR(SEARCH("RAL 7004",R315)))</formula>
    </cfRule>
    <cfRule type="containsText" dxfId="561" priority="67" operator="containsText" text="RAL 1021">
      <formula>NOT(ISERROR(SEARCH("RAL 1021",R315)))</formula>
    </cfRule>
    <cfRule type="containsText" dxfId="560" priority="68" operator="containsText" text="RAL 5015">
      <formula>NOT(ISERROR(SEARCH("RAL 5015",R315)))</formula>
    </cfRule>
  </conditionalFormatting>
  <conditionalFormatting sqref="Q315">
    <cfRule type="containsText" dxfId="559" priority="63" operator="containsText" text="RAL 7004">
      <formula>NOT(ISERROR(SEARCH("RAL 7004",Q315)))</formula>
    </cfRule>
    <cfRule type="containsText" dxfId="558" priority="64" operator="containsText" text="RAL 1021">
      <formula>NOT(ISERROR(SEARCH("RAL 1021",Q315)))</formula>
    </cfRule>
    <cfRule type="containsText" dxfId="557" priority="65" operator="containsText" text="RAL 5015">
      <formula>NOT(ISERROR(SEARCH("RAL 5015",Q315)))</formula>
    </cfRule>
  </conditionalFormatting>
  <conditionalFormatting sqref="S315">
    <cfRule type="containsText" dxfId="556" priority="60" operator="containsText" text="RAL 7004">
      <formula>NOT(ISERROR(SEARCH("RAL 7004",S315)))</formula>
    </cfRule>
    <cfRule type="containsText" dxfId="555" priority="61" operator="containsText" text="RAL 1021">
      <formula>NOT(ISERROR(SEARCH("RAL 1021",S315)))</formula>
    </cfRule>
    <cfRule type="containsText" dxfId="554" priority="62" operator="containsText" text="RAL 5015">
      <formula>NOT(ISERROR(SEARCH("RAL 5015",S315)))</formula>
    </cfRule>
  </conditionalFormatting>
  <conditionalFormatting sqref="M315">
    <cfRule type="cellIs" dxfId="553" priority="58" operator="greaterThan">
      <formula>0</formula>
    </cfRule>
  </conditionalFormatting>
  <conditionalFormatting sqref="N315">
    <cfRule type="cellIs" dxfId="552" priority="57" operator="greaterThan">
      <formula>0</formula>
    </cfRule>
  </conditionalFormatting>
  <conditionalFormatting sqref="O315">
    <cfRule type="cellIs" dxfId="551" priority="75" operator="greaterThan">
      <formula>0</formula>
    </cfRule>
  </conditionalFormatting>
  <conditionalFormatting sqref="N312">
    <cfRule type="cellIs" dxfId="550" priority="36" operator="greaterThan">
      <formula>0</formula>
    </cfRule>
  </conditionalFormatting>
  <conditionalFormatting sqref="P312">
    <cfRule type="cellIs" dxfId="549" priority="50" operator="greaterThan">
      <formula>0</formula>
    </cfRule>
  </conditionalFormatting>
  <conditionalFormatting sqref="M312">
    <cfRule type="cellIs" dxfId="548" priority="51" operator="greaterThan">
      <formula>0</formula>
    </cfRule>
  </conditionalFormatting>
  <conditionalFormatting sqref="R312">
    <cfRule type="cellIs" dxfId="547" priority="52" operator="greaterThan">
      <formula>0</formula>
    </cfRule>
  </conditionalFormatting>
  <conditionalFormatting sqref="Q312">
    <cfRule type="cellIs" dxfId="546" priority="53" operator="greaterThan">
      <formula>0</formula>
    </cfRule>
  </conditionalFormatting>
  <conditionalFormatting sqref="S312">
    <cfRule type="cellIs" dxfId="545" priority="54" operator="greaterThan">
      <formula>0</formula>
    </cfRule>
  </conditionalFormatting>
  <conditionalFormatting sqref="L312">
    <cfRule type="cellIs" dxfId="544" priority="39" operator="greaterThan">
      <formula>0</formula>
    </cfRule>
    <cfRule type="cellIs" dxfId="543" priority="49" operator="greaterThan">
      <formula>0</formula>
    </cfRule>
  </conditionalFormatting>
  <conditionalFormatting sqref="R312">
    <cfRule type="containsText" dxfId="542" priority="46" operator="containsText" text="RAL 7004">
      <formula>NOT(ISERROR(SEARCH("RAL 7004",R312)))</formula>
    </cfRule>
    <cfRule type="containsText" dxfId="541" priority="47" operator="containsText" text="RAL 1021">
      <formula>NOT(ISERROR(SEARCH("RAL 1021",R312)))</formula>
    </cfRule>
    <cfRule type="containsText" dxfId="540" priority="48" operator="containsText" text="RAL 5015">
      <formula>NOT(ISERROR(SEARCH("RAL 5015",R312)))</formula>
    </cfRule>
  </conditionalFormatting>
  <conditionalFormatting sqref="Q312">
    <cfRule type="containsText" dxfId="539" priority="43" operator="containsText" text="RAL 7004">
      <formula>NOT(ISERROR(SEARCH("RAL 7004",Q312)))</formula>
    </cfRule>
    <cfRule type="containsText" dxfId="538" priority="44" operator="containsText" text="RAL 1021">
      <formula>NOT(ISERROR(SEARCH("RAL 1021",Q312)))</formula>
    </cfRule>
    <cfRule type="containsText" dxfId="537" priority="45" operator="containsText" text="RAL 5015">
      <formula>NOT(ISERROR(SEARCH("RAL 5015",Q312)))</formula>
    </cfRule>
  </conditionalFormatting>
  <conditionalFormatting sqref="S312">
    <cfRule type="containsText" dxfId="536" priority="40" operator="containsText" text="RAL 7004">
      <formula>NOT(ISERROR(SEARCH("RAL 7004",S312)))</formula>
    </cfRule>
    <cfRule type="containsText" dxfId="535" priority="41" operator="containsText" text="RAL 1021">
      <formula>NOT(ISERROR(SEARCH("RAL 1021",S312)))</formula>
    </cfRule>
    <cfRule type="containsText" dxfId="534" priority="42" operator="containsText" text="RAL 5015">
      <formula>NOT(ISERROR(SEARCH("RAL 5015",S312)))</formula>
    </cfRule>
  </conditionalFormatting>
  <conditionalFormatting sqref="M312">
    <cfRule type="cellIs" dxfId="533" priority="38" operator="greaterThan">
      <formula>0</formula>
    </cfRule>
  </conditionalFormatting>
  <conditionalFormatting sqref="N312">
    <cfRule type="cellIs" dxfId="532" priority="37" operator="greaterThan">
      <formula>0</formula>
    </cfRule>
  </conditionalFormatting>
  <conditionalFormatting sqref="O312">
    <cfRule type="cellIs" dxfId="531" priority="55" operator="greaterThan">
      <formula>0</formula>
    </cfRule>
  </conditionalFormatting>
  <conditionalFormatting sqref="N316">
    <cfRule type="cellIs" dxfId="530" priority="16" operator="greaterThan">
      <formula>0</formula>
    </cfRule>
  </conditionalFormatting>
  <conditionalFormatting sqref="P316">
    <cfRule type="cellIs" dxfId="529" priority="30" operator="greaterThan">
      <formula>0</formula>
    </cfRule>
  </conditionalFormatting>
  <conditionalFormatting sqref="M316">
    <cfRule type="cellIs" dxfId="528" priority="31" operator="greaterThan">
      <formula>0</formula>
    </cfRule>
  </conditionalFormatting>
  <conditionalFormatting sqref="R316">
    <cfRule type="cellIs" dxfId="527" priority="32" operator="greaterThan">
      <formula>0</formula>
    </cfRule>
  </conditionalFormatting>
  <conditionalFormatting sqref="Q316">
    <cfRule type="cellIs" dxfId="526" priority="33" operator="greaterThan">
      <formula>0</formula>
    </cfRule>
  </conditionalFormatting>
  <conditionalFormatting sqref="S316">
    <cfRule type="cellIs" dxfId="525" priority="34" operator="greaterThan">
      <formula>0</formula>
    </cfRule>
  </conditionalFormatting>
  <conditionalFormatting sqref="L316">
    <cfRule type="cellIs" dxfId="524" priority="19" operator="greaterThan">
      <formula>0</formula>
    </cfRule>
    <cfRule type="cellIs" dxfId="523" priority="29" operator="greaterThan">
      <formula>0</formula>
    </cfRule>
  </conditionalFormatting>
  <conditionalFormatting sqref="R316">
    <cfRule type="containsText" dxfId="522" priority="26" operator="containsText" text="RAL 7004">
      <formula>NOT(ISERROR(SEARCH("RAL 7004",R316)))</formula>
    </cfRule>
    <cfRule type="containsText" dxfId="521" priority="27" operator="containsText" text="RAL 1021">
      <formula>NOT(ISERROR(SEARCH("RAL 1021",R316)))</formula>
    </cfRule>
    <cfRule type="containsText" dxfId="520" priority="28" operator="containsText" text="RAL 5015">
      <formula>NOT(ISERROR(SEARCH("RAL 5015",R316)))</formula>
    </cfRule>
  </conditionalFormatting>
  <conditionalFormatting sqref="Q316">
    <cfRule type="containsText" dxfId="519" priority="23" operator="containsText" text="RAL 7004">
      <formula>NOT(ISERROR(SEARCH("RAL 7004",Q316)))</formula>
    </cfRule>
    <cfRule type="containsText" dxfId="518" priority="24" operator="containsText" text="RAL 1021">
      <formula>NOT(ISERROR(SEARCH("RAL 1021",Q316)))</formula>
    </cfRule>
    <cfRule type="containsText" dxfId="517" priority="25" operator="containsText" text="RAL 5015">
      <formula>NOT(ISERROR(SEARCH("RAL 5015",Q316)))</formula>
    </cfRule>
  </conditionalFormatting>
  <conditionalFormatting sqref="S316">
    <cfRule type="containsText" dxfId="516" priority="20" operator="containsText" text="RAL 7004">
      <formula>NOT(ISERROR(SEARCH("RAL 7004",S316)))</formula>
    </cfRule>
    <cfRule type="containsText" dxfId="515" priority="21" operator="containsText" text="RAL 1021">
      <formula>NOT(ISERROR(SEARCH("RAL 1021",S316)))</formula>
    </cfRule>
    <cfRule type="containsText" dxfId="514" priority="22" operator="containsText" text="RAL 5015">
      <formula>NOT(ISERROR(SEARCH("RAL 5015",S316)))</formula>
    </cfRule>
  </conditionalFormatting>
  <conditionalFormatting sqref="M316">
    <cfRule type="cellIs" dxfId="513" priority="18" operator="greaterThan">
      <formula>0</formula>
    </cfRule>
  </conditionalFormatting>
  <conditionalFormatting sqref="N316">
    <cfRule type="cellIs" dxfId="512" priority="17" operator="greaterThan">
      <formula>0</formula>
    </cfRule>
  </conditionalFormatting>
  <conditionalFormatting sqref="O316">
    <cfRule type="cellIs" dxfId="511" priority="35" operator="greaterThan">
      <formula>0</formula>
    </cfRule>
  </conditionalFormatting>
  <conditionalFormatting sqref="W3:W528">
    <cfRule type="expression" dxfId="510" priority="2">
      <formula>W3=D3</formula>
    </cfRule>
  </conditionalFormatting>
  <conditionalFormatting sqref="W3:W528">
    <cfRule type="expression" dxfId="509" priority="1">
      <formula>W3&gt;D3</formula>
    </cfRule>
  </conditionalFormatting>
  <pageMargins left="0.51181102362204722" right="0.51181102362204722" top="0.55118110236220474" bottom="0.74803149606299213" header="0.31496062992125984" footer="0.31496062992125984"/>
  <pageSetup paperSize="9" scale="26" fitToHeight="0" orientation="portrait" r:id="rId1"/>
  <headerFooter differentFirst="1">
    <oddHeader>&amp;C&amp;"-,курсив"3 очередь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2009F-44D2-4F57-9801-4DAD861FC2B0}">
  <sheetPr>
    <pageSetUpPr fitToPage="1"/>
  </sheetPr>
  <dimension ref="A1:Y658"/>
  <sheetViews>
    <sheetView view="pageBreakPreview" zoomScale="85" zoomScaleNormal="70" zoomScaleSheetLayoutView="85" workbookViewId="0">
      <pane xSplit="2" ySplit="2" topLeftCell="C162" activePane="bottomRight" state="frozen"/>
      <selection pane="topRight" activeCell="C1" sqref="C1"/>
      <selection pane="bottomLeft" activeCell="A2" sqref="A2"/>
      <selection pane="bottomRight" activeCell="J13" activeCellId="1" sqref="J6:J8 J13"/>
    </sheetView>
  </sheetViews>
  <sheetFormatPr defaultColWidth="9.109375" defaultRowHeight="15.6" outlineLevelCol="1" x14ac:dyDescent="0.3"/>
  <cols>
    <col min="1" max="1" width="6.77734375" style="81" customWidth="1"/>
    <col min="2" max="2" width="9.109375" style="82" bestFit="1" customWidth="1"/>
    <col min="3" max="3" width="28.88671875" style="86" bestFit="1" customWidth="1"/>
    <col min="4" max="4" width="12.6640625" style="86" customWidth="1"/>
    <col min="5" max="5" width="11.44140625" style="83" customWidth="1"/>
    <col min="6" max="6" width="11.109375" style="84" customWidth="1"/>
    <col min="7" max="7" width="9" style="85" customWidth="1"/>
    <col min="8" max="8" width="11.44140625" style="85" customWidth="1"/>
    <col min="9" max="11" width="17.109375" style="86" customWidth="1"/>
    <col min="12" max="16" width="13.33203125" style="61" customWidth="1" outlineLevel="1"/>
    <col min="17" max="19" width="13.33203125" style="62" customWidth="1" outlineLevel="1"/>
    <col min="20" max="20" width="12.109375" style="61" customWidth="1" outlineLevel="1"/>
    <col min="21" max="21" width="27.33203125" style="61" customWidth="1" outlineLevel="1"/>
    <col min="22" max="22" width="21.5546875" style="183" customWidth="1"/>
    <col min="23" max="23" width="20.88671875" style="79" customWidth="1"/>
    <col min="24" max="24" width="13.6640625" style="60" customWidth="1"/>
    <col min="25" max="16384" width="9.109375" style="60"/>
  </cols>
  <sheetData>
    <row r="1" spans="1:25" s="65" customFormat="1" ht="33" customHeight="1" x14ac:dyDescent="0.3">
      <c r="A1" s="97"/>
      <c r="B1" s="98"/>
      <c r="C1" s="98"/>
      <c r="D1" s="99" t="s">
        <v>4925</v>
      </c>
      <c r="E1" s="195"/>
      <c r="F1" s="196"/>
      <c r="G1" s="197"/>
      <c r="H1" s="197"/>
      <c r="I1" s="98"/>
      <c r="J1" s="98"/>
      <c r="K1" s="98"/>
      <c r="L1" s="103"/>
      <c r="M1" s="104"/>
      <c r="N1" s="104"/>
      <c r="O1" s="103"/>
      <c r="P1" s="103"/>
      <c r="Q1" s="103"/>
      <c r="R1" s="104"/>
      <c r="S1" s="98"/>
      <c r="T1" s="103"/>
      <c r="U1" s="105"/>
      <c r="V1" s="181"/>
      <c r="W1" s="180"/>
    </row>
    <row r="2" spans="1:25" ht="46.8" x14ac:dyDescent="0.3">
      <c r="A2" s="68" t="s">
        <v>153</v>
      </c>
      <c r="B2" s="150" t="s">
        <v>1</v>
      </c>
      <c r="C2" s="150" t="s">
        <v>154</v>
      </c>
      <c r="D2" s="152" t="s">
        <v>155</v>
      </c>
      <c r="E2" s="69" t="s">
        <v>156</v>
      </c>
      <c r="F2" s="70" t="s">
        <v>157</v>
      </c>
      <c r="G2" s="71" t="s">
        <v>158</v>
      </c>
      <c r="H2" s="71" t="s">
        <v>159</v>
      </c>
      <c r="I2" s="150" t="s">
        <v>160</v>
      </c>
      <c r="J2" s="150"/>
      <c r="K2" s="150"/>
      <c r="L2" s="147" t="s">
        <v>4237</v>
      </c>
      <c r="M2" s="76" t="s">
        <v>4238</v>
      </c>
      <c r="N2" s="76" t="s">
        <v>4239</v>
      </c>
      <c r="O2" s="76" t="s">
        <v>4240</v>
      </c>
      <c r="P2" s="148" t="s">
        <v>4241</v>
      </c>
      <c r="Q2" s="149" t="s">
        <v>4242</v>
      </c>
      <c r="R2" s="149" t="s">
        <v>4243</v>
      </c>
      <c r="S2" s="149" t="s">
        <v>4244</v>
      </c>
      <c r="T2" s="148" t="s">
        <v>1771</v>
      </c>
      <c r="U2" s="148" t="s">
        <v>160</v>
      </c>
      <c r="V2" s="162" t="s">
        <v>4840</v>
      </c>
      <c r="W2" s="162" t="s">
        <v>4841</v>
      </c>
      <c r="Y2" s="60" t="s">
        <v>4792</v>
      </c>
    </row>
    <row r="3" spans="1:25" x14ac:dyDescent="0.3">
      <c r="A3" s="131" t="s">
        <v>162</v>
      </c>
      <c r="B3" s="132" t="s">
        <v>2714</v>
      </c>
      <c r="C3" s="132" t="s">
        <v>4245</v>
      </c>
      <c r="D3" s="92">
        <v>13</v>
      </c>
      <c r="E3" s="133">
        <v>45.5</v>
      </c>
      <c r="F3" s="134">
        <v>591.5</v>
      </c>
      <c r="G3" s="135">
        <v>1.28</v>
      </c>
      <c r="H3" s="135">
        <v>16.64</v>
      </c>
      <c r="I3" s="92" t="s">
        <v>165</v>
      </c>
      <c r="J3" s="92">
        <f>VLOOKUP(B3,'[1]09.02.2026'!$C$1543:$J$2063,8,0)</f>
        <v>0</v>
      </c>
      <c r="K3" s="92">
        <f>J3*E3</f>
        <v>0</v>
      </c>
      <c r="L3" s="77">
        <v>2</v>
      </c>
      <c r="M3" s="77">
        <v>2</v>
      </c>
      <c r="N3" s="77">
        <v>2</v>
      </c>
      <c r="O3" s="77">
        <v>2</v>
      </c>
      <c r="P3" s="77">
        <v>2</v>
      </c>
      <c r="Q3" s="136">
        <v>2</v>
      </c>
      <c r="R3" s="136">
        <v>1</v>
      </c>
      <c r="S3" s="136"/>
      <c r="T3" s="73">
        <f>D3-L3-M3-N3-O3-P3-Q3-R3-S3</f>
        <v>0</v>
      </c>
      <c r="U3" s="73"/>
      <c r="V3" s="182"/>
      <c r="W3" s="163"/>
      <c r="X3" s="60">
        <f>VLOOKUP(B3,'[3]ВОМ КГ-3 СОЭКС'!$C$3:$G$2063,5,0)</f>
        <v>591.5</v>
      </c>
      <c r="Y3" s="161">
        <f t="shared" ref="Y3:Y66" si="0">F3-X3</f>
        <v>0</v>
      </c>
    </row>
    <row r="4" spans="1:25" x14ac:dyDescent="0.3">
      <c r="A4" s="131" t="s">
        <v>167</v>
      </c>
      <c r="B4" s="132" t="s">
        <v>2715</v>
      </c>
      <c r="C4" s="132" t="s">
        <v>4246</v>
      </c>
      <c r="D4" s="92">
        <v>1</v>
      </c>
      <c r="E4" s="133">
        <v>70.599999999999994</v>
      </c>
      <c r="F4" s="134">
        <v>70.599999999999994</v>
      </c>
      <c r="G4" s="135">
        <v>1.94</v>
      </c>
      <c r="H4" s="135">
        <v>1.94</v>
      </c>
      <c r="I4" s="92" t="s">
        <v>170</v>
      </c>
      <c r="J4" s="92">
        <f>VLOOKUP(B4,'[1]09.02.2026'!$C$1543:$J$2063,8,0)</f>
        <v>0</v>
      </c>
      <c r="K4" s="92">
        <f t="shared" ref="K4:K67" si="1">J4*E4</f>
        <v>0</v>
      </c>
      <c r="L4" s="77"/>
      <c r="M4" s="77"/>
      <c r="N4" s="77"/>
      <c r="O4" s="77"/>
      <c r="P4" s="77">
        <v>1</v>
      </c>
      <c r="Q4" s="136"/>
      <c r="R4" s="136"/>
      <c r="S4" s="136"/>
      <c r="T4" s="73">
        <f t="shared" ref="T4:T67" si="2">D4-L4-M4-N4-O4-P4-Q4-R4-S4</f>
        <v>0</v>
      </c>
      <c r="U4" s="73"/>
      <c r="V4" s="182"/>
      <c r="W4" s="163"/>
      <c r="X4" s="60">
        <f>VLOOKUP(B4,'[3]ВОМ КГ-3 СОЭКС'!$C$3:$G$2063,5,0)</f>
        <v>70.599999999999994</v>
      </c>
      <c r="Y4" s="161">
        <f t="shared" si="0"/>
        <v>0</v>
      </c>
    </row>
    <row r="5" spans="1:25" x14ac:dyDescent="0.3">
      <c r="A5" s="131" t="s">
        <v>171</v>
      </c>
      <c r="B5" s="132" t="s">
        <v>2716</v>
      </c>
      <c r="C5" s="132" t="s">
        <v>4247</v>
      </c>
      <c r="D5" s="92">
        <v>1</v>
      </c>
      <c r="E5" s="133">
        <v>4701.6000000000004</v>
      </c>
      <c r="F5" s="134">
        <v>4701.6000000000004</v>
      </c>
      <c r="G5" s="135">
        <v>60.65</v>
      </c>
      <c r="H5" s="135">
        <v>60.65</v>
      </c>
      <c r="I5" s="92" t="s">
        <v>165</v>
      </c>
      <c r="J5" s="92">
        <f>VLOOKUP(B5,'[1]09.02.2026'!$C$1543:$J$2063,8,0)</f>
        <v>0</v>
      </c>
      <c r="K5" s="92">
        <f t="shared" si="1"/>
        <v>0</v>
      </c>
      <c r="L5" s="77">
        <v>1</v>
      </c>
      <c r="M5" s="77"/>
      <c r="N5" s="77"/>
      <c r="O5" s="77"/>
      <c r="P5" s="77"/>
      <c r="Q5" s="136"/>
      <c r="R5" s="136"/>
      <c r="S5" s="136"/>
      <c r="T5" s="73">
        <f t="shared" si="2"/>
        <v>0</v>
      </c>
      <c r="U5" s="73"/>
      <c r="V5" s="182"/>
      <c r="W5" s="163"/>
      <c r="X5" s="60">
        <f>VLOOKUP(B5,'[3]ВОМ КГ-3 СОЭКС'!$C$3:$G$2063,5,0)</f>
        <v>4701.6000000000004</v>
      </c>
      <c r="Y5" s="161">
        <f t="shared" si="0"/>
        <v>0</v>
      </c>
    </row>
    <row r="6" spans="1:25" x14ac:dyDescent="0.3">
      <c r="A6" s="131" t="s">
        <v>173</v>
      </c>
      <c r="B6" s="132" t="s">
        <v>2717</v>
      </c>
      <c r="C6" s="132" t="s">
        <v>4248</v>
      </c>
      <c r="D6" s="92">
        <v>3</v>
      </c>
      <c r="E6" s="133">
        <v>4551.2</v>
      </c>
      <c r="F6" s="134">
        <v>13653.6</v>
      </c>
      <c r="G6" s="135">
        <v>57.72</v>
      </c>
      <c r="H6" s="135">
        <v>173.16</v>
      </c>
      <c r="I6" s="92" t="s">
        <v>165</v>
      </c>
      <c r="J6" s="92">
        <f>VLOOKUP(B6,'[1]09.02.2026'!$C$1543:$J$2063,8,0)</f>
        <v>1</v>
      </c>
      <c r="K6" s="92">
        <f t="shared" si="1"/>
        <v>4551.2</v>
      </c>
      <c r="L6" s="77"/>
      <c r="M6" s="77">
        <v>1</v>
      </c>
      <c r="N6" s="77">
        <v>1</v>
      </c>
      <c r="O6" s="77">
        <v>1</v>
      </c>
      <c r="P6" s="77"/>
      <c r="Q6" s="136"/>
      <c r="R6" s="136"/>
      <c r="S6" s="136"/>
      <c r="T6" s="73">
        <f t="shared" si="2"/>
        <v>0</v>
      </c>
      <c r="U6" s="73"/>
      <c r="V6" s="218" t="s">
        <v>4955</v>
      </c>
      <c r="W6" s="163">
        <v>1</v>
      </c>
      <c r="X6" s="60">
        <f>VLOOKUP(B6,'[3]ВОМ КГ-3 СОЭКС'!$C$3:$G$2063,5,0)</f>
        <v>13653.6</v>
      </c>
      <c r="Y6" s="161">
        <f t="shared" si="0"/>
        <v>0</v>
      </c>
    </row>
    <row r="7" spans="1:25" x14ac:dyDescent="0.3">
      <c r="A7" s="131" t="s">
        <v>176</v>
      </c>
      <c r="B7" s="132" t="s">
        <v>2718</v>
      </c>
      <c r="C7" s="132" t="s">
        <v>4249</v>
      </c>
      <c r="D7" s="92">
        <v>2</v>
      </c>
      <c r="E7" s="133">
        <v>4535.6000000000004</v>
      </c>
      <c r="F7" s="134">
        <v>9071.2000000000007</v>
      </c>
      <c r="G7" s="135">
        <v>57.32</v>
      </c>
      <c r="H7" s="135">
        <v>114.64</v>
      </c>
      <c r="I7" s="92" t="s">
        <v>165</v>
      </c>
      <c r="J7" s="92">
        <f>VLOOKUP(B7,'[1]09.02.2026'!$C$1543:$J$2063,8,0)</f>
        <v>2</v>
      </c>
      <c r="K7" s="92">
        <f t="shared" si="1"/>
        <v>9071.2000000000007</v>
      </c>
      <c r="L7" s="77"/>
      <c r="M7" s="77">
        <v>1</v>
      </c>
      <c r="N7" s="77">
        <v>1</v>
      </c>
      <c r="O7" s="77"/>
      <c r="P7" s="77"/>
      <c r="Q7" s="136"/>
      <c r="R7" s="136"/>
      <c r="S7" s="136"/>
      <c r="T7" s="73">
        <f t="shared" si="2"/>
        <v>0</v>
      </c>
      <c r="U7" s="73"/>
      <c r="V7" s="218" t="s">
        <v>4963</v>
      </c>
      <c r="W7" s="163">
        <v>2</v>
      </c>
      <c r="X7" s="60">
        <f>VLOOKUP(B7,'[3]ВОМ КГ-3 СОЭКС'!$C$3:$G$2063,5,0)</f>
        <v>9071.2000000000007</v>
      </c>
      <c r="Y7" s="161">
        <f t="shared" si="0"/>
        <v>0</v>
      </c>
    </row>
    <row r="8" spans="1:25" x14ac:dyDescent="0.3">
      <c r="A8" s="131" t="s">
        <v>178</v>
      </c>
      <c r="B8" s="132" t="s">
        <v>2719</v>
      </c>
      <c r="C8" s="132" t="s">
        <v>4250</v>
      </c>
      <c r="D8" s="92">
        <v>1</v>
      </c>
      <c r="E8" s="133">
        <v>4526.5</v>
      </c>
      <c r="F8" s="134">
        <v>4526.5</v>
      </c>
      <c r="G8" s="135">
        <v>57.3</v>
      </c>
      <c r="H8" s="135">
        <v>57.3</v>
      </c>
      <c r="I8" s="92" t="s">
        <v>165</v>
      </c>
      <c r="J8" s="92">
        <f>VLOOKUP(B8,'[1]09.02.2026'!$C$1543:$J$2063,8,0)</f>
        <v>1</v>
      </c>
      <c r="K8" s="92">
        <f t="shared" si="1"/>
        <v>4526.5</v>
      </c>
      <c r="L8" s="77"/>
      <c r="M8" s="77"/>
      <c r="N8" s="77"/>
      <c r="O8" s="77"/>
      <c r="P8" s="77">
        <v>1</v>
      </c>
      <c r="Q8" s="136"/>
      <c r="R8" s="136"/>
      <c r="S8" s="136"/>
      <c r="T8" s="73">
        <f t="shared" si="2"/>
        <v>0</v>
      </c>
      <c r="U8" s="73"/>
      <c r="V8" s="218" t="s">
        <v>4969</v>
      </c>
      <c r="W8" s="163">
        <v>1</v>
      </c>
      <c r="X8" s="60">
        <f>VLOOKUP(B8,'[3]ВОМ КГ-3 СОЭКС'!$C$3:$G$2063,5,0)</f>
        <v>4526.5</v>
      </c>
      <c r="Y8" s="161">
        <f t="shared" si="0"/>
        <v>0</v>
      </c>
    </row>
    <row r="9" spans="1:25" x14ac:dyDescent="0.3">
      <c r="A9" s="131" t="s">
        <v>180</v>
      </c>
      <c r="B9" s="132" t="s">
        <v>2720</v>
      </c>
      <c r="C9" s="132" t="s">
        <v>4251</v>
      </c>
      <c r="D9" s="92">
        <v>1</v>
      </c>
      <c r="E9" s="133">
        <v>4542.1000000000004</v>
      </c>
      <c r="F9" s="134">
        <v>4542.1000000000004</v>
      </c>
      <c r="G9" s="135">
        <v>57.71</v>
      </c>
      <c r="H9" s="135">
        <v>57.71</v>
      </c>
      <c r="I9" s="92" t="s">
        <v>165</v>
      </c>
      <c r="J9" s="92">
        <f>VLOOKUP(B9,'[1]09.02.2026'!$C$1543:$J$2063,8,0)</f>
        <v>0</v>
      </c>
      <c r="K9" s="92">
        <f t="shared" si="1"/>
        <v>0</v>
      </c>
      <c r="L9" s="77"/>
      <c r="M9" s="77"/>
      <c r="N9" s="77"/>
      <c r="O9" s="77"/>
      <c r="P9" s="77"/>
      <c r="Q9" s="136">
        <v>1</v>
      </c>
      <c r="R9" s="136"/>
      <c r="S9" s="136"/>
      <c r="T9" s="73">
        <f t="shared" si="2"/>
        <v>0</v>
      </c>
      <c r="U9" s="73"/>
      <c r="V9" s="182"/>
      <c r="W9" s="163"/>
      <c r="X9" s="60">
        <f>VLOOKUP(B9,'[3]ВОМ КГ-3 СОЭКС'!$C$3:$G$2063,5,0)</f>
        <v>4542.1000000000004</v>
      </c>
      <c r="Y9" s="161">
        <f t="shared" si="0"/>
        <v>0</v>
      </c>
    </row>
    <row r="10" spans="1:25" x14ac:dyDescent="0.3">
      <c r="A10" s="131" t="s">
        <v>183</v>
      </c>
      <c r="B10" s="132" t="s">
        <v>2721</v>
      </c>
      <c r="C10" s="132" t="s">
        <v>4252</v>
      </c>
      <c r="D10" s="92">
        <v>1</v>
      </c>
      <c r="E10" s="133">
        <v>4526.5</v>
      </c>
      <c r="F10" s="134">
        <v>4526.5</v>
      </c>
      <c r="G10" s="135">
        <v>57.3</v>
      </c>
      <c r="H10" s="135">
        <v>57.3</v>
      </c>
      <c r="I10" s="92" t="s">
        <v>165</v>
      </c>
      <c r="J10" s="92">
        <f>VLOOKUP(B10,'[1]09.02.2026'!$C$1543:$J$2063,8,0)</f>
        <v>0</v>
      </c>
      <c r="K10" s="92">
        <f t="shared" si="1"/>
        <v>0</v>
      </c>
      <c r="L10" s="77"/>
      <c r="M10" s="77"/>
      <c r="N10" s="77"/>
      <c r="O10" s="77"/>
      <c r="P10" s="77"/>
      <c r="Q10" s="136">
        <v>1</v>
      </c>
      <c r="R10" s="136"/>
      <c r="S10" s="136"/>
      <c r="T10" s="73">
        <f t="shared" si="2"/>
        <v>0</v>
      </c>
      <c r="U10" s="73"/>
      <c r="V10" s="182"/>
      <c r="W10" s="163"/>
      <c r="X10" s="60">
        <f>VLOOKUP(B10,'[3]ВОМ КГ-3 СОЭКС'!$C$3:$G$2063,5,0)</f>
        <v>4526.5</v>
      </c>
      <c r="Y10" s="161">
        <f t="shared" si="0"/>
        <v>0</v>
      </c>
    </row>
    <row r="11" spans="1:25" x14ac:dyDescent="0.3">
      <c r="A11" s="131" t="s">
        <v>186</v>
      </c>
      <c r="B11" s="132" t="s">
        <v>2722</v>
      </c>
      <c r="C11" s="132" t="s">
        <v>4253</v>
      </c>
      <c r="D11" s="92">
        <v>1</v>
      </c>
      <c r="E11" s="133">
        <v>4542.1000000000004</v>
      </c>
      <c r="F11" s="134">
        <v>4542.1000000000004</v>
      </c>
      <c r="G11" s="135">
        <v>57.71</v>
      </c>
      <c r="H11" s="135">
        <v>57.71</v>
      </c>
      <c r="I11" s="92" t="s">
        <v>165</v>
      </c>
      <c r="J11" s="92">
        <f>VLOOKUP(B11,'[1]09.02.2026'!$C$1543:$J$2063,8,0)</f>
        <v>0</v>
      </c>
      <c r="K11" s="92">
        <f t="shared" si="1"/>
        <v>0</v>
      </c>
      <c r="L11" s="77"/>
      <c r="M11" s="77"/>
      <c r="N11" s="77"/>
      <c r="O11" s="77"/>
      <c r="P11" s="77"/>
      <c r="Q11" s="136"/>
      <c r="R11" s="136">
        <v>1</v>
      </c>
      <c r="S11" s="136"/>
      <c r="T11" s="73">
        <f t="shared" si="2"/>
        <v>0</v>
      </c>
      <c r="U11" s="73"/>
      <c r="V11" s="182"/>
      <c r="W11" s="163"/>
      <c r="X11" s="60">
        <f>VLOOKUP(B11,'[3]ВОМ КГ-3 СОЭКС'!$C$3:$G$2063,5,0)</f>
        <v>4542.1000000000004</v>
      </c>
      <c r="Y11" s="161">
        <f t="shared" si="0"/>
        <v>0</v>
      </c>
    </row>
    <row r="12" spans="1:25" x14ac:dyDescent="0.3">
      <c r="A12" s="131" t="s">
        <v>188</v>
      </c>
      <c r="B12" s="132" t="s">
        <v>2723</v>
      </c>
      <c r="C12" s="132" t="s">
        <v>4254</v>
      </c>
      <c r="D12" s="92">
        <v>1</v>
      </c>
      <c r="E12" s="133">
        <v>4552.8999999999996</v>
      </c>
      <c r="F12" s="134">
        <v>4552.8999999999996</v>
      </c>
      <c r="G12" s="135">
        <v>57.9</v>
      </c>
      <c r="H12" s="135">
        <v>57.9</v>
      </c>
      <c r="I12" s="92" t="s">
        <v>165</v>
      </c>
      <c r="J12" s="92">
        <f>VLOOKUP(B12,'[1]09.02.2026'!$C$1543:$J$2063,8,0)</f>
        <v>0</v>
      </c>
      <c r="K12" s="92">
        <f t="shared" si="1"/>
        <v>0</v>
      </c>
      <c r="L12" s="77"/>
      <c r="M12" s="77"/>
      <c r="N12" s="77"/>
      <c r="O12" s="77"/>
      <c r="P12" s="77"/>
      <c r="Q12" s="136"/>
      <c r="R12" s="136">
        <v>1</v>
      </c>
      <c r="S12" s="136"/>
      <c r="T12" s="73">
        <f t="shared" si="2"/>
        <v>0</v>
      </c>
      <c r="U12" s="73"/>
      <c r="V12" s="182"/>
      <c r="W12" s="163"/>
      <c r="X12" s="60">
        <f>VLOOKUP(B12,'[3]ВОМ КГ-3 СОЭКС'!$C$3:$G$2063,5,0)</f>
        <v>4552.8999999999996</v>
      </c>
      <c r="Y12" s="161">
        <f t="shared" si="0"/>
        <v>0</v>
      </c>
    </row>
    <row r="13" spans="1:25" x14ac:dyDescent="0.3">
      <c r="A13" s="131" t="s">
        <v>190</v>
      </c>
      <c r="B13" s="132" t="s">
        <v>34</v>
      </c>
      <c r="C13" s="132" t="s">
        <v>4255</v>
      </c>
      <c r="D13" s="92">
        <v>1</v>
      </c>
      <c r="E13" s="133">
        <v>4381.8999999999996</v>
      </c>
      <c r="F13" s="134">
        <v>4381.8999999999996</v>
      </c>
      <c r="G13" s="135">
        <v>54.69</v>
      </c>
      <c r="H13" s="135">
        <v>54.69</v>
      </c>
      <c r="I13" s="92" t="s">
        <v>165</v>
      </c>
      <c r="J13" s="92">
        <f>VLOOKUP(B13,'[1]09.02.2026'!$C$1543:$J$2063,8,0)</f>
        <v>1</v>
      </c>
      <c r="K13" s="92">
        <f t="shared" si="1"/>
        <v>4381.8999999999996</v>
      </c>
      <c r="L13" s="77"/>
      <c r="M13" s="77"/>
      <c r="N13" s="77"/>
      <c r="O13" s="77">
        <v>1</v>
      </c>
      <c r="P13" s="77"/>
      <c r="Q13" s="136"/>
      <c r="R13" s="136"/>
      <c r="S13" s="136"/>
      <c r="T13" s="73">
        <f t="shared" si="2"/>
        <v>0</v>
      </c>
      <c r="U13" s="73"/>
      <c r="V13" s="182" t="s">
        <v>4870</v>
      </c>
      <c r="W13" s="163">
        <v>1</v>
      </c>
      <c r="X13" s="60">
        <f>VLOOKUP(B13,'[3]ВОМ КГ-3 СОЭКС'!$C$3:$G$2063,5,0)</f>
        <v>4381.8999999999996</v>
      </c>
      <c r="Y13" s="161">
        <f t="shared" si="0"/>
        <v>0</v>
      </c>
    </row>
    <row r="14" spans="1:25" x14ac:dyDescent="0.3">
      <c r="A14" s="131" t="s">
        <v>192</v>
      </c>
      <c r="B14" s="132" t="s">
        <v>2724</v>
      </c>
      <c r="C14" s="132" t="s">
        <v>4256</v>
      </c>
      <c r="D14" s="92">
        <v>1</v>
      </c>
      <c r="E14" s="133">
        <v>4416</v>
      </c>
      <c r="F14" s="134">
        <v>4416</v>
      </c>
      <c r="G14" s="135">
        <v>55.42</v>
      </c>
      <c r="H14" s="135">
        <v>55.42</v>
      </c>
      <c r="I14" s="92" t="s">
        <v>165</v>
      </c>
      <c r="J14" s="92">
        <f>VLOOKUP(B14,'[1]09.02.2026'!$C$1543:$J$2063,8,0)</f>
        <v>0</v>
      </c>
      <c r="K14" s="92">
        <f t="shared" si="1"/>
        <v>0</v>
      </c>
      <c r="L14" s="77"/>
      <c r="M14" s="77"/>
      <c r="N14" s="77"/>
      <c r="O14" s="77"/>
      <c r="P14" s="77">
        <v>1</v>
      </c>
      <c r="Q14" s="136"/>
      <c r="R14" s="136"/>
      <c r="S14" s="136"/>
      <c r="T14" s="73">
        <f t="shared" si="2"/>
        <v>0</v>
      </c>
      <c r="U14" s="73"/>
      <c r="V14" s="182"/>
      <c r="W14" s="163"/>
      <c r="X14" s="60">
        <f>VLOOKUP(B14,'[3]ВОМ КГ-3 СОЭКС'!$C$3:$G$2063,5,0)</f>
        <v>4416</v>
      </c>
      <c r="Y14" s="161">
        <f t="shared" si="0"/>
        <v>0</v>
      </c>
    </row>
    <row r="15" spans="1:25" x14ac:dyDescent="0.3">
      <c r="A15" s="131" t="s">
        <v>194</v>
      </c>
      <c r="B15" s="132" t="s">
        <v>2725</v>
      </c>
      <c r="C15" s="132" t="s">
        <v>4257</v>
      </c>
      <c r="D15" s="92">
        <v>1</v>
      </c>
      <c r="E15" s="133">
        <v>2312.5</v>
      </c>
      <c r="F15" s="134">
        <v>2312.5</v>
      </c>
      <c r="G15" s="135">
        <v>44.31</v>
      </c>
      <c r="H15" s="135">
        <v>44.31</v>
      </c>
      <c r="I15" s="92" t="s">
        <v>165</v>
      </c>
      <c r="J15" s="92">
        <f>VLOOKUP(B15,'[1]09.02.2026'!$C$1543:$J$2063,8,0)</f>
        <v>0</v>
      </c>
      <c r="K15" s="92">
        <f t="shared" si="1"/>
        <v>0</v>
      </c>
      <c r="L15" s="77"/>
      <c r="M15" s="77"/>
      <c r="N15" s="77"/>
      <c r="O15" s="77"/>
      <c r="P15" s="77"/>
      <c r="Q15" s="136"/>
      <c r="R15" s="136"/>
      <c r="S15" s="136">
        <v>1</v>
      </c>
      <c r="T15" s="73">
        <f t="shared" si="2"/>
        <v>0</v>
      </c>
      <c r="U15" s="73"/>
      <c r="V15" s="182"/>
      <c r="W15" s="163"/>
      <c r="X15" s="60">
        <f>VLOOKUP(B15,'[3]ВОМ КГ-3 СОЭКС'!$C$3:$G$2063,5,0)</f>
        <v>2312.5</v>
      </c>
      <c r="Y15" s="161">
        <f t="shared" si="0"/>
        <v>0</v>
      </c>
    </row>
    <row r="16" spans="1:25" x14ac:dyDescent="0.3">
      <c r="A16" s="131" t="s">
        <v>196</v>
      </c>
      <c r="B16" s="132" t="s">
        <v>2726</v>
      </c>
      <c r="C16" s="132" t="s">
        <v>4258</v>
      </c>
      <c r="D16" s="92">
        <v>1</v>
      </c>
      <c r="E16" s="133">
        <v>186.6</v>
      </c>
      <c r="F16" s="134">
        <v>186.6</v>
      </c>
      <c r="G16" s="135">
        <v>3.68</v>
      </c>
      <c r="H16" s="135">
        <v>3.68</v>
      </c>
      <c r="I16" s="92" t="s">
        <v>170</v>
      </c>
      <c r="J16" s="92">
        <f>VLOOKUP(B16,'[1]09.02.2026'!$C$1543:$J$2063,8,0)</f>
        <v>0</v>
      </c>
      <c r="K16" s="92">
        <f t="shared" si="1"/>
        <v>0</v>
      </c>
      <c r="L16" s="77">
        <v>1</v>
      </c>
      <c r="M16" s="77"/>
      <c r="N16" s="77"/>
      <c r="O16" s="77"/>
      <c r="P16" s="77"/>
      <c r="Q16" s="136"/>
      <c r="R16" s="136"/>
      <c r="S16" s="136"/>
      <c r="T16" s="73">
        <f t="shared" si="2"/>
        <v>0</v>
      </c>
      <c r="U16" s="73"/>
      <c r="V16" s="182"/>
      <c r="W16" s="163"/>
      <c r="X16" s="60">
        <f>VLOOKUP(B16,'[3]ВОМ КГ-3 СОЭКС'!$C$3:$G$2063,5,0)</f>
        <v>186.6</v>
      </c>
      <c r="Y16" s="161">
        <f t="shared" si="0"/>
        <v>0</v>
      </c>
    </row>
    <row r="17" spans="1:25" x14ac:dyDescent="0.3">
      <c r="A17" s="131" t="s">
        <v>198</v>
      </c>
      <c r="B17" s="132" t="s">
        <v>2727</v>
      </c>
      <c r="C17" s="132" t="s">
        <v>4259</v>
      </c>
      <c r="D17" s="92">
        <v>1</v>
      </c>
      <c r="E17" s="133">
        <v>186.6</v>
      </c>
      <c r="F17" s="134">
        <v>186.6</v>
      </c>
      <c r="G17" s="135">
        <v>3.68</v>
      </c>
      <c r="H17" s="135">
        <v>3.68</v>
      </c>
      <c r="I17" s="92" t="s">
        <v>170</v>
      </c>
      <c r="J17" s="92">
        <f>VLOOKUP(B17,'[1]09.02.2026'!$C$1543:$J$2063,8,0)</f>
        <v>0</v>
      </c>
      <c r="K17" s="92">
        <f t="shared" si="1"/>
        <v>0</v>
      </c>
      <c r="L17" s="77">
        <v>1</v>
      </c>
      <c r="M17" s="77"/>
      <c r="N17" s="77"/>
      <c r="O17" s="77"/>
      <c r="P17" s="77"/>
      <c r="Q17" s="136"/>
      <c r="R17" s="136"/>
      <c r="S17" s="136"/>
      <c r="T17" s="73">
        <f t="shared" si="2"/>
        <v>0</v>
      </c>
      <c r="U17" s="73"/>
      <c r="V17" s="182"/>
      <c r="W17" s="163"/>
      <c r="X17" s="60">
        <f>VLOOKUP(B17,'[3]ВОМ КГ-3 СОЭКС'!$C$3:$G$2063,5,0)</f>
        <v>186.6</v>
      </c>
      <c r="Y17" s="161">
        <f t="shared" si="0"/>
        <v>0</v>
      </c>
    </row>
    <row r="18" spans="1:25" x14ac:dyDescent="0.3">
      <c r="A18" s="131" t="s">
        <v>200</v>
      </c>
      <c r="B18" s="132" t="s">
        <v>2728</v>
      </c>
      <c r="C18" s="132" t="s">
        <v>4260</v>
      </c>
      <c r="D18" s="92">
        <v>2</v>
      </c>
      <c r="E18" s="133">
        <v>186.6</v>
      </c>
      <c r="F18" s="134">
        <v>373.2</v>
      </c>
      <c r="G18" s="135">
        <v>3.68</v>
      </c>
      <c r="H18" s="135">
        <v>7.36</v>
      </c>
      <c r="I18" s="92" t="s">
        <v>170</v>
      </c>
      <c r="J18" s="92">
        <f>VLOOKUP(B18,'[1]09.02.2026'!$C$1543:$J$2063,8,0)</f>
        <v>0</v>
      </c>
      <c r="K18" s="92">
        <f t="shared" si="1"/>
        <v>0</v>
      </c>
      <c r="L18" s="77">
        <v>2</v>
      </c>
      <c r="M18" s="77"/>
      <c r="N18" s="77"/>
      <c r="O18" s="77"/>
      <c r="P18" s="77"/>
      <c r="Q18" s="136"/>
      <c r="R18" s="136"/>
      <c r="S18" s="136"/>
      <c r="T18" s="73">
        <f t="shared" si="2"/>
        <v>0</v>
      </c>
      <c r="U18" s="73"/>
      <c r="V18" s="182"/>
      <c r="W18" s="163"/>
      <c r="X18" s="60">
        <f>VLOOKUP(B18,'[3]ВОМ КГ-3 СОЭКС'!$C$3:$G$2063,5,0)</f>
        <v>373.2</v>
      </c>
      <c r="Y18" s="161">
        <f t="shared" si="0"/>
        <v>0</v>
      </c>
    </row>
    <row r="19" spans="1:25" x14ac:dyDescent="0.3">
      <c r="A19" s="131" t="s">
        <v>202</v>
      </c>
      <c r="B19" s="132" t="s">
        <v>2729</v>
      </c>
      <c r="C19" s="132" t="s">
        <v>4261</v>
      </c>
      <c r="D19" s="92">
        <v>1</v>
      </c>
      <c r="E19" s="133">
        <v>658.3</v>
      </c>
      <c r="F19" s="134">
        <v>658.3</v>
      </c>
      <c r="G19" s="135">
        <v>12.62</v>
      </c>
      <c r="H19" s="135">
        <v>12.62</v>
      </c>
      <c r="I19" s="92" t="s">
        <v>165</v>
      </c>
      <c r="J19" s="92">
        <f>VLOOKUP(B19,'[1]09.02.2026'!$C$1543:$J$2063,8,0)</f>
        <v>0</v>
      </c>
      <c r="K19" s="92">
        <f t="shared" si="1"/>
        <v>0</v>
      </c>
      <c r="L19" s="77"/>
      <c r="M19" s="77">
        <v>1</v>
      </c>
      <c r="N19" s="77"/>
      <c r="O19" s="77"/>
      <c r="P19" s="77"/>
      <c r="Q19" s="136"/>
      <c r="R19" s="136"/>
      <c r="S19" s="136"/>
      <c r="T19" s="73">
        <f t="shared" si="2"/>
        <v>0</v>
      </c>
      <c r="U19" s="73"/>
      <c r="V19" s="182"/>
      <c r="W19" s="163"/>
      <c r="X19" s="60">
        <f>VLOOKUP(B19,'[3]ВОМ КГ-3 СОЭКС'!$C$3:$G$2063,5,0)</f>
        <v>658.3</v>
      </c>
      <c r="Y19" s="161">
        <f t="shared" si="0"/>
        <v>0</v>
      </c>
    </row>
    <row r="20" spans="1:25" x14ac:dyDescent="0.3">
      <c r="A20" s="131" t="s">
        <v>204</v>
      </c>
      <c r="B20" s="132" t="s">
        <v>2730</v>
      </c>
      <c r="C20" s="132" t="s">
        <v>4262</v>
      </c>
      <c r="D20" s="92">
        <v>1</v>
      </c>
      <c r="E20" s="133">
        <v>670.6</v>
      </c>
      <c r="F20" s="134">
        <v>670.6</v>
      </c>
      <c r="G20" s="135">
        <v>12.95</v>
      </c>
      <c r="H20" s="135">
        <v>12.95</v>
      </c>
      <c r="I20" s="92" t="s">
        <v>165</v>
      </c>
      <c r="J20" s="92">
        <f>VLOOKUP(B20,'[1]09.02.2026'!$C$1543:$J$2063,8,0)</f>
        <v>0</v>
      </c>
      <c r="K20" s="92">
        <f t="shared" si="1"/>
        <v>0</v>
      </c>
      <c r="L20" s="77"/>
      <c r="M20" s="77">
        <v>1</v>
      </c>
      <c r="N20" s="77"/>
      <c r="O20" s="77"/>
      <c r="P20" s="77"/>
      <c r="Q20" s="136"/>
      <c r="R20" s="136"/>
      <c r="S20" s="136"/>
      <c r="T20" s="73">
        <f t="shared" si="2"/>
        <v>0</v>
      </c>
      <c r="U20" s="73"/>
      <c r="V20" s="182"/>
      <c r="W20" s="163"/>
      <c r="X20" s="60">
        <f>VLOOKUP(B20,'[3]ВОМ КГ-3 СОЭКС'!$C$3:$G$2063,5,0)</f>
        <v>670.6</v>
      </c>
      <c r="Y20" s="161">
        <f t="shared" si="0"/>
        <v>0</v>
      </c>
    </row>
    <row r="21" spans="1:25" x14ac:dyDescent="0.3">
      <c r="A21" s="131" t="s">
        <v>206</v>
      </c>
      <c r="B21" s="132" t="s">
        <v>2731</v>
      </c>
      <c r="C21" s="132" t="s">
        <v>4263</v>
      </c>
      <c r="D21" s="92">
        <v>2</v>
      </c>
      <c r="E21" s="133">
        <v>670.2</v>
      </c>
      <c r="F21" s="134">
        <v>1340.4</v>
      </c>
      <c r="G21" s="135">
        <v>12.98</v>
      </c>
      <c r="H21" s="135">
        <v>25.96</v>
      </c>
      <c r="I21" s="92" t="s">
        <v>170</v>
      </c>
      <c r="J21" s="92">
        <f>VLOOKUP(B21,'[1]09.02.2026'!$C$1543:$J$2063,8,0)</f>
        <v>0</v>
      </c>
      <c r="K21" s="92">
        <f t="shared" si="1"/>
        <v>0</v>
      </c>
      <c r="L21" s="77"/>
      <c r="M21" s="77">
        <v>2</v>
      </c>
      <c r="N21" s="77"/>
      <c r="O21" s="77"/>
      <c r="P21" s="77"/>
      <c r="Q21" s="136"/>
      <c r="R21" s="136"/>
      <c r="S21" s="136"/>
      <c r="T21" s="73">
        <f t="shared" si="2"/>
        <v>0</v>
      </c>
      <c r="U21" s="73"/>
      <c r="V21" s="182"/>
      <c r="W21" s="163"/>
      <c r="X21" s="60">
        <f>VLOOKUP(B21,'[3]ВОМ КГ-3 СОЭКС'!$C$3:$G$2063,5,0)</f>
        <v>1340.4</v>
      </c>
      <c r="Y21" s="161">
        <f t="shared" si="0"/>
        <v>0</v>
      </c>
    </row>
    <row r="22" spans="1:25" x14ac:dyDescent="0.3">
      <c r="A22" s="131" t="s">
        <v>208</v>
      </c>
      <c r="B22" s="132" t="s">
        <v>2732</v>
      </c>
      <c r="C22" s="132" t="s">
        <v>4264</v>
      </c>
      <c r="D22" s="92">
        <v>1</v>
      </c>
      <c r="E22" s="133">
        <v>647.20000000000005</v>
      </c>
      <c r="F22" s="134">
        <v>647.20000000000005</v>
      </c>
      <c r="G22" s="135">
        <v>12.3</v>
      </c>
      <c r="H22" s="135">
        <v>12.3</v>
      </c>
      <c r="I22" s="92" t="s">
        <v>165</v>
      </c>
      <c r="J22" s="92">
        <f>VLOOKUP(B22,'[1]09.02.2026'!$C$1543:$J$2063,8,0)</f>
        <v>0</v>
      </c>
      <c r="K22" s="92">
        <f t="shared" si="1"/>
        <v>0</v>
      </c>
      <c r="L22" s="77"/>
      <c r="M22" s="77">
        <v>1</v>
      </c>
      <c r="N22" s="77"/>
      <c r="O22" s="77"/>
      <c r="P22" s="77"/>
      <c r="Q22" s="136"/>
      <c r="R22" s="136"/>
      <c r="S22" s="136"/>
      <c r="T22" s="73">
        <f t="shared" si="2"/>
        <v>0</v>
      </c>
      <c r="U22" s="73"/>
      <c r="V22" s="182"/>
      <c r="W22" s="163"/>
      <c r="X22" s="60">
        <f>VLOOKUP(B22,'[3]ВОМ КГ-3 СОЭКС'!$C$3:$G$2063,5,0)</f>
        <v>647.20000000000005</v>
      </c>
      <c r="Y22" s="161">
        <f t="shared" si="0"/>
        <v>0</v>
      </c>
    </row>
    <row r="23" spans="1:25" x14ac:dyDescent="0.3">
      <c r="A23" s="131" t="s">
        <v>210</v>
      </c>
      <c r="B23" s="132" t="s">
        <v>2733</v>
      </c>
      <c r="C23" s="132" t="s">
        <v>4265</v>
      </c>
      <c r="D23" s="92">
        <v>1</v>
      </c>
      <c r="E23" s="133">
        <v>659.5</v>
      </c>
      <c r="F23" s="134">
        <v>659.5</v>
      </c>
      <c r="G23" s="135">
        <v>12.63</v>
      </c>
      <c r="H23" s="135">
        <v>12.63</v>
      </c>
      <c r="I23" s="92" t="s">
        <v>165</v>
      </c>
      <c r="J23" s="92">
        <f>VLOOKUP(B23,'[1]09.02.2026'!$C$1543:$J$2063,8,0)</f>
        <v>0</v>
      </c>
      <c r="K23" s="92">
        <f t="shared" si="1"/>
        <v>0</v>
      </c>
      <c r="L23" s="77"/>
      <c r="M23" s="77">
        <v>1</v>
      </c>
      <c r="N23" s="77"/>
      <c r="O23" s="77"/>
      <c r="P23" s="77"/>
      <c r="Q23" s="136"/>
      <c r="R23" s="136"/>
      <c r="S23" s="136"/>
      <c r="T23" s="73">
        <f t="shared" si="2"/>
        <v>0</v>
      </c>
      <c r="U23" s="73"/>
      <c r="V23" s="182"/>
      <c r="W23" s="163"/>
      <c r="X23" s="60">
        <f>VLOOKUP(B23,'[3]ВОМ КГ-3 СОЭКС'!$C$3:$G$2063,5,0)</f>
        <v>659.5</v>
      </c>
      <c r="Y23" s="161">
        <f t="shared" si="0"/>
        <v>0</v>
      </c>
    </row>
    <row r="24" spans="1:25" x14ac:dyDescent="0.3">
      <c r="A24" s="131" t="s">
        <v>212</v>
      </c>
      <c r="B24" s="132" t="s">
        <v>2734</v>
      </c>
      <c r="C24" s="132" t="s">
        <v>4266</v>
      </c>
      <c r="D24" s="92">
        <v>2</v>
      </c>
      <c r="E24" s="133">
        <v>645.79999999999995</v>
      </c>
      <c r="F24" s="134">
        <v>1291.5999999999999</v>
      </c>
      <c r="G24" s="135">
        <v>12.24</v>
      </c>
      <c r="H24" s="135">
        <v>24.48</v>
      </c>
      <c r="I24" s="92" t="s">
        <v>170</v>
      </c>
      <c r="J24" s="92">
        <f>VLOOKUP(B24,'[1]09.02.2026'!$C$1543:$J$2063,8,0)</f>
        <v>0</v>
      </c>
      <c r="K24" s="92">
        <f t="shared" si="1"/>
        <v>0</v>
      </c>
      <c r="L24" s="77"/>
      <c r="M24" s="77">
        <v>2</v>
      </c>
      <c r="N24" s="77"/>
      <c r="O24" s="77"/>
      <c r="P24" s="77"/>
      <c r="Q24" s="136"/>
      <c r="R24" s="136"/>
      <c r="S24" s="136"/>
      <c r="T24" s="73">
        <f t="shared" si="2"/>
        <v>0</v>
      </c>
      <c r="U24" s="73"/>
      <c r="V24" s="182"/>
      <c r="W24" s="163"/>
      <c r="X24" s="60">
        <f>VLOOKUP(B24,'[3]ВОМ КГ-3 СОЭКС'!$C$3:$G$2063,5,0)</f>
        <v>1291.5999999999999</v>
      </c>
      <c r="Y24" s="161">
        <f t="shared" si="0"/>
        <v>0</v>
      </c>
    </row>
    <row r="25" spans="1:25" x14ac:dyDescent="0.3">
      <c r="A25" s="131" t="s">
        <v>214</v>
      </c>
      <c r="B25" s="132" t="s">
        <v>2735</v>
      </c>
      <c r="C25" s="132" t="s">
        <v>4267</v>
      </c>
      <c r="D25" s="92">
        <v>1</v>
      </c>
      <c r="E25" s="133">
        <v>645.79999999999995</v>
      </c>
      <c r="F25" s="134">
        <v>645.79999999999995</v>
      </c>
      <c r="G25" s="135">
        <v>12.24</v>
      </c>
      <c r="H25" s="135">
        <v>12.24</v>
      </c>
      <c r="I25" s="92" t="s">
        <v>165</v>
      </c>
      <c r="J25" s="92">
        <f>VLOOKUP(B25,'[1]09.02.2026'!$C$1543:$J$2063,8,0)</f>
        <v>0</v>
      </c>
      <c r="K25" s="92">
        <f t="shared" si="1"/>
        <v>0</v>
      </c>
      <c r="L25" s="77"/>
      <c r="M25" s="77"/>
      <c r="N25" s="77">
        <v>1</v>
      </c>
      <c r="O25" s="77"/>
      <c r="P25" s="77"/>
      <c r="Q25" s="136"/>
      <c r="R25" s="136"/>
      <c r="S25" s="136"/>
      <c r="T25" s="73">
        <f t="shared" si="2"/>
        <v>0</v>
      </c>
      <c r="U25" s="73"/>
      <c r="V25" s="182"/>
      <c r="W25" s="163"/>
      <c r="X25" s="60">
        <f>VLOOKUP(B25,'[3]ВОМ КГ-3 СОЭКС'!$C$3:$G$2063,5,0)</f>
        <v>645.79999999999995</v>
      </c>
      <c r="Y25" s="161">
        <f t="shared" si="0"/>
        <v>0</v>
      </c>
    </row>
    <row r="26" spans="1:25" x14ac:dyDescent="0.3">
      <c r="A26" s="131" t="s">
        <v>216</v>
      </c>
      <c r="B26" s="132" t="s">
        <v>2736</v>
      </c>
      <c r="C26" s="132" t="s">
        <v>4268</v>
      </c>
      <c r="D26" s="92">
        <v>1</v>
      </c>
      <c r="E26" s="133">
        <v>658.1</v>
      </c>
      <c r="F26" s="134">
        <v>658.1</v>
      </c>
      <c r="G26" s="135">
        <v>12.56</v>
      </c>
      <c r="H26" s="135">
        <v>12.56</v>
      </c>
      <c r="I26" s="92" t="s">
        <v>165</v>
      </c>
      <c r="J26" s="92">
        <f>VLOOKUP(B26,'[1]09.02.2026'!$C$1543:$J$2063,8,0)</f>
        <v>0</v>
      </c>
      <c r="K26" s="92">
        <f t="shared" si="1"/>
        <v>0</v>
      </c>
      <c r="L26" s="77"/>
      <c r="M26" s="77"/>
      <c r="N26" s="77">
        <v>1</v>
      </c>
      <c r="O26" s="77"/>
      <c r="P26" s="77"/>
      <c r="Q26" s="136"/>
      <c r="R26" s="136"/>
      <c r="S26" s="136"/>
      <c r="T26" s="73">
        <f t="shared" si="2"/>
        <v>0</v>
      </c>
      <c r="U26" s="73"/>
      <c r="V26" s="182"/>
      <c r="W26" s="163"/>
      <c r="X26" s="60">
        <f>VLOOKUP(B26,'[3]ВОМ КГ-3 СОЭКС'!$C$3:$G$2063,5,0)</f>
        <v>658.1</v>
      </c>
      <c r="Y26" s="161">
        <f t="shared" si="0"/>
        <v>0</v>
      </c>
    </row>
    <row r="27" spans="1:25" x14ac:dyDescent="0.3">
      <c r="A27" s="131" t="s">
        <v>218</v>
      </c>
      <c r="B27" s="132" t="s">
        <v>2737</v>
      </c>
      <c r="C27" s="132" t="s">
        <v>4269</v>
      </c>
      <c r="D27" s="92">
        <v>2</v>
      </c>
      <c r="E27" s="133">
        <v>658.3</v>
      </c>
      <c r="F27" s="134">
        <v>1316.6</v>
      </c>
      <c r="G27" s="135">
        <v>12.62</v>
      </c>
      <c r="H27" s="135">
        <v>25.24</v>
      </c>
      <c r="I27" s="92" t="s">
        <v>170</v>
      </c>
      <c r="J27" s="92">
        <f>VLOOKUP(B27,'[1]09.02.2026'!$C$1543:$J$2063,8,0)</f>
        <v>0</v>
      </c>
      <c r="K27" s="92">
        <f t="shared" si="1"/>
        <v>0</v>
      </c>
      <c r="L27" s="77"/>
      <c r="M27" s="77"/>
      <c r="N27" s="77">
        <v>2</v>
      </c>
      <c r="O27" s="77"/>
      <c r="P27" s="77"/>
      <c r="Q27" s="136"/>
      <c r="R27" s="136"/>
      <c r="S27" s="136"/>
      <c r="T27" s="73">
        <f t="shared" si="2"/>
        <v>0</v>
      </c>
      <c r="U27" s="73"/>
      <c r="V27" s="182"/>
      <c r="W27" s="163"/>
      <c r="X27" s="60">
        <f>VLOOKUP(B27,'[3]ВОМ КГ-3 СОЭКС'!$C$3:$G$2063,5,0)</f>
        <v>1316.6</v>
      </c>
      <c r="Y27" s="161">
        <f t="shared" si="0"/>
        <v>0</v>
      </c>
    </row>
    <row r="28" spans="1:25" x14ac:dyDescent="0.3">
      <c r="A28" s="131" t="s">
        <v>220</v>
      </c>
      <c r="B28" s="132" t="s">
        <v>2738</v>
      </c>
      <c r="C28" s="132" t="s">
        <v>4270</v>
      </c>
      <c r="D28" s="92">
        <v>2</v>
      </c>
      <c r="E28" s="133">
        <v>658.3</v>
      </c>
      <c r="F28" s="134">
        <v>1316.6</v>
      </c>
      <c r="G28" s="135">
        <v>12.62</v>
      </c>
      <c r="H28" s="135">
        <v>25.24</v>
      </c>
      <c r="I28" s="92" t="s">
        <v>165</v>
      </c>
      <c r="J28" s="92">
        <f>VLOOKUP(B28,'[1]09.02.2026'!$C$1543:$J$2063,8,0)</f>
        <v>0</v>
      </c>
      <c r="K28" s="92">
        <f t="shared" si="1"/>
        <v>0</v>
      </c>
      <c r="L28" s="77"/>
      <c r="M28" s="77"/>
      <c r="N28" s="77">
        <v>1</v>
      </c>
      <c r="O28" s="77"/>
      <c r="P28" s="77"/>
      <c r="Q28" s="136">
        <v>1</v>
      </c>
      <c r="R28" s="136"/>
      <c r="S28" s="136"/>
      <c r="T28" s="73">
        <f t="shared" si="2"/>
        <v>0</v>
      </c>
      <c r="U28" s="73"/>
      <c r="V28" s="182"/>
      <c r="W28" s="163"/>
      <c r="X28" s="60">
        <f>VLOOKUP(B28,'[3]ВОМ КГ-3 СОЭКС'!$C$3:$G$2063,5,0)</f>
        <v>1316.6</v>
      </c>
      <c r="Y28" s="161">
        <f t="shared" si="0"/>
        <v>0</v>
      </c>
    </row>
    <row r="29" spans="1:25" x14ac:dyDescent="0.3">
      <c r="A29" s="131" t="s">
        <v>222</v>
      </c>
      <c r="B29" s="132" t="s">
        <v>2739</v>
      </c>
      <c r="C29" s="132" t="s">
        <v>4271</v>
      </c>
      <c r="D29" s="92">
        <v>2</v>
      </c>
      <c r="E29" s="133">
        <v>670.6</v>
      </c>
      <c r="F29" s="134">
        <v>1341.2</v>
      </c>
      <c r="G29" s="135">
        <v>12.95</v>
      </c>
      <c r="H29" s="135">
        <v>25.9</v>
      </c>
      <c r="I29" s="92" t="s">
        <v>165</v>
      </c>
      <c r="J29" s="92">
        <f>VLOOKUP(B29,'[1]09.02.2026'!$C$1543:$J$2063,8,0)</f>
        <v>0</v>
      </c>
      <c r="K29" s="92">
        <f t="shared" si="1"/>
        <v>0</v>
      </c>
      <c r="L29" s="77"/>
      <c r="M29" s="77"/>
      <c r="N29" s="77">
        <v>1</v>
      </c>
      <c r="O29" s="77"/>
      <c r="P29" s="77"/>
      <c r="Q29" s="136">
        <v>1</v>
      </c>
      <c r="R29" s="136"/>
      <c r="S29" s="136"/>
      <c r="T29" s="73">
        <f t="shared" si="2"/>
        <v>0</v>
      </c>
      <c r="U29" s="73"/>
      <c r="V29" s="182"/>
      <c r="W29" s="163"/>
      <c r="X29" s="60">
        <f>VLOOKUP(B29,'[3]ВОМ КГ-3 СОЭКС'!$C$3:$G$2063,5,0)</f>
        <v>1341.2</v>
      </c>
      <c r="Y29" s="161">
        <f t="shared" si="0"/>
        <v>0</v>
      </c>
    </row>
    <row r="30" spans="1:25" x14ac:dyDescent="0.3">
      <c r="A30" s="131" t="s">
        <v>224</v>
      </c>
      <c r="B30" s="132" t="s">
        <v>2740</v>
      </c>
      <c r="C30" s="132" t="s">
        <v>4272</v>
      </c>
      <c r="D30" s="92">
        <v>2</v>
      </c>
      <c r="E30" s="133">
        <v>645.79999999999995</v>
      </c>
      <c r="F30" s="134">
        <v>1291.5999999999999</v>
      </c>
      <c r="G30" s="135">
        <v>12.24</v>
      </c>
      <c r="H30" s="135">
        <v>24.48</v>
      </c>
      <c r="I30" s="92" t="s">
        <v>170</v>
      </c>
      <c r="J30" s="92">
        <f>VLOOKUP(B30,'[1]09.02.2026'!$C$1543:$J$2063,8,0)</f>
        <v>0</v>
      </c>
      <c r="K30" s="92">
        <f t="shared" si="1"/>
        <v>0</v>
      </c>
      <c r="L30" s="77"/>
      <c r="M30" s="77"/>
      <c r="N30" s="77">
        <v>2</v>
      </c>
      <c r="O30" s="77"/>
      <c r="P30" s="77"/>
      <c r="Q30" s="136"/>
      <c r="R30" s="136"/>
      <c r="S30" s="136"/>
      <c r="T30" s="73">
        <f t="shared" si="2"/>
        <v>0</v>
      </c>
      <c r="U30" s="73"/>
      <c r="V30" s="182"/>
      <c r="W30" s="163"/>
      <c r="X30" s="60">
        <f>VLOOKUP(B30,'[3]ВОМ КГ-3 СОЭКС'!$C$3:$G$2063,5,0)</f>
        <v>1291.5999999999999</v>
      </c>
      <c r="Y30" s="161">
        <f t="shared" si="0"/>
        <v>0</v>
      </c>
    </row>
    <row r="31" spans="1:25" x14ac:dyDescent="0.3">
      <c r="A31" s="131" t="s">
        <v>226</v>
      </c>
      <c r="B31" s="132" t="s">
        <v>2741</v>
      </c>
      <c r="C31" s="132" t="s">
        <v>4273</v>
      </c>
      <c r="D31" s="92">
        <v>2</v>
      </c>
      <c r="E31" s="133">
        <v>645.79999999999995</v>
      </c>
      <c r="F31" s="134">
        <v>1291.5999999999999</v>
      </c>
      <c r="G31" s="135">
        <v>12.24</v>
      </c>
      <c r="H31" s="135">
        <v>24.48</v>
      </c>
      <c r="I31" s="92" t="s">
        <v>165</v>
      </c>
      <c r="J31" s="92">
        <f>VLOOKUP(B31,'[1]09.02.2026'!$C$1543:$J$2063,8,0)</f>
        <v>0</v>
      </c>
      <c r="K31" s="92">
        <f t="shared" si="1"/>
        <v>0</v>
      </c>
      <c r="L31" s="77"/>
      <c r="M31" s="77"/>
      <c r="N31" s="77"/>
      <c r="O31" s="77">
        <v>1</v>
      </c>
      <c r="P31" s="77"/>
      <c r="Q31" s="136">
        <v>1</v>
      </c>
      <c r="R31" s="136"/>
      <c r="S31" s="136"/>
      <c r="T31" s="73">
        <f t="shared" si="2"/>
        <v>0</v>
      </c>
      <c r="U31" s="73"/>
      <c r="V31" s="182"/>
      <c r="W31" s="163"/>
      <c r="X31" s="60">
        <f>VLOOKUP(B31,'[3]ВОМ КГ-3 СОЭКС'!$C$3:$G$2063,5,0)</f>
        <v>1291.5999999999999</v>
      </c>
      <c r="Y31" s="161">
        <f t="shared" si="0"/>
        <v>0</v>
      </c>
    </row>
    <row r="32" spans="1:25" x14ac:dyDescent="0.3">
      <c r="A32" s="131" t="s">
        <v>228</v>
      </c>
      <c r="B32" s="132" t="s">
        <v>2742</v>
      </c>
      <c r="C32" s="132" t="s">
        <v>4274</v>
      </c>
      <c r="D32" s="92">
        <v>2</v>
      </c>
      <c r="E32" s="133">
        <v>658.1</v>
      </c>
      <c r="F32" s="134">
        <v>1316.2</v>
      </c>
      <c r="G32" s="135">
        <v>12.56</v>
      </c>
      <c r="H32" s="135">
        <v>25.12</v>
      </c>
      <c r="I32" s="92" t="s">
        <v>165</v>
      </c>
      <c r="J32" s="92">
        <f>VLOOKUP(B32,'[1]09.02.2026'!$C$1543:$J$2063,8,0)</f>
        <v>0</v>
      </c>
      <c r="K32" s="92">
        <f t="shared" si="1"/>
        <v>0</v>
      </c>
      <c r="L32" s="77"/>
      <c r="M32" s="77"/>
      <c r="N32" s="77"/>
      <c r="O32" s="77">
        <v>1</v>
      </c>
      <c r="P32" s="77"/>
      <c r="Q32" s="136">
        <v>1</v>
      </c>
      <c r="R32" s="136"/>
      <c r="S32" s="136"/>
      <c r="T32" s="73">
        <f t="shared" si="2"/>
        <v>0</v>
      </c>
      <c r="U32" s="73"/>
      <c r="V32" s="182"/>
      <c r="W32" s="163"/>
      <c r="X32" s="60">
        <f>VLOOKUP(B32,'[3]ВОМ КГ-3 СОЭКС'!$C$3:$G$2063,5,0)</f>
        <v>1316.2</v>
      </c>
      <c r="Y32" s="161">
        <f t="shared" si="0"/>
        <v>0</v>
      </c>
    </row>
    <row r="33" spans="1:25" x14ac:dyDescent="0.3">
      <c r="A33" s="131" t="s">
        <v>230</v>
      </c>
      <c r="B33" s="132" t="s">
        <v>2743</v>
      </c>
      <c r="C33" s="132" t="s">
        <v>4275</v>
      </c>
      <c r="D33" s="92">
        <v>2</v>
      </c>
      <c r="E33" s="133">
        <v>645.79999999999995</v>
      </c>
      <c r="F33" s="134">
        <v>1291.5999999999999</v>
      </c>
      <c r="G33" s="135">
        <v>12.24</v>
      </c>
      <c r="H33" s="135">
        <v>24.48</v>
      </c>
      <c r="I33" s="92" t="s">
        <v>170</v>
      </c>
      <c r="J33" s="92">
        <f>VLOOKUP(B33,'[1]09.02.2026'!$C$1543:$J$2063,8,0)</f>
        <v>0</v>
      </c>
      <c r="K33" s="92">
        <f t="shared" si="1"/>
        <v>0</v>
      </c>
      <c r="L33" s="77"/>
      <c r="M33" s="77"/>
      <c r="N33" s="77"/>
      <c r="O33" s="77">
        <v>2</v>
      </c>
      <c r="P33" s="77"/>
      <c r="Q33" s="136"/>
      <c r="R33" s="136"/>
      <c r="S33" s="136"/>
      <c r="T33" s="73">
        <f t="shared" si="2"/>
        <v>0</v>
      </c>
      <c r="U33" s="73"/>
      <c r="V33" s="182"/>
      <c r="W33" s="163"/>
      <c r="X33" s="60">
        <f>VLOOKUP(B33,'[3]ВОМ КГ-3 СОЭКС'!$C$3:$G$2063,5,0)</f>
        <v>1291.5999999999999</v>
      </c>
      <c r="Y33" s="161">
        <f t="shared" si="0"/>
        <v>0</v>
      </c>
    </row>
    <row r="34" spans="1:25" x14ac:dyDescent="0.3">
      <c r="A34" s="131" t="s">
        <v>232</v>
      </c>
      <c r="B34" s="132" t="s">
        <v>2744</v>
      </c>
      <c r="C34" s="132" t="s">
        <v>4276</v>
      </c>
      <c r="D34" s="92">
        <v>2</v>
      </c>
      <c r="E34" s="133">
        <v>658.3</v>
      </c>
      <c r="F34" s="134">
        <v>1316.6</v>
      </c>
      <c r="G34" s="135">
        <v>12.62</v>
      </c>
      <c r="H34" s="135">
        <v>25.24</v>
      </c>
      <c r="I34" s="92" t="s">
        <v>165</v>
      </c>
      <c r="J34" s="92">
        <f>VLOOKUP(B34,'[1]09.02.2026'!$C$1543:$J$2063,8,0)</f>
        <v>0</v>
      </c>
      <c r="K34" s="92">
        <f t="shared" si="1"/>
        <v>0</v>
      </c>
      <c r="L34" s="77"/>
      <c r="M34" s="77"/>
      <c r="N34" s="77"/>
      <c r="O34" s="77">
        <v>1</v>
      </c>
      <c r="P34" s="77"/>
      <c r="Q34" s="136"/>
      <c r="R34" s="136">
        <v>1</v>
      </c>
      <c r="S34" s="136"/>
      <c r="T34" s="73">
        <f t="shared" si="2"/>
        <v>0</v>
      </c>
      <c r="U34" s="73"/>
      <c r="V34" s="182"/>
      <c r="W34" s="163"/>
      <c r="X34" s="60">
        <f>VLOOKUP(B34,'[3]ВОМ КГ-3 СОЭКС'!$C$3:$G$2063,5,0)</f>
        <v>1316.6</v>
      </c>
      <c r="Y34" s="161">
        <f t="shared" si="0"/>
        <v>0</v>
      </c>
    </row>
    <row r="35" spans="1:25" x14ac:dyDescent="0.3">
      <c r="A35" s="131" t="s">
        <v>234</v>
      </c>
      <c r="B35" s="132" t="s">
        <v>2745</v>
      </c>
      <c r="C35" s="132" t="s">
        <v>4277</v>
      </c>
      <c r="D35" s="92">
        <v>1</v>
      </c>
      <c r="E35" s="133">
        <v>691.2</v>
      </c>
      <c r="F35" s="134">
        <v>691.2</v>
      </c>
      <c r="G35" s="135">
        <v>13.51</v>
      </c>
      <c r="H35" s="135">
        <v>13.51</v>
      </c>
      <c r="I35" s="92" t="s">
        <v>165</v>
      </c>
      <c r="J35" s="92">
        <f>VLOOKUP(B35,'[1]09.02.2026'!$C$1543:$J$2063,8,0)</f>
        <v>0</v>
      </c>
      <c r="K35" s="92">
        <f t="shared" si="1"/>
        <v>0</v>
      </c>
      <c r="L35" s="77"/>
      <c r="M35" s="77"/>
      <c r="N35" s="77"/>
      <c r="O35" s="77">
        <v>1</v>
      </c>
      <c r="P35" s="77"/>
      <c r="Q35" s="136"/>
      <c r="R35" s="136"/>
      <c r="S35" s="136"/>
      <c r="T35" s="73">
        <f t="shared" si="2"/>
        <v>0</v>
      </c>
      <c r="U35" s="73"/>
      <c r="V35" s="182"/>
      <c r="W35" s="163"/>
      <c r="X35" s="60">
        <f>VLOOKUP(B35,'[3]ВОМ КГ-3 СОЭКС'!$C$3:$G$2063,5,0)</f>
        <v>691.2</v>
      </c>
      <c r="Y35" s="161">
        <f t="shared" si="0"/>
        <v>0</v>
      </c>
    </row>
    <row r="36" spans="1:25" x14ac:dyDescent="0.3">
      <c r="A36" s="131" t="s">
        <v>236</v>
      </c>
      <c r="B36" s="132" t="s">
        <v>2746</v>
      </c>
      <c r="C36" s="132" t="s">
        <v>4278</v>
      </c>
      <c r="D36" s="92">
        <v>1</v>
      </c>
      <c r="E36" s="133">
        <v>678.9</v>
      </c>
      <c r="F36" s="134">
        <v>678.9</v>
      </c>
      <c r="G36" s="135">
        <v>13.19</v>
      </c>
      <c r="H36" s="135">
        <v>13.19</v>
      </c>
      <c r="I36" s="92" t="s">
        <v>170</v>
      </c>
      <c r="J36" s="92">
        <f>VLOOKUP(B36,'[1]09.02.2026'!$C$1543:$J$2063,8,0)</f>
        <v>0</v>
      </c>
      <c r="K36" s="92">
        <f t="shared" si="1"/>
        <v>0</v>
      </c>
      <c r="L36" s="77"/>
      <c r="M36" s="77"/>
      <c r="N36" s="77"/>
      <c r="O36" s="77">
        <v>1</v>
      </c>
      <c r="P36" s="77"/>
      <c r="Q36" s="136"/>
      <c r="R36" s="136"/>
      <c r="S36" s="136"/>
      <c r="T36" s="73">
        <f t="shared" si="2"/>
        <v>0</v>
      </c>
      <c r="U36" s="73"/>
      <c r="V36" s="182"/>
      <c r="W36" s="163"/>
      <c r="X36" s="60">
        <f>VLOOKUP(B36,'[3]ВОМ КГ-3 СОЭКС'!$C$3:$G$2063,5,0)</f>
        <v>678.9</v>
      </c>
      <c r="Y36" s="161">
        <f t="shared" si="0"/>
        <v>0</v>
      </c>
    </row>
    <row r="37" spans="1:25" x14ac:dyDescent="0.3">
      <c r="A37" s="131" t="s">
        <v>238</v>
      </c>
      <c r="B37" s="132" t="s">
        <v>2747</v>
      </c>
      <c r="C37" s="132" t="s">
        <v>4279</v>
      </c>
      <c r="D37" s="92">
        <v>1</v>
      </c>
      <c r="E37" s="133">
        <v>678.7</v>
      </c>
      <c r="F37" s="134">
        <v>678.7</v>
      </c>
      <c r="G37" s="135">
        <v>13.18</v>
      </c>
      <c r="H37" s="135">
        <v>13.18</v>
      </c>
      <c r="I37" s="92" t="s">
        <v>170</v>
      </c>
      <c r="J37" s="92">
        <f>VLOOKUP(B37,'[1]09.02.2026'!$C$1543:$J$2063,8,0)</f>
        <v>0</v>
      </c>
      <c r="K37" s="92">
        <f t="shared" si="1"/>
        <v>0</v>
      </c>
      <c r="L37" s="77"/>
      <c r="M37" s="77"/>
      <c r="N37" s="77"/>
      <c r="O37" s="77">
        <v>1</v>
      </c>
      <c r="P37" s="77"/>
      <c r="Q37" s="136"/>
      <c r="R37" s="136"/>
      <c r="S37" s="136"/>
      <c r="T37" s="73">
        <f t="shared" si="2"/>
        <v>0</v>
      </c>
      <c r="U37" s="73"/>
      <c r="V37" s="182"/>
      <c r="W37" s="163"/>
      <c r="X37" s="60">
        <f>VLOOKUP(B37,'[3]ВОМ КГ-3 СОЭКС'!$C$3:$G$2063,5,0)</f>
        <v>678.7</v>
      </c>
      <c r="Y37" s="161">
        <f t="shared" si="0"/>
        <v>0</v>
      </c>
    </row>
    <row r="38" spans="1:25" x14ac:dyDescent="0.3">
      <c r="A38" s="131" t="s">
        <v>240</v>
      </c>
      <c r="B38" s="132" t="s">
        <v>2748</v>
      </c>
      <c r="C38" s="132" t="s">
        <v>4280</v>
      </c>
      <c r="D38" s="92">
        <v>1</v>
      </c>
      <c r="E38" s="133">
        <v>667.6</v>
      </c>
      <c r="F38" s="134">
        <v>667.6</v>
      </c>
      <c r="G38" s="135">
        <v>12.86</v>
      </c>
      <c r="H38" s="135">
        <v>12.86</v>
      </c>
      <c r="I38" s="92" t="s">
        <v>165</v>
      </c>
      <c r="J38" s="92">
        <f>VLOOKUP(B38,'[1]09.02.2026'!$C$1543:$J$2063,8,0)</f>
        <v>0</v>
      </c>
      <c r="K38" s="92">
        <f t="shared" si="1"/>
        <v>0</v>
      </c>
      <c r="L38" s="77"/>
      <c r="M38" s="77"/>
      <c r="N38" s="77"/>
      <c r="O38" s="77"/>
      <c r="P38" s="77">
        <v>1</v>
      </c>
      <c r="Q38" s="136"/>
      <c r="R38" s="136"/>
      <c r="S38" s="136"/>
      <c r="T38" s="73">
        <f t="shared" si="2"/>
        <v>0</v>
      </c>
      <c r="U38" s="73"/>
      <c r="V38" s="182"/>
      <c r="W38" s="163"/>
      <c r="X38" s="60">
        <f>VLOOKUP(B38,'[3]ВОМ КГ-3 СОЭКС'!$C$3:$G$2063,5,0)</f>
        <v>667.6</v>
      </c>
      <c r="Y38" s="161">
        <f t="shared" si="0"/>
        <v>0</v>
      </c>
    </row>
    <row r="39" spans="1:25" x14ac:dyDescent="0.3">
      <c r="A39" s="131" t="s">
        <v>242</v>
      </c>
      <c r="B39" s="132" t="s">
        <v>2749</v>
      </c>
      <c r="C39" s="132" t="s">
        <v>4281</v>
      </c>
      <c r="D39" s="92">
        <v>1</v>
      </c>
      <c r="E39" s="133">
        <v>679.9</v>
      </c>
      <c r="F39" s="134">
        <v>679.9</v>
      </c>
      <c r="G39" s="135">
        <v>13.18</v>
      </c>
      <c r="H39" s="135">
        <v>13.18</v>
      </c>
      <c r="I39" s="92" t="s">
        <v>165</v>
      </c>
      <c r="J39" s="92">
        <f>VLOOKUP(B39,'[1]09.02.2026'!$C$1543:$J$2063,8,0)</f>
        <v>0</v>
      </c>
      <c r="K39" s="92">
        <f t="shared" si="1"/>
        <v>0</v>
      </c>
      <c r="L39" s="77"/>
      <c r="M39" s="77"/>
      <c r="N39" s="77"/>
      <c r="O39" s="77"/>
      <c r="P39" s="77">
        <v>1</v>
      </c>
      <c r="Q39" s="136"/>
      <c r="R39" s="136"/>
      <c r="S39" s="136"/>
      <c r="T39" s="73">
        <f t="shared" si="2"/>
        <v>0</v>
      </c>
      <c r="U39" s="73"/>
      <c r="V39" s="182"/>
      <c r="W39" s="163"/>
      <c r="X39" s="60">
        <f>VLOOKUP(B39,'[3]ВОМ КГ-3 СОЭКС'!$C$3:$G$2063,5,0)</f>
        <v>679.9</v>
      </c>
      <c r="Y39" s="161">
        <f t="shared" si="0"/>
        <v>0</v>
      </c>
    </row>
    <row r="40" spans="1:25" x14ac:dyDescent="0.3">
      <c r="A40" s="131" t="s">
        <v>244</v>
      </c>
      <c r="B40" s="132" t="s">
        <v>2750</v>
      </c>
      <c r="C40" s="132" t="s">
        <v>4282</v>
      </c>
      <c r="D40" s="92">
        <v>1</v>
      </c>
      <c r="E40" s="133">
        <v>655.5</v>
      </c>
      <c r="F40" s="134">
        <v>655.5</v>
      </c>
      <c r="G40" s="135">
        <v>12.47</v>
      </c>
      <c r="H40" s="135">
        <v>12.47</v>
      </c>
      <c r="I40" s="92" t="s">
        <v>165</v>
      </c>
      <c r="J40" s="92">
        <f>VLOOKUP(B40,'[1]09.02.2026'!$C$1543:$J$2063,8,0)</f>
        <v>0</v>
      </c>
      <c r="K40" s="92">
        <f t="shared" si="1"/>
        <v>0</v>
      </c>
      <c r="L40" s="77"/>
      <c r="M40" s="77"/>
      <c r="N40" s="77"/>
      <c r="O40" s="77"/>
      <c r="P40" s="77">
        <v>1</v>
      </c>
      <c r="Q40" s="136"/>
      <c r="R40" s="136"/>
      <c r="S40" s="136"/>
      <c r="T40" s="73">
        <f t="shared" si="2"/>
        <v>0</v>
      </c>
      <c r="U40" s="73"/>
      <c r="V40" s="182"/>
      <c r="W40" s="163"/>
      <c r="X40" s="60">
        <f>VLOOKUP(B40,'[3]ВОМ КГ-3 СОЭКС'!$C$3:$G$2063,5,0)</f>
        <v>655.5</v>
      </c>
      <c r="Y40" s="161">
        <f t="shared" si="0"/>
        <v>0</v>
      </c>
    </row>
    <row r="41" spans="1:25" x14ac:dyDescent="0.3">
      <c r="A41" s="131" t="s">
        <v>246</v>
      </c>
      <c r="B41" s="132" t="s">
        <v>2751</v>
      </c>
      <c r="C41" s="132" t="s">
        <v>4283</v>
      </c>
      <c r="D41" s="92">
        <v>1</v>
      </c>
      <c r="E41" s="133">
        <v>668.6</v>
      </c>
      <c r="F41" s="134">
        <v>668.6</v>
      </c>
      <c r="G41" s="135">
        <v>12.84</v>
      </c>
      <c r="H41" s="135">
        <v>12.84</v>
      </c>
      <c r="I41" s="92" t="s">
        <v>165</v>
      </c>
      <c r="J41" s="92">
        <f>VLOOKUP(B41,'[1]09.02.2026'!$C$1543:$J$2063,8,0)</f>
        <v>0</v>
      </c>
      <c r="K41" s="92">
        <f t="shared" si="1"/>
        <v>0</v>
      </c>
      <c r="L41" s="77"/>
      <c r="M41" s="77"/>
      <c r="N41" s="77"/>
      <c r="O41" s="77"/>
      <c r="P41" s="77">
        <v>1</v>
      </c>
      <c r="Q41" s="136"/>
      <c r="R41" s="136"/>
      <c r="S41" s="136"/>
      <c r="T41" s="73">
        <f t="shared" si="2"/>
        <v>0</v>
      </c>
      <c r="U41" s="73"/>
      <c r="V41" s="182"/>
      <c r="W41" s="163"/>
      <c r="X41" s="60">
        <f>VLOOKUP(B41,'[3]ВОМ КГ-3 СОЭКС'!$C$3:$G$2063,5,0)</f>
        <v>668.6</v>
      </c>
      <c r="Y41" s="161">
        <f t="shared" si="0"/>
        <v>0</v>
      </c>
    </row>
    <row r="42" spans="1:25" x14ac:dyDescent="0.3">
      <c r="A42" s="131" t="s">
        <v>248</v>
      </c>
      <c r="B42" s="132" t="s">
        <v>2752</v>
      </c>
      <c r="C42" s="132" t="s">
        <v>4284</v>
      </c>
      <c r="D42" s="92">
        <v>1</v>
      </c>
      <c r="E42" s="133">
        <v>670.6</v>
      </c>
      <c r="F42" s="134">
        <v>670.6</v>
      </c>
      <c r="G42" s="135">
        <v>12.95</v>
      </c>
      <c r="H42" s="135">
        <v>12.95</v>
      </c>
      <c r="I42" s="92" t="s">
        <v>165</v>
      </c>
      <c r="J42" s="92">
        <f>VLOOKUP(B42,'[1]09.02.2026'!$C$1543:$J$2063,8,0)</f>
        <v>0</v>
      </c>
      <c r="K42" s="92">
        <f t="shared" si="1"/>
        <v>0</v>
      </c>
      <c r="L42" s="77"/>
      <c r="M42" s="77"/>
      <c r="N42" s="77"/>
      <c r="O42" s="77"/>
      <c r="P42" s="77"/>
      <c r="Q42" s="136"/>
      <c r="R42" s="136">
        <v>1</v>
      </c>
      <c r="S42" s="136"/>
      <c r="T42" s="73">
        <f t="shared" si="2"/>
        <v>0</v>
      </c>
      <c r="U42" s="73"/>
      <c r="V42" s="182"/>
      <c r="W42" s="163"/>
      <c r="X42" s="60">
        <f>VLOOKUP(B42,'[3]ВОМ КГ-3 СОЭКС'!$C$3:$G$2063,5,0)</f>
        <v>670.6</v>
      </c>
      <c r="Y42" s="161">
        <f t="shared" si="0"/>
        <v>0</v>
      </c>
    </row>
    <row r="43" spans="1:25" x14ac:dyDescent="0.3">
      <c r="A43" s="131" t="s">
        <v>250</v>
      </c>
      <c r="B43" s="132" t="s">
        <v>2753</v>
      </c>
      <c r="C43" s="132" t="s">
        <v>4285</v>
      </c>
      <c r="D43" s="92">
        <v>1</v>
      </c>
      <c r="E43" s="133">
        <v>658.3</v>
      </c>
      <c r="F43" s="134">
        <v>658.3</v>
      </c>
      <c r="G43" s="135">
        <v>12.62</v>
      </c>
      <c r="H43" s="135">
        <v>12.62</v>
      </c>
      <c r="I43" s="92" t="s">
        <v>165</v>
      </c>
      <c r="J43" s="92">
        <f>VLOOKUP(B43,'[1]09.02.2026'!$C$1543:$J$2063,8,0)</f>
        <v>0</v>
      </c>
      <c r="K43" s="92">
        <f t="shared" si="1"/>
        <v>0</v>
      </c>
      <c r="L43" s="77"/>
      <c r="M43" s="77"/>
      <c r="N43" s="77"/>
      <c r="O43" s="77"/>
      <c r="P43" s="77"/>
      <c r="Q43" s="136"/>
      <c r="R43" s="136">
        <v>1</v>
      </c>
      <c r="S43" s="136"/>
      <c r="T43" s="73">
        <f t="shared" si="2"/>
        <v>0</v>
      </c>
      <c r="U43" s="73"/>
      <c r="V43" s="182"/>
      <c r="W43" s="163"/>
      <c r="X43" s="60">
        <f>VLOOKUP(B43,'[3]ВОМ КГ-3 СОЭКС'!$C$3:$G$2063,5,0)</f>
        <v>658.3</v>
      </c>
      <c r="Y43" s="161">
        <f t="shared" si="0"/>
        <v>0</v>
      </c>
    </row>
    <row r="44" spans="1:25" x14ac:dyDescent="0.3">
      <c r="A44" s="131" t="s">
        <v>252</v>
      </c>
      <c r="B44" s="132" t="s">
        <v>2754</v>
      </c>
      <c r="C44" s="132" t="s">
        <v>4286</v>
      </c>
      <c r="D44" s="92">
        <v>1</v>
      </c>
      <c r="E44" s="133">
        <v>670.6</v>
      </c>
      <c r="F44" s="134">
        <v>670.6</v>
      </c>
      <c r="G44" s="135">
        <v>12.95</v>
      </c>
      <c r="H44" s="135">
        <v>12.95</v>
      </c>
      <c r="I44" s="92" t="s">
        <v>165</v>
      </c>
      <c r="J44" s="92">
        <f>VLOOKUP(B44,'[1]09.02.2026'!$C$1543:$J$2063,8,0)</f>
        <v>0</v>
      </c>
      <c r="K44" s="92">
        <f t="shared" si="1"/>
        <v>0</v>
      </c>
      <c r="L44" s="77"/>
      <c r="M44" s="77"/>
      <c r="N44" s="77"/>
      <c r="O44" s="77"/>
      <c r="P44" s="77"/>
      <c r="Q44" s="136"/>
      <c r="R44" s="136">
        <v>1</v>
      </c>
      <c r="S44" s="136"/>
      <c r="T44" s="73">
        <f t="shared" si="2"/>
        <v>0</v>
      </c>
      <c r="U44" s="73"/>
      <c r="V44" s="182"/>
      <c r="W44" s="163"/>
      <c r="X44" s="60">
        <f>VLOOKUP(B44,'[3]ВОМ КГ-3 СОЭКС'!$C$3:$G$2063,5,0)</f>
        <v>670.6</v>
      </c>
      <c r="Y44" s="161">
        <f t="shared" si="0"/>
        <v>0</v>
      </c>
    </row>
    <row r="45" spans="1:25" x14ac:dyDescent="0.3">
      <c r="A45" s="131" t="s">
        <v>254</v>
      </c>
      <c r="B45" s="132" t="s">
        <v>2755</v>
      </c>
      <c r="C45" s="132" t="s">
        <v>4287</v>
      </c>
      <c r="D45" s="92">
        <v>1</v>
      </c>
      <c r="E45" s="133">
        <v>324.89999999999998</v>
      </c>
      <c r="F45" s="134">
        <v>324.89999999999998</v>
      </c>
      <c r="G45" s="135">
        <v>7.82</v>
      </c>
      <c r="H45" s="135">
        <v>7.82</v>
      </c>
      <c r="I45" s="92" t="s">
        <v>170</v>
      </c>
      <c r="J45" s="92">
        <f>VLOOKUP(B45,'[1]09.02.2026'!$C$1543:$J$2063,8,0)</f>
        <v>0</v>
      </c>
      <c r="K45" s="92">
        <f t="shared" si="1"/>
        <v>0</v>
      </c>
      <c r="L45" s="77"/>
      <c r="M45" s="77"/>
      <c r="N45" s="77"/>
      <c r="O45" s="77"/>
      <c r="P45" s="77">
        <v>1</v>
      </c>
      <c r="Q45" s="136"/>
      <c r="R45" s="136"/>
      <c r="S45" s="136"/>
      <c r="T45" s="73">
        <f t="shared" si="2"/>
        <v>0</v>
      </c>
      <c r="U45" s="73"/>
      <c r="V45" s="182"/>
      <c r="W45" s="163"/>
      <c r="X45" s="60">
        <f>VLOOKUP(B45,'[3]ВОМ КГ-3 СОЭКС'!$C$3:$G$2063,5,0)</f>
        <v>324.89999999999998</v>
      </c>
      <c r="Y45" s="161">
        <f t="shared" si="0"/>
        <v>0</v>
      </c>
    </row>
    <row r="46" spans="1:25" x14ac:dyDescent="0.3">
      <c r="A46" s="131" t="s">
        <v>256</v>
      </c>
      <c r="B46" s="132" t="s">
        <v>2756</v>
      </c>
      <c r="C46" s="132" t="s">
        <v>4288</v>
      </c>
      <c r="D46" s="92">
        <v>1</v>
      </c>
      <c r="E46" s="133">
        <v>323.7</v>
      </c>
      <c r="F46" s="134">
        <v>323.7</v>
      </c>
      <c r="G46" s="135">
        <v>7.82</v>
      </c>
      <c r="H46" s="135">
        <v>7.82</v>
      </c>
      <c r="I46" s="92" t="s">
        <v>170</v>
      </c>
      <c r="J46" s="92">
        <f>VLOOKUP(B46,'[1]09.02.2026'!$C$1543:$J$2063,8,0)</f>
        <v>0</v>
      </c>
      <c r="K46" s="92">
        <f t="shared" si="1"/>
        <v>0</v>
      </c>
      <c r="L46" s="77"/>
      <c r="M46" s="77"/>
      <c r="N46" s="77"/>
      <c r="O46" s="77"/>
      <c r="P46" s="77">
        <v>1</v>
      </c>
      <c r="Q46" s="136"/>
      <c r="R46" s="136"/>
      <c r="S46" s="136"/>
      <c r="T46" s="73">
        <f t="shared" si="2"/>
        <v>0</v>
      </c>
      <c r="U46" s="73"/>
      <c r="V46" s="182"/>
      <c r="W46" s="163"/>
      <c r="X46" s="60">
        <f>VLOOKUP(B46,'[3]ВОМ КГ-3 СОЭКС'!$C$3:$G$2063,5,0)</f>
        <v>323.7</v>
      </c>
      <c r="Y46" s="161">
        <f t="shared" si="0"/>
        <v>0</v>
      </c>
    </row>
    <row r="47" spans="1:25" x14ac:dyDescent="0.3">
      <c r="A47" s="131" t="s">
        <v>258</v>
      </c>
      <c r="B47" s="132" t="s">
        <v>2757</v>
      </c>
      <c r="C47" s="132" t="s">
        <v>4289</v>
      </c>
      <c r="D47" s="92">
        <v>1</v>
      </c>
      <c r="E47" s="133">
        <v>325.3</v>
      </c>
      <c r="F47" s="134">
        <v>325.3</v>
      </c>
      <c r="G47" s="135">
        <v>7.79</v>
      </c>
      <c r="H47" s="135">
        <v>7.79</v>
      </c>
      <c r="I47" s="92" t="s">
        <v>165</v>
      </c>
      <c r="J47" s="92">
        <f>VLOOKUP(B47,'[1]09.02.2026'!$C$1543:$J$2063,8,0)</f>
        <v>0</v>
      </c>
      <c r="K47" s="92">
        <f t="shared" si="1"/>
        <v>0</v>
      </c>
      <c r="L47" s="77"/>
      <c r="M47" s="77"/>
      <c r="N47" s="77"/>
      <c r="O47" s="77"/>
      <c r="P47" s="77">
        <v>1</v>
      </c>
      <c r="Q47" s="136"/>
      <c r="R47" s="136"/>
      <c r="S47" s="136"/>
      <c r="T47" s="73">
        <f t="shared" si="2"/>
        <v>0</v>
      </c>
      <c r="U47" s="73"/>
      <c r="V47" s="182"/>
      <c r="W47" s="163"/>
      <c r="X47" s="60">
        <f>VLOOKUP(B47,'[3]ВОМ КГ-3 СОЭКС'!$C$3:$G$2063,5,0)</f>
        <v>325.3</v>
      </c>
      <c r="Y47" s="161">
        <f t="shared" si="0"/>
        <v>0</v>
      </c>
    </row>
    <row r="48" spans="1:25" x14ac:dyDescent="0.3">
      <c r="A48" s="131" t="s">
        <v>260</v>
      </c>
      <c r="B48" s="132" t="s">
        <v>2758</v>
      </c>
      <c r="C48" s="132" t="s">
        <v>4290</v>
      </c>
      <c r="D48" s="92">
        <v>1</v>
      </c>
      <c r="E48" s="133">
        <v>334.9</v>
      </c>
      <c r="F48" s="134">
        <v>334.9</v>
      </c>
      <c r="G48" s="135">
        <v>8.1</v>
      </c>
      <c r="H48" s="135">
        <v>8.1</v>
      </c>
      <c r="I48" s="92" t="s">
        <v>165</v>
      </c>
      <c r="J48" s="92">
        <f>VLOOKUP(B48,'[1]09.02.2026'!$C$1543:$J$2063,8,0)</f>
        <v>0</v>
      </c>
      <c r="K48" s="92">
        <f t="shared" si="1"/>
        <v>0</v>
      </c>
      <c r="L48" s="77"/>
      <c r="M48" s="77"/>
      <c r="N48" s="77"/>
      <c r="O48" s="77"/>
      <c r="P48" s="77">
        <v>1</v>
      </c>
      <c r="Q48" s="136"/>
      <c r="R48" s="136"/>
      <c r="S48" s="136"/>
      <c r="T48" s="73">
        <f t="shared" si="2"/>
        <v>0</v>
      </c>
      <c r="U48" s="73"/>
      <c r="V48" s="182"/>
      <c r="W48" s="163"/>
      <c r="X48" s="60">
        <f>VLOOKUP(B48,'[3]ВОМ КГ-3 СОЭКС'!$C$3:$G$2063,5,0)</f>
        <v>334.9</v>
      </c>
      <c r="Y48" s="161">
        <f t="shared" si="0"/>
        <v>0</v>
      </c>
    </row>
    <row r="49" spans="1:25" x14ac:dyDescent="0.3">
      <c r="A49" s="131" t="s">
        <v>262</v>
      </c>
      <c r="B49" s="132" t="s">
        <v>2759</v>
      </c>
      <c r="C49" s="132" t="s">
        <v>4291</v>
      </c>
      <c r="D49" s="92">
        <v>4</v>
      </c>
      <c r="E49" s="133">
        <v>315.60000000000002</v>
      </c>
      <c r="F49" s="134">
        <v>1262.4000000000001</v>
      </c>
      <c r="G49" s="135">
        <v>7.56</v>
      </c>
      <c r="H49" s="135">
        <v>30.24</v>
      </c>
      <c r="I49" s="92" t="s">
        <v>170</v>
      </c>
      <c r="J49" s="92">
        <f>VLOOKUP(B49,'[1]09.02.2026'!$C$1543:$J$2063,8,0)</f>
        <v>0</v>
      </c>
      <c r="K49" s="92">
        <f t="shared" si="1"/>
        <v>0</v>
      </c>
      <c r="L49" s="77"/>
      <c r="M49" s="77"/>
      <c r="N49" s="77"/>
      <c r="O49" s="77"/>
      <c r="P49" s="77"/>
      <c r="Q49" s="136">
        <v>2</v>
      </c>
      <c r="R49" s="136">
        <v>2</v>
      </c>
      <c r="S49" s="136"/>
      <c r="T49" s="73">
        <f t="shared" si="2"/>
        <v>0</v>
      </c>
      <c r="U49" s="73"/>
      <c r="V49" s="182"/>
      <c r="W49" s="163"/>
      <c r="X49" s="60">
        <f>VLOOKUP(B49,'[3]ВОМ КГ-3 СОЭКС'!$C$3:$G$2063,5,0)</f>
        <v>1262.4000000000001</v>
      </c>
      <c r="Y49" s="161">
        <f t="shared" si="0"/>
        <v>0</v>
      </c>
    </row>
    <row r="50" spans="1:25" x14ac:dyDescent="0.3">
      <c r="A50" s="131" t="s">
        <v>264</v>
      </c>
      <c r="B50" s="132" t="s">
        <v>2760</v>
      </c>
      <c r="C50" s="132" t="s">
        <v>4292</v>
      </c>
      <c r="D50" s="92">
        <v>4</v>
      </c>
      <c r="E50" s="133">
        <v>314.39999999999998</v>
      </c>
      <c r="F50" s="134">
        <v>1257.5999999999999</v>
      </c>
      <c r="G50" s="135">
        <v>7.56</v>
      </c>
      <c r="H50" s="135">
        <v>30.24</v>
      </c>
      <c r="I50" s="92" t="s">
        <v>170</v>
      </c>
      <c r="J50" s="92">
        <f>VLOOKUP(B50,'[1]09.02.2026'!$C$1543:$J$2063,8,0)</f>
        <v>0</v>
      </c>
      <c r="K50" s="92">
        <f t="shared" si="1"/>
        <v>0</v>
      </c>
      <c r="L50" s="77"/>
      <c r="M50" s="77"/>
      <c r="N50" s="77"/>
      <c r="O50" s="77"/>
      <c r="P50" s="77"/>
      <c r="Q50" s="136">
        <v>2</v>
      </c>
      <c r="R50" s="136">
        <v>2</v>
      </c>
      <c r="S50" s="136"/>
      <c r="T50" s="73">
        <f t="shared" si="2"/>
        <v>0</v>
      </c>
      <c r="U50" s="73"/>
      <c r="V50" s="182"/>
      <c r="W50" s="163"/>
      <c r="X50" s="60">
        <f>VLOOKUP(B50,'[3]ВОМ КГ-3 СОЭКС'!$C$3:$G$2063,5,0)</f>
        <v>1257.5999999999999</v>
      </c>
      <c r="Y50" s="161">
        <f t="shared" si="0"/>
        <v>0</v>
      </c>
    </row>
    <row r="51" spans="1:25" x14ac:dyDescent="0.3">
      <c r="A51" s="131" t="s">
        <v>266</v>
      </c>
      <c r="B51" s="132" t="s">
        <v>2761</v>
      </c>
      <c r="C51" s="132" t="s">
        <v>4293</v>
      </c>
      <c r="D51" s="92">
        <v>1</v>
      </c>
      <c r="E51" s="133">
        <v>369.7</v>
      </c>
      <c r="F51" s="134">
        <v>369.7</v>
      </c>
      <c r="G51" s="135">
        <v>8.1300000000000008</v>
      </c>
      <c r="H51" s="135">
        <v>8.1300000000000008</v>
      </c>
      <c r="I51" s="92" t="s">
        <v>170</v>
      </c>
      <c r="J51" s="92">
        <f>VLOOKUP(B51,'[1]09.02.2026'!$C$1543:$J$2063,8,0)</f>
        <v>0</v>
      </c>
      <c r="K51" s="92">
        <f t="shared" si="1"/>
        <v>0</v>
      </c>
      <c r="L51" s="77"/>
      <c r="M51" s="77"/>
      <c r="N51" s="77"/>
      <c r="O51" s="77"/>
      <c r="P51" s="77"/>
      <c r="Q51" s="136"/>
      <c r="R51" s="136"/>
      <c r="S51" s="136">
        <v>1</v>
      </c>
      <c r="T51" s="73">
        <f t="shared" si="2"/>
        <v>0</v>
      </c>
      <c r="U51" s="73"/>
      <c r="V51" s="182"/>
      <c r="W51" s="163"/>
      <c r="X51" s="60">
        <f>VLOOKUP(B51,'[3]ВОМ КГ-3 СОЭКС'!$C$3:$G$2063,5,0)</f>
        <v>369.7</v>
      </c>
      <c r="Y51" s="161">
        <f t="shared" si="0"/>
        <v>0</v>
      </c>
    </row>
    <row r="52" spans="1:25" x14ac:dyDescent="0.3">
      <c r="A52" s="131" t="s">
        <v>268</v>
      </c>
      <c r="B52" s="132" t="s">
        <v>2762</v>
      </c>
      <c r="C52" s="132" t="s">
        <v>4294</v>
      </c>
      <c r="D52" s="92">
        <v>1</v>
      </c>
      <c r="E52" s="133">
        <v>369.7</v>
      </c>
      <c r="F52" s="134">
        <v>369.7</v>
      </c>
      <c r="G52" s="135">
        <v>8.1300000000000008</v>
      </c>
      <c r="H52" s="135">
        <v>8.1300000000000008</v>
      </c>
      <c r="I52" s="92" t="s">
        <v>170</v>
      </c>
      <c r="J52" s="92">
        <f>VLOOKUP(B52,'[1]09.02.2026'!$C$1543:$J$2063,8,0)</f>
        <v>0</v>
      </c>
      <c r="K52" s="92">
        <f t="shared" si="1"/>
        <v>0</v>
      </c>
      <c r="L52" s="77"/>
      <c r="M52" s="77"/>
      <c r="N52" s="77"/>
      <c r="O52" s="77"/>
      <c r="P52" s="77"/>
      <c r="Q52" s="136"/>
      <c r="R52" s="136"/>
      <c r="S52" s="136">
        <v>1</v>
      </c>
      <c r="T52" s="73">
        <f t="shared" si="2"/>
        <v>0</v>
      </c>
      <c r="U52" s="73"/>
      <c r="V52" s="182"/>
      <c r="W52" s="163"/>
      <c r="X52" s="60">
        <f>VLOOKUP(B52,'[3]ВОМ КГ-3 СОЭКС'!$C$3:$G$2063,5,0)</f>
        <v>369.7</v>
      </c>
      <c r="Y52" s="161">
        <f t="shared" si="0"/>
        <v>0</v>
      </c>
    </row>
    <row r="53" spans="1:25" x14ac:dyDescent="0.3">
      <c r="A53" s="131" t="s">
        <v>270</v>
      </c>
      <c r="B53" s="132" t="s">
        <v>2763</v>
      </c>
      <c r="C53" s="132" t="s">
        <v>4295</v>
      </c>
      <c r="D53" s="92">
        <v>1</v>
      </c>
      <c r="E53" s="133">
        <v>369.7</v>
      </c>
      <c r="F53" s="134">
        <v>369.7</v>
      </c>
      <c r="G53" s="135">
        <v>8.1300000000000008</v>
      </c>
      <c r="H53" s="135">
        <v>8.1300000000000008</v>
      </c>
      <c r="I53" s="92" t="s">
        <v>170</v>
      </c>
      <c r="J53" s="92">
        <f>VLOOKUP(B53,'[1]09.02.2026'!$C$1543:$J$2063,8,0)</f>
        <v>0</v>
      </c>
      <c r="K53" s="92">
        <f t="shared" si="1"/>
        <v>0</v>
      </c>
      <c r="L53" s="77"/>
      <c r="M53" s="77"/>
      <c r="N53" s="77"/>
      <c r="O53" s="77"/>
      <c r="P53" s="77"/>
      <c r="Q53" s="136"/>
      <c r="R53" s="136"/>
      <c r="S53" s="136">
        <v>1</v>
      </c>
      <c r="T53" s="73">
        <f t="shared" si="2"/>
        <v>0</v>
      </c>
      <c r="U53" s="73"/>
      <c r="V53" s="182"/>
      <c r="W53" s="163"/>
      <c r="X53" s="60">
        <f>VLOOKUP(B53,'[3]ВОМ КГ-3 СОЭКС'!$C$3:$G$2063,5,0)</f>
        <v>369.7</v>
      </c>
      <c r="Y53" s="161">
        <f t="shared" si="0"/>
        <v>0</v>
      </c>
    </row>
    <row r="54" spans="1:25" x14ac:dyDescent="0.3">
      <c r="A54" s="131" t="s">
        <v>272</v>
      </c>
      <c r="B54" s="132" t="s">
        <v>2764</v>
      </c>
      <c r="C54" s="132" t="s">
        <v>4296</v>
      </c>
      <c r="D54" s="92">
        <v>1</v>
      </c>
      <c r="E54" s="133">
        <v>369.7</v>
      </c>
      <c r="F54" s="134">
        <v>369.7</v>
      </c>
      <c r="G54" s="135">
        <v>8.1300000000000008</v>
      </c>
      <c r="H54" s="135">
        <v>8.1300000000000008</v>
      </c>
      <c r="I54" s="92" t="s">
        <v>170</v>
      </c>
      <c r="J54" s="92">
        <f>VLOOKUP(B54,'[1]09.02.2026'!$C$1543:$J$2063,8,0)</f>
        <v>0</v>
      </c>
      <c r="K54" s="92">
        <f t="shared" si="1"/>
        <v>0</v>
      </c>
      <c r="L54" s="77"/>
      <c r="M54" s="77"/>
      <c r="N54" s="77"/>
      <c r="O54" s="77"/>
      <c r="P54" s="77"/>
      <c r="Q54" s="136"/>
      <c r="R54" s="136"/>
      <c r="S54" s="136">
        <v>1</v>
      </c>
      <c r="T54" s="73">
        <f t="shared" si="2"/>
        <v>0</v>
      </c>
      <c r="U54" s="73"/>
      <c r="V54" s="182"/>
      <c r="W54" s="163"/>
      <c r="X54" s="60">
        <f>VLOOKUP(B54,'[3]ВОМ КГ-3 СОЭКС'!$C$3:$G$2063,5,0)</f>
        <v>369.7</v>
      </c>
      <c r="Y54" s="161">
        <f t="shared" si="0"/>
        <v>0</v>
      </c>
    </row>
    <row r="55" spans="1:25" x14ac:dyDescent="0.3">
      <c r="A55" s="131" t="s">
        <v>275</v>
      </c>
      <c r="B55" s="132" t="s">
        <v>2765</v>
      </c>
      <c r="C55" s="132" t="s">
        <v>4297</v>
      </c>
      <c r="D55" s="92">
        <v>1</v>
      </c>
      <c r="E55" s="133">
        <v>30.4</v>
      </c>
      <c r="F55" s="134">
        <v>30.4</v>
      </c>
      <c r="G55" s="135">
        <v>1.1000000000000001</v>
      </c>
      <c r="H55" s="135">
        <v>1.1000000000000001</v>
      </c>
      <c r="I55" s="92" t="s">
        <v>170</v>
      </c>
      <c r="J55" s="92">
        <f>VLOOKUP(B55,'[1]09.02.2026'!$C$1543:$J$2063,8,0)</f>
        <v>0</v>
      </c>
      <c r="K55" s="92">
        <f t="shared" si="1"/>
        <v>0</v>
      </c>
      <c r="L55" s="77">
        <v>1</v>
      </c>
      <c r="M55" s="77"/>
      <c r="N55" s="77"/>
      <c r="O55" s="77"/>
      <c r="P55" s="77"/>
      <c r="Q55" s="136"/>
      <c r="R55" s="136"/>
      <c r="S55" s="136"/>
      <c r="T55" s="73">
        <f t="shared" si="2"/>
        <v>0</v>
      </c>
      <c r="U55" s="73"/>
      <c r="V55" s="182"/>
      <c r="W55" s="163"/>
      <c r="X55" s="60">
        <f>VLOOKUP(B55,'[3]ВОМ КГ-3 СОЭКС'!$C$3:$G$2063,5,0)</f>
        <v>30.4</v>
      </c>
      <c r="Y55" s="161">
        <f t="shared" si="0"/>
        <v>0</v>
      </c>
    </row>
    <row r="56" spans="1:25" x14ac:dyDescent="0.3">
      <c r="A56" s="131" t="s">
        <v>278</v>
      </c>
      <c r="B56" s="132" t="s">
        <v>2766</v>
      </c>
      <c r="C56" s="132" t="s">
        <v>4298</v>
      </c>
      <c r="D56" s="92">
        <v>7</v>
      </c>
      <c r="E56" s="133">
        <v>33</v>
      </c>
      <c r="F56" s="134">
        <v>231</v>
      </c>
      <c r="G56" s="135">
        <v>1.18</v>
      </c>
      <c r="H56" s="135">
        <v>8.26</v>
      </c>
      <c r="I56" s="92" t="s">
        <v>170</v>
      </c>
      <c r="J56" s="92">
        <f>VLOOKUP(B56,'[1]09.02.2026'!$C$1543:$J$2063,8,0)</f>
        <v>0</v>
      </c>
      <c r="K56" s="92">
        <f t="shared" si="1"/>
        <v>0</v>
      </c>
      <c r="L56" s="77">
        <v>7</v>
      </c>
      <c r="M56" s="77"/>
      <c r="N56" s="77"/>
      <c r="O56" s="77"/>
      <c r="P56" s="77"/>
      <c r="Q56" s="136"/>
      <c r="R56" s="136"/>
      <c r="S56" s="136"/>
      <c r="T56" s="73">
        <f t="shared" si="2"/>
        <v>0</v>
      </c>
      <c r="U56" s="73"/>
      <c r="V56" s="182"/>
      <c r="W56" s="163"/>
      <c r="X56" s="60">
        <f>VLOOKUP(B56,'[3]ВОМ КГ-3 СОЭКС'!$C$3:$G$2063,5,0)</f>
        <v>231</v>
      </c>
      <c r="Y56" s="161">
        <f t="shared" si="0"/>
        <v>0</v>
      </c>
    </row>
    <row r="57" spans="1:25" x14ac:dyDescent="0.3">
      <c r="A57" s="131" t="s">
        <v>281</v>
      </c>
      <c r="B57" s="132" t="s">
        <v>2767</v>
      </c>
      <c r="C57" s="132" t="s">
        <v>4299</v>
      </c>
      <c r="D57" s="92">
        <v>75</v>
      </c>
      <c r="E57" s="133">
        <v>118.4</v>
      </c>
      <c r="F57" s="134">
        <v>8880</v>
      </c>
      <c r="G57" s="135">
        <v>4.2300000000000004</v>
      </c>
      <c r="H57" s="135">
        <v>317.25</v>
      </c>
      <c r="I57" s="92" t="s">
        <v>170</v>
      </c>
      <c r="J57" s="92">
        <f>VLOOKUP(B57,'[1]09.02.2026'!$C$1543:$J$2063,8,0)</f>
        <v>0</v>
      </c>
      <c r="K57" s="92">
        <f t="shared" si="1"/>
        <v>0</v>
      </c>
      <c r="L57" s="77"/>
      <c r="M57" s="77">
        <v>14</v>
      </c>
      <c r="N57" s="77">
        <v>14</v>
      </c>
      <c r="O57" s="77">
        <v>11</v>
      </c>
      <c r="P57" s="77">
        <v>8</v>
      </c>
      <c r="Q57" s="136">
        <v>14</v>
      </c>
      <c r="R57" s="136">
        <v>14</v>
      </c>
      <c r="S57" s="136"/>
      <c r="T57" s="73">
        <f t="shared" si="2"/>
        <v>0</v>
      </c>
      <c r="U57" s="73"/>
      <c r="V57" s="182"/>
      <c r="W57" s="163"/>
      <c r="X57" s="60">
        <f>VLOOKUP(B57,'[3]ВОМ КГ-3 СОЭКС'!$C$3:$G$2063,5,0)</f>
        <v>8880</v>
      </c>
      <c r="Y57" s="161">
        <f t="shared" si="0"/>
        <v>0</v>
      </c>
    </row>
    <row r="58" spans="1:25" x14ac:dyDescent="0.3">
      <c r="A58" s="131" t="s">
        <v>284</v>
      </c>
      <c r="B58" s="132" t="s">
        <v>2768</v>
      </c>
      <c r="C58" s="132" t="s">
        <v>4300</v>
      </c>
      <c r="D58" s="92">
        <v>1</v>
      </c>
      <c r="E58" s="133">
        <v>22.3</v>
      </c>
      <c r="F58" s="134">
        <v>22.3</v>
      </c>
      <c r="G58" s="135">
        <v>0.8</v>
      </c>
      <c r="H58" s="135">
        <v>0.8</v>
      </c>
      <c r="I58" s="92" t="s">
        <v>170</v>
      </c>
      <c r="J58" s="92">
        <f>VLOOKUP(B58,'[1]09.02.2026'!$C$1543:$J$2063,8,0)</f>
        <v>0</v>
      </c>
      <c r="K58" s="92">
        <f t="shared" si="1"/>
        <v>0</v>
      </c>
      <c r="L58" s="77"/>
      <c r="M58" s="77"/>
      <c r="N58" s="77"/>
      <c r="O58" s="77">
        <v>1</v>
      </c>
      <c r="P58" s="77"/>
      <c r="Q58" s="136"/>
      <c r="R58" s="136"/>
      <c r="S58" s="136"/>
      <c r="T58" s="73">
        <f t="shared" si="2"/>
        <v>0</v>
      </c>
      <c r="U58" s="73"/>
      <c r="V58" s="182"/>
      <c r="W58" s="163"/>
      <c r="X58" s="60">
        <f>VLOOKUP(B58,'[3]ВОМ КГ-3 СОЭКС'!$C$3:$G$2063,5,0)</f>
        <v>22.3</v>
      </c>
      <c r="Y58" s="161">
        <f t="shared" si="0"/>
        <v>0</v>
      </c>
    </row>
    <row r="59" spans="1:25" ht="14.25" customHeight="1" x14ac:dyDescent="0.3">
      <c r="A59" s="131" t="s">
        <v>287</v>
      </c>
      <c r="B59" s="132" t="s">
        <v>2769</v>
      </c>
      <c r="C59" s="132" t="s">
        <v>4301</v>
      </c>
      <c r="D59" s="92">
        <v>1</v>
      </c>
      <c r="E59" s="133">
        <v>35</v>
      </c>
      <c r="F59" s="134">
        <v>35</v>
      </c>
      <c r="G59" s="135">
        <v>1.25</v>
      </c>
      <c r="H59" s="135">
        <v>1.25</v>
      </c>
      <c r="I59" s="92" t="s">
        <v>170</v>
      </c>
      <c r="J59" s="92">
        <f>VLOOKUP(B59,'[1]09.02.2026'!$C$1543:$J$2063,8,0)</f>
        <v>0</v>
      </c>
      <c r="K59" s="92">
        <f t="shared" si="1"/>
        <v>0</v>
      </c>
      <c r="L59" s="77"/>
      <c r="M59" s="77"/>
      <c r="N59" s="77"/>
      <c r="O59" s="77">
        <v>1</v>
      </c>
      <c r="P59" s="77"/>
      <c r="Q59" s="136"/>
      <c r="R59" s="136"/>
      <c r="S59" s="136"/>
      <c r="T59" s="73">
        <f t="shared" si="2"/>
        <v>0</v>
      </c>
      <c r="U59" s="73"/>
      <c r="V59" s="182"/>
      <c r="W59" s="163"/>
      <c r="X59" s="60">
        <f>VLOOKUP(B59,'[3]ВОМ КГ-3 СОЭКС'!$C$3:$G$2063,5,0)</f>
        <v>35</v>
      </c>
      <c r="Y59" s="161">
        <f t="shared" si="0"/>
        <v>0</v>
      </c>
    </row>
    <row r="60" spans="1:25" x14ac:dyDescent="0.3">
      <c r="A60" s="131" t="s">
        <v>290</v>
      </c>
      <c r="B60" s="132" t="s">
        <v>2770</v>
      </c>
      <c r="C60" s="132" t="s">
        <v>4302</v>
      </c>
      <c r="D60" s="92">
        <v>1</v>
      </c>
      <c r="E60" s="133">
        <v>46.3</v>
      </c>
      <c r="F60" s="134">
        <v>46.3</v>
      </c>
      <c r="G60" s="135">
        <v>1.63</v>
      </c>
      <c r="H60" s="135">
        <v>1.63</v>
      </c>
      <c r="I60" s="92" t="s">
        <v>170</v>
      </c>
      <c r="J60" s="92">
        <f>VLOOKUP(B60,'[1]09.02.2026'!$C$1543:$J$2063,8,0)</f>
        <v>0</v>
      </c>
      <c r="K60" s="92">
        <f t="shared" si="1"/>
        <v>0</v>
      </c>
      <c r="L60" s="77"/>
      <c r="M60" s="77"/>
      <c r="N60" s="77"/>
      <c r="O60" s="77">
        <v>1</v>
      </c>
      <c r="P60" s="77"/>
      <c r="Q60" s="136"/>
      <c r="R60" s="136"/>
      <c r="S60" s="136"/>
      <c r="T60" s="73">
        <f t="shared" si="2"/>
        <v>0</v>
      </c>
      <c r="U60" s="73"/>
      <c r="V60" s="182"/>
      <c r="W60" s="163"/>
      <c r="X60" s="60">
        <f>VLOOKUP(B60,'[3]ВОМ КГ-3 СОЭКС'!$C$3:$G$2063,5,0)</f>
        <v>46.3</v>
      </c>
      <c r="Y60" s="161">
        <f t="shared" si="0"/>
        <v>0</v>
      </c>
    </row>
    <row r="61" spans="1:25" x14ac:dyDescent="0.3">
      <c r="A61" s="131" t="s">
        <v>293</v>
      </c>
      <c r="B61" s="132" t="s">
        <v>2771</v>
      </c>
      <c r="C61" s="132" t="s">
        <v>4303</v>
      </c>
      <c r="D61" s="92">
        <v>1</v>
      </c>
      <c r="E61" s="133">
        <v>40.5</v>
      </c>
      <c r="F61" s="134">
        <v>40.5</v>
      </c>
      <c r="G61" s="135">
        <v>1.43</v>
      </c>
      <c r="H61" s="135">
        <v>1.43</v>
      </c>
      <c r="I61" s="92" t="s">
        <v>170</v>
      </c>
      <c r="J61" s="92">
        <f>VLOOKUP(B61,'[1]09.02.2026'!$C$1543:$J$2063,8,0)</f>
        <v>0</v>
      </c>
      <c r="K61" s="92">
        <f t="shared" si="1"/>
        <v>0</v>
      </c>
      <c r="L61" s="77"/>
      <c r="M61" s="77"/>
      <c r="N61" s="77"/>
      <c r="O61" s="77">
        <v>1</v>
      </c>
      <c r="P61" s="77"/>
      <c r="Q61" s="136"/>
      <c r="R61" s="136"/>
      <c r="S61" s="136"/>
      <c r="T61" s="73">
        <f t="shared" si="2"/>
        <v>0</v>
      </c>
      <c r="U61" s="73"/>
      <c r="V61" s="182"/>
      <c r="W61" s="163"/>
      <c r="X61" s="60">
        <f>VLOOKUP(B61,'[3]ВОМ КГ-3 СОЭКС'!$C$3:$G$2063,5,0)</f>
        <v>40.5</v>
      </c>
      <c r="Y61" s="161">
        <f t="shared" si="0"/>
        <v>0</v>
      </c>
    </row>
    <row r="62" spans="1:25" x14ac:dyDescent="0.3">
      <c r="A62" s="131" t="s">
        <v>296</v>
      </c>
      <c r="B62" s="132" t="s">
        <v>2772</v>
      </c>
      <c r="C62" s="132" t="s">
        <v>4304</v>
      </c>
      <c r="D62" s="92">
        <v>9</v>
      </c>
      <c r="E62" s="133">
        <v>50.3</v>
      </c>
      <c r="F62" s="134">
        <v>452.7</v>
      </c>
      <c r="G62" s="135">
        <v>1.82</v>
      </c>
      <c r="H62" s="135">
        <v>16.38</v>
      </c>
      <c r="I62" s="92" t="s">
        <v>170</v>
      </c>
      <c r="J62" s="92">
        <f>VLOOKUP(B62,'[1]09.02.2026'!$C$1543:$J$2063,8,0)</f>
        <v>0</v>
      </c>
      <c r="K62" s="92">
        <f t="shared" si="1"/>
        <v>0</v>
      </c>
      <c r="L62" s="77"/>
      <c r="M62" s="77"/>
      <c r="N62" s="77"/>
      <c r="O62" s="77">
        <v>4</v>
      </c>
      <c r="P62" s="77">
        <v>5</v>
      </c>
      <c r="Q62" s="136"/>
      <c r="R62" s="136"/>
      <c r="S62" s="136"/>
      <c r="T62" s="73">
        <f t="shared" si="2"/>
        <v>0</v>
      </c>
      <c r="U62" s="73"/>
      <c r="V62" s="182"/>
      <c r="W62" s="163"/>
      <c r="X62" s="60">
        <f>VLOOKUP(B62,'[3]ВОМ КГ-3 СОЭКС'!$C$3:$G$2063,5,0)</f>
        <v>452.7</v>
      </c>
      <c r="Y62" s="161">
        <f t="shared" si="0"/>
        <v>0</v>
      </c>
    </row>
    <row r="63" spans="1:25" x14ac:dyDescent="0.3">
      <c r="A63" s="131" t="s">
        <v>299</v>
      </c>
      <c r="B63" s="132" t="s">
        <v>2773</v>
      </c>
      <c r="C63" s="132" t="s">
        <v>4305</v>
      </c>
      <c r="D63" s="92">
        <v>1</v>
      </c>
      <c r="E63" s="133">
        <v>122</v>
      </c>
      <c r="F63" s="134">
        <v>122</v>
      </c>
      <c r="G63" s="135">
        <v>4.3499999999999996</v>
      </c>
      <c r="H63" s="135">
        <v>4.3499999999999996</v>
      </c>
      <c r="I63" s="92" t="s">
        <v>170</v>
      </c>
      <c r="J63" s="92">
        <f>VLOOKUP(B63,'[1]09.02.2026'!$C$1543:$J$2063,8,0)</f>
        <v>0</v>
      </c>
      <c r="K63" s="92">
        <f t="shared" si="1"/>
        <v>0</v>
      </c>
      <c r="L63" s="77"/>
      <c r="M63" s="77"/>
      <c r="N63" s="77"/>
      <c r="O63" s="77">
        <v>1</v>
      </c>
      <c r="P63" s="77"/>
      <c r="Q63" s="136"/>
      <c r="R63" s="136"/>
      <c r="S63" s="136"/>
      <c r="T63" s="73">
        <f t="shared" si="2"/>
        <v>0</v>
      </c>
      <c r="U63" s="73"/>
      <c r="V63" s="182"/>
      <c r="W63" s="163"/>
      <c r="X63" s="60">
        <f>VLOOKUP(B63,'[3]ВОМ КГ-3 СОЭКС'!$C$3:$G$2063,5,0)</f>
        <v>122</v>
      </c>
      <c r="Y63" s="161">
        <f t="shared" si="0"/>
        <v>0</v>
      </c>
    </row>
    <row r="64" spans="1:25" x14ac:dyDescent="0.3">
      <c r="A64" s="131" t="s">
        <v>302</v>
      </c>
      <c r="B64" s="132" t="s">
        <v>2774</v>
      </c>
      <c r="C64" s="132" t="s">
        <v>4306</v>
      </c>
      <c r="D64" s="92">
        <v>1</v>
      </c>
      <c r="E64" s="133">
        <v>46.3</v>
      </c>
      <c r="F64" s="134">
        <v>46.3</v>
      </c>
      <c r="G64" s="135">
        <v>1.63</v>
      </c>
      <c r="H64" s="135">
        <v>1.63</v>
      </c>
      <c r="I64" s="92" t="s">
        <v>170</v>
      </c>
      <c r="J64" s="92">
        <f>VLOOKUP(B64,'[1]09.02.2026'!$C$1543:$J$2063,8,0)</f>
        <v>0</v>
      </c>
      <c r="K64" s="92">
        <f t="shared" si="1"/>
        <v>0</v>
      </c>
      <c r="L64" s="77"/>
      <c r="M64" s="77"/>
      <c r="N64" s="77"/>
      <c r="O64" s="77">
        <v>1</v>
      </c>
      <c r="P64" s="77"/>
      <c r="Q64" s="136"/>
      <c r="R64" s="136"/>
      <c r="S64" s="136"/>
      <c r="T64" s="73">
        <f t="shared" si="2"/>
        <v>0</v>
      </c>
      <c r="U64" s="73"/>
      <c r="V64" s="182"/>
      <c r="W64" s="163"/>
      <c r="X64" s="60">
        <f>VLOOKUP(B64,'[3]ВОМ КГ-3 СОЭКС'!$C$3:$G$2063,5,0)</f>
        <v>46.3</v>
      </c>
      <c r="Y64" s="161">
        <f t="shared" si="0"/>
        <v>0</v>
      </c>
    </row>
    <row r="65" spans="1:25" x14ac:dyDescent="0.3">
      <c r="A65" s="131" t="s">
        <v>305</v>
      </c>
      <c r="B65" s="132" t="s">
        <v>2775</v>
      </c>
      <c r="C65" s="132" t="s">
        <v>4307</v>
      </c>
      <c r="D65" s="92">
        <v>1</v>
      </c>
      <c r="E65" s="133">
        <v>40.5</v>
      </c>
      <c r="F65" s="134">
        <v>40.5</v>
      </c>
      <c r="G65" s="135">
        <v>1.43</v>
      </c>
      <c r="H65" s="135">
        <v>1.43</v>
      </c>
      <c r="I65" s="92" t="s">
        <v>170</v>
      </c>
      <c r="J65" s="92">
        <f>VLOOKUP(B65,'[1]09.02.2026'!$C$1543:$J$2063,8,0)</f>
        <v>0</v>
      </c>
      <c r="K65" s="92">
        <f t="shared" si="1"/>
        <v>0</v>
      </c>
      <c r="L65" s="77"/>
      <c r="M65" s="77"/>
      <c r="N65" s="77"/>
      <c r="O65" s="77">
        <v>1</v>
      </c>
      <c r="P65" s="77"/>
      <c r="Q65" s="136"/>
      <c r="R65" s="136"/>
      <c r="S65" s="136"/>
      <c r="T65" s="73">
        <f t="shared" si="2"/>
        <v>0</v>
      </c>
      <c r="U65" s="73"/>
      <c r="V65" s="182"/>
      <c r="W65" s="163"/>
      <c r="X65" s="60">
        <f>VLOOKUP(B65,'[3]ВОМ КГ-3 СОЭКС'!$C$3:$G$2063,5,0)</f>
        <v>40.5</v>
      </c>
      <c r="Y65" s="161">
        <f t="shared" si="0"/>
        <v>0</v>
      </c>
    </row>
    <row r="66" spans="1:25" x14ac:dyDescent="0.3">
      <c r="A66" s="131" t="s">
        <v>308</v>
      </c>
      <c r="B66" s="132" t="s">
        <v>2776</v>
      </c>
      <c r="C66" s="132" t="s">
        <v>4308</v>
      </c>
      <c r="D66" s="92">
        <v>1</v>
      </c>
      <c r="E66" s="133">
        <v>42.8</v>
      </c>
      <c r="F66" s="134">
        <v>42.8</v>
      </c>
      <c r="G66" s="135">
        <v>1.53</v>
      </c>
      <c r="H66" s="135">
        <v>1.53</v>
      </c>
      <c r="I66" s="92" t="s">
        <v>170</v>
      </c>
      <c r="J66" s="92">
        <f>VLOOKUP(B66,'[1]09.02.2026'!$C$1543:$J$2063,8,0)</f>
        <v>0</v>
      </c>
      <c r="K66" s="92">
        <f t="shared" si="1"/>
        <v>0</v>
      </c>
      <c r="L66" s="77"/>
      <c r="M66" s="77"/>
      <c r="N66" s="77"/>
      <c r="O66" s="77">
        <v>1</v>
      </c>
      <c r="P66" s="77"/>
      <c r="Q66" s="136"/>
      <c r="R66" s="136"/>
      <c r="S66" s="136"/>
      <c r="T66" s="73">
        <f t="shared" si="2"/>
        <v>0</v>
      </c>
      <c r="U66" s="73"/>
      <c r="V66" s="182"/>
      <c r="W66" s="163"/>
      <c r="X66" s="60">
        <f>VLOOKUP(B66,'[3]ВОМ КГ-3 СОЭКС'!$C$3:$G$2063,5,0)</f>
        <v>42.8</v>
      </c>
      <c r="Y66" s="161">
        <f t="shared" si="0"/>
        <v>0</v>
      </c>
    </row>
    <row r="67" spans="1:25" x14ac:dyDescent="0.3">
      <c r="A67" s="131" t="s">
        <v>311</v>
      </c>
      <c r="B67" s="132" t="s">
        <v>2777</v>
      </c>
      <c r="C67" s="132" t="s">
        <v>4309</v>
      </c>
      <c r="D67" s="92">
        <v>1</v>
      </c>
      <c r="E67" s="133">
        <v>30.2</v>
      </c>
      <c r="F67" s="134">
        <v>30.2</v>
      </c>
      <c r="G67" s="135">
        <v>1.08</v>
      </c>
      <c r="H67" s="135">
        <v>1.08</v>
      </c>
      <c r="I67" s="92" t="s">
        <v>170</v>
      </c>
      <c r="J67" s="92">
        <f>VLOOKUP(B67,'[1]09.02.2026'!$C$1543:$J$2063,8,0)</f>
        <v>0</v>
      </c>
      <c r="K67" s="92">
        <f t="shared" si="1"/>
        <v>0</v>
      </c>
      <c r="L67" s="77"/>
      <c r="M67" s="77"/>
      <c r="N67" s="77"/>
      <c r="O67" s="77">
        <v>1</v>
      </c>
      <c r="P67" s="77"/>
      <c r="Q67" s="77"/>
      <c r="R67" s="77"/>
      <c r="S67" s="136"/>
      <c r="T67" s="73">
        <f t="shared" si="2"/>
        <v>0</v>
      </c>
      <c r="U67" s="73"/>
      <c r="V67" s="182"/>
      <c r="W67" s="163"/>
      <c r="X67" s="60">
        <f>VLOOKUP(B67,'[3]ВОМ КГ-3 СОЭКС'!$C$3:$G$2063,5,0)</f>
        <v>30.2</v>
      </c>
      <c r="Y67" s="161">
        <f t="shared" ref="Y67:Y130" si="3">F67-X67</f>
        <v>0</v>
      </c>
    </row>
    <row r="68" spans="1:25" x14ac:dyDescent="0.3">
      <c r="A68" s="131" t="s">
        <v>314</v>
      </c>
      <c r="B68" s="132" t="s">
        <v>2778</v>
      </c>
      <c r="C68" s="132" t="s">
        <v>4310</v>
      </c>
      <c r="D68" s="92">
        <v>1</v>
      </c>
      <c r="E68" s="133">
        <v>30.2</v>
      </c>
      <c r="F68" s="134">
        <v>30.2</v>
      </c>
      <c r="G68" s="135">
        <v>1.08</v>
      </c>
      <c r="H68" s="135">
        <v>1.08</v>
      </c>
      <c r="I68" s="92" t="s">
        <v>170</v>
      </c>
      <c r="J68" s="92">
        <f>VLOOKUP(B68,'[1]09.02.2026'!$C$1543:$J$2063,8,0)</f>
        <v>0</v>
      </c>
      <c r="K68" s="92">
        <f t="shared" ref="K68:K131" si="4">J68*E68</f>
        <v>0</v>
      </c>
      <c r="L68" s="77"/>
      <c r="M68" s="77"/>
      <c r="N68" s="77"/>
      <c r="O68" s="77"/>
      <c r="P68" s="77">
        <v>1</v>
      </c>
      <c r="Q68" s="77"/>
      <c r="R68" s="77"/>
      <c r="S68" s="136"/>
      <c r="T68" s="73">
        <f t="shared" ref="T68:T131" si="5">D68-L68-M68-N68-O68-P68-Q68-R68-S68</f>
        <v>0</v>
      </c>
      <c r="U68" s="73"/>
      <c r="V68" s="182"/>
      <c r="W68" s="163"/>
      <c r="X68" s="60">
        <f>VLOOKUP(B68,'[3]ВОМ КГ-3 СОЭКС'!$C$3:$G$2063,5,0)</f>
        <v>30.2</v>
      </c>
      <c r="Y68" s="161">
        <f t="shared" si="3"/>
        <v>0</v>
      </c>
    </row>
    <row r="69" spans="1:25" x14ac:dyDescent="0.3">
      <c r="A69" s="131" t="s">
        <v>317</v>
      </c>
      <c r="B69" s="132" t="s">
        <v>2779</v>
      </c>
      <c r="C69" s="132" t="s">
        <v>4311</v>
      </c>
      <c r="D69" s="92">
        <v>2</v>
      </c>
      <c r="E69" s="133">
        <v>42.8</v>
      </c>
      <c r="F69" s="134">
        <v>85.6</v>
      </c>
      <c r="G69" s="135">
        <v>1.53</v>
      </c>
      <c r="H69" s="135">
        <v>3.06</v>
      </c>
      <c r="I69" s="92" t="s">
        <v>170</v>
      </c>
      <c r="J69" s="92">
        <f>VLOOKUP(B69,'[1]09.02.2026'!$C$1543:$J$2063,8,0)</f>
        <v>0</v>
      </c>
      <c r="K69" s="92">
        <f t="shared" si="4"/>
        <v>0</v>
      </c>
      <c r="L69" s="77"/>
      <c r="M69" s="77"/>
      <c r="N69" s="77"/>
      <c r="O69" s="77"/>
      <c r="P69" s="77">
        <v>2</v>
      </c>
      <c r="Q69" s="77"/>
      <c r="R69" s="77"/>
      <c r="S69" s="136"/>
      <c r="T69" s="73">
        <f t="shared" si="5"/>
        <v>0</v>
      </c>
      <c r="U69" s="73"/>
      <c r="V69" s="182"/>
      <c r="W69" s="163"/>
      <c r="X69" s="60">
        <f>VLOOKUP(B69,'[3]ВОМ КГ-3 СОЭКС'!$C$3:$G$2063,5,0)</f>
        <v>85.6</v>
      </c>
      <c r="Y69" s="161">
        <f t="shared" si="3"/>
        <v>0</v>
      </c>
    </row>
    <row r="70" spans="1:25" x14ac:dyDescent="0.3">
      <c r="A70" s="131" t="s">
        <v>320</v>
      </c>
      <c r="B70" s="132" t="s">
        <v>2780</v>
      </c>
      <c r="C70" s="132" t="s">
        <v>4312</v>
      </c>
      <c r="D70" s="92">
        <v>1</v>
      </c>
      <c r="E70" s="133">
        <v>41.7</v>
      </c>
      <c r="F70" s="134">
        <v>41.7</v>
      </c>
      <c r="G70" s="135">
        <v>1.47</v>
      </c>
      <c r="H70" s="135">
        <v>1.47</v>
      </c>
      <c r="I70" s="92" t="s">
        <v>170</v>
      </c>
      <c r="J70" s="92">
        <f>VLOOKUP(B70,'[1]09.02.2026'!$C$1543:$J$2063,8,0)</f>
        <v>0</v>
      </c>
      <c r="K70" s="92">
        <f t="shared" si="4"/>
        <v>0</v>
      </c>
      <c r="L70" s="77"/>
      <c r="M70" s="77"/>
      <c r="N70" s="77"/>
      <c r="O70" s="77"/>
      <c r="P70" s="77">
        <v>1</v>
      </c>
      <c r="Q70" s="77"/>
      <c r="R70" s="77"/>
      <c r="S70" s="136"/>
      <c r="T70" s="73">
        <f t="shared" si="5"/>
        <v>0</v>
      </c>
      <c r="U70" s="73"/>
      <c r="V70" s="182"/>
      <c r="W70" s="163"/>
      <c r="X70" s="60">
        <f>VLOOKUP(B70,'[3]ВОМ КГ-3 СОЭКС'!$C$3:$G$2063,5,0)</f>
        <v>41.7</v>
      </c>
      <c r="Y70" s="161">
        <f t="shared" si="3"/>
        <v>0</v>
      </c>
    </row>
    <row r="71" spans="1:25" x14ac:dyDescent="0.3">
      <c r="A71" s="131" t="s">
        <v>323</v>
      </c>
      <c r="B71" s="132" t="s">
        <v>2781</v>
      </c>
      <c r="C71" s="132" t="s">
        <v>4313</v>
      </c>
      <c r="D71" s="92">
        <v>1</v>
      </c>
      <c r="E71" s="133">
        <v>38.200000000000003</v>
      </c>
      <c r="F71" s="134">
        <v>38.200000000000003</v>
      </c>
      <c r="G71" s="135">
        <v>1.35</v>
      </c>
      <c r="H71" s="135">
        <v>1.35</v>
      </c>
      <c r="I71" s="92" t="s">
        <v>170</v>
      </c>
      <c r="J71" s="92">
        <f>VLOOKUP(B71,'[1]09.02.2026'!$C$1543:$J$2063,8,0)</f>
        <v>0</v>
      </c>
      <c r="K71" s="92">
        <f t="shared" si="4"/>
        <v>0</v>
      </c>
      <c r="L71" s="77"/>
      <c r="M71" s="77"/>
      <c r="N71" s="77"/>
      <c r="O71" s="77"/>
      <c r="P71" s="77">
        <v>1</v>
      </c>
      <c r="Q71" s="77"/>
      <c r="R71" s="77"/>
      <c r="S71" s="136"/>
      <c r="T71" s="73">
        <f t="shared" si="5"/>
        <v>0</v>
      </c>
      <c r="U71" s="73"/>
      <c r="V71" s="182"/>
      <c r="W71" s="163"/>
      <c r="X71" s="60">
        <f>VLOOKUP(B71,'[3]ВОМ КГ-3 СОЭКС'!$C$3:$G$2063,5,0)</f>
        <v>38.200000000000003</v>
      </c>
      <c r="Y71" s="161">
        <f t="shared" si="3"/>
        <v>0</v>
      </c>
    </row>
    <row r="72" spans="1:25" x14ac:dyDescent="0.3">
      <c r="A72" s="131" t="s">
        <v>326</v>
      </c>
      <c r="B72" s="132" t="s">
        <v>2782</v>
      </c>
      <c r="C72" s="132" t="s">
        <v>4314</v>
      </c>
      <c r="D72" s="92">
        <v>1</v>
      </c>
      <c r="E72" s="133">
        <v>47.5</v>
      </c>
      <c r="F72" s="134">
        <v>47.5</v>
      </c>
      <c r="G72" s="135">
        <v>1.67</v>
      </c>
      <c r="H72" s="135">
        <v>1.67</v>
      </c>
      <c r="I72" s="92" t="s">
        <v>170</v>
      </c>
      <c r="J72" s="92">
        <f>VLOOKUP(B72,'[1]09.02.2026'!$C$1543:$J$2063,8,0)</f>
        <v>0</v>
      </c>
      <c r="K72" s="92">
        <f t="shared" si="4"/>
        <v>0</v>
      </c>
      <c r="L72" s="77"/>
      <c r="M72" s="77"/>
      <c r="N72" s="77"/>
      <c r="O72" s="77"/>
      <c r="P72" s="77">
        <v>1</v>
      </c>
      <c r="Q72" s="77"/>
      <c r="R72" s="77"/>
      <c r="S72" s="136"/>
      <c r="T72" s="73">
        <f t="shared" si="5"/>
        <v>0</v>
      </c>
      <c r="U72" s="73"/>
      <c r="V72" s="182"/>
      <c r="W72" s="163"/>
      <c r="X72" s="60">
        <f>VLOOKUP(B72,'[3]ВОМ КГ-3 СОЭКС'!$C$3:$G$2063,5,0)</f>
        <v>47.5</v>
      </c>
      <c r="Y72" s="161">
        <f t="shared" si="3"/>
        <v>0</v>
      </c>
    </row>
    <row r="73" spans="1:25" x14ac:dyDescent="0.3">
      <c r="A73" s="131" t="s">
        <v>329</v>
      </c>
      <c r="B73" s="132" t="s">
        <v>2783</v>
      </c>
      <c r="C73" s="132" t="s">
        <v>4315</v>
      </c>
      <c r="D73" s="92">
        <v>1</v>
      </c>
      <c r="E73" s="133">
        <v>122</v>
      </c>
      <c r="F73" s="134">
        <v>122</v>
      </c>
      <c r="G73" s="135">
        <v>4.3499999999999996</v>
      </c>
      <c r="H73" s="135">
        <v>4.3499999999999996</v>
      </c>
      <c r="I73" s="92" t="s">
        <v>170</v>
      </c>
      <c r="J73" s="92">
        <f>VLOOKUP(B73,'[1]09.02.2026'!$C$1543:$J$2063,8,0)</f>
        <v>0</v>
      </c>
      <c r="K73" s="92">
        <f t="shared" si="4"/>
        <v>0</v>
      </c>
      <c r="L73" s="77"/>
      <c r="M73" s="77"/>
      <c r="N73" s="77"/>
      <c r="O73" s="77"/>
      <c r="P73" s="77">
        <v>1</v>
      </c>
      <c r="Q73" s="136"/>
      <c r="R73" s="136"/>
      <c r="S73" s="136"/>
      <c r="T73" s="73">
        <f t="shared" si="5"/>
        <v>0</v>
      </c>
      <c r="U73" s="73"/>
      <c r="V73" s="182"/>
      <c r="W73" s="163"/>
      <c r="X73" s="60">
        <f>VLOOKUP(B73,'[3]ВОМ КГ-3 СОЭКС'!$C$3:$G$2063,5,0)</f>
        <v>122</v>
      </c>
      <c r="Y73" s="161">
        <f t="shared" si="3"/>
        <v>0</v>
      </c>
    </row>
    <row r="74" spans="1:25" x14ac:dyDescent="0.3">
      <c r="A74" s="131" t="s">
        <v>332</v>
      </c>
      <c r="B74" s="132" t="s">
        <v>2784</v>
      </c>
      <c r="C74" s="132" t="s">
        <v>4316</v>
      </c>
      <c r="D74" s="92">
        <v>1</v>
      </c>
      <c r="E74" s="133">
        <v>122</v>
      </c>
      <c r="F74" s="134">
        <v>122</v>
      </c>
      <c r="G74" s="135">
        <v>4.3499999999999996</v>
      </c>
      <c r="H74" s="135">
        <v>4.3499999999999996</v>
      </c>
      <c r="I74" s="92" t="s">
        <v>170</v>
      </c>
      <c r="J74" s="92">
        <f>VLOOKUP(B74,'[1]09.02.2026'!$C$1543:$J$2063,8,0)</f>
        <v>0</v>
      </c>
      <c r="K74" s="92">
        <f t="shared" si="4"/>
        <v>0</v>
      </c>
      <c r="L74" s="77"/>
      <c r="M74" s="77"/>
      <c r="N74" s="77"/>
      <c r="O74" s="77"/>
      <c r="P74" s="77">
        <v>1</v>
      </c>
      <c r="Q74" s="136"/>
      <c r="R74" s="136"/>
      <c r="S74" s="136"/>
      <c r="T74" s="73">
        <f t="shared" si="5"/>
        <v>0</v>
      </c>
      <c r="U74" s="73"/>
      <c r="V74" s="182"/>
      <c r="W74" s="163"/>
      <c r="X74" s="60">
        <f>VLOOKUP(B74,'[3]ВОМ КГ-3 СОЭКС'!$C$3:$G$2063,5,0)</f>
        <v>122</v>
      </c>
      <c r="Y74" s="161">
        <f t="shared" si="3"/>
        <v>0</v>
      </c>
    </row>
    <row r="75" spans="1:25" x14ac:dyDescent="0.3">
      <c r="A75" s="131" t="s">
        <v>335</v>
      </c>
      <c r="B75" s="132" t="s">
        <v>2785</v>
      </c>
      <c r="C75" s="132" t="s">
        <v>4317</v>
      </c>
      <c r="D75" s="92">
        <v>1</v>
      </c>
      <c r="E75" s="133">
        <v>41.7</v>
      </c>
      <c r="F75" s="134">
        <v>41.7</v>
      </c>
      <c r="G75" s="135">
        <v>1.47</v>
      </c>
      <c r="H75" s="135">
        <v>1.47</v>
      </c>
      <c r="I75" s="92" t="s">
        <v>170</v>
      </c>
      <c r="J75" s="92">
        <f>VLOOKUP(B75,'[1]09.02.2026'!$C$1543:$J$2063,8,0)</f>
        <v>0</v>
      </c>
      <c r="K75" s="92">
        <f t="shared" si="4"/>
        <v>0</v>
      </c>
      <c r="L75" s="77"/>
      <c r="M75" s="77"/>
      <c r="N75" s="77"/>
      <c r="O75" s="77"/>
      <c r="P75" s="77">
        <v>1</v>
      </c>
      <c r="Q75" s="136"/>
      <c r="R75" s="136"/>
      <c r="S75" s="136"/>
      <c r="T75" s="73">
        <f t="shared" si="5"/>
        <v>0</v>
      </c>
      <c r="U75" s="73"/>
      <c r="V75" s="182"/>
      <c r="W75" s="163"/>
      <c r="X75" s="60">
        <f>VLOOKUP(B75,'[3]ВОМ КГ-3 СОЭКС'!$C$3:$G$2063,5,0)</f>
        <v>41.7</v>
      </c>
      <c r="Y75" s="161">
        <f t="shared" si="3"/>
        <v>0</v>
      </c>
    </row>
    <row r="76" spans="1:25" x14ac:dyDescent="0.3">
      <c r="A76" s="131" t="s">
        <v>338</v>
      </c>
      <c r="B76" s="132" t="s">
        <v>2786</v>
      </c>
      <c r="C76" s="132" t="s">
        <v>4318</v>
      </c>
      <c r="D76" s="92">
        <v>1</v>
      </c>
      <c r="E76" s="133">
        <v>38.200000000000003</v>
      </c>
      <c r="F76" s="134">
        <v>38.200000000000003</v>
      </c>
      <c r="G76" s="135">
        <v>1.35</v>
      </c>
      <c r="H76" s="135">
        <v>1.35</v>
      </c>
      <c r="I76" s="92" t="s">
        <v>170</v>
      </c>
      <c r="J76" s="92">
        <f>VLOOKUP(B76,'[1]09.02.2026'!$C$1543:$J$2063,8,0)</f>
        <v>0</v>
      </c>
      <c r="K76" s="92">
        <f t="shared" si="4"/>
        <v>0</v>
      </c>
      <c r="L76" s="77"/>
      <c r="M76" s="77"/>
      <c r="N76" s="77"/>
      <c r="O76" s="77"/>
      <c r="P76" s="77">
        <v>1</v>
      </c>
      <c r="Q76" s="136"/>
      <c r="R76" s="136"/>
      <c r="S76" s="136"/>
      <c r="T76" s="73">
        <f t="shared" si="5"/>
        <v>0</v>
      </c>
      <c r="U76" s="73"/>
      <c r="V76" s="182"/>
      <c r="W76" s="163"/>
      <c r="X76" s="60">
        <f>VLOOKUP(B76,'[3]ВОМ КГ-3 СОЭКС'!$C$3:$G$2063,5,0)</f>
        <v>38.200000000000003</v>
      </c>
      <c r="Y76" s="161">
        <f t="shared" si="3"/>
        <v>0</v>
      </c>
    </row>
    <row r="77" spans="1:25" x14ac:dyDescent="0.3">
      <c r="A77" s="131" t="s">
        <v>341</v>
      </c>
      <c r="B77" s="132" t="s">
        <v>2787</v>
      </c>
      <c r="C77" s="132" t="s">
        <v>4319</v>
      </c>
      <c r="D77" s="92">
        <v>1</v>
      </c>
      <c r="E77" s="133">
        <v>47.5</v>
      </c>
      <c r="F77" s="134">
        <v>47.5</v>
      </c>
      <c r="G77" s="135">
        <v>1.67</v>
      </c>
      <c r="H77" s="135">
        <v>1.67</v>
      </c>
      <c r="I77" s="92" t="s">
        <v>170</v>
      </c>
      <c r="J77" s="92">
        <f>VLOOKUP(B77,'[1]09.02.2026'!$C$1543:$J$2063,8,0)</f>
        <v>0</v>
      </c>
      <c r="K77" s="92">
        <f t="shared" si="4"/>
        <v>0</v>
      </c>
      <c r="L77" s="77"/>
      <c r="M77" s="77"/>
      <c r="N77" s="77"/>
      <c r="O77" s="77"/>
      <c r="P77" s="77">
        <v>1</v>
      </c>
      <c r="Q77" s="136"/>
      <c r="R77" s="136"/>
      <c r="S77" s="136"/>
      <c r="T77" s="73">
        <f t="shared" si="5"/>
        <v>0</v>
      </c>
      <c r="U77" s="73"/>
      <c r="V77" s="182"/>
      <c r="W77" s="163"/>
      <c r="X77" s="60">
        <f>VLOOKUP(B77,'[3]ВОМ КГ-3 СОЭКС'!$C$3:$G$2063,5,0)</f>
        <v>47.5</v>
      </c>
      <c r="Y77" s="161">
        <f t="shared" si="3"/>
        <v>0</v>
      </c>
    </row>
    <row r="78" spans="1:25" x14ac:dyDescent="0.3">
      <c r="A78" s="131" t="s">
        <v>344</v>
      </c>
      <c r="B78" s="132" t="s">
        <v>2788</v>
      </c>
      <c r="C78" s="132" t="s">
        <v>4320</v>
      </c>
      <c r="D78" s="92">
        <v>1</v>
      </c>
      <c r="E78" s="133">
        <v>35</v>
      </c>
      <c r="F78" s="134">
        <v>35</v>
      </c>
      <c r="G78" s="135">
        <v>1.25</v>
      </c>
      <c r="H78" s="135">
        <v>1.25</v>
      </c>
      <c r="I78" s="92" t="s">
        <v>170</v>
      </c>
      <c r="J78" s="92">
        <f>VLOOKUP(B78,'[1]09.02.2026'!$C$1543:$J$2063,8,0)</f>
        <v>0</v>
      </c>
      <c r="K78" s="92">
        <f t="shared" si="4"/>
        <v>0</v>
      </c>
      <c r="L78" s="77"/>
      <c r="M78" s="77"/>
      <c r="N78" s="77"/>
      <c r="O78" s="77"/>
      <c r="P78" s="77">
        <v>1</v>
      </c>
      <c r="Q78" s="136"/>
      <c r="R78" s="136"/>
      <c r="S78" s="136"/>
      <c r="T78" s="73">
        <f t="shared" si="5"/>
        <v>0</v>
      </c>
      <c r="U78" s="73"/>
      <c r="V78" s="182"/>
      <c r="W78" s="163"/>
      <c r="X78" s="60">
        <f>VLOOKUP(B78,'[3]ВОМ КГ-3 СОЭКС'!$C$3:$G$2063,5,0)</f>
        <v>35</v>
      </c>
      <c r="Y78" s="161">
        <f t="shared" si="3"/>
        <v>0</v>
      </c>
    </row>
    <row r="79" spans="1:25" x14ac:dyDescent="0.3">
      <c r="A79" s="131" t="s">
        <v>347</v>
      </c>
      <c r="B79" s="132" t="s">
        <v>2789</v>
      </c>
      <c r="C79" s="132" t="s">
        <v>4321</v>
      </c>
      <c r="D79" s="92">
        <v>2</v>
      </c>
      <c r="E79" s="133">
        <v>22.3</v>
      </c>
      <c r="F79" s="134">
        <v>44.6</v>
      </c>
      <c r="G79" s="135">
        <v>0.8</v>
      </c>
      <c r="H79" s="135">
        <v>1.6</v>
      </c>
      <c r="I79" s="92" t="s">
        <v>170</v>
      </c>
      <c r="J79" s="92">
        <f>VLOOKUP(B79,'[1]09.02.2026'!$C$1543:$J$2063,8,0)</f>
        <v>0</v>
      </c>
      <c r="K79" s="92">
        <f t="shared" si="4"/>
        <v>0</v>
      </c>
      <c r="L79" s="77"/>
      <c r="M79" s="77"/>
      <c r="N79" s="77"/>
      <c r="O79" s="77"/>
      <c r="P79" s="77">
        <v>2</v>
      </c>
      <c r="Q79" s="136"/>
      <c r="R79" s="136"/>
      <c r="S79" s="136"/>
      <c r="T79" s="73">
        <f t="shared" si="5"/>
        <v>0</v>
      </c>
      <c r="U79" s="73"/>
      <c r="V79" s="182"/>
      <c r="W79" s="163"/>
      <c r="X79" s="60">
        <f>VLOOKUP(B79,'[3]ВОМ КГ-3 СОЭКС'!$C$3:$G$2063,5,0)</f>
        <v>44.6</v>
      </c>
      <c r="Y79" s="161">
        <f t="shared" si="3"/>
        <v>0</v>
      </c>
    </row>
    <row r="80" spans="1:25" x14ac:dyDescent="0.3">
      <c r="A80" s="131" t="s">
        <v>350</v>
      </c>
      <c r="B80" s="132" t="s">
        <v>2790</v>
      </c>
      <c r="C80" s="132" t="s">
        <v>4322</v>
      </c>
      <c r="D80" s="92">
        <v>1</v>
      </c>
      <c r="E80" s="133">
        <v>17.2</v>
      </c>
      <c r="F80" s="134">
        <v>17.2</v>
      </c>
      <c r="G80" s="135">
        <v>0.62</v>
      </c>
      <c r="H80" s="135">
        <v>0.62</v>
      </c>
      <c r="I80" s="92" t="s">
        <v>170</v>
      </c>
      <c r="J80" s="92">
        <f>VLOOKUP(B80,'[1]09.02.2026'!$C$1543:$J$2063,8,0)</f>
        <v>0</v>
      </c>
      <c r="K80" s="92">
        <f t="shared" si="4"/>
        <v>0</v>
      </c>
      <c r="L80" s="77"/>
      <c r="M80" s="77"/>
      <c r="N80" s="77"/>
      <c r="O80" s="77"/>
      <c r="P80" s="77">
        <v>1</v>
      </c>
      <c r="Q80" s="136"/>
      <c r="R80" s="136"/>
      <c r="S80" s="136"/>
      <c r="T80" s="73">
        <f t="shared" si="5"/>
        <v>0</v>
      </c>
      <c r="U80" s="73"/>
      <c r="V80" s="182"/>
      <c r="W80" s="163"/>
      <c r="X80" s="60">
        <f>VLOOKUP(B80,'[3]ВОМ КГ-3 СОЭКС'!$C$3:$G$2063,5,0)</f>
        <v>17.2</v>
      </c>
      <c r="Y80" s="161">
        <f t="shared" si="3"/>
        <v>0</v>
      </c>
    </row>
    <row r="81" spans="1:25" x14ac:dyDescent="0.3">
      <c r="A81" s="131" t="s">
        <v>353</v>
      </c>
      <c r="B81" s="132" t="s">
        <v>2791</v>
      </c>
      <c r="C81" s="132" t="s">
        <v>4323</v>
      </c>
      <c r="D81" s="92">
        <v>1</v>
      </c>
      <c r="E81" s="133">
        <v>125</v>
      </c>
      <c r="F81" s="134">
        <v>125</v>
      </c>
      <c r="G81" s="135">
        <v>4.3899999999999997</v>
      </c>
      <c r="H81" s="135">
        <v>4.3899999999999997</v>
      </c>
      <c r="I81" s="92" t="s">
        <v>165</v>
      </c>
      <c r="J81" s="92">
        <f>VLOOKUP(B81,'[1]09.02.2026'!$C$1543:$J$2063,8,0)</f>
        <v>0</v>
      </c>
      <c r="K81" s="92">
        <f t="shared" si="4"/>
        <v>0</v>
      </c>
      <c r="L81" s="77"/>
      <c r="M81" s="77"/>
      <c r="N81" s="77"/>
      <c r="O81" s="77"/>
      <c r="P81" s="77">
        <v>1</v>
      </c>
      <c r="Q81" s="136"/>
      <c r="R81" s="136"/>
      <c r="S81" s="136"/>
      <c r="T81" s="73">
        <f t="shared" si="5"/>
        <v>0</v>
      </c>
      <c r="U81" s="73"/>
      <c r="V81" s="182"/>
      <c r="W81" s="163"/>
      <c r="X81" s="60">
        <f>VLOOKUP(B81,'[3]ВОМ КГ-3 СОЭКС'!$C$3:$G$2063,5,0)</f>
        <v>125</v>
      </c>
      <c r="Y81" s="161">
        <f t="shared" si="3"/>
        <v>0</v>
      </c>
    </row>
    <row r="82" spans="1:25" x14ac:dyDescent="0.3">
      <c r="A82" s="131" t="s">
        <v>355</v>
      </c>
      <c r="B82" s="132" t="s">
        <v>2792</v>
      </c>
      <c r="C82" s="132" t="s">
        <v>4324</v>
      </c>
      <c r="D82" s="92">
        <v>2</v>
      </c>
      <c r="E82" s="133">
        <v>28.4</v>
      </c>
      <c r="F82" s="134">
        <v>56.8</v>
      </c>
      <c r="G82" s="135">
        <v>1.01</v>
      </c>
      <c r="H82" s="135">
        <v>2.02</v>
      </c>
      <c r="I82" s="92" t="s">
        <v>170</v>
      </c>
      <c r="J82" s="92">
        <f>VLOOKUP(B82,'[1]09.02.2026'!$C$1543:$J$2063,8,0)</f>
        <v>0</v>
      </c>
      <c r="K82" s="92">
        <f t="shared" si="4"/>
        <v>0</v>
      </c>
      <c r="L82" s="77"/>
      <c r="M82" s="77"/>
      <c r="N82" s="77"/>
      <c r="O82" s="77"/>
      <c r="P82" s="77"/>
      <c r="Q82" s="136"/>
      <c r="R82" s="136"/>
      <c r="S82" s="136">
        <v>2</v>
      </c>
      <c r="T82" s="73">
        <f t="shared" si="5"/>
        <v>0</v>
      </c>
      <c r="U82" s="73"/>
      <c r="V82" s="182"/>
      <c r="W82" s="163"/>
      <c r="X82" s="60">
        <f>VLOOKUP(B82,'[3]ВОМ КГ-3 СОЭКС'!$C$3:$G$2063,5,0)</f>
        <v>56.8</v>
      </c>
      <c r="Y82" s="161">
        <f t="shared" si="3"/>
        <v>0</v>
      </c>
    </row>
    <row r="83" spans="1:25" x14ac:dyDescent="0.3">
      <c r="A83" s="131" t="s">
        <v>357</v>
      </c>
      <c r="B83" s="132" t="s">
        <v>2793</v>
      </c>
      <c r="C83" s="132" t="s">
        <v>4325</v>
      </c>
      <c r="D83" s="92">
        <v>4</v>
      </c>
      <c r="E83" s="133">
        <v>76.3</v>
      </c>
      <c r="F83" s="134">
        <v>305.2</v>
      </c>
      <c r="G83" s="135">
        <v>2.73</v>
      </c>
      <c r="H83" s="135">
        <v>10.92</v>
      </c>
      <c r="I83" s="92" t="s">
        <v>170</v>
      </c>
      <c r="J83" s="92">
        <f>VLOOKUP(B83,'[1]09.02.2026'!$C$1543:$J$2063,8,0)</f>
        <v>0</v>
      </c>
      <c r="K83" s="92">
        <f t="shared" si="4"/>
        <v>0</v>
      </c>
      <c r="L83" s="77"/>
      <c r="M83" s="77"/>
      <c r="N83" s="77"/>
      <c r="O83" s="77"/>
      <c r="P83" s="77"/>
      <c r="Q83" s="136"/>
      <c r="R83" s="136"/>
      <c r="S83" s="136">
        <v>4</v>
      </c>
      <c r="T83" s="73">
        <f t="shared" si="5"/>
        <v>0</v>
      </c>
      <c r="U83" s="73"/>
      <c r="V83" s="182"/>
      <c r="W83" s="163"/>
      <c r="X83" s="60">
        <f>VLOOKUP(B83,'[3]ВОМ КГ-3 СОЭКС'!$C$3:$G$2063,5,0)</f>
        <v>305.2</v>
      </c>
      <c r="Y83" s="161">
        <f t="shared" si="3"/>
        <v>0</v>
      </c>
    </row>
    <row r="84" spans="1:25" x14ac:dyDescent="0.3">
      <c r="A84" s="131" t="s">
        <v>359</v>
      </c>
      <c r="B84" s="132" t="s">
        <v>2794</v>
      </c>
      <c r="C84" s="132" t="s">
        <v>4326</v>
      </c>
      <c r="D84" s="92">
        <v>2</v>
      </c>
      <c r="E84" s="133">
        <v>48</v>
      </c>
      <c r="F84" s="134">
        <v>96</v>
      </c>
      <c r="G84" s="135">
        <v>1.7</v>
      </c>
      <c r="H84" s="135">
        <v>3.4</v>
      </c>
      <c r="I84" s="92" t="s">
        <v>170</v>
      </c>
      <c r="J84" s="92">
        <f>VLOOKUP(B84,'[1]09.02.2026'!$C$1543:$J$2063,8,0)</f>
        <v>0</v>
      </c>
      <c r="K84" s="92">
        <f t="shared" si="4"/>
        <v>0</v>
      </c>
      <c r="L84" s="77"/>
      <c r="M84" s="77"/>
      <c r="N84" s="77"/>
      <c r="O84" s="77"/>
      <c r="P84" s="77"/>
      <c r="Q84" s="136"/>
      <c r="R84" s="136"/>
      <c r="S84" s="136">
        <v>2</v>
      </c>
      <c r="T84" s="73">
        <f t="shared" si="5"/>
        <v>0</v>
      </c>
      <c r="U84" s="73"/>
      <c r="V84" s="182"/>
      <c r="W84" s="163"/>
      <c r="X84" s="60">
        <f>VLOOKUP(B84,'[3]ВОМ КГ-3 СОЭКС'!$C$3:$G$2063,5,0)</f>
        <v>96</v>
      </c>
      <c r="Y84" s="161">
        <f t="shared" si="3"/>
        <v>0</v>
      </c>
    </row>
    <row r="85" spans="1:25" x14ac:dyDescent="0.3">
      <c r="A85" s="131" t="s">
        <v>361</v>
      </c>
      <c r="B85" s="132" t="s">
        <v>2795</v>
      </c>
      <c r="C85" s="132" t="s">
        <v>4327</v>
      </c>
      <c r="D85" s="92">
        <v>2</v>
      </c>
      <c r="E85" s="133">
        <v>71.3</v>
      </c>
      <c r="F85" s="134">
        <v>142.6</v>
      </c>
      <c r="G85" s="135">
        <v>2.5499999999999998</v>
      </c>
      <c r="H85" s="135">
        <v>5.0999999999999996</v>
      </c>
      <c r="I85" s="92" t="s">
        <v>170</v>
      </c>
      <c r="J85" s="92">
        <f>VLOOKUP(B85,'[1]09.02.2026'!$C$1543:$J$2063,8,0)</f>
        <v>0</v>
      </c>
      <c r="K85" s="92">
        <f t="shared" si="4"/>
        <v>0</v>
      </c>
      <c r="L85" s="77"/>
      <c r="M85" s="77"/>
      <c r="N85" s="77"/>
      <c r="O85" s="77"/>
      <c r="P85" s="77"/>
      <c r="Q85" s="136"/>
      <c r="R85" s="136"/>
      <c r="S85" s="136">
        <v>2</v>
      </c>
      <c r="T85" s="73">
        <f t="shared" si="5"/>
        <v>0</v>
      </c>
      <c r="U85" s="73"/>
      <c r="V85" s="182"/>
      <c r="W85" s="163"/>
      <c r="X85" s="60">
        <f>VLOOKUP(B85,'[3]ВОМ КГ-3 СОЭКС'!$C$3:$G$2063,5,0)</f>
        <v>142.6</v>
      </c>
      <c r="Y85" s="161">
        <f t="shared" si="3"/>
        <v>0</v>
      </c>
    </row>
    <row r="86" spans="1:25" x14ac:dyDescent="0.3">
      <c r="A86" s="131" t="s">
        <v>363</v>
      </c>
      <c r="B86" s="132" t="s">
        <v>2796</v>
      </c>
      <c r="C86" s="132" t="s">
        <v>4328</v>
      </c>
      <c r="D86" s="92">
        <v>4</v>
      </c>
      <c r="E86" s="133">
        <v>80.400000000000006</v>
      </c>
      <c r="F86" s="134">
        <v>321.60000000000002</v>
      </c>
      <c r="G86" s="135">
        <v>2.85</v>
      </c>
      <c r="H86" s="135">
        <v>11.4</v>
      </c>
      <c r="I86" s="92" t="s">
        <v>170</v>
      </c>
      <c r="J86" s="92">
        <f>VLOOKUP(B86,'[1]09.02.2026'!$C$1543:$J$2063,8,0)</f>
        <v>0</v>
      </c>
      <c r="K86" s="92">
        <f t="shared" si="4"/>
        <v>0</v>
      </c>
      <c r="L86" s="77"/>
      <c r="M86" s="77"/>
      <c r="N86" s="77"/>
      <c r="O86" s="77"/>
      <c r="P86" s="77"/>
      <c r="Q86" s="136"/>
      <c r="R86" s="136"/>
      <c r="S86" s="136">
        <v>4</v>
      </c>
      <c r="T86" s="73">
        <f t="shared" si="5"/>
        <v>0</v>
      </c>
      <c r="U86" s="73"/>
      <c r="V86" s="182"/>
      <c r="W86" s="163"/>
      <c r="X86" s="60">
        <f>VLOOKUP(B86,'[3]ВОМ КГ-3 СОЭКС'!$C$3:$G$2063,5,0)</f>
        <v>321.60000000000002</v>
      </c>
      <c r="Y86" s="161">
        <f t="shared" si="3"/>
        <v>0</v>
      </c>
    </row>
    <row r="87" spans="1:25" x14ac:dyDescent="0.3">
      <c r="A87" s="131" t="s">
        <v>365</v>
      </c>
      <c r="B87" s="132" t="s">
        <v>2797</v>
      </c>
      <c r="C87" s="132" t="s">
        <v>4329</v>
      </c>
      <c r="D87" s="92">
        <v>4</v>
      </c>
      <c r="E87" s="133">
        <v>76.400000000000006</v>
      </c>
      <c r="F87" s="134">
        <v>305.60000000000002</v>
      </c>
      <c r="G87" s="135">
        <v>2.74</v>
      </c>
      <c r="H87" s="135">
        <v>10.96</v>
      </c>
      <c r="I87" s="92" t="s">
        <v>170</v>
      </c>
      <c r="J87" s="92">
        <f>VLOOKUP(B87,'[1]09.02.2026'!$C$1543:$J$2063,8,0)</f>
        <v>0</v>
      </c>
      <c r="K87" s="92">
        <f t="shared" si="4"/>
        <v>0</v>
      </c>
      <c r="L87" s="77"/>
      <c r="M87" s="77"/>
      <c r="N87" s="77"/>
      <c r="O87" s="77"/>
      <c r="P87" s="77"/>
      <c r="Q87" s="136"/>
      <c r="R87" s="136"/>
      <c r="S87" s="136">
        <v>4</v>
      </c>
      <c r="T87" s="73">
        <f t="shared" si="5"/>
        <v>0</v>
      </c>
      <c r="U87" s="73"/>
      <c r="V87" s="182"/>
      <c r="W87" s="163"/>
      <c r="X87" s="60">
        <f>VLOOKUP(B87,'[3]ВОМ КГ-3 СОЭКС'!$C$3:$G$2063,5,0)</f>
        <v>305.60000000000002</v>
      </c>
      <c r="Y87" s="161">
        <f t="shared" si="3"/>
        <v>0</v>
      </c>
    </row>
    <row r="88" spans="1:25" x14ac:dyDescent="0.3">
      <c r="A88" s="131" t="s">
        <v>367</v>
      </c>
      <c r="B88" s="132" t="s">
        <v>2798</v>
      </c>
      <c r="C88" s="132" t="s">
        <v>4330</v>
      </c>
      <c r="D88" s="92">
        <v>3</v>
      </c>
      <c r="E88" s="133">
        <v>78.2</v>
      </c>
      <c r="F88" s="134">
        <v>234.6</v>
      </c>
      <c r="G88" s="135">
        <v>2.79</v>
      </c>
      <c r="H88" s="135">
        <v>8.3699999999999992</v>
      </c>
      <c r="I88" s="92" t="s">
        <v>170</v>
      </c>
      <c r="J88" s="92">
        <f>VLOOKUP(B88,'[1]09.02.2026'!$C$1543:$J$2063,8,0)</f>
        <v>0</v>
      </c>
      <c r="K88" s="92">
        <f t="shared" si="4"/>
        <v>0</v>
      </c>
      <c r="L88" s="77"/>
      <c r="M88" s="77"/>
      <c r="N88" s="77"/>
      <c r="O88" s="77"/>
      <c r="P88" s="77"/>
      <c r="Q88" s="136"/>
      <c r="R88" s="136"/>
      <c r="S88" s="136">
        <v>3</v>
      </c>
      <c r="T88" s="73">
        <f t="shared" si="5"/>
        <v>0</v>
      </c>
      <c r="U88" s="73"/>
      <c r="V88" s="182"/>
      <c r="W88" s="163"/>
      <c r="X88" s="60">
        <f>VLOOKUP(B88,'[3]ВОМ КГ-3 СОЭКС'!$C$3:$G$2063,5,0)</f>
        <v>234.6</v>
      </c>
      <c r="Y88" s="161">
        <f t="shared" si="3"/>
        <v>0</v>
      </c>
    </row>
    <row r="89" spans="1:25" x14ac:dyDescent="0.3">
      <c r="A89" s="131" t="s">
        <v>369</v>
      </c>
      <c r="B89" s="132" t="s">
        <v>2799</v>
      </c>
      <c r="C89" s="132" t="s">
        <v>4331</v>
      </c>
      <c r="D89" s="92">
        <v>2</v>
      </c>
      <c r="E89" s="133">
        <v>78.2</v>
      </c>
      <c r="F89" s="134">
        <v>156.4</v>
      </c>
      <c r="G89" s="135">
        <v>2.79</v>
      </c>
      <c r="H89" s="135">
        <v>5.58</v>
      </c>
      <c r="I89" s="92" t="s">
        <v>170</v>
      </c>
      <c r="J89" s="92">
        <f>VLOOKUP(B89,'[1]09.02.2026'!$C$1543:$J$2063,8,0)</f>
        <v>0</v>
      </c>
      <c r="K89" s="92">
        <f t="shared" si="4"/>
        <v>0</v>
      </c>
      <c r="L89" s="77"/>
      <c r="M89" s="77"/>
      <c r="N89" s="77"/>
      <c r="O89" s="77"/>
      <c r="P89" s="77"/>
      <c r="Q89" s="136"/>
      <c r="R89" s="136"/>
      <c r="S89" s="136">
        <v>2</v>
      </c>
      <c r="T89" s="73">
        <f t="shared" si="5"/>
        <v>0</v>
      </c>
      <c r="U89" s="73"/>
      <c r="V89" s="182"/>
      <c r="W89" s="163"/>
      <c r="X89" s="60">
        <f>VLOOKUP(B89,'[3]ВОМ КГ-3 СОЭКС'!$C$3:$G$2063,5,0)</f>
        <v>156.4</v>
      </c>
      <c r="Y89" s="161">
        <f t="shared" si="3"/>
        <v>0</v>
      </c>
    </row>
    <row r="90" spans="1:25" x14ac:dyDescent="0.3">
      <c r="A90" s="131" t="s">
        <v>371</v>
      </c>
      <c r="B90" s="132" t="s">
        <v>2800</v>
      </c>
      <c r="C90" s="132" t="s">
        <v>4332</v>
      </c>
      <c r="D90" s="92">
        <v>2</v>
      </c>
      <c r="E90" s="133">
        <v>48</v>
      </c>
      <c r="F90" s="134">
        <v>96</v>
      </c>
      <c r="G90" s="135">
        <v>1.7</v>
      </c>
      <c r="H90" s="135">
        <v>3.4</v>
      </c>
      <c r="I90" s="92" t="s">
        <v>170</v>
      </c>
      <c r="J90" s="92">
        <f>VLOOKUP(B90,'[1]09.02.2026'!$C$1543:$J$2063,8,0)</f>
        <v>0</v>
      </c>
      <c r="K90" s="92">
        <f t="shared" si="4"/>
        <v>0</v>
      </c>
      <c r="L90" s="77"/>
      <c r="M90" s="77"/>
      <c r="N90" s="77"/>
      <c r="O90" s="77"/>
      <c r="P90" s="77"/>
      <c r="Q90" s="136"/>
      <c r="R90" s="136"/>
      <c r="S90" s="136">
        <v>2</v>
      </c>
      <c r="T90" s="73">
        <f t="shared" si="5"/>
        <v>0</v>
      </c>
      <c r="U90" s="73"/>
      <c r="V90" s="182"/>
      <c r="W90" s="163"/>
      <c r="X90" s="60">
        <f>VLOOKUP(B90,'[3]ВОМ КГ-3 СОЭКС'!$C$3:$G$2063,5,0)</f>
        <v>96</v>
      </c>
      <c r="Y90" s="161">
        <f t="shared" si="3"/>
        <v>0</v>
      </c>
    </row>
    <row r="91" spans="1:25" x14ac:dyDescent="0.3">
      <c r="A91" s="131" t="s">
        <v>373</v>
      </c>
      <c r="B91" s="132" t="s">
        <v>2801</v>
      </c>
      <c r="C91" s="132" t="s">
        <v>4333</v>
      </c>
      <c r="D91" s="92">
        <v>4</v>
      </c>
      <c r="E91" s="133">
        <v>76.3</v>
      </c>
      <c r="F91" s="134">
        <v>305.2</v>
      </c>
      <c r="G91" s="135">
        <v>2.73</v>
      </c>
      <c r="H91" s="135">
        <v>10.92</v>
      </c>
      <c r="I91" s="92" t="s">
        <v>170</v>
      </c>
      <c r="J91" s="92">
        <f>VLOOKUP(B91,'[1]09.02.2026'!$C$1543:$J$2063,8,0)</f>
        <v>0</v>
      </c>
      <c r="K91" s="92">
        <f t="shared" si="4"/>
        <v>0</v>
      </c>
      <c r="L91" s="77"/>
      <c r="M91" s="77"/>
      <c r="N91" s="77"/>
      <c r="O91" s="77"/>
      <c r="P91" s="77"/>
      <c r="Q91" s="136"/>
      <c r="R91" s="136"/>
      <c r="S91" s="136">
        <v>4</v>
      </c>
      <c r="T91" s="73">
        <f t="shared" si="5"/>
        <v>0</v>
      </c>
      <c r="U91" s="73"/>
      <c r="V91" s="182"/>
      <c r="W91" s="163"/>
      <c r="X91" s="60">
        <f>VLOOKUP(B91,'[3]ВОМ КГ-3 СОЭКС'!$C$3:$G$2063,5,0)</f>
        <v>305.2</v>
      </c>
      <c r="Y91" s="161">
        <f t="shared" si="3"/>
        <v>0</v>
      </c>
    </row>
    <row r="92" spans="1:25" x14ac:dyDescent="0.3">
      <c r="A92" s="131" t="s">
        <v>375</v>
      </c>
      <c r="B92" s="132" t="s">
        <v>2802</v>
      </c>
      <c r="C92" s="132" t="s">
        <v>4334</v>
      </c>
      <c r="D92" s="92">
        <v>2</v>
      </c>
      <c r="E92" s="133">
        <v>28.9</v>
      </c>
      <c r="F92" s="134">
        <v>57.8</v>
      </c>
      <c r="G92" s="135">
        <v>1.03</v>
      </c>
      <c r="H92" s="135">
        <v>2.06</v>
      </c>
      <c r="I92" s="92" t="s">
        <v>170</v>
      </c>
      <c r="J92" s="92">
        <f>VLOOKUP(B92,'[1]09.02.2026'!$C$1543:$J$2063,8,0)</f>
        <v>0</v>
      </c>
      <c r="K92" s="92">
        <f t="shared" si="4"/>
        <v>0</v>
      </c>
      <c r="L92" s="77"/>
      <c r="M92" s="77"/>
      <c r="N92" s="77"/>
      <c r="O92" s="77"/>
      <c r="P92" s="77"/>
      <c r="Q92" s="136"/>
      <c r="R92" s="136"/>
      <c r="S92" s="136">
        <v>2</v>
      </c>
      <c r="T92" s="73">
        <f t="shared" si="5"/>
        <v>0</v>
      </c>
      <c r="U92" s="73"/>
      <c r="V92" s="182"/>
      <c r="W92" s="163"/>
      <c r="X92" s="60">
        <f>VLOOKUP(B92,'[3]ВОМ КГ-3 СОЭКС'!$C$3:$G$2063,5,0)</f>
        <v>57.8</v>
      </c>
      <c r="Y92" s="161">
        <f t="shared" si="3"/>
        <v>0</v>
      </c>
    </row>
    <row r="93" spans="1:25" x14ac:dyDescent="0.3">
      <c r="A93" s="131" t="s">
        <v>377</v>
      </c>
      <c r="B93" s="132" t="s">
        <v>2803</v>
      </c>
      <c r="C93" s="132" t="s">
        <v>4335</v>
      </c>
      <c r="D93" s="92">
        <v>1</v>
      </c>
      <c r="E93" s="133">
        <v>270.3</v>
      </c>
      <c r="F93" s="134">
        <v>270.3</v>
      </c>
      <c r="G93" s="135">
        <v>9.6199999999999992</v>
      </c>
      <c r="H93" s="135">
        <v>9.6199999999999992</v>
      </c>
      <c r="I93" s="92" t="s">
        <v>170</v>
      </c>
      <c r="J93" s="92">
        <f>VLOOKUP(B93,'[1]09.02.2026'!$C$1543:$J$2063,8,0)</f>
        <v>0</v>
      </c>
      <c r="K93" s="92">
        <f t="shared" si="4"/>
        <v>0</v>
      </c>
      <c r="L93" s="77"/>
      <c r="M93" s="77"/>
      <c r="N93" s="77"/>
      <c r="O93" s="77"/>
      <c r="P93" s="77"/>
      <c r="Q93" s="136"/>
      <c r="R93" s="136"/>
      <c r="S93" s="136">
        <v>1</v>
      </c>
      <c r="T93" s="73">
        <f t="shared" si="5"/>
        <v>0</v>
      </c>
      <c r="U93" s="73"/>
      <c r="V93" s="182"/>
      <c r="W93" s="163"/>
      <c r="X93" s="60">
        <f>VLOOKUP(B93,'[3]ВОМ КГ-3 СОЭКС'!$C$3:$G$2063,5,0)</f>
        <v>270.3</v>
      </c>
      <c r="Y93" s="161">
        <f t="shared" si="3"/>
        <v>0</v>
      </c>
    </row>
    <row r="94" spans="1:25" x14ac:dyDescent="0.3">
      <c r="A94" s="131" t="s">
        <v>380</v>
      </c>
      <c r="B94" s="132" t="s">
        <v>2804</v>
      </c>
      <c r="C94" s="132" t="s">
        <v>4336</v>
      </c>
      <c r="D94" s="92">
        <v>1</v>
      </c>
      <c r="E94" s="133">
        <v>3757.4</v>
      </c>
      <c r="F94" s="134">
        <v>3757.4</v>
      </c>
      <c r="G94" s="135">
        <v>45.14</v>
      </c>
      <c r="H94" s="135">
        <v>45.14</v>
      </c>
      <c r="I94" s="92" t="s">
        <v>165</v>
      </c>
      <c r="J94" s="92">
        <f>VLOOKUP(B94,'[1]09.02.2026'!$C$1543:$J$2063,8,0)</f>
        <v>0</v>
      </c>
      <c r="K94" s="92">
        <f t="shared" si="4"/>
        <v>0</v>
      </c>
      <c r="L94" s="77">
        <v>1</v>
      </c>
      <c r="M94" s="77"/>
      <c r="N94" s="77"/>
      <c r="O94" s="77"/>
      <c r="P94" s="77"/>
      <c r="Q94" s="136"/>
      <c r="R94" s="136"/>
      <c r="S94" s="136"/>
      <c r="T94" s="73">
        <f t="shared" si="5"/>
        <v>0</v>
      </c>
      <c r="U94" s="73"/>
      <c r="V94" s="182"/>
      <c r="W94" s="163"/>
      <c r="X94" s="60">
        <f>VLOOKUP(B94,'[3]ВОМ КГ-3 СОЭКС'!$C$3:$G$2063,5,0)</f>
        <v>3757.4</v>
      </c>
      <c r="Y94" s="161">
        <f t="shared" si="3"/>
        <v>0</v>
      </c>
    </row>
    <row r="95" spans="1:25" x14ac:dyDescent="0.3">
      <c r="A95" s="131" t="s">
        <v>383</v>
      </c>
      <c r="B95" s="132" t="s">
        <v>2805</v>
      </c>
      <c r="C95" s="132" t="s">
        <v>4337</v>
      </c>
      <c r="D95" s="92">
        <v>8</v>
      </c>
      <c r="E95" s="133">
        <v>3763.7</v>
      </c>
      <c r="F95" s="134">
        <v>30109.599999999999</v>
      </c>
      <c r="G95" s="135">
        <v>45.26</v>
      </c>
      <c r="H95" s="135">
        <v>362.08</v>
      </c>
      <c r="I95" s="92" t="s">
        <v>165</v>
      </c>
      <c r="J95" s="92">
        <f>VLOOKUP(B95,'[1]09.02.2026'!$C$1543:$J$2063,8,0)</f>
        <v>0</v>
      </c>
      <c r="K95" s="92">
        <f t="shared" si="4"/>
        <v>0</v>
      </c>
      <c r="L95" s="77"/>
      <c r="M95" s="77">
        <v>2</v>
      </c>
      <c r="N95" s="77">
        <v>2</v>
      </c>
      <c r="O95" s="77">
        <v>1</v>
      </c>
      <c r="P95" s="77"/>
      <c r="Q95" s="136">
        <v>2</v>
      </c>
      <c r="R95" s="136">
        <v>1</v>
      </c>
      <c r="S95" s="136"/>
      <c r="T95" s="73">
        <f t="shared" si="5"/>
        <v>0</v>
      </c>
      <c r="U95" s="73"/>
      <c r="V95" s="182"/>
      <c r="W95" s="163"/>
      <c r="X95" s="60">
        <f>VLOOKUP(B95,'[3]ВОМ КГ-3 СОЭКС'!$C$3:$G$2063,5,0)</f>
        <v>30109.599999999999</v>
      </c>
      <c r="Y95" s="161">
        <f t="shared" si="3"/>
        <v>0</v>
      </c>
    </row>
    <row r="96" spans="1:25" x14ac:dyDescent="0.3">
      <c r="A96" s="131" t="s">
        <v>386</v>
      </c>
      <c r="B96" s="132" t="s">
        <v>2806</v>
      </c>
      <c r="C96" s="132" t="s">
        <v>4338</v>
      </c>
      <c r="D96" s="92">
        <v>1</v>
      </c>
      <c r="E96" s="133">
        <v>3796.9</v>
      </c>
      <c r="F96" s="134">
        <v>3796.9</v>
      </c>
      <c r="G96" s="135">
        <v>46.04</v>
      </c>
      <c r="H96" s="135">
        <v>46.04</v>
      </c>
      <c r="I96" s="92" t="s">
        <v>165</v>
      </c>
      <c r="J96" s="92">
        <f>VLOOKUP(B96,'[1]09.02.2026'!$C$1543:$J$2063,8,0)</f>
        <v>0</v>
      </c>
      <c r="K96" s="92">
        <f t="shared" si="4"/>
        <v>0</v>
      </c>
      <c r="L96" s="77"/>
      <c r="M96" s="77"/>
      <c r="N96" s="77"/>
      <c r="O96" s="77">
        <v>1</v>
      </c>
      <c r="P96" s="77"/>
      <c r="Q96" s="136"/>
      <c r="R96" s="136"/>
      <c r="S96" s="136"/>
      <c r="T96" s="73">
        <f t="shared" si="5"/>
        <v>0</v>
      </c>
      <c r="U96" s="73"/>
      <c r="V96" s="182"/>
      <c r="W96" s="163"/>
      <c r="X96" s="60">
        <f>VLOOKUP(B96,'[3]ВОМ КГ-3 СОЭКС'!$C$3:$G$2063,5,0)</f>
        <v>3796.9</v>
      </c>
      <c r="Y96" s="161">
        <f t="shared" si="3"/>
        <v>0</v>
      </c>
    </row>
    <row r="97" spans="1:25" x14ac:dyDescent="0.3">
      <c r="A97" s="131" t="s">
        <v>389</v>
      </c>
      <c r="B97" s="132" t="s">
        <v>2807</v>
      </c>
      <c r="C97" s="132" t="s">
        <v>4339</v>
      </c>
      <c r="D97" s="92">
        <v>1</v>
      </c>
      <c r="E97" s="133">
        <v>3785.3</v>
      </c>
      <c r="F97" s="134">
        <v>3785.3</v>
      </c>
      <c r="G97" s="135">
        <v>45.84</v>
      </c>
      <c r="H97" s="135">
        <v>45.84</v>
      </c>
      <c r="I97" s="92" t="s">
        <v>165</v>
      </c>
      <c r="J97" s="92">
        <f>VLOOKUP(B97,'[1]09.02.2026'!$C$1543:$J$2063,8,0)</f>
        <v>0</v>
      </c>
      <c r="K97" s="92">
        <f t="shared" si="4"/>
        <v>0</v>
      </c>
      <c r="L97" s="77"/>
      <c r="M97" s="77"/>
      <c r="N97" s="77"/>
      <c r="O97" s="77"/>
      <c r="P97" s="77">
        <v>1</v>
      </c>
      <c r="Q97" s="136"/>
      <c r="R97" s="136"/>
      <c r="S97" s="136"/>
      <c r="T97" s="73">
        <f t="shared" si="5"/>
        <v>0</v>
      </c>
      <c r="U97" s="73"/>
      <c r="V97" s="182"/>
      <c r="W97" s="163"/>
      <c r="X97" s="60">
        <f>VLOOKUP(B97,'[3]ВОМ КГ-3 СОЭКС'!$C$3:$G$2063,5,0)</f>
        <v>3785.3</v>
      </c>
      <c r="Y97" s="161">
        <f t="shared" si="3"/>
        <v>0</v>
      </c>
    </row>
    <row r="98" spans="1:25" x14ac:dyDescent="0.3">
      <c r="A98" s="131" t="s">
        <v>392</v>
      </c>
      <c r="B98" s="132" t="s">
        <v>2808</v>
      </c>
      <c r="C98" s="132" t="s">
        <v>4340</v>
      </c>
      <c r="D98" s="92">
        <v>1</v>
      </c>
      <c r="E98" s="133">
        <v>3796.9</v>
      </c>
      <c r="F98" s="134">
        <v>3796.9</v>
      </c>
      <c r="G98" s="135">
        <v>46.04</v>
      </c>
      <c r="H98" s="135">
        <v>46.04</v>
      </c>
      <c r="I98" s="92" t="s">
        <v>165</v>
      </c>
      <c r="J98" s="92">
        <f>VLOOKUP(B98,'[1]09.02.2026'!$C$1543:$J$2063,8,0)</f>
        <v>0</v>
      </c>
      <c r="K98" s="92">
        <f t="shared" si="4"/>
        <v>0</v>
      </c>
      <c r="L98" s="77"/>
      <c r="M98" s="77"/>
      <c r="N98" s="77"/>
      <c r="O98" s="77"/>
      <c r="P98" s="77">
        <v>1</v>
      </c>
      <c r="Q98" s="136"/>
      <c r="R98" s="136"/>
      <c r="S98" s="136"/>
      <c r="T98" s="73">
        <f t="shared" si="5"/>
        <v>0</v>
      </c>
      <c r="U98" s="73"/>
      <c r="V98" s="182"/>
      <c r="W98" s="163"/>
      <c r="X98" s="60">
        <f>VLOOKUP(B98,'[3]ВОМ КГ-3 СОЭКС'!$C$3:$G$2063,5,0)</f>
        <v>3796.9</v>
      </c>
      <c r="Y98" s="161">
        <f t="shared" si="3"/>
        <v>0</v>
      </c>
    </row>
    <row r="99" spans="1:25" x14ac:dyDescent="0.3">
      <c r="A99" s="131" t="s">
        <v>395</v>
      </c>
      <c r="B99" s="132" t="s">
        <v>2809</v>
      </c>
      <c r="C99" s="132" t="s">
        <v>4341</v>
      </c>
      <c r="D99" s="92">
        <v>1</v>
      </c>
      <c r="E99" s="133">
        <v>3763.7</v>
      </c>
      <c r="F99" s="134">
        <v>3763.7</v>
      </c>
      <c r="G99" s="135">
        <v>45.26</v>
      </c>
      <c r="H99" s="135">
        <v>45.26</v>
      </c>
      <c r="I99" s="92" t="s">
        <v>165</v>
      </c>
      <c r="J99" s="92">
        <f>VLOOKUP(B99,'[1]09.02.2026'!$C$1543:$J$2063,8,0)</f>
        <v>0</v>
      </c>
      <c r="K99" s="92">
        <f t="shared" si="4"/>
        <v>0</v>
      </c>
      <c r="L99" s="77"/>
      <c r="M99" s="77"/>
      <c r="N99" s="77"/>
      <c r="O99" s="77"/>
      <c r="P99" s="77"/>
      <c r="Q99" s="136"/>
      <c r="R99" s="136">
        <v>1</v>
      </c>
      <c r="S99" s="136"/>
      <c r="T99" s="73">
        <f t="shared" si="5"/>
        <v>0</v>
      </c>
      <c r="U99" s="73"/>
      <c r="V99" s="182"/>
      <c r="W99" s="163"/>
      <c r="X99" s="60">
        <f>VLOOKUP(B99,'[3]ВОМ КГ-3 СОЭКС'!$C$3:$G$2063,5,0)</f>
        <v>3763.7</v>
      </c>
      <c r="Y99" s="161">
        <f t="shared" si="3"/>
        <v>0</v>
      </c>
    </row>
    <row r="100" spans="1:25" x14ac:dyDescent="0.3">
      <c r="A100" s="131" t="s">
        <v>398</v>
      </c>
      <c r="B100" s="132" t="s">
        <v>2810</v>
      </c>
      <c r="C100" s="132" t="s">
        <v>4342</v>
      </c>
      <c r="D100" s="92">
        <v>1</v>
      </c>
      <c r="E100" s="133">
        <v>1636.9</v>
      </c>
      <c r="F100" s="134">
        <v>1636.9</v>
      </c>
      <c r="G100" s="135">
        <v>27.65</v>
      </c>
      <c r="H100" s="135">
        <v>27.65</v>
      </c>
      <c r="I100" s="92" t="s">
        <v>165</v>
      </c>
      <c r="J100" s="92">
        <f>VLOOKUP(B100,'[1]09.02.2026'!$C$1543:$J$2063,8,0)</f>
        <v>0</v>
      </c>
      <c r="K100" s="92">
        <f t="shared" si="4"/>
        <v>0</v>
      </c>
      <c r="L100" s="77"/>
      <c r="M100" s="77"/>
      <c r="N100" s="77"/>
      <c r="O100" s="77"/>
      <c r="P100" s="77"/>
      <c r="Q100" s="136"/>
      <c r="R100" s="136"/>
      <c r="S100" s="136">
        <v>1</v>
      </c>
      <c r="T100" s="73">
        <f t="shared" si="5"/>
        <v>0</v>
      </c>
      <c r="U100" s="73"/>
      <c r="V100" s="182"/>
      <c r="W100" s="163"/>
      <c r="X100" s="60">
        <f>VLOOKUP(B100,'[3]ВОМ КГ-3 СОЭКС'!$C$3:$G$2063,5,0)</f>
        <v>1636.9</v>
      </c>
      <c r="Y100" s="161">
        <f t="shared" si="3"/>
        <v>0</v>
      </c>
    </row>
    <row r="101" spans="1:25" x14ac:dyDescent="0.3">
      <c r="A101" s="131" t="s">
        <v>401</v>
      </c>
      <c r="B101" s="132" t="s">
        <v>2811</v>
      </c>
      <c r="C101" s="132" t="s">
        <v>4343</v>
      </c>
      <c r="D101" s="92">
        <v>2</v>
      </c>
      <c r="E101" s="133">
        <v>637.29999999999995</v>
      </c>
      <c r="F101" s="134">
        <v>1274.5999999999999</v>
      </c>
      <c r="G101" s="135">
        <v>16.39</v>
      </c>
      <c r="H101" s="135">
        <v>32.78</v>
      </c>
      <c r="I101" s="92" t="s">
        <v>170</v>
      </c>
      <c r="J101" s="92">
        <f>VLOOKUP(B101,'[1]09.02.2026'!$C$1543:$J$2063,8,0)</f>
        <v>0</v>
      </c>
      <c r="K101" s="92">
        <f t="shared" si="4"/>
        <v>0</v>
      </c>
      <c r="L101" s="77"/>
      <c r="M101" s="77"/>
      <c r="N101" s="77"/>
      <c r="O101" s="77"/>
      <c r="P101" s="77"/>
      <c r="Q101" s="136"/>
      <c r="R101" s="136"/>
      <c r="S101" s="136">
        <v>2</v>
      </c>
      <c r="T101" s="73">
        <f t="shared" si="5"/>
        <v>0</v>
      </c>
      <c r="U101" s="73"/>
      <c r="V101" s="182"/>
      <c r="W101" s="163"/>
      <c r="X101" s="60">
        <f>VLOOKUP(B101,'[3]ВОМ КГ-3 СОЭКС'!$C$3:$G$2063,5,0)</f>
        <v>1274.5999999999999</v>
      </c>
      <c r="Y101" s="161">
        <f t="shared" si="3"/>
        <v>0</v>
      </c>
    </row>
    <row r="102" spans="1:25" x14ac:dyDescent="0.3">
      <c r="A102" s="131" t="s">
        <v>404</v>
      </c>
      <c r="B102" s="132" t="s">
        <v>2812</v>
      </c>
      <c r="C102" s="132" t="s">
        <v>4344</v>
      </c>
      <c r="D102" s="92">
        <v>2</v>
      </c>
      <c r="E102" s="133">
        <v>637.29999999999995</v>
      </c>
      <c r="F102" s="134">
        <v>1274.5999999999999</v>
      </c>
      <c r="G102" s="135">
        <v>16.39</v>
      </c>
      <c r="H102" s="135">
        <v>32.78</v>
      </c>
      <c r="I102" s="92" t="s">
        <v>170</v>
      </c>
      <c r="J102" s="92">
        <f>VLOOKUP(B102,'[1]09.02.2026'!$C$1543:$J$2063,8,0)</f>
        <v>0</v>
      </c>
      <c r="K102" s="92">
        <f t="shared" si="4"/>
        <v>0</v>
      </c>
      <c r="L102" s="77"/>
      <c r="M102" s="77"/>
      <c r="N102" s="77"/>
      <c r="O102" s="77"/>
      <c r="P102" s="77"/>
      <c r="Q102" s="136"/>
      <c r="R102" s="136"/>
      <c r="S102" s="136">
        <v>2</v>
      </c>
      <c r="T102" s="73">
        <f t="shared" si="5"/>
        <v>0</v>
      </c>
      <c r="U102" s="73"/>
      <c r="V102" s="182"/>
      <c r="W102" s="163"/>
      <c r="X102" s="60">
        <f>VLOOKUP(B102,'[3]ВОМ КГ-3 СОЭКС'!$C$3:$G$2063,5,0)</f>
        <v>1274.5999999999999</v>
      </c>
      <c r="Y102" s="161">
        <f t="shared" si="3"/>
        <v>0</v>
      </c>
    </row>
    <row r="103" spans="1:25" x14ac:dyDescent="0.3">
      <c r="A103" s="131" t="s">
        <v>407</v>
      </c>
      <c r="B103" s="132" t="s">
        <v>2813</v>
      </c>
      <c r="C103" s="132" t="s">
        <v>4345</v>
      </c>
      <c r="D103" s="92">
        <v>1</v>
      </c>
      <c r="E103" s="133">
        <v>791.2</v>
      </c>
      <c r="F103" s="134">
        <v>791.2</v>
      </c>
      <c r="G103" s="135">
        <v>17.14</v>
      </c>
      <c r="H103" s="135">
        <v>17.14</v>
      </c>
      <c r="I103" s="92" t="s">
        <v>170</v>
      </c>
      <c r="J103" s="92">
        <f>VLOOKUP(B103,'[1]09.02.2026'!$C$1543:$J$2063,8,0)</f>
        <v>0</v>
      </c>
      <c r="K103" s="92">
        <f t="shared" si="4"/>
        <v>0</v>
      </c>
      <c r="L103" s="77"/>
      <c r="M103" s="77"/>
      <c r="N103" s="77"/>
      <c r="O103" s="77"/>
      <c r="P103" s="77">
        <v>1</v>
      </c>
      <c r="Q103" s="136"/>
      <c r="R103" s="136"/>
      <c r="S103" s="136"/>
      <c r="T103" s="73">
        <f t="shared" si="5"/>
        <v>0</v>
      </c>
      <c r="U103" s="73"/>
      <c r="V103" s="182"/>
      <c r="W103" s="163"/>
      <c r="X103" s="60">
        <f>VLOOKUP(B103,'[3]ВОМ КГ-3 СОЭКС'!$C$3:$G$2063,5,0)</f>
        <v>791.2</v>
      </c>
      <c r="Y103" s="161">
        <f t="shared" si="3"/>
        <v>0</v>
      </c>
    </row>
    <row r="104" spans="1:25" x14ac:dyDescent="0.3">
      <c r="A104" s="131" t="s">
        <v>410</v>
      </c>
      <c r="B104" s="132" t="s">
        <v>2814</v>
      </c>
      <c r="C104" s="132" t="s">
        <v>4346</v>
      </c>
      <c r="D104" s="92">
        <v>3</v>
      </c>
      <c r="E104" s="133">
        <v>18</v>
      </c>
      <c r="F104" s="134">
        <v>54</v>
      </c>
      <c r="G104" s="135">
        <v>0.64</v>
      </c>
      <c r="H104" s="135">
        <v>1.92</v>
      </c>
      <c r="I104" s="92" t="s">
        <v>170</v>
      </c>
      <c r="J104" s="92">
        <f>VLOOKUP(B104,'[1]09.02.2026'!$C$1543:$J$2063,8,0)</f>
        <v>0</v>
      </c>
      <c r="K104" s="92">
        <f t="shared" si="4"/>
        <v>0</v>
      </c>
      <c r="L104" s="77"/>
      <c r="M104" s="77"/>
      <c r="N104" s="77"/>
      <c r="O104" s="77">
        <v>2</v>
      </c>
      <c r="P104" s="77">
        <v>1</v>
      </c>
      <c r="Q104" s="136"/>
      <c r="R104" s="136"/>
      <c r="S104" s="136"/>
      <c r="T104" s="73">
        <f t="shared" si="5"/>
        <v>0</v>
      </c>
      <c r="U104" s="73"/>
      <c r="V104" s="182"/>
      <c r="W104" s="163"/>
      <c r="X104" s="60">
        <f>VLOOKUP(B104,'[3]ВОМ КГ-3 СОЭКС'!$C$3:$G$2063,5,0)</f>
        <v>54</v>
      </c>
      <c r="Y104" s="161">
        <f t="shared" si="3"/>
        <v>0</v>
      </c>
    </row>
    <row r="105" spans="1:25" x14ac:dyDescent="0.3">
      <c r="A105" s="131" t="s">
        <v>412</v>
      </c>
      <c r="B105" s="132" t="s">
        <v>2815</v>
      </c>
      <c r="C105" s="132" t="s">
        <v>4347</v>
      </c>
      <c r="D105" s="92">
        <v>14</v>
      </c>
      <c r="E105" s="133">
        <v>15.8</v>
      </c>
      <c r="F105" s="134">
        <v>221.2</v>
      </c>
      <c r="G105" s="135">
        <v>0.55000000000000004</v>
      </c>
      <c r="H105" s="135">
        <v>7.7</v>
      </c>
      <c r="I105" s="92" t="s">
        <v>170</v>
      </c>
      <c r="J105" s="92">
        <f>VLOOKUP(B105,'[1]09.02.2026'!$C$1543:$J$2063,8,0)</f>
        <v>0</v>
      </c>
      <c r="K105" s="92">
        <f t="shared" si="4"/>
        <v>0</v>
      </c>
      <c r="L105" s="77"/>
      <c r="M105" s="77"/>
      <c r="N105" s="77"/>
      <c r="O105" s="77">
        <v>6</v>
      </c>
      <c r="P105" s="77">
        <v>8</v>
      </c>
      <c r="Q105" s="136"/>
      <c r="R105" s="136"/>
      <c r="S105" s="136"/>
      <c r="T105" s="73">
        <f t="shared" si="5"/>
        <v>0</v>
      </c>
      <c r="U105" s="73"/>
      <c r="V105" s="182"/>
      <c r="W105" s="163"/>
      <c r="X105" s="60">
        <f>VLOOKUP(B105,'[3]ВОМ КГ-3 СОЭКС'!$C$3:$G$2063,5,0)</f>
        <v>221.2</v>
      </c>
      <c r="Y105" s="161">
        <f t="shared" si="3"/>
        <v>0</v>
      </c>
    </row>
    <row r="106" spans="1:25" x14ac:dyDescent="0.3">
      <c r="A106" s="131" t="s">
        <v>414</v>
      </c>
      <c r="B106" s="132" t="s">
        <v>2816</v>
      </c>
      <c r="C106" s="132" t="s">
        <v>4348</v>
      </c>
      <c r="D106" s="92">
        <v>1</v>
      </c>
      <c r="E106" s="133">
        <v>18.5</v>
      </c>
      <c r="F106" s="134">
        <v>18.5</v>
      </c>
      <c r="G106" s="135">
        <v>0.7</v>
      </c>
      <c r="H106" s="135">
        <v>0.7</v>
      </c>
      <c r="I106" s="92" t="s">
        <v>170</v>
      </c>
      <c r="J106" s="92">
        <f>VLOOKUP(B106,'[1]09.02.2026'!$C$1543:$J$2063,8,0)</f>
        <v>0</v>
      </c>
      <c r="K106" s="92">
        <f t="shared" si="4"/>
        <v>0</v>
      </c>
      <c r="L106" s="77"/>
      <c r="M106" s="77"/>
      <c r="N106" s="77"/>
      <c r="O106" s="77">
        <v>1</v>
      </c>
      <c r="P106" s="77"/>
      <c r="Q106" s="136"/>
      <c r="R106" s="136"/>
      <c r="S106" s="136"/>
      <c r="T106" s="73">
        <f t="shared" si="5"/>
        <v>0</v>
      </c>
      <c r="U106" s="73"/>
      <c r="V106" s="182"/>
      <c r="W106" s="163"/>
      <c r="X106" s="60">
        <f>VLOOKUP(B106,'[3]ВОМ КГ-3 СОЭКС'!$C$3:$G$2063,5,0)</f>
        <v>18.5</v>
      </c>
      <c r="Y106" s="161">
        <f t="shared" si="3"/>
        <v>0</v>
      </c>
    </row>
    <row r="107" spans="1:25" x14ac:dyDescent="0.3">
      <c r="A107" s="131" t="s">
        <v>416</v>
      </c>
      <c r="B107" s="132" t="s">
        <v>2817</v>
      </c>
      <c r="C107" s="132" t="s">
        <v>4349</v>
      </c>
      <c r="D107" s="92">
        <v>1</v>
      </c>
      <c r="E107" s="133">
        <v>12.1</v>
      </c>
      <c r="F107" s="134">
        <v>12.1</v>
      </c>
      <c r="G107" s="135">
        <v>0.42</v>
      </c>
      <c r="H107" s="135">
        <v>0.42</v>
      </c>
      <c r="I107" s="92" t="s">
        <v>170</v>
      </c>
      <c r="J107" s="92">
        <f>VLOOKUP(B107,'[1]09.02.2026'!$C$1543:$J$2063,8,0)</f>
        <v>0</v>
      </c>
      <c r="K107" s="92">
        <f t="shared" si="4"/>
        <v>0</v>
      </c>
      <c r="L107" s="77"/>
      <c r="M107" s="77"/>
      <c r="N107" s="77"/>
      <c r="O107" s="77">
        <v>1</v>
      </c>
      <c r="P107" s="77"/>
      <c r="Q107" s="136"/>
      <c r="R107" s="136"/>
      <c r="S107" s="136"/>
      <c r="T107" s="73">
        <f t="shared" si="5"/>
        <v>0</v>
      </c>
      <c r="U107" s="73"/>
      <c r="V107" s="182"/>
      <c r="W107" s="163"/>
      <c r="X107" s="60">
        <f>VLOOKUP(B107,'[3]ВОМ КГ-3 СОЭКС'!$C$3:$G$2063,5,0)</f>
        <v>12.1</v>
      </c>
      <c r="Y107" s="161">
        <f t="shared" si="3"/>
        <v>0</v>
      </c>
    </row>
    <row r="108" spans="1:25" x14ac:dyDescent="0.3">
      <c r="A108" s="131" t="s">
        <v>418</v>
      </c>
      <c r="B108" s="132" t="s">
        <v>2818</v>
      </c>
      <c r="C108" s="132" t="s">
        <v>4350</v>
      </c>
      <c r="D108" s="92">
        <v>1</v>
      </c>
      <c r="E108" s="133">
        <v>15.4</v>
      </c>
      <c r="F108" s="134">
        <v>15.4</v>
      </c>
      <c r="G108" s="135">
        <v>0.5</v>
      </c>
      <c r="H108" s="135">
        <v>0.5</v>
      </c>
      <c r="I108" s="92" t="s">
        <v>170</v>
      </c>
      <c r="J108" s="92">
        <f>VLOOKUP(B108,'[1]09.02.2026'!$C$1543:$J$2063,8,0)</f>
        <v>0</v>
      </c>
      <c r="K108" s="92">
        <f t="shared" si="4"/>
        <v>0</v>
      </c>
      <c r="L108" s="77"/>
      <c r="M108" s="77"/>
      <c r="N108" s="77"/>
      <c r="O108" s="77">
        <v>1</v>
      </c>
      <c r="P108" s="77"/>
      <c r="Q108" s="136"/>
      <c r="R108" s="136"/>
      <c r="S108" s="136"/>
      <c r="T108" s="73">
        <f t="shared" si="5"/>
        <v>0</v>
      </c>
      <c r="U108" s="73"/>
      <c r="V108" s="182"/>
      <c r="W108" s="163"/>
      <c r="X108" s="60">
        <f>VLOOKUP(B108,'[3]ВОМ КГ-3 СОЭКС'!$C$3:$G$2063,5,0)</f>
        <v>15.4</v>
      </c>
      <c r="Y108" s="161">
        <f t="shared" si="3"/>
        <v>0</v>
      </c>
    </row>
    <row r="109" spans="1:25" x14ac:dyDescent="0.3">
      <c r="A109" s="131" t="s">
        <v>421</v>
      </c>
      <c r="B109" s="132" t="s">
        <v>2819</v>
      </c>
      <c r="C109" s="132" t="s">
        <v>4351</v>
      </c>
      <c r="D109" s="92">
        <v>3</v>
      </c>
      <c r="E109" s="133">
        <v>49</v>
      </c>
      <c r="F109" s="134">
        <v>147</v>
      </c>
      <c r="G109" s="135">
        <v>1.85</v>
      </c>
      <c r="H109" s="135">
        <v>5.55</v>
      </c>
      <c r="I109" s="92" t="s">
        <v>170</v>
      </c>
      <c r="J109" s="92">
        <f>VLOOKUP(B109,'[1]09.02.2026'!$C$1543:$J$2063,8,0)</f>
        <v>0</v>
      </c>
      <c r="K109" s="92">
        <f t="shared" si="4"/>
        <v>0</v>
      </c>
      <c r="L109" s="77"/>
      <c r="M109" s="77"/>
      <c r="N109" s="77"/>
      <c r="O109" s="77"/>
      <c r="P109" s="77">
        <v>3</v>
      </c>
      <c r="Q109" s="136"/>
      <c r="R109" s="136"/>
      <c r="S109" s="136"/>
      <c r="T109" s="73">
        <f t="shared" si="5"/>
        <v>0</v>
      </c>
      <c r="U109" s="73"/>
      <c r="V109" s="182"/>
      <c r="W109" s="163"/>
      <c r="X109" s="60">
        <f>VLOOKUP(B109,'[3]ВОМ КГ-3 СОЭКС'!$C$3:$G$2063,5,0)</f>
        <v>147</v>
      </c>
      <c r="Y109" s="161">
        <f t="shared" si="3"/>
        <v>0</v>
      </c>
    </row>
    <row r="110" spans="1:25" x14ac:dyDescent="0.3">
      <c r="A110" s="131" t="s">
        <v>424</v>
      </c>
      <c r="B110" s="132" t="s">
        <v>2820</v>
      </c>
      <c r="C110" s="132" t="s">
        <v>4352</v>
      </c>
      <c r="D110" s="92">
        <v>3</v>
      </c>
      <c r="E110" s="133">
        <v>45.6</v>
      </c>
      <c r="F110" s="134">
        <v>136.80000000000001</v>
      </c>
      <c r="G110" s="135">
        <v>1.72</v>
      </c>
      <c r="H110" s="135">
        <v>5.16</v>
      </c>
      <c r="I110" s="92" t="s">
        <v>170</v>
      </c>
      <c r="J110" s="92">
        <f>VLOOKUP(B110,'[1]09.02.2026'!$C$1543:$J$2063,8,0)</f>
        <v>0</v>
      </c>
      <c r="K110" s="92">
        <f t="shared" si="4"/>
        <v>0</v>
      </c>
      <c r="L110" s="77"/>
      <c r="M110" s="77"/>
      <c r="N110" s="77"/>
      <c r="O110" s="77"/>
      <c r="P110" s="77">
        <v>3</v>
      </c>
      <c r="Q110" s="136"/>
      <c r="R110" s="136"/>
      <c r="S110" s="136"/>
      <c r="T110" s="73">
        <f t="shared" si="5"/>
        <v>0</v>
      </c>
      <c r="U110" s="73"/>
      <c r="V110" s="182"/>
      <c r="W110" s="163"/>
      <c r="X110" s="60">
        <f>VLOOKUP(B110,'[3]ВОМ КГ-3 СОЭКС'!$C$3:$G$2063,5,0)</f>
        <v>136.80000000000001</v>
      </c>
      <c r="Y110" s="161">
        <f t="shared" si="3"/>
        <v>0</v>
      </c>
    </row>
    <row r="111" spans="1:25" x14ac:dyDescent="0.3">
      <c r="A111" s="131" t="s">
        <v>427</v>
      </c>
      <c r="B111" s="132" t="s">
        <v>2821</v>
      </c>
      <c r="C111" s="132" t="s">
        <v>4353</v>
      </c>
      <c r="D111" s="92">
        <v>24</v>
      </c>
      <c r="E111" s="133">
        <v>16.2</v>
      </c>
      <c r="F111" s="134">
        <v>388.8</v>
      </c>
      <c r="G111" s="135">
        <v>0.56000000000000005</v>
      </c>
      <c r="H111" s="135">
        <v>13.44</v>
      </c>
      <c r="I111" s="92" t="s">
        <v>170</v>
      </c>
      <c r="J111" s="92">
        <f>VLOOKUP(B111,'[1]09.02.2026'!$C$1543:$J$2063,8,0)</f>
        <v>0</v>
      </c>
      <c r="K111" s="92">
        <f t="shared" si="4"/>
        <v>0</v>
      </c>
      <c r="L111" s="77"/>
      <c r="M111" s="77"/>
      <c r="N111" s="77"/>
      <c r="O111" s="77"/>
      <c r="P111" s="77"/>
      <c r="Q111" s="136"/>
      <c r="R111" s="136"/>
      <c r="S111" s="136">
        <v>24</v>
      </c>
      <c r="T111" s="73">
        <f t="shared" si="5"/>
        <v>0</v>
      </c>
      <c r="U111" s="73"/>
      <c r="V111" s="182"/>
      <c r="W111" s="163"/>
      <c r="X111" s="60">
        <f>VLOOKUP(B111,'[3]ВОМ КГ-3 СОЭКС'!$C$3:$G$2063,5,0)</f>
        <v>388.8</v>
      </c>
      <c r="Y111" s="161">
        <f t="shared" si="3"/>
        <v>0</v>
      </c>
    </row>
    <row r="112" spans="1:25" x14ac:dyDescent="0.3">
      <c r="A112" s="131" t="s">
        <v>430</v>
      </c>
      <c r="B112" s="132" t="s">
        <v>2822</v>
      </c>
      <c r="C112" s="132" t="s">
        <v>4354</v>
      </c>
      <c r="D112" s="92">
        <v>2</v>
      </c>
      <c r="E112" s="133">
        <v>25.4</v>
      </c>
      <c r="F112" s="134">
        <v>50.8</v>
      </c>
      <c r="G112" s="135">
        <v>0.95</v>
      </c>
      <c r="H112" s="135">
        <v>1.9</v>
      </c>
      <c r="I112" s="92" t="s">
        <v>170</v>
      </c>
      <c r="J112" s="92">
        <f>VLOOKUP(B112,'[1]09.02.2026'!$C$1543:$J$2063,8,0)</f>
        <v>0</v>
      </c>
      <c r="K112" s="92">
        <f t="shared" si="4"/>
        <v>0</v>
      </c>
      <c r="L112" s="77"/>
      <c r="M112" s="77"/>
      <c r="N112" s="77"/>
      <c r="O112" s="77"/>
      <c r="P112" s="77"/>
      <c r="Q112" s="136"/>
      <c r="R112" s="136"/>
      <c r="S112" s="136">
        <v>2</v>
      </c>
      <c r="T112" s="73">
        <f t="shared" si="5"/>
        <v>0</v>
      </c>
      <c r="U112" s="73"/>
      <c r="V112" s="182"/>
      <c r="W112" s="163"/>
      <c r="X112" s="60">
        <f>VLOOKUP(B112,'[3]ВОМ КГ-3 СОЭКС'!$C$3:$G$2063,5,0)</f>
        <v>50.8</v>
      </c>
      <c r="Y112" s="161">
        <f t="shared" si="3"/>
        <v>0</v>
      </c>
    </row>
    <row r="113" spans="1:25" x14ac:dyDescent="0.3">
      <c r="A113" s="131" t="s">
        <v>433</v>
      </c>
      <c r="B113" s="132" t="s">
        <v>2823</v>
      </c>
      <c r="C113" s="132" t="s">
        <v>4355</v>
      </c>
      <c r="D113" s="92">
        <v>1</v>
      </c>
      <c r="E113" s="133">
        <v>15.6</v>
      </c>
      <c r="F113" s="134">
        <v>15.6</v>
      </c>
      <c r="G113" s="135">
        <v>0.55000000000000004</v>
      </c>
      <c r="H113" s="135">
        <v>0.55000000000000004</v>
      </c>
      <c r="I113" s="92" t="s">
        <v>170</v>
      </c>
      <c r="J113" s="92">
        <f>VLOOKUP(B113,'[1]09.02.2026'!$C$1543:$J$2063,8,0)</f>
        <v>0</v>
      </c>
      <c r="K113" s="92">
        <f t="shared" si="4"/>
        <v>0</v>
      </c>
      <c r="L113" s="77"/>
      <c r="M113" s="77"/>
      <c r="N113" s="77"/>
      <c r="O113" s="77"/>
      <c r="P113" s="77"/>
      <c r="Q113" s="136"/>
      <c r="R113" s="136"/>
      <c r="S113" s="136">
        <v>1</v>
      </c>
      <c r="T113" s="73">
        <f t="shared" si="5"/>
        <v>0</v>
      </c>
      <c r="U113" s="73"/>
      <c r="V113" s="182"/>
      <c r="W113" s="163"/>
      <c r="X113" s="60">
        <f>VLOOKUP(B113,'[3]ВОМ КГ-3 СОЭКС'!$C$3:$G$2063,5,0)</f>
        <v>15.6</v>
      </c>
      <c r="Y113" s="161">
        <f t="shared" si="3"/>
        <v>0</v>
      </c>
    </row>
    <row r="114" spans="1:25" x14ac:dyDescent="0.3">
      <c r="A114" s="131" t="s">
        <v>436</v>
      </c>
      <c r="B114" s="132" t="s">
        <v>2824</v>
      </c>
      <c r="C114" s="132" t="s">
        <v>4356</v>
      </c>
      <c r="D114" s="92">
        <v>4</v>
      </c>
      <c r="E114" s="133">
        <v>17.8</v>
      </c>
      <c r="F114" s="134">
        <v>71.2</v>
      </c>
      <c r="G114" s="135">
        <v>0.64</v>
      </c>
      <c r="H114" s="135">
        <v>2.56</v>
      </c>
      <c r="I114" s="92" t="s">
        <v>170</v>
      </c>
      <c r="J114" s="92">
        <f>VLOOKUP(B114,'[1]09.02.2026'!$C$1543:$J$2063,8,0)</f>
        <v>0</v>
      </c>
      <c r="K114" s="92">
        <f t="shared" si="4"/>
        <v>0</v>
      </c>
      <c r="L114" s="77"/>
      <c r="M114" s="77"/>
      <c r="N114" s="77"/>
      <c r="O114" s="77"/>
      <c r="P114" s="77"/>
      <c r="Q114" s="136"/>
      <c r="R114" s="136"/>
      <c r="S114" s="136">
        <v>4</v>
      </c>
      <c r="T114" s="73">
        <f t="shared" si="5"/>
        <v>0</v>
      </c>
      <c r="U114" s="73"/>
      <c r="V114" s="182"/>
      <c r="W114" s="163"/>
      <c r="X114" s="60">
        <f>VLOOKUP(B114,'[3]ВОМ КГ-3 СОЭКС'!$C$3:$G$2063,5,0)</f>
        <v>71.2</v>
      </c>
      <c r="Y114" s="161">
        <f t="shared" si="3"/>
        <v>0</v>
      </c>
    </row>
    <row r="115" spans="1:25" x14ac:dyDescent="0.3">
      <c r="A115" s="131" t="s">
        <v>439</v>
      </c>
      <c r="B115" s="132" t="s">
        <v>2825</v>
      </c>
      <c r="C115" s="132" t="s">
        <v>4357</v>
      </c>
      <c r="D115" s="92">
        <v>4</v>
      </c>
      <c r="E115" s="133">
        <v>17.8</v>
      </c>
      <c r="F115" s="134">
        <v>71.2</v>
      </c>
      <c r="G115" s="135">
        <v>0.64</v>
      </c>
      <c r="H115" s="135">
        <v>2.56</v>
      </c>
      <c r="I115" s="92" t="s">
        <v>170</v>
      </c>
      <c r="J115" s="92">
        <f>VLOOKUP(B115,'[1]09.02.2026'!$C$1543:$J$2063,8,0)</f>
        <v>0</v>
      </c>
      <c r="K115" s="92">
        <f t="shared" si="4"/>
        <v>0</v>
      </c>
      <c r="L115" s="77"/>
      <c r="M115" s="77"/>
      <c r="N115" s="77"/>
      <c r="O115" s="77"/>
      <c r="P115" s="77"/>
      <c r="Q115" s="136"/>
      <c r="R115" s="136"/>
      <c r="S115" s="136">
        <v>4</v>
      </c>
      <c r="T115" s="73">
        <f t="shared" si="5"/>
        <v>0</v>
      </c>
      <c r="U115" s="73"/>
      <c r="V115" s="182"/>
      <c r="W115" s="163"/>
      <c r="X115" s="60">
        <f>VLOOKUP(B115,'[3]ВОМ КГ-3 СОЭКС'!$C$3:$G$2063,5,0)</f>
        <v>71.2</v>
      </c>
      <c r="Y115" s="161">
        <f t="shared" si="3"/>
        <v>0</v>
      </c>
    </row>
    <row r="116" spans="1:25" x14ac:dyDescent="0.3">
      <c r="A116" s="131" t="s">
        <v>442</v>
      </c>
      <c r="B116" s="132" t="s">
        <v>2826</v>
      </c>
      <c r="C116" s="132" t="s">
        <v>4358</v>
      </c>
      <c r="D116" s="92">
        <v>1</v>
      </c>
      <c r="E116" s="133">
        <v>68.599999999999994</v>
      </c>
      <c r="F116" s="134">
        <v>68.599999999999994</v>
      </c>
      <c r="G116" s="135">
        <v>2.48</v>
      </c>
      <c r="H116" s="135">
        <v>2.48</v>
      </c>
      <c r="I116" s="92" t="s">
        <v>170</v>
      </c>
      <c r="J116" s="92">
        <f>VLOOKUP(B116,'[1]09.02.2026'!$C$1543:$J$2063,8,0)</f>
        <v>0</v>
      </c>
      <c r="K116" s="92">
        <f t="shared" si="4"/>
        <v>0</v>
      </c>
      <c r="L116" s="77"/>
      <c r="M116" s="77"/>
      <c r="N116" s="77"/>
      <c r="O116" s="77"/>
      <c r="P116" s="77"/>
      <c r="Q116" s="136"/>
      <c r="R116" s="136"/>
      <c r="S116" s="136">
        <v>1</v>
      </c>
      <c r="T116" s="73">
        <f t="shared" si="5"/>
        <v>0</v>
      </c>
      <c r="U116" s="73"/>
      <c r="V116" s="182"/>
      <c r="W116" s="163"/>
      <c r="X116" s="60">
        <f>VLOOKUP(B116,'[3]ВОМ КГ-3 СОЭКС'!$C$3:$G$2063,5,0)</f>
        <v>68.599999999999994</v>
      </c>
      <c r="Y116" s="161">
        <f t="shared" si="3"/>
        <v>0</v>
      </c>
    </row>
    <row r="117" spans="1:25" x14ac:dyDescent="0.3">
      <c r="A117" s="131" t="s">
        <v>445</v>
      </c>
      <c r="B117" s="132" t="s">
        <v>2827</v>
      </c>
      <c r="C117" s="132" t="s">
        <v>4359</v>
      </c>
      <c r="D117" s="92">
        <v>3</v>
      </c>
      <c r="E117" s="133">
        <v>63.1</v>
      </c>
      <c r="F117" s="134">
        <v>189.3</v>
      </c>
      <c r="G117" s="135">
        <v>2.3199999999999998</v>
      </c>
      <c r="H117" s="135">
        <v>6.96</v>
      </c>
      <c r="I117" s="92" t="s">
        <v>170</v>
      </c>
      <c r="J117" s="92">
        <f>VLOOKUP(B117,'[1]09.02.2026'!$C$1543:$J$2063,8,0)</f>
        <v>0</v>
      </c>
      <c r="K117" s="92">
        <f t="shared" si="4"/>
        <v>0</v>
      </c>
      <c r="L117" s="77"/>
      <c r="M117" s="77"/>
      <c r="N117" s="77"/>
      <c r="O117" s="77"/>
      <c r="P117" s="77"/>
      <c r="Q117" s="136"/>
      <c r="R117" s="136"/>
      <c r="S117" s="136">
        <v>3</v>
      </c>
      <c r="T117" s="73">
        <f t="shared" si="5"/>
        <v>0</v>
      </c>
      <c r="U117" s="73"/>
      <c r="V117" s="182"/>
      <c r="W117" s="163"/>
      <c r="X117" s="60">
        <f>VLOOKUP(B117,'[3]ВОМ КГ-3 СОЭКС'!$C$3:$G$2063,5,0)</f>
        <v>189.3</v>
      </c>
      <c r="Y117" s="161">
        <f t="shared" si="3"/>
        <v>0</v>
      </c>
    </row>
    <row r="118" spans="1:25" x14ac:dyDescent="0.3">
      <c r="A118" s="131" t="s">
        <v>448</v>
      </c>
      <c r="B118" s="132" t="s">
        <v>2828</v>
      </c>
      <c r="C118" s="132" t="s">
        <v>4360</v>
      </c>
      <c r="D118" s="92">
        <v>4</v>
      </c>
      <c r="E118" s="133">
        <v>66.400000000000006</v>
      </c>
      <c r="F118" s="134">
        <v>265.60000000000002</v>
      </c>
      <c r="G118" s="135">
        <v>2.4300000000000002</v>
      </c>
      <c r="H118" s="135">
        <v>9.7200000000000006</v>
      </c>
      <c r="I118" s="92" t="s">
        <v>170</v>
      </c>
      <c r="J118" s="92">
        <f>VLOOKUP(B118,'[1]09.02.2026'!$C$1543:$J$2063,8,0)</f>
        <v>0</v>
      </c>
      <c r="K118" s="92">
        <f t="shared" si="4"/>
        <v>0</v>
      </c>
      <c r="L118" s="77"/>
      <c r="M118" s="77"/>
      <c r="N118" s="77"/>
      <c r="O118" s="77"/>
      <c r="P118" s="77"/>
      <c r="Q118" s="136"/>
      <c r="R118" s="136"/>
      <c r="S118" s="136">
        <v>4</v>
      </c>
      <c r="T118" s="73">
        <f t="shared" si="5"/>
        <v>0</v>
      </c>
      <c r="U118" s="73"/>
      <c r="V118" s="182"/>
      <c r="W118" s="163"/>
      <c r="X118" s="60">
        <f>VLOOKUP(B118,'[3]ВОМ КГ-3 СОЭКС'!$C$3:$G$2063,5,0)</f>
        <v>265.60000000000002</v>
      </c>
      <c r="Y118" s="161">
        <f t="shared" si="3"/>
        <v>0</v>
      </c>
    </row>
    <row r="119" spans="1:25" x14ac:dyDescent="0.3">
      <c r="A119" s="131" t="s">
        <v>451</v>
      </c>
      <c r="B119" s="132" t="s">
        <v>2829</v>
      </c>
      <c r="C119" s="132" t="s">
        <v>4361</v>
      </c>
      <c r="D119" s="92">
        <v>4</v>
      </c>
      <c r="E119" s="133">
        <v>14.9</v>
      </c>
      <c r="F119" s="134">
        <v>59.6</v>
      </c>
      <c r="G119" s="135">
        <v>0.57999999999999996</v>
      </c>
      <c r="H119" s="135">
        <v>2.3199999999999998</v>
      </c>
      <c r="I119" s="92" t="s">
        <v>170</v>
      </c>
      <c r="J119" s="92">
        <f>VLOOKUP(B119,'[1]09.02.2026'!$C$1543:$J$2063,8,0)</f>
        <v>0</v>
      </c>
      <c r="K119" s="92">
        <f t="shared" si="4"/>
        <v>0</v>
      </c>
      <c r="L119" s="77"/>
      <c r="M119" s="77"/>
      <c r="N119" s="77"/>
      <c r="O119" s="77"/>
      <c r="P119" s="77"/>
      <c r="Q119" s="136"/>
      <c r="R119" s="136"/>
      <c r="S119" s="136">
        <v>4</v>
      </c>
      <c r="T119" s="73">
        <f t="shared" si="5"/>
        <v>0</v>
      </c>
      <c r="U119" s="73"/>
      <c r="V119" s="182"/>
      <c r="W119" s="163"/>
      <c r="X119" s="60">
        <f>VLOOKUP(B119,'[3]ВОМ КГ-3 СОЭКС'!$C$3:$G$2063,5,0)</f>
        <v>59.6</v>
      </c>
      <c r="Y119" s="161">
        <f t="shared" si="3"/>
        <v>0</v>
      </c>
    </row>
    <row r="120" spans="1:25" x14ac:dyDescent="0.3">
      <c r="A120" s="131" t="s">
        <v>454</v>
      </c>
      <c r="B120" s="132" t="s">
        <v>2830</v>
      </c>
      <c r="C120" s="132" t="s">
        <v>4362</v>
      </c>
      <c r="D120" s="92">
        <v>1</v>
      </c>
      <c r="E120" s="133">
        <v>21.9</v>
      </c>
      <c r="F120" s="134">
        <v>21.9</v>
      </c>
      <c r="G120" s="135">
        <v>0.83</v>
      </c>
      <c r="H120" s="135">
        <v>0.83</v>
      </c>
      <c r="I120" s="92" t="s">
        <v>170</v>
      </c>
      <c r="J120" s="92">
        <f>VLOOKUP(B120,'[1]09.02.2026'!$C$1543:$J$2063,8,0)</f>
        <v>0</v>
      </c>
      <c r="K120" s="92">
        <f t="shared" si="4"/>
        <v>0</v>
      </c>
      <c r="L120" s="77"/>
      <c r="M120" s="77"/>
      <c r="N120" s="77"/>
      <c r="O120" s="77"/>
      <c r="P120" s="77"/>
      <c r="Q120" s="136"/>
      <c r="R120" s="136"/>
      <c r="S120" s="136">
        <v>1</v>
      </c>
      <c r="T120" s="73">
        <f t="shared" si="5"/>
        <v>0</v>
      </c>
      <c r="U120" s="73"/>
      <c r="V120" s="182"/>
      <c r="W120" s="163"/>
      <c r="X120" s="60">
        <f>VLOOKUP(B120,'[3]ВОМ КГ-3 СОЭКС'!$C$3:$G$2063,5,0)</f>
        <v>21.9</v>
      </c>
      <c r="Y120" s="161">
        <f t="shared" si="3"/>
        <v>0</v>
      </c>
    </row>
    <row r="121" spans="1:25" x14ac:dyDescent="0.3">
      <c r="A121" s="131" t="s">
        <v>457</v>
      </c>
      <c r="B121" s="132" t="s">
        <v>2831</v>
      </c>
      <c r="C121" s="132" t="s">
        <v>4363</v>
      </c>
      <c r="D121" s="92">
        <v>2</v>
      </c>
      <c r="E121" s="133">
        <v>15.6</v>
      </c>
      <c r="F121" s="134">
        <v>31.2</v>
      </c>
      <c r="G121" s="135">
        <v>0.55000000000000004</v>
      </c>
      <c r="H121" s="135">
        <v>1.1000000000000001</v>
      </c>
      <c r="I121" s="92" t="s">
        <v>170</v>
      </c>
      <c r="J121" s="92">
        <f>VLOOKUP(B121,'[1]09.02.2026'!$C$1543:$J$2063,8,0)</f>
        <v>0</v>
      </c>
      <c r="K121" s="92">
        <f t="shared" si="4"/>
        <v>0</v>
      </c>
      <c r="L121" s="77"/>
      <c r="M121" s="77"/>
      <c r="N121" s="77"/>
      <c r="O121" s="77"/>
      <c r="P121" s="77"/>
      <c r="Q121" s="136"/>
      <c r="R121" s="136"/>
      <c r="S121" s="136">
        <v>2</v>
      </c>
      <c r="T121" s="73">
        <f t="shared" si="5"/>
        <v>0</v>
      </c>
      <c r="U121" s="73"/>
      <c r="V121" s="182"/>
      <c r="W121" s="163"/>
      <c r="X121" s="60">
        <f>VLOOKUP(B121,'[3]ВОМ КГ-3 СОЭКС'!$C$3:$G$2063,5,0)</f>
        <v>31.2</v>
      </c>
      <c r="Y121" s="161">
        <f t="shared" si="3"/>
        <v>0</v>
      </c>
    </row>
    <row r="122" spans="1:25" x14ac:dyDescent="0.3">
      <c r="A122" s="131" t="s">
        <v>460</v>
      </c>
      <c r="B122" s="132" t="s">
        <v>2832</v>
      </c>
      <c r="C122" s="132" t="s">
        <v>4364</v>
      </c>
      <c r="D122" s="92">
        <v>1</v>
      </c>
      <c r="E122" s="133">
        <v>31.8</v>
      </c>
      <c r="F122" s="134">
        <v>31.8</v>
      </c>
      <c r="G122" s="135">
        <v>1.19</v>
      </c>
      <c r="H122" s="135">
        <v>1.19</v>
      </c>
      <c r="I122" s="92" t="s">
        <v>170</v>
      </c>
      <c r="J122" s="92">
        <f>VLOOKUP(B122,'[1]09.02.2026'!$C$1543:$J$2063,8,0)</f>
        <v>0</v>
      </c>
      <c r="K122" s="92">
        <f t="shared" si="4"/>
        <v>0</v>
      </c>
      <c r="L122" s="77"/>
      <c r="M122" s="77"/>
      <c r="N122" s="77"/>
      <c r="O122" s="77"/>
      <c r="P122" s="77"/>
      <c r="Q122" s="136"/>
      <c r="R122" s="136"/>
      <c r="S122" s="136">
        <v>1</v>
      </c>
      <c r="T122" s="73">
        <f t="shared" si="5"/>
        <v>0</v>
      </c>
      <c r="U122" s="73"/>
      <c r="V122" s="182"/>
      <c r="W122" s="163"/>
      <c r="X122" s="60">
        <f>VLOOKUP(B122,'[3]ВОМ КГ-3 СОЭКС'!$C$3:$G$2063,5,0)</f>
        <v>31.8</v>
      </c>
      <c r="Y122" s="161">
        <f t="shared" si="3"/>
        <v>0</v>
      </c>
    </row>
    <row r="123" spans="1:25" x14ac:dyDescent="0.3">
      <c r="A123" s="131" t="s">
        <v>463</v>
      </c>
      <c r="B123" s="132" t="s">
        <v>2833</v>
      </c>
      <c r="C123" s="132" t="s">
        <v>4365</v>
      </c>
      <c r="D123" s="92">
        <v>1</v>
      </c>
      <c r="E123" s="133">
        <v>39.1</v>
      </c>
      <c r="F123" s="134">
        <v>39.1</v>
      </c>
      <c r="G123" s="135">
        <v>1.48</v>
      </c>
      <c r="H123" s="135">
        <v>1.48</v>
      </c>
      <c r="I123" s="92" t="s">
        <v>170</v>
      </c>
      <c r="J123" s="92">
        <f>VLOOKUP(B123,'[1]09.02.2026'!$C$1543:$J$2063,8,0)</f>
        <v>0</v>
      </c>
      <c r="K123" s="92">
        <f t="shared" si="4"/>
        <v>0</v>
      </c>
      <c r="L123" s="77">
        <v>1</v>
      </c>
      <c r="M123" s="77"/>
      <c r="N123" s="77"/>
      <c r="O123" s="77"/>
      <c r="P123" s="77"/>
      <c r="Q123" s="136"/>
      <c r="R123" s="136"/>
      <c r="S123" s="136"/>
      <c r="T123" s="73">
        <f t="shared" si="5"/>
        <v>0</v>
      </c>
      <c r="U123" s="73"/>
      <c r="V123" s="182"/>
      <c r="W123" s="163"/>
      <c r="X123" s="60">
        <f>VLOOKUP(B123,'[3]ВОМ КГ-3 СОЭКС'!$C$3:$G$2063,5,0)</f>
        <v>39.1</v>
      </c>
      <c r="Y123" s="161">
        <f t="shared" si="3"/>
        <v>0</v>
      </c>
    </row>
    <row r="124" spans="1:25" x14ac:dyDescent="0.3">
      <c r="A124" s="131" t="s">
        <v>465</v>
      </c>
      <c r="B124" s="132" t="s">
        <v>2834</v>
      </c>
      <c r="C124" s="132" t="s">
        <v>4366</v>
      </c>
      <c r="D124" s="92">
        <v>5</v>
      </c>
      <c r="E124" s="133">
        <v>36.299999999999997</v>
      </c>
      <c r="F124" s="134">
        <v>181.5</v>
      </c>
      <c r="G124" s="135">
        <v>1.35</v>
      </c>
      <c r="H124" s="135">
        <v>6.75</v>
      </c>
      <c r="I124" s="92" t="s">
        <v>170</v>
      </c>
      <c r="J124" s="92">
        <f>VLOOKUP(B124,'[1]09.02.2026'!$C$1543:$J$2063,8,0)</f>
        <v>0</v>
      </c>
      <c r="K124" s="92">
        <f t="shared" si="4"/>
        <v>0</v>
      </c>
      <c r="L124" s="77"/>
      <c r="M124" s="77"/>
      <c r="N124" s="77"/>
      <c r="O124" s="77"/>
      <c r="P124" s="77"/>
      <c r="Q124" s="136"/>
      <c r="R124" s="136"/>
      <c r="S124" s="136">
        <v>5</v>
      </c>
      <c r="T124" s="73">
        <f t="shared" si="5"/>
        <v>0</v>
      </c>
      <c r="U124" s="73"/>
      <c r="V124" s="182"/>
      <c r="W124" s="163"/>
      <c r="X124" s="60">
        <f>VLOOKUP(B124,'[3]ВОМ КГ-3 СОЭКС'!$C$3:$G$2063,5,0)</f>
        <v>181.5</v>
      </c>
      <c r="Y124" s="161">
        <f t="shared" si="3"/>
        <v>0</v>
      </c>
    </row>
    <row r="125" spans="1:25" x14ac:dyDescent="0.3">
      <c r="A125" s="131" t="s">
        <v>467</v>
      </c>
      <c r="B125" s="132" t="s">
        <v>2835</v>
      </c>
      <c r="C125" s="132" t="s">
        <v>4367</v>
      </c>
      <c r="D125" s="92">
        <v>1</v>
      </c>
      <c r="E125" s="133">
        <v>351.7</v>
      </c>
      <c r="F125" s="134">
        <v>351.7</v>
      </c>
      <c r="G125" s="135">
        <v>11.14</v>
      </c>
      <c r="H125" s="135">
        <v>11.14</v>
      </c>
      <c r="I125" s="92" t="s">
        <v>170</v>
      </c>
      <c r="J125" s="92">
        <f>VLOOKUP(B125,'[1]09.02.2026'!$C$1543:$J$2063,8,0)</f>
        <v>0</v>
      </c>
      <c r="K125" s="92">
        <f t="shared" si="4"/>
        <v>0</v>
      </c>
      <c r="L125" s="77"/>
      <c r="M125" s="77"/>
      <c r="N125" s="77"/>
      <c r="O125" s="77">
        <v>1</v>
      </c>
      <c r="P125" s="77"/>
      <c r="Q125" s="136"/>
      <c r="R125" s="136"/>
      <c r="S125" s="136"/>
      <c r="T125" s="73">
        <f t="shared" si="5"/>
        <v>0</v>
      </c>
      <c r="U125" s="73"/>
      <c r="V125" s="182"/>
      <c r="W125" s="163"/>
      <c r="X125" s="60">
        <f>VLOOKUP(B125,'[3]ВОМ КГ-3 СОЭКС'!$C$3:$G$2063,5,0)</f>
        <v>351.7</v>
      </c>
      <c r="Y125" s="161">
        <f t="shared" si="3"/>
        <v>0</v>
      </c>
    </row>
    <row r="126" spans="1:25" x14ac:dyDescent="0.3">
      <c r="A126" s="131" t="s">
        <v>469</v>
      </c>
      <c r="B126" s="132" t="s">
        <v>2836</v>
      </c>
      <c r="C126" s="132" t="s">
        <v>4368</v>
      </c>
      <c r="D126" s="92">
        <v>1</v>
      </c>
      <c r="E126" s="133">
        <v>341.6</v>
      </c>
      <c r="F126" s="134">
        <v>341.6</v>
      </c>
      <c r="G126" s="135">
        <v>10.7</v>
      </c>
      <c r="H126" s="135">
        <v>10.7</v>
      </c>
      <c r="I126" s="92" t="s">
        <v>170</v>
      </c>
      <c r="J126" s="92">
        <f>VLOOKUP(B126,'[1]09.02.2026'!$C$1543:$J$2063,8,0)</f>
        <v>0</v>
      </c>
      <c r="K126" s="92">
        <f t="shared" si="4"/>
        <v>0</v>
      </c>
      <c r="L126" s="77"/>
      <c r="M126" s="77"/>
      <c r="N126" s="77"/>
      <c r="O126" s="77">
        <v>1</v>
      </c>
      <c r="P126" s="77"/>
      <c r="Q126" s="136"/>
      <c r="R126" s="136"/>
      <c r="S126" s="136"/>
      <c r="T126" s="73">
        <f t="shared" si="5"/>
        <v>0</v>
      </c>
      <c r="U126" s="73"/>
      <c r="V126" s="182"/>
      <c r="W126" s="163"/>
      <c r="X126" s="60">
        <f>VLOOKUP(B126,'[3]ВОМ КГ-3 СОЭКС'!$C$3:$G$2063,5,0)</f>
        <v>341.6</v>
      </c>
      <c r="Y126" s="161">
        <f t="shared" si="3"/>
        <v>0</v>
      </c>
    </row>
    <row r="127" spans="1:25" x14ac:dyDescent="0.3">
      <c r="A127" s="131" t="s">
        <v>471</v>
      </c>
      <c r="B127" s="132" t="s">
        <v>2837</v>
      </c>
      <c r="C127" s="132" t="s">
        <v>4369</v>
      </c>
      <c r="D127" s="92">
        <v>1</v>
      </c>
      <c r="E127" s="133">
        <v>50.9</v>
      </c>
      <c r="F127" s="134">
        <v>50.9</v>
      </c>
      <c r="G127" s="135">
        <v>1.6</v>
      </c>
      <c r="H127" s="135">
        <v>1.6</v>
      </c>
      <c r="I127" s="92" t="s">
        <v>170</v>
      </c>
      <c r="J127" s="92">
        <f>VLOOKUP(B127,'[1]09.02.2026'!$C$1543:$J$2063,8,0)</f>
        <v>0</v>
      </c>
      <c r="K127" s="92">
        <f t="shared" si="4"/>
        <v>0</v>
      </c>
      <c r="L127" s="77"/>
      <c r="M127" s="77"/>
      <c r="N127" s="77"/>
      <c r="O127" s="77">
        <v>1</v>
      </c>
      <c r="P127" s="77"/>
      <c r="Q127" s="136"/>
      <c r="R127" s="136"/>
      <c r="S127" s="136"/>
      <c r="T127" s="73">
        <f t="shared" si="5"/>
        <v>0</v>
      </c>
      <c r="U127" s="73"/>
      <c r="V127" s="182"/>
      <c r="W127" s="163"/>
      <c r="X127" s="60">
        <f>VLOOKUP(B127,'[3]ВОМ КГ-3 СОЭКС'!$C$3:$G$2063,5,0)</f>
        <v>50.9</v>
      </c>
      <c r="Y127" s="161">
        <f t="shared" si="3"/>
        <v>0</v>
      </c>
    </row>
    <row r="128" spans="1:25" x14ac:dyDescent="0.3">
      <c r="A128" s="131" t="s">
        <v>473</v>
      </c>
      <c r="B128" s="132" t="s">
        <v>2838</v>
      </c>
      <c r="C128" s="132" t="s">
        <v>4370</v>
      </c>
      <c r="D128" s="92">
        <v>1</v>
      </c>
      <c r="E128" s="133">
        <v>344.3</v>
      </c>
      <c r="F128" s="134">
        <v>344.3</v>
      </c>
      <c r="G128" s="135">
        <v>10.77</v>
      </c>
      <c r="H128" s="135">
        <v>10.77</v>
      </c>
      <c r="I128" s="92" t="s">
        <v>170</v>
      </c>
      <c r="J128" s="92">
        <f>VLOOKUP(B128,'[1]09.02.2026'!$C$1543:$J$2063,8,0)</f>
        <v>0</v>
      </c>
      <c r="K128" s="92">
        <f t="shared" si="4"/>
        <v>0</v>
      </c>
      <c r="L128" s="77"/>
      <c r="M128" s="77"/>
      <c r="N128" s="77"/>
      <c r="O128" s="77"/>
      <c r="P128" s="77">
        <v>1</v>
      </c>
      <c r="Q128" s="136"/>
      <c r="R128" s="136"/>
      <c r="S128" s="136"/>
      <c r="T128" s="73">
        <f t="shared" si="5"/>
        <v>0</v>
      </c>
      <c r="U128" s="73"/>
      <c r="V128" s="182"/>
      <c r="W128" s="163"/>
      <c r="X128" s="60">
        <f>VLOOKUP(B128,'[3]ВОМ КГ-3 СОЭКС'!$C$3:$G$2063,5,0)</f>
        <v>344.3</v>
      </c>
      <c r="Y128" s="161">
        <f t="shared" si="3"/>
        <v>0</v>
      </c>
    </row>
    <row r="129" spans="1:25" x14ac:dyDescent="0.3">
      <c r="A129" s="131" t="s">
        <v>475</v>
      </c>
      <c r="B129" s="132" t="s">
        <v>2839</v>
      </c>
      <c r="C129" s="132" t="s">
        <v>4371</v>
      </c>
      <c r="D129" s="92">
        <v>1</v>
      </c>
      <c r="E129" s="133">
        <v>357.2</v>
      </c>
      <c r="F129" s="134">
        <v>357.2</v>
      </c>
      <c r="G129" s="135">
        <v>11.3</v>
      </c>
      <c r="H129" s="135">
        <v>11.3</v>
      </c>
      <c r="I129" s="92" t="s">
        <v>170</v>
      </c>
      <c r="J129" s="92">
        <f>VLOOKUP(B129,'[1]09.02.2026'!$C$1543:$J$2063,8,0)</f>
        <v>0</v>
      </c>
      <c r="K129" s="92">
        <f t="shared" si="4"/>
        <v>0</v>
      </c>
      <c r="L129" s="77"/>
      <c r="M129" s="77"/>
      <c r="N129" s="77"/>
      <c r="O129" s="77"/>
      <c r="P129" s="77">
        <v>1</v>
      </c>
      <c r="Q129" s="136"/>
      <c r="R129" s="136"/>
      <c r="S129" s="136"/>
      <c r="T129" s="73">
        <f t="shared" si="5"/>
        <v>0</v>
      </c>
      <c r="U129" s="73"/>
      <c r="V129" s="182"/>
      <c r="W129" s="163"/>
      <c r="X129" s="60">
        <f>VLOOKUP(B129,'[3]ВОМ КГ-3 СОЭКС'!$C$3:$G$2063,5,0)</f>
        <v>357.2</v>
      </c>
      <c r="Y129" s="161">
        <f t="shared" si="3"/>
        <v>0</v>
      </c>
    </row>
    <row r="130" spans="1:25" x14ac:dyDescent="0.3">
      <c r="A130" s="131" t="s">
        <v>477</v>
      </c>
      <c r="B130" s="132" t="s">
        <v>2840</v>
      </c>
      <c r="C130" s="132" t="s">
        <v>4372</v>
      </c>
      <c r="D130" s="92">
        <v>1</v>
      </c>
      <c r="E130" s="133">
        <v>342.9</v>
      </c>
      <c r="F130" s="134">
        <v>342.9</v>
      </c>
      <c r="G130" s="135">
        <v>9.34</v>
      </c>
      <c r="H130" s="135">
        <v>9.34</v>
      </c>
      <c r="I130" s="92" t="s">
        <v>170</v>
      </c>
      <c r="J130" s="92">
        <f>VLOOKUP(B130,'[1]09.02.2026'!$C$1543:$J$2063,8,0)</f>
        <v>0</v>
      </c>
      <c r="K130" s="92">
        <f t="shared" si="4"/>
        <v>0</v>
      </c>
      <c r="L130" s="77"/>
      <c r="M130" s="77"/>
      <c r="N130" s="77"/>
      <c r="O130" s="77"/>
      <c r="P130" s="77"/>
      <c r="Q130" s="136"/>
      <c r="R130" s="136"/>
      <c r="S130" s="136">
        <v>1</v>
      </c>
      <c r="T130" s="73">
        <f t="shared" si="5"/>
        <v>0</v>
      </c>
      <c r="U130" s="73"/>
      <c r="V130" s="182"/>
      <c r="W130" s="163"/>
      <c r="X130" s="60">
        <f>VLOOKUP(B130,'[3]ВОМ КГ-3 СОЭКС'!$C$3:$G$2063,5,0)</f>
        <v>342.9</v>
      </c>
      <c r="Y130" s="161">
        <f t="shared" si="3"/>
        <v>0</v>
      </c>
    </row>
    <row r="131" spans="1:25" x14ac:dyDescent="0.3">
      <c r="A131" s="131" t="s">
        <v>479</v>
      </c>
      <c r="B131" s="132" t="s">
        <v>2841</v>
      </c>
      <c r="C131" s="132" t="s">
        <v>4373</v>
      </c>
      <c r="D131" s="92">
        <v>1</v>
      </c>
      <c r="E131" s="133">
        <v>3.9</v>
      </c>
      <c r="F131" s="134">
        <v>3.9</v>
      </c>
      <c r="G131" s="135">
        <v>0.13</v>
      </c>
      <c r="H131" s="135">
        <v>0.13</v>
      </c>
      <c r="I131" s="92" t="s">
        <v>170</v>
      </c>
      <c r="J131" s="92">
        <f>VLOOKUP(B131,'[1]09.02.2026'!$C$1543:$J$2063,8,0)</f>
        <v>0</v>
      </c>
      <c r="K131" s="92">
        <f t="shared" si="4"/>
        <v>0</v>
      </c>
      <c r="L131" s="77"/>
      <c r="M131" s="77"/>
      <c r="N131" s="77"/>
      <c r="O131" s="77"/>
      <c r="P131" s="77">
        <v>1</v>
      </c>
      <c r="Q131" s="136"/>
      <c r="R131" s="136"/>
      <c r="S131" s="136"/>
      <c r="T131" s="73">
        <f t="shared" si="5"/>
        <v>0</v>
      </c>
      <c r="U131" s="73"/>
      <c r="V131" s="182"/>
      <c r="W131" s="163"/>
      <c r="X131" s="60">
        <f>VLOOKUP(B131,'[3]ВОМ КГ-3 СОЭКС'!$C$3:$G$2063,5,0)</f>
        <v>3.9</v>
      </c>
      <c r="Y131" s="161">
        <f t="shared" ref="Y131:Y194" si="6">F131-X131</f>
        <v>0</v>
      </c>
    </row>
    <row r="132" spans="1:25" x14ac:dyDescent="0.3">
      <c r="A132" s="131" t="s">
        <v>481</v>
      </c>
      <c r="B132" s="132" t="s">
        <v>2842</v>
      </c>
      <c r="C132" s="132" t="s">
        <v>4374</v>
      </c>
      <c r="D132" s="92">
        <v>1</v>
      </c>
      <c r="E132" s="133">
        <v>16.5</v>
      </c>
      <c r="F132" s="134">
        <v>16.5</v>
      </c>
      <c r="G132" s="135">
        <v>0.53</v>
      </c>
      <c r="H132" s="135">
        <v>0.53</v>
      </c>
      <c r="I132" s="92" t="s">
        <v>170</v>
      </c>
      <c r="J132" s="92">
        <f>VLOOKUP(B132,'[1]09.02.2026'!$C$1543:$J$2063,8,0)</f>
        <v>0</v>
      </c>
      <c r="K132" s="92">
        <f t="shared" ref="K132:K195" si="7">J132*E132</f>
        <v>0</v>
      </c>
      <c r="L132" s="77"/>
      <c r="M132" s="77"/>
      <c r="N132" s="77"/>
      <c r="O132" s="77"/>
      <c r="P132" s="77">
        <v>1</v>
      </c>
      <c r="Q132" s="136"/>
      <c r="R132" s="136"/>
      <c r="S132" s="136"/>
      <c r="T132" s="73">
        <f t="shared" ref="T132:T195" si="8">D132-L132-M132-N132-O132-P132-Q132-R132-S132</f>
        <v>0</v>
      </c>
      <c r="U132" s="73"/>
      <c r="V132" s="182"/>
      <c r="W132" s="163"/>
      <c r="X132" s="60">
        <f>VLOOKUP(B132,'[3]ВОМ КГ-3 СОЭКС'!$C$3:$G$2063,5,0)</f>
        <v>16.5</v>
      </c>
      <c r="Y132" s="161">
        <f t="shared" si="6"/>
        <v>0</v>
      </c>
    </row>
    <row r="133" spans="1:25" x14ac:dyDescent="0.3">
      <c r="A133" s="131" t="s">
        <v>483</v>
      </c>
      <c r="B133" s="132" t="s">
        <v>2843</v>
      </c>
      <c r="C133" s="132" t="s">
        <v>4375</v>
      </c>
      <c r="D133" s="92">
        <v>1</v>
      </c>
      <c r="E133" s="133">
        <v>1.5</v>
      </c>
      <c r="F133" s="134">
        <v>1.5</v>
      </c>
      <c r="G133" s="135">
        <v>0.05</v>
      </c>
      <c r="H133" s="135">
        <v>0.05</v>
      </c>
      <c r="I133" s="92" t="s">
        <v>170</v>
      </c>
      <c r="J133" s="92">
        <f>VLOOKUP(B133,'[1]09.02.2026'!$C$1543:$J$2063,8,0)</f>
        <v>0</v>
      </c>
      <c r="K133" s="92">
        <f t="shared" si="7"/>
        <v>0</v>
      </c>
      <c r="L133" s="77"/>
      <c r="M133" s="77"/>
      <c r="N133" s="77"/>
      <c r="O133" s="77">
        <v>1</v>
      </c>
      <c r="P133" s="77"/>
      <c r="Q133" s="136"/>
      <c r="R133" s="136"/>
      <c r="S133" s="136"/>
      <c r="T133" s="73">
        <f t="shared" si="8"/>
        <v>0</v>
      </c>
      <c r="U133" s="73"/>
      <c r="V133" s="182"/>
      <c r="W133" s="163"/>
      <c r="X133" s="60">
        <f>VLOOKUP(B133,'[3]ВОМ КГ-3 СОЭКС'!$C$3:$G$2063,5,0)</f>
        <v>1.5</v>
      </c>
      <c r="Y133" s="161">
        <f t="shared" si="6"/>
        <v>0</v>
      </c>
    </row>
    <row r="134" spans="1:25" x14ac:dyDescent="0.3">
      <c r="A134" s="131" t="s">
        <v>485</v>
      </c>
      <c r="B134" s="132" t="s">
        <v>2844</v>
      </c>
      <c r="C134" s="132" t="s">
        <v>4376</v>
      </c>
      <c r="D134" s="92">
        <v>1</v>
      </c>
      <c r="E134" s="133">
        <v>6.7</v>
      </c>
      <c r="F134" s="134">
        <v>6.7</v>
      </c>
      <c r="G134" s="135">
        <v>0.22</v>
      </c>
      <c r="H134" s="135">
        <v>0.22</v>
      </c>
      <c r="I134" s="92" t="s">
        <v>170</v>
      </c>
      <c r="J134" s="92">
        <f>VLOOKUP(B134,'[1]09.02.2026'!$C$1543:$J$2063,8,0)</f>
        <v>0</v>
      </c>
      <c r="K134" s="92">
        <f t="shared" si="7"/>
        <v>0</v>
      </c>
      <c r="L134" s="77"/>
      <c r="M134" s="77"/>
      <c r="N134" s="77"/>
      <c r="O134" s="77">
        <v>1</v>
      </c>
      <c r="P134" s="77"/>
      <c r="Q134" s="136"/>
      <c r="R134" s="136"/>
      <c r="S134" s="136"/>
      <c r="T134" s="73">
        <f t="shared" si="8"/>
        <v>0</v>
      </c>
      <c r="U134" s="73"/>
      <c r="V134" s="182"/>
      <c r="W134" s="163"/>
      <c r="X134" s="60">
        <f>VLOOKUP(B134,'[3]ВОМ КГ-3 СОЭКС'!$C$3:$G$2063,5,0)</f>
        <v>6.7</v>
      </c>
      <c r="Y134" s="161">
        <f t="shared" si="6"/>
        <v>0</v>
      </c>
    </row>
    <row r="135" spans="1:25" x14ac:dyDescent="0.3">
      <c r="A135" s="131" t="s">
        <v>487</v>
      </c>
      <c r="B135" s="132" t="s">
        <v>2845</v>
      </c>
      <c r="C135" s="132" t="s">
        <v>4377</v>
      </c>
      <c r="D135" s="92">
        <v>1</v>
      </c>
      <c r="E135" s="133">
        <v>3.1</v>
      </c>
      <c r="F135" s="134">
        <v>3.1</v>
      </c>
      <c r="G135" s="135">
        <v>0.1</v>
      </c>
      <c r="H135" s="135">
        <v>0.1</v>
      </c>
      <c r="I135" s="92" t="s">
        <v>170</v>
      </c>
      <c r="J135" s="92">
        <f>VLOOKUP(B135,'[1]09.02.2026'!$C$1543:$J$2063,8,0)</f>
        <v>0</v>
      </c>
      <c r="K135" s="92">
        <f t="shared" si="7"/>
        <v>0</v>
      </c>
      <c r="L135" s="77"/>
      <c r="M135" s="77"/>
      <c r="N135" s="77"/>
      <c r="O135" s="77"/>
      <c r="P135" s="77">
        <v>1</v>
      </c>
      <c r="Q135" s="136"/>
      <c r="R135" s="136"/>
      <c r="S135" s="136"/>
      <c r="T135" s="73">
        <f t="shared" si="8"/>
        <v>0</v>
      </c>
      <c r="U135" s="73"/>
      <c r="V135" s="182"/>
      <c r="W135" s="163"/>
      <c r="X135" s="60">
        <f>VLOOKUP(B135,'[3]ВОМ КГ-3 СОЭКС'!$C$3:$G$2063,5,0)</f>
        <v>3.1</v>
      </c>
      <c r="Y135" s="161">
        <f t="shared" si="6"/>
        <v>0</v>
      </c>
    </row>
    <row r="136" spans="1:25" x14ac:dyDescent="0.3">
      <c r="A136" s="131" t="s">
        <v>489</v>
      </c>
      <c r="B136" s="132" t="s">
        <v>2846</v>
      </c>
      <c r="C136" s="132" t="s">
        <v>4378</v>
      </c>
      <c r="D136" s="92">
        <v>1</v>
      </c>
      <c r="E136" s="133">
        <v>5.6</v>
      </c>
      <c r="F136" s="134">
        <v>5.6</v>
      </c>
      <c r="G136" s="135">
        <v>0.19</v>
      </c>
      <c r="H136" s="135">
        <v>0.19</v>
      </c>
      <c r="I136" s="92" t="s">
        <v>170</v>
      </c>
      <c r="J136" s="92">
        <f>VLOOKUP(B136,'[1]09.02.2026'!$C$1543:$J$2063,8,0)</f>
        <v>0</v>
      </c>
      <c r="K136" s="92">
        <f t="shared" si="7"/>
        <v>0</v>
      </c>
      <c r="L136" s="77"/>
      <c r="M136" s="77"/>
      <c r="N136" s="77"/>
      <c r="O136" s="77"/>
      <c r="P136" s="77">
        <v>1</v>
      </c>
      <c r="Q136" s="136"/>
      <c r="R136" s="136"/>
      <c r="S136" s="136"/>
      <c r="T136" s="73">
        <f t="shared" si="8"/>
        <v>0</v>
      </c>
      <c r="U136" s="73"/>
      <c r="V136" s="182"/>
      <c r="W136" s="163"/>
      <c r="X136" s="60">
        <f>VLOOKUP(B136,'[3]ВОМ КГ-3 СОЭКС'!$C$3:$G$2063,5,0)</f>
        <v>5.6</v>
      </c>
      <c r="Y136" s="161">
        <f t="shared" si="6"/>
        <v>0</v>
      </c>
    </row>
    <row r="137" spans="1:25" x14ac:dyDescent="0.3">
      <c r="A137" s="131" t="s">
        <v>491</v>
      </c>
      <c r="B137" s="132" t="s">
        <v>2847</v>
      </c>
      <c r="C137" s="132" t="s">
        <v>4379</v>
      </c>
      <c r="D137" s="92">
        <v>1</v>
      </c>
      <c r="E137" s="133">
        <v>9.1999999999999993</v>
      </c>
      <c r="F137" s="134">
        <v>9.1999999999999993</v>
      </c>
      <c r="G137" s="135">
        <v>0.31</v>
      </c>
      <c r="H137" s="135">
        <v>0.31</v>
      </c>
      <c r="I137" s="92" t="s">
        <v>170</v>
      </c>
      <c r="J137" s="92">
        <f>VLOOKUP(B137,'[1]09.02.2026'!$C$1543:$J$2063,8,0)</f>
        <v>0</v>
      </c>
      <c r="K137" s="92">
        <f t="shared" si="7"/>
        <v>0</v>
      </c>
      <c r="L137" s="77"/>
      <c r="M137" s="77"/>
      <c r="N137" s="77"/>
      <c r="O137" s="77"/>
      <c r="P137" s="77">
        <v>1</v>
      </c>
      <c r="Q137" s="136"/>
      <c r="R137" s="136"/>
      <c r="S137" s="136"/>
      <c r="T137" s="73">
        <f t="shared" si="8"/>
        <v>0</v>
      </c>
      <c r="U137" s="73"/>
      <c r="V137" s="182"/>
      <c r="W137" s="163"/>
      <c r="X137" s="60">
        <f>VLOOKUP(B137,'[3]ВОМ КГ-3 СОЭКС'!$C$3:$G$2063,5,0)</f>
        <v>9.1999999999999993</v>
      </c>
      <c r="Y137" s="161">
        <f t="shared" si="6"/>
        <v>0</v>
      </c>
    </row>
    <row r="138" spans="1:25" x14ac:dyDescent="0.3">
      <c r="A138" s="131" t="s">
        <v>493</v>
      </c>
      <c r="B138" s="132" t="s">
        <v>2848</v>
      </c>
      <c r="C138" s="132" t="s">
        <v>4380</v>
      </c>
      <c r="D138" s="92">
        <v>1</v>
      </c>
      <c r="E138" s="133">
        <v>11.1</v>
      </c>
      <c r="F138" s="134">
        <v>11.1</v>
      </c>
      <c r="G138" s="135">
        <v>0.37</v>
      </c>
      <c r="H138" s="135">
        <v>0.37</v>
      </c>
      <c r="I138" s="92" t="s">
        <v>170</v>
      </c>
      <c r="J138" s="92">
        <f>VLOOKUP(B138,'[1]09.02.2026'!$C$1543:$J$2063,8,0)</f>
        <v>0</v>
      </c>
      <c r="K138" s="92">
        <f t="shared" si="7"/>
        <v>0</v>
      </c>
      <c r="L138" s="77"/>
      <c r="M138" s="77"/>
      <c r="N138" s="77"/>
      <c r="O138" s="77"/>
      <c r="P138" s="77">
        <v>1</v>
      </c>
      <c r="Q138" s="136"/>
      <c r="R138" s="136"/>
      <c r="S138" s="136"/>
      <c r="T138" s="73">
        <f t="shared" si="8"/>
        <v>0</v>
      </c>
      <c r="U138" s="73"/>
      <c r="V138" s="182"/>
      <c r="W138" s="163"/>
      <c r="X138" s="60">
        <f>VLOOKUP(B138,'[3]ВОМ КГ-3 СОЭКС'!$C$3:$G$2063,5,0)</f>
        <v>11.1</v>
      </c>
      <c r="Y138" s="161">
        <f t="shared" si="6"/>
        <v>0</v>
      </c>
    </row>
    <row r="139" spans="1:25" x14ac:dyDescent="0.3">
      <c r="A139" s="131" t="s">
        <v>495</v>
      </c>
      <c r="B139" s="132" t="s">
        <v>2849</v>
      </c>
      <c r="C139" s="132" t="s">
        <v>4381</v>
      </c>
      <c r="D139" s="92">
        <v>1</v>
      </c>
      <c r="E139" s="133">
        <v>39.799999999999997</v>
      </c>
      <c r="F139" s="134">
        <v>39.799999999999997</v>
      </c>
      <c r="G139" s="135">
        <v>1.31</v>
      </c>
      <c r="H139" s="135">
        <v>1.31</v>
      </c>
      <c r="I139" s="92" t="s">
        <v>170</v>
      </c>
      <c r="J139" s="92">
        <f>VLOOKUP(B139,'[1]09.02.2026'!$C$1543:$J$2063,8,0)</f>
        <v>0</v>
      </c>
      <c r="K139" s="92">
        <f t="shared" si="7"/>
        <v>0</v>
      </c>
      <c r="L139" s="77"/>
      <c r="M139" s="77"/>
      <c r="N139" s="77"/>
      <c r="O139" s="77"/>
      <c r="P139" s="77">
        <v>1</v>
      </c>
      <c r="Q139" s="136"/>
      <c r="R139" s="136"/>
      <c r="S139" s="136"/>
      <c r="T139" s="73">
        <f t="shared" si="8"/>
        <v>0</v>
      </c>
      <c r="U139" s="73"/>
      <c r="V139" s="182"/>
      <c r="W139" s="163"/>
      <c r="X139" s="60">
        <f>VLOOKUP(B139,'[3]ВОМ КГ-3 СОЭКС'!$C$3:$G$2063,5,0)</f>
        <v>39.799999999999997</v>
      </c>
      <c r="Y139" s="161">
        <f t="shared" si="6"/>
        <v>0</v>
      </c>
    </row>
    <row r="140" spans="1:25" x14ac:dyDescent="0.3">
      <c r="A140" s="131" t="s">
        <v>497</v>
      </c>
      <c r="B140" s="132" t="s">
        <v>2850</v>
      </c>
      <c r="C140" s="132" t="s">
        <v>4382</v>
      </c>
      <c r="D140" s="92">
        <v>1</v>
      </c>
      <c r="E140" s="133">
        <v>29.2</v>
      </c>
      <c r="F140" s="134">
        <v>29.2</v>
      </c>
      <c r="G140" s="135">
        <v>0.96</v>
      </c>
      <c r="H140" s="135">
        <v>0.96</v>
      </c>
      <c r="I140" s="92" t="s">
        <v>170</v>
      </c>
      <c r="J140" s="92">
        <f>VLOOKUP(B140,'[1]09.02.2026'!$C$1543:$J$2063,8,0)</f>
        <v>0</v>
      </c>
      <c r="K140" s="92">
        <f t="shared" si="7"/>
        <v>0</v>
      </c>
      <c r="L140" s="77"/>
      <c r="M140" s="77"/>
      <c r="N140" s="77"/>
      <c r="O140" s="77"/>
      <c r="P140" s="77">
        <v>1</v>
      </c>
      <c r="Q140" s="136"/>
      <c r="R140" s="136"/>
      <c r="S140" s="136"/>
      <c r="T140" s="73">
        <f t="shared" si="8"/>
        <v>0</v>
      </c>
      <c r="U140" s="73"/>
      <c r="V140" s="182"/>
      <c r="W140" s="163"/>
      <c r="X140" s="60">
        <f>VLOOKUP(B140,'[3]ВОМ КГ-3 СОЭКС'!$C$3:$G$2063,5,0)</f>
        <v>29.2</v>
      </c>
      <c r="Y140" s="161">
        <f t="shared" si="6"/>
        <v>0</v>
      </c>
    </row>
    <row r="141" spans="1:25" x14ac:dyDescent="0.3">
      <c r="A141" s="131" t="s">
        <v>499</v>
      </c>
      <c r="B141" s="132" t="s">
        <v>2851</v>
      </c>
      <c r="C141" s="132" t="s">
        <v>4383</v>
      </c>
      <c r="D141" s="92">
        <v>66</v>
      </c>
      <c r="E141" s="133">
        <v>8.4</v>
      </c>
      <c r="F141" s="134">
        <v>554.4</v>
      </c>
      <c r="G141" s="135">
        <v>0.13</v>
      </c>
      <c r="H141" s="135">
        <v>8.58</v>
      </c>
      <c r="I141" s="92" t="s">
        <v>170</v>
      </c>
      <c r="J141" s="92">
        <f>VLOOKUP(B141,'[1]09.02.2026'!$C$1543:$J$2063,8,0)</f>
        <v>0</v>
      </c>
      <c r="K141" s="92">
        <f t="shared" si="7"/>
        <v>0</v>
      </c>
      <c r="L141" s="77">
        <v>4</v>
      </c>
      <c r="M141" s="77">
        <v>16</v>
      </c>
      <c r="N141" s="77">
        <v>14</v>
      </c>
      <c r="O141" s="77">
        <v>8</v>
      </c>
      <c r="P141" s="77">
        <v>9</v>
      </c>
      <c r="Q141" s="136">
        <v>6</v>
      </c>
      <c r="R141" s="136">
        <v>9</v>
      </c>
      <c r="S141" s="136"/>
      <c r="T141" s="73">
        <f t="shared" si="8"/>
        <v>0</v>
      </c>
      <c r="U141" s="73"/>
      <c r="V141" s="182"/>
      <c r="W141" s="163"/>
      <c r="X141" s="60">
        <f>VLOOKUP(B141,'[3]ВОМ КГ-3 СОЭКС'!$C$3:$G$2063,5,0)</f>
        <v>554.4</v>
      </c>
      <c r="Y141" s="161">
        <f t="shared" si="6"/>
        <v>0</v>
      </c>
    </row>
    <row r="142" spans="1:25" x14ac:dyDescent="0.3">
      <c r="A142" s="131" t="s">
        <v>501</v>
      </c>
      <c r="B142" s="132" t="s">
        <v>2852</v>
      </c>
      <c r="C142" s="132" t="s">
        <v>4384</v>
      </c>
      <c r="D142" s="92">
        <v>66</v>
      </c>
      <c r="E142" s="133">
        <v>2.2000000000000002</v>
      </c>
      <c r="F142" s="134">
        <v>145.19999999999999</v>
      </c>
      <c r="G142" s="135">
        <v>0.12</v>
      </c>
      <c r="H142" s="135">
        <v>7.92</v>
      </c>
      <c r="I142" s="92" t="s">
        <v>170</v>
      </c>
      <c r="J142" s="92">
        <f>VLOOKUP(B142,'[1]09.02.2026'!$C$1543:$J$2063,8,0)</f>
        <v>0</v>
      </c>
      <c r="K142" s="92">
        <f t="shared" si="7"/>
        <v>0</v>
      </c>
      <c r="L142" s="77">
        <v>4</v>
      </c>
      <c r="M142" s="77">
        <v>16</v>
      </c>
      <c r="N142" s="77">
        <v>14</v>
      </c>
      <c r="O142" s="77">
        <v>8</v>
      </c>
      <c r="P142" s="77">
        <v>9</v>
      </c>
      <c r="Q142" s="136">
        <v>6</v>
      </c>
      <c r="R142" s="136">
        <v>9</v>
      </c>
      <c r="S142" s="136"/>
      <c r="T142" s="73">
        <f t="shared" si="8"/>
        <v>0</v>
      </c>
      <c r="U142" s="73"/>
      <c r="V142" s="182"/>
      <c r="W142" s="163"/>
      <c r="X142" s="60">
        <f>VLOOKUP(B142,'[3]ВОМ КГ-3 СОЭКС'!$C$3:$G$2063,5,0)</f>
        <v>145.19999999999999</v>
      </c>
      <c r="Y142" s="161">
        <f t="shared" si="6"/>
        <v>0</v>
      </c>
    </row>
    <row r="143" spans="1:25" x14ac:dyDescent="0.3">
      <c r="A143" s="131" t="s">
        <v>503</v>
      </c>
      <c r="B143" s="132" t="s">
        <v>2853</v>
      </c>
      <c r="C143" s="132" t="s">
        <v>4385</v>
      </c>
      <c r="D143" s="92">
        <v>40</v>
      </c>
      <c r="E143" s="133">
        <v>2.1</v>
      </c>
      <c r="F143" s="134">
        <v>84</v>
      </c>
      <c r="G143" s="135">
        <v>0.05</v>
      </c>
      <c r="H143" s="135">
        <v>2</v>
      </c>
      <c r="I143" s="92" t="s">
        <v>170</v>
      </c>
      <c r="J143" s="92">
        <f>VLOOKUP(B143,'[1]09.02.2026'!$C$1543:$J$2063,8,0)</f>
        <v>0</v>
      </c>
      <c r="K143" s="92">
        <f t="shared" si="7"/>
        <v>0</v>
      </c>
      <c r="L143" s="77"/>
      <c r="M143" s="77"/>
      <c r="N143" s="77"/>
      <c r="O143" s="77"/>
      <c r="P143" s="77">
        <v>10</v>
      </c>
      <c r="Q143" s="136">
        <v>8</v>
      </c>
      <c r="R143" s="136">
        <v>12</v>
      </c>
      <c r="S143" s="136">
        <v>10</v>
      </c>
      <c r="T143" s="73">
        <f t="shared" si="8"/>
        <v>0</v>
      </c>
      <c r="U143" s="73"/>
      <c r="V143" s="182"/>
      <c r="W143" s="163"/>
      <c r="X143" s="60">
        <f>VLOOKUP(B143,'[3]ВОМ КГ-3 СОЭКС'!$C$3:$G$2063,5,0)</f>
        <v>84</v>
      </c>
      <c r="Y143" s="161">
        <f t="shared" si="6"/>
        <v>0</v>
      </c>
    </row>
    <row r="144" spans="1:25" x14ac:dyDescent="0.3">
      <c r="A144" s="131" t="s">
        <v>505</v>
      </c>
      <c r="B144" s="132" t="s">
        <v>2854</v>
      </c>
      <c r="C144" s="132" t="s">
        <v>4386</v>
      </c>
      <c r="D144" s="92">
        <v>40</v>
      </c>
      <c r="E144" s="133">
        <v>0.7</v>
      </c>
      <c r="F144" s="134">
        <v>28</v>
      </c>
      <c r="G144" s="135">
        <v>0.04</v>
      </c>
      <c r="H144" s="135">
        <v>1.6</v>
      </c>
      <c r="I144" s="92" t="s">
        <v>170</v>
      </c>
      <c r="J144" s="92">
        <f>VLOOKUP(B144,'[1]09.02.2026'!$C$1543:$J$2063,8,0)</f>
        <v>0</v>
      </c>
      <c r="K144" s="92">
        <f t="shared" si="7"/>
        <v>0</v>
      </c>
      <c r="L144" s="77"/>
      <c r="M144" s="77"/>
      <c r="N144" s="77"/>
      <c r="O144" s="77"/>
      <c r="P144" s="77">
        <v>10</v>
      </c>
      <c r="Q144" s="136">
        <v>8</v>
      </c>
      <c r="R144" s="136">
        <v>12</v>
      </c>
      <c r="S144" s="136">
        <v>10</v>
      </c>
      <c r="T144" s="73">
        <f t="shared" si="8"/>
        <v>0</v>
      </c>
      <c r="U144" s="73"/>
      <c r="V144" s="182"/>
      <c r="W144" s="163"/>
      <c r="X144" s="60">
        <f>VLOOKUP(B144,'[3]ВОМ КГ-3 СОЭКС'!$C$3:$G$2063,5,0)</f>
        <v>28</v>
      </c>
      <c r="Y144" s="161">
        <f t="shared" si="6"/>
        <v>0</v>
      </c>
    </row>
    <row r="145" spans="1:25" x14ac:dyDescent="0.3">
      <c r="A145" s="131" t="s">
        <v>507</v>
      </c>
      <c r="B145" s="132" t="s">
        <v>2855</v>
      </c>
      <c r="C145" s="132" t="s">
        <v>4387</v>
      </c>
      <c r="D145" s="92">
        <v>8</v>
      </c>
      <c r="E145" s="133">
        <v>10.3</v>
      </c>
      <c r="F145" s="134">
        <v>82.4</v>
      </c>
      <c r="G145" s="135">
        <v>0.19</v>
      </c>
      <c r="H145" s="135">
        <v>1.52</v>
      </c>
      <c r="I145" s="92" t="s">
        <v>170</v>
      </c>
      <c r="J145" s="92">
        <f>VLOOKUP(B145,'[1]09.02.2026'!$C$1543:$J$2063,8,0)</f>
        <v>0</v>
      </c>
      <c r="K145" s="92">
        <f t="shared" si="7"/>
        <v>0</v>
      </c>
      <c r="L145" s="77"/>
      <c r="M145" s="77"/>
      <c r="N145" s="77"/>
      <c r="O145" s="77"/>
      <c r="P145" s="77"/>
      <c r="Q145" s="136"/>
      <c r="R145" s="136"/>
      <c r="S145" s="136">
        <v>8</v>
      </c>
      <c r="T145" s="73">
        <f t="shared" si="8"/>
        <v>0</v>
      </c>
      <c r="U145" s="73"/>
      <c r="V145" s="182"/>
      <c r="W145" s="163"/>
      <c r="X145" s="60">
        <f>VLOOKUP(B145,'[3]ВОМ КГ-3 СОЭКС'!$C$3:$G$2063,5,0)</f>
        <v>82.4</v>
      </c>
      <c r="Y145" s="161">
        <f t="shared" si="6"/>
        <v>0</v>
      </c>
    </row>
    <row r="146" spans="1:25" x14ac:dyDescent="0.3">
      <c r="A146" s="131" t="s">
        <v>509</v>
      </c>
      <c r="B146" s="132" t="s">
        <v>2856</v>
      </c>
      <c r="C146" s="132" t="s">
        <v>4388</v>
      </c>
      <c r="D146" s="92">
        <v>48</v>
      </c>
      <c r="E146" s="133">
        <v>2</v>
      </c>
      <c r="F146" s="134">
        <v>96</v>
      </c>
      <c r="G146" s="135">
        <v>0.05</v>
      </c>
      <c r="H146" s="135">
        <v>2.4</v>
      </c>
      <c r="I146" s="92" t="s">
        <v>170</v>
      </c>
      <c r="J146" s="92">
        <f>VLOOKUP(B146,'[1]09.02.2026'!$C$1543:$J$2063,8,0)</f>
        <v>0</v>
      </c>
      <c r="K146" s="92">
        <f t="shared" si="7"/>
        <v>0</v>
      </c>
      <c r="L146" s="77"/>
      <c r="M146" s="77"/>
      <c r="N146" s="77"/>
      <c r="O146" s="77"/>
      <c r="P146" s="77"/>
      <c r="Q146" s="136"/>
      <c r="R146" s="136"/>
      <c r="S146" s="136">
        <v>48</v>
      </c>
      <c r="T146" s="73">
        <f t="shared" si="8"/>
        <v>0</v>
      </c>
      <c r="U146" s="73"/>
      <c r="V146" s="182"/>
      <c r="W146" s="163"/>
      <c r="X146" s="60">
        <f>VLOOKUP(B146,'[3]ВОМ КГ-3 СОЭКС'!$C$3:$G$2063,5,0)</f>
        <v>96</v>
      </c>
      <c r="Y146" s="161">
        <f t="shared" si="6"/>
        <v>0</v>
      </c>
    </row>
    <row r="147" spans="1:25" x14ac:dyDescent="0.3">
      <c r="A147" s="131" t="s">
        <v>511</v>
      </c>
      <c r="B147" s="132" t="s">
        <v>2857</v>
      </c>
      <c r="C147" s="132" t="s">
        <v>4389</v>
      </c>
      <c r="D147" s="92">
        <v>1</v>
      </c>
      <c r="E147" s="133">
        <v>1183.5999999999999</v>
      </c>
      <c r="F147" s="134">
        <v>1183.5999999999999</v>
      </c>
      <c r="G147" s="135">
        <v>25.1</v>
      </c>
      <c r="H147" s="135">
        <v>25.1</v>
      </c>
      <c r="I147" s="92" t="s">
        <v>165</v>
      </c>
      <c r="J147" s="92">
        <f>VLOOKUP(B147,'[1]09.02.2026'!$C$1543:$J$2063,8,0)</f>
        <v>0</v>
      </c>
      <c r="K147" s="92">
        <f t="shared" si="7"/>
        <v>0</v>
      </c>
      <c r="L147" s="77">
        <v>1</v>
      </c>
      <c r="M147" s="77"/>
      <c r="N147" s="77"/>
      <c r="O147" s="77"/>
      <c r="P147" s="77"/>
      <c r="Q147" s="136"/>
      <c r="R147" s="136"/>
      <c r="S147" s="136"/>
      <c r="T147" s="73">
        <f t="shared" si="8"/>
        <v>0</v>
      </c>
      <c r="U147" s="73"/>
      <c r="V147" s="182"/>
      <c r="W147" s="163"/>
      <c r="X147" s="60">
        <f>VLOOKUP(B147,'[3]ВОМ КГ-3 СОЭКС'!$C$3:$G$2063,5,0)</f>
        <v>1183.5999999999999</v>
      </c>
      <c r="Y147" s="161">
        <f t="shared" si="6"/>
        <v>0</v>
      </c>
    </row>
    <row r="148" spans="1:25" x14ac:dyDescent="0.3">
      <c r="A148" s="131" t="s">
        <v>513</v>
      </c>
      <c r="B148" s="132" t="s">
        <v>2858</v>
      </c>
      <c r="C148" s="132" t="s">
        <v>4390</v>
      </c>
      <c r="D148" s="92">
        <v>1</v>
      </c>
      <c r="E148" s="133">
        <v>225.6</v>
      </c>
      <c r="F148" s="134">
        <v>225.6</v>
      </c>
      <c r="G148" s="135">
        <v>4.42</v>
      </c>
      <c r="H148" s="135">
        <v>4.42</v>
      </c>
      <c r="I148" s="92" t="s">
        <v>165</v>
      </c>
      <c r="J148" s="92">
        <f>VLOOKUP(B148,'[1]09.02.2026'!$C$1543:$J$2063,8,0)</f>
        <v>0</v>
      </c>
      <c r="K148" s="92">
        <f t="shared" si="7"/>
        <v>0</v>
      </c>
      <c r="L148" s="77">
        <v>1</v>
      </c>
      <c r="M148" s="77"/>
      <c r="N148" s="77"/>
      <c r="O148" s="77"/>
      <c r="P148" s="77"/>
      <c r="Q148" s="136"/>
      <c r="R148" s="136"/>
      <c r="S148" s="136"/>
      <c r="T148" s="73">
        <f t="shared" si="8"/>
        <v>0</v>
      </c>
      <c r="U148" s="73"/>
      <c r="V148" s="182"/>
      <c r="W148" s="163"/>
      <c r="X148" s="60">
        <f>VLOOKUP(B148,'[3]ВОМ КГ-3 СОЭКС'!$C$3:$G$2063,5,0)</f>
        <v>225.6</v>
      </c>
      <c r="Y148" s="161">
        <f t="shared" si="6"/>
        <v>0</v>
      </c>
    </row>
    <row r="149" spans="1:25" x14ac:dyDescent="0.3">
      <c r="A149" s="131" t="s">
        <v>515</v>
      </c>
      <c r="B149" s="132" t="s">
        <v>2859</v>
      </c>
      <c r="C149" s="132" t="s">
        <v>4391</v>
      </c>
      <c r="D149" s="92">
        <v>1</v>
      </c>
      <c r="E149" s="133">
        <v>1183.5999999999999</v>
      </c>
      <c r="F149" s="134">
        <v>1183.5999999999999</v>
      </c>
      <c r="G149" s="135">
        <v>25.1</v>
      </c>
      <c r="H149" s="135">
        <v>25.1</v>
      </c>
      <c r="I149" s="92" t="s">
        <v>165</v>
      </c>
      <c r="J149" s="92">
        <f>VLOOKUP(B149,'[1]09.02.2026'!$C$1543:$J$2063,8,0)</f>
        <v>0</v>
      </c>
      <c r="K149" s="92">
        <f t="shared" si="7"/>
        <v>0</v>
      </c>
      <c r="L149" s="77">
        <v>1</v>
      </c>
      <c r="M149" s="77"/>
      <c r="N149" s="77"/>
      <c r="O149" s="77"/>
      <c r="P149" s="77"/>
      <c r="Q149" s="136"/>
      <c r="R149" s="136"/>
      <c r="S149" s="136"/>
      <c r="T149" s="73">
        <f t="shared" si="8"/>
        <v>0</v>
      </c>
      <c r="U149" s="73"/>
      <c r="V149" s="182"/>
      <c r="W149" s="163"/>
      <c r="X149" s="60">
        <f>VLOOKUP(B149,'[3]ВОМ КГ-3 СОЭКС'!$C$3:$G$2063,5,0)</f>
        <v>1183.5999999999999</v>
      </c>
      <c r="Y149" s="161">
        <f t="shared" si="6"/>
        <v>0</v>
      </c>
    </row>
    <row r="150" spans="1:25" x14ac:dyDescent="0.3">
      <c r="A150" s="131" t="s">
        <v>517</v>
      </c>
      <c r="B150" s="132" t="s">
        <v>2860</v>
      </c>
      <c r="C150" s="132" t="s">
        <v>4392</v>
      </c>
      <c r="D150" s="92">
        <v>2</v>
      </c>
      <c r="E150" s="133">
        <v>225.6</v>
      </c>
      <c r="F150" s="134">
        <v>451.2</v>
      </c>
      <c r="G150" s="135">
        <v>4.42</v>
      </c>
      <c r="H150" s="135">
        <v>8.84</v>
      </c>
      <c r="I150" s="92" t="s">
        <v>165</v>
      </c>
      <c r="J150" s="92">
        <f>VLOOKUP(B150,'[1]09.02.2026'!$C$1543:$J$2063,8,0)</f>
        <v>0</v>
      </c>
      <c r="K150" s="92">
        <f t="shared" si="7"/>
        <v>0</v>
      </c>
      <c r="L150" s="77">
        <v>1</v>
      </c>
      <c r="M150" s="77"/>
      <c r="N150" s="77"/>
      <c r="O150" s="77"/>
      <c r="P150" s="77">
        <v>1</v>
      </c>
      <c r="Q150" s="136"/>
      <c r="R150" s="136"/>
      <c r="S150" s="136"/>
      <c r="T150" s="73">
        <f t="shared" si="8"/>
        <v>0</v>
      </c>
      <c r="U150" s="73"/>
      <c r="V150" s="182"/>
      <c r="W150" s="163"/>
      <c r="X150" s="60">
        <f>VLOOKUP(B150,'[3]ВОМ КГ-3 СОЭКС'!$C$3:$G$2063,5,0)</f>
        <v>451.2</v>
      </c>
      <c r="Y150" s="161">
        <f t="shared" si="6"/>
        <v>0</v>
      </c>
    </row>
    <row r="151" spans="1:25" x14ac:dyDescent="0.3">
      <c r="A151" s="131" t="s">
        <v>519</v>
      </c>
      <c r="B151" s="132" t="s">
        <v>2861</v>
      </c>
      <c r="C151" s="132" t="s">
        <v>4393</v>
      </c>
      <c r="D151" s="92">
        <v>6</v>
      </c>
      <c r="E151" s="133">
        <v>1190.4000000000001</v>
      </c>
      <c r="F151" s="134">
        <v>7142.4</v>
      </c>
      <c r="G151" s="135">
        <v>25.3</v>
      </c>
      <c r="H151" s="135">
        <v>151.80000000000001</v>
      </c>
      <c r="I151" s="92" t="s">
        <v>165</v>
      </c>
      <c r="J151" s="92">
        <f>VLOOKUP(B151,'[1]09.02.2026'!$C$1543:$J$2063,8,0)</f>
        <v>0</v>
      </c>
      <c r="K151" s="92">
        <f t="shared" si="7"/>
        <v>0</v>
      </c>
      <c r="L151" s="77"/>
      <c r="M151" s="77">
        <v>2</v>
      </c>
      <c r="N151" s="77">
        <v>2</v>
      </c>
      <c r="O151" s="77"/>
      <c r="P151" s="77"/>
      <c r="Q151" s="136">
        <v>2</v>
      </c>
      <c r="R151" s="136"/>
      <c r="S151" s="136"/>
      <c r="T151" s="73">
        <f t="shared" si="8"/>
        <v>0</v>
      </c>
      <c r="U151" s="73"/>
      <c r="V151" s="182"/>
      <c r="W151" s="163"/>
      <c r="X151" s="60">
        <f>VLOOKUP(B151,'[3]ВОМ КГ-3 СОЭКС'!$C$3:$G$2063,5,0)</f>
        <v>7142.4</v>
      </c>
      <c r="Y151" s="161">
        <f t="shared" si="6"/>
        <v>0</v>
      </c>
    </row>
    <row r="152" spans="1:25" x14ac:dyDescent="0.3">
      <c r="A152" s="131" t="s">
        <v>521</v>
      </c>
      <c r="B152" s="132" t="s">
        <v>2862</v>
      </c>
      <c r="C152" s="132" t="s">
        <v>4394</v>
      </c>
      <c r="D152" s="92">
        <v>6</v>
      </c>
      <c r="E152" s="133">
        <v>247</v>
      </c>
      <c r="F152" s="134">
        <v>1482</v>
      </c>
      <c r="G152" s="135">
        <v>4.5999999999999996</v>
      </c>
      <c r="H152" s="135">
        <v>27.6</v>
      </c>
      <c r="I152" s="92" t="s">
        <v>165</v>
      </c>
      <c r="J152" s="92">
        <f>VLOOKUP(B152,'[1]09.02.2026'!$C$1543:$J$2063,8,0)</f>
        <v>0</v>
      </c>
      <c r="K152" s="92">
        <f t="shared" si="7"/>
        <v>0</v>
      </c>
      <c r="L152" s="77"/>
      <c r="M152" s="77">
        <v>2</v>
      </c>
      <c r="N152" s="77">
        <v>2</v>
      </c>
      <c r="O152" s="77"/>
      <c r="P152" s="77"/>
      <c r="Q152" s="136">
        <v>2</v>
      </c>
      <c r="R152" s="136"/>
      <c r="S152" s="136"/>
      <c r="T152" s="73">
        <f t="shared" si="8"/>
        <v>0</v>
      </c>
      <c r="U152" s="73"/>
      <c r="V152" s="182"/>
      <c r="W152" s="163"/>
      <c r="X152" s="60">
        <f>VLOOKUP(B152,'[3]ВОМ КГ-3 СОЭКС'!$C$3:$G$2063,5,0)</f>
        <v>1482</v>
      </c>
      <c r="Y152" s="161">
        <f t="shared" si="6"/>
        <v>0</v>
      </c>
    </row>
    <row r="153" spans="1:25" x14ac:dyDescent="0.3">
      <c r="A153" s="131" t="s">
        <v>523</v>
      </c>
      <c r="B153" s="132" t="s">
        <v>2863</v>
      </c>
      <c r="C153" s="132" t="s">
        <v>4395</v>
      </c>
      <c r="D153" s="92">
        <v>1</v>
      </c>
      <c r="E153" s="133">
        <v>1215</v>
      </c>
      <c r="F153" s="134">
        <v>1215</v>
      </c>
      <c r="G153" s="135">
        <v>25.87</v>
      </c>
      <c r="H153" s="135">
        <v>25.87</v>
      </c>
      <c r="I153" s="92" t="s">
        <v>165</v>
      </c>
      <c r="J153" s="92">
        <f>VLOOKUP(B153,'[1]09.02.2026'!$C$1543:$J$2063,8,0)</f>
        <v>0</v>
      </c>
      <c r="K153" s="92">
        <f t="shared" si="7"/>
        <v>0</v>
      </c>
      <c r="L153" s="77"/>
      <c r="M153" s="77"/>
      <c r="N153" s="77"/>
      <c r="O153" s="77">
        <v>1</v>
      </c>
      <c r="P153" s="77"/>
      <c r="Q153" s="136"/>
      <c r="R153" s="136"/>
      <c r="S153" s="136"/>
      <c r="T153" s="73">
        <f t="shared" si="8"/>
        <v>0</v>
      </c>
      <c r="U153" s="73"/>
      <c r="V153" s="182"/>
      <c r="W153" s="163"/>
      <c r="X153" s="60">
        <f>VLOOKUP(B153,'[3]ВОМ КГ-3 СОЭКС'!$C$3:$G$2063,5,0)</f>
        <v>1215</v>
      </c>
      <c r="Y153" s="161">
        <f t="shared" si="6"/>
        <v>0</v>
      </c>
    </row>
    <row r="154" spans="1:25" x14ac:dyDescent="0.3">
      <c r="A154" s="131" t="s">
        <v>525</v>
      </c>
      <c r="B154" s="132" t="s">
        <v>2864</v>
      </c>
      <c r="C154" s="132" t="s">
        <v>4396</v>
      </c>
      <c r="D154" s="92">
        <v>1</v>
      </c>
      <c r="E154" s="133">
        <v>258.10000000000002</v>
      </c>
      <c r="F154" s="134">
        <v>258.10000000000002</v>
      </c>
      <c r="G154" s="135">
        <v>4.8499999999999996</v>
      </c>
      <c r="H154" s="135">
        <v>4.8499999999999996</v>
      </c>
      <c r="I154" s="92" t="s">
        <v>165</v>
      </c>
      <c r="J154" s="92">
        <f>VLOOKUP(B154,'[1]09.02.2026'!$C$1543:$J$2063,8,0)</f>
        <v>0</v>
      </c>
      <c r="K154" s="92">
        <f t="shared" si="7"/>
        <v>0</v>
      </c>
      <c r="L154" s="77"/>
      <c r="M154" s="77"/>
      <c r="N154" s="77"/>
      <c r="O154" s="77">
        <v>1</v>
      </c>
      <c r="P154" s="77"/>
      <c r="Q154" s="136"/>
      <c r="R154" s="136"/>
      <c r="S154" s="136"/>
      <c r="T154" s="73">
        <f t="shared" si="8"/>
        <v>0</v>
      </c>
      <c r="U154" s="73"/>
      <c r="V154" s="182"/>
      <c r="W154" s="163"/>
      <c r="X154" s="60">
        <f>VLOOKUP(B154,'[3]ВОМ КГ-3 СОЭКС'!$C$3:$G$2063,5,0)</f>
        <v>258.10000000000002</v>
      </c>
      <c r="Y154" s="161">
        <f t="shared" si="6"/>
        <v>0</v>
      </c>
    </row>
    <row r="155" spans="1:25" x14ac:dyDescent="0.3">
      <c r="A155" s="131" t="s">
        <v>527</v>
      </c>
      <c r="B155" s="132" t="s">
        <v>2865</v>
      </c>
      <c r="C155" s="132" t="s">
        <v>4397</v>
      </c>
      <c r="D155" s="92">
        <v>1</v>
      </c>
      <c r="E155" s="133">
        <v>1220.0999999999999</v>
      </c>
      <c r="F155" s="134">
        <v>1220.0999999999999</v>
      </c>
      <c r="G155" s="135">
        <v>25.74</v>
      </c>
      <c r="H155" s="135">
        <v>25.74</v>
      </c>
      <c r="I155" s="92" t="s">
        <v>165</v>
      </c>
      <c r="J155" s="92">
        <f>VLOOKUP(B155,'[1]09.02.2026'!$C$1543:$J$2063,8,0)</f>
        <v>0</v>
      </c>
      <c r="K155" s="92">
        <f t="shared" si="7"/>
        <v>0</v>
      </c>
      <c r="L155" s="77"/>
      <c r="M155" s="77"/>
      <c r="N155" s="77"/>
      <c r="O155" s="77">
        <v>1</v>
      </c>
      <c r="P155" s="77"/>
      <c r="Q155" s="136"/>
      <c r="R155" s="136"/>
      <c r="S155" s="136"/>
      <c r="T155" s="73">
        <f t="shared" si="8"/>
        <v>0</v>
      </c>
      <c r="U155" s="73"/>
      <c r="V155" s="182"/>
      <c r="W155" s="163"/>
      <c r="X155" s="60">
        <f>VLOOKUP(B155,'[3]ВОМ КГ-3 СОЭКС'!$C$3:$G$2063,5,0)</f>
        <v>1220.0999999999999</v>
      </c>
      <c r="Y155" s="161">
        <f t="shared" si="6"/>
        <v>0</v>
      </c>
    </row>
    <row r="156" spans="1:25" x14ac:dyDescent="0.3">
      <c r="A156" s="131" t="s">
        <v>529</v>
      </c>
      <c r="B156" s="132" t="s">
        <v>2866</v>
      </c>
      <c r="C156" s="132" t="s">
        <v>4398</v>
      </c>
      <c r="D156" s="92">
        <v>1</v>
      </c>
      <c r="E156" s="133">
        <v>319.3</v>
      </c>
      <c r="F156" s="134">
        <v>319.3</v>
      </c>
      <c r="G156" s="135">
        <v>6.38</v>
      </c>
      <c r="H156" s="135">
        <v>6.38</v>
      </c>
      <c r="I156" s="92" t="s">
        <v>165</v>
      </c>
      <c r="J156" s="92">
        <f>VLOOKUP(B156,'[1]09.02.2026'!$C$1543:$J$2063,8,0)</f>
        <v>0</v>
      </c>
      <c r="K156" s="92">
        <f t="shared" si="7"/>
        <v>0</v>
      </c>
      <c r="L156" s="77"/>
      <c r="M156" s="77"/>
      <c r="N156" s="77"/>
      <c r="O156" s="77">
        <v>1</v>
      </c>
      <c r="P156" s="77"/>
      <c r="Q156" s="136"/>
      <c r="R156" s="136"/>
      <c r="S156" s="136"/>
      <c r="T156" s="73">
        <f t="shared" si="8"/>
        <v>0</v>
      </c>
      <c r="U156" s="73"/>
      <c r="V156" s="182"/>
      <c r="W156" s="163"/>
      <c r="X156" s="60">
        <f>VLOOKUP(B156,'[3]ВОМ КГ-3 СОЭКС'!$C$3:$G$2063,5,0)</f>
        <v>319.3</v>
      </c>
      <c r="Y156" s="161">
        <f t="shared" si="6"/>
        <v>0</v>
      </c>
    </row>
    <row r="157" spans="1:25" x14ac:dyDescent="0.3">
      <c r="A157" s="131" t="s">
        <v>531</v>
      </c>
      <c r="B157" s="132" t="s">
        <v>2867</v>
      </c>
      <c r="C157" s="132" t="s">
        <v>4399</v>
      </c>
      <c r="D157" s="92">
        <v>1</v>
      </c>
      <c r="E157" s="133">
        <v>1198.7</v>
      </c>
      <c r="F157" s="134">
        <v>1198.7</v>
      </c>
      <c r="G157" s="135">
        <v>25.46</v>
      </c>
      <c r="H157" s="135">
        <v>25.46</v>
      </c>
      <c r="I157" s="92" t="s">
        <v>165</v>
      </c>
      <c r="J157" s="92">
        <f>VLOOKUP(B157,'[1]09.02.2026'!$C$1543:$J$2063,8,0)</f>
        <v>0</v>
      </c>
      <c r="K157" s="92">
        <f t="shared" si="7"/>
        <v>0</v>
      </c>
      <c r="L157" s="77"/>
      <c r="M157" s="77"/>
      <c r="N157" s="77"/>
      <c r="O157" s="77"/>
      <c r="P157" s="77">
        <v>1</v>
      </c>
      <c r="Q157" s="136"/>
      <c r="R157" s="136"/>
      <c r="S157" s="136"/>
      <c r="T157" s="73">
        <f t="shared" si="8"/>
        <v>0</v>
      </c>
      <c r="U157" s="73"/>
      <c r="V157" s="182"/>
      <c r="W157" s="163"/>
      <c r="X157" s="60">
        <f>VLOOKUP(B157,'[3]ВОМ КГ-3 СОЭКС'!$C$3:$G$2063,5,0)</f>
        <v>1198.7</v>
      </c>
      <c r="Y157" s="161">
        <f t="shared" si="6"/>
        <v>0</v>
      </c>
    </row>
    <row r="158" spans="1:25" x14ac:dyDescent="0.3">
      <c r="A158" s="131" t="s">
        <v>533</v>
      </c>
      <c r="B158" s="132" t="s">
        <v>2868</v>
      </c>
      <c r="C158" s="132" t="s">
        <v>4400</v>
      </c>
      <c r="D158" s="92">
        <v>1</v>
      </c>
      <c r="E158" s="133">
        <v>258.10000000000002</v>
      </c>
      <c r="F158" s="134">
        <v>258.10000000000002</v>
      </c>
      <c r="G158" s="135">
        <v>4.8499999999999996</v>
      </c>
      <c r="H158" s="135">
        <v>4.8499999999999996</v>
      </c>
      <c r="I158" s="92" t="s">
        <v>165</v>
      </c>
      <c r="J158" s="92">
        <f>VLOOKUP(B158,'[1]09.02.2026'!$C$1543:$J$2063,8,0)</f>
        <v>0</v>
      </c>
      <c r="K158" s="92">
        <f t="shared" si="7"/>
        <v>0</v>
      </c>
      <c r="L158" s="77"/>
      <c r="M158" s="77"/>
      <c r="N158" s="77"/>
      <c r="O158" s="77"/>
      <c r="P158" s="77">
        <v>1</v>
      </c>
      <c r="Q158" s="136"/>
      <c r="R158" s="136"/>
      <c r="S158" s="136"/>
      <c r="T158" s="73">
        <f t="shared" si="8"/>
        <v>0</v>
      </c>
      <c r="U158" s="73"/>
      <c r="V158" s="182"/>
      <c r="W158" s="163"/>
      <c r="X158" s="60">
        <f>VLOOKUP(B158,'[3]ВОМ КГ-3 СОЭКС'!$C$3:$G$2063,5,0)</f>
        <v>258.10000000000002</v>
      </c>
      <c r="Y158" s="161">
        <f t="shared" si="6"/>
        <v>0</v>
      </c>
    </row>
    <row r="159" spans="1:25" x14ac:dyDescent="0.3">
      <c r="A159" s="131" t="s">
        <v>535</v>
      </c>
      <c r="B159" s="132" t="s">
        <v>2869</v>
      </c>
      <c r="C159" s="132" t="s">
        <v>4401</v>
      </c>
      <c r="D159" s="92">
        <v>1</v>
      </c>
      <c r="E159" s="133">
        <v>1235</v>
      </c>
      <c r="F159" s="134">
        <v>1235</v>
      </c>
      <c r="G159" s="135">
        <v>26.01</v>
      </c>
      <c r="H159" s="135">
        <v>26.01</v>
      </c>
      <c r="I159" s="92" t="s">
        <v>165</v>
      </c>
      <c r="J159" s="92">
        <f>VLOOKUP(B159,'[1]09.02.2026'!$C$1543:$J$2063,8,0)</f>
        <v>0</v>
      </c>
      <c r="K159" s="92">
        <f t="shared" si="7"/>
        <v>0</v>
      </c>
      <c r="L159" s="77"/>
      <c r="M159" s="77"/>
      <c r="N159" s="77"/>
      <c r="O159" s="77"/>
      <c r="P159" s="77">
        <v>1</v>
      </c>
      <c r="Q159" s="136"/>
      <c r="R159" s="136"/>
      <c r="S159" s="136"/>
      <c r="T159" s="73">
        <f t="shared" si="8"/>
        <v>0</v>
      </c>
      <c r="U159" s="73"/>
      <c r="V159" s="182"/>
      <c r="W159" s="163"/>
      <c r="X159" s="60">
        <f>VLOOKUP(B159,'[3]ВОМ КГ-3 СОЭКС'!$C$3:$G$2063,5,0)</f>
        <v>1235</v>
      </c>
      <c r="Y159" s="161">
        <f t="shared" si="6"/>
        <v>0</v>
      </c>
    </row>
    <row r="160" spans="1:25" x14ac:dyDescent="0.3">
      <c r="A160" s="131" t="s">
        <v>537</v>
      </c>
      <c r="B160" s="132" t="s">
        <v>2870</v>
      </c>
      <c r="C160" s="132" t="s">
        <v>4402</v>
      </c>
      <c r="D160" s="92">
        <v>1</v>
      </c>
      <c r="E160" s="133">
        <v>1575.5</v>
      </c>
      <c r="F160" s="134">
        <v>1575.5</v>
      </c>
      <c r="G160" s="135">
        <v>34.68</v>
      </c>
      <c r="H160" s="135">
        <v>34.68</v>
      </c>
      <c r="I160" s="92" t="s">
        <v>165</v>
      </c>
      <c r="J160" s="92">
        <f>VLOOKUP(B160,'[1]09.02.2026'!$C$1543:$J$2063,8,0)</f>
        <v>0</v>
      </c>
      <c r="K160" s="92">
        <f t="shared" si="7"/>
        <v>0</v>
      </c>
      <c r="L160" s="77"/>
      <c r="M160" s="77"/>
      <c r="N160" s="77"/>
      <c r="O160" s="77"/>
      <c r="P160" s="77"/>
      <c r="Q160" s="136"/>
      <c r="R160" s="136">
        <v>1</v>
      </c>
      <c r="S160" s="136"/>
      <c r="T160" s="73">
        <f t="shared" si="8"/>
        <v>0</v>
      </c>
      <c r="U160" s="73"/>
      <c r="V160" s="182"/>
      <c r="W160" s="163"/>
      <c r="X160" s="60">
        <f>VLOOKUP(B160,'[3]ВОМ КГ-3 СОЭКС'!$C$3:$G$2063,5,0)</f>
        <v>1575.5</v>
      </c>
      <c r="Y160" s="161">
        <f t="shared" si="6"/>
        <v>0</v>
      </c>
    </row>
    <row r="161" spans="1:25" x14ac:dyDescent="0.3">
      <c r="A161" s="131" t="s">
        <v>539</v>
      </c>
      <c r="B161" s="132" t="s">
        <v>2871</v>
      </c>
      <c r="C161" s="132" t="s">
        <v>4403</v>
      </c>
      <c r="D161" s="92">
        <v>1</v>
      </c>
      <c r="E161" s="133">
        <v>232.4</v>
      </c>
      <c r="F161" s="134">
        <v>232.4</v>
      </c>
      <c r="G161" s="135">
        <v>4.62</v>
      </c>
      <c r="H161" s="135">
        <v>4.62</v>
      </c>
      <c r="I161" s="92" t="s">
        <v>165</v>
      </c>
      <c r="J161" s="92">
        <f>VLOOKUP(B161,'[1]09.02.2026'!$C$1543:$J$2063,8,0)</f>
        <v>0</v>
      </c>
      <c r="K161" s="92">
        <f t="shared" si="7"/>
        <v>0</v>
      </c>
      <c r="L161" s="77"/>
      <c r="M161" s="77"/>
      <c r="N161" s="77"/>
      <c r="O161" s="77"/>
      <c r="P161" s="77"/>
      <c r="Q161" s="136"/>
      <c r="R161" s="136">
        <v>1</v>
      </c>
      <c r="S161" s="136"/>
      <c r="T161" s="73">
        <f t="shared" si="8"/>
        <v>0</v>
      </c>
      <c r="U161" s="73"/>
      <c r="V161" s="182"/>
      <c r="W161" s="163"/>
      <c r="X161" s="60">
        <f>VLOOKUP(B161,'[3]ВОМ КГ-3 СОЭКС'!$C$3:$G$2063,5,0)</f>
        <v>232.4</v>
      </c>
      <c r="Y161" s="161">
        <f t="shared" si="6"/>
        <v>0</v>
      </c>
    </row>
    <row r="162" spans="1:25" x14ac:dyDescent="0.3">
      <c r="A162" s="131" t="s">
        <v>541</v>
      </c>
      <c r="B162" s="132" t="s">
        <v>2872</v>
      </c>
      <c r="C162" s="132" t="s">
        <v>4404</v>
      </c>
      <c r="D162" s="92">
        <v>1</v>
      </c>
      <c r="E162" s="133">
        <v>1575.5</v>
      </c>
      <c r="F162" s="134">
        <v>1575.5</v>
      </c>
      <c r="G162" s="135">
        <v>34.68</v>
      </c>
      <c r="H162" s="135">
        <v>34.68</v>
      </c>
      <c r="I162" s="92" t="s">
        <v>165</v>
      </c>
      <c r="J162" s="92">
        <f>VLOOKUP(B162,'[1]09.02.2026'!$C$1543:$J$2063,8,0)</f>
        <v>0</v>
      </c>
      <c r="K162" s="92">
        <f t="shared" si="7"/>
        <v>0</v>
      </c>
      <c r="L162" s="77"/>
      <c r="M162" s="77"/>
      <c r="N162" s="77"/>
      <c r="O162" s="77"/>
      <c r="P162" s="77"/>
      <c r="Q162" s="136"/>
      <c r="R162" s="136">
        <v>1</v>
      </c>
      <c r="S162" s="136"/>
      <c r="T162" s="73">
        <f t="shared" si="8"/>
        <v>0</v>
      </c>
      <c r="U162" s="73"/>
      <c r="V162" s="182"/>
      <c r="W162" s="163"/>
      <c r="X162" s="60">
        <f>VLOOKUP(B162,'[3]ВОМ КГ-3 СОЭКС'!$C$3:$G$2063,5,0)</f>
        <v>1575.5</v>
      </c>
      <c r="Y162" s="161">
        <f t="shared" si="6"/>
        <v>0</v>
      </c>
    </row>
    <row r="163" spans="1:25" x14ac:dyDescent="0.3">
      <c r="A163" s="131" t="s">
        <v>543</v>
      </c>
      <c r="B163" s="132" t="s">
        <v>2873</v>
      </c>
      <c r="C163" s="132" t="s">
        <v>4405</v>
      </c>
      <c r="D163" s="92">
        <v>1</v>
      </c>
      <c r="E163" s="133">
        <v>235.8</v>
      </c>
      <c r="F163" s="134">
        <v>235.8</v>
      </c>
      <c r="G163" s="135">
        <v>4.6500000000000004</v>
      </c>
      <c r="H163" s="135">
        <v>4.6500000000000004</v>
      </c>
      <c r="I163" s="92" t="s">
        <v>165</v>
      </c>
      <c r="J163" s="92">
        <f>VLOOKUP(B163,'[1]09.02.2026'!$C$1543:$J$2063,8,0)</f>
        <v>0</v>
      </c>
      <c r="K163" s="92">
        <f t="shared" si="7"/>
        <v>0</v>
      </c>
      <c r="L163" s="77"/>
      <c r="M163" s="77"/>
      <c r="N163" s="77"/>
      <c r="O163" s="77"/>
      <c r="P163" s="77"/>
      <c r="Q163" s="136"/>
      <c r="R163" s="136">
        <v>1</v>
      </c>
      <c r="S163" s="136"/>
      <c r="T163" s="73">
        <f t="shared" si="8"/>
        <v>0</v>
      </c>
      <c r="U163" s="73"/>
      <c r="V163" s="182"/>
      <c r="W163" s="163"/>
      <c r="X163" s="60">
        <f>VLOOKUP(B163,'[3]ВОМ КГ-3 СОЭКС'!$C$3:$G$2063,5,0)</f>
        <v>235.8</v>
      </c>
      <c r="Y163" s="161">
        <f t="shared" si="6"/>
        <v>0</v>
      </c>
    </row>
    <row r="164" spans="1:25" x14ac:dyDescent="0.3">
      <c r="A164" s="131" t="s">
        <v>545</v>
      </c>
      <c r="B164" s="132" t="s">
        <v>2874</v>
      </c>
      <c r="C164" s="132" t="s">
        <v>4406</v>
      </c>
      <c r="D164" s="92">
        <v>1</v>
      </c>
      <c r="E164" s="133">
        <v>1202.7</v>
      </c>
      <c r="F164" s="134">
        <v>1202.7</v>
      </c>
      <c r="G164" s="135">
        <v>25.83</v>
      </c>
      <c r="H164" s="135">
        <v>25.83</v>
      </c>
      <c r="I164" s="92" t="s">
        <v>165</v>
      </c>
      <c r="J164" s="92">
        <f>VLOOKUP(B164,'[1]09.02.2026'!$C$1543:$J$2063,8,0)</f>
        <v>0</v>
      </c>
      <c r="K164" s="92">
        <f t="shared" si="7"/>
        <v>0</v>
      </c>
      <c r="L164" s="77"/>
      <c r="M164" s="77"/>
      <c r="N164" s="77"/>
      <c r="O164" s="77"/>
      <c r="P164" s="77"/>
      <c r="Q164" s="136"/>
      <c r="R164" s="136"/>
      <c r="S164" s="136">
        <v>1</v>
      </c>
      <c r="T164" s="73">
        <f t="shared" si="8"/>
        <v>0</v>
      </c>
      <c r="U164" s="73"/>
      <c r="V164" s="182"/>
      <c r="W164" s="163"/>
      <c r="X164" s="60">
        <f>VLOOKUP(B164,'[3]ВОМ КГ-3 СОЭКС'!$C$3:$G$2063,5,0)</f>
        <v>1202.7</v>
      </c>
      <c r="Y164" s="161">
        <f t="shared" si="6"/>
        <v>0</v>
      </c>
    </row>
    <row r="165" spans="1:25" x14ac:dyDescent="0.3">
      <c r="A165" s="131" t="s">
        <v>547</v>
      </c>
      <c r="B165" s="132" t="s">
        <v>2875</v>
      </c>
      <c r="C165" s="132" t="s">
        <v>4407</v>
      </c>
      <c r="D165" s="92">
        <v>1</v>
      </c>
      <c r="E165" s="133">
        <v>243.5</v>
      </c>
      <c r="F165" s="134">
        <v>243.5</v>
      </c>
      <c r="G165" s="135">
        <v>5.0999999999999996</v>
      </c>
      <c r="H165" s="135">
        <v>5.0999999999999996</v>
      </c>
      <c r="I165" s="92" t="s">
        <v>165</v>
      </c>
      <c r="J165" s="92">
        <f>VLOOKUP(B165,'[1]09.02.2026'!$C$1543:$J$2063,8,0)</f>
        <v>0</v>
      </c>
      <c r="K165" s="92">
        <f t="shared" si="7"/>
        <v>0</v>
      </c>
      <c r="L165" s="77"/>
      <c r="M165" s="77"/>
      <c r="N165" s="77"/>
      <c r="O165" s="77"/>
      <c r="P165" s="77"/>
      <c r="Q165" s="136"/>
      <c r="R165" s="136"/>
      <c r="S165" s="136">
        <v>1</v>
      </c>
      <c r="T165" s="73">
        <f t="shared" si="8"/>
        <v>0</v>
      </c>
      <c r="U165" s="73"/>
      <c r="V165" s="182"/>
      <c r="W165" s="163"/>
      <c r="X165" s="60">
        <f>VLOOKUP(B165,'[3]ВОМ КГ-3 СОЭКС'!$C$3:$G$2063,5,0)</f>
        <v>243.5</v>
      </c>
      <c r="Y165" s="161">
        <f t="shared" si="6"/>
        <v>0</v>
      </c>
    </row>
    <row r="166" spans="1:25" x14ac:dyDescent="0.3">
      <c r="A166" s="131" t="s">
        <v>549</v>
      </c>
      <c r="B166" s="132" t="s">
        <v>2876</v>
      </c>
      <c r="C166" s="132" t="s">
        <v>4408</v>
      </c>
      <c r="D166" s="92">
        <v>1</v>
      </c>
      <c r="E166" s="133">
        <v>1202.7</v>
      </c>
      <c r="F166" s="134">
        <v>1202.7</v>
      </c>
      <c r="G166" s="135">
        <v>25.83</v>
      </c>
      <c r="H166" s="135">
        <v>25.83</v>
      </c>
      <c r="I166" s="92" t="s">
        <v>165</v>
      </c>
      <c r="J166" s="92">
        <f>VLOOKUP(B166,'[1]09.02.2026'!$C$1543:$J$2063,8,0)</f>
        <v>0</v>
      </c>
      <c r="K166" s="92">
        <f t="shared" si="7"/>
        <v>0</v>
      </c>
      <c r="L166" s="77"/>
      <c r="M166" s="77"/>
      <c r="N166" s="77"/>
      <c r="O166" s="77"/>
      <c r="P166" s="77"/>
      <c r="Q166" s="136"/>
      <c r="R166" s="136"/>
      <c r="S166" s="136">
        <v>1</v>
      </c>
      <c r="T166" s="73">
        <f t="shared" si="8"/>
        <v>0</v>
      </c>
      <c r="U166" s="73"/>
      <c r="V166" s="182"/>
      <c r="W166" s="163"/>
      <c r="X166" s="60">
        <f>VLOOKUP(B166,'[3]ВОМ КГ-3 СОЭКС'!$C$3:$G$2063,5,0)</f>
        <v>1202.7</v>
      </c>
      <c r="Y166" s="161">
        <f t="shared" si="6"/>
        <v>0</v>
      </c>
    </row>
    <row r="167" spans="1:25" x14ac:dyDescent="0.3">
      <c r="A167" s="131" t="s">
        <v>551</v>
      </c>
      <c r="B167" s="132" t="s">
        <v>2877</v>
      </c>
      <c r="C167" s="132" t="s">
        <v>4409</v>
      </c>
      <c r="D167" s="92">
        <v>1</v>
      </c>
      <c r="E167" s="133">
        <v>247.5</v>
      </c>
      <c r="F167" s="134">
        <v>247.5</v>
      </c>
      <c r="G167" s="135">
        <v>5.13</v>
      </c>
      <c r="H167" s="135">
        <v>5.13</v>
      </c>
      <c r="I167" s="92" t="s">
        <v>165</v>
      </c>
      <c r="J167" s="92">
        <f>VLOOKUP(B167,'[1]09.02.2026'!$C$1543:$J$2063,8,0)</f>
        <v>0</v>
      </c>
      <c r="K167" s="92">
        <f t="shared" si="7"/>
        <v>0</v>
      </c>
      <c r="L167" s="77"/>
      <c r="M167" s="77"/>
      <c r="N167" s="77"/>
      <c r="O167" s="77"/>
      <c r="P167" s="77"/>
      <c r="Q167" s="136"/>
      <c r="R167" s="136"/>
      <c r="S167" s="136">
        <v>1</v>
      </c>
      <c r="T167" s="73">
        <f t="shared" si="8"/>
        <v>0</v>
      </c>
      <c r="U167" s="73"/>
      <c r="V167" s="182"/>
      <c r="W167" s="163"/>
      <c r="X167" s="60">
        <f>VLOOKUP(B167,'[3]ВОМ КГ-3 СОЭКС'!$C$3:$G$2063,5,0)</f>
        <v>247.5</v>
      </c>
      <c r="Y167" s="161">
        <f t="shared" si="6"/>
        <v>0</v>
      </c>
    </row>
    <row r="168" spans="1:25" x14ac:dyDescent="0.3">
      <c r="A168" s="131" t="s">
        <v>553</v>
      </c>
      <c r="B168" s="132" t="s">
        <v>2878</v>
      </c>
      <c r="C168" s="132" t="s">
        <v>4410</v>
      </c>
      <c r="D168" s="92">
        <v>1</v>
      </c>
      <c r="E168" s="133">
        <v>1753.2</v>
      </c>
      <c r="F168" s="134">
        <v>1753.2</v>
      </c>
      <c r="G168" s="135">
        <v>21.53</v>
      </c>
      <c r="H168" s="135">
        <v>21.53</v>
      </c>
      <c r="I168" s="92" t="s">
        <v>165</v>
      </c>
      <c r="J168" s="92">
        <f>VLOOKUP(B168,'[1]09.02.2026'!$C$1543:$J$2063,8,0)</f>
        <v>1</v>
      </c>
      <c r="K168" s="92">
        <f t="shared" si="7"/>
        <v>1753.2</v>
      </c>
      <c r="L168" s="77">
        <v>1</v>
      </c>
      <c r="M168" s="77"/>
      <c r="N168" s="77"/>
      <c r="O168" s="77"/>
      <c r="P168" s="77"/>
      <c r="Q168" s="136"/>
      <c r="R168" s="136"/>
      <c r="S168" s="136"/>
      <c r="T168" s="73">
        <f t="shared" si="8"/>
        <v>0</v>
      </c>
      <c r="U168" s="73"/>
      <c r="V168" s="218" t="s">
        <v>4954</v>
      </c>
      <c r="W168" s="163">
        <v>1</v>
      </c>
      <c r="X168" s="60">
        <f>VLOOKUP(B168,'[3]ВОМ КГ-3 СОЭКС'!$C$3:$G$2063,5,0)</f>
        <v>1753.2</v>
      </c>
      <c r="Y168" s="161">
        <f t="shared" si="6"/>
        <v>0</v>
      </c>
    </row>
    <row r="169" spans="1:25" ht="78" x14ac:dyDescent="0.3">
      <c r="A169" s="131" t="s">
        <v>555</v>
      </c>
      <c r="B169" s="132" t="s">
        <v>2879</v>
      </c>
      <c r="C169" s="132" t="s">
        <v>4411</v>
      </c>
      <c r="D169" s="92">
        <v>10</v>
      </c>
      <c r="E169" s="133">
        <v>1764.7</v>
      </c>
      <c r="F169" s="134">
        <v>17647</v>
      </c>
      <c r="G169" s="135">
        <v>21.81</v>
      </c>
      <c r="H169" s="135">
        <v>218.1</v>
      </c>
      <c r="I169" s="92" t="s">
        <v>165</v>
      </c>
      <c r="J169" s="92">
        <f>VLOOKUP(B169,'[1]09.02.2026'!$C$1543:$J$2063,8,0)</f>
        <v>12</v>
      </c>
      <c r="K169" s="92">
        <f t="shared" si="7"/>
        <v>21176.400000000001</v>
      </c>
      <c r="L169" s="77">
        <v>1</v>
      </c>
      <c r="M169" s="77">
        <v>2</v>
      </c>
      <c r="N169" s="77">
        <v>2</v>
      </c>
      <c r="O169" s="77">
        <v>1</v>
      </c>
      <c r="P169" s="77">
        <v>2</v>
      </c>
      <c r="Q169" s="136">
        <v>2</v>
      </c>
      <c r="R169" s="136"/>
      <c r="S169" s="136"/>
      <c r="T169" s="73">
        <f t="shared" si="8"/>
        <v>0</v>
      </c>
      <c r="U169" s="73"/>
      <c r="V169" s="182" t="s">
        <v>4959</v>
      </c>
      <c r="W169" s="163">
        <f>3+1+2+1+3</f>
        <v>10</v>
      </c>
      <c r="X169" s="60">
        <f>VLOOKUP(B169,'[3]ВОМ КГ-3 СОЭКС'!$C$3:$G$2063,5,0)</f>
        <v>17647</v>
      </c>
      <c r="Y169" s="161">
        <f t="shared" si="6"/>
        <v>0</v>
      </c>
    </row>
    <row r="170" spans="1:25" x14ac:dyDescent="0.3">
      <c r="A170" s="131" t="s">
        <v>557</v>
      </c>
      <c r="B170" s="132" t="s">
        <v>2880</v>
      </c>
      <c r="C170" s="132" t="s">
        <v>4412</v>
      </c>
      <c r="D170" s="92">
        <v>1</v>
      </c>
      <c r="E170" s="133">
        <v>1786.1</v>
      </c>
      <c r="F170" s="134">
        <v>1786.1</v>
      </c>
      <c r="G170" s="135">
        <v>22.29</v>
      </c>
      <c r="H170" s="135">
        <v>22.29</v>
      </c>
      <c r="I170" s="92" t="s">
        <v>165</v>
      </c>
      <c r="J170" s="92">
        <f>VLOOKUP(B170,'[1]09.02.2026'!$C$1543:$J$2063,8,0)</f>
        <v>1</v>
      </c>
      <c r="K170" s="92">
        <f t="shared" si="7"/>
        <v>1786.1</v>
      </c>
      <c r="L170" s="77"/>
      <c r="M170" s="77"/>
      <c r="N170" s="77"/>
      <c r="O170" s="77"/>
      <c r="P170" s="77">
        <v>1</v>
      </c>
      <c r="Q170" s="136"/>
      <c r="R170" s="136"/>
      <c r="S170" s="136"/>
      <c r="T170" s="73">
        <f t="shared" si="8"/>
        <v>0</v>
      </c>
      <c r="U170" s="73"/>
      <c r="V170" s="218" t="s">
        <v>4963</v>
      </c>
      <c r="W170" s="163">
        <v>1</v>
      </c>
      <c r="X170" s="60">
        <f>VLOOKUP(B170,'[3]ВОМ КГ-3 СОЭКС'!$C$3:$G$2063,5,0)</f>
        <v>1786.1</v>
      </c>
      <c r="Y170" s="161">
        <f t="shared" si="6"/>
        <v>0</v>
      </c>
    </row>
    <row r="171" spans="1:25" x14ac:dyDescent="0.3">
      <c r="A171" s="131" t="s">
        <v>560</v>
      </c>
      <c r="B171" s="132" t="s">
        <v>2881</v>
      </c>
      <c r="C171" s="132" t="s">
        <v>4413</v>
      </c>
      <c r="D171" s="92">
        <v>1</v>
      </c>
      <c r="E171" s="133">
        <v>1779.2</v>
      </c>
      <c r="F171" s="134">
        <v>1779.2</v>
      </c>
      <c r="G171" s="135">
        <v>22.16</v>
      </c>
      <c r="H171" s="135">
        <v>22.16</v>
      </c>
      <c r="I171" s="92" t="s">
        <v>165</v>
      </c>
      <c r="J171" s="92">
        <f>VLOOKUP(B171,'[1]09.02.2026'!$C$1543:$J$2063,8,0)</f>
        <v>1</v>
      </c>
      <c r="K171" s="92">
        <f t="shared" si="7"/>
        <v>1779.2</v>
      </c>
      <c r="L171" s="77"/>
      <c r="M171" s="77"/>
      <c r="N171" s="77"/>
      <c r="O171" s="77"/>
      <c r="P171" s="77"/>
      <c r="Q171" s="136"/>
      <c r="R171" s="136">
        <v>1</v>
      </c>
      <c r="S171" s="136"/>
      <c r="T171" s="73">
        <f t="shared" si="8"/>
        <v>0</v>
      </c>
      <c r="U171" s="73"/>
      <c r="V171" s="218" t="s">
        <v>4954</v>
      </c>
      <c r="W171" s="163">
        <v>1</v>
      </c>
      <c r="X171" s="60">
        <f>VLOOKUP(B171,'[3]ВОМ КГ-3 СОЭКС'!$C$3:$G$2063,5,0)</f>
        <v>1779.2</v>
      </c>
      <c r="Y171" s="161">
        <f t="shared" si="6"/>
        <v>0</v>
      </c>
    </row>
    <row r="172" spans="1:25" x14ac:dyDescent="0.3">
      <c r="A172" s="131" t="s">
        <v>563</v>
      </c>
      <c r="B172" s="132" t="s">
        <v>2882</v>
      </c>
      <c r="C172" s="132" t="s">
        <v>4414</v>
      </c>
      <c r="D172" s="92">
        <v>1</v>
      </c>
      <c r="E172" s="133">
        <v>1476.3</v>
      </c>
      <c r="F172" s="134">
        <v>1476.3</v>
      </c>
      <c r="G172" s="135">
        <v>25.38</v>
      </c>
      <c r="H172" s="135">
        <v>25.38</v>
      </c>
      <c r="I172" s="92" t="s">
        <v>165</v>
      </c>
      <c r="J172" s="92">
        <f>VLOOKUP(B172,'[1]09.02.2026'!$C$1543:$J$2063,8,0)</f>
        <v>0</v>
      </c>
      <c r="K172" s="92">
        <f t="shared" si="7"/>
        <v>0</v>
      </c>
      <c r="L172" s="77"/>
      <c r="M172" s="77"/>
      <c r="N172" s="77"/>
      <c r="O172" s="77"/>
      <c r="P172" s="77"/>
      <c r="Q172" s="136"/>
      <c r="R172" s="136"/>
      <c r="S172" s="136">
        <v>1</v>
      </c>
      <c r="T172" s="73">
        <f t="shared" si="8"/>
        <v>0</v>
      </c>
      <c r="U172" s="73"/>
      <c r="V172" s="182"/>
      <c r="W172" s="163"/>
      <c r="X172" s="60">
        <f>VLOOKUP(B172,'[3]ВОМ КГ-3 СОЭКС'!$C$3:$G$2063,5,0)</f>
        <v>1476.3</v>
      </c>
      <c r="Y172" s="161">
        <f t="shared" si="6"/>
        <v>0</v>
      </c>
    </row>
    <row r="173" spans="1:25" x14ac:dyDescent="0.3">
      <c r="A173" s="131" t="s">
        <v>566</v>
      </c>
      <c r="B173" s="132" t="s">
        <v>2883</v>
      </c>
      <c r="C173" s="132" t="s">
        <v>4415</v>
      </c>
      <c r="D173" s="92">
        <v>1</v>
      </c>
      <c r="E173" s="133">
        <v>1492.9</v>
      </c>
      <c r="F173" s="134">
        <v>1492.9</v>
      </c>
      <c r="G173" s="135">
        <v>25.7</v>
      </c>
      <c r="H173" s="135">
        <v>25.7</v>
      </c>
      <c r="I173" s="92" t="s">
        <v>165</v>
      </c>
      <c r="J173" s="92">
        <f>VLOOKUP(B173,'[1]09.02.2026'!$C$1543:$J$2063,8,0)</f>
        <v>0</v>
      </c>
      <c r="K173" s="92">
        <f t="shared" si="7"/>
        <v>0</v>
      </c>
      <c r="L173" s="77"/>
      <c r="M173" s="77"/>
      <c r="N173" s="77"/>
      <c r="O173" s="77"/>
      <c r="P173" s="77"/>
      <c r="Q173" s="136"/>
      <c r="R173" s="136"/>
      <c r="S173" s="136">
        <v>1</v>
      </c>
      <c r="T173" s="73">
        <f t="shared" si="8"/>
        <v>0</v>
      </c>
      <c r="U173" s="73"/>
      <c r="V173" s="182"/>
      <c r="W173" s="163"/>
      <c r="X173" s="60">
        <f>VLOOKUP(B173,'[3]ВОМ КГ-3 СОЭКС'!$C$3:$G$2063,5,0)</f>
        <v>1492.9</v>
      </c>
      <c r="Y173" s="161">
        <f t="shared" si="6"/>
        <v>0</v>
      </c>
    </row>
    <row r="174" spans="1:25" x14ac:dyDescent="0.3">
      <c r="A174" s="131" t="s">
        <v>569</v>
      </c>
      <c r="B174" s="132" t="s">
        <v>2884</v>
      </c>
      <c r="C174" s="132" t="s">
        <v>4416</v>
      </c>
      <c r="D174" s="92">
        <v>1</v>
      </c>
      <c r="E174" s="133">
        <v>205.9</v>
      </c>
      <c r="F174" s="134">
        <v>205.9</v>
      </c>
      <c r="G174" s="135">
        <v>4.83</v>
      </c>
      <c r="H174" s="135">
        <v>4.83</v>
      </c>
      <c r="I174" s="92" t="s">
        <v>165</v>
      </c>
      <c r="J174" s="92">
        <f>VLOOKUP(B174,'[1]09.02.2026'!$C$1543:$J$2063,8,0)</f>
        <v>0</v>
      </c>
      <c r="K174" s="92">
        <f t="shared" si="7"/>
        <v>0</v>
      </c>
      <c r="L174" s="77">
        <v>1</v>
      </c>
      <c r="M174" s="77"/>
      <c r="N174" s="77"/>
      <c r="O174" s="77"/>
      <c r="P174" s="77"/>
      <c r="Q174" s="136"/>
      <c r="R174" s="136"/>
      <c r="S174" s="136"/>
      <c r="T174" s="73">
        <f t="shared" si="8"/>
        <v>0</v>
      </c>
      <c r="U174" s="73"/>
      <c r="V174" s="182"/>
      <c r="W174" s="163"/>
      <c r="X174" s="60">
        <f>VLOOKUP(B174,'[3]ВОМ КГ-3 СОЭКС'!$C$3:$G$2063,5,0)</f>
        <v>205.9</v>
      </c>
      <c r="Y174" s="161">
        <f t="shared" si="6"/>
        <v>0</v>
      </c>
    </row>
    <row r="175" spans="1:25" x14ac:dyDescent="0.3">
      <c r="A175" s="131" t="s">
        <v>572</v>
      </c>
      <c r="B175" s="132" t="s">
        <v>2885</v>
      </c>
      <c r="C175" s="132" t="s">
        <v>4417</v>
      </c>
      <c r="D175" s="92">
        <v>1</v>
      </c>
      <c r="E175" s="133">
        <v>314.7</v>
      </c>
      <c r="F175" s="134">
        <v>314.7</v>
      </c>
      <c r="G175" s="135">
        <v>8.01</v>
      </c>
      <c r="H175" s="135">
        <v>8.01</v>
      </c>
      <c r="I175" s="92" t="s">
        <v>165</v>
      </c>
      <c r="J175" s="92">
        <f>VLOOKUP(B175,'[1]09.02.2026'!$C$1543:$J$2063,8,0)</f>
        <v>0</v>
      </c>
      <c r="K175" s="92">
        <f t="shared" si="7"/>
        <v>0</v>
      </c>
      <c r="L175" s="77">
        <v>1</v>
      </c>
      <c r="M175" s="77"/>
      <c r="N175" s="77"/>
      <c r="O175" s="77"/>
      <c r="P175" s="77"/>
      <c r="Q175" s="136"/>
      <c r="R175" s="136"/>
      <c r="S175" s="136"/>
      <c r="T175" s="73">
        <f t="shared" si="8"/>
        <v>0</v>
      </c>
      <c r="U175" s="73"/>
      <c r="V175" s="182"/>
      <c r="W175" s="163"/>
      <c r="X175" s="60">
        <f>VLOOKUP(B175,'[3]ВОМ КГ-3 СОЭКС'!$C$3:$G$2063,5,0)</f>
        <v>314.7</v>
      </c>
      <c r="Y175" s="161">
        <f t="shared" si="6"/>
        <v>0</v>
      </c>
    </row>
    <row r="176" spans="1:25" x14ac:dyDescent="0.3">
      <c r="A176" s="131" t="s">
        <v>575</v>
      </c>
      <c r="B176" s="132" t="s">
        <v>2886</v>
      </c>
      <c r="C176" s="132" t="s">
        <v>4418</v>
      </c>
      <c r="D176" s="92">
        <v>9</v>
      </c>
      <c r="E176" s="133">
        <v>222.3</v>
      </c>
      <c r="F176" s="134">
        <v>2000.7</v>
      </c>
      <c r="G176" s="135">
        <v>5.14</v>
      </c>
      <c r="H176" s="135">
        <v>46.26</v>
      </c>
      <c r="I176" s="92" t="s">
        <v>165</v>
      </c>
      <c r="J176" s="92">
        <f>VLOOKUP(B176,'[1]09.02.2026'!$C$1543:$J$2063,8,0)</f>
        <v>0</v>
      </c>
      <c r="K176" s="92">
        <f t="shared" si="7"/>
        <v>0</v>
      </c>
      <c r="L176" s="77"/>
      <c r="M176" s="77">
        <v>2</v>
      </c>
      <c r="N176" s="77">
        <v>2</v>
      </c>
      <c r="O176" s="77">
        <v>1</v>
      </c>
      <c r="P176" s="77">
        <v>2</v>
      </c>
      <c r="Q176" s="136">
        <v>2</v>
      </c>
      <c r="R176" s="136"/>
      <c r="S176" s="136"/>
      <c r="T176" s="73">
        <f t="shared" si="8"/>
        <v>0</v>
      </c>
      <c r="U176" s="73"/>
      <c r="V176" s="182"/>
      <c r="W176" s="163"/>
      <c r="X176" s="60">
        <f>VLOOKUP(B176,'[3]ВОМ КГ-3 СОЭКС'!$C$3:$G$2063,5,0)</f>
        <v>2000.7</v>
      </c>
      <c r="Y176" s="161">
        <f t="shared" si="6"/>
        <v>0</v>
      </c>
    </row>
    <row r="177" spans="1:25" x14ac:dyDescent="0.3">
      <c r="A177" s="131" t="s">
        <v>578</v>
      </c>
      <c r="B177" s="132" t="s">
        <v>2887</v>
      </c>
      <c r="C177" s="132" t="s">
        <v>4419</v>
      </c>
      <c r="D177" s="92">
        <v>9</v>
      </c>
      <c r="E177" s="133">
        <v>222.9</v>
      </c>
      <c r="F177" s="134">
        <v>2006.1</v>
      </c>
      <c r="G177" s="135">
        <v>5.47</v>
      </c>
      <c r="H177" s="135">
        <v>49.23</v>
      </c>
      <c r="I177" s="92" t="s">
        <v>165</v>
      </c>
      <c r="J177" s="92">
        <f>VLOOKUP(B177,'[1]09.02.2026'!$C$1543:$J$2063,8,0)</f>
        <v>0</v>
      </c>
      <c r="K177" s="92">
        <f t="shared" si="7"/>
        <v>0</v>
      </c>
      <c r="L177" s="77"/>
      <c r="M177" s="77">
        <v>2</v>
      </c>
      <c r="N177" s="77">
        <v>2</v>
      </c>
      <c r="O177" s="77">
        <v>1</v>
      </c>
      <c r="P177" s="77">
        <v>2</v>
      </c>
      <c r="Q177" s="136">
        <v>2</v>
      </c>
      <c r="R177" s="136"/>
      <c r="S177" s="136"/>
      <c r="T177" s="73">
        <f t="shared" si="8"/>
        <v>0</v>
      </c>
      <c r="U177" s="73"/>
      <c r="V177" s="182"/>
      <c r="W177" s="163"/>
      <c r="X177" s="60">
        <f>VLOOKUP(B177,'[3]ВОМ КГ-3 СОЭКС'!$C$3:$G$2063,5,0)</f>
        <v>2006.1</v>
      </c>
      <c r="Y177" s="161">
        <f t="shared" si="6"/>
        <v>0</v>
      </c>
    </row>
    <row r="178" spans="1:25" x14ac:dyDescent="0.3">
      <c r="A178" s="131" t="s">
        <v>581</v>
      </c>
      <c r="B178" s="132" t="s">
        <v>2888</v>
      </c>
      <c r="C178" s="132" t="s">
        <v>4420</v>
      </c>
      <c r="D178" s="92">
        <v>1</v>
      </c>
      <c r="E178" s="133">
        <v>231.3</v>
      </c>
      <c r="F178" s="134">
        <v>231.3</v>
      </c>
      <c r="G178" s="135">
        <v>5.45</v>
      </c>
      <c r="H178" s="135">
        <v>5.45</v>
      </c>
      <c r="I178" s="92" t="s">
        <v>165</v>
      </c>
      <c r="J178" s="92">
        <f>VLOOKUP(B178,'[1]09.02.2026'!$C$1543:$J$2063,8,0)</f>
        <v>0</v>
      </c>
      <c r="K178" s="92">
        <f t="shared" si="7"/>
        <v>0</v>
      </c>
      <c r="L178" s="77"/>
      <c r="M178" s="77"/>
      <c r="N178" s="77"/>
      <c r="O178" s="77">
        <v>1</v>
      </c>
      <c r="P178" s="77"/>
      <c r="Q178" s="136"/>
      <c r="R178" s="136"/>
      <c r="S178" s="136"/>
      <c r="T178" s="73">
        <f t="shared" si="8"/>
        <v>0</v>
      </c>
      <c r="U178" s="73"/>
      <c r="V178" s="182"/>
      <c r="W178" s="163"/>
      <c r="X178" s="60">
        <f>VLOOKUP(B178,'[3]ВОМ КГ-3 СОЭКС'!$C$3:$G$2063,5,0)</f>
        <v>231.3</v>
      </c>
      <c r="Y178" s="161">
        <f t="shared" si="6"/>
        <v>0</v>
      </c>
    </row>
    <row r="179" spans="1:25" x14ac:dyDescent="0.3">
      <c r="A179" s="131" t="s">
        <v>584</v>
      </c>
      <c r="B179" s="132" t="s">
        <v>2889</v>
      </c>
      <c r="C179" s="132" t="s">
        <v>4421</v>
      </c>
      <c r="D179" s="92">
        <v>1</v>
      </c>
      <c r="E179" s="133">
        <v>231.8</v>
      </c>
      <c r="F179" s="134">
        <v>231.8</v>
      </c>
      <c r="G179" s="135">
        <v>5.74</v>
      </c>
      <c r="H179" s="135">
        <v>5.74</v>
      </c>
      <c r="I179" s="92" t="s">
        <v>165</v>
      </c>
      <c r="J179" s="92">
        <f>VLOOKUP(B179,'[1]09.02.2026'!$C$1543:$J$2063,8,0)</f>
        <v>0</v>
      </c>
      <c r="K179" s="92">
        <f t="shared" si="7"/>
        <v>0</v>
      </c>
      <c r="L179" s="77"/>
      <c r="M179" s="77"/>
      <c r="N179" s="77"/>
      <c r="O179" s="77">
        <v>1</v>
      </c>
      <c r="P179" s="77"/>
      <c r="Q179" s="136"/>
      <c r="R179" s="136"/>
      <c r="S179" s="136"/>
      <c r="T179" s="73">
        <f t="shared" si="8"/>
        <v>0</v>
      </c>
      <c r="U179" s="73"/>
      <c r="V179" s="182"/>
      <c r="W179" s="163"/>
      <c r="X179" s="60">
        <f>VLOOKUP(B179,'[3]ВОМ КГ-3 СОЭКС'!$C$3:$G$2063,5,0)</f>
        <v>231.8</v>
      </c>
      <c r="Y179" s="161">
        <f t="shared" si="6"/>
        <v>0</v>
      </c>
    </row>
    <row r="180" spans="1:25" x14ac:dyDescent="0.3">
      <c r="A180" s="131" t="s">
        <v>587</v>
      </c>
      <c r="B180" s="132" t="s">
        <v>2890</v>
      </c>
      <c r="C180" s="132" t="s">
        <v>4422</v>
      </c>
      <c r="D180" s="92">
        <v>1</v>
      </c>
      <c r="E180" s="133">
        <v>232.8</v>
      </c>
      <c r="F180" s="134">
        <v>232.8</v>
      </c>
      <c r="G180" s="135">
        <v>5.46</v>
      </c>
      <c r="H180" s="135">
        <v>5.46</v>
      </c>
      <c r="I180" s="92" t="s">
        <v>165</v>
      </c>
      <c r="J180" s="92">
        <f>VLOOKUP(B180,'[1]09.02.2026'!$C$1543:$J$2063,8,0)</f>
        <v>0</v>
      </c>
      <c r="K180" s="92">
        <f t="shared" si="7"/>
        <v>0</v>
      </c>
      <c r="L180" s="77"/>
      <c r="M180" s="77"/>
      <c r="N180" s="77"/>
      <c r="O180" s="77"/>
      <c r="P180" s="77">
        <v>1</v>
      </c>
      <c r="Q180" s="136"/>
      <c r="R180" s="136"/>
      <c r="S180" s="136"/>
      <c r="T180" s="73">
        <f t="shared" si="8"/>
        <v>0</v>
      </c>
      <c r="U180" s="73"/>
      <c r="V180" s="182"/>
      <c r="W180" s="163"/>
      <c r="X180" s="60">
        <f>VLOOKUP(B180,'[3]ВОМ КГ-3 СОЭКС'!$C$3:$G$2063,5,0)</f>
        <v>232.8</v>
      </c>
      <c r="Y180" s="161">
        <f t="shared" si="6"/>
        <v>0</v>
      </c>
    </row>
    <row r="181" spans="1:25" x14ac:dyDescent="0.3">
      <c r="A181" s="131" t="s">
        <v>590</v>
      </c>
      <c r="B181" s="132" t="s">
        <v>2891</v>
      </c>
      <c r="C181" s="132" t="s">
        <v>4423</v>
      </c>
      <c r="D181" s="92">
        <v>1</v>
      </c>
      <c r="E181" s="133">
        <v>242.5</v>
      </c>
      <c r="F181" s="134">
        <v>242.5</v>
      </c>
      <c r="G181" s="135">
        <v>6.12</v>
      </c>
      <c r="H181" s="135">
        <v>6.12</v>
      </c>
      <c r="I181" s="92" t="s">
        <v>165</v>
      </c>
      <c r="J181" s="92">
        <f>VLOOKUP(B181,'[1]09.02.2026'!$C$1543:$J$2063,8,0)</f>
        <v>0</v>
      </c>
      <c r="K181" s="92">
        <f t="shared" si="7"/>
        <v>0</v>
      </c>
      <c r="L181" s="77"/>
      <c r="M181" s="77"/>
      <c r="N181" s="77"/>
      <c r="O181" s="77"/>
      <c r="P181" s="77">
        <v>1</v>
      </c>
      <c r="Q181" s="136"/>
      <c r="R181" s="136"/>
      <c r="S181" s="136"/>
      <c r="T181" s="73">
        <f t="shared" si="8"/>
        <v>0</v>
      </c>
      <c r="U181" s="73"/>
      <c r="V181" s="182"/>
      <c r="W181" s="163"/>
      <c r="X181" s="60">
        <f>VLOOKUP(B181,'[3]ВОМ КГ-3 СОЭКС'!$C$3:$G$2063,5,0)</f>
        <v>242.5</v>
      </c>
      <c r="Y181" s="161">
        <f t="shared" si="6"/>
        <v>0</v>
      </c>
    </row>
    <row r="182" spans="1:25" x14ac:dyDescent="0.3">
      <c r="A182" s="131" t="s">
        <v>593</v>
      </c>
      <c r="B182" s="132" t="s">
        <v>2892</v>
      </c>
      <c r="C182" s="132" t="s">
        <v>4424</v>
      </c>
      <c r="D182" s="92">
        <v>1</v>
      </c>
      <c r="E182" s="133">
        <v>231.3</v>
      </c>
      <c r="F182" s="134">
        <v>231.3</v>
      </c>
      <c r="G182" s="135">
        <v>5.45</v>
      </c>
      <c r="H182" s="135">
        <v>5.45</v>
      </c>
      <c r="I182" s="92" t="s">
        <v>165</v>
      </c>
      <c r="J182" s="92">
        <f>VLOOKUP(B182,'[1]09.02.2026'!$C$1543:$J$2063,8,0)</f>
        <v>0</v>
      </c>
      <c r="K182" s="92">
        <f t="shared" si="7"/>
        <v>0</v>
      </c>
      <c r="L182" s="77"/>
      <c r="M182" s="77"/>
      <c r="N182" s="77"/>
      <c r="O182" s="77"/>
      <c r="P182" s="77">
        <v>1</v>
      </c>
      <c r="Q182" s="136"/>
      <c r="R182" s="136"/>
      <c r="S182" s="136"/>
      <c r="T182" s="73">
        <f t="shared" si="8"/>
        <v>0</v>
      </c>
      <c r="U182" s="73"/>
      <c r="V182" s="182"/>
      <c r="W182" s="163"/>
      <c r="X182" s="60">
        <f>VLOOKUP(B182,'[3]ВОМ КГ-3 СОЭКС'!$C$3:$G$2063,5,0)</f>
        <v>231.3</v>
      </c>
      <c r="Y182" s="161">
        <f t="shared" si="6"/>
        <v>0</v>
      </c>
    </row>
    <row r="183" spans="1:25" x14ac:dyDescent="0.3">
      <c r="A183" s="131" t="s">
        <v>596</v>
      </c>
      <c r="B183" s="132" t="s">
        <v>2893</v>
      </c>
      <c r="C183" s="132" t="s">
        <v>4425</v>
      </c>
      <c r="D183" s="92">
        <v>1</v>
      </c>
      <c r="E183" s="133">
        <v>231.8</v>
      </c>
      <c r="F183" s="134">
        <v>231.8</v>
      </c>
      <c r="G183" s="135">
        <v>5.74</v>
      </c>
      <c r="H183" s="135">
        <v>5.74</v>
      </c>
      <c r="I183" s="92" t="s">
        <v>165</v>
      </c>
      <c r="J183" s="92">
        <f>VLOOKUP(B183,'[1]09.02.2026'!$C$1543:$J$2063,8,0)</f>
        <v>0</v>
      </c>
      <c r="K183" s="92">
        <f t="shared" si="7"/>
        <v>0</v>
      </c>
      <c r="L183" s="77"/>
      <c r="M183" s="77"/>
      <c r="N183" s="77"/>
      <c r="O183" s="77"/>
      <c r="P183" s="77">
        <v>1</v>
      </c>
      <c r="Q183" s="136"/>
      <c r="R183" s="136"/>
      <c r="S183" s="136"/>
      <c r="T183" s="73">
        <f t="shared" si="8"/>
        <v>0</v>
      </c>
      <c r="U183" s="73"/>
      <c r="V183" s="182"/>
      <c r="W183" s="163"/>
      <c r="X183" s="60">
        <f>VLOOKUP(B183,'[3]ВОМ КГ-3 СОЭКС'!$C$3:$G$2063,5,0)</f>
        <v>231.8</v>
      </c>
      <c r="Y183" s="161">
        <f t="shared" si="6"/>
        <v>0</v>
      </c>
    </row>
    <row r="184" spans="1:25" x14ac:dyDescent="0.3">
      <c r="A184" s="131" t="s">
        <v>599</v>
      </c>
      <c r="B184" s="132" t="s">
        <v>2894</v>
      </c>
      <c r="C184" s="132" t="s">
        <v>4426</v>
      </c>
      <c r="D184" s="92">
        <v>4</v>
      </c>
      <c r="E184" s="133">
        <v>66.900000000000006</v>
      </c>
      <c r="F184" s="134">
        <v>267.60000000000002</v>
      </c>
      <c r="G184" s="135">
        <v>1.6</v>
      </c>
      <c r="H184" s="135">
        <v>6.4</v>
      </c>
      <c r="I184" s="92" t="s">
        <v>170</v>
      </c>
      <c r="J184" s="92">
        <f>VLOOKUP(B184,'[1]09.02.2026'!$C$1543:$J$2063,8,0)</f>
        <v>0</v>
      </c>
      <c r="K184" s="92">
        <f t="shared" si="7"/>
        <v>0</v>
      </c>
      <c r="L184" s="77"/>
      <c r="M184" s="77"/>
      <c r="N184" s="77"/>
      <c r="O184" s="77">
        <v>2</v>
      </c>
      <c r="P184" s="77">
        <v>2</v>
      </c>
      <c r="Q184" s="136"/>
      <c r="R184" s="136"/>
      <c r="S184" s="136"/>
      <c r="T184" s="73">
        <f t="shared" si="8"/>
        <v>0</v>
      </c>
      <c r="U184" s="73"/>
      <c r="V184" s="182"/>
      <c r="W184" s="163"/>
      <c r="X184" s="60">
        <f>VLOOKUP(B184,'[3]ВОМ КГ-3 СОЭКС'!$C$3:$G$2063,5,0)</f>
        <v>267.60000000000002</v>
      </c>
      <c r="Y184" s="161">
        <f t="shared" si="6"/>
        <v>0</v>
      </c>
    </row>
    <row r="185" spans="1:25" x14ac:dyDescent="0.3">
      <c r="A185" s="131" t="s">
        <v>602</v>
      </c>
      <c r="B185" s="132" t="s">
        <v>2895</v>
      </c>
      <c r="C185" s="132" t="s">
        <v>4427</v>
      </c>
      <c r="D185" s="92">
        <v>4</v>
      </c>
      <c r="E185" s="133">
        <v>17.5</v>
      </c>
      <c r="F185" s="134">
        <v>70</v>
      </c>
      <c r="G185" s="135">
        <v>0.52</v>
      </c>
      <c r="H185" s="135">
        <v>2.08</v>
      </c>
      <c r="I185" s="92" t="s">
        <v>170</v>
      </c>
      <c r="J185" s="92">
        <f>VLOOKUP(B185,'[1]09.02.2026'!$C$1543:$J$2063,8,0)</f>
        <v>0</v>
      </c>
      <c r="K185" s="92">
        <f t="shared" si="7"/>
        <v>0</v>
      </c>
      <c r="L185" s="77"/>
      <c r="M185" s="77"/>
      <c r="N185" s="77"/>
      <c r="O185" s="77">
        <v>2</v>
      </c>
      <c r="P185" s="77">
        <v>2</v>
      </c>
      <c r="Q185" s="136"/>
      <c r="R185" s="136"/>
      <c r="S185" s="136"/>
      <c r="T185" s="73">
        <f t="shared" si="8"/>
        <v>0</v>
      </c>
      <c r="U185" s="73"/>
      <c r="V185" s="182"/>
      <c r="W185" s="163"/>
      <c r="X185" s="60">
        <f>VLOOKUP(B185,'[3]ВОМ КГ-3 СОЭКС'!$C$3:$G$2063,5,0)</f>
        <v>70</v>
      </c>
      <c r="Y185" s="161">
        <f t="shared" si="6"/>
        <v>0</v>
      </c>
    </row>
    <row r="186" spans="1:25" x14ac:dyDescent="0.3">
      <c r="A186" s="131" t="s">
        <v>605</v>
      </c>
      <c r="B186" s="132" t="s">
        <v>2896</v>
      </c>
      <c r="C186" s="132" t="s">
        <v>4428</v>
      </c>
      <c r="D186" s="92">
        <v>2</v>
      </c>
      <c r="E186" s="133">
        <v>278.8</v>
      </c>
      <c r="F186" s="134">
        <v>557.6</v>
      </c>
      <c r="G186" s="135">
        <v>15.24</v>
      </c>
      <c r="H186" s="135">
        <v>30.48</v>
      </c>
      <c r="I186" s="92" t="s">
        <v>170</v>
      </c>
      <c r="J186" s="92">
        <f>VLOOKUP(B186,'[1]09.02.2026'!$C$1543:$J$2063,8,0)</f>
        <v>0</v>
      </c>
      <c r="K186" s="92">
        <f t="shared" si="7"/>
        <v>0</v>
      </c>
      <c r="L186" s="77"/>
      <c r="M186" s="77"/>
      <c r="N186" s="77"/>
      <c r="O186" s="77">
        <v>1</v>
      </c>
      <c r="P186" s="77">
        <v>1</v>
      </c>
      <c r="Q186" s="136"/>
      <c r="R186" s="136"/>
      <c r="S186" s="136"/>
      <c r="T186" s="73">
        <f t="shared" si="8"/>
        <v>0</v>
      </c>
      <c r="U186" s="73"/>
      <c r="V186" s="182"/>
      <c r="W186" s="163"/>
      <c r="X186" s="60">
        <f>VLOOKUP(B186,'[3]ВОМ КГ-3 СОЭКС'!$C$3:$G$2063,5,0)</f>
        <v>557.6</v>
      </c>
      <c r="Y186" s="161">
        <f t="shared" si="6"/>
        <v>0</v>
      </c>
    </row>
    <row r="187" spans="1:25" x14ac:dyDescent="0.3">
      <c r="A187" s="131" t="s">
        <v>608</v>
      </c>
      <c r="B187" s="132" t="s">
        <v>2897</v>
      </c>
      <c r="C187" s="132" t="s">
        <v>4429</v>
      </c>
      <c r="D187" s="92">
        <v>1</v>
      </c>
      <c r="E187" s="133">
        <v>261.2</v>
      </c>
      <c r="F187" s="134">
        <v>261.2</v>
      </c>
      <c r="G187" s="135">
        <v>13.45</v>
      </c>
      <c r="H187" s="135">
        <v>13.45</v>
      </c>
      <c r="I187" s="92" t="s">
        <v>170</v>
      </c>
      <c r="J187" s="92">
        <f>VLOOKUP(B187,'[1]09.02.2026'!$C$1543:$J$2063,8,0)</f>
        <v>0</v>
      </c>
      <c r="K187" s="92">
        <f t="shared" si="7"/>
        <v>0</v>
      </c>
      <c r="L187" s="77"/>
      <c r="M187" s="77"/>
      <c r="N187" s="77"/>
      <c r="O187" s="77">
        <v>1</v>
      </c>
      <c r="P187" s="77"/>
      <c r="Q187" s="136"/>
      <c r="R187" s="136"/>
      <c r="S187" s="136"/>
      <c r="T187" s="73">
        <f t="shared" si="8"/>
        <v>0</v>
      </c>
      <c r="U187" s="73"/>
      <c r="V187" s="182"/>
      <c r="W187" s="163"/>
      <c r="X187" s="60">
        <f>VLOOKUP(B187,'[3]ВОМ КГ-3 СОЭКС'!$C$3:$G$2063,5,0)</f>
        <v>261.2</v>
      </c>
      <c r="Y187" s="161">
        <f t="shared" si="6"/>
        <v>0</v>
      </c>
    </row>
    <row r="188" spans="1:25" x14ac:dyDescent="0.3">
      <c r="A188" s="131" t="s">
        <v>611</v>
      </c>
      <c r="B188" s="132" t="s">
        <v>2898</v>
      </c>
      <c r="C188" s="132" t="s">
        <v>4430</v>
      </c>
      <c r="D188" s="92">
        <v>1</v>
      </c>
      <c r="E188" s="133">
        <v>259.60000000000002</v>
      </c>
      <c r="F188" s="134">
        <v>259.60000000000002</v>
      </c>
      <c r="G188" s="135">
        <v>13.38</v>
      </c>
      <c r="H188" s="135">
        <v>13.38</v>
      </c>
      <c r="I188" s="92" t="s">
        <v>170</v>
      </c>
      <c r="J188" s="92">
        <f>VLOOKUP(B188,'[1]09.02.2026'!$C$1543:$J$2063,8,0)</f>
        <v>0</v>
      </c>
      <c r="K188" s="92">
        <f t="shared" si="7"/>
        <v>0</v>
      </c>
      <c r="L188" s="77"/>
      <c r="M188" s="77"/>
      <c r="N188" s="77"/>
      <c r="O188" s="77"/>
      <c r="P188" s="77">
        <v>1</v>
      </c>
      <c r="Q188" s="136"/>
      <c r="R188" s="136"/>
      <c r="S188" s="136"/>
      <c r="T188" s="73">
        <f t="shared" si="8"/>
        <v>0</v>
      </c>
      <c r="U188" s="73"/>
      <c r="V188" s="182"/>
      <c r="W188" s="163"/>
      <c r="X188" s="60">
        <f>VLOOKUP(B188,'[3]ВОМ КГ-3 СОЭКС'!$C$3:$G$2063,5,0)</f>
        <v>259.60000000000002</v>
      </c>
      <c r="Y188" s="161">
        <f t="shared" si="6"/>
        <v>0</v>
      </c>
    </row>
    <row r="189" spans="1:25" x14ac:dyDescent="0.3">
      <c r="A189" s="131" t="s">
        <v>614</v>
      </c>
      <c r="B189" s="132" t="s">
        <v>2899</v>
      </c>
      <c r="C189" s="132" t="s">
        <v>4431</v>
      </c>
      <c r="D189" s="92">
        <v>1</v>
      </c>
      <c r="E189" s="133">
        <v>61.6</v>
      </c>
      <c r="F189" s="134">
        <v>61.6</v>
      </c>
      <c r="G189" s="135">
        <v>2.8</v>
      </c>
      <c r="H189" s="135">
        <v>2.8</v>
      </c>
      <c r="I189" s="92" t="s">
        <v>170</v>
      </c>
      <c r="J189" s="92">
        <f>VLOOKUP(B189,'[1]09.02.2026'!$C$1543:$J$2063,8,0)</f>
        <v>0</v>
      </c>
      <c r="K189" s="92">
        <f t="shared" si="7"/>
        <v>0</v>
      </c>
      <c r="L189" s="77"/>
      <c r="M189" s="77"/>
      <c r="N189" s="77"/>
      <c r="O189" s="77"/>
      <c r="P189" s="77">
        <v>1</v>
      </c>
      <c r="Q189" s="136"/>
      <c r="R189" s="136"/>
      <c r="S189" s="136"/>
      <c r="T189" s="73">
        <f t="shared" si="8"/>
        <v>0</v>
      </c>
      <c r="U189" s="73"/>
      <c r="V189" s="182"/>
      <c r="W189" s="163"/>
      <c r="X189" s="60">
        <f>VLOOKUP(B189,'[3]ВОМ КГ-3 СОЭКС'!$C$3:$G$2063,5,0)</f>
        <v>61.6</v>
      </c>
      <c r="Y189" s="161">
        <f t="shared" si="6"/>
        <v>0</v>
      </c>
    </row>
    <row r="190" spans="1:25" x14ac:dyDescent="0.3">
      <c r="A190" s="131" t="s">
        <v>617</v>
      </c>
      <c r="B190" s="132" t="s">
        <v>2900</v>
      </c>
      <c r="C190" s="132" t="s">
        <v>4432</v>
      </c>
      <c r="D190" s="92">
        <v>2</v>
      </c>
      <c r="E190" s="133">
        <v>370.8</v>
      </c>
      <c r="F190" s="134">
        <v>741.6</v>
      </c>
      <c r="G190" s="135">
        <v>19.89</v>
      </c>
      <c r="H190" s="135">
        <v>39.78</v>
      </c>
      <c r="I190" s="92" t="s">
        <v>170</v>
      </c>
      <c r="J190" s="92">
        <f>VLOOKUP(B190,'[1]09.02.2026'!$C$1543:$J$2063,8,0)</f>
        <v>0</v>
      </c>
      <c r="K190" s="92">
        <f t="shared" si="7"/>
        <v>0</v>
      </c>
      <c r="L190" s="77"/>
      <c r="M190" s="77"/>
      <c r="N190" s="77"/>
      <c r="O190" s="77"/>
      <c r="P190" s="77">
        <v>2</v>
      </c>
      <c r="Q190" s="136"/>
      <c r="R190" s="136"/>
      <c r="S190" s="136"/>
      <c r="T190" s="73">
        <f t="shared" si="8"/>
        <v>0</v>
      </c>
      <c r="U190" s="73"/>
      <c r="V190" s="182"/>
      <c r="W190" s="163"/>
      <c r="X190" s="60">
        <f>VLOOKUP(B190,'[3]ВОМ КГ-3 СОЭКС'!$C$3:$G$2063,5,0)</f>
        <v>741.6</v>
      </c>
      <c r="Y190" s="161">
        <f t="shared" si="6"/>
        <v>0</v>
      </c>
    </row>
    <row r="191" spans="1:25" x14ac:dyDescent="0.3">
      <c r="A191" s="131" t="s">
        <v>620</v>
      </c>
      <c r="B191" s="132" t="s">
        <v>2901</v>
      </c>
      <c r="C191" s="132" t="s">
        <v>4433</v>
      </c>
      <c r="D191" s="92">
        <v>1</v>
      </c>
      <c r="E191" s="133">
        <v>276.39999999999998</v>
      </c>
      <c r="F191" s="134">
        <v>276.39999999999998</v>
      </c>
      <c r="G191" s="135">
        <v>14.96</v>
      </c>
      <c r="H191" s="135">
        <v>14.96</v>
      </c>
      <c r="I191" s="92" t="s">
        <v>170</v>
      </c>
      <c r="J191" s="92">
        <f>VLOOKUP(B191,'[1]09.02.2026'!$C$1543:$J$2063,8,0)</f>
        <v>0</v>
      </c>
      <c r="K191" s="92">
        <f t="shared" si="7"/>
        <v>0</v>
      </c>
      <c r="L191" s="77"/>
      <c r="M191" s="77"/>
      <c r="N191" s="77"/>
      <c r="O191" s="77"/>
      <c r="P191" s="77">
        <v>1</v>
      </c>
      <c r="Q191" s="136"/>
      <c r="R191" s="136"/>
      <c r="S191" s="136"/>
      <c r="T191" s="73">
        <f t="shared" si="8"/>
        <v>0</v>
      </c>
      <c r="U191" s="73"/>
      <c r="V191" s="182"/>
      <c r="W191" s="163"/>
      <c r="X191" s="60">
        <f>VLOOKUP(B191,'[3]ВОМ КГ-3 СОЭКС'!$C$3:$G$2063,5,0)</f>
        <v>276.39999999999998</v>
      </c>
      <c r="Y191" s="161">
        <f t="shared" si="6"/>
        <v>0</v>
      </c>
    </row>
    <row r="192" spans="1:25" x14ac:dyDescent="0.3">
      <c r="A192" s="131" t="s">
        <v>623</v>
      </c>
      <c r="B192" s="132" t="s">
        <v>2902</v>
      </c>
      <c r="C192" s="132" t="s">
        <v>4434</v>
      </c>
      <c r="D192" s="92">
        <v>1</v>
      </c>
      <c r="E192" s="133">
        <v>309.60000000000002</v>
      </c>
      <c r="F192" s="134">
        <v>309.60000000000002</v>
      </c>
      <c r="G192" s="135">
        <v>16.39</v>
      </c>
      <c r="H192" s="135">
        <v>16.39</v>
      </c>
      <c r="I192" s="92" t="s">
        <v>170</v>
      </c>
      <c r="J192" s="92">
        <f>VLOOKUP(B192,'[1]09.02.2026'!$C$1543:$J$2063,8,0)</f>
        <v>0</v>
      </c>
      <c r="K192" s="92">
        <f t="shared" si="7"/>
        <v>0</v>
      </c>
      <c r="L192" s="77"/>
      <c r="M192" s="77"/>
      <c r="N192" s="77"/>
      <c r="O192" s="77"/>
      <c r="P192" s="77">
        <v>1</v>
      </c>
      <c r="Q192" s="136"/>
      <c r="R192" s="136"/>
      <c r="S192" s="136"/>
      <c r="T192" s="73">
        <f t="shared" si="8"/>
        <v>0</v>
      </c>
      <c r="U192" s="73"/>
      <c r="V192" s="182"/>
      <c r="W192" s="163"/>
      <c r="X192" s="60">
        <f>VLOOKUP(B192,'[3]ВОМ КГ-3 СОЭКС'!$C$3:$G$2063,5,0)</f>
        <v>309.60000000000002</v>
      </c>
      <c r="Y192" s="161">
        <f t="shared" si="6"/>
        <v>0</v>
      </c>
    </row>
    <row r="193" spans="1:25" x14ac:dyDescent="0.3">
      <c r="A193" s="131" t="s">
        <v>626</v>
      </c>
      <c r="B193" s="132" t="s">
        <v>2903</v>
      </c>
      <c r="C193" s="132" t="s">
        <v>4435</v>
      </c>
      <c r="D193" s="92">
        <v>1</v>
      </c>
      <c r="E193" s="133">
        <v>368.9</v>
      </c>
      <c r="F193" s="134">
        <v>368.9</v>
      </c>
      <c r="G193" s="135">
        <v>12.26</v>
      </c>
      <c r="H193" s="135">
        <v>12.26</v>
      </c>
      <c r="I193" s="92" t="s">
        <v>170</v>
      </c>
      <c r="J193" s="92">
        <f>VLOOKUP(B193,'[1]09.02.2026'!$C$1543:$J$2063,8,0)</f>
        <v>0</v>
      </c>
      <c r="K193" s="92">
        <f t="shared" si="7"/>
        <v>0</v>
      </c>
      <c r="L193" s="77"/>
      <c r="M193" s="77"/>
      <c r="N193" s="77"/>
      <c r="O193" s="77"/>
      <c r="P193" s="77"/>
      <c r="Q193" s="136"/>
      <c r="R193" s="136">
        <v>1</v>
      </c>
      <c r="S193" s="136"/>
      <c r="T193" s="73">
        <f t="shared" si="8"/>
        <v>0</v>
      </c>
      <c r="U193" s="73"/>
      <c r="V193" s="182"/>
      <c r="W193" s="163"/>
      <c r="X193" s="60">
        <f>VLOOKUP(B193,'[3]ВОМ КГ-3 СОЭКС'!$C$3:$G$2063,5,0)</f>
        <v>368.9</v>
      </c>
      <c r="Y193" s="161">
        <f t="shared" si="6"/>
        <v>0</v>
      </c>
    </row>
    <row r="194" spans="1:25" x14ac:dyDescent="0.3">
      <c r="A194" s="131" t="s">
        <v>629</v>
      </c>
      <c r="B194" s="132" t="s">
        <v>2904</v>
      </c>
      <c r="C194" s="132" t="s">
        <v>4436</v>
      </c>
      <c r="D194" s="92">
        <v>1</v>
      </c>
      <c r="E194" s="133">
        <v>238.8</v>
      </c>
      <c r="F194" s="134">
        <v>238.8</v>
      </c>
      <c r="G194" s="135">
        <v>7.79</v>
      </c>
      <c r="H194" s="135">
        <v>7.79</v>
      </c>
      <c r="I194" s="92" t="s">
        <v>170</v>
      </c>
      <c r="J194" s="92">
        <f>VLOOKUP(B194,'[1]09.02.2026'!$C$1543:$J$2063,8,0)</f>
        <v>0</v>
      </c>
      <c r="K194" s="92">
        <f t="shared" si="7"/>
        <v>0</v>
      </c>
      <c r="L194" s="77"/>
      <c r="M194" s="77"/>
      <c r="N194" s="77"/>
      <c r="O194" s="77"/>
      <c r="P194" s="77"/>
      <c r="Q194" s="136"/>
      <c r="R194" s="136"/>
      <c r="S194" s="136">
        <v>1</v>
      </c>
      <c r="T194" s="73">
        <f t="shared" si="8"/>
        <v>0</v>
      </c>
      <c r="U194" s="73"/>
      <c r="V194" s="182"/>
      <c r="W194" s="163"/>
      <c r="X194" s="60">
        <f>VLOOKUP(B194,'[3]ВОМ КГ-3 СОЭКС'!$C$3:$G$2063,5,0)</f>
        <v>238.8</v>
      </c>
      <c r="Y194" s="161">
        <f t="shared" si="6"/>
        <v>0</v>
      </c>
    </row>
    <row r="195" spans="1:25" x14ac:dyDescent="0.3">
      <c r="A195" s="131" t="s">
        <v>632</v>
      </c>
      <c r="B195" s="132" t="s">
        <v>2905</v>
      </c>
      <c r="C195" s="132" t="s">
        <v>4437</v>
      </c>
      <c r="D195" s="92">
        <v>1</v>
      </c>
      <c r="E195" s="133">
        <v>449.9</v>
      </c>
      <c r="F195" s="134">
        <v>449.9</v>
      </c>
      <c r="G195" s="135">
        <v>20.170000000000002</v>
      </c>
      <c r="H195" s="135">
        <v>20.170000000000002</v>
      </c>
      <c r="I195" s="92" t="s">
        <v>170</v>
      </c>
      <c r="J195" s="92">
        <f>VLOOKUP(B195,'[1]09.02.2026'!$C$1543:$J$2063,8,0)</f>
        <v>0</v>
      </c>
      <c r="K195" s="92">
        <f t="shared" si="7"/>
        <v>0</v>
      </c>
      <c r="L195" s="77"/>
      <c r="M195" s="77"/>
      <c r="N195" s="77"/>
      <c r="O195" s="77"/>
      <c r="P195" s="77">
        <v>1</v>
      </c>
      <c r="Q195" s="136"/>
      <c r="R195" s="136"/>
      <c r="S195" s="136"/>
      <c r="T195" s="73">
        <f t="shared" si="8"/>
        <v>0</v>
      </c>
      <c r="U195" s="73"/>
      <c r="V195" s="182"/>
      <c r="W195" s="163"/>
      <c r="X195" s="60">
        <f>VLOOKUP(B195,'[3]ВОМ КГ-3 СОЭКС'!$C$3:$G$2063,5,0)</f>
        <v>449.9</v>
      </c>
      <c r="Y195" s="161">
        <f t="shared" ref="Y195:Y258" si="9">F195-X195</f>
        <v>0</v>
      </c>
    </row>
    <row r="196" spans="1:25" x14ac:dyDescent="0.3">
      <c r="A196" s="131" t="s">
        <v>635</v>
      </c>
      <c r="B196" s="132" t="s">
        <v>2906</v>
      </c>
      <c r="C196" s="132" t="s">
        <v>4438</v>
      </c>
      <c r="D196" s="92">
        <v>40</v>
      </c>
      <c r="E196" s="133">
        <v>1.5</v>
      </c>
      <c r="F196" s="134">
        <v>60</v>
      </c>
      <c r="G196" s="135">
        <v>0.04</v>
      </c>
      <c r="H196" s="135">
        <v>1.6</v>
      </c>
      <c r="I196" s="92" t="s">
        <v>170</v>
      </c>
      <c r="J196" s="92">
        <f>VLOOKUP(B196,'[1]09.02.2026'!$C$1543:$J$2063,8,0)</f>
        <v>0</v>
      </c>
      <c r="K196" s="92">
        <f t="shared" ref="K196:K259" si="10">J196*E196</f>
        <v>0</v>
      </c>
      <c r="L196" s="77">
        <v>2</v>
      </c>
      <c r="M196" s="77">
        <v>2</v>
      </c>
      <c r="N196" s="77">
        <v>2</v>
      </c>
      <c r="O196" s="77">
        <v>2</v>
      </c>
      <c r="P196" s="77">
        <v>2</v>
      </c>
      <c r="Q196" s="136">
        <v>2</v>
      </c>
      <c r="R196" s="136">
        <v>2</v>
      </c>
      <c r="S196" s="136">
        <v>2</v>
      </c>
      <c r="T196" s="73">
        <f t="shared" ref="T196:T259" si="11">D196-L196-M196-N196-O196-P196-Q196-R196-S196</f>
        <v>24</v>
      </c>
      <c r="U196" s="73" t="s">
        <v>1775</v>
      </c>
      <c r="V196" s="182"/>
      <c r="W196" s="163"/>
      <c r="X196" s="60">
        <f>VLOOKUP(B196,'[3]ВОМ КГ-3 СОЭКС'!$C$3:$G$2063,5,0)</f>
        <v>60</v>
      </c>
      <c r="Y196" s="161">
        <f t="shared" si="9"/>
        <v>0</v>
      </c>
    </row>
    <row r="197" spans="1:25" x14ac:dyDescent="0.3">
      <c r="A197" s="131" t="s">
        <v>638</v>
      </c>
      <c r="B197" s="132" t="s">
        <v>2907</v>
      </c>
      <c r="C197" s="132" t="s">
        <v>4439</v>
      </c>
      <c r="D197" s="92">
        <v>24</v>
      </c>
      <c r="E197" s="133">
        <v>0.3</v>
      </c>
      <c r="F197" s="134">
        <v>7.2</v>
      </c>
      <c r="G197" s="135">
        <v>0.02</v>
      </c>
      <c r="H197" s="135">
        <v>0.48</v>
      </c>
      <c r="I197" s="92" t="s">
        <v>170</v>
      </c>
      <c r="J197" s="92">
        <f>VLOOKUP(B197,'[1]09.02.2026'!$C$1543:$J$2063,8,0)</f>
        <v>0</v>
      </c>
      <c r="K197" s="92">
        <f t="shared" si="10"/>
        <v>0</v>
      </c>
      <c r="L197" s="77"/>
      <c r="M197" s="77"/>
      <c r="N197" s="77"/>
      <c r="O197" s="77">
        <v>2</v>
      </c>
      <c r="P197" s="77">
        <v>3</v>
      </c>
      <c r="Q197" s="136"/>
      <c r="R197" s="136"/>
      <c r="S197" s="136"/>
      <c r="T197" s="73">
        <f t="shared" si="11"/>
        <v>19</v>
      </c>
      <c r="U197" s="73" t="s">
        <v>1775</v>
      </c>
      <c r="V197" s="182"/>
      <c r="W197" s="163"/>
      <c r="X197" s="60">
        <f>VLOOKUP(B197,'[3]ВОМ КГ-3 СОЭКС'!$C$3:$G$2063,5,0)</f>
        <v>7.2</v>
      </c>
      <c r="Y197" s="161">
        <f t="shared" si="9"/>
        <v>0</v>
      </c>
    </row>
    <row r="198" spans="1:25" x14ac:dyDescent="0.3">
      <c r="A198" s="131" t="s">
        <v>641</v>
      </c>
      <c r="B198" s="132" t="s">
        <v>2908</v>
      </c>
      <c r="C198" s="132" t="s">
        <v>4440</v>
      </c>
      <c r="D198" s="92">
        <v>8</v>
      </c>
      <c r="E198" s="133">
        <v>11.2</v>
      </c>
      <c r="F198" s="134">
        <v>89.6</v>
      </c>
      <c r="G198" s="135">
        <v>0.25</v>
      </c>
      <c r="H198" s="135">
        <v>2</v>
      </c>
      <c r="I198" s="92" t="s">
        <v>165</v>
      </c>
      <c r="J198" s="92">
        <f>VLOOKUP(B198,'[1]09.02.2026'!$C$1543:$J$2063,8,0)</f>
        <v>0</v>
      </c>
      <c r="K198" s="92">
        <f t="shared" si="10"/>
        <v>0</v>
      </c>
      <c r="L198" s="77"/>
      <c r="M198" s="77"/>
      <c r="N198" s="77"/>
      <c r="O198" s="77"/>
      <c r="P198" s="77">
        <v>8</v>
      </c>
      <c r="Q198" s="136"/>
      <c r="R198" s="136"/>
      <c r="S198" s="136"/>
      <c r="T198" s="73">
        <f t="shared" si="11"/>
        <v>0</v>
      </c>
      <c r="U198" s="73"/>
      <c r="V198" s="182"/>
      <c r="W198" s="163"/>
      <c r="X198" s="60">
        <f>VLOOKUP(B198,'[3]ВОМ КГ-3 СОЭКС'!$C$3:$G$2063,5,0)</f>
        <v>89.6</v>
      </c>
      <c r="Y198" s="161">
        <f t="shared" si="9"/>
        <v>0</v>
      </c>
    </row>
    <row r="199" spans="1:25" x14ac:dyDescent="0.3">
      <c r="A199" s="131" t="s">
        <v>644</v>
      </c>
      <c r="B199" s="132" t="s">
        <v>2909</v>
      </c>
      <c r="C199" s="132" t="s">
        <v>4441</v>
      </c>
      <c r="D199" s="92">
        <v>2</v>
      </c>
      <c r="E199" s="133">
        <v>26.4</v>
      </c>
      <c r="F199" s="134">
        <v>52.8</v>
      </c>
      <c r="G199" s="135">
        <v>0.37</v>
      </c>
      <c r="H199" s="135">
        <v>0.74</v>
      </c>
      <c r="I199" s="92" t="s">
        <v>165</v>
      </c>
      <c r="J199" s="92">
        <f>VLOOKUP(B199,'[1]09.02.2026'!$C$1543:$J$2063,8,0)</f>
        <v>0</v>
      </c>
      <c r="K199" s="92">
        <f t="shared" si="10"/>
        <v>0</v>
      </c>
      <c r="L199" s="77"/>
      <c r="M199" s="77"/>
      <c r="N199" s="77"/>
      <c r="O199" s="77"/>
      <c r="P199" s="77"/>
      <c r="Q199" s="136"/>
      <c r="R199" s="136"/>
      <c r="S199" s="136">
        <v>2</v>
      </c>
      <c r="T199" s="73">
        <f t="shared" si="11"/>
        <v>0</v>
      </c>
      <c r="U199" s="73"/>
      <c r="V199" s="182"/>
      <c r="W199" s="163"/>
      <c r="X199" s="60">
        <f>VLOOKUP(B199,'[3]ВОМ КГ-3 СОЭКС'!$C$3:$G$2063,5,0)</f>
        <v>52.8</v>
      </c>
      <c r="Y199" s="161">
        <f t="shared" si="9"/>
        <v>0</v>
      </c>
    </row>
    <row r="200" spans="1:25" x14ac:dyDescent="0.3">
      <c r="A200" s="131" t="s">
        <v>647</v>
      </c>
      <c r="B200" s="132" t="s">
        <v>2910</v>
      </c>
      <c r="C200" s="132" t="s">
        <v>4442</v>
      </c>
      <c r="D200" s="92">
        <v>1</v>
      </c>
      <c r="E200" s="133">
        <v>65.400000000000006</v>
      </c>
      <c r="F200" s="134">
        <v>65.400000000000006</v>
      </c>
      <c r="G200" s="135">
        <v>3.19</v>
      </c>
      <c r="H200" s="135">
        <v>3.19</v>
      </c>
      <c r="I200" s="92" t="s">
        <v>170</v>
      </c>
      <c r="J200" s="92">
        <f>VLOOKUP(B200,'[1]09.02.2026'!$C$1543:$J$2063,8,0)</f>
        <v>0</v>
      </c>
      <c r="K200" s="92">
        <f t="shared" si="10"/>
        <v>0</v>
      </c>
      <c r="L200" s="77">
        <v>1</v>
      </c>
      <c r="M200" s="77"/>
      <c r="N200" s="77"/>
      <c r="O200" s="77"/>
      <c r="P200" s="77"/>
      <c r="Q200" s="136"/>
      <c r="R200" s="136"/>
      <c r="S200" s="136"/>
      <c r="T200" s="73">
        <f t="shared" si="11"/>
        <v>0</v>
      </c>
      <c r="U200" s="73"/>
      <c r="V200" s="182"/>
      <c r="W200" s="163"/>
      <c r="X200" s="60">
        <f>VLOOKUP(B200,'[3]ВОМ КГ-3 СОЭКС'!$C$3:$G$2063,5,0)</f>
        <v>65.400000000000006</v>
      </c>
      <c r="Y200" s="161">
        <f t="shared" si="9"/>
        <v>0</v>
      </c>
    </row>
    <row r="201" spans="1:25" x14ac:dyDescent="0.3">
      <c r="A201" s="131" t="s">
        <v>650</v>
      </c>
      <c r="B201" s="132" t="s">
        <v>2911</v>
      </c>
      <c r="C201" s="132" t="s">
        <v>4443</v>
      </c>
      <c r="D201" s="92">
        <v>1</v>
      </c>
      <c r="E201" s="133">
        <v>62.3</v>
      </c>
      <c r="F201" s="134">
        <v>62.3</v>
      </c>
      <c r="G201" s="135">
        <v>3.04</v>
      </c>
      <c r="H201" s="135">
        <v>3.04</v>
      </c>
      <c r="I201" s="92" t="s">
        <v>170</v>
      </c>
      <c r="J201" s="92">
        <f>VLOOKUP(B201,'[1]09.02.2026'!$C$1543:$J$2063,8,0)</f>
        <v>0</v>
      </c>
      <c r="K201" s="92">
        <f t="shared" si="10"/>
        <v>0</v>
      </c>
      <c r="L201" s="77">
        <v>1</v>
      </c>
      <c r="M201" s="77"/>
      <c r="N201" s="77"/>
      <c r="O201" s="77"/>
      <c r="P201" s="77"/>
      <c r="Q201" s="136"/>
      <c r="R201" s="136"/>
      <c r="S201" s="136"/>
      <c r="T201" s="73">
        <f t="shared" si="11"/>
        <v>0</v>
      </c>
      <c r="U201" s="73"/>
      <c r="V201" s="182"/>
      <c r="W201" s="163"/>
      <c r="X201" s="60">
        <f>VLOOKUP(B201,'[3]ВОМ КГ-3 СОЭКС'!$C$3:$G$2063,5,0)</f>
        <v>62.3</v>
      </c>
      <c r="Y201" s="161">
        <f t="shared" si="9"/>
        <v>0</v>
      </c>
    </row>
    <row r="202" spans="1:25" x14ac:dyDescent="0.3">
      <c r="A202" s="131" t="s">
        <v>653</v>
      </c>
      <c r="B202" s="132" t="s">
        <v>2912</v>
      </c>
      <c r="C202" s="132" t="s">
        <v>4444</v>
      </c>
      <c r="D202" s="92">
        <v>1</v>
      </c>
      <c r="E202" s="133">
        <v>51</v>
      </c>
      <c r="F202" s="134">
        <v>51</v>
      </c>
      <c r="G202" s="135">
        <v>2.4900000000000002</v>
      </c>
      <c r="H202" s="135">
        <v>2.4900000000000002</v>
      </c>
      <c r="I202" s="92" t="s">
        <v>170</v>
      </c>
      <c r="J202" s="92">
        <f>VLOOKUP(B202,'[1]09.02.2026'!$C$1543:$J$2063,8,0)</f>
        <v>0</v>
      </c>
      <c r="K202" s="92">
        <f t="shared" si="10"/>
        <v>0</v>
      </c>
      <c r="L202" s="77">
        <v>1</v>
      </c>
      <c r="M202" s="77"/>
      <c r="N202" s="77"/>
      <c r="O202" s="77"/>
      <c r="P202" s="77"/>
      <c r="Q202" s="136"/>
      <c r="R202" s="136"/>
      <c r="S202" s="136"/>
      <c r="T202" s="73">
        <f t="shared" si="11"/>
        <v>0</v>
      </c>
      <c r="U202" s="73"/>
      <c r="V202" s="182"/>
      <c r="W202" s="163"/>
      <c r="X202" s="60">
        <f>VLOOKUP(B202,'[3]ВОМ КГ-3 СОЭКС'!$C$3:$G$2063,5,0)</f>
        <v>51</v>
      </c>
      <c r="Y202" s="161">
        <f t="shared" si="9"/>
        <v>0</v>
      </c>
    </row>
    <row r="203" spans="1:25" x14ac:dyDescent="0.3">
      <c r="A203" s="131" t="s">
        <v>656</v>
      </c>
      <c r="B203" s="132" t="s">
        <v>2913</v>
      </c>
      <c r="C203" s="132" t="s">
        <v>4445</v>
      </c>
      <c r="D203" s="92">
        <v>1</v>
      </c>
      <c r="E203" s="133">
        <v>85.1</v>
      </c>
      <c r="F203" s="134">
        <v>85.1</v>
      </c>
      <c r="G203" s="135">
        <v>4.1399999999999997</v>
      </c>
      <c r="H203" s="135">
        <v>4.1399999999999997</v>
      </c>
      <c r="I203" s="92" t="s">
        <v>170</v>
      </c>
      <c r="J203" s="92">
        <f>VLOOKUP(B203,'[1]09.02.2026'!$C$1543:$J$2063,8,0)</f>
        <v>0</v>
      </c>
      <c r="K203" s="92">
        <f t="shared" si="10"/>
        <v>0</v>
      </c>
      <c r="L203" s="77">
        <v>1</v>
      </c>
      <c r="M203" s="77"/>
      <c r="N203" s="77"/>
      <c r="O203" s="77"/>
      <c r="P203" s="77"/>
      <c r="Q203" s="136"/>
      <c r="R203" s="136"/>
      <c r="S203" s="136"/>
      <c r="T203" s="73">
        <f t="shared" si="11"/>
        <v>0</v>
      </c>
      <c r="U203" s="73"/>
      <c r="V203" s="182"/>
      <c r="W203" s="163"/>
      <c r="X203" s="60">
        <f>VLOOKUP(B203,'[3]ВОМ КГ-3 СОЭКС'!$C$3:$G$2063,5,0)</f>
        <v>85.1</v>
      </c>
      <c r="Y203" s="161">
        <f t="shared" si="9"/>
        <v>0</v>
      </c>
    </row>
    <row r="204" spans="1:25" x14ac:dyDescent="0.3">
      <c r="A204" s="131" t="s">
        <v>659</v>
      </c>
      <c r="B204" s="132" t="s">
        <v>2914</v>
      </c>
      <c r="C204" s="132" t="s">
        <v>4446</v>
      </c>
      <c r="D204" s="92">
        <v>1</v>
      </c>
      <c r="E204" s="133">
        <v>79</v>
      </c>
      <c r="F204" s="134">
        <v>79</v>
      </c>
      <c r="G204" s="135">
        <v>3.85</v>
      </c>
      <c r="H204" s="135">
        <v>3.85</v>
      </c>
      <c r="I204" s="92" t="s">
        <v>170</v>
      </c>
      <c r="J204" s="92">
        <f>VLOOKUP(B204,'[1]09.02.2026'!$C$1543:$J$2063,8,0)</f>
        <v>0</v>
      </c>
      <c r="K204" s="92">
        <f t="shared" si="10"/>
        <v>0</v>
      </c>
      <c r="L204" s="77">
        <v>1</v>
      </c>
      <c r="M204" s="77"/>
      <c r="N204" s="77"/>
      <c r="O204" s="77"/>
      <c r="P204" s="77"/>
      <c r="Q204" s="136"/>
      <c r="R204" s="136"/>
      <c r="S204" s="136"/>
      <c r="T204" s="73">
        <f t="shared" si="11"/>
        <v>0</v>
      </c>
      <c r="U204" s="73"/>
      <c r="V204" s="182"/>
      <c r="W204" s="163"/>
      <c r="X204" s="60">
        <f>VLOOKUP(B204,'[3]ВОМ КГ-3 СОЭКС'!$C$3:$G$2063,5,0)</f>
        <v>79</v>
      </c>
      <c r="Y204" s="161">
        <f t="shared" si="9"/>
        <v>0</v>
      </c>
    </row>
    <row r="205" spans="1:25" x14ac:dyDescent="0.3">
      <c r="A205" s="131" t="s">
        <v>662</v>
      </c>
      <c r="B205" s="132" t="s">
        <v>2915</v>
      </c>
      <c r="C205" s="132" t="s">
        <v>4447</v>
      </c>
      <c r="D205" s="92">
        <v>1</v>
      </c>
      <c r="E205" s="133">
        <v>70</v>
      </c>
      <c r="F205" s="134">
        <v>70</v>
      </c>
      <c r="G205" s="135">
        <v>3.41</v>
      </c>
      <c r="H205" s="135">
        <v>3.41</v>
      </c>
      <c r="I205" s="92" t="s">
        <v>170</v>
      </c>
      <c r="J205" s="92">
        <f>VLOOKUP(B205,'[1]09.02.2026'!$C$1543:$J$2063,8,0)</f>
        <v>0</v>
      </c>
      <c r="K205" s="92">
        <f t="shared" si="10"/>
        <v>0</v>
      </c>
      <c r="L205" s="77">
        <v>1</v>
      </c>
      <c r="M205" s="77"/>
      <c r="N205" s="77"/>
      <c r="O205" s="77"/>
      <c r="P205" s="77"/>
      <c r="Q205" s="136"/>
      <c r="R205" s="136"/>
      <c r="S205" s="136"/>
      <c r="T205" s="73">
        <f t="shared" si="11"/>
        <v>0</v>
      </c>
      <c r="U205" s="73"/>
      <c r="V205" s="182"/>
      <c r="W205" s="163"/>
      <c r="X205" s="60">
        <f>VLOOKUP(B205,'[3]ВОМ КГ-3 СОЭКС'!$C$3:$G$2063,5,0)</f>
        <v>70</v>
      </c>
      <c r="Y205" s="161">
        <f t="shared" si="9"/>
        <v>0</v>
      </c>
    </row>
    <row r="206" spans="1:25" x14ac:dyDescent="0.3">
      <c r="A206" s="131" t="s">
        <v>665</v>
      </c>
      <c r="B206" s="132" t="s">
        <v>2916</v>
      </c>
      <c r="C206" s="132" t="s">
        <v>4448</v>
      </c>
      <c r="D206" s="92">
        <v>1</v>
      </c>
      <c r="E206" s="133">
        <v>63.8</v>
      </c>
      <c r="F206" s="134">
        <v>63.8</v>
      </c>
      <c r="G206" s="135">
        <v>3.11</v>
      </c>
      <c r="H206" s="135">
        <v>3.11</v>
      </c>
      <c r="I206" s="92" t="s">
        <v>170</v>
      </c>
      <c r="J206" s="92">
        <f>VLOOKUP(B206,'[1]09.02.2026'!$C$1543:$J$2063,8,0)</f>
        <v>0</v>
      </c>
      <c r="K206" s="92">
        <f t="shared" si="10"/>
        <v>0</v>
      </c>
      <c r="L206" s="77">
        <v>1</v>
      </c>
      <c r="M206" s="77"/>
      <c r="N206" s="77"/>
      <c r="O206" s="77"/>
      <c r="P206" s="77"/>
      <c r="Q206" s="136"/>
      <c r="R206" s="136"/>
      <c r="S206" s="136"/>
      <c r="T206" s="73">
        <f t="shared" si="11"/>
        <v>0</v>
      </c>
      <c r="U206" s="73"/>
      <c r="V206" s="182"/>
      <c r="W206" s="163"/>
      <c r="X206" s="60">
        <f>VLOOKUP(B206,'[3]ВОМ КГ-3 СОЭКС'!$C$3:$G$2063,5,0)</f>
        <v>63.8</v>
      </c>
      <c r="Y206" s="161">
        <f t="shared" si="9"/>
        <v>0</v>
      </c>
    </row>
    <row r="207" spans="1:25" x14ac:dyDescent="0.3">
      <c r="A207" s="131" t="s">
        <v>668</v>
      </c>
      <c r="B207" s="132" t="s">
        <v>2917</v>
      </c>
      <c r="C207" s="132" t="s">
        <v>4449</v>
      </c>
      <c r="D207" s="92">
        <v>1</v>
      </c>
      <c r="E207" s="133">
        <v>85.1</v>
      </c>
      <c r="F207" s="134">
        <v>85.1</v>
      </c>
      <c r="G207" s="135">
        <v>4.1399999999999997</v>
      </c>
      <c r="H207" s="135">
        <v>4.1399999999999997</v>
      </c>
      <c r="I207" s="92" t="s">
        <v>170</v>
      </c>
      <c r="J207" s="92">
        <f>VLOOKUP(B207,'[1]09.02.2026'!$C$1543:$J$2063,8,0)</f>
        <v>0</v>
      </c>
      <c r="K207" s="92">
        <f t="shared" si="10"/>
        <v>0</v>
      </c>
      <c r="L207" s="77">
        <v>1</v>
      </c>
      <c r="M207" s="77"/>
      <c r="N207" s="77"/>
      <c r="O207" s="77"/>
      <c r="P207" s="77"/>
      <c r="Q207" s="136"/>
      <c r="R207" s="136"/>
      <c r="S207" s="136"/>
      <c r="T207" s="73">
        <f t="shared" si="11"/>
        <v>0</v>
      </c>
      <c r="U207" s="73"/>
      <c r="V207" s="182"/>
      <c r="W207" s="163"/>
      <c r="X207" s="60">
        <f>VLOOKUP(B207,'[3]ВОМ КГ-3 СОЭКС'!$C$3:$G$2063,5,0)</f>
        <v>85.1</v>
      </c>
      <c r="Y207" s="161">
        <f t="shared" si="9"/>
        <v>0</v>
      </c>
    </row>
    <row r="208" spans="1:25" x14ac:dyDescent="0.3">
      <c r="A208" s="131" t="s">
        <v>671</v>
      </c>
      <c r="B208" s="132" t="s">
        <v>2918</v>
      </c>
      <c r="C208" s="132" t="s">
        <v>4450</v>
      </c>
      <c r="D208" s="92">
        <v>1</v>
      </c>
      <c r="E208" s="133">
        <v>79</v>
      </c>
      <c r="F208" s="134">
        <v>79</v>
      </c>
      <c r="G208" s="135">
        <v>3.85</v>
      </c>
      <c r="H208" s="135">
        <v>3.85</v>
      </c>
      <c r="I208" s="92" t="s">
        <v>170</v>
      </c>
      <c r="J208" s="92">
        <f>VLOOKUP(B208,'[1]09.02.2026'!$C$1543:$J$2063,8,0)</f>
        <v>0</v>
      </c>
      <c r="K208" s="92">
        <f t="shared" si="10"/>
        <v>0</v>
      </c>
      <c r="L208" s="77">
        <v>1</v>
      </c>
      <c r="M208" s="77"/>
      <c r="N208" s="77"/>
      <c r="O208" s="77"/>
      <c r="P208" s="77"/>
      <c r="Q208" s="136"/>
      <c r="R208" s="136"/>
      <c r="S208" s="136"/>
      <c r="T208" s="73">
        <f t="shared" si="11"/>
        <v>0</v>
      </c>
      <c r="U208" s="73"/>
      <c r="V208" s="182"/>
      <c r="W208" s="163"/>
      <c r="X208" s="60">
        <f>VLOOKUP(B208,'[3]ВОМ КГ-3 СОЭКС'!$C$3:$G$2063,5,0)</f>
        <v>79</v>
      </c>
      <c r="Y208" s="161">
        <f t="shared" si="9"/>
        <v>0</v>
      </c>
    </row>
    <row r="209" spans="1:25" x14ac:dyDescent="0.3">
      <c r="A209" s="131" t="s">
        <v>674</v>
      </c>
      <c r="B209" s="132" t="s">
        <v>2919</v>
      </c>
      <c r="C209" s="132" t="s">
        <v>4451</v>
      </c>
      <c r="D209" s="92">
        <v>1</v>
      </c>
      <c r="E209" s="133">
        <v>59.3</v>
      </c>
      <c r="F209" s="134">
        <v>59.3</v>
      </c>
      <c r="G209" s="135">
        <v>2.89</v>
      </c>
      <c r="H209" s="135">
        <v>2.89</v>
      </c>
      <c r="I209" s="92" t="s">
        <v>170</v>
      </c>
      <c r="J209" s="92">
        <f>VLOOKUP(B209,'[1]09.02.2026'!$C$1543:$J$2063,8,0)</f>
        <v>0</v>
      </c>
      <c r="K209" s="92">
        <f t="shared" si="10"/>
        <v>0</v>
      </c>
      <c r="L209" s="77">
        <v>1</v>
      </c>
      <c r="M209" s="77"/>
      <c r="N209" s="77"/>
      <c r="O209" s="77"/>
      <c r="P209" s="77"/>
      <c r="Q209" s="136"/>
      <c r="R209" s="136"/>
      <c r="S209" s="136"/>
      <c r="T209" s="73">
        <f t="shared" si="11"/>
        <v>0</v>
      </c>
      <c r="U209" s="73"/>
      <c r="V209" s="182"/>
      <c r="W209" s="163"/>
      <c r="X209" s="60">
        <f>VLOOKUP(B209,'[3]ВОМ КГ-3 СОЭКС'!$C$3:$G$2063,5,0)</f>
        <v>59.3</v>
      </c>
      <c r="Y209" s="161">
        <f t="shared" si="9"/>
        <v>0</v>
      </c>
    </row>
    <row r="210" spans="1:25" x14ac:dyDescent="0.3">
      <c r="A210" s="131" t="s">
        <v>677</v>
      </c>
      <c r="B210" s="132" t="s">
        <v>2920</v>
      </c>
      <c r="C210" s="132" t="s">
        <v>4452</v>
      </c>
      <c r="D210" s="92">
        <v>1</v>
      </c>
      <c r="E210" s="133">
        <v>61.6</v>
      </c>
      <c r="F210" s="134">
        <v>61.6</v>
      </c>
      <c r="G210" s="135">
        <v>3</v>
      </c>
      <c r="H210" s="135">
        <v>3</v>
      </c>
      <c r="I210" s="92" t="s">
        <v>170</v>
      </c>
      <c r="J210" s="92">
        <f>VLOOKUP(B210,'[1]09.02.2026'!$C$1543:$J$2063,8,0)</f>
        <v>0</v>
      </c>
      <c r="K210" s="92">
        <f t="shared" si="10"/>
        <v>0</v>
      </c>
      <c r="L210" s="77">
        <v>1</v>
      </c>
      <c r="M210" s="77"/>
      <c r="N210" s="77"/>
      <c r="O210" s="77"/>
      <c r="P210" s="77"/>
      <c r="Q210" s="136"/>
      <c r="R210" s="136"/>
      <c r="S210" s="136"/>
      <c r="T210" s="73">
        <f t="shared" si="11"/>
        <v>0</v>
      </c>
      <c r="U210" s="73"/>
      <c r="V210" s="182"/>
      <c r="W210" s="163"/>
      <c r="X210" s="60">
        <f>VLOOKUP(B210,'[3]ВОМ КГ-3 СОЭКС'!$C$3:$G$2063,5,0)</f>
        <v>61.6</v>
      </c>
      <c r="Y210" s="161">
        <f t="shared" si="9"/>
        <v>0</v>
      </c>
    </row>
    <row r="211" spans="1:25" x14ac:dyDescent="0.3">
      <c r="A211" s="131" t="s">
        <v>680</v>
      </c>
      <c r="B211" s="132" t="s">
        <v>2921</v>
      </c>
      <c r="C211" s="132" t="s">
        <v>4453</v>
      </c>
      <c r="D211" s="92">
        <v>11</v>
      </c>
      <c r="E211" s="133">
        <v>219.6</v>
      </c>
      <c r="F211" s="134">
        <v>2415.6</v>
      </c>
      <c r="G211" s="135">
        <v>10.69</v>
      </c>
      <c r="H211" s="135">
        <v>117.59</v>
      </c>
      <c r="I211" s="92" t="s">
        <v>170</v>
      </c>
      <c r="J211" s="92">
        <f>VLOOKUP(B211,'[1]09.02.2026'!$C$1543:$J$2063,8,0)</f>
        <v>0</v>
      </c>
      <c r="K211" s="92">
        <f t="shared" si="10"/>
        <v>0</v>
      </c>
      <c r="L211" s="77"/>
      <c r="M211" s="77">
        <v>2</v>
      </c>
      <c r="N211" s="77">
        <v>2</v>
      </c>
      <c r="O211" s="77">
        <v>2</v>
      </c>
      <c r="P211" s="77">
        <v>1</v>
      </c>
      <c r="Q211" s="136">
        <v>2</v>
      </c>
      <c r="R211" s="136">
        <v>2</v>
      </c>
      <c r="S211" s="136"/>
      <c r="T211" s="73">
        <f t="shared" si="11"/>
        <v>0</v>
      </c>
      <c r="U211" s="73"/>
      <c r="V211" s="182"/>
      <c r="W211" s="163"/>
      <c r="X211" s="60">
        <f>VLOOKUP(B211,'[3]ВОМ КГ-3 СОЭКС'!$C$3:$G$2063,5,0)</f>
        <v>2415.6</v>
      </c>
      <c r="Y211" s="161">
        <f t="shared" si="9"/>
        <v>0</v>
      </c>
    </row>
    <row r="212" spans="1:25" x14ac:dyDescent="0.3">
      <c r="A212" s="131" t="s">
        <v>683</v>
      </c>
      <c r="B212" s="132" t="s">
        <v>2922</v>
      </c>
      <c r="C212" s="132" t="s">
        <v>4454</v>
      </c>
      <c r="D212" s="92">
        <v>11</v>
      </c>
      <c r="E212" s="133">
        <v>201.5</v>
      </c>
      <c r="F212" s="134">
        <v>2216.5</v>
      </c>
      <c r="G212" s="135">
        <v>9.8000000000000007</v>
      </c>
      <c r="H212" s="135">
        <v>107.8</v>
      </c>
      <c r="I212" s="92" t="s">
        <v>170</v>
      </c>
      <c r="J212" s="92">
        <f>VLOOKUP(B212,'[1]09.02.2026'!$C$1543:$J$2063,8,0)</f>
        <v>0</v>
      </c>
      <c r="K212" s="92">
        <f t="shared" si="10"/>
        <v>0</v>
      </c>
      <c r="L212" s="77"/>
      <c r="M212" s="77">
        <v>2</v>
      </c>
      <c r="N212" s="77">
        <v>2</v>
      </c>
      <c r="O212" s="77">
        <v>2</v>
      </c>
      <c r="P212" s="77">
        <v>1</v>
      </c>
      <c r="Q212" s="136">
        <v>2</v>
      </c>
      <c r="R212" s="136">
        <v>2</v>
      </c>
      <c r="S212" s="136"/>
      <c r="T212" s="73">
        <f t="shared" si="11"/>
        <v>0</v>
      </c>
      <c r="U212" s="73"/>
      <c r="V212" s="182"/>
      <c r="W212" s="163"/>
      <c r="X212" s="60">
        <f>VLOOKUP(B212,'[3]ВОМ КГ-3 СОЭКС'!$C$3:$G$2063,5,0)</f>
        <v>2216.5</v>
      </c>
      <c r="Y212" s="161">
        <f t="shared" si="9"/>
        <v>0</v>
      </c>
    </row>
    <row r="213" spans="1:25" x14ac:dyDescent="0.3">
      <c r="A213" s="131" t="s">
        <v>686</v>
      </c>
      <c r="B213" s="132" t="s">
        <v>2923</v>
      </c>
      <c r="C213" s="132" t="s">
        <v>4455</v>
      </c>
      <c r="D213" s="92">
        <v>3</v>
      </c>
      <c r="E213" s="133">
        <v>165.6</v>
      </c>
      <c r="F213" s="134">
        <v>496.8</v>
      </c>
      <c r="G213" s="135">
        <v>8.07</v>
      </c>
      <c r="H213" s="135">
        <v>24.21</v>
      </c>
      <c r="I213" s="92" t="s">
        <v>170</v>
      </c>
      <c r="J213" s="92">
        <f>VLOOKUP(B213,'[1]09.02.2026'!$C$1543:$J$2063,8,0)</f>
        <v>0</v>
      </c>
      <c r="K213" s="92">
        <f t="shared" si="10"/>
        <v>0</v>
      </c>
      <c r="L213" s="77"/>
      <c r="M213" s="77">
        <v>1</v>
      </c>
      <c r="N213" s="77"/>
      <c r="O213" s="77">
        <v>1</v>
      </c>
      <c r="P213" s="77"/>
      <c r="Q213" s="136"/>
      <c r="R213" s="136">
        <v>1</v>
      </c>
      <c r="S213" s="136"/>
      <c r="T213" s="73">
        <f t="shared" si="11"/>
        <v>0</v>
      </c>
      <c r="U213" s="73"/>
      <c r="V213" s="182"/>
      <c r="W213" s="163"/>
      <c r="X213" s="60">
        <f>VLOOKUP(B213,'[3]ВОМ КГ-3 СОЭКС'!$C$3:$G$2063,5,0)</f>
        <v>496.8</v>
      </c>
      <c r="Y213" s="161">
        <f t="shared" si="9"/>
        <v>0</v>
      </c>
    </row>
    <row r="214" spans="1:25" x14ac:dyDescent="0.3">
      <c r="A214" s="131" t="s">
        <v>689</v>
      </c>
      <c r="B214" s="132" t="s">
        <v>2924</v>
      </c>
      <c r="C214" s="132" t="s">
        <v>4456</v>
      </c>
      <c r="D214" s="92">
        <v>3</v>
      </c>
      <c r="E214" s="133">
        <v>275.7</v>
      </c>
      <c r="F214" s="134">
        <v>827.1</v>
      </c>
      <c r="G214" s="135">
        <v>13.4</v>
      </c>
      <c r="H214" s="135">
        <v>40.200000000000003</v>
      </c>
      <c r="I214" s="92" t="s">
        <v>170</v>
      </c>
      <c r="J214" s="92">
        <f>VLOOKUP(B214,'[1]09.02.2026'!$C$1543:$J$2063,8,0)</f>
        <v>0</v>
      </c>
      <c r="K214" s="92">
        <f t="shared" si="10"/>
        <v>0</v>
      </c>
      <c r="L214" s="77"/>
      <c r="M214" s="77">
        <v>1</v>
      </c>
      <c r="N214" s="77"/>
      <c r="O214" s="77">
        <v>1</v>
      </c>
      <c r="P214" s="77"/>
      <c r="Q214" s="136"/>
      <c r="R214" s="136">
        <v>1</v>
      </c>
      <c r="S214" s="136"/>
      <c r="T214" s="73">
        <f t="shared" si="11"/>
        <v>0</v>
      </c>
      <c r="U214" s="73"/>
      <c r="V214" s="182"/>
      <c r="W214" s="163"/>
      <c r="X214" s="60">
        <f>VLOOKUP(B214,'[3]ВОМ КГ-3 СОЭКС'!$C$3:$G$2063,5,0)</f>
        <v>827.1</v>
      </c>
      <c r="Y214" s="161">
        <f t="shared" si="9"/>
        <v>0</v>
      </c>
    </row>
    <row r="215" spans="1:25" x14ac:dyDescent="0.3">
      <c r="A215" s="131" t="s">
        <v>692</v>
      </c>
      <c r="B215" s="132" t="s">
        <v>2925</v>
      </c>
      <c r="C215" s="132" t="s">
        <v>4457</v>
      </c>
      <c r="D215" s="92">
        <v>3</v>
      </c>
      <c r="E215" s="133">
        <v>256</v>
      </c>
      <c r="F215" s="134">
        <v>768</v>
      </c>
      <c r="G215" s="135">
        <v>12.45</v>
      </c>
      <c r="H215" s="135">
        <v>37.35</v>
      </c>
      <c r="I215" s="92" t="s">
        <v>170</v>
      </c>
      <c r="J215" s="92">
        <f>VLOOKUP(B215,'[1]09.02.2026'!$C$1543:$J$2063,8,0)</f>
        <v>0</v>
      </c>
      <c r="K215" s="92">
        <f t="shared" si="10"/>
        <v>0</v>
      </c>
      <c r="L215" s="77"/>
      <c r="M215" s="77">
        <v>1</v>
      </c>
      <c r="N215" s="77"/>
      <c r="O215" s="77">
        <v>1</v>
      </c>
      <c r="P215" s="77"/>
      <c r="Q215" s="136"/>
      <c r="R215" s="136">
        <v>1</v>
      </c>
      <c r="S215" s="136"/>
      <c r="T215" s="73">
        <f t="shared" si="11"/>
        <v>0</v>
      </c>
      <c r="U215" s="73"/>
      <c r="V215" s="182"/>
      <c r="W215" s="163"/>
      <c r="X215" s="60">
        <f>VLOOKUP(B215,'[3]ВОМ КГ-3 СОЭКС'!$C$3:$G$2063,5,0)</f>
        <v>768</v>
      </c>
      <c r="Y215" s="161">
        <f t="shared" si="9"/>
        <v>0</v>
      </c>
    </row>
    <row r="216" spans="1:25" x14ac:dyDescent="0.3">
      <c r="A216" s="131" t="s">
        <v>695</v>
      </c>
      <c r="B216" s="132" t="s">
        <v>2926</v>
      </c>
      <c r="C216" s="132" t="s">
        <v>4458</v>
      </c>
      <c r="D216" s="92">
        <v>2</v>
      </c>
      <c r="E216" s="133">
        <v>226.8</v>
      </c>
      <c r="F216" s="134">
        <v>453.6</v>
      </c>
      <c r="G216" s="135">
        <v>11.03</v>
      </c>
      <c r="H216" s="135">
        <v>22.06</v>
      </c>
      <c r="I216" s="92" t="s">
        <v>170</v>
      </c>
      <c r="J216" s="92">
        <f>VLOOKUP(B216,'[1]09.02.2026'!$C$1543:$J$2063,8,0)</f>
        <v>0</v>
      </c>
      <c r="K216" s="92">
        <f t="shared" si="10"/>
        <v>0</v>
      </c>
      <c r="L216" s="77"/>
      <c r="M216" s="77">
        <v>1</v>
      </c>
      <c r="N216" s="77"/>
      <c r="O216" s="77"/>
      <c r="P216" s="77"/>
      <c r="Q216" s="136"/>
      <c r="R216" s="136">
        <v>1</v>
      </c>
      <c r="S216" s="136"/>
      <c r="T216" s="73">
        <f t="shared" si="11"/>
        <v>0</v>
      </c>
      <c r="U216" s="73"/>
      <c r="V216" s="182"/>
      <c r="W216" s="163"/>
      <c r="X216" s="60">
        <f>VLOOKUP(B216,'[3]ВОМ КГ-3 СОЭКС'!$C$3:$G$2063,5,0)</f>
        <v>453.6</v>
      </c>
      <c r="Y216" s="161">
        <f t="shared" si="9"/>
        <v>0</v>
      </c>
    </row>
    <row r="217" spans="1:25" x14ac:dyDescent="0.3">
      <c r="A217" s="131" t="s">
        <v>698</v>
      </c>
      <c r="B217" s="132" t="s">
        <v>2927</v>
      </c>
      <c r="C217" s="132" t="s">
        <v>4459</v>
      </c>
      <c r="D217" s="92">
        <v>1</v>
      </c>
      <c r="E217" s="133">
        <v>206.3</v>
      </c>
      <c r="F217" s="134">
        <v>206.3</v>
      </c>
      <c r="G217" s="135">
        <v>10.050000000000001</v>
      </c>
      <c r="H217" s="135">
        <v>10.050000000000001</v>
      </c>
      <c r="I217" s="92" t="s">
        <v>170</v>
      </c>
      <c r="J217" s="92">
        <f>VLOOKUP(B217,'[1]09.02.2026'!$C$1543:$J$2063,8,0)</f>
        <v>0</v>
      </c>
      <c r="K217" s="92">
        <f t="shared" si="10"/>
        <v>0</v>
      </c>
      <c r="L217" s="77"/>
      <c r="M217" s="77">
        <v>1</v>
      </c>
      <c r="N217" s="77"/>
      <c r="O217" s="77"/>
      <c r="P217" s="77"/>
      <c r="Q217" s="136"/>
      <c r="R217" s="136"/>
      <c r="S217" s="136"/>
      <c r="T217" s="73">
        <f t="shared" si="11"/>
        <v>0</v>
      </c>
      <c r="U217" s="73"/>
      <c r="V217" s="182"/>
      <c r="W217" s="163"/>
      <c r="X217" s="60">
        <f>VLOOKUP(B217,'[3]ВОМ КГ-3 СОЭКС'!$C$3:$G$2063,5,0)</f>
        <v>206.3</v>
      </c>
      <c r="Y217" s="161">
        <f t="shared" si="9"/>
        <v>0</v>
      </c>
    </row>
    <row r="218" spans="1:25" x14ac:dyDescent="0.3">
      <c r="A218" s="131" t="s">
        <v>701</v>
      </c>
      <c r="B218" s="132" t="s">
        <v>2928</v>
      </c>
      <c r="C218" s="132" t="s">
        <v>4460</v>
      </c>
      <c r="D218" s="92">
        <v>1</v>
      </c>
      <c r="E218" s="133">
        <v>275.10000000000002</v>
      </c>
      <c r="F218" s="134">
        <v>275.10000000000002</v>
      </c>
      <c r="G218" s="135">
        <v>13.37</v>
      </c>
      <c r="H218" s="135">
        <v>13.37</v>
      </c>
      <c r="I218" s="92" t="s">
        <v>170</v>
      </c>
      <c r="J218" s="92">
        <f>VLOOKUP(B218,'[1]09.02.2026'!$C$1543:$J$2063,8,0)</f>
        <v>0</v>
      </c>
      <c r="K218" s="92">
        <f t="shared" si="10"/>
        <v>0</v>
      </c>
      <c r="L218" s="77"/>
      <c r="M218" s="77">
        <v>1</v>
      </c>
      <c r="N218" s="77"/>
      <c r="O218" s="77"/>
      <c r="P218" s="77"/>
      <c r="Q218" s="136"/>
      <c r="R218" s="136"/>
      <c r="S218" s="136"/>
      <c r="T218" s="73">
        <f t="shared" si="11"/>
        <v>0</v>
      </c>
      <c r="U218" s="73"/>
      <c r="V218" s="182"/>
      <c r="W218" s="163"/>
      <c r="X218" s="60">
        <f>VLOOKUP(B218,'[3]ВОМ КГ-3 СОЭКС'!$C$3:$G$2063,5,0)</f>
        <v>275.10000000000002</v>
      </c>
      <c r="Y218" s="161">
        <f t="shared" si="9"/>
        <v>0</v>
      </c>
    </row>
    <row r="219" spans="1:25" x14ac:dyDescent="0.3">
      <c r="A219" s="131" t="s">
        <v>704</v>
      </c>
      <c r="B219" s="132" t="s">
        <v>2929</v>
      </c>
      <c r="C219" s="132" t="s">
        <v>4461</v>
      </c>
      <c r="D219" s="92">
        <v>1</v>
      </c>
      <c r="E219" s="133">
        <v>255.3</v>
      </c>
      <c r="F219" s="134">
        <v>255.3</v>
      </c>
      <c r="G219" s="135">
        <v>12.42</v>
      </c>
      <c r="H219" s="135">
        <v>12.42</v>
      </c>
      <c r="I219" s="92" t="s">
        <v>170</v>
      </c>
      <c r="J219" s="92">
        <f>VLOOKUP(B219,'[1]09.02.2026'!$C$1543:$J$2063,8,0)</f>
        <v>0</v>
      </c>
      <c r="K219" s="92">
        <f t="shared" si="10"/>
        <v>0</v>
      </c>
      <c r="L219" s="77"/>
      <c r="M219" s="77">
        <v>1</v>
      </c>
      <c r="N219" s="77"/>
      <c r="O219" s="77"/>
      <c r="P219" s="77"/>
      <c r="Q219" s="136"/>
      <c r="R219" s="136"/>
      <c r="S219" s="136"/>
      <c r="T219" s="73">
        <f t="shared" si="11"/>
        <v>0</v>
      </c>
      <c r="U219" s="73"/>
      <c r="V219" s="182"/>
      <c r="W219" s="163"/>
      <c r="X219" s="60">
        <f>VLOOKUP(B219,'[3]ВОМ КГ-3 СОЭКС'!$C$3:$G$2063,5,0)</f>
        <v>255.3</v>
      </c>
      <c r="Y219" s="161">
        <f t="shared" si="9"/>
        <v>0</v>
      </c>
    </row>
    <row r="220" spans="1:25" x14ac:dyDescent="0.3">
      <c r="A220" s="131" t="s">
        <v>707</v>
      </c>
      <c r="B220" s="132" t="s">
        <v>2930</v>
      </c>
      <c r="C220" s="132" t="s">
        <v>4462</v>
      </c>
      <c r="D220" s="92">
        <v>1</v>
      </c>
      <c r="E220" s="133">
        <v>191.8</v>
      </c>
      <c r="F220" s="134">
        <v>191.8</v>
      </c>
      <c r="G220" s="135">
        <v>9.34</v>
      </c>
      <c r="H220" s="135">
        <v>9.34</v>
      </c>
      <c r="I220" s="92" t="s">
        <v>170</v>
      </c>
      <c r="J220" s="92">
        <f>VLOOKUP(B220,'[1]09.02.2026'!$C$1543:$J$2063,8,0)</f>
        <v>0</v>
      </c>
      <c r="K220" s="92">
        <f t="shared" si="10"/>
        <v>0</v>
      </c>
      <c r="L220" s="77"/>
      <c r="M220" s="77">
        <v>1</v>
      </c>
      <c r="N220" s="77"/>
      <c r="O220" s="77"/>
      <c r="P220" s="77"/>
      <c r="Q220" s="136"/>
      <c r="R220" s="136"/>
      <c r="S220" s="136"/>
      <c r="T220" s="73">
        <f t="shared" si="11"/>
        <v>0</v>
      </c>
      <c r="U220" s="73"/>
      <c r="V220" s="182"/>
      <c r="W220" s="163"/>
      <c r="X220" s="60">
        <f>VLOOKUP(B220,'[3]ВОМ КГ-3 СОЭКС'!$C$3:$G$2063,5,0)</f>
        <v>191.8</v>
      </c>
      <c r="Y220" s="161">
        <f t="shared" si="9"/>
        <v>0</v>
      </c>
    </row>
    <row r="221" spans="1:25" x14ac:dyDescent="0.3">
      <c r="A221" s="131" t="s">
        <v>710</v>
      </c>
      <c r="B221" s="132" t="s">
        <v>2931</v>
      </c>
      <c r="C221" s="132" t="s">
        <v>4463</v>
      </c>
      <c r="D221" s="92">
        <v>10</v>
      </c>
      <c r="E221" s="133">
        <v>201.3</v>
      </c>
      <c r="F221" s="134">
        <v>2013</v>
      </c>
      <c r="G221" s="135">
        <v>9.7899999999999991</v>
      </c>
      <c r="H221" s="135">
        <v>97.9</v>
      </c>
      <c r="I221" s="92" t="s">
        <v>170</v>
      </c>
      <c r="J221" s="92">
        <f>VLOOKUP(B221,'[1]09.02.2026'!$C$1543:$J$2063,8,0)</f>
        <v>0</v>
      </c>
      <c r="K221" s="92">
        <f t="shared" si="10"/>
        <v>0</v>
      </c>
      <c r="L221" s="77"/>
      <c r="M221" s="77">
        <v>2</v>
      </c>
      <c r="N221" s="77">
        <v>2</v>
      </c>
      <c r="O221" s="77">
        <v>1</v>
      </c>
      <c r="P221" s="77">
        <v>1</v>
      </c>
      <c r="Q221" s="136">
        <v>2</v>
      </c>
      <c r="R221" s="136">
        <v>2</v>
      </c>
      <c r="S221" s="136"/>
      <c r="T221" s="73">
        <f t="shared" si="11"/>
        <v>0</v>
      </c>
      <c r="U221" s="73"/>
      <c r="V221" s="182"/>
      <c r="W221" s="163"/>
      <c r="X221" s="60">
        <f>VLOOKUP(B221,'[3]ВОМ КГ-3 СОЭКС'!$C$3:$G$2063,5,0)</f>
        <v>2013</v>
      </c>
      <c r="Y221" s="161">
        <f t="shared" si="9"/>
        <v>0</v>
      </c>
    </row>
    <row r="222" spans="1:25" x14ac:dyDescent="0.3">
      <c r="A222" s="131" t="s">
        <v>713</v>
      </c>
      <c r="B222" s="132" t="s">
        <v>2932</v>
      </c>
      <c r="C222" s="132" t="s">
        <v>4464</v>
      </c>
      <c r="D222" s="92">
        <v>1</v>
      </c>
      <c r="E222" s="133">
        <v>165.7</v>
      </c>
      <c r="F222" s="134">
        <v>165.7</v>
      </c>
      <c r="G222" s="135">
        <v>8.07</v>
      </c>
      <c r="H222" s="135">
        <v>8.07</v>
      </c>
      <c r="I222" s="92" t="s">
        <v>170</v>
      </c>
      <c r="J222" s="92">
        <f>VLOOKUP(B222,'[1]09.02.2026'!$C$1543:$J$2063,8,0)</f>
        <v>0</v>
      </c>
      <c r="K222" s="92">
        <f t="shared" si="10"/>
        <v>0</v>
      </c>
      <c r="L222" s="77"/>
      <c r="M222" s="77">
        <v>1</v>
      </c>
      <c r="N222" s="77"/>
      <c r="O222" s="77"/>
      <c r="P222" s="77"/>
      <c r="Q222" s="136"/>
      <c r="R222" s="136"/>
      <c r="S222" s="136"/>
      <c r="T222" s="73">
        <f t="shared" si="11"/>
        <v>0</v>
      </c>
      <c r="U222" s="73"/>
      <c r="V222" s="182"/>
      <c r="W222" s="163"/>
      <c r="X222" s="60">
        <f>VLOOKUP(B222,'[3]ВОМ КГ-3 СОЭКС'!$C$3:$G$2063,5,0)</f>
        <v>165.7</v>
      </c>
      <c r="Y222" s="161">
        <f t="shared" si="9"/>
        <v>0</v>
      </c>
    </row>
    <row r="223" spans="1:25" x14ac:dyDescent="0.3">
      <c r="A223" s="131" t="s">
        <v>716</v>
      </c>
      <c r="B223" s="132" t="s">
        <v>2933</v>
      </c>
      <c r="C223" s="132" t="s">
        <v>4465</v>
      </c>
      <c r="D223" s="92">
        <v>2</v>
      </c>
      <c r="E223" s="133">
        <v>275.89999999999998</v>
      </c>
      <c r="F223" s="134">
        <v>551.79999999999995</v>
      </c>
      <c r="G223" s="135">
        <v>13.41</v>
      </c>
      <c r="H223" s="135">
        <v>26.82</v>
      </c>
      <c r="I223" s="92" t="s">
        <v>170</v>
      </c>
      <c r="J223" s="92">
        <f>VLOOKUP(B223,'[1]09.02.2026'!$C$1543:$J$2063,8,0)</f>
        <v>0</v>
      </c>
      <c r="K223" s="92">
        <f t="shared" si="10"/>
        <v>0</v>
      </c>
      <c r="L223" s="77"/>
      <c r="M223" s="77">
        <v>1</v>
      </c>
      <c r="N223" s="77"/>
      <c r="O223" s="77"/>
      <c r="P223" s="77">
        <v>1</v>
      </c>
      <c r="Q223" s="136"/>
      <c r="R223" s="136"/>
      <c r="S223" s="136"/>
      <c r="T223" s="73">
        <f t="shared" si="11"/>
        <v>0</v>
      </c>
      <c r="U223" s="73"/>
      <c r="V223" s="182"/>
      <c r="W223" s="163"/>
      <c r="X223" s="60">
        <f>VLOOKUP(B223,'[3]ВОМ КГ-3 СОЭКС'!$C$3:$G$2063,5,0)</f>
        <v>551.79999999999995</v>
      </c>
      <c r="Y223" s="161">
        <f t="shared" si="9"/>
        <v>0</v>
      </c>
    </row>
    <row r="224" spans="1:25" x14ac:dyDescent="0.3">
      <c r="A224" s="131" t="s">
        <v>719</v>
      </c>
      <c r="B224" s="132" t="s">
        <v>2934</v>
      </c>
      <c r="C224" s="132" t="s">
        <v>4466</v>
      </c>
      <c r="D224" s="92">
        <v>2</v>
      </c>
      <c r="E224" s="133">
        <v>256.10000000000002</v>
      </c>
      <c r="F224" s="134">
        <v>512.20000000000005</v>
      </c>
      <c r="G224" s="135">
        <v>12.46</v>
      </c>
      <c r="H224" s="135">
        <v>24.92</v>
      </c>
      <c r="I224" s="92" t="s">
        <v>170</v>
      </c>
      <c r="J224" s="92">
        <f>VLOOKUP(B224,'[1]09.02.2026'!$C$1543:$J$2063,8,0)</f>
        <v>0</v>
      </c>
      <c r="K224" s="92">
        <f t="shared" si="10"/>
        <v>0</v>
      </c>
      <c r="L224" s="77"/>
      <c r="M224" s="77">
        <v>1</v>
      </c>
      <c r="N224" s="77"/>
      <c r="O224" s="77"/>
      <c r="P224" s="77">
        <v>1</v>
      </c>
      <c r="Q224" s="136"/>
      <c r="R224" s="136"/>
      <c r="S224" s="136"/>
      <c r="T224" s="73">
        <f t="shared" si="11"/>
        <v>0</v>
      </c>
      <c r="U224" s="73"/>
      <c r="V224" s="182"/>
      <c r="W224" s="163"/>
      <c r="X224" s="60">
        <f>VLOOKUP(B224,'[3]ВОМ КГ-3 СОЭКС'!$C$3:$G$2063,5,0)</f>
        <v>512.20000000000005</v>
      </c>
      <c r="Y224" s="161">
        <f t="shared" si="9"/>
        <v>0</v>
      </c>
    </row>
    <row r="225" spans="1:25" x14ac:dyDescent="0.3">
      <c r="A225" s="131" t="s">
        <v>722</v>
      </c>
      <c r="B225" s="132" t="s">
        <v>2935</v>
      </c>
      <c r="C225" s="132" t="s">
        <v>4467</v>
      </c>
      <c r="D225" s="92">
        <v>1</v>
      </c>
      <c r="E225" s="133">
        <v>226.9</v>
      </c>
      <c r="F225" s="134">
        <v>226.9</v>
      </c>
      <c r="G225" s="135">
        <v>11.04</v>
      </c>
      <c r="H225" s="135">
        <v>11.04</v>
      </c>
      <c r="I225" s="92" t="s">
        <v>170</v>
      </c>
      <c r="J225" s="92">
        <f>VLOOKUP(B225,'[1]09.02.2026'!$C$1543:$J$2063,8,0)</f>
        <v>0</v>
      </c>
      <c r="K225" s="92">
        <f t="shared" si="10"/>
        <v>0</v>
      </c>
      <c r="L225" s="77"/>
      <c r="M225" s="77">
        <v>1</v>
      </c>
      <c r="N225" s="77"/>
      <c r="O225" s="77"/>
      <c r="P225" s="77"/>
      <c r="Q225" s="136"/>
      <c r="R225" s="136"/>
      <c r="S225" s="136"/>
      <c r="T225" s="73">
        <f t="shared" si="11"/>
        <v>0</v>
      </c>
      <c r="U225" s="73"/>
      <c r="V225" s="182"/>
      <c r="W225" s="163"/>
      <c r="X225" s="60">
        <f>VLOOKUP(B225,'[3]ВОМ КГ-3 СОЭКС'!$C$3:$G$2063,5,0)</f>
        <v>226.9</v>
      </c>
      <c r="Y225" s="161">
        <f t="shared" si="9"/>
        <v>0</v>
      </c>
    </row>
    <row r="226" spans="1:25" x14ac:dyDescent="0.3">
      <c r="A226" s="131" t="s">
        <v>725</v>
      </c>
      <c r="B226" s="132" t="s">
        <v>2936</v>
      </c>
      <c r="C226" s="132" t="s">
        <v>4468</v>
      </c>
      <c r="D226" s="92">
        <v>1</v>
      </c>
      <c r="E226" s="133">
        <v>207.7</v>
      </c>
      <c r="F226" s="134">
        <v>207.7</v>
      </c>
      <c r="G226" s="135">
        <v>10.119999999999999</v>
      </c>
      <c r="H226" s="135">
        <v>10.119999999999999</v>
      </c>
      <c r="I226" s="92" t="s">
        <v>170</v>
      </c>
      <c r="J226" s="92">
        <f>VLOOKUP(B226,'[1]09.02.2026'!$C$1543:$J$2063,8,0)</f>
        <v>0</v>
      </c>
      <c r="K226" s="92">
        <f t="shared" si="10"/>
        <v>0</v>
      </c>
      <c r="L226" s="77"/>
      <c r="M226" s="77">
        <v>1</v>
      </c>
      <c r="N226" s="77"/>
      <c r="O226" s="77"/>
      <c r="P226" s="77"/>
      <c r="Q226" s="136"/>
      <c r="R226" s="136"/>
      <c r="S226" s="136"/>
      <c r="T226" s="73">
        <f t="shared" si="11"/>
        <v>0</v>
      </c>
      <c r="U226" s="73"/>
      <c r="V226" s="182"/>
      <c r="W226" s="163"/>
      <c r="X226" s="60">
        <f>VLOOKUP(B226,'[3]ВОМ КГ-3 СОЭКС'!$C$3:$G$2063,5,0)</f>
        <v>207.7</v>
      </c>
      <c r="Y226" s="161">
        <f t="shared" si="9"/>
        <v>0</v>
      </c>
    </row>
    <row r="227" spans="1:25" x14ac:dyDescent="0.3">
      <c r="A227" s="131" t="s">
        <v>728</v>
      </c>
      <c r="B227" s="132" t="s">
        <v>2937</v>
      </c>
      <c r="C227" s="132" t="s">
        <v>4469</v>
      </c>
      <c r="D227" s="92">
        <v>1</v>
      </c>
      <c r="E227" s="133">
        <v>276.39999999999998</v>
      </c>
      <c r="F227" s="134">
        <v>276.39999999999998</v>
      </c>
      <c r="G227" s="135">
        <v>13.43</v>
      </c>
      <c r="H227" s="135">
        <v>13.43</v>
      </c>
      <c r="I227" s="92" t="s">
        <v>170</v>
      </c>
      <c r="J227" s="92">
        <f>VLOOKUP(B227,'[1]09.02.2026'!$C$1543:$J$2063,8,0)</f>
        <v>0</v>
      </c>
      <c r="K227" s="92">
        <f t="shared" si="10"/>
        <v>0</v>
      </c>
      <c r="L227" s="77"/>
      <c r="M227" s="77">
        <v>1</v>
      </c>
      <c r="N227" s="77"/>
      <c r="O227" s="77"/>
      <c r="P227" s="77"/>
      <c r="Q227" s="136"/>
      <c r="R227" s="136"/>
      <c r="S227" s="136"/>
      <c r="T227" s="73">
        <f t="shared" si="11"/>
        <v>0</v>
      </c>
      <c r="U227" s="73"/>
      <c r="V227" s="182"/>
      <c r="W227" s="163"/>
      <c r="X227" s="60">
        <f>VLOOKUP(B227,'[3]ВОМ КГ-3 СОЭКС'!$C$3:$G$2063,5,0)</f>
        <v>276.39999999999998</v>
      </c>
      <c r="Y227" s="161">
        <f t="shared" si="9"/>
        <v>0</v>
      </c>
    </row>
    <row r="228" spans="1:25" x14ac:dyDescent="0.3">
      <c r="A228" s="131" t="s">
        <v>731</v>
      </c>
      <c r="B228" s="132" t="s">
        <v>2938</v>
      </c>
      <c r="C228" s="132" t="s">
        <v>4470</v>
      </c>
      <c r="D228" s="92">
        <v>1</v>
      </c>
      <c r="E228" s="133">
        <v>256.60000000000002</v>
      </c>
      <c r="F228" s="134">
        <v>256.60000000000002</v>
      </c>
      <c r="G228" s="135">
        <v>12.49</v>
      </c>
      <c r="H228" s="135">
        <v>12.49</v>
      </c>
      <c r="I228" s="92" t="s">
        <v>170</v>
      </c>
      <c r="J228" s="92">
        <f>VLOOKUP(B228,'[1]09.02.2026'!$C$1543:$J$2063,8,0)</f>
        <v>0</v>
      </c>
      <c r="K228" s="92">
        <f t="shared" si="10"/>
        <v>0</v>
      </c>
      <c r="L228" s="77"/>
      <c r="M228" s="77">
        <v>1</v>
      </c>
      <c r="N228" s="77"/>
      <c r="O228" s="77"/>
      <c r="P228" s="77"/>
      <c r="Q228" s="136"/>
      <c r="R228" s="136"/>
      <c r="S228" s="136"/>
      <c r="T228" s="73">
        <f t="shared" si="11"/>
        <v>0</v>
      </c>
      <c r="U228" s="73"/>
      <c r="V228" s="182"/>
      <c r="W228" s="163"/>
      <c r="X228" s="60">
        <f>VLOOKUP(B228,'[3]ВОМ КГ-3 СОЭКС'!$C$3:$G$2063,5,0)</f>
        <v>256.60000000000002</v>
      </c>
      <c r="Y228" s="161">
        <f t="shared" si="9"/>
        <v>0</v>
      </c>
    </row>
    <row r="229" spans="1:25" x14ac:dyDescent="0.3">
      <c r="A229" s="131" t="s">
        <v>734</v>
      </c>
      <c r="B229" s="132" t="s">
        <v>2939</v>
      </c>
      <c r="C229" s="132" t="s">
        <v>4471</v>
      </c>
      <c r="D229" s="92">
        <v>1</v>
      </c>
      <c r="E229" s="133">
        <v>193.1</v>
      </c>
      <c r="F229" s="134">
        <v>193.1</v>
      </c>
      <c r="G229" s="135">
        <v>9.41</v>
      </c>
      <c r="H229" s="135">
        <v>9.41</v>
      </c>
      <c r="I229" s="92" t="s">
        <v>170</v>
      </c>
      <c r="J229" s="92">
        <f>VLOOKUP(B229,'[1]09.02.2026'!$C$1543:$J$2063,8,0)</f>
        <v>0</v>
      </c>
      <c r="K229" s="92">
        <f t="shared" si="10"/>
        <v>0</v>
      </c>
      <c r="L229" s="77"/>
      <c r="M229" s="77">
        <v>1</v>
      </c>
      <c r="N229" s="77"/>
      <c r="O229" s="77"/>
      <c r="P229" s="77"/>
      <c r="Q229" s="136"/>
      <c r="R229" s="136"/>
      <c r="S229" s="136"/>
      <c r="T229" s="73">
        <f t="shared" si="11"/>
        <v>0</v>
      </c>
      <c r="U229" s="73"/>
      <c r="V229" s="182"/>
      <c r="W229" s="163"/>
      <c r="X229" s="60">
        <f>VLOOKUP(B229,'[3]ВОМ КГ-3 СОЭКС'!$C$3:$G$2063,5,0)</f>
        <v>193.1</v>
      </c>
      <c r="Y229" s="161">
        <f t="shared" si="9"/>
        <v>0</v>
      </c>
    </row>
    <row r="230" spans="1:25" x14ac:dyDescent="0.3">
      <c r="A230" s="131" t="s">
        <v>737</v>
      </c>
      <c r="B230" s="132" t="s">
        <v>2940</v>
      </c>
      <c r="C230" s="132" t="s">
        <v>4472</v>
      </c>
      <c r="D230" s="92">
        <v>2</v>
      </c>
      <c r="E230" s="133">
        <v>166.3</v>
      </c>
      <c r="F230" s="134">
        <v>332.6</v>
      </c>
      <c r="G230" s="135">
        <v>8.11</v>
      </c>
      <c r="H230" s="135">
        <v>16.22</v>
      </c>
      <c r="I230" s="92" t="s">
        <v>170</v>
      </c>
      <c r="J230" s="92">
        <f>VLOOKUP(B230,'[1]09.02.2026'!$C$1543:$J$2063,8,0)</f>
        <v>0</v>
      </c>
      <c r="K230" s="92">
        <f t="shared" si="10"/>
        <v>0</v>
      </c>
      <c r="L230" s="77"/>
      <c r="M230" s="77"/>
      <c r="N230" s="77">
        <v>1</v>
      </c>
      <c r="O230" s="77"/>
      <c r="P230" s="77">
        <v>1</v>
      </c>
      <c r="Q230" s="136"/>
      <c r="R230" s="136"/>
      <c r="S230" s="136"/>
      <c r="T230" s="73">
        <f t="shared" si="11"/>
        <v>0</v>
      </c>
      <c r="U230" s="73"/>
      <c r="V230" s="182"/>
      <c r="W230" s="163"/>
      <c r="X230" s="60">
        <f>VLOOKUP(B230,'[3]ВОМ КГ-3 СОЭКС'!$C$3:$G$2063,5,0)</f>
        <v>332.6</v>
      </c>
      <c r="Y230" s="161">
        <f t="shared" si="9"/>
        <v>0</v>
      </c>
    </row>
    <row r="231" spans="1:25" x14ac:dyDescent="0.3">
      <c r="A231" s="131" t="s">
        <v>740</v>
      </c>
      <c r="B231" s="132" t="s">
        <v>2941</v>
      </c>
      <c r="C231" s="132" t="s">
        <v>4473</v>
      </c>
      <c r="D231" s="92">
        <v>2</v>
      </c>
      <c r="E231" s="133">
        <v>276.60000000000002</v>
      </c>
      <c r="F231" s="134">
        <v>553.20000000000005</v>
      </c>
      <c r="G231" s="135">
        <v>13.44</v>
      </c>
      <c r="H231" s="135">
        <v>26.88</v>
      </c>
      <c r="I231" s="92" t="s">
        <v>170</v>
      </c>
      <c r="J231" s="92">
        <f>VLOOKUP(B231,'[1]09.02.2026'!$C$1543:$J$2063,8,0)</f>
        <v>0</v>
      </c>
      <c r="K231" s="92">
        <f t="shared" si="10"/>
        <v>0</v>
      </c>
      <c r="L231" s="77"/>
      <c r="M231" s="77"/>
      <c r="N231" s="77">
        <v>1</v>
      </c>
      <c r="O231" s="77"/>
      <c r="P231" s="77">
        <v>1</v>
      </c>
      <c r="Q231" s="136"/>
      <c r="R231" s="136"/>
      <c r="S231" s="136"/>
      <c r="T231" s="73">
        <f t="shared" si="11"/>
        <v>0</v>
      </c>
      <c r="U231" s="73"/>
      <c r="V231" s="182"/>
      <c r="W231" s="163"/>
      <c r="X231" s="60">
        <f>VLOOKUP(B231,'[3]ВОМ КГ-3 СОЭКС'!$C$3:$G$2063,5,0)</f>
        <v>553.20000000000005</v>
      </c>
      <c r="Y231" s="161">
        <f t="shared" si="9"/>
        <v>0</v>
      </c>
    </row>
    <row r="232" spans="1:25" x14ac:dyDescent="0.3">
      <c r="A232" s="131" t="s">
        <v>743</v>
      </c>
      <c r="B232" s="132" t="s">
        <v>2942</v>
      </c>
      <c r="C232" s="132" t="s">
        <v>4474</v>
      </c>
      <c r="D232" s="92">
        <v>2</v>
      </c>
      <c r="E232" s="133">
        <v>256.7</v>
      </c>
      <c r="F232" s="134">
        <v>513.4</v>
      </c>
      <c r="G232" s="135">
        <v>12.49</v>
      </c>
      <c r="H232" s="135">
        <v>24.98</v>
      </c>
      <c r="I232" s="92" t="s">
        <v>170</v>
      </c>
      <c r="J232" s="92">
        <f>VLOOKUP(B232,'[1]09.02.2026'!$C$1543:$J$2063,8,0)</f>
        <v>0</v>
      </c>
      <c r="K232" s="92">
        <f t="shared" si="10"/>
        <v>0</v>
      </c>
      <c r="L232" s="77"/>
      <c r="M232" s="77"/>
      <c r="N232" s="77">
        <v>1</v>
      </c>
      <c r="O232" s="77"/>
      <c r="P232" s="77">
        <v>1</v>
      </c>
      <c r="Q232" s="136"/>
      <c r="R232" s="136"/>
      <c r="S232" s="136"/>
      <c r="T232" s="73">
        <f t="shared" si="11"/>
        <v>0</v>
      </c>
      <c r="U232" s="73"/>
      <c r="V232" s="182"/>
      <c r="W232" s="163"/>
      <c r="X232" s="60">
        <f>VLOOKUP(B232,'[3]ВОМ КГ-3 СОЭКС'!$C$3:$G$2063,5,0)</f>
        <v>513.4</v>
      </c>
      <c r="Y232" s="161">
        <f t="shared" si="9"/>
        <v>0</v>
      </c>
    </row>
    <row r="233" spans="1:25" x14ac:dyDescent="0.3">
      <c r="A233" s="131" t="s">
        <v>746</v>
      </c>
      <c r="B233" s="132" t="s">
        <v>2943</v>
      </c>
      <c r="C233" s="132" t="s">
        <v>4475</v>
      </c>
      <c r="D233" s="92">
        <v>2</v>
      </c>
      <c r="E233" s="133">
        <v>227.7</v>
      </c>
      <c r="F233" s="134">
        <v>455.4</v>
      </c>
      <c r="G233" s="135">
        <v>11.07</v>
      </c>
      <c r="H233" s="135">
        <v>22.14</v>
      </c>
      <c r="I233" s="92" t="s">
        <v>170</v>
      </c>
      <c r="J233" s="92">
        <f>VLOOKUP(B233,'[1]09.02.2026'!$C$1543:$J$2063,8,0)</f>
        <v>0</v>
      </c>
      <c r="K233" s="92">
        <f t="shared" si="10"/>
        <v>0</v>
      </c>
      <c r="L233" s="77"/>
      <c r="M233" s="77"/>
      <c r="N233" s="77">
        <v>1</v>
      </c>
      <c r="O233" s="77"/>
      <c r="P233" s="77">
        <v>1</v>
      </c>
      <c r="Q233" s="136"/>
      <c r="R233" s="136"/>
      <c r="S233" s="136"/>
      <c r="T233" s="73">
        <f t="shared" si="11"/>
        <v>0</v>
      </c>
      <c r="U233" s="73"/>
      <c r="V233" s="182"/>
      <c r="W233" s="163"/>
      <c r="X233" s="60">
        <f>VLOOKUP(B233,'[3]ВОМ КГ-3 СОЭКС'!$C$3:$G$2063,5,0)</f>
        <v>455.4</v>
      </c>
      <c r="Y233" s="161">
        <f t="shared" si="9"/>
        <v>0</v>
      </c>
    </row>
    <row r="234" spans="1:25" x14ac:dyDescent="0.3">
      <c r="A234" s="131" t="s">
        <v>749</v>
      </c>
      <c r="B234" s="132" t="s">
        <v>2944</v>
      </c>
      <c r="C234" s="132" t="s">
        <v>4476</v>
      </c>
      <c r="D234" s="92">
        <v>1</v>
      </c>
      <c r="E234" s="133">
        <v>206.9</v>
      </c>
      <c r="F234" s="134">
        <v>206.9</v>
      </c>
      <c r="G234" s="135">
        <v>10.08</v>
      </c>
      <c r="H234" s="135">
        <v>10.08</v>
      </c>
      <c r="I234" s="92" t="s">
        <v>170</v>
      </c>
      <c r="J234" s="92">
        <f>VLOOKUP(B234,'[1]09.02.2026'!$C$1543:$J$2063,8,0)</f>
        <v>0</v>
      </c>
      <c r="K234" s="92">
        <f t="shared" si="10"/>
        <v>0</v>
      </c>
      <c r="L234" s="77"/>
      <c r="M234" s="77"/>
      <c r="N234" s="77">
        <v>1</v>
      </c>
      <c r="O234" s="77"/>
      <c r="P234" s="77"/>
      <c r="Q234" s="136"/>
      <c r="R234" s="136"/>
      <c r="S234" s="136"/>
      <c r="T234" s="73">
        <f t="shared" si="11"/>
        <v>0</v>
      </c>
      <c r="U234" s="73"/>
      <c r="V234" s="182"/>
      <c r="W234" s="163"/>
      <c r="X234" s="60">
        <f>VLOOKUP(B234,'[3]ВОМ КГ-3 СОЭКС'!$C$3:$G$2063,5,0)</f>
        <v>206.9</v>
      </c>
      <c r="Y234" s="161">
        <f t="shared" si="9"/>
        <v>0</v>
      </c>
    </row>
    <row r="235" spans="1:25" x14ac:dyDescent="0.3">
      <c r="A235" s="131" t="s">
        <v>752</v>
      </c>
      <c r="B235" s="132" t="s">
        <v>2945</v>
      </c>
      <c r="C235" s="132" t="s">
        <v>4477</v>
      </c>
      <c r="D235" s="92">
        <v>1</v>
      </c>
      <c r="E235" s="133">
        <v>275.7</v>
      </c>
      <c r="F235" s="134">
        <v>275.7</v>
      </c>
      <c r="G235" s="135">
        <v>13.4</v>
      </c>
      <c r="H235" s="135">
        <v>13.4</v>
      </c>
      <c r="I235" s="92" t="s">
        <v>170</v>
      </c>
      <c r="J235" s="92">
        <f>VLOOKUP(B235,'[1]09.02.2026'!$C$1543:$J$2063,8,0)</f>
        <v>0</v>
      </c>
      <c r="K235" s="92">
        <f t="shared" si="10"/>
        <v>0</v>
      </c>
      <c r="L235" s="77"/>
      <c r="M235" s="77"/>
      <c r="N235" s="77">
        <v>1</v>
      </c>
      <c r="O235" s="77"/>
      <c r="P235" s="77"/>
      <c r="Q235" s="136"/>
      <c r="R235" s="136"/>
      <c r="S235" s="136"/>
      <c r="T235" s="73">
        <f t="shared" si="11"/>
        <v>0</v>
      </c>
      <c r="U235" s="73"/>
      <c r="V235" s="182"/>
      <c r="W235" s="163"/>
      <c r="X235" s="60">
        <f>VLOOKUP(B235,'[3]ВОМ КГ-3 СОЭКС'!$C$3:$G$2063,5,0)</f>
        <v>275.7</v>
      </c>
      <c r="Y235" s="161">
        <f t="shared" si="9"/>
        <v>0</v>
      </c>
    </row>
    <row r="236" spans="1:25" x14ac:dyDescent="0.3">
      <c r="A236" s="131" t="s">
        <v>755</v>
      </c>
      <c r="B236" s="132" t="s">
        <v>2946</v>
      </c>
      <c r="C236" s="132" t="s">
        <v>4478</v>
      </c>
      <c r="D236" s="92">
        <v>1</v>
      </c>
      <c r="E236" s="133">
        <v>256</v>
      </c>
      <c r="F236" s="134">
        <v>256</v>
      </c>
      <c r="G236" s="135">
        <v>12.45</v>
      </c>
      <c r="H236" s="135">
        <v>12.45</v>
      </c>
      <c r="I236" s="92" t="s">
        <v>170</v>
      </c>
      <c r="J236" s="92">
        <f>VLOOKUP(B236,'[1]09.02.2026'!$C$1543:$J$2063,8,0)</f>
        <v>0</v>
      </c>
      <c r="K236" s="92">
        <f t="shared" si="10"/>
        <v>0</v>
      </c>
      <c r="L236" s="77"/>
      <c r="M236" s="77"/>
      <c r="N236" s="77">
        <v>1</v>
      </c>
      <c r="O236" s="77"/>
      <c r="P236" s="77"/>
      <c r="Q236" s="136"/>
      <c r="R236" s="136"/>
      <c r="S236" s="136"/>
      <c r="T236" s="73">
        <f t="shared" si="11"/>
        <v>0</v>
      </c>
      <c r="U236" s="73"/>
      <c r="V236" s="182"/>
      <c r="W236" s="163"/>
      <c r="X236" s="60">
        <f>VLOOKUP(B236,'[3]ВОМ КГ-3 СОЭКС'!$C$3:$G$2063,5,0)</f>
        <v>256</v>
      </c>
      <c r="Y236" s="161">
        <f t="shared" si="9"/>
        <v>0</v>
      </c>
    </row>
    <row r="237" spans="1:25" x14ac:dyDescent="0.3">
      <c r="A237" s="131" t="s">
        <v>758</v>
      </c>
      <c r="B237" s="132" t="s">
        <v>2947</v>
      </c>
      <c r="C237" s="132" t="s">
        <v>4479</v>
      </c>
      <c r="D237" s="92">
        <v>1</v>
      </c>
      <c r="E237" s="133">
        <v>192.4</v>
      </c>
      <c r="F237" s="134">
        <v>192.4</v>
      </c>
      <c r="G237" s="135">
        <v>9.3699999999999992</v>
      </c>
      <c r="H237" s="135">
        <v>9.3699999999999992</v>
      </c>
      <c r="I237" s="92" t="s">
        <v>170</v>
      </c>
      <c r="J237" s="92">
        <f>VLOOKUP(B237,'[1]09.02.2026'!$C$1543:$J$2063,8,0)</f>
        <v>0</v>
      </c>
      <c r="K237" s="92">
        <f t="shared" si="10"/>
        <v>0</v>
      </c>
      <c r="L237" s="77"/>
      <c r="M237" s="77"/>
      <c r="N237" s="77">
        <v>1</v>
      </c>
      <c r="O237" s="77"/>
      <c r="P237" s="77"/>
      <c r="Q237" s="136"/>
      <c r="R237" s="136"/>
      <c r="S237" s="136"/>
      <c r="T237" s="73">
        <f t="shared" si="11"/>
        <v>0</v>
      </c>
      <c r="U237" s="73"/>
      <c r="V237" s="182"/>
      <c r="W237" s="163"/>
      <c r="X237" s="60">
        <f>VLOOKUP(B237,'[3]ВОМ КГ-3 СОЭКС'!$C$3:$G$2063,5,0)</f>
        <v>192.4</v>
      </c>
      <c r="Y237" s="161">
        <f t="shared" si="9"/>
        <v>0</v>
      </c>
    </row>
    <row r="238" spans="1:25" x14ac:dyDescent="0.3">
      <c r="A238" s="131" t="s">
        <v>761</v>
      </c>
      <c r="B238" s="132" t="s">
        <v>2948</v>
      </c>
      <c r="C238" s="132" t="s">
        <v>4480</v>
      </c>
      <c r="D238" s="92">
        <v>2</v>
      </c>
      <c r="E238" s="133">
        <v>165.6</v>
      </c>
      <c r="F238" s="134">
        <v>331.2</v>
      </c>
      <c r="G238" s="135">
        <v>8.07</v>
      </c>
      <c r="H238" s="135">
        <v>16.14</v>
      </c>
      <c r="I238" s="92" t="s">
        <v>170</v>
      </c>
      <c r="J238" s="92">
        <f>VLOOKUP(B238,'[1]09.02.2026'!$C$1543:$J$2063,8,0)</f>
        <v>0</v>
      </c>
      <c r="K238" s="92">
        <f t="shared" si="10"/>
        <v>0</v>
      </c>
      <c r="L238" s="77"/>
      <c r="M238" s="77"/>
      <c r="N238" s="77">
        <v>1</v>
      </c>
      <c r="O238" s="77"/>
      <c r="P238" s="77"/>
      <c r="Q238" s="136">
        <v>1</v>
      </c>
      <c r="R238" s="136"/>
      <c r="S238" s="136"/>
      <c r="T238" s="73">
        <f t="shared" si="11"/>
        <v>0</v>
      </c>
      <c r="U238" s="73"/>
      <c r="V238" s="182"/>
      <c r="W238" s="163"/>
      <c r="X238" s="60">
        <f>VLOOKUP(B238,'[3]ВОМ КГ-3 СОЭКС'!$C$3:$G$2063,5,0)</f>
        <v>331.2</v>
      </c>
      <c r="Y238" s="161">
        <f t="shared" si="9"/>
        <v>0</v>
      </c>
    </row>
    <row r="239" spans="1:25" x14ac:dyDescent="0.3">
      <c r="A239" s="131" t="s">
        <v>764</v>
      </c>
      <c r="B239" s="132" t="s">
        <v>2949</v>
      </c>
      <c r="C239" s="132" t="s">
        <v>4481</v>
      </c>
      <c r="D239" s="92">
        <v>2</v>
      </c>
      <c r="E239" s="133">
        <v>275.7</v>
      </c>
      <c r="F239" s="134">
        <v>551.4</v>
      </c>
      <c r="G239" s="135">
        <v>13.4</v>
      </c>
      <c r="H239" s="135">
        <v>26.8</v>
      </c>
      <c r="I239" s="92" t="s">
        <v>170</v>
      </c>
      <c r="J239" s="92">
        <f>VLOOKUP(B239,'[1]09.02.2026'!$C$1543:$J$2063,8,0)</f>
        <v>0</v>
      </c>
      <c r="K239" s="92">
        <f t="shared" si="10"/>
        <v>0</v>
      </c>
      <c r="L239" s="77"/>
      <c r="M239" s="77"/>
      <c r="N239" s="77">
        <v>1</v>
      </c>
      <c r="O239" s="77"/>
      <c r="P239" s="77"/>
      <c r="Q239" s="136">
        <v>1</v>
      </c>
      <c r="R239" s="136"/>
      <c r="S239" s="136"/>
      <c r="T239" s="73">
        <f t="shared" si="11"/>
        <v>0</v>
      </c>
      <c r="U239" s="73"/>
      <c r="V239" s="182"/>
      <c r="W239" s="163"/>
      <c r="X239" s="60">
        <f>VLOOKUP(B239,'[3]ВОМ КГ-3 СОЭКС'!$C$3:$G$2063,5,0)</f>
        <v>551.4</v>
      </c>
      <c r="Y239" s="161">
        <f t="shared" si="9"/>
        <v>0</v>
      </c>
    </row>
    <row r="240" spans="1:25" x14ac:dyDescent="0.3">
      <c r="A240" s="131" t="s">
        <v>767</v>
      </c>
      <c r="B240" s="132" t="s">
        <v>2950</v>
      </c>
      <c r="C240" s="132" t="s">
        <v>4482</v>
      </c>
      <c r="D240" s="92">
        <v>2</v>
      </c>
      <c r="E240" s="133">
        <v>256</v>
      </c>
      <c r="F240" s="134">
        <v>512</v>
      </c>
      <c r="G240" s="135">
        <v>12.45</v>
      </c>
      <c r="H240" s="135">
        <v>24.9</v>
      </c>
      <c r="I240" s="92" t="s">
        <v>170</v>
      </c>
      <c r="J240" s="92">
        <f>VLOOKUP(B240,'[1]09.02.2026'!$C$1543:$J$2063,8,0)</f>
        <v>0</v>
      </c>
      <c r="K240" s="92">
        <f t="shared" si="10"/>
        <v>0</v>
      </c>
      <c r="L240" s="77"/>
      <c r="M240" s="77"/>
      <c r="N240" s="77">
        <v>1</v>
      </c>
      <c r="O240" s="77"/>
      <c r="P240" s="77"/>
      <c r="Q240" s="136">
        <v>1</v>
      </c>
      <c r="R240" s="136"/>
      <c r="S240" s="136"/>
      <c r="T240" s="73">
        <f t="shared" si="11"/>
        <v>0</v>
      </c>
      <c r="U240" s="73"/>
      <c r="V240" s="182"/>
      <c r="W240" s="163"/>
      <c r="X240" s="60">
        <f>VLOOKUP(B240,'[3]ВОМ КГ-3 СОЭКС'!$C$3:$G$2063,5,0)</f>
        <v>512</v>
      </c>
      <c r="Y240" s="161">
        <f t="shared" si="9"/>
        <v>0</v>
      </c>
    </row>
    <row r="241" spans="1:25" x14ac:dyDescent="0.3">
      <c r="A241" s="131" t="s">
        <v>770</v>
      </c>
      <c r="B241" s="132" t="s">
        <v>2951</v>
      </c>
      <c r="C241" s="132" t="s">
        <v>4483</v>
      </c>
      <c r="D241" s="92">
        <v>2</v>
      </c>
      <c r="E241" s="133">
        <v>226.8</v>
      </c>
      <c r="F241" s="134">
        <v>453.6</v>
      </c>
      <c r="G241" s="135">
        <v>11.03</v>
      </c>
      <c r="H241" s="135">
        <v>22.06</v>
      </c>
      <c r="I241" s="92" t="s">
        <v>170</v>
      </c>
      <c r="J241" s="92">
        <f>VLOOKUP(B241,'[1]09.02.2026'!$C$1543:$J$2063,8,0)</f>
        <v>0</v>
      </c>
      <c r="K241" s="92">
        <f t="shared" si="10"/>
        <v>0</v>
      </c>
      <c r="L241" s="77"/>
      <c r="M241" s="77"/>
      <c r="N241" s="77">
        <v>1</v>
      </c>
      <c r="O241" s="77"/>
      <c r="P241" s="77"/>
      <c r="Q241" s="136">
        <v>1</v>
      </c>
      <c r="R241" s="136"/>
      <c r="S241" s="136"/>
      <c r="T241" s="73">
        <f t="shared" si="11"/>
        <v>0</v>
      </c>
      <c r="U241" s="73"/>
      <c r="V241" s="182"/>
      <c r="W241" s="163"/>
      <c r="X241" s="60">
        <f>VLOOKUP(B241,'[3]ВОМ КГ-3 СОЭКС'!$C$3:$G$2063,5,0)</f>
        <v>453.6</v>
      </c>
      <c r="Y241" s="161">
        <f t="shared" si="9"/>
        <v>0</v>
      </c>
    </row>
    <row r="242" spans="1:25" x14ac:dyDescent="0.3">
      <c r="A242" s="131" t="s">
        <v>773</v>
      </c>
      <c r="B242" s="132" t="s">
        <v>2952</v>
      </c>
      <c r="C242" s="132" t="s">
        <v>4484</v>
      </c>
      <c r="D242" s="92">
        <v>1</v>
      </c>
      <c r="E242" s="133">
        <v>207.8</v>
      </c>
      <c r="F242" s="134">
        <v>207.8</v>
      </c>
      <c r="G242" s="135">
        <v>10.119999999999999</v>
      </c>
      <c r="H242" s="135">
        <v>10.119999999999999</v>
      </c>
      <c r="I242" s="92" t="s">
        <v>170</v>
      </c>
      <c r="J242" s="92">
        <f>VLOOKUP(B242,'[1]09.02.2026'!$C$1543:$J$2063,8,0)</f>
        <v>0</v>
      </c>
      <c r="K242" s="92">
        <f t="shared" si="10"/>
        <v>0</v>
      </c>
      <c r="L242" s="77"/>
      <c r="M242" s="77"/>
      <c r="N242" s="77">
        <v>1</v>
      </c>
      <c r="O242" s="77"/>
      <c r="P242" s="77"/>
      <c r="Q242" s="136"/>
      <c r="R242" s="136"/>
      <c r="S242" s="136"/>
      <c r="T242" s="73">
        <f t="shared" si="11"/>
        <v>0</v>
      </c>
      <c r="U242" s="73"/>
      <c r="V242" s="182"/>
      <c r="W242" s="163"/>
      <c r="X242" s="60">
        <f>VLOOKUP(B242,'[3]ВОМ КГ-3 СОЭКС'!$C$3:$G$2063,5,0)</f>
        <v>207.8</v>
      </c>
      <c r="Y242" s="161">
        <f t="shared" si="9"/>
        <v>0</v>
      </c>
    </row>
    <row r="243" spans="1:25" x14ac:dyDescent="0.3">
      <c r="A243" s="131" t="s">
        <v>776</v>
      </c>
      <c r="B243" s="132" t="s">
        <v>2953</v>
      </c>
      <c r="C243" s="132" t="s">
        <v>4485</v>
      </c>
      <c r="D243" s="92">
        <v>1</v>
      </c>
      <c r="E243" s="133">
        <v>276.60000000000002</v>
      </c>
      <c r="F243" s="134">
        <v>276.60000000000002</v>
      </c>
      <c r="G243" s="135">
        <v>13.44</v>
      </c>
      <c r="H243" s="135">
        <v>13.44</v>
      </c>
      <c r="I243" s="92" t="s">
        <v>170</v>
      </c>
      <c r="J243" s="92">
        <f>VLOOKUP(B243,'[1]09.02.2026'!$C$1543:$J$2063,8,0)</f>
        <v>0</v>
      </c>
      <c r="K243" s="92">
        <f t="shared" si="10"/>
        <v>0</v>
      </c>
      <c r="L243" s="77"/>
      <c r="M243" s="77"/>
      <c r="N243" s="77">
        <v>1</v>
      </c>
      <c r="O243" s="77"/>
      <c r="P243" s="77"/>
      <c r="Q243" s="136"/>
      <c r="R243" s="136"/>
      <c r="S243" s="136"/>
      <c r="T243" s="73">
        <f t="shared" si="11"/>
        <v>0</v>
      </c>
      <c r="U243" s="73"/>
      <c r="V243" s="182"/>
      <c r="W243" s="163"/>
      <c r="X243" s="60">
        <f>VLOOKUP(B243,'[3]ВОМ КГ-3 СОЭКС'!$C$3:$G$2063,5,0)</f>
        <v>276.60000000000002</v>
      </c>
      <c r="Y243" s="161">
        <f t="shared" si="9"/>
        <v>0</v>
      </c>
    </row>
    <row r="244" spans="1:25" x14ac:dyDescent="0.3">
      <c r="A244" s="131" t="s">
        <v>779</v>
      </c>
      <c r="B244" s="132" t="s">
        <v>2954</v>
      </c>
      <c r="C244" s="132" t="s">
        <v>4486</v>
      </c>
      <c r="D244" s="92">
        <v>1</v>
      </c>
      <c r="E244" s="133">
        <v>256.7</v>
      </c>
      <c r="F244" s="134">
        <v>256.7</v>
      </c>
      <c r="G244" s="135">
        <v>12.49</v>
      </c>
      <c r="H244" s="135">
        <v>12.49</v>
      </c>
      <c r="I244" s="92" t="s">
        <v>170</v>
      </c>
      <c r="J244" s="92">
        <f>VLOOKUP(B244,'[1]09.02.2026'!$C$1543:$J$2063,8,0)</f>
        <v>0</v>
      </c>
      <c r="K244" s="92">
        <f t="shared" si="10"/>
        <v>0</v>
      </c>
      <c r="L244" s="77"/>
      <c r="M244" s="77"/>
      <c r="N244" s="77">
        <v>1</v>
      </c>
      <c r="O244" s="77"/>
      <c r="P244" s="77"/>
      <c r="Q244" s="136"/>
      <c r="R244" s="136"/>
      <c r="S244" s="136"/>
      <c r="T244" s="73">
        <f t="shared" si="11"/>
        <v>0</v>
      </c>
      <c r="U244" s="73"/>
      <c r="V244" s="182"/>
      <c r="W244" s="163"/>
      <c r="X244" s="60">
        <f>VLOOKUP(B244,'[3]ВОМ КГ-3 СОЭКС'!$C$3:$G$2063,5,0)</f>
        <v>256.7</v>
      </c>
      <c r="Y244" s="161">
        <f t="shared" si="9"/>
        <v>0</v>
      </c>
    </row>
    <row r="245" spans="1:25" x14ac:dyDescent="0.3">
      <c r="A245" s="131" t="s">
        <v>782</v>
      </c>
      <c r="B245" s="132" t="s">
        <v>2955</v>
      </c>
      <c r="C245" s="132" t="s">
        <v>4487</v>
      </c>
      <c r="D245" s="92">
        <v>1</v>
      </c>
      <c r="E245" s="133">
        <v>193.2</v>
      </c>
      <c r="F245" s="134">
        <v>193.2</v>
      </c>
      <c r="G245" s="135">
        <v>9.41</v>
      </c>
      <c r="H245" s="135">
        <v>9.41</v>
      </c>
      <c r="I245" s="92" t="s">
        <v>170</v>
      </c>
      <c r="J245" s="92">
        <f>VLOOKUP(B245,'[1]09.02.2026'!$C$1543:$J$2063,8,0)</f>
        <v>0</v>
      </c>
      <c r="K245" s="92">
        <f t="shared" si="10"/>
        <v>0</v>
      </c>
      <c r="L245" s="77"/>
      <c r="M245" s="77"/>
      <c r="N245" s="77">
        <v>1</v>
      </c>
      <c r="O245" s="77"/>
      <c r="P245" s="77"/>
      <c r="Q245" s="136"/>
      <c r="R245" s="136"/>
      <c r="S245" s="136"/>
      <c r="T245" s="73">
        <f t="shared" si="11"/>
        <v>0</v>
      </c>
      <c r="U245" s="73"/>
      <c r="V245" s="182"/>
      <c r="W245" s="163"/>
      <c r="X245" s="60">
        <f>VLOOKUP(B245,'[3]ВОМ КГ-3 СОЭКС'!$C$3:$G$2063,5,0)</f>
        <v>193.2</v>
      </c>
      <c r="Y245" s="161">
        <f t="shared" si="9"/>
        <v>0</v>
      </c>
    </row>
    <row r="246" spans="1:25" x14ac:dyDescent="0.3">
      <c r="A246" s="131" t="s">
        <v>785</v>
      </c>
      <c r="B246" s="132" t="s">
        <v>2956</v>
      </c>
      <c r="C246" s="132" t="s">
        <v>4488</v>
      </c>
      <c r="D246" s="92">
        <v>2</v>
      </c>
      <c r="E246" s="133">
        <v>166.3</v>
      </c>
      <c r="F246" s="134">
        <v>332.6</v>
      </c>
      <c r="G246" s="135">
        <v>8.11</v>
      </c>
      <c r="H246" s="135">
        <v>16.22</v>
      </c>
      <c r="I246" s="92" t="s">
        <v>170</v>
      </c>
      <c r="J246" s="92">
        <f>VLOOKUP(B246,'[1]09.02.2026'!$C$1543:$J$2063,8,0)</f>
        <v>0</v>
      </c>
      <c r="K246" s="92">
        <f t="shared" si="10"/>
        <v>0</v>
      </c>
      <c r="L246" s="77"/>
      <c r="M246" s="77"/>
      <c r="N246" s="77"/>
      <c r="O246" s="77">
        <v>1</v>
      </c>
      <c r="P246" s="77"/>
      <c r="Q246" s="136">
        <v>1</v>
      </c>
      <c r="R246" s="136"/>
      <c r="S246" s="136"/>
      <c r="T246" s="73">
        <f t="shared" si="11"/>
        <v>0</v>
      </c>
      <c r="U246" s="73"/>
      <c r="V246" s="182"/>
      <c r="W246" s="163"/>
      <c r="X246" s="60">
        <f>VLOOKUP(B246,'[3]ВОМ КГ-3 СОЭКС'!$C$3:$G$2063,5,0)</f>
        <v>332.6</v>
      </c>
      <c r="Y246" s="161">
        <f t="shared" si="9"/>
        <v>0</v>
      </c>
    </row>
    <row r="247" spans="1:25" x14ac:dyDescent="0.3">
      <c r="A247" s="131" t="s">
        <v>788</v>
      </c>
      <c r="B247" s="132" t="s">
        <v>2957</v>
      </c>
      <c r="C247" s="132" t="s">
        <v>4489</v>
      </c>
      <c r="D247" s="92">
        <v>2</v>
      </c>
      <c r="E247" s="133">
        <v>276.60000000000002</v>
      </c>
      <c r="F247" s="134">
        <v>553.20000000000005</v>
      </c>
      <c r="G247" s="135">
        <v>13.44</v>
      </c>
      <c r="H247" s="135">
        <v>26.88</v>
      </c>
      <c r="I247" s="92" t="s">
        <v>170</v>
      </c>
      <c r="J247" s="92">
        <f>VLOOKUP(B247,'[1]09.02.2026'!$C$1543:$J$2063,8,0)</f>
        <v>0</v>
      </c>
      <c r="K247" s="92">
        <f t="shared" si="10"/>
        <v>0</v>
      </c>
      <c r="L247" s="77"/>
      <c r="M247" s="77"/>
      <c r="N247" s="77"/>
      <c r="O247" s="77">
        <v>1</v>
      </c>
      <c r="P247" s="77"/>
      <c r="Q247" s="136">
        <v>1</v>
      </c>
      <c r="R247" s="136"/>
      <c r="S247" s="136"/>
      <c r="T247" s="73">
        <f t="shared" si="11"/>
        <v>0</v>
      </c>
      <c r="U247" s="73"/>
      <c r="V247" s="182"/>
      <c r="W247" s="163"/>
      <c r="X247" s="60">
        <f>VLOOKUP(B247,'[3]ВОМ КГ-3 СОЭКС'!$C$3:$G$2063,5,0)</f>
        <v>553.20000000000005</v>
      </c>
      <c r="Y247" s="161">
        <f t="shared" si="9"/>
        <v>0</v>
      </c>
    </row>
    <row r="248" spans="1:25" x14ac:dyDescent="0.3">
      <c r="A248" s="131" t="s">
        <v>791</v>
      </c>
      <c r="B248" s="132" t="s">
        <v>2958</v>
      </c>
      <c r="C248" s="132" t="s">
        <v>4490</v>
      </c>
      <c r="D248" s="92">
        <v>2</v>
      </c>
      <c r="E248" s="133">
        <v>256.7</v>
      </c>
      <c r="F248" s="134">
        <v>513.4</v>
      </c>
      <c r="G248" s="135">
        <v>12.49</v>
      </c>
      <c r="H248" s="135">
        <v>24.98</v>
      </c>
      <c r="I248" s="92" t="s">
        <v>170</v>
      </c>
      <c r="J248" s="92">
        <f>VLOOKUP(B248,'[1]09.02.2026'!$C$1543:$J$2063,8,0)</f>
        <v>0</v>
      </c>
      <c r="K248" s="92">
        <f t="shared" si="10"/>
        <v>0</v>
      </c>
      <c r="L248" s="77"/>
      <c r="M248" s="77"/>
      <c r="N248" s="77"/>
      <c r="O248" s="77">
        <v>1</v>
      </c>
      <c r="P248" s="77"/>
      <c r="Q248" s="136">
        <v>1</v>
      </c>
      <c r="R248" s="136"/>
      <c r="S248" s="136"/>
      <c r="T248" s="73">
        <f t="shared" si="11"/>
        <v>0</v>
      </c>
      <c r="U248" s="73"/>
      <c r="V248" s="182"/>
      <c r="W248" s="163"/>
      <c r="X248" s="60">
        <f>VLOOKUP(B248,'[3]ВОМ КГ-3 СОЭКС'!$C$3:$G$2063,5,0)</f>
        <v>513.4</v>
      </c>
      <c r="Y248" s="161">
        <f t="shared" si="9"/>
        <v>0</v>
      </c>
    </row>
    <row r="249" spans="1:25" x14ac:dyDescent="0.3">
      <c r="A249" s="131" t="s">
        <v>794</v>
      </c>
      <c r="B249" s="132" t="s">
        <v>2959</v>
      </c>
      <c r="C249" s="132" t="s">
        <v>4491</v>
      </c>
      <c r="D249" s="92">
        <v>2</v>
      </c>
      <c r="E249" s="133">
        <v>227.7</v>
      </c>
      <c r="F249" s="134">
        <v>455.4</v>
      </c>
      <c r="G249" s="135">
        <v>11.07</v>
      </c>
      <c r="H249" s="135">
        <v>22.14</v>
      </c>
      <c r="I249" s="92" t="s">
        <v>170</v>
      </c>
      <c r="J249" s="92">
        <f>VLOOKUP(B249,'[1]09.02.2026'!$C$1543:$J$2063,8,0)</f>
        <v>0</v>
      </c>
      <c r="K249" s="92">
        <f t="shared" si="10"/>
        <v>0</v>
      </c>
      <c r="L249" s="77"/>
      <c r="M249" s="77"/>
      <c r="N249" s="77"/>
      <c r="O249" s="77">
        <v>1</v>
      </c>
      <c r="P249" s="77"/>
      <c r="Q249" s="136">
        <v>1</v>
      </c>
      <c r="R249" s="136"/>
      <c r="S249" s="136"/>
      <c r="T249" s="73">
        <f t="shared" si="11"/>
        <v>0</v>
      </c>
      <c r="U249" s="73"/>
      <c r="V249" s="182"/>
      <c r="W249" s="163"/>
      <c r="X249" s="60">
        <f>VLOOKUP(B249,'[3]ВОМ КГ-3 СОЭКС'!$C$3:$G$2063,5,0)</f>
        <v>455.4</v>
      </c>
      <c r="Y249" s="161">
        <f t="shared" si="9"/>
        <v>0</v>
      </c>
    </row>
    <row r="250" spans="1:25" x14ac:dyDescent="0.3">
      <c r="A250" s="131" t="s">
        <v>797</v>
      </c>
      <c r="B250" s="132" t="s">
        <v>2960</v>
      </c>
      <c r="C250" s="132" t="s">
        <v>4492</v>
      </c>
      <c r="D250" s="92">
        <v>1</v>
      </c>
      <c r="E250" s="133">
        <v>207.4</v>
      </c>
      <c r="F250" s="134">
        <v>207.4</v>
      </c>
      <c r="G250" s="135">
        <v>10.1</v>
      </c>
      <c r="H250" s="135">
        <v>10.1</v>
      </c>
      <c r="I250" s="92" t="s">
        <v>170</v>
      </c>
      <c r="J250" s="92">
        <f>VLOOKUP(B250,'[1]09.02.2026'!$C$1543:$J$2063,8,0)</f>
        <v>0</v>
      </c>
      <c r="K250" s="92">
        <f t="shared" si="10"/>
        <v>0</v>
      </c>
      <c r="L250" s="77"/>
      <c r="M250" s="77"/>
      <c r="N250" s="77"/>
      <c r="O250" s="77">
        <v>1</v>
      </c>
      <c r="P250" s="77"/>
      <c r="Q250" s="136"/>
      <c r="R250" s="136"/>
      <c r="S250" s="136"/>
      <c r="T250" s="73">
        <f t="shared" si="11"/>
        <v>0</v>
      </c>
      <c r="U250" s="73"/>
      <c r="V250" s="182"/>
      <c r="W250" s="163"/>
      <c r="X250" s="60">
        <f>VLOOKUP(B250,'[3]ВОМ КГ-3 СОЭКС'!$C$3:$G$2063,5,0)</f>
        <v>207.4</v>
      </c>
      <c r="Y250" s="161">
        <f t="shared" si="9"/>
        <v>0</v>
      </c>
    </row>
    <row r="251" spans="1:25" x14ac:dyDescent="0.3">
      <c r="A251" s="131" t="s">
        <v>800</v>
      </c>
      <c r="B251" s="132" t="s">
        <v>2961</v>
      </c>
      <c r="C251" s="132" t="s">
        <v>4493</v>
      </c>
      <c r="D251" s="92">
        <v>1</v>
      </c>
      <c r="E251" s="133">
        <v>276.10000000000002</v>
      </c>
      <c r="F251" s="134">
        <v>276.10000000000002</v>
      </c>
      <c r="G251" s="135">
        <v>13.42</v>
      </c>
      <c r="H251" s="135">
        <v>13.42</v>
      </c>
      <c r="I251" s="92" t="s">
        <v>170</v>
      </c>
      <c r="J251" s="92">
        <f>VLOOKUP(B251,'[1]09.02.2026'!$C$1543:$J$2063,8,0)</f>
        <v>0</v>
      </c>
      <c r="K251" s="92">
        <f t="shared" si="10"/>
        <v>0</v>
      </c>
      <c r="L251" s="77"/>
      <c r="M251" s="77"/>
      <c r="N251" s="77"/>
      <c r="O251" s="77">
        <v>1</v>
      </c>
      <c r="P251" s="77"/>
      <c r="Q251" s="136"/>
      <c r="R251" s="136"/>
      <c r="S251" s="136"/>
      <c r="T251" s="73">
        <f t="shared" si="11"/>
        <v>0</v>
      </c>
      <c r="U251" s="73"/>
      <c r="V251" s="182"/>
      <c r="W251" s="163"/>
      <c r="X251" s="60">
        <f>VLOOKUP(B251,'[3]ВОМ КГ-3 СОЭКС'!$C$3:$G$2063,5,0)</f>
        <v>276.10000000000002</v>
      </c>
      <c r="Y251" s="161">
        <f t="shared" si="9"/>
        <v>0</v>
      </c>
    </row>
    <row r="252" spans="1:25" x14ac:dyDescent="0.3">
      <c r="A252" s="131" t="s">
        <v>803</v>
      </c>
      <c r="B252" s="132" t="s">
        <v>2962</v>
      </c>
      <c r="C252" s="132" t="s">
        <v>4494</v>
      </c>
      <c r="D252" s="92">
        <v>1</v>
      </c>
      <c r="E252" s="133">
        <v>256.3</v>
      </c>
      <c r="F252" s="134">
        <v>256.3</v>
      </c>
      <c r="G252" s="135">
        <v>12.47</v>
      </c>
      <c r="H252" s="135">
        <v>12.47</v>
      </c>
      <c r="I252" s="92" t="s">
        <v>170</v>
      </c>
      <c r="J252" s="92">
        <f>VLOOKUP(B252,'[1]09.02.2026'!$C$1543:$J$2063,8,0)</f>
        <v>0</v>
      </c>
      <c r="K252" s="92">
        <f t="shared" si="10"/>
        <v>0</v>
      </c>
      <c r="L252" s="77"/>
      <c r="M252" s="77"/>
      <c r="N252" s="77"/>
      <c r="O252" s="77">
        <v>1</v>
      </c>
      <c r="P252" s="77"/>
      <c r="Q252" s="136"/>
      <c r="R252" s="136"/>
      <c r="S252" s="136"/>
      <c r="T252" s="73">
        <f t="shared" si="11"/>
        <v>0</v>
      </c>
      <c r="U252" s="73"/>
      <c r="V252" s="182"/>
      <c r="W252" s="163"/>
      <c r="X252" s="60">
        <f>VLOOKUP(B252,'[3]ВОМ КГ-3 СОЭКС'!$C$3:$G$2063,5,0)</f>
        <v>256.3</v>
      </c>
      <c r="Y252" s="161">
        <f t="shared" si="9"/>
        <v>0</v>
      </c>
    </row>
    <row r="253" spans="1:25" x14ac:dyDescent="0.3">
      <c r="A253" s="131" t="s">
        <v>806</v>
      </c>
      <c r="B253" s="132" t="s">
        <v>2963</v>
      </c>
      <c r="C253" s="132" t="s">
        <v>4495</v>
      </c>
      <c r="D253" s="92">
        <v>1</v>
      </c>
      <c r="E253" s="133">
        <v>192.8</v>
      </c>
      <c r="F253" s="134">
        <v>192.8</v>
      </c>
      <c r="G253" s="135">
        <v>9.39</v>
      </c>
      <c r="H253" s="135">
        <v>9.39</v>
      </c>
      <c r="I253" s="92" t="s">
        <v>170</v>
      </c>
      <c r="J253" s="92">
        <f>VLOOKUP(B253,'[1]09.02.2026'!$C$1543:$J$2063,8,0)</f>
        <v>0</v>
      </c>
      <c r="K253" s="92">
        <f t="shared" si="10"/>
        <v>0</v>
      </c>
      <c r="L253" s="77"/>
      <c r="M253" s="77"/>
      <c r="N253" s="77"/>
      <c r="O253" s="77">
        <v>1</v>
      </c>
      <c r="P253" s="77"/>
      <c r="Q253" s="136"/>
      <c r="R253" s="136"/>
      <c r="S253" s="136"/>
      <c r="T253" s="73">
        <f t="shared" si="11"/>
        <v>0</v>
      </c>
      <c r="U253" s="73"/>
      <c r="V253" s="182"/>
      <c r="W253" s="163"/>
      <c r="X253" s="60">
        <f>VLOOKUP(B253,'[3]ВОМ КГ-3 СОЭКС'!$C$3:$G$2063,5,0)</f>
        <v>192.8</v>
      </c>
      <c r="Y253" s="161">
        <f t="shared" si="9"/>
        <v>0</v>
      </c>
    </row>
    <row r="254" spans="1:25" x14ac:dyDescent="0.3">
      <c r="A254" s="131" t="s">
        <v>809</v>
      </c>
      <c r="B254" s="132" t="s">
        <v>2964</v>
      </c>
      <c r="C254" s="132" t="s">
        <v>4496</v>
      </c>
      <c r="D254" s="92">
        <v>1</v>
      </c>
      <c r="E254" s="133">
        <v>40.1</v>
      </c>
      <c r="F254" s="134">
        <v>40.1</v>
      </c>
      <c r="G254" s="135">
        <v>1.95</v>
      </c>
      <c r="H254" s="135">
        <v>1.95</v>
      </c>
      <c r="I254" s="92" t="s">
        <v>170</v>
      </c>
      <c r="J254" s="92">
        <f>VLOOKUP(B254,'[1]09.02.2026'!$C$1543:$J$2063,8,0)</f>
        <v>0</v>
      </c>
      <c r="K254" s="92">
        <f t="shared" si="10"/>
        <v>0</v>
      </c>
      <c r="L254" s="77"/>
      <c r="M254" s="77"/>
      <c r="N254" s="77"/>
      <c r="O254" s="77">
        <v>1</v>
      </c>
      <c r="P254" s="77"/>
      <c r="Q254" s="136"/>
      <c r="R254" s="136"/>
      <c r="S254" s="136"/>
      <c r="T254" s="73">
        <f t="shared" si="11"/>
        <v>0</v>
      </c>
      <c r="U254" s="73"/>
      <c r="V254" s="182"/>
      <c r="W254" s="163"/>
      <c r="X254" s="60">
        <f>VLOOKUP(B254,'[3]ВОМ КГ-3 СОЭКС'!$C$3:$G$2063,5,0)</f>
        <v>40.1</v>
      </c>
      <c r="Y254" s="161">
        <f t="shared" si="9"/>
        <v>0</v>
      </c>
    </row>
    <row r="255" spans="1:25" x14ac:dyDescent="0.3">
      <c r="A255" s="131" t="s">
        <v>812</v>
      </c>
      <c r="B255" s="132" t="s">
        <v>2965</v>
      </c>
      <c r="C255" s="132" t="s">
        <v>4497</v>
      </c>
      <c r="D255" s="92">
        <v>1</v>
      </c>
      <c r="E255" s="133">
        <v>37.4</v>
      </c>
      <c r="F255" s="134">
        <v>37.4</v>
      </c>
      <c r="G255" s="135">
        <v>1.82</v>
      </c>
      <c r="H255" s="135">
        <v>1.82</v>
      </c>
      <c r="I255" s="92" t="s">
        <v>170</v>
      </c>
      <c r="J255" s="92">
        <f>VLOOKUP(B255,'[1]09.02.2026'!$C$1543:$J$2063,8,0)</f>
        <v>0</v>
      </c>
      <c r="K255" s="92">
        <f t="shared" si="10"/>
        <v>0</v>
      </c>
      <c r="L255" s="77"/>
      <c r="M255" s="77"/>
      <c r="N255" s="77"/>
      <c r="O255" s="77">
        <v>1</v>
      </c>
      <c r="P255" s="77"/>
      <c r="Q255" s="136"/>
      <c r="R255" s="136"/>
      <c r="S255" s="136"/>
      <c r="T255" s="73">
        <f t="shared" si="11"/>
        <v>0</v>
      </c>
      <c r="U255" s="73"/>
      <c r="V255" s="182"/>
      <c r="W255" s="163"/>
      <c r="X255" s="60">
        <f>VLOOKUP(B255,'[3]ВОМ КГ-3 СОЭКС'!$C$3:$G$2063,5,0)</f>
        <v>37.4</v>
      </c>
      <c r="Y255" s="161">
        <f t="shared" si="9"/>
        <v>0</v>
      </c>
    </row>
    <row r="256" spans="1:25" x14ac:dyDescent="0.3">
      <c r="A256" s="131" t="s">
        <v>815</v>
      </c>
      <c r="B256" s="132" t="s">
        <v>2966</v>
      </c>
      <c r="C256" s="132" t="s">
        <v>4498</v>
      </c>
      <c r="D256" s="92">
        <v>1</v>
      </c>
      <c r="E256" s="133">
        <v>55.6</v>
      </c>
      <c r="F256" s="134">
        <v>55.6</v>
      </c>
      <c r="G256" s="135">
        <v>2.71</v>
      </c>
      <c r="H256" s="135">
        <v>2.71</v>
      </c>
      <c r="I256" s="92" t="s">
        <v>170</v>
      </c>
      <c r="J256" s="92">
        <f>VLOOKUP(B256,'[1]09.02.2026'!$C$1543:$J$2063,8,0)</f>
        <v>0</v>
      </c>
      <c r="K256" s="92">
        <f t="shared" si="10"/>
        <v>0</v>
      </c>
      <c r="L256" s="77"/>
      <c r="M256" s="77"/>
      <c r="N256" s="77"/>
      <c r="O256" s="77">
        <v>1</v>
      </c>
      <c r="P256" s="77"/>
      <c r="Q256" s="136"/>
      <c r="R256" s="136"/>
      <c r="S256" s="136"/>
      <c r="T256" s="73">
        <f t="shared" si="11"/>
        <v>0</v>
      </c>
      <c r="U256" s="73"/>
      <c r="V256" s="182"/>
      <c r="W256" s="163"/>
      <c r="X256" s="60">
        <f>VLOOKUP(B256,'[3]ВОМ КГ-3 СОЭКС'!$C$3:$G$2063,5,0)</f>
        <v>55.6</v>
      </c>
      <c r="Y256" s="161">
        <f t="shared" si="9"/>
        <v>0</v>
      </c>
    </row>
    <row r="257" spans="1:25" x14ac:dyDescent="0.3">
      <c r="A257" s="131" t="s">
        <v>818</v>
      </c>
      <c r="B257" s="132" t="s">
        <v>2967</v>
      </c>
      <c r="C257" s="132" t="s">
        <v>4499</v>
      </c>
      <c r="D257" s="92">
        <v>1</v>
      </c>
      <c r="E257" s="133">
        <v>58.4</v>
      </c>
      <c r="F257" s="134">
        <v>58.4</v>
      </c>
      <c r="G257" s="135">
        <v>2.85</v>
      </c>
      <c r="H257" s="135">
        <v>2.85</v>
      </c>
      <c r="I257" s="92" t="s">
        <v>170</v>
      </c>
      <c r="J257" s="92">
        <f>VLOOKUP(B257,'[1]09.02.2026'!$C$1543:$J$2063,8,0)</f>
        <v>0</v>
      </c>
      <c r="K257" s="92">
        <f t="shared" si="10"/>
        <v>0</v>
      </c>
      <c r="L257" s="77"/>
      <c r="M257" s="77"/>
      <c r="N257" s="77"/>
      <c r="O257" s="77">
        <v>1</v>
      </c>
      <c r="P257" s="77"/>
      <c r="Q257" s="136"/>
      <c r="R257" s="136"/>
      <c r="S257" s="136"/>
      <c r="T257" s="73">
        <f t="shared" si="11"/>
        <v>0</v>
      </c>
      <c r="U257" s="73"/>
      <c r="V257" s="182"/>
      <c r="W257" s="163"/>
      <c r="X257" s="60">
        <f>VLOOKUP(B257,'[3]ВОМ КГ-3 СОЭКС'!$C$3:$G$2063,5,0)</f>
        <v>58.4</v>
      </c>
      <c r="Y257" s="161">
        <f t="shared" si="9"/>
        <v>0</v>
      </c>
    </row>
    <row r="258" spans="1:25" x14ac:dyDescent="0.3">
      <c r="A258" s="131" t="s">
        <v>821</v>
      </c>
      <c r="B258" s="132" t="s">
        <v>2968</v>
      </c>
      <c r="C258" s="132" t="s">
        <v>4500</v>
      </c>
      <c r="D258" s="92">
        <v>2</v>
      </c>
      <c r="E258" s="133">
        <v>42.5</v>
      </c>
      <c r="F258" s="134">
        <v>85</v>
      </c>
      <c r="G258" s="135">
        <v>2.06</v>
      </c>
      <c r="H258" s="135">
        <v>4.12</v>
      </c>
      <c r="I258" s="92" t="s">
        <v>170</v>
      </c>
      <c r="J258" s="92">
        <f>VLOOKUP(B258,'[1]09.02.2026'!$C$1543:$J$2063,8,0)</f>
        <v>0</v>
      </c>
      <c r="K258" s="92">
        <f t="shared" si="10"/>
        <v>0</v>
      </c>
      <c r="L258" s="77"/>
      <c r="M258" s="77"/>
      <c r="N258" s="77"/>
      <c r="O258" s="77">
        <v>1</v>
      </c>
      <c r="P258" s="77">
        <v>1</v>
      </c>
      <c r="Q258" s="136"/>
      <c r="R258" s="136"/>
      <c r="S258" s="136"/>
      <c r="T258" s="73">
        <f t="shared" si="11"/>
        <v>0</v>
      </c>
      <c r="U258" s="73"/>
      <c r="V258" s="182"/>
      <c r="W258" s="163"/>
      <c r="X258" s="60">
        <f>VLOOKUP(B258,'[3]ВОМ КГ-3 СОЭКС'!$C$3:$G$2063,5,0)</f>
        <v>85</v>
      </c>
      <c r="Y258" s="161">
        <f t="shared" si="9"/>
        <v>0</v>
      </c>
    </row>
    <row r="259" spans="1:25" x14ac:dyDescent="0.3">
      <c r="A259" s="131" t="s">
        <v>824</v>
      </c>
      <c r="B259" s="132" t="s">
        <v>2969</v>
      </c>
      <c r="C259" s="132" t="s">
        <v>4501</v>
      </c>
      <c r="D259" s="92">
        <v>1</v>
      </c>
      <c r="E259" s="133">
        <v>41.8</v>
      </c>
      <c r="F259" s="134">
        <v>41.8</v>
      </c>
      <c r="G259" s="135">
        <v>2.0299999999999998</v>
      </c>
      <c r="H259" s="135">
        <v>2.0299999999999998</v>
      </c>
      <c r="I259" s="92" t="s">
        <v>170</v>
      </c>
      <c r="J259" s="92">
        <f>VLOOKUP(B259,'[1]09.02.2026'!$C$1543:$J$2063,8,0)</f>
        <v>0</v>
      </c>
      <c r="K259" s="92">
        <f t="shared" si="10"/>
        <v>0</v>
      </c>
      <c r="L259" s="77"/>
      <c r="M259" s="77"/>
      <c r="N259" s="77"/>
      <c r="O259" s="77">
        <v>1</v>
      </c>
      <c r="P259" s="77"/>
      <c r="Q259" s="136"/>
      <c r="R259" s="136"/>
      <c r="S259" s="136"/>
      <c r="T259" s="73">
        <f t="shared" si="11"/>
        <v>0</v>
      </c>
      <c r="U259" s="73"/>
      <c r="V259" s="182"/>
      <c r="W259" s="163"/>
      <c r="X259" s="60">
        <f>VLOOKUP(B259,'[3]ВОМ КГ-3 СОЭКС'!$C$3:$G$2063,5,0)</f>
        <v>41.8</v>
      </c>
      <c r="Y259" s="161">
        <f t="shared" ref="Y259:Y322" si="12">F259-X259</f>
        <v>0</v>
      </c>
    </row>
    <row r="260" spans="1:25" x14ac:dyDescent="0.3">
      <c r="A260" s="131" t="s">
        <v>827</v>
      </c>
      <c r="B260" s="132" t="s">
        <v>2970</v>
      </c>
      <c r="C260" s="132" t="s">
        <v>4502</v>
      </c>
      <c r="D260" s="92">
        <v>1</v>
      </c>
      <c r="E260" s="133">
        <v>275.7</v>
      </c>
      <c r="F260" s="134">
        <v>275.7</v>
      </c>
      <c r="G260" s="135">
        <v>13.4</v>
      </c>
      <c r="H260" s="135">
        <v>13.4</v>
      </c>
      <c r="I260" s="92" t="s">
        <v>170</v>
      </c>
      <c r="J260" s="92">
        <f>VLOOKUP(B260,'[1]09.02.2026'!$C$1543:$J$2063,8,0)</f>
        <v>0</v>
      </c>
      <c r="K260" s="92">
        <f t="shared" ref="K260:K323" si="13">J260*E260</f>
        <v>0</v>
      </c>
      <c r="L260" s="77"/>
      <c r="M260" s="77"/>
      <c r="N260" s="77"/>
      <c r="O260" s="77">
        <v>1</v>
      </c>
      <c r="P260" s="77"/>
      <c r="Q260" s="136"/>
      <c r="R260" s="136"/>
      <c r="S260" s="136"/>
      <c r="T260" s="73">
        <f t="shared" ref="T260:T323" si="14">D260-L260-M260-N260-O260-P260-Q260-R260-S260</f>
        <v>0</v>
      </c>
      <c r="U260" s="73"/>
      <c r="V260" s="182"/>
      <c r="W260" s="163"/>
      <c r="X260" s="60">
        <f>VLOOKUP(B260,'[3]ВОМ КГ-3 СОЭКС'!$C$3:$G$2063,5,0)</f>
        <v>275.7</v>
      </c>
      <c r="Y260" s="161">
        <f t="shared" si="12"/>
        <v>0</v>
      </c>
    </row>
    <row r="261" spans="1:25" x14ac:dyDescent="0.3">
      <c r="A261" s="131" t="s">
        <v>830</v>
      </c>
      <c r="B261" s="132" t="s">
        <v>2971</v>
      </c>
      <c r="C261" s="132" t="s">
        <v>4503</v>
      </c>
      <c r="D261" s="92">
        <v>1</v>
      </c>
      <c r="E261" s="133">
        <v>256</v>
      </c>
      <c r="F261" s="134">
        <v>256</v>
      </c>
      <c r="G261" s="135">
        <v>12.45</v>
      </c>
      <c r="H261" s="135">
        <v>12.45</v>
      </c>
      <c r="I261" s="92" t="s">
        <v>170</v>
      </c>
      <c r="J261" s="92">
        <f>VLOOKUP(B261,'[1]09.02.2026'!$C$1543:$J$2063,8,0)</f>
        <v>0</v>
      </c>
      <c r="K261" s="92">
        <f t="shared" si="13"/>
        <v>0</v>
      </c>
      <c r="L261" s="77"/>
      <c r="M261" s="77"/>
      <c r="N261" s="77"/>
      <c r="O261" s="77">
        <v>1</v>
      </c>
      <c r="P261" s="77"/>
      <c r="Q261" s="136"/>
      <c r="R261" s="136"/>
      <c r="S261" s="136"/>
      <c r="T261" s="73">
        <f t="shared" si="14"/>
        <v>0</v>
      </c>
      <c r="U261" s="73"/>
      <c r="V261" s="182"/>
      <c r="W261" s="163"/>
      <c r="X261" s="60">
        <f>VLOOKUP(B261,'[3]ВОМ КГ-3 СОЭКС'!$C$3:$G$2063,5,0)</f>
        <v>256</v>
      </c>
      <c r="Y261" s="161">
        <f t="shared" si="12"/>
        <v>0</v>
      </c>
    </row>
    <row r="262" spans="1:25" x14ac:dyDescent="0.3">
      <c r="A262" s="131" t="s">
        <v>833</v>
      </c>
      <c r="B262" s="132" t="s">
        <v>2972</v>
      </c>
      <c r="C262" s="132" t="s">
        <v>4504</v>
      </c>
      <c r="D262" s="92">
        <v>2</v>
      </c>
      <c r="E262" s="133">
        <v>45.6</v>
      </c>
      <c r="F262" s="134">
        <v>91.2</v>
      </c>
      <c r="G262" s="135">
        <v>2.21</v>
      </c>
      <c r="H262" s="135">
        <v>4.42</v>
      </c>
      <c r="I262" s="92" t="s">
        <v>170</v>
      </c>
      <c r="J262" s="92">
        <f>VLOOKUP(B262,'[1]09.02.2026'!$C$1543:$J$2063,8,0)</f>
        <v>0</v>
      </c>
      <c r="K262" s="92">
        <f t="shared" si="13"/>
        <v>0</v>
      </c>
      <c r="L262" s="77"/>
      <c r="M262" s="77"/>
      <c r="N262" s="77"/>
      <c r="O262" s="77">
        <v>1</v>
      </c>
      <c r="P262" s="77">
        <v>1</v>
      </c>
      <c r="Q262" s="136"/>
      <c r="R262" s="136"/>
      <c r="S262" s="136"/>
      <c r="T262" s="73">
        <f t="shared" si="14"/>
        <v>0</v>
      </c>
      <c r="U262" s="73"/>
      <c r="V262" s="182"/>
      <c r="W262" s="163"/>
      <c r="X262" s="60">
        <f>VLOOKUP(B262,'[3]ВОМ КГ-3 СОЭКС'!$C$3:$G$2063,5,0)</f>
        <v>91.2</v>
      </c>
      <c r="Y262" s="161">
        <f t="shared" si="12"/>
        <v>0</v>
      </c>
    </row>
    <row r="263" spans="1:25" x14ac:dyDescent="0.3">
      <c r="A263" s="131" t="s">
        <v>836</v>
      </c>
      <c r="B263" s="132" t="s">
        <v>2973</v>
      </c>
      <c r="C263" s="132" t="s">
        <v>4505</v>
      </c>
      <c r="D263" s="92">
        <v>2</v>
      </c>
      <c r="E263" s="133">
        <v>30</v>
      </c>
      <c r="F263" s="134">
        <v>60</v>
      </c>
      <c r="G263" s="135">
        <v>1.47</v>
      </c>
      <c r="H263" s="135">
        <v>2.94</v>
      </c>
      <c r="I263" s="92" t="s">
        <v>170</v>
      </c>
      <c r="J263" s="92">
        <f>VLOOKUP(B263,'[1]09.02.2026'!$C$1543:$J$2063,8,0)</f>
        <v>0</v>
      </c>
      <c r="K263" s="92">
        <f t="shared" si="13"/>
        <v>0</v>
      </c>
      <c r="L263" s="77"/>
      <c r="M263" s="77"/>
      <c r="N263" s="77"/>
      <c r="O263" s="77">
        <v>1</v>
      </c>
      <c r="P263" s="77">
        <v>1</v>
      </c>
      <c r="Q263" s="136"/>
      <c r="R263" s="136"/>
      <c r="S263" s="136"/>
      <c r="T263" s="73">
        <f t="shared" si="14"/>
        <v>0</v>
      </c>
      <c r="U263" s="73"/>
      <c r="V263" s="182"/>
      <c r="W263" s="163"/>
      <c r="X263" s="60">
        <f>VLOOKUP(B263,'[3]ВОМ КГ-3 СОЭКС'!$C$3:$G$2063,5,0)</f>
        <v>60</v>
      </c>
      <c r="Y263" s="161">
        <f t="shared" si="12"/>
        <v>0</v>
      </c>
    </row>
    <row r="264" spans="1:25" x14ac:dyDescent="0.3">
      <c r="A264" s="131" t="s">
        <v>839</v>
      </c>
      <c r="B264" s="132" t="s">
        <v>2974</v>
      </c>
      <c r="C264" s="132" t="s">
        <v>4506</v>
      </c>
      <c r="D264" s="92">
        <v>1</v>
      </c>
      <c r="E264" s="133">
        <v>80.2</v>
      </c>
      <c r="F264" s="134">
        <v>80.2</v>
      </c>
      <c r="G264" s="135">
        <v>3.89</v>
      </c>
      <c r="H264" s="135">
        <v>3.89</v>
      </c>
      <c r="I264" s="92" t="s">
        <v>170</v>
      </c>
      <c r="J264" s="92">
        <f>VLOOKUP(B264,'[1]09.02.2026'!$C$1543:$J$2063,8,0)</f>
        <v>0</v>
      </c>
      <c r="K264" s="92">
        <f t="shared" si="13"/>
        <v>0</v>
      </c>
      <c r="L264" s="77"/>
      <c r="M264" s="77"/>
      <c r="N264" s="77"/>
      <c r="O264" s="77">
        <v>1</v>
      </c>
      <c r="P264" s="77"/>
      <c r="Q264" s="136"/>
      <c r="R264" s="136"/>
      <c r="S264" s="136"/>
      <c r="T264" s="73">
        <f t="shared" si="14"/>
        <v>0</v>
      </c>
      <c r="U264" s="73"/>
      <c r="V264" s="182"/>
      <c r="W264" s="163"/>
      <c r="X264" s="60">
        <f>VLOOKUP(B264,'[3]ВОМ КГ-3 СОЭКС'!$C$3:$G$2063,5,0)</f>
        <v>80.2</v>
      </c>
      <c r="Y264" s="161">
        <f t="shared" si="12"/>
        <v>0</v>
      </c>
    </row>
    <row r="265" spans="1:25" x14ac:dyDescent="0.3">
      <c r="A265" s="131" t="s">
        <v>842</v>
      </c>
      <c r="B265" s="132" t="s">
        <v>2975</v>
      </c>
      <c r="C265" s="132" t="s">
        <v>4507</v>
      </c>
      <c r="D265" s="92">
        <v>1</v>
      </c>
      <c r="E265" s="133">
        <v>73.099999999999994</v>
      </c>
      <c r="F265" s="134">
        <v>73.099999999999994</v>
      </c>
      <c r="G265" s="135">
        <v>3.56</v>
      </c>
      <c r="H265" s="135">
        <v>3.56</v>
      </c>
      <c r="I265" s="92" t="s">
        <v>170</v>
      </c>
      <c r="J265" s="92">
        <f>VLOOKUP(B265,'[1]09.02.2026'!$C$1543:$J$2063,8,0)</f>
        <v>0</v>
      </c>
      <c r="K265" s="92">
        <f t="shared" si="13"/>
        <v>0</v>
      </c>
      <c r="L265" s="77"/>
      <c r="M265" s="77"/>
      <c r="N265" s="77"/>
      <c r="O265" s="77">
        <v>1</v>
      </c>
      <c r="P265" s="77"/>
      <c r="Q265" s="136"/>
      <c r="R265" s="136"/>
      <c r="S265" s="136"/>
      <c r="T265" s="73">
        <f t="shared" si="14"/>
        <v>0</v>
      </c>
      <c r="U265" s="73"/>
      <c r="V265" s="182"/>
      <c r="W265" s="163"/>
      <c r="X265" s="60">
        <f>VLOOKUP(B265,'[3]ВОМ КГ-3 СОЭКС'!$C$3:$G$2063,5,0)</f>
        <v>73.099999999999994</v>
      </c>
      <c r="Y265" s="161">
        <f t="shared" si="12"/>
        <v>0</v>
      </c>
    </row>
    <row r="266" spans="1:25" x14ac:dyDescent="0.3">
      <c r="A266" s="131" t="s">
        <v>845</v>
      </c>
      <c r="B266" s="132" t="s">
        <v>2976</v>
      </c>
      <c r="C266" s="132" t="s">
        <v>4508</v>
      </c>
      <c r="D266" s="92">
        <v>1</v>
      </c>
      <c r="E266" s="133">
        <v>46.6</v>
      </c>
      <c r="F266" s="134">
        <v>46.6</v>
      </c>
      <c r="G266" s="135">
        <v>2.2599999999999998</v>
      </c>
      <c r="H266" s="135">
        <v>2.2599999999999998</v>
      </c>
      <c r="I266" s="92" t="s">
        <v>170</v>
      </c>
      <c r="J266" s="92">
        <f>VLOOKUP(B266,'[1]09.02.2026'!$C$1543:$J$2063,8,0)</f>
        <v>0</v>
      </c>
      <c r="K266" s="92">
        <f t="shared" si="13"/>
        <v>0</v>
      </c>
      <c r="L266" s="77"/>
      <c r="M266" s="77"/>
      <c r="N266" s="77"/>
      <c r="O266" s="77">
        <v>1</v>
      </c>
      <c r="P266" s="77"/>
      <c r="Q266" s="136"/>
      <c r="R266" s="136"/>
      <c r="S266" s="136"/>
      <c r="T266" s="73">
        <f t="shared" si="14"/>
        <v>0</v>
      </c>
      <c r="U266" s="73"/>
      <c r="V266" s="182"/>
      <c r="W266" s="163"/>
      <c r="X266" s="60">
        <f>VLOOKUP(B266,'[3]ВОМ КГ-3 СОЭКС'!$C$3:$G$2063,5,0)</f>
        <v>46.6</v>
      </c>
      <c r="Y266" s="161">
        <f t="shared" si="12"/>
        <v>0</v>
      </c>
    </row>
    <row r="267" spans="1:25" x14ac:dyDescent="0.3">
      <c r="A267" s="131" t="s">
        <v>848</v>
      </c>
      <c r="B267" s="132" t="s">
        <v>2977</v>
      </c>
      <c r="C267" s="132" t="s">
        <v>4509</v>
      </c>
      <c r="D267" s="92">
        <v>1</v>
      </c>
      <c r="E267" s="133">
        <v>48.9</v>
      </c>
      <c r="F267" s="134">
        <v>48.9</v>
      </c>
      <c r="G267" s="135">
        <v>2.37</v>
      </c>
      <c r="H267" s="135">
        <v>2.37</v>
      </c>
      <c r="I267" s="92" t="s">
        <v>170</v>
      </c>
      <c r="J267" s="92">
        <f>VLOOKUP(B267,'[1]09.02.2026'!$C$1543:$J$2063,8,0)</f>
        <v>0</v>
      </c>
      <c r="K267" s="92">
        <f t="shared" si="13"/>
        <v>0</v>
      </c>
      <c r="L267" s="77"/>
      <c r="M267" s="77"/>
      <c r="N267" s="77"/>
      <c r="O267" s="77">
        <v>1</v>
      </c>
      <c r="P267" s="77"/>
      <c r="Q267" s="136"/>
      <c r="R267" s="136"/>
      <c r="S267" s="136"/>
      <c r="T267" s="73">
        <f t="shared" si="14"/>
        <v>0</v>
      </c>
      <c r="U267" s="73"/>
      <c r="V267" s="182"/>
      <c r="W267" s="163"/>
      <c r="X267" s="60">
        <f>VLOOKUP(B267,'[3]ВОМ КГ-3 СОЭКС'!$C$3:$G$2063,5,0)</f>
        <v>48.9</v>
      </c>
      <c r="Y267" s="161">
        <f t="shared" si="12"/>
        <v>0</v>
      </c>
    </row>
    <row r="268" spans="1:25" x14ac:dyDescent="0.3">
      <c r="A268" s="131" t="s">
        <v>851</v>
      </c>
      <c r="B268" s="132" t="s">
        <v>2978</v>
      </c>
      <c r="C268" s="132" t="s">
        <v>4510</v>
      </c>
      <c r="D268" s="92">
        <v>1</v>
      </c>
      <c r="E268" s="133">
        <v>13.9</v>
      </c>
      <c r="F268" s="134">
        <v>13.9</v>
      </c>
      <c r="G268" s="135">
        <v>0.69</v>
      </c>
      <c r="H268" s="135">
        <v>0.69</v>
      </c>
      <c r="I268" s="92" t="s">
        <v>170</v>
      </c>
      <c r="J268" s="92">
        <f>VLOOKUP(B268,'[1]09.02.2026'!$C$1543:$J$2063,8,0)</f>
        <v>0</v>
      </c>
      <c r="K268" s="92">
        <f t="shared" si="13"/>
        <v>0</v>
      </c>
      <c r="L268" s="77"/>
      <c r="M268" s="77"/>
      <c r="N268" s="77"/>
      <c r="O268" s="77">
        <v>1</v>
      </c>
      <c r="P268" s="77"/>
      <c r="Q268" s="136"/>
      <c r="R268" s="136"/>
      <c r="S268" s="136"/>
      <c r="T268" s="73">
        <f t="shared" si="14"/>
        <v>0</v>
      </c>
      <c r="U268" s="73"/>
      <c r="V268" s="182"/>
      <c r="W268" s="163"/>
      <c r="X268" s="60">
        <f>VLOOKUP(B268,'[3]ВОМ КГ-3 СОЭКС'!$C$3:$G$2063,5,0)</f>
        <v>13.9</v>
      </c>
      <c r="Y268" s="161">
        <f t="shared" si="12"/>
        <v>0</v>
      </c>
    </row>
    <row r="269" spans="1:25" x14ac:dyDescent="0.3">
      <c r="A269" s="131" t="s">
        <v>854</v>
      </c>
      <c r="B269" s="132" t="s">
        <v>2979</v>
      </c>
      <c r="C269" s="132" t="s">
        <v>4511</v>
      </c>
      <c r="D269" s="92">
        <v>1</v>
      </c>
      <c r="E269" s="133">
        <v>52</v>
      </c>
      <c r="F269" s="134">
        <v>52</v>
      </c>
      <c r="G269" s="135">
        <v>2.52</v>
      </c>
      <c r="H269" s="135">
        <v>2.52</v>
      </c>
      <c r="I269" s="92" t="s">
        <v>170</v>
      </c>
      <c r="J269" s="92">
        <f>VLOOKUP(B269,'[1]09.02.2026'!$C$1543:$J$2063,8,0)</f>
        <v>0</v>
      </c>
      <c r="K269" s="92">
        <f t="shared" si="13"/>
        <v>0</v>
      </c>
      <c r="L269" s="77"/>
      <c r="M269" s="77"/>
      <c r="N269" s="77"/>
      <c r="O269" s="77"/>
      <c r="P269" s="77">
        <v>1</v>
      </c>
      <c r="Q269" s="136"/>
      <c r="R269" s="136"/>
      <c r="S269" s="136"/>
      <c r="T269" s="73">
        <f t="shared" si="14"/>
        <v>0</v>
      </c>
      <c r="U269" s="73"/>
      <c r="V269" s="182"/>
      <c r="W269" s="163"/>
      <c r="X269" s="60">
        <f>VLOOKUP(B269,'[3]ВОМ КГ-3 СОЭКС'!$C$3:$G$2063,5,0)</f>
        <v>52</v>
      </c>
      <c r="Y269" s="161">
        <f t="shared" si="12"/>
        <v>0</v>
      </c>
    </row>
    <row r="270" spans="1:25" x14ac:dyDescent="0.3">
      <c r="A270" s="131" t="s">
        <v>857</v>
      </c>
      <c r="B270" s="132" t="s">
        <v>2980</v>
      </c>
      <c r="C270" s="132" t="s">
        <v>4512</v>
      </c>
      <c r="D270" s="92">
        <v>1</v>
      </c>
      <c r="E270" s="133">
        <v>48.9</v>
      </c>
      <c r="F270" s="134">
        <v>48.9</v>
      </c>
      <c r="G270" s="135">
        <v>2.37</v>
      </c>
      <c r="H270" s="135">
        <v>2.37</v>
      </c>
      <c r="I270" s="92" t="s">
        <v>170</v>
      </c>
      <c r="J270" s="92">
        <f>VLOOKUP(B270,'[1]09.02.2026'!$C$1543:$J$2063,8,0)</f>
        <v>0</v>
      </c>
      <c r="K270" s="92">
        <f t="shared" si="13"/>
        <v>0</v>
      </c>
      <c r="L270" s="77"/>
      <c r="M270" s="77"/>
      <c r="N270" s="77"/>
      <c r="O270" s="77"/>
      <c r="P270" s="77">
        <v>1</v>
      </c>
      <c r="Q270" s="136"/>
      <c r="R270" s="136"/>
      <c r="S270" s="136"/>
      <c r="T270" s="73">
        <f t="shared" si="14"/>
        <v>0</v>
      </c>
      <c r="U270" s="73"/>
      <c r="V270" s="182"/>
      <c r="W270" s="163"/>
      <c r="X270" s="60">
        <f>VLOOKUP(B270,'[3]ВОМ КГ-3 СОЭКС'!$C$3:$G$2063,5,0)</f>
        <v>48.9</v>
      </c>
      <c r="Y270" s="161">
        <f t="shared" si="12"/>
        <v>0</v>
      </c>
    </row>
    <row r="271" spans="1:25" x14ac:dyDescent="0.3">
      <c r="A271" s="131" t="s">
        <v>860</v>
      </c>
      <c r="B271" s="132" t="s">
        <v>2981</v>
      </c>
      <c r="C271" s="132" t="s">
        <v>4513</v>
      </c>
      <c r="D271" s="92">
        <v>1</v>
      </c>
      <c r="E271" s="133">
        <v>43.2</v>
      </c>
      <c r="F271" s="134">
        <v>43.2</v>
      </c>
      <c r="G271" s="135">
        <v>2.09</v>
      </c>
      <c r="H271" s="135">
        <v>2.09</v>
      </c>
      <c r="I271" s="92" t="s">
        <v>170</v>
      </c>
      <c r="J271" s="92">
        <f>VLOOKUP(B271,'[1]09.02.2026'!$C$1543:$J$2063,8,0)</f>
        <v>0</v>
      </c>
      <c r="K271" s="92">
        <f t="shared" si="13"/>
        <v>0</v>
      </c>
      <c r="L271" s="77"/>
      <c r="M271" s="77"/>
      <c r="N271" s="77"/>
      <c r="O271" s="77"/>
      <c r="P271" s="77">
        <v>1</v>
      </c>
      <c r="Q271" s="136"/>
      <c r="R271" s="136"/>
      <c r="S271" s="136"/>
      <c r="T271" s="73">
        <f t="shared" si="14"/>
        <v>0</v>
      </c>
      <c r="U271" s="73"/>
      <c r="V271" s="182"/>
      <c r="W271" s="163"/>
      <c r="X271" s="60">
        <f>VLOOKUP(B271,'[3]ВОМ КГ-3 СОЭКС'!$C$3:$G$2063,5,0)</f>
        <v>43.2</v>
      </c>
      <c r="Y271" s="161">
        <f t="shared" si="12"/>
        <v>0</v>
      </c>
    </row>
    <row r="272" spans="1:25" x14ac:dyDescent="0.3">
      <c r="A272" s="131" t="s">
        <v>863</v>
      </c>
      <c r="B272" s="132" t="s">
        <v>2982</v>
      </c>
      <c r="C272" s="132" t="s">
        <v>4514</v>
      </c>
      <c r="D272" s="92">
        <v>1</v>
      </c>
      <c r="E272" s="133">
        <v>82.4</v>
      </c>
      <c r="F272" s="134">
        <v>82.4</v>
      </c>
      <c r="G272" s="135">
        <v>4.01</v>
      </c>
      <c r="H272" s="135">
        <v>4.01</v>
      </c>
      <c r="I272" s="92" t="s">
        <v>170</v>
      </c>
      <c r="J272" s="92">
        <f>VLOOKUP(B272,'[1]09.02.2026'!$C$1543:$J$2063,8,0)</f>
        <v>0</v>
      </c>
      <c r="K272" s="92">
        <f t="shared" si="13"/>
        <v>0</v>
      </c>
      <c r="L272" s="77"/>
      <c r="M272" s="77"/>
      <c r="N272" s="77"/>
      <c r="O272" s="77"/>
      <c r="P272" s="77">
        <v>1</v>
      </c>
      <c r="Q272" s="136"/>
      <c r="R272" s="136"/>
      <c r="S272" s="136"/>
      <c r="T272" s="73">
        <f t="shared" si="14"/>
        <v>0</v>
      </c>
      <c r="U272" s="73"/>
      <c r="V272" s="182"/>
      <c r="W272" s="163"/>
      <c r="X272" s="60">
        <f>VLOOKUP(B272,'[3]ВОМ КГ-3 СОЭКС'!$C$3:$G$2063,5,0)</f>
        <v>82.4</v>
      </c>
      <c r="Y272" s="161">
        <f t="shared" si="12"/>
        <v>0</v>
      </c>
    </row>
    <row r="273" spans="1:25" x14ac:dyDescent="0.3">
      <c r="A273" s="131" t="s">
        <v>866</v>
      </c>
      <c r="B273" s="132" t="s">
        <v>2983</v>
      </c>
      <c r="C273" s="132" t="s">
        <v>4515</v>
      </c>
      <c r="D273" s="92">
        <v>1</v>
      </c>
      <c r="E273" s="133">
        <v>54.2</v>
      </c>
      <c r="F273" s="134">
        <v>54.2</v>
      </c>
      <c r="G273" s="135">
        <v>2.64</v>
      </c>
      <c r="H273" s="135">
        <v>2.64</v>
      </c>
      <c r="I273" s="92" t="s">
        <v>170</v>
      </c>
      <c r="J273" s="92">
        <f>VLOOKUP(B273,'[1]09.02.2026'!$C$1543:$J$2063,8,0)</f>
        <v>0</v>
      </c>
      <c r="K273" s="92">
        <f t="shared" si="13"/>
        <v>0</v>
      </c>
      <c r="L273" s="77"/>
      <c r="M273" s="77"/>
      <c r="N273" s="77"/>
      <c r="O273" s="77"/>
      <c r="P273" s="77">
        <v>1</v>
      </c>
      <c r="Q273" s="136"/>
      <c r="R273" s="136"/>
      <c r="S273" s="136"/>
      <c r="T273" s="73">
        <f t="shared" si="14"/>
        <v>0</v>
      </c>
      <c r="U273" s="73"/>
      <c r="V273" s="182"/>
      <c r="W273" s="163"/>
      <c r="X273" s="60">
        <f>VLOOKUP(B273,'[3]ВОМ КГ-3 СОЭКС'!$C$3:$G$2063,5,0)</f>
        <v>54.2</v>
      </c>
      <c r="Y273" s="161">
        <f t="shared" si="12"/>
        <v>0</v>
      </c>
    </row>
    <row r="274" spans="1:25" x14ac:dyDescent="0.3">
      <c r="A274" s="131" t="s">
        <v>869</v>
      </c>
      <c r="B274" s="132" t="s">
        <v>2984</v>
      </c>
      <c r="C274" s="132" t="s">
        <v>4516</v>
      </c>
      <c r="D274" s="92">
        <v>1</v>
      </c>
      <c r="E274" s="133">
        <v>80.3</v>
      </c>
      <c r="F274" s="134">
        <v>80.3</v>
      </c>
      <c r="G274" s="135">
        <v>3.9</v>
      </c>
      <c r="H274" s="135">
        <v>3.9</v>
      </c>
      <c r="I274" s="92" t="s">
        <v>170</v>
      </c>
      <c r="J274" s="92">
        <f>VLOOKUP(B274,'[1]09.02.2026'!$C$1543:$J$2063,8,0)</f>
        <v>0</v>
      </c>
      <c r="K274" s="92">
        <f t="shared" si="13"/>
        <v>0</v>
      </c>
      <c r="L274" s="77"/>
      <c r="M274" s="77"/>
      <c r="N274" s="77"/>
      <c r="O274" s="77"/>
      <c r="P274" s="77">
        <v>1</v>
      </c>
      <c r="Q274" s="136"/>
      <c r="R274" s="136"/>
      <c r="S274" s="136"/>
      <c r="T274" s="73">
        <f t="shared" si="14"/>
        <v>0</v>
      </c>
      <c r="U274" s="73"/>
      <c r="V274" s="182"/>
      <c r="W274" s="163"/>
      <c r="X274" s="60">
        <f>VLOOKUP(B274,'[3]ВОМ КГ-3 СОЭКС'!$C$3:$G$2063,5,0)</f>
        <v>80.3</v>
      </c>
      <c r="Y274" s="161">
        <f t="shared" si="12"/>
        <v>0</v>
      </c>
    </row>
    <row r="275" spans="1:25" x14ac:dyDescent="0.3">
      <c r="A275" s="131" t="s">
        <v>872</v>
      </c>
      <c r="B275" s="132" t="s">
        <v>2985</v>
      </c>
      <c r="C275" s="132" t="s">
        <v>4517</v>
      </c>
      <c r="D275" s="92">
        <v>1</v>
      </c>
      <c r="E275" s="133">
        <v>81.8</v>
      </c>
      <c r="F275" s="134">
        <v>81.8</v>
      </c>
      <c r="G275" s="135">
        <v>3.97</v>
      </c>
      <c r="H275" s="135">
        <v>3.97</v>
      </c>
      <c r="I275" s="92" t="s">
        <v>170</v>
      </c>
      <c r="J275" s="92">
        <f>VLOOKUP(B275,'[1]09.02.2026'!$C$1543:$J$2063,8,0)</f>
        <v>0</v>
      </c>
      <c r="K275" s="92">
        <f t="shared" si="13"/>
        <v>0</v>
      </c>
      <c r="L275" s="77"/>
      <c r="M275" s="77"/>
      <c r="N275" s="77"/>
      <c r="O275" s="77"/>
      <c r="P275" s="77">
        <v>1</v>
      </c>
      <c r="Q275" s="136"/>
      <c r="R275" s="136"/>
      <c r="S275" s="136"/>
      <c r="T275" s="73">
        <f t="shared" si="14"/>
        <v>0</v>
      </c>
      <c r="U275" s="73"/>
      <c r="V275" s="182"/>
      <c r="W275" s="163"/>
      <c r="X275" s="60">
        <f>VLOOKUP(B275,'[3]ВОМ КГ-3 СОЭКС'!$C$3:$G$2063,5,0)</f>
        <v>81.8</v>
      </c>
      <c r="Y275" s="161">
        <f t="shared" si="12"/>
        <v>0</v>
      </c>
    </row>
    <row r="276" spans="1:25" x14ac:dyDescent="0.3">
      <c r="A276" s="131" t="s">
        <v>875</v>
      </c>
      <c r="B276" s="132" t="s">
        <v>2986</v>
      </c>
      <c r="C276" s="132" t="s">
        <v>4518</v>
      </c>
      <c r="D276" s="92">
        <v>1</v>
      </c>
      <c r="E276" s="133">
        <v>200.1</v>
      </c>
      <c r="F276" s="134">
        <v>200.1</v>
      </c>
      <c r="G276" s="135">
        <v>9.73</v>
      </c>
      <c r="H276" s="135">
        <v>9.73</v>
      </c>
      <c r="I276" s="92" t="s">
        <v>170</v>
      </c>
      <c r="J276" s="92">
        <f>VLOOKUP(B276,'[1]09.02.2026'!$C$1543:$J$2063,8,0)</f>
        <v>0</v>
      </c>
      <c r="K276" s="92">
        <f t="shared" si="13"/>
        <v>0</v>
      </c>
      <c r="L276" s="77"/>
      <c r="M276" s="77"/>
      <c r="N276" s="77"/>
      <c r="O276" s="77"/>
      <c r="P276" s="77">
        <v>1</v>
      </c>
      <c r="Q276" s="136"/>
      <c r="R276" s="136"/>
      <c r="S276" s="136"/>
      <c r="T276" s="73">
        <f t="shared" si="14"/>
        <v>0</v>
      </c>
      <c r="U276" s="73"/>
      <c r="V276" s="182"/>
      <c r="W276" s="163"/>
      <c r="X276" s="60">
        <f>VLOOKUP(B276,'[3]ВОМ КГ-3 СОЭКС'!$C$3:$G$2063,5,0)</f>
        <v>200.1</v>
      </c>
      <c r="Y276" s="161">
        <f t="shared" si="12"/>
        <v>0</v>
      </c>
    </row>
    <row r="277" spans="1:25" x14ac:dyDescent="0.3">
      <c r="A277" s="131" t="s">
        <v>878</v>
      </c>
      <c r="B277" s="132" t="s">
        <v>2987</v>
      </c>
      <c r="C277" s="132" t="s">
        <v>4519</v>
      </c>
      <c r="D277" s="92">
        <v>1</v>
      </c>
      <c r="E277" s="133">
        <v>277.3</v>
      </c>
      <c r="F277" s="134">
        <v>277.3</v>
      </c>
      <c r="G277" s="135">
        <v>13.47</v>
      </c>
      <c r="H277" s="135">
        <v>13.47</v>
      </c>
      <c r="I277" s="92" t="s">
        <v>170</v>
      </c>
      <c r="J277" s="92">
        <f>VLOOKUP(B277,'[1]09.02.2026'!$C$1543:$J$2063,8,0)</f>
        <v>0</v>
      </c>
      <c r="K277" s="92">
        <f t="shared" si="13"/>
        <v>0</v>
      </c>
      <c r="L277" s="77"/>
      <c r="M277" s="77"/>
      <c r="N277" s="77"/>
      <c r="O277" s="77"/>
      <c r="P277" s="77">
        <v>1</v>
      </c>
      <c r="Q277" s="136"/>
      <c r="R277" s="136"/>
      <c r="S277" s="136"/>
      <c r="T277" s="73">
        <f t="shared" si="14"/>
        <v>0</v>
      </c>
      <c r="U277" s="73"/>
      <c r="V277" s="182"/>
      <c r="W277" s="163"/>
      <c r="X277" s="60">
        <f>VLOOKUP(B277,'[3]ВОМ КГ-3 СОЭКС'!$C$3:$G$2063,5,0)</f>
        <v>277.3</v>
      </c>
      <c r="Y277" s="161">
        <f t="shared" si="12"/>
        <v>0</v>
      </c>
    </row>
    <row r="278" spans="1:25" x14ac:dyDescent="0.3">
      <c r="A278" s="131" t="s">
        <v>881</v>
      </c>
      <c r="B278" s="132" t="s">
        <v>2988</v>
      </c>
      <c r="C278" s="132" t="s">
        <v>4520</v>
      </c>
      <c r="D278" s="92">
        <v>1</v>
      </c>
      <c r="E278" s="133">
        <v>257.39999999999998</v>
      </c>
      <c r="F278" s="134">
        <v>257.39999999999998</v>
      </c>
      <c r="G278" s="135">
        <v>12.53</v>
      </c>
      <c r="H278" s="135">
        <v>12.53</v>
      </c>
      <c r="I278" s="92" t="s">
        <v>170</v>
      </c>
      <c r="J278" s="92">
        <f>VLOOKUP(B278,'[1]09.02.2026'!$C$1543:$J$2063,8,0)</f>
        <v>0</v>
      </c>
      <c r="K278" s="92">
        <f t="shared" si="13"/>
        <v>0</v>
      </c>
      <c r="L278" s="77"/>
      <c r="M278" s="77"/>
      <c r="N278" s="77"/>
      <c r="O278" s="77"/>
      <c r="P278" s="77">
        <v>1</v>
      </c>
      <c r="Q278" s="136"/>
      <c r="R278" s="136"/>
      <c r="S278" s="136"/>
      <c r="T278" s="73">
        <f t="shared" si="14"/>
        <v>0</v>
      </c>
      <c r="U278" s="73"/>
      <c r="V278" s="182"/>
      <c r="W278" s="163"/>
      <c r="X278" s="60">
        <f>VLOOKUP(B278,'[3]ВОМ КГ-3 СОЭКС'!$C$3:$G$2063,5,0)</f>
        <v>257.39999999999998</v>
      </c>
      <c r="Y278" s="161">
        <f t="shared" si="12"/>
        <v>0</v>
      </c>
    </row>
    <row r="279" spans="1:25" x14ac:dyDescent="0.3">
      <c r="A279" s="131" t="s">
        <v>884</v>
      </c>
      <c r="B279" s="132" t="s">
        <v>2989</v>
      </c>
      <c r="C279" s="132" t="s">
        <v>4521</v>
      </c>
      <c r="D279" s="92">
        <v>1</v>
      </c>
      <c r="E279" s="133">
        <v>69.7</v>
      </c>
      <c r="F279" s="134">
        <v>69.7</v>
      </c>
      <c r="G279" s="135">
        <v>3.4</v>
      </c>
      <c r="H279" s="135">
        <v>3.4</v>
      </c>
      <c r="I279" s="92" t="s">
        <v>170</v>
      </c>
      <c r="J279" s="92">
        <f>VLOOKUP(B279,'[1]09.02.2026'!$C$1543:$J$2063,8,0)</f>
        <v>0</v>
      </c>
      <c r="K279" s="92">
        <f t="shared" si="13"/>
        <v>0</v>
      </c>
      <c r="L279" s="77"/>
      <c r="M279" s="77"/>
      <c r="N279" s="77"/>
      <c r="O279" s="77"/>
      <c r="P279" s="77">
        <v>1</v>
      </c>
      <c r="Q279" s="136"/>
      <c r="R279" s="136"/>
      <c r="S279" s="136"/>
      <c r="T279" s="73">
        <f t="shared" si="14"/>
        <v>0</v>
      </c>
      <c r="U279" s="73"/>
      <c r="V279" s="182"/>
      <c r="W279" s="163"/>
      <c r="X279" s="60">
        <f>VLOOKUP(B279,'[3]ВОМ КГ-3 СОЭКС'!$C$3:$G$2063,5,0)</f>
        <v>69.7</v>
      </c>
      <c r="Y279" s="161">
        <f t="shared" si="12"/>
        <v>0</v>
      </c>
    </row>
    <row r="280" spans="1:25" x14ac:dyDescent="0.3">
      <c r="A280" s="131" t="s">
        <v>887</v>
      </c>
      <c r="B280" s="132" t="s">
        <v>2990</v>
      </c>
      <c r="C280" s="132" t="s">
        <v>4522</v>
      </c>
      <c r="D280" s="92">
        <v>1</v>
      </c>
      <c r="E280" s="133">
        <v>51.8</v>
      </c>
      <c r="F280" s="134">
        <v>51.8</v>
      </c>
      <c r="G280" s="135">
        <v>2.5099999999999998</v>
      </c>
      <c r="H280" s="135">
        <v>2.5099999999999998</v>
      </c>
      <c r="I280" s="92" t="s">
        <v>170</v>
      </c>
      <c r="J280" s="92">
        <f>VLOOKUP(B280,'[1]09.02.2026'!$C$1543:$J$2063,8,0)</f>
        <v>0</v>
      </c>
      <c r="K280" s="92">
        <f t="shared" si="13"/>
        <v>0</v>
      </c>
      <c r="L280" s="77"/>
      <c r="M280" s="77"/>
      <c r="N280" s="77"/>
      <c r="O280" s="77"/>
      <c r="P280" s="77">
        <v>1</v>
      </c>
      <c r="Q280" s="136"/>
      <c r="R280" s="136"/>
      <c r="S280" s="136"/>
      <c r="T280" s="73">
        <f t="shared" si="14"/>
        <v>0</v>
      </c>
      <c r="U280" s="73"/>
      <c r="V280" s="182"/>
      <c r="W280" s="163"/>
      <c r="X280" s="60">
        <f>VLOOKUP(B280,'[3]ВОМ КГ-3 СОЭКС'!$C$3:$G$2063,5,0)</f>
        <v>51.8</v>
      </c>
      <c r="Y280" s="161">
        <f t="shared" si="12"/>
        <v>0</v>
      </c>
    </row>
    <row r="281" spans="1:25" x14ac:dyDescent="0.3">
      <c r="A281" s="131" t="s">
        <v>890</v>
      </c>
      <c r="B281" s="132" t="s">
        <v>2991</v>
      </c>
      <c r="C281" s="132" t="s">
        <v>4523</v>
      </c>
      <c r="D281" s="92">
        <v>1</v>
      </c>
      <c r="E281" s="133">
        <v>62.1</v>
      </c>
      <c r="F281" s="134">
        <v>62.1</v>
      </c>
      <c r="G281" s="135">
        <v>3.02</v>
      </c>
      <c r="H281" s="135">
        <v>3.02</v>
      </c>
      <c r="I281" s="92" t="s">
        <v>170</v>
      </c>
      <c r="J281" s="92">
        <f>VLOOKUP(B281,'[1]09.02.2026'!$C$1543:$J$2063,8,0)</f>
        <v>0</v>
      </c>
      <c r="K281" s="92">
        <f t="shared" si="13"/>
        <v>0</v>
      </c>
      <c r="L281" s="77"/>
      <c r="M281" s="77"/>
      <c r="N281" s="77"/>
      <c r="O281" s="77"/>
      <c r="P281" s="77">
        <v>1</v>
      </c>
      <c r="Q281" s="136"/>
      <c r="R281" s="136"/>
      <c r="S281" s="136"/>
      <c r="T281" s="73">
        <f t="shared" si="14"/>
        <v>0</v>
      </c>
      <c r="U281" s="73"/>
      <c r="V281" s="182"/>
      <c r="W281" s="163"/>
      <c r="X281" s="60">
        <f>VLOOKUP(B281,'[3]ВОМ КГ-3 СОЭКС'!$C$3:$G$2063,5,0)</f>
        <v>62.1</v>
      </c>
      <c r="Y281" s="161">
        <f t="shared" si="12"/>
        <v>0</v>
      </c>
    </row>
    <row r="282" spans="1:25" x14ac:dyDescent="0.3">
      <c r="A282" s="131" t="s">
        <v>893</v>
      </c>
      <c r="B282" s="132" t="s">
        <v>2992</v>
      </c>
      <c r="C282" s="132" t="s">
        <v>4524</v>
      </c>
      <c r="D282" s="92">
        <v>1</v>
      </c>
      <c r="E282" s="133">
        <v>58.4</v>
      </c>
      <c r="F282" s="134">
        <v>58.4</v>
      </c>
      <c r="G282" s="135">
        <v>2.85</v>
      </c>
      <c r="H282" s="135">
        <v>2.85</v>
      </c>
      <c r="I282" s="92" t="s">
        <v>170</v>
      </c>
      <c r="J282" s="92">
        <f>VLOOKUP(B282,'[1]09.02.2026'!$C$1543:$J$2063,8,0)</f>
        <v>0</v>
      </c>
      <c r="K282" s="92">
        <f t="shared" si="13"/>
        <v>0</v>
      </c>
      <c r="L282" s="77"/>
      <c r="M282" s="77"/>
      <c r="N282" s="77"/>
      <c r="O282" s="77"/>
      <c r="P282" s="77">
        <v>1</v>
      </c>
      <c r="Q282" s="136"/>
      <c r="R282" s="136"/>
      <c r="S282" s="136"/>
      <c r="T282" s="73">
        <f t="shared" si="14"/>
        <v>0</v>
      </c>
      <c r="U282" s="73"/>
      <c r="V282" s="182"/>
      <c r="W282" s="163"/>
      <c r="X282" s="60">
        <f>VLOOKUP(B282,'[3]ВОМ КГ-3 СОЭКС'!$C$3:$G$2063,5,0)</f>
        <v>58.4</v>
      </c>
      <c r="Y282" s="161">
        <f t="shared" si="12"/>
        <v>0</v>
      </c>
    </row>
    <row r="283" spans="1:25" x14ac:dyDescent="0.3">
      <c r="A283" s="131" t="s">
        <v>896</v>
      </c>
      <c r="B283" s="132" t="s">
        <v>2993</v>
      </c>
      <c r="C283" s="132" t="s">
        <v>4525</v>
      </c>
      <c r="D283" s="92">
        <v>1</v>
      </c>
      <c r="E283" s="133">
        <v>41.7</v>
      </c>
      <c r="F283" s="134">
        <v>41.7</v>
      </c>
      <c r="G283" s="135">
        <v>2.0299999999999998</v>
      </c>
      <c r="H283" s="135">
        <v>2.0299999999999998</v>
      </c>
      <c r="I283" s="92" t="s">
        <v>170</v>
      </c>
      <c r="J283" s="92">
        <f>VLOOKUP(B283,'[1]09.02.2026'!$C$1543:$J$2063,8,0)</f>
        <v>0</v>
      </c>
      <c r="K283" s="92">
        <f t="shared" si="13"/>
        <v>0</v>
      </c>
      <c r="L283" s="77"/>
      <c r="M283" s="77"/>
      <c r="N283" s="77"/>
      <c r="O283" s="77"/>
      <c r="P283" s="77">
        <v>1</v>
      </c>
      <c r="Q283" s="136"/>
      <c r="R283" s="136"/>
      <c r="S283" s="136"/>
      <c r="T283" s="73">
        <f t="shared" si="14"/>
        <v>0</v>
      </c>
      <c r="U283" s="73"/>
      <c r="V283" s="182"/>
      <c r="W283" s="163"/>
      <c r="X283" s="60">
        <f>VLOOKUP(B283,'[3]ВОМ КГ-3 СОЭКС'!$C$3:$G$2063,5,0)</f>
        <v>41.7</v>
      </c>
      <c r="Y283" s="161">
        <f t="shared" si="12"/>
        <v>0</v>
      </c>
    </row>
    <row r="284" spans="1:25" x14ac:dyDescent="0.3">
      <c r="A284" s="131" t="s">
        <v>899</v>
      </c>
      <c r="B284" s="132" t="s">
        <v>2994</v>
      </c>
      <c r="C284" s="132" t="s">
        <v>4526</v>
      </c>
      <c r="D284" s="92">
        <v>1</v>
      </c>
      <c r="E284" s="133">
        <v>27.2</v>
      </c>
      <c r="F284" s="134">
        <v>27.2</v>
      </c>
      <c r="G284" s="135">
        <v>1.33</v>
      </c>
      <c r="H284" s="135">
        <v>1.33</v>
      </c>
      <c r="I284" s="92" t="s">
        <v>170</v>
      </c>
      <c r="J284" s="92">
        <f>VLOOKUP(B284,'[1]09.02.2026'!$C$1543:$J$2063,8,0)</f>
        <v>0</v>
      </c>
      <c r="K284" s="92">
        <f t="shared" si="13"/>
        <v>0</v>
      </c>
      <c r="L284" s="77"/>
      <c r="M284" s="77"/>
      <c r="N284" s="77"/>
      <c r="O284" s="77"/>
      <c r="P284" s="77">
        <v>1</v>
      </c>
      <c r="Q284" s="136"/>
      <c r="R284" s="136"/>
      <c r="S284" s="136"/>
      <c r="T284" s="73">
        <f t="shared" si="14"/>
        <v>0</v>
      </c>
      <c r="U284" s="73"/>
      <c r="V284" s="182"/>
      <c r="W284" s="163"/>
      <c r="X284" s="60">
        <f>VLOOKUP(B284,'[3]ВОМ КГ-3 СОЭКС'!$C$3:$G$2063,5,0)</f>
        <v>27.2</v>
      </c>
      <c r="Y284" s="161">
        <f t="shared" si="12"/>
        <v>0</v>
      </c>
    </row>
    <row r="285" spans="1:25" x14ac:dyDescent="0.3">
      <c r="A285" s="131" t="s">
        <v>902</v>
      </c>
      <c r="B285" s="132" t="s">
        <v>2995</v>
      </c>
      <c r="C285" s="132" t="s">
        <v>4527</v>
      </c>
      <c r="D285" s="92">
        <v>1</v>
      </c>
      <c r="E285" s="133">
        <v>40.299999999999997</v>
      </c>
      <c r="F285" s="134">
        <v>40.299999999999997</v>
      </c>
      <c r="G285" s="135">
        <v>1.96</v>
      </c>
      <c r="H285" s="135">
        <v>1.96</v>
      </c>
      <c r="I285" s="92" t="s">
        <v>170</v>
      </c>
      <c r="J285" s="92">
        <f>VLOOKUP(B285,'[1]09.02.2026'!$C$1543:$J$2063,8,0)</f>
        <v>0</v>
      </c>
      <c r="K285" s="92">
        <f t="shared" si="13"/>
        <v>0</v>
      </c>
      <c r="L285" s="77"/>
      <c r="M285" s="77"/>
      <c r="N285" s="77"/>
      <c r="O285" s="77"/>
      <c r="P285" s="77">
        <v>1</v>
      </c>
      <c r="Q285" s="136"/>
      <c r="R285" s="136"/>
      <c r="S285" s="136"/>
      <c r="T285" s="73">
        <f t="shared" si="14"/>
        <v>0</v>
      </c>
      <c r="U285" s="73"/>
      <c r="V285" s="182"/>
      <c r="W285" s="163"/>
      <c r="X285" s="60">
        <f>VLOOKUP(B285,'[3]ВОМ КГ-3 СОЭКС'!$C$3:$G$2063,5,0)</f>
        <v>40.299999999999997</v>
      </c>
      <c r="Y285" s="161">
        <f t="shared" si="12"/>
        <v>0</v>
      </c>
    </row>
    <row r="286" spans="1:25" x14ac:dyDescent="0.3">
      <c r="A286" s="131" t="s">
        <v>905</v>
      </c>
      <c r="B286" s="132" t="s">
        <v>2996</v>
      </c>
      <c r="C286" s="132" t="s">
        <v>4528</v>
      </c>
      <c r="D286" s="92">
        <v>1</v>
      </c>
      <c r="E286" s="133">
        <v>41.3</v>
      </c>
      <c r="F286" s="134">
        <v>41.3</v>
      </c>
      <c r="G286" s="135">
        <v>2.0099999999999998</v>
      </c>
      <c r="H286" s="135">
        <v>2.0099999999999998</v>
      </c>
      <c r="I286" s="92" t="s">
        <v>170</v>
      </c>
      <c r="J286" s="92">
        <f>VLOOKUP(B286,'[1]09.02.2026'!$C$1543:$J$2063,8,0)</f>
        <v>0</v>
      </c>
      <c r="K286" s="92">
        <f t="shared" si="13"/>
        <v>0</v>
      </c>
      <c r="L286" s="77"/>
      <c r="M286" s="77"/>
      <c r="N286" s="77"/>
      <c r="O286" s="77"/>
      <c r="P286" s="77">
        <v>1</v>
      </c>
      <c r="Q286" s="136"/>
      <c r="R286" s="136"/>
      <c r="S286" s="136"/>
      <c r="T286" s="73">
        <f t="shared" si="14"/>
        <v>0</v>
      </c>
      <c r="U286" s="73"/>
      <c r="V286" s="182"/>
      <c r="W286" s="163"/>
      <c r="X286" s="60">
        <f>VLOOKUP(B286,'[3]ВОМ КГ-3 СОЭКС'!$C$3:$G$2063,5,0)</f>
        <v>41.3</v>
      </c>
      <c r="Y286" s="161">
        <f t="shared" si="12"/>
        <v>0</v>
      </c>
    </row>
    <row r="287" spans="1:25" x14ac:dyDescent="0.3">
      <c r="A287" s="131" t="s">
        <v>908</v>
      </c>
      <c r="B287" s="132" t="s">
        <v>2997</v>
      </c>
      <c r="C287" s="132" t="s">
        <v>4529</v>
      </c>
      <c r="D287" s="92">
        <v>5</v>
      </c>
      <c r="E287" s="133">
        <v>230.7</v>
      </c>
      <c r="F287" s="134">
        <v>1153.5</v>
      </c>
      <c r="G287" s="135">
        <v>11.22</v>
      </c>
      <c r="H287" s="135">
        <v>56.1</v>
      </c>
      <c r="I287" s="92" t="s">
        <v>170</v>
      </c>
      <c r="J287" s="92">
        <f>VLOOKUP(B287,'[1]09.02.2026'!$C$1543:$J$2063,8,0)</f>
        <v>0</v>
      </c>
      <c r="K287" s="92">
        <f t="shared" si="13"/>
        <v>0</v>
      </c>
      <c r="L287" s="77"/>
      <c r="M287" s="77"/>
      <c r="N287" s="77"/>
      <c r="O287" s="77"/>
      <c r="P287" s="77">
        <v>1</v>
      </c>
      <c r="Q287" s="136">
        <v>2</v>
      </c>
      <c r="R287" s="136">
        <v>2</v>
      </c>
      <c r="S287" s="136"/>
      <c r="T287" s="73">
        <f t="shared" si="14"/>
        <v>0</v>
      </c>
      <c r="U287" s="73"/>
      <c r="V287" s="182"/>
      <c r="W287" s="163"/>
      <c r="X287" s="60">
        <f>VLOOKUP(B287,'[3]ВОМ КГ-3 СОЭКС'!$C$3:$G$2063,5,0)</f>
        <v>1153.5</v>
      </c>
      <c r="Y287" s="161">
        <f t="shared" si="12"/>
        <v>0</v>
      </c>
    </row>
    <row r="288" spans="1:25" x14ac:dyDescent="0.3">
      <c r="A288" s="131" t="s">
        <v>911</v>
      </c>
      <c r="B288" s="132" t="s">
        <v>2998</v>
      </c>
      <c r="C288" s="132" t="s">
        <v>4530</v>
      </c>
      <c r="D288" s="92">
        <v>1</v>
      </c>
      <c r="E288" s="133">
        <v>281.5</v>
      </c>
      <c r="F288" s="134">
        <v>281.5</v>
      </c>
      <c r="G288" s="135">
        <v>13.69</v>
      </c>
      <c r="H288" s="135">
        <v>13.69</v>
      </c>
      <c r="I288" s="92" t="s">
        <v>170</v>
      </c>
      <c r="J288" s="92">
        <f>VLOOKUP(B288,'[1]09.02.2026'!$C$1543:$J$2063,8,0)</f>
        <v>0</v>
      </c>
      <c r="K288" s="92">
        <f t="shared" si="13"/>
        <v>0</v>
      </c>
      <c r="L288" s="77"/>
      <c r="M288" s="77"/>
      <c r="N288" s="77"/>
      <c r="O288" s="77"/>
      <c r="P288" s="77">
        <v>1</v>
      </c>
      <c r="Q288" s="136"/>
      <c r="R288" s="136"/>
      <c r="S288" s="136"/>
      <c r="T288" s="73">
        <f t="shared" si="14"/>
        <v>0</v>
      </c>
      <c r="U288" s="73"/>
      <c r="V288" s="182"/>
      <c r="W288" s="163"/>
      <c r="X288" s="60">
        <f>VLOOKUP(B288,'[3]ВОМ КГ-3 СОЭКС'!$C$3:$G$2063,5,0)</f>
        <v>281.5</v>
      </c>
      <c r="Y288" s="161">
        <f t="shared" si="12"/>
        <v>0</v>
      </c>
    </row>
    <row r="289" spans="1:25" x14ac:dyDescent="0.3">
      <c r="A289" s="131" t="s">
        <v>914</v>
      </c>
      <c r="B289" s="132" t="s">
        <v>2999</v>
      </c>
      <c r="C289" s="132" t="s">
        <v>4531</v>
      </c>
      <c r="D289" s="92">
        <v>1</v>
      </c>
      <c r="E289" s="133">
        <v>261.60000000000002</v>
      </c>
      <c r="F289" s="134">
        <v>261.60000000000002</v>
      </c>
      <c r="G289" s="135">
        <v>12.74</v>
      </c>
      <c r="H289" s="135">
        <v>12.74</v>
      </c>
      <c r="I289" s="92" t="s">
        <v>170</v>
      </c>
      <c r="J289" s="92">
        <f>VLOOKUP(B289,'[1]09.02.2026'!$C$1543:$J$2063,8,0)</f>
        <v>0</v>
      </c>
      <c r="K289" s="92">
        <f t="shared" si="13"/>
        <v>0</v>
      </c>
      <c r="L289" s="77"/>
      <c r="M289" s="77"/>
      <c r="N289" s="77"/>
      <c r="O289" s="77"/>
      <c r="P289" s="77">
        <v>1</v>
      </c>
      <c r="Q289" s="136"/>
      <c r="R289" s="136"/>
      <c r="S289" s="136"/>
      <c r="T289" s="73">
        <f t="shared" si="14"/>
        <v>0</v>
      </c>
      <c r="U289" s="73"/>
      <c r="V289" s="182"/>
      <c r="W289" s="163"/>
      <c r="X289" s="60">
        <f>VLOOKUP(B289,'[3]ВОМ КГ-3 СОЭКС'!$C$3:$G$2063,5,0)</f>
        <v>261.60000000000002</v>
      </c>
      <c r="Y289" s="161">
        <f t="shared" si="12"/>
        <v>0</v>
      </c>
    </row>
    <row r="290" spans="1:25" x14ac:dyDescent="0.3">
      <c r="A290" s="131" t="s">
        <v>917</v>
      </c>
      <c r="B290" s="132" t="s">
        <v>3000</v>
      </c>
      <c r="C290" s="132" t="s">
        <v>4532</v>
      </c>
      <c r="D290" s="92">
        <v>5</v>
      </c>
      <c r="E290" s="133">
        <v>213.8</v>
      </c>
      <c r="F290" s="134">
        <v>1069</v>
      </c>
      <c r="G290" s="135">
        <v>10.39</v>
      </c>
      <c r="H290" s="135">
        <v>51.95</v>
      </c>
      <c r="I290" s="92" t="s">
        <v>170</v>
      </c>
      <c r="J290" s="92">
        <f>VLOOKUP(B290,'[1]09.02.2026'!$C$1543:$J$2063,8,0)</f>
        <v>0</v>
      </c>
      <c r="K290" s="92">
        <f t="shared" si="13"/>
        <v>0</v>
      </c>
      <c r="L290" s="77"/>
      <c r="M290" s="77"/>
      <c r="N290" s="77"/>
      <c r="O290" s="77"/>
      <c r="P290" s="77">
        <v>1</v>
      </c>
      <c r="Q290" s="136">
        <v>2</v>
      </c>
      <c r="R290" s="136">
        <v>2</v>
      </c>
      <c r="S290" s="136"/>
      <c r="T290" s="73">
        <f t="shared" si="14"/>
        <v>0</v>
      </c>
      <c r="U290" s="73"/>
      <c r="V290" s="182"/>
      <c r="W290" s="163"/>
      <c r="X290" s="60">
        <f>VLOOKUP(B290,'[3]ВОМ КГ-3 СОЭКС'!$C$3:$G$2063,5,0)</f>
        <v>1069</v>
      </c>
      <c r="Y290" s="161">
        <f t="shared" si="12"/>
        <v>0</v>
      </c>
    </row>
    <row r="291" spans="1:25" x14ac:dyDescent="0.3">
      <c r="A291" s="131" t="s">
        <v>920</v>
      </c>
      <c r="B291" s="132" t="s">
        <v>3001</v>
      </c>
      <c r="C291" s="132" t="s">
        <v>4533</v>
      </c>
      <c r="D291" s="92">
        <v>1</v>
      </c>
      <c r="E291" s="133">
        <v>281.60000000000002</v>
      </c>
      <c r="F291" s="134">
        <v>281.60000000000002</v>
      </c>
      <c r="G291" s="135">
        <v>13.69</v>
      </c>
      <c r="H291" s="135">
        <v>13.69</v>
      </c>
      <c r="I291" s="92" t="s">
        <v>170</v>
      </c>
      <c r="J291" s="92">
        <f>VLOOKUP(B291,'[1]09.02.2026'!$C$1543:$J$2063,8,0)</f>
        <v>0</v>
      </c>
      <c r="K291" s="92">
        <f t="shared" si="13"/>
        <v>0</v>
      </c>
      <c r="L291" s="77"/>
      <c r="M291" s="77"/>
      <c r="N291" s="77"/>
      <c r="O291" s="77"/>
      <c r="P291" s="77"/>
      <c r="Q291" s="136">
        <v>1</v>
      </c>
      <c r="R291" s="136"/>
      <c r="S291" s="136"/>
      <c r="T291" s="73">
        <f t="shared" si="14"/>
        <v>0</v>
      </c>
      <c r="U291" s="73"/>
      <c r="V291" s="182"/>
      <c r="W291" s="163"/>
      <c r="X291" s="60">
        <f>VLOOKUP(B291,'[3]ВОМ КГ-3 СОЭКС'!$C$3:$G$2063,5,0)</f>
        <v>281.60000000000002</v>
      </c>
      <c r="Y291" s="161">
        <f t="shared" si="12"/>
        <v>0</v>
      </c>
    </row>
    <row r="292" spans="1:25" x14ac:dyDescent="0.3">
      <c r="A292" s="131" t="s">
        <v>923</v>
      </c>
      <c r="B292" s="132" t="s">
        <v>3002</v>
      </c>
      <c r="C292" s="132" t="s">
        <v>4534</v>
      </c>
      <c r="D292" s="92">
        <v>1</v>
      </c>
      <c r="E292" s="133">
        <v>261.7</v>
      </c>
      <c r="F292" s="134">
        <v>261.7</v>
      </c>
      <c r="G292" s="135">
        <v>12.74</v>
      </c>
      <c r="H292" s="135">
        <v>12.74</v>
      </c>
      <c r="I292" s="92" t="s">
        <v>170</v>
      </c>
      <c r="J292" s="92">
        <f>VLOOKUP(B292,'[1]09.02.2026'!$C$1543:$J$2063,8,0)</f>
        <v>0</v>
      </c>
      <c r="K292" s="92">
        <f t="shared" si="13"/>
        <v>0</v>
      </c>
      <c r="L292" s="77"/>
      <c r="M292" s="77"/>
      <c r="N292" s="77"/>
      <c r="O292" s="77"/>
      <c r="P292" s="77"/>
      <c r="Q292" s="136">
        <v>1</v>
      </c>
      <c r="R292" s="136"/>
      <c r="S292" s="136"/>
      <c r="T292" s="73">
        <f t="shared" si="14"/>
        <v>0</v>
      </c>
      <c r="U292" s="73"/>
      <c r="V292" s="182"/>
      <c r="W292" s="163"/>
      <c r="X292" s="60">
        <f>VLOOKUP(B292,'[3]ВОМ КГ-3 СОЭКС'!$C$3:$G$2063,5,0)</f>
        <v>261.7</v>
      </c>
      <c r="Y292" s="161">
        <f t="shared" si="12"/>
        <v>0</v>
      </c>
    </row>
    <row r="293" spans="1:25" x14ac:dyDescent="0.3">
      <c r="A293" s="131" t="s">
        <v>926</v>
      </c>
      <c r="B293" s="132" t="s">
        <v>3003</v>
      </c>
      <c r="C293" s="132" t="s">
        <v>4535</v>
      </c>
      <c r="D293" s="92">
        <v>1</v>
      </c>
      <c r="E293" s="133">
        <v>281.60000000000002</v>
      </c>
      <c r="F293" s="134">
        <v>281.60000000000002</v>
      </c>
      <c r="G293" s="135">
        <v>13.69</v>
      </c>
      <c r="H293" s="135">
        <v>13.69</v>
      </c>
      <c r="I293" s="92" t="s">
        <v>170</v>
      </c>
      <c r="J293" s="92">
        <f>VLOOKUP(B293,'[1]09.02.2026'!$C$1543:$J$2063,8,0)</f>
        <v>0</v>
      </c>
      <c r="K293" s="92">
        <f t="shared" si="13"/>
        <v>0</v>
      </c>
      <c r="L293" s="77"/>
      <c r="M293" s="77"/>
      <c r="N293" s="77"/>
      <c r="O293" s="77"/>
      <c r="P293" s="77"/>
      <c r="Q293" s="136">
        <v>1</v>
      </c>
      <c r="R293" s="136"/>
      <c r="S293" s="136"/>
      <c r="T293" s="73">
        <f t="shared" si="14"/>
        <v>0</v>
      </c>
      <c r="U293" s="73"/>
      <c r="V293" s="182"/>
      <c r="W293" s="163"/>
      <c r="X293" s="60">
        <f>VLOOKUP(B293,'[3]ВОМ КГ-3 СОЭКС'!$C$3:$G$2063,5,0)</f>
        <v>281.60000000000002</v>
      </c>
      <c r="Y293" s="161">
        <f t="shared" si="12"/>
        <v>0</v>
      </c>
    </row>
    <row r="294" spans="1:25" x14ac:dyDescent="0.3">
      <c r="A294" s="131" t="s">
        <v>929</v>
      </c>
      <c r="B294" s="132" t="s">
        <v>3004</v>
      </c>
      <c r="C294" s="132" t="s">
        <v>4536</v>
      </c>
      <c r="D294" s="92">
        <v>1</v>
      </c>
      <c r="E294" s="133">
        <v>261.7</v>
      </c>
      <c r="F294" s="134">
        <v>261.7</v>
      </c>
      <c r="G294" s="135">
        <v>12.74</v>
      </c>
      <c r="H294" s="135">
        <v>12.74</v>
      </c>
      <c r="I294" s="92" t="s">
        <v>170</v>
      </c>
      <c r="J294" s="92">
        <f>VLOOKUP(B294,'[1]09.02.2026'!$C$1543:$J$2063,8,0)</f>
        <v>0</v>
      </c>
      <c r="K294" s="92">
        <f t="shared" si="13"/>
        <v>0</v>
      </c>
      <c r="L294" s="77"/>
      <c r="M294" s="77"/>
      <c r="N294" s="77"/>
      <c r="O294" s="77"/>
      <c r="P294" s="77"/>
      <c r="Q294" s="136">
        <v>1</v>
      </c>
      <c r="R294" s="136"/>
      <c r="S294" s="136"/>
      <c r="T294" s="73">
        <f t="shared" si="14"/>
        <v>0</v>
      </c>
      <c r="U294" s="73"/>
      <c r="V294" s="182"/>
      <c r="W294" s="163"/>
      <c r="X294" s="60">
        <f>VLOOKUP(B294,'[3]ВОМ КГ-3 СОЭКС'!$C$3:$G$2063,5,0)</f>
        <v>261.7</v>
      </c>
      <c r="Y294" s="161">
        <f t="shared" si="12"/>
        <v>0</v>
      </c>
    </row>
    <row r="295" spans="1:25" x14ac:dyDescent="0.3">
      <c r="A295" s="131" t="s">
        <v>932</v>
      </c>
      <c r="B295" s="132" t="s">
        <v>3005</v>
      </c>
      <c r="C295" s="132" t="s">
        <v>4537</v>
      </c>
      <c r="D295" s="92">
        <v>1</v>
      </c>
      <c r="E295" s="133">
        <v>281.39999999999998</v>
      </c>
      <c r="F295" s="134">
        <v>281.39999999999998</v>
      </c>
      <c r="G295" s="135">
        <v>13.68</v>
      </c>
      <c r="H295" s="135">
        <v>13.68</v>
      </c>
      <c r="I295" s="92" t="s">
        <v>170</v>
      </c>
      <c r="J295" s="92">
        <f>VLOOKUP(B295,'[1]09.02.2026'!$C$1543:$J$2063,8,0)</f>
        <v>0</v>
      </c>
      <c r="K295" s="92">
        <f t="shared" si="13"/>
        <v>0</v>
      </c>
      <c r="L295" s="77"/>
      <c r="M295" s="77"/>
      <c r="N295" s="77"/>
      <c r="O295" s="77"/>
      <c r="P295" s="77"/>
      <c r="Q295" s="136"/>
      <c r="R295" s="136">
        <v>1</v>
      </c>
      <c r="S295" s="136"/>
      <c r="T295" s="73">
        <f t="shared" si="14"/>
        <v>0</v>
      </c>
      <c r="U295" s="73"/>
      <c r="V295" s="182"/>
      <c r="W295" s="163"/>
      <c r="X295" s="60">
        <f>VLOOKUP(B295,'[3]ВОМ КГ-3 СОЭКС'!$C$3:$G$2063,5,0)</f>
        <v>281.39999999999998</v>
      </c>
      <c r="Y295" s="161">
        <f t="shared" si="12"/>
        <v>0</v>
      </c>
    </row>
    <row r="296" spans="1:25" x14ac:dyDescent="0.3">
      <c r="A296" s="131" t="s">
        <v>935</v>
      </c>
      <c r="B296" s="132" t="s">
        <v>3006</v>
      </c>
      <c r="C296" s="132" t="s">
        <v>4538</v>
      </c>
      <c r="D296" s="92">
        <v>1</v>
      </c>
      <c r="E296" s="133">
        <v>261.5</v>
      </c>
      <c r="F296" s="134">
        <v>261.5</v>
      </c>
      <c r="G296" s="135">
        <v>12.73</v>
      </c>
      <c r="H296" s="135">
        <v>12.73</v>
      </c>
      <c r="I296" s="92" t="s">
        <v>170</v>
      </c>
      <c r="J296" s="92">
        <f>VLOOKUP(B296,'[1]09.02.2026'!$C$1543:$J$2063,8,0)</f>
        <v>0</v>
      </c>
      <c r="K296" s="92">
        <f t="shared" si="13"/>
        <v>0</v>
      </c>
      <c r="L296" s="77"/>
      <c r="M296" s="77"/>
      <c r="N296" s="77"/>
      <c r="O296" s="77"/>
      <c r="P296" s="77"/>
      <c r="Q296" s="136"/>
      <c r="R296" s="136">
        <v>1</v>
      </c>
      <c r="S296" s="136"/>
      <c r="T296" s="73">
        <f t="shared" si="14"/>
        <v>0</v>
      </c>
      <c r="U296" s="73"/>
      <c r="V296" s="182"/>
      <c r="W296" s="163"/>
      <c r="X296" s="60">
        <f>VLOOKUP(B296,'[3]ВОМ КГ-3 СОЭКС'!$C$3:$G$2063,5,0)</f>
        <v>261.5</v>
      </c>
      <c r="Y296" s="161">
        <f t="shared" si="12"/>
        <v>0</v>
      </c>
    </row>
    <row r="297" spans="1:25" x14ac:dyDescent="0.3">
      <c r="A297" s="131" t="s">
        <v>938</v>
      </c>
      <c r="B297" s="132" t="s">
        <v>3007</v>
      </c>
      <c r="C297" s="132" t="s">
        <v>4539</v>
      </c>
      <c r="D297" s="92">
        <v>1</v>
      </c>
      <c r="E297" s="133">
        <v>165.5</v>
      </c>
      <c r="F297" s="134">
        <v>165.5</v>
      </c>
      <c r="G297" s="135">
        <v>8.06</v>
      </c>
      <c r="H297" s="135">
        <v>8.06</v>
      </c>
      <c r="I297" s="92" t="s">
        <v>170</v>
      </c>
      <c r="J297" s="92">
        <f>VLOOKUP(B297,'[1]09.02.2026'!$C$1543:$J$2063,8,0)</f>
        <v>0</v>
      </c>
      <c r="K297" s="92">
        <f t="shared" si="13"/>
        <v>0</v>
      </c>
      <c r="L297" s="77"/>
      <c r="M297" s="77"/>
      <c r="N297" s="77"/>
      <c r="O297" s="77"/>
      <c r="P297" s="77"/>
      <c r="Q297" s="136"/>
      <c r="R297" s="136">
        <v>1</v>
      </c>
      <c r="S297" s="136"/>
      <c r="T297" s="73">
        <f t="shared" si="14"/>
        <v>0</v>
      </c>
      <c r="U297" s="73"/>
      <c r="V297" s="182"/>
      <c r="W297" s="163"/>
      <c r="X297" s="60">
        <f>VLOOKUP(B297,'[3]ВОМ КГ-3 СОЭКС'!$C$3:$G$2063,5,0)</f>
        <v>165.5</v>
      </c>
      <c r="Y297" s="161">
        <f t="shared" si="12"/>
        <v>0</v>
      </c>
    </row>
    <row r="298" spans="1:25" x14ac:dyDescent="0.3">
      <c r="A298" s="131" t="s">
        <v>941</v>
      </c>
      <c r="B298" s="132" t="s">
        <v>3008</v>
      </c>
      <c r="C298" s="132" t="s">
        <v>4540</v>
      </c>
      <c r="D298" s="92">
        <v>1</v>
      </c>
      <c r="E298" s="133">
        <v>275.5</v>
      </c>
      <c r="F298" s="134">
        <v>275.5</v>
      </c>
      <c r="G298" s="135">
        <v>13.39</v>
      </c>
      <c r="H298" s="135">
        <v>13.39</v>
      </c>
      <c r="I298" s="92" t="s">
        <v>170</v>
      </c>
      <c r="J298" s="92">
        <f>VLOOKUP(B298,'[1]09.02.2026'!$C$1543:$J$2063,8,0)</f>
        <v>0</v>
      </c>
      <c r="K298" s="92">
        <f t="shared" si="13"/>
        <v>0</v>
      </c>
      <c r="L298" s="77"/>
      <c r="M298" s="77"/>
      <c r="N298" s="77"/>
      <c r="O298" s="77"/>
      <c r="P298" s="77"/>
      <c r="Q298" s="136"/>
      <c r="R298" s="136">
        <v>1</v>
      </c>
      <c r="S298" s="136"/>
      <c r="T298" s="73">
        <f t="shared" si="14"/>
        <v>0</v>
      </c>
      <c r="U298" s="73"/>
      <c r="V298" s="182"/>
      <c r="W298" s="163"/>
      <c r="X298" s="60">
        <f>VLOOKUP(B298,'[3]ВОМ КГ-3 СОЭКС'!$C$3:$G$2063,5,0)</f>
        <v>275.5</v>
      </c>
      <c r="Y298" s="161">
        <f t="shared" si="12"/>
        <v>0</v>
      </c>
    </row>
    <row r="299" spans="1:25" x14ac:dyDescent="0.3">
      <c r="A299" s="131" t="s">
        <v>944</v>
      </c>
      <c r="B299" s="132" t="s">
        <v>3009</v>
      </c>
      <c r="C299" s="132" t="s">
        <v>4541</v>
      </c>
      <c r="D299" s="92">
        <v>1</v>
      </c>
      <c r="E299" s="133">
        <v>255.9</v>
      </c>
      <c r="F299" s="134">
        <v>255.9</v>
      </c>
      <c r="G299" s="135">
        <v>12.45</v>
      </c>
      <c r="H299" s="135">
        <v>12.45</v>
      </c>
      <c r="I299" s="92" t="s">
        <v>170</v>
      </c>
      <c r="J299" s="92">
        <f>VLOOKUP(B299,'[1]09.02.2026'!$C$1543:$J$2063,8,0)</f>
        <v>0</v>
      </c>
      <c r="K299" s="92">
        <f t="shared" si="13"/>
        <v>0</v>
      </c>
      <c r="L299" s="77"/>
      <c r="M299" s="77"/>
      <c r="N299" s="77"/>
      <c r="O299" s="77"/>
      <c r="P299" s="77"/>
      <c r="Q299" s="136"/>
      <c r="R299" s="136">
        <v>1</v>
      </c>
      <c r="S299" s="136"/>
      <c r="T299" s="73">
        <f t="shared" si="14"/>
        <v>0</v>
      </c>
      <c r="U299" s="73"/>
      <c r="V299" s="182"/>
      <c r="W299" s="163"/>
      <c r="X299" s="60">
        <f>VLOOKUP(B299,'[3]ВОМ КГ-3 СОЭКС'!$C$3:$G$2063,5,0)</f>
        <v>255.9</v>
      </c>
      <c r="Y299" s="161">
        <f t="shared" si="12"/>
        <v>0</v>
      </c>
    </row>
    <row r="300" spans="1:25" x14ac:dyDescent="0.3">
      <c r="A300" s="131" t="s">
        <v>947</v>
      </c>
      <c r="B300" s="132" t="s">
        <v>3010</v>
      </c>
      <c r="C300" s="132" t="s">
        <v>4542</v>
      </c>
      <c r="D300" s="92">
        <v>1</v>
      </c>
      <c r="E300" s="133">
        <v>226.7</v>
      </c>
      <c r="F300" s="134">
        <v>226.7</v>
      </c>
      <c r="G300" s="135">
        <v>11.02</v>
      </c>
      <c r="H300" s="135">
        <v>11.02</v>
      </c>
      <c r="I300" s="92" t="s">
        <v>170</v>
      </c>
      <c r="J300" s="92">
        <f>VLOOKUP(B300,'[1]09.02.2026'!$C$1543:$J$2063,8,0)</f>
        <v>0</v>
      </c>
      <c r="K300" s="92">
        <f t="shared" si="13"/>
        <v>0</v>
      </c>
      <c r="L300" s="77"/>
      <c r="M300" s="77"/>
      <c r="N300" s="77"/>
      <c r="O300" s="77"/>
      <c r="P300" s="77"/>
      <c r="Q300" s="136"/>
      <c r="R300" s="136">
        <v>1</v>
      </c>
      <c r="S300" s="136"/>
      <c r="T300" s="73">
        <f t="shared" si="14"/>
        <v>0</v>
      </c>
      <c r="U300" s="73"/>
      <c r="V300" s="182"/>
      <c r="W300" s="163"/>
      <c r="X300" s="60">
        <f>VLOOKUP(B300,'[3]ВОМ КГ-3 СОЭКС'!$C$3:$G$2063,5,0)</f>
        <v>226.7</v>
      </c>
      <c r="Y300" s="161">
        <f t="shared" si="12"/>
        <v>0</v>
      </c>
    </row>
    <row r="301" spans="1:25" x14ac:dyDescent="0.3">
      <c r="A301" s="131" t="s">
        <v>950</v>
      </c>
      <c r="B301" s="132" t="s">
        <v>3011</v>
      </c>
      <c r="C301" s="132" t="s">
        <v>4543</v>
      </c>
      <c r="D301" s="92">
        <v>1</v>
      </c>
      <c r="E301" s="133">
        <v>281.60000000000002</v>
      </c>
      <c r="F301" s="134">
        <v>281.60000000000002</v>
      </c>
      <c r="G301" s="135">
        <v>13.69</v>
      </c>
      <c r="H301" s="135">
        <v>13.69</v>
      </c>
      <c r="I301" s="92" t="s">
        <v>170</v>
      </c>
      <c r="J301" s="92">
        <f>VLOOKUP(B301,'[1]09.02.2026'!$C$1543:$J$2063,8,0)</f>
        <v>0</v>
      </c>
      <c r="K301" s="92">
        <f t="shared" si="13"/>
        <v>0</v>
      </c>
      <c r="L301" s="77"/>
      <c r="M301" s="77"/>
      <c r="N301" s="77"/>
      <c r="O301" s="77"/>
      <c r="P301" s="77"/>
      <c r="Q301" s="136"/>
      <c r="R301" s="136">
        <v>1</v>
      </c>
      <c r="S301" s="136"/>
      <c r="T301" s="73">
        <f t="shared" si="14"/>
        <v>0</v>
      </c>
      <c r="U301" s="73"/>
      <c r="V301" s="182"/>
      <c r="W301" s="163"/>
      <c r="X301" s="60">
        <f>VLOOKUP(B301,'[3]ВОМ КГ-3 СОЭКС'!$C$3:$G$2063,5,0)</f>
        <v>281.60000000000002</v>
      </c>
      <c r="Y301" s="161">
        <f t="shared" si="12"/>
        <v>0</v>
      </c>
    </row>
    <row r="302" spans="1:25" x14ac:dyDescent="0.3">
      <c r="A302" s="131" t="s">
        <v>953</v>
      </c>
      <c r="B302" s="132" t="s">
        <v>3012</v>
      </c>
      <c r="C302" s="132" t="s">
        <v>4544</v>
      </c>
      <c r="D302" s="92">
        <v>1</v>
      </c>
      <c r="E302" s="133">
        <v>261.7</v>
      </c>
      <c r="F302" s="134">
        <v>261.7</v>
      </c>
      <c r="G302" s="135">
        <v>12.74</v>
      </c>
      <c r="H302" s="135">
        <v>12.74</v>
      </c>
      <c r="I302" s="92" t="s">
        <v>170</v>
      </c>
      <c r="J302" s="92">
        <f>VLOOKUP(B302,'[1]09.02.2026'!$C$1543:$J$2063,8,0)</f>
        <v>0</v>
      </c>
      <c r="K302" s="92">
        <f t="shared" si="13"/>
        <v>0</v>
      </c>
      <c r="L302" s="77"/>
      <c r="M302" s="77"/>
      <c r="N302" s="77"/>
      <c r="O302" s="77"/>
      <c r="P302" s="77"/>
      <c r="Q302" s="136"/>
      <c r="R302" s="136">
        <v>1</v>
      </c>
      <c r="S302" s="136"/>
      <c r="T302" s="73">
        <f t="shared" si="14"/>
        <v>0</v>
      </c>
      <c r="U302" s="73"/>
      <c r="V302" s="182"/>
      <c r="W302" s="163"/>
      <c r="X302" s="60">
        <f>VLOOKUP(B302,'[3]ВОМ КГ-3 СОЭКС'!$C$3:$G$2063,5,0)</f>
        <v>261.7</v>
      </c>
      <c r="Y302" s="161">
        <f t="shared" si="12"/>
        <v>0</v>
      </c>
    </row>
    <row r="303" spans="1:25" x14ac:dyDescent="0.3">
      <c r="A303" s="131" t="s">
        <v>956</v>
      </c>
      <c r="B303" s="132" t="s">
        <v>3013</v>
      </c>
      <c r="C303" s="132" t="s">
        <v>4545</v>
      </c>
      <c r="D303" s="92">
        <v>8</v>
      </c>
      <c r="E303" s="133">
        <v>120.4</v>
      </c>
      <c r="F303" s="134">
        <v>963.2</v>
      </c>
      <c r="G303" s="135">
        <v>5.81</v>
      </c>
      <c r="H303" s="135">
        <v>46.48</v>
      </c>
      <c r="I303" s="92" t="s">
        <v>170</v>
      </c>
      <c r="J303" s="92">
        <f>VLOOKUP(B303,'[1]09.02.2026'!$C$1543:$J$2063,8,0)</f>
        <v>0</v>
      </c>
      <c r="K303" s="92">
        <f t="shared" si="13"/>
        <v>0</v>
      </c>
      <c r="L303" s="77"/>
      <c r="M303" s="77"/>
      <c r="N303" s="77"/>
      <c r="O303" s="77"/>
      <c r="P303" s="77"/>
      <c r="Q303" s="136"/>
      <c r="R303" s="136"/>
      <c r="S303" s="136">
        <v>8</v>
      </c>
      <c r="T303" s="73">
        <f t="shared" si="14"/>
        <v>0</v>
      </c>
      <c r="U303" s="73"/>
      <c r="V303" s="182"/>
      <c r="W303" s="163"/>
      <c r="X303" s="60">
        <f>VLOOKUP(B303,'[3]ВОМ КГ-3 СОЭКС'!$C$3:$G$2063,5,0)</f>
        <v>963.2</v>
      </c>
      <c r="Y303" s="161">
        <f t="shared" si="12"/>
        <v>0</v>
      </c>
    </row>
    <row r="304" spans="1:25" x14ac:dyDescent="0.3">
      <c r="A304" s="131" t="s">
        <v>959</v>
      </c>
      <c r="B304" s="132" t="s">
        <v>3014</v>
      </c>
      <c r="C304" s="132" t="s">
        <v>4546</v>
      </c>
      <c r="D304" s="92">
        <v>2</v>
      </c>
      <c r="E304" s="133">
        <v>60.5</v>
      </c>
      <c r="F304" s="134">
        <v>121</v>
      </c>
      <c r="G304" s="135">
        <v>2.93</v>
      </c>
      <c r="H304" s="135">
        <v>5.86</v>
      </c>
      <c r="I304" s="92" t="s">
        <v>170</v>
      </c>
      <c r="J304" s="92">
        <f>VLOOKUP(B304,'[1]09.02.2026'!$C$1543:$J$2063,8,0)</f>
        <v>0</v>
      </c>
      <c r="K304" s="92">
        <f t="shared" si="13"/>
        <v>0</v>
      </c>
      <c r="L304" s="77"/>
      <c r="M304" s="77"/>
      <c r="N304" s="77"/>
      <c r="O304" s="77"/>
      <c r="P304" s="77"/>
      <c r="Q304" s="136"/>
      <c r="R304" s="136"/>
      <c r="S304" s="136">
        <v>2</v>
      </c>
      <c r="T304" s="73">
        <f t="shared" si="14"/>
        <v>0</v>
      </c>
      <c r="U304" s="73"/>
      <c r="V304" s="182"/>
      <c r="W304" s="163"/>
      <c r="X304" s="60">
        <f>VLOOKUP(B304,'[3]ВОМ КГ-3 СОЭКС'!$C$3:$G$2063,5,0)</f>
        <v>121</v>
      </c>
      <c r="Y304" s="161">
        <f t="shared" si="12"/>
        <v>0</v>
      </c>
    </row>
    <row r="305" spans="1:25" x14ac:dyDescent="0.3">
      <c r="A305" s="131" t="s">
        <v>962</v>
      </c>
      <c r="B305" s="132" t="s">
        <v>3015</v>
      </c>
      <c r="C305" s="132" t="s">
        <v>4547</v>
      </c>
      <c r="D305" s="92">
        <v>2</v>
      </c>
      <c r="E305" s="133">
        <v>56.1</v>
      </c>
      <c r="F305" s="134">
        <v>112.2</v>
      </c>
      <c r="G305" s="135">
        <v>2.71</v>
      </c>
      <c r="H305" s="135">
        <v>5.42</v>
      </c>
      <c r="I305" s="92" t="s">
        <v>170</v>
      </c>
      <c r="J305" s="92">
        <f>VLOOKUP(B305,'[1]09.02.2026'!$C$1543:$J$2063,8,0)</f>
        <v>0</v>
      </c>
      <c r="K305" s="92">
        <f t="shared" si="13"/>
        <v>0</v>
      </c>
      <c r="L305" s="77"/>
      <c r="M305" s="77"/>
      <c r="N305" s="77"/>
      <c r="O305" s="77"/>
      <c r="P305" s="77"/>
      <c r="Q305" s="136"/>
      <c r="R305" s="136"/>
      <c r="S305" s="136">
        <v>2</v>
      </c>
      <c r="T305" s="73">
        <f t="shared" si="14"/>
        <v>0</v>
      </c>
      <c r="U305" s="73"/>
      <c r="V305" s="182"/>
      <c r="W305" s="163"/>
      <c r="X305" s="60">
        <f>VLOOKUP(B305,'[3]ВОМ КГ-3 СОЭКС'!$C$3:$G$2063,5,0)</f>
        <v>112.2</v>
      </c>
      <c r="Y305" s="161">
        <f t="shared" si="12"/>
        <v>0</v>
      </c>
    </row>
    <row r="306" spans="1:25" x14ac:dyDescent="0.3">
      <c r="A306" s="131" t="s">
        <v>965</v>
      </c>
      <c r="B306" s="132" t="s">
        <v>3016</v>
      </c>
      <c r="C306" s="132" t="s">
        <v>4548</v>
      </c>
      <c r="D306" s="92">
        <v>8</v>
      </c>
      <c r="E306" s="133">
        <v>50.7</v>
      </c>
      <c r="F306" s="134">
        <v>405.6</v>
      </c>
      <c r="G306" s="135">
        <v>2.46</v>
      </c>
      <c r="H306" s="135">
        <v>19.68</v>
      </c>
      <c r="I306" s="92" t="s">
        <v>170</v>
      </c>
      <c r="J306" s="92">
        <f>VLOOKUP(B306,'[1]09.02.2026'!$C$1543:$J$2063,8,0)</f>
        <v>0</v>
      </c>
      <c r="K306" s="92">
        <f t="shared" si="13"/>
        <v>0</v>
      </c>
      <c r="L306" s="77"/>
      <c r="M306" s="77"/>
      <c r="N306" s="77"/>
      <c r="O306" s="77"/>
      <c r="P306" s="77"/>
      <c r="Q306" s="136"/>
      <c r="R306" s="136"/>
      <c r="S306" s="136">
        <v>8</v>
      </c>
      <c r="T306" s="73">
        <f t="shared" si="14"/>
        <v>0</v>
      </c>
      <c r="U306" s="73"/>
      <c r="V306" s="182"/>
      <c r="W306" s="163"/>
      <c r="X306" s="60">
        <f>VLOOKUP(B306,'[3]ВОМ КГ-3 СОЭКС'!$C$3:$G$2063,5,0)</f>
        <v>405.6</v>
      </c>
      <c r="Y306" s="161">
        <f t="shared" si="12"/>
        <v>0</v>
      </c>
    </row>
    <row r="307" spans="1:25" x14ac:dyDescent="0.3">
      <c r="A307" s="131" t="s">
        <v>968</v>
      </c>
      <c r="B307" s="132" t="s">
        <v>3017</v>
      </c>
      <c r="C307" s="132" t="s">
        <v>4549</v>
      </c>
      <c r="D307" s="92">
        <v>1</v>
      </c>
      <c r="E307" s="133">
        <v>50.8</v>
      </c>
      <c r="F307" s="134">
        <v>50.8</v>
      </c>
      <c r="G307" s="135">
        <v>2.46</v>
      </c>
      <c r="H307" s="135">
        <v>2.46</v>
      </c>
      <c r="I307" s="92" t="s">
        <v>170</v>
      </c>
      <c r="J307" s="92">
        <f>VLOOKUP(B307,'[1]09.02.2026'!$C$1543:$J$2063,8,0)</f>
        <v>0</v>
      </c>
      <c r="K307" s="92">
        <f t="shared" si="13"/>
        <v>0</v>
      </c>
      <c r="L307" s="77"/>
      <c r="M307" s="77"/>
      <c r="N307" s="77"/>
      <c r="O307" s="77"/>
      <c r="P307" s="77"/>
      <c r="Q307" s="136"/>
      <c r="R307" s="136"/>
      <c r="S307" s="136">
        <v>1</v>
      </c>
      <c r="T307" s="73">
        <f t="shared" si="14"/>
        <v>0</v>
      </c>
      <c r="U307" s="73"/>
      <c r="V307" s="182"/>
      <c r="W307" s="163"/>
      <c r="X307" s="60">
        <f>VLOOKUP(B307,'[3]ВОМ КГ-3 СОЭКС'!$C$3:$G$2063,5,0)</f>
        <v>50.8</v>
      </c>
      <c r="Y307" s="161">
        <f t="shared" si="12"/>
        <v>0</v>
      </c>
    </row>
    <row r="308" spans="1:25" x14ac:dyDescent="0.3">
      <c r="A308" s="131" t="s">
        <v>971</v>
      </c>
      <c r="B308" s="132" t="s">
        <v>3018</v>
      </c>
      <c r="C308" s="132" t="s">
        <v>4550</v>
      </c>
      <c r="D308" s="92">
        <v>1</v>
      </c>
      <c r="E308" s="133">
        <v>118.5</v>
      </c>
      <c r="F308" s="134">
        <v>118.5</v>
      </c>
      <c r="G308" s="135">
        <v>5.68</v>
      </c>
      <c r="H308" s="135">
        <v>5.68</v>
      </c>
      <c r="I308" s="92" t="s">
        <v>170</v>
      </c>
      <c r="J308" s="92">
        <f>VLOOKUP(B308,'[1]09.02.2026'!$C$1543:$J$2063,8,0)</f>
        <v>0</v>
      </c>
      <c r="K308" s="92">
        <f t="shared" si="13"/>
        <v>0</v>
      </c>
      <c r="L308" s="77"/>
      <c r="M308" s="77"/>
      <c r="N308" s="77"/>
      <c r="O308" s="77"/>
      <c r="P308" s="77"/>
      <c r="Q308" s="136"/>
      <c r="R308" s="136"/>
      <c r="S308" s="136">
        <v>1</v>
      </c>
      <c r="T308" s="73">
        <f t="shared" si="14"/>
        <v>0</v>
      </c>
      <c r="U308" s="73"/>
      <c r="V308" s="182"/>
      <c r="W308" s="163"/>
      <c r="X308" s="60">
        <f>VLOOKUP(B308,'[3]ВОМ КГ-3 СОЭКС'!$C$3:$G$2063,5,0)</f>
        <v>118.5</v>
      </c>
      <c r="Y308" s="161">
        <f t="shared" si="12"/>
        <v>0</v>
      </c>
    </row>
    <row r="309" spans="1:25" x14ac:dyDescent="0.3">
      <c r="A309" s="131" t="s">
        <v>974</v>
      </c>
      <c r="B309" s="132" t="s">
        <v>3019</v>
      </c>
      <c r="C309" s="132" t="s">
        <v>4551</v>
      </c>
      <c r="D309" s="92">
        <v>1</v>
      </c>
      <c r="E309" s="133">
        <v>125.4</v>
      </c>
      <c r="F309" s="134">
        <v>125.4</v>
      </c>
      <c r="G309" s="135">
        <v>6.09</v>
      </c>
      <c r="H309" s="135">
        <v>6.09</v>
      </c>
      <c r="I309" s="92" t="s">
        <v>170</v>
      </c>
      <c r="J309" s="92">
        <f>VLOOKUP(B309,'[1]09.02.2026'!$C$1543:$J$2063,8,0)</f>
        <v>0</v>
      </c>
      <c r="K309" s="92">
        <f t="shared" si="13"/>
        <v>0</v>
      </c>
      <c r="L309" s="77"/>
      <c r="M309" s="77"/>
      <c r="N309" s="77"/>
      <c r="O309" s="77"/>
      <c r="P309" s="77"/>
      <c r="Q309" s="136"/>
      <c r="R309" s="136"/>
      <c r="S309" s="136">
        <v>1</v>
      </c>
      <c r="T309" s="73">
        <f t="shared" si="14"/>
        <v>0</v>
      </c>
      <c r="U309" s="73"/>
      <c r="V309" s="182"/>
      <c r="W309" s="163"/>
      <c r="X309" s="60">
        <f>VLOOKUP(B309,'[3]ВОМ КГ-3 СОЭКС'!$C$3:$G$2063,5,0)</f>
        <v>125.4</v>
      </c>
      <c r="Y309" s="161">
        <f t="shared" si="12"/>
        <v>0</v>
      </c>
    </row>
    <row r="310" spans="1:25" x14ac:dyDescent="0.3">
      <c r="A310" s="131" t="s">
        <v>977</v>
      </c>
      <c r="B310" s="132" t="s">
        <v>3020</v>
      </c>
      <c r="C310" s="132" t="s">
        <v>4552</v>
      </c>
      <c r="D310" s="92">
        <v>2</v>
      </c>
      <c r="E310" s="133">
        <v>125.8</v>
      </c>
      <c r="F310" s="134">
        <v>251.6</v>
      </c>
      <c r="G310" s="135">
        <v>6.11</v>
      </c>
      <c r="H310" s="135">
        <v>12.22</v>
      </c>
      <c r="I310" s="92" t="s">
        <v>170</v>
      </c>
      <c r="J310" s="92">
        <f>VLOOKUP(B310,'[1]09.02.2026'!$C$1543:$J$2063,8,0)</f>
        <v>0</v>
      </c>
      <c r="K310" s="92">
        <f t="shared" si="13"/>
        <v>0</v>
      </c>
      <c r="L310" s="77"/>
      <c r="M310" s="77"/>
      <c r="N310" s="77"/>
      <c r="O310" s="77"/>
      <c r="P310" s="77"/>
      <c r="Q310" s="136"/>
      <c r="R310" s="136"/>
      <c r="S310" s="136">
        <v>2</v>
      </c>
      <c r="T310" s="73">
        <f t="shared" si="14"/>
        <v>0</v>
      </c>
      <c r="U310" s="73"/>
      <c r="V310" s="182"/>
      <c r="W310" s="163"/>
      <c r="X310" s="60">
        <f>VLOOKUP(B310,'[3]ВОМ КГ-3 СОЭКС'!$C$3:$G$2063,5,0)</f>
        <v>251.6</v>
      </c>
      <c r="Y310" s="161">
        <f t="shared" si="12"/>
        <v>0</v>
      </c>
    </row>
    <row r="311" spans="1:25" x14ac:dyDescent="0.3">
      <c r="A311" s="131" t="s">
        <v>980</v>
      </c>
      <c r="B311" s="132" t="s">
        <v>3021</v>
      </c>
      <c r="C311" s="132" t="s">
        <v>4553</v>
      </c>
      <c r="D311" s="92">
        <v>4</v>
      </c>
      <c r="E311" s="133">
        <v>8.6999999999999993</v>
      </c>
      <c r="F311" s="134">
        <v>34.799999999999997</v>
      </c>
      <c r="G311" s="135">
        <v>0.43</v>
      </c>
      <c r="H311" s="135">
        <v>1.72</v>
      </c>
      <c r="I311" s="92" t="s">
        <v>170</v>
      </c>
      <c r="J311" s="92">
        <f>VLOOKUP(B311,'[1]09.02.2026'!$C$1543:$J$2063,8,0)</f>
        <v>0</v>
      </c>
      <c r="K311" s="92">
        <f t="shared" si="13"/>
        <v>0</v>
      </c>
      <c r="L311" s="77"/>
      <c r="M311" s="77"/>
      <c r="N311" s="77"/>
      <c r="O311" s="77"/>
      <c r="P311" s="77"/>
      <c r="Q311" s="136"/>
      <c r="R311" s="136"/>
      <c r="S311" s="136">
        <v>4</v>
      </c>
      <c r="T311" s="73">
        <f t="shared" si="14"/>
        <v>0</v>
      </c>
      <c r="U311" s="73"/>
      <c r="V311" s="182"/>
      <c r="W311" s="163"/>
      <c r="X311" s="60">
        <f>VLOOKUP(B311,'[3]ВОМ КГ-3 СОЭКС'!$C$3:$G$2063,5,0)</f>
        <v>34.799999999999997</v>
      </c>
      <c r="Y311" s="161">
        <f t="shared" si="12"/>
        <v>0</v>
      </c>
    </row>
    <row r="312" spans="1:25" x14ac:dyDescent="0.3">
      <c r="A312" s="131" t="s">
        <v>983</v>
      </c>
      <c r="B312" s="132" t="s">
        <v>3022</v>
      </c>
      <c r="C312" s="132" t="s">
        <v>4554</v>
      </c>
      <c r="D312" s="92">
        <v>2</v>
      </c>
      <c r="E312" s="133">
        <v>183.7</v>
      </c>
      <c r="F312" s="134">
        <v>367.4</v>
      </c>
      <c r="G312" s="135">
        <v>8.93</v>
      </c>
      <c r="H312" s="135">
        <v>17.86</v>
      </c>
      <c r="I312" s="92" t="s">
        <v>170</v>
      </c>
      <c r="J312" s="92">
        <f>VLOOKUP(B312,'[1]09.02.2026'!$C$1543:$J$2063,8,0)</f>
        <v>0</v>
      </c>
      <c r="K312" s="92">
        <f t="shared" si="13"/>
        <v>0</v>
      </c>
      <c r="L312" s="77"/>
      <c r="M312" s="77"/>
      <c r="N312" s="77"/>
      <c r="O312" s="77"/>
      <c r="P312" s="77"/>
      <c r="Q312" s="136"/>
      <c r="R312" s="136"/>
      <c r="S312" s="136">
        <v>2</v>
      </c>
      <c r="T312" s="73">
        <f t="shared" si="14"/>
        <v>0</v>
      </c>
      <c r="U312" s="73"/>
      <c r="V312" s="182"/>
      <c r="W312" s="163"/>
      <c r="X312" s="60">
        <f>VLOOKUP(B312,'[3]ВОМ КГ-3 СОЭКС'!$C$3:$G$2063,5,0)</f>
        <v>367.4</v>
      </c>
      <c r="Y312" s="161">
        <f t="shared" si="12"/>
        <v>0</v>
      </c>
    </row>
    <row r="313" spans="1:25" x14ac:dyDescent="0.3">
      <c r="A313" s="131" t="s">
        <v>986</v>
      </c>
      <c r="B313" s="132" t="s">
        <v>3023</v>
      </c>
      <c r="C313" s="132" t="s">
        <v>4555</v>
      </c>
      <c r="D313" s="92">
        <v>2</v>
      </c>
      <c r="E313" s="133">
        <v>64.5</v>
      </c>
      <c r="F313" s="134">
        <v>129</v>
      </c>
      <c r="G313" s="135">
        <v>3.13</v>
      </c>
      <c r="H313" s="135">
        <v>6.26</v>
      </c>
      <c r="I313" s="92" t="s">
        <v>170</v>
      </c>
      <c r="J313" s="92">
        <f>VLOOKUP(B313,'[1]09.02.2026'!$C$1543:$J$2063,8,0)</f>
        <v>0</v>
      </c>
      <c r="K313" s="92">
        <f t="shared" si="13"/>
        <v>0</v>
      </c>
      <c r="L313" s="77"/>
      <c r="M313" s="77"/>
      <c r="N313" s="77"/>
      <c r="O313" s="77"/>
      <c r="P313" s="77"/>
      <c r="Q313" s="136"/>
      <c r="R313" s="136"/>
      <c r="S313" s="136">
        <v>2</v>
      </c>
      <c r="T313" s="73">
        <f t="shared" si="14"/>
        <v>0</v>
      </c>
      <c r="U313" s="73"/>
      <c r="V313" s="182"/>
      <c r="W313" s="163"/>
      <c r="X313" s="60">
        <f>VLOOKUP(B313,'[3]ВОМ КГ-3 СОЭКС'!$C$3:$G$2063,5,0)</f>
        <v>129</v>
      </c>
      <c r="Y313" s="161">
        <f t="shared" si="12"/>
        <v>0</v>
      </c>
    </row>
    <row r="314" spans="1:25" x14ac:dyDescent="0.3">
      <c r="A314" s="131" t="s">
        <v>989</v>
      </c>
      <c r="B314" s="132" t="s">
        <v>3024</v>
      </c>
      <c r="C314" s="132" t="s">
        <v>4556</v>
      </c>
      <c r="D314" s="92">
        <v>1</v>
      </c>
      <c r="E314" s="133">
        <v>50.7</v>
      </c>
      <c r="F314" s="134">
        <v>50.7</v>
      </c>
      <c r="G314" s="135">
        <v>2.4700000000000002</v>
      </c>
      <c r="H314" s="135">
        <v>2.4700000000000002</v>
      </c>
      <c r="I314" s="92" t="s">
        <v>170</v>
      </c>
      <c r="J314" s="92">
        <f>VLOOKUP(B314,'[1]09.02.2026'!$C$1543:$J$2063,8,0)</f>
        <v>0</v>
      </c>
      <c r="K314" s="92">
        <f t="shared" si="13"/>
        <v>0</v>
      </c>
      <c r="L314" s="77"/>
      <c r="M314" s="77"/>
      <c r="N314" s="77"/>
      <c r="O314" s="77"/>
      <c r="P314" s="77"/>
      <c r="Q314" s="136"/>
      <c r="R314" s="136"/>
      <c r="S314" s="136">
        <v>1</v>
      </c>
      <c r="T314" s="73">
        <f t="shared" si="14"/>
        <v>0</v>
      </c>
      <c r="U314" s="73"/>
      <c r="V314" s="182"/>
      <c r="W314" s="163"/>
      <c r="X314" s="60">
        <f>VLOOKUP(B314,'[3]ВОМ КГ-3 СОЭКС'!$C$3:$G$2063,5,0)</f>
        <v>50.7</v>
      </c>
      <c r="Y314" s="161">
        <f t="shared" si="12"/>
        <v>0</v>
      </c>
    </row>
    <row r="315" spans="1:25" x14ac:dyDescent="0.3">
      <c r="A315" s="131" t="s">
        <v>992</v>
      </c>
      <c r="B315" s="132" t="s">
        <v>3025</v>
      </c>
      <c r="C315" s="132" t="s">
        <v>4557</v>
      </c>
      <c r="D315" s="92">
        <v>1</v>
      </c>
      <c r="E315" s="133">
        <v>130.5</v>
      </c>
      <c r="F315" s="134">
        <v>130.5</v>
      </c>
      <c r="G315" s="135">
        <v>6.34</v>
      </c>
      <c r="H315" s="135">
        <v>6.34</v>
      </c>
      <c r="I315" s="92" t="s">
        <v>170</v>
      </c>
      <c r="J315" s="92">
        <f>VLOOKUP(B315,'[1]09.02.2026'!$C$1543:$J$2063,8,0)</f>
        <v>0</v>
      </c>
      <c r="K315" s="92">
        <f t="shared" si="13"/>
        <v>0</v>
      </c>
      <c r="L315" s="77"/>
      <c r="M315" s="77"/>
      <c r="N315" s="77"/>
      <c r="O315" s="77"/>
      <c r="P315" s="77"/>
      <c r="Q315" s="136"/>
      <c r="R315" s="136"/>
      <c r="S315" s="136">
        <v>1</v>
      </c>
      <c r="T315" s="73">
        <f t="shared" si="14"/>
        <v>0</v>
      </c>
      <c r="U315" s="73"/>
      <c r="V315" s="182"/>
      <c r="W315" s="163"/>
      <c r="X315" s="60">
        <f>VLOOKUP(B315,'[3]ВОМ КГ-3 СОЭКС'!$C$3:$G$2063,5,0)</f>
        <v>130.5</v>
      </c>
      <c r="Y315" s="161">
        <f t="shared" si="12"/>
        <v>0</v>
      </c>
    </row>
    <row r="316" spans="1:25" x14ac:dyDescent="0.3">
      <c r="A316" s="131" t="s">
        <v>995</v>
      </c>
      <c r="B316" s="132" t="s">
        <v>3026</v>
      </c>
      <c r="C316" s="132" t="s">
        <v>4558</v>
      </c>
      <c r="D316" s="92">
        <v>1</v>
      </c>
      <c r="E316" s="133">
        <v>131.1</v>
      </c>
      <c r="F316" s="134">
        <v>131.1</v>
      </c>
      <c r="G316" s="135">
        <v>6.36</v>
      </c>
      <c r="H316" s="135">
        <v>6.36</v>
      </c>
      <c r="I316" s="92" t="s">
        <v>170</v>
      </c>
      <c r="J316" s="92">
        <f>VLOOKUP(B316,'[1]09.02.2026'!$C$1543:$J$2063,8,0)</f>
        <v>0</v>
      </c>
      <c r="K316" s="92">
        <f t="shared" si="13"/>
        <v>0</v>
      </c>
      <c r="L316" s="77"/>
      <c r="M316" s="77"/>
      <c r="N316" s="77"/>
      <c r="O316" s="77"/>
      <c r="P316" s="77"/>
      <c r="Q316" s="136"/>
      <c r="R316" s="136"/>
      <c r="S316" s="136">
        <v>1</v>
      </c>
      <c r="T316" s="73">
        <f t="shared" si="14"/>
        <v>0</v>
      </c>
      <c r="U316" s="73"/>
      <c r="V316" s="182"/>
      <c r="W316" s="163"/>
      <c r="X316" s="60">
        <f>VLOOKUP(B316,'[3]ВОМ КГ-3 СОЭКС'!$C$3:$G$2063,5,0)</f>
        <v>131.1</v>
      </c>
      <c r="Y316" s="161">
        <f t="shared" si="12"/>
        <v>0</v>
      </c>
    </row>
    <row r="317" spans="1:25" x14ac:dyDescent="0.3">
      <c r="A317" s="131" t="s">
        <v>998</v>
      </c>
      <c r="B317" s="132" t="s">
        <v>3027</v>
      </c>
      <c r="C317" s="132" t="s">
        <v>4559</v>
      </c>
      <c r="D317" s="92">
        <v>1</v>
      </c>
      <c r="E317" s="133">
        <v>132.6</v>
      </c>
      <c r="F317" s="134">
        <v>132.6</v>
      </c>
      <c r="G317" s="135">
        <v>6.44</v>
      </c>
      <c r="H317" s="135">
        <v>6.44</v>
      </c>
      <c r="I317" s="92" t="s">
        <v>170</v>
      </c>
      <c r="J317" s="92">
        <f>VLOOKUP(B317,'[1]09.02.2026'!$C$1543:$J$2063,8,0)</f>
        <v>0</v>
      </c>
      <c r="K317" s="92">
        <f t="shared" si="13"/>
        <v>0</v>
      </c>
      <c r="L317" s="77"/>
      <c r="M317" s="77"/>
      <c r="N317" s="77"/>
      <c r="O317" s="77"/>
      <c r="P317" s="77"/>
      <c r="Q317" s="136"/>
      <c r="R317" s="136"/>
      <c r="S317" s="136">
        <v>1</v>
      </c>
      <c r="T317" s="73">
        <f t="shared" si="14"/>
        <v>0</v>
      </c>
      <c r="U317" s="73"/>
      <c r="V317" s="182"/>
      <c r="W317" s="163"/>
      <c r="X317" s="60">
        <f>VLOOKUP(B317,'[3]ВОМ КГ-3 СОЭКС'!$C$3:$G$2063,5,0)</f>
        <v>132.6</v>
      </c>
      <c r="Y317" s="161">
        <f t="shared" si="12"/>
        <v>0</v>
      </c>
    </row>
    <row r="318" spans="1:25" x14ac:dyDescent="0.3">
      <c r="A318" s="131" t="s">
        <v>1001</v>
      </c>
      <c r="B318" s="132" t="s">
        <v>3028</v>
      </c>
      <c r="C318" s="132" t="s">
        <v>4560</v>
      </c>
      <c r="D318" s="92">
        <v>1</v>
      </c>
      <c r="E318" s="133">
        <v>161</v>
      </c>
      <c r="F318" s="134">
        <v>161</v>
      </c>
      <c r="G318" s="135">
        <v>7.82</v>
      </c>
      <c r="H318" s="135">
        <v>7.82</v>
      </c>
      <c r="I318" s="92" t="s">
        <v>170</v>
      </c>
      <c r="J318" s="92">
        <f>VLOOKUP(B318,'[1]09.02.2026'!$C$1543:$J$2063,8,0)</f>
        <v>0</v>
      </c>
      <c r="K318" s="92">
        <f t="shared" si="13"/>
        <v>0</v>
      </c>
      <c r="L318" s="77"/>
      <c r="M318" s="77"/>
      <c r="N318" s="77"/>
      <c r="O318" s="77"/>
      <c r="P318" s="77"/>
      <c r="Q318" s="136"/>
      <c r="R318" s="136"/>
      <c r="S318" s="136">
        <v>1</v>
      </c>
      <c r="T318" s="73">
        <f t="shared" si="14"/>
        <v>0</v>
      </c>
      <c r="U318" s="73"/>
      <c r="V318" s="182"/>
      <c r="W318" s="163"/>
      <c r="X318" s="60">
        <f>VLOOKUP(B318,'[3]ВОМ КГ-3 СОЭКС'!$C$3:$G$2063,5,0)</f>
        <v>161</v>
      </c>
      <c r="Y318" s="161">
        <f t="shared" si="12"/>
        <v>0</v>
      </c>
    </row>
    <row r="319" spans="1:25" x14ac:dyDescent="0.3">
      <c r="A319" s="131" t="s">
        <v>1004</v>
      </c>
      <c r="B319" s="132" t="s">
        <v>3029</v>
      </c>
      <c r="C319" s="132" t="s">
        <v>4561</v>
      </c>
      <c r="D319" s="92">
        <v>1</v>
      </c>
      <c r="E319" s="133">
        <v>148.5</v>
      </c>
      <c r="F319" s="134">
        <v>148.5</v>
      </c>
      <c r="G319" s="135">
        <v>7.21</v>
      </c>
      <c r="H319" s="135">
        <v>7.21</v>
      </c>
      <c r="I319" s="92" t="s">
        <v>170</v>
      </c>
      <c r="J319" s="92">
        <f>VLOOKUP(B319,'[1]09.02.2026'!$C$1543:$J$2063,8,0)</f>
        <v>0</v>
      </c>
      <c r="K319" s="92">
        <f t="shared" si="13"/>
        <v>0</v>
      </c>
      <c r="L319" s="77"/>
      <c r="M319" s="77"/>
      <c r="N319" s="77"/>
      <c r="O319" s="77"/>
      <c r="P319" s="77"/>
      <c r="Q319" s="136"/>
      <c r="R319" s="136"/>
      <c r="S319" s="136">
        <v>1</v>
      </c>
      <c r="T319" s="73">
        <f t="shared" si="14"/>
        <v>0</v>
      </c>
      <c r="U319" s="73"/>
      <c r="V319" s="182"/>
      <c r="W319" s="163"/>
      <c r="X319" s="60">
        <f>VLOOKUP(B319,'[3]ВОМ КГ-3 СОЭКС'!$C$3:$G$2063,5,0)</f>
        <v>148.5</v>
      </c>
      <c r="Y319" s="161">
        <f t="shared" si="12"/>
        <v>0</v>
      </c>
    </row>
    <row r="320" spans="1:25" x14ac:dyDescent="0.3">
      <c r="A320" s="131" t="s">
        <v>1007</v>
      </c>
      <c r="B320" s="132" t="s">
        <v>3030</v>
      </c>
      <c r="C320" s="132" t="s">
        <v>4562</v>
      </c>
      <c r="D320" s="92">
        <v>1</v>
      </c>
      <c r="E320" s="133">
        <v>137.6</v>
      </c>
      <c r="F320" s="134">
        <v>137.6</v>
      </c>
      <c r="G320" s="135">
        <v>6.67</v>
      </c>
      <c r="H320" s="135">
        <v>6.67</v>
      </c>
      <c r="I320" s="92" t="s">
        <v>170</v>
      </c>
      <c r="J320" s="92">
        <f>VLOOKUP(B320,'[1]09.02.2026'!$C$1543:$J$2063,8,0)</f>
        <v>0</v>
      </c>
      <c r="K320" s="92">
        <f t="shared" si="13"/>
        <v>0</v>
      </c>
      <c r="L320" s="77"/>
      <c r="M320" s="77"/>
      <c r="N320" s="77"/>
      <c r="O320" s="77"/>
      <c r="P320" s="77"/>
      <c r="Q320" s="136"/>
      <c r="R320" s="136"/>
      <c r="S320" s="136">
        <v>1</v>
      </c>
      <c r="T320" s="73">
        <f t="shared" si="14"/>
        <v>0</v>
      </c>
      <c r="U320" s="73"/>
      <c r="V320" s="182"/>
      <c r="W320" s="163"/>
      <c r="X320" s="60">
        <f>VLOOKUP(B320,'[3]ВОМ КГ-3 СОЭКС'!$C$3:$G$2063,5,0)</f>
        <v>137.6</v>
      </c>
      <c r="Y320" s="161">
        <f t="shared" si="12"/>
        <v>0</v>
      </c>
    </row>
    <row r="321" spans="1:25" x14ac:dyDescent="0.3">
      <c r="A321" s="131" t="s">
        <v>1010</v>
      </c>
      <c r="B321" s="132" t="s">
        <v>3031</v>
      </c>
      <c r="C321" s="132" t="s">
        <v>4563</v>
      </c>
      <c r="D321" s="92">
        <v>1</v>
      </c>
      <c r="E321" s="133">
        <v>130.30000000000001</v>
      </c>
      <c r="F321" s="134">
        <v>130.30000000000001</v>
      </c>
      <c r="G321" s="135">
        <v>6.33</v>
      </c>
      <c r="H321" s="135">
        <v>6.33</v>
      </c>
      <c r="I321" s="92" t="s">
        <v>170</v>
      </c>
      <c r="J321" s="92">
        <f>VLOOKUP(B321,'[1]09.02.2026'!$C$1543:$J$2063,8,0)</f>
        <v>0</v>
      </c>
      <c r="K321" s="92">
        <f t="shared" si="13"/>
        <v>0</v>
      </c>
      <c r="L321" s="77"/>
      <c r="M321" s="77"/>
      <c r="N321" s="77"/>
      <c r="O321" s="77"/>
      <c r="P321" s="77"/>
      <c r="Q321" s="136"/>
      <c r="R321" s="136"/>
      <c r="S321" s="136">
        <v>1</v>
      </c>
      <c r="T321" s="73">
        <f t="shared" si="14"/>
        <v>0</v>
      </c>
      <c r="U321" s="73"/>
      <c r="V321" s="182"/>
      <c r="W321" s="163"/>
      <c r="X321" s="60">
        <f>VLOOKUP(B321,'[3]ВОМ КГ-3 СОЭКС'!$C$3:$G$2063,5,0)</f>
        <v>130.30000000000001</v>
      </c>
      <c r="Y321" s="161">
        <f t="shared" si="12"/>
        <v>0</v>
      </c>
    </row>
    <row r="322" spans="1:25" x14ac:dyDescent="0.3">
      <c r="A322" s="131" t="s">
        <v>1013</v>
      </c>
      <c r="B322" s="132" t="s">
        <v>3032</v>
      </c>
      <c r="C322" s="132" t="s">
        <v>4564</v>
      </c>
      <c r="D322" s="92">
        <v>1</v>
      </c>
      <c r="E322" s="133">
        <v>49.1</v>
      </c>
      <c r="F322" s="134">
        <v>49.1</v>
      </c>
      <c r="G322" s="135">
        <v>2.38</v>
      </c>
      <c r="H322" s="135">
        <v>2.38</v>
      </c>
      <c r="I322" s="92" t="s">
        <v>170</v>
      </c>
      <c r="J322" s="92">
        <f>VLOOKUP(B322,'[1]09.02.2026'!$C$1543:$J$2063,8,0)</f>
        <v>0</v>
      </c>
      <c r="K322" s="92">
        <f t="shared" si="13"/>
        <v>0</v>
      </c>
      <c r="L322" s="77"/>
      <c r="M322" s="77"/>
      <c r="N322" s="77"/>
      <c r="O322" s="77"/>
      <c r="P322" s="77"/>
      <c r="Q322" s="136"/>
      <c r="R322" s="136"/>
      <c r="S322" s="136">
        <v>1</v>
      </c>
      <c r="T322" s="73">
        <f t="shared" si="14"/>
        <v>0</v>
      </c>
      <c r="U322" s="73"/>
      <c r="V322" s="182"/>
      <c r="W322" s="163"/>
      <c r="X322" s="60">
        <f>VLOOKUP(B322,'[3]ВОМ КГ-3 СОЭКС'!$C$3:$G$2063,5,0)</f>
        <v>49.1</v>
      </c>
      <c r="Y322" s="161">
        <f t="shared" si="12"/>
        <v>0</v>
      </c>
    </row>
    <row r="323" spans="1:25" x14ac:dyDescent="0.3">
      <c r="A323" s="131" t="s">
        <v>1016</v>
      </c>
      <c r="B323" s="132" t="s">
        <v>3033</v>
      </c>
      <c r="C323" s="132" t="s">
        <v>4565</v>
      </c>
      <c r="D323" s="92">
        <v>2</v>
      </c>
      <c r="E323" s="133">
        <v>61.9</v>
      </c>
      <c r="F323" s="134">
        <v>123.8</v>
      </c>
      <c r="G323" s="135">
        <v>3</v>
      </c>
      <c r="H323" s="135">
        <v>6</v>
      </c>
      <c r="I323" s="92" t="s">
        <v>170</v>
      </c>
      <c r="J323" s="92">
        <f>VLOOKUP(B323,'[1]09.02.2026'!$C$1543:$J$2063,8,0)</f>
        <v>0</v>
      </c>
      <c r="K323" s="92">
        <f t="shared" si="13"/>
        <v>0</v>
      </c>
      <c r="L323" s="77"/>
      <c r="M323" s="77"/>
      <c r="N323" s="77"/>
      <c r="O323" s="77"/>
      <c r="P323" s="77"/>
      <c r="Q323" s="136"/>
      <c r="R323" s="136"/>
      <c r="S323" s="136">
        <v>2</v>
      </c>
      <c r="T323" s="73">
        <f t="shared" si="14"/>
        <v>0</v>
      </c>
      <c r="U323" s="73"/>
      <c r="V323" s="182"/>
      <c r="W323" s="163"/>
      <c r="X323" s="60">
        <f>VLOOKUP(B323,'[3]ВОМ КГ-3 СОЭКС'!$C$3:$G$2063,5,0)</f>
        <v>123.8</v>
      </c>
      <c r="Y323" s="161">
        <f t="shared" ref="Y323:Y386" si="15">F323-X323</f>
        <v>0</v>
      </c>
    </row>
    <row r="324" spans="1:25" x14ac:dyDescent="0.3">
      <c r="A324" s="131" t="s">
        <v>1019</v>
      </c>
      <c r="B324" s="132" t="s">
        <v>3034</v>
      </c>
      <c r="C324" s="132" t="s">
        <v>4566</v>
      </c>
      <c r="D324" s="92">
        <v>2</v>
      </c>
      <c r="E324" s="133">
        <v>57.3</v>
      </c>
      <c r="F324" s="134">
        <v>114.6</v>
      </c>
      <c r="G324" s="135">
        <v>2.77</v>
      </c>
      <c r="H324" s="135">
        <v>5.54</v>
      </c>
      <c r="I324" s="92" t="s">
        <v>170</v>
      </c>
      <c r="J324" s="92">
        <f>VLOOKUP(B324,'[1]09.02.2026'!$C$1543:$J$2063,8,0)</f>
        <v>0</v>
      </c>
      <c r="K324" s="92">
        <f t="shared" ref="K324:K387" si="16">J324*E324</f>
        <v>0</v>
      </c>
      <c r="L324" s="77"/>
      <c r="M324" s="77"/>
      <c r="N324" s="77"/>
      <c r="O324" s="77"/>
      <c r="P324" s="77"/>
      <c r="Q324" s="136"/>
      <c r="R324" s="136"/>
      <c r="S324" s="136">
        <v>2</v>
      </c>
      <c r="T324" s="73">
        <f t="shared" ref="T324:T387" si="17">D324-L324-M324-N324-O324-P324-Q324-R324-S324</f>
        <v>0</v>
      </c>
      <c r="U324" s="73"/>
      <c r="V324" s="182"/>
      <c r="W324" s="163"/>
      <c r="X324" s="60">
        <f>VLOOKUP(B324,'[3]ВОМ КГ-3 СОЭКС'!$C$3:$G$2063,5,0)</f>
        <v>114.6</v>
      </c>
      <c r="Y324" s="161">
        <f t="shared" si="15"/>
        <v>0</v>
      </c>
    </row>
    <row r="325" spans="1:25" x14ac:dyDescent="0.3">
      <c r="A325" s="131" t="s">
        <v>1022</v>
      </c>
      <c r="B325" s="132" t="s">
        <v>3035</v>
      </c>
      <c r="C325" s="132" t="s">
        <v>4567</v>
      </c>
      <c r="D325" s="92">
        <v>1</v>
      </c>
      <c r="E325" s="133">
        <v>10.7</v>
      </c>
      <c r="F325" s="134">
        <v>10.7</v>
      </c>
      <c r="G325" s="135">
        <v>0.53</v>
      </c>
      <c r="H325" s="135">
        <v>0.53</v>
      </c>
      <c r="I325" s="92" t="s">
        <v>170</v>
      </c>
      <c r="J325" s="92">
        <f>VLOOKUP(B325,'[1]09.02.2026'!$C$1543:$J$2063,8,0)</f>
        <v>0</v>
      </c>
      <c r="K325" s="92">
        <f t="shared" si="16"/>
        <v>0</v>
      </c>
      <c r="L325" s="77"/>
      <c r="M325" s="77"/>
      <c r="N325" s="77"/>
      <c r="O325" s="77"/>
      <c r="P325" s="77"/>
      <c r="Q325" s="136"/>
      <c r="R325" s="136"/>
      <c r="S325" s="136">
        <v>1</v>
      </c>
      <c r="T325" s="73">
        <f t="shared" si="17"/>
        <v>0</v>
      </c>
      <c r="U325" s="73"/>
      <c r="V325" s="182"/>
      <c r="W325" s="163"/>
      <c r="X325" s="60">
        <f>VLOOKUP(B325,'[3]ВОМ КГ-3 СОЭКС'!$C$3:$G$2063,5,0)</f>
        <v>10.7</v>
      </c>
      <c r="Y325" s="161">
        <f t="shared" si="15"/>
        <v>0</v>
      </c>
    </row>
    <row r="326" spans="1:25" x14ac:dyDescent="0.3">
      <c r="A326" s="131" t="s">
        <v>1025</v>
      </c>
      <c r="B326" s="132" t="s">
        <v>3036</v>
      </c>
      <c r="C326" s="132" t="s">
        <v>4568</v>
      </c>
      <c r="D326" s="92">
        <v>3</v>
      </c>
      <c r="E326" s="133">
        <v>25.6</v>
      </c>
      <c r="F326" s="134">
        <v>76.8</v>
      </c>
      <c r="G326" s="135">
        <v>1.24</v>
      </c>
      <c r="H326" s="135">
        <v>3.72</v>
      </c>
      <c r="I326" s="92" t="s">
        <v>170</v>
      </c>
      <c r="J326" s="92">
        <f>VLOOKUP(B326,'[1]09.02.2026'!$C$1543:$J$2063,8,0)</f>
        <v>0</v>
      </c>
      <c r="K326" s="92">
        <f t="shared" si="16"/>
        <v>0</v>
      </c>
      <c r="L326" s="77"/>
      <c r="M326" s="77"/>
      <c r="N326" s="77"/>
      <c r="O326" s="77"/>
      <c r="P326" s="77"/>
      <c r="Q326" s="136"/>
      <c r="R326" s="136"/>
      <c r="S326" s="136">
        <v>3</v>
      </c>
      <c r="T326" s="73">
        <f t="shared" si="17"/>
        <v>0</v>
      </c>
      <c r="U326" s="73"/>
      <c r="V326" s="182"/>
      <c r="W326" s="163"/>
      <c r="X326" s="60">
        <f>VLOOKUP(B326,'[3]ВОМ КГ-3 СОЭКС'!$C$3:$G$2063,5,0)</f>
        <v>76.8</v>
      </c>
      <c r="Y326" s="161">
        <f t="shared" si="15"/>
        <v>0</v>
      </c>
    </row>
    <row r="327" spans="1:25" x14ac:dyDescent="0.3">
      <c r="A327" s="131" t="s">
        <v>1028</v>
      </c>
      <c r="B327" s="132" t="s">
        <v>3037</v>
      </c>
      <c r="C327" s="132" t="s">
        <v>4569</v>
      </c>
      <c r="D327" s="92">
        <v>1</v>
      </c>
      <c r="E327" s="133">
        <v>26.6</v>
      </c>
      <c r="F327" s="134">
        <v>26.6</v>
      </c>
      <c r="G327" s="135">
        <v>1.29</v>
      </c>
      <c r="H327" s="135">
        <v>1.29</v>
      </c>
      <c r="I327" s="92" t="s">
        <v>170</v>
      </c>
      <c r="J327" s="92">
        <f>VLOOKUP(B327,'[1]09.02.2026'!$C$1543:$J$2063,8,0)</f>
        <v>0</v>
      </c>
      <c r="K327" s="92">
        <f t="shared" si="16"/>
        <v>0</v>
      </c>
      <c r="L327" s="77"/>
      <c r="M327" s="77"/>
      <c r="N327" s="77"/>
      <c r="O327" s="77"/>
      <c r="P327" s="77"/>
      <c r="Q327" s="136"/>
      <c r="R327" s="136"/>
      <c r="S327" s="136">
        <v>1</v>
      </c>
      <c r="T327" s="73">
        <f t="shared" si="17"/>
        <v>0</v>
      </c>
      <c r="U327" s="73"/>
      <c r="V327" s="182"/>
      <c r="W327" s="163"/>
      <c r="X327" s="60">
        <f>VLOOKUP(B327,'[3]ВОМ КГ-3 СОЭКС'!$C$3:$G$2063,5,0)</f>
        <v>26.6</v>
      </c>
      <c r="Y327" s="161">
        <f t="shared" si="15"/>
        <v>0</v>
      </c>
    </row>
    <row r="328" spans="1:25" x14ac:dyDescent="0.3">
      <c r="A328" s="131" t="s">
        <v>1031</v>
      </c>
      <c r="B328" s="132" t="s">
        <v>3038</v>
      </c>
      <c r="C328" s="132" t="s">
        <v>4570</v>
      </c>
      <c r="D328" s="92">
        <v>2</v>
      </c>
      <c r="E328" s="133">
        <v>36.200000000000003</v>
      </c>
      <c r="F328" s="134">
        <v>72.400000000000006</v>
      </c>
      <c r="G328" s="135">
        <v>1.75</v>
      </c>
      <c r="H328" s="135">
        <v>3.5</v>
      </c>
      <c r="I328" s="92" t="s">
        <v>170</v>
      </c>
      <c r="J328" s="92">
        <f>VLOOKUP(B328,'[1]09.02.2026'!$C$1543:$J$2063,8,0)</f>
        <v>0</v>
      </c>
      <c r="K328" s="92">
        <f t="shared" si="16"/>
        <v>0</v>
      </c>
      <c r="L328" s="77"/>
      <c r="M328" s="77"/>
      <c r="N328" s="77"/>
      <c r="O328" s="77"/>
      <c r="P328" s="77"/>
      <c r="Q328" s="136"/>
      <c r="R328" s="136"/>
      <c r="S328" s="136">
        <v>2</v>
      </c>
      <c r="T328" s="73">
        <f t="shared" si="17"/>
        <v>0</v>
      </c>
      <c r="U328" s="73"/>
      <c r="V328" s="182"/>
      <c r="W328" s="163"/>
      <c r="X328" s="60">
        <f>VLOOKUP(B328,'[3]ВОМ КГ-3 СОЭКС'!$C$3:$G$2063,5,0)</f>
        <v>72.400000000000006</v>
      </c>
      <c r="Y328" s="161">
        <f t="shared" si="15"/>
        <v>0</v>
      </c>
    </row>
    <row r="329" spans="1:25" x14ac:dyDescent="0.3">
      <c r="A329" s="131" t="s">
        <v>1034</v>
      </c>
      <c r="B329" s="132" t="s">
        <v>3039</v>
      </c>
      <c r="C329" s="132" t="s">
        <v>4571</v>
      </c>
      <c r="D329" s="92">
        <v>1</v>
      </c>
      <c r="E329" s="133">
        <v>32.1</v>
      </c>
      <c r="F329" s="134">
        <v>32.1</v>
      </c>
      <c r="G329" s="135">
        <v>1.56</v>
      </c>
      <c r="H329" s="135">
        <v>1.56</v>
      </c>
      <c r="I329" s="92" t="s">
        <v>170</v>
      </c>
      <c r="J329" s="92">
        <f>VLOOKUP(B329,'[1]09.02.2026'!$C$1543:$J$2063,8,0)</f>
        <v>0</v>
      </c>
      <c r="K329" s="92">
        <f t="shared" si="16"/>
        <v>0</v>
      </c>
      <c r="L329" s="77"/>
      <c r="M329" s="77"/>
      <c r="N329" s="77"/>
      <c r="O329" s="77"/>
      <c r="P329" s="77"/>
      <c r="Q329" s="136"/>
      <c r="R329" s="136"/>
      <c r="S329" s="136">
        <v>1</v>
      </c>
      <c r="T329" s="73">
        <f t="shared" si="17"/>
        <v>0</v>
      </c>
      <c r="U329" s="73"/>
      <c r="V329" s="182"/>
      <c r="W329" s="163"/>
      <c r="X329" s="60">
        <f>VLOOKUP(B329,'[3]ВОМ КГ-3 СОЭКС'!$C$3:$G$2063,5,0)</f>
        <v>32.1</v>
      </c>
      <c r="Y329" s="161">
        <f t="shared" si="15"/>
        <v>0</v>
      </c>
    </row>
    <row r="330" spans="1:25" x14ac:dyDescent="0.3">
      <c r="A330" s="131" t="s">
        <v>1037</v>
      </c>
      <c r="B330" s="132" t="s">
        <v>3040</v>
      </c>
      <c r="C330" s="132" t="s">
        <v>4572</v>
      </c>
      <c r="D330" s="92">
        <v>1</v>
      </c>
      <c r="E330" s="133">
        <v>30.9</v>
      </c>
      <c r="F330" s="134">
        <v>30.9</v>
      </c>
      <c r="G330" s="135">
        <v>1.5</v>
      </c>
      <c r="H330" s="135">
        <v>1.5</v>
      </c>
      <c r="I330" s="92" t="s">
        <v>170</v>
      </c>
      <c r="J330" s="92">
        <f>VLOOKUP(B330,'[1]09.02.2026'!$C$1543:$J$2063,8,0)</f>
        <v>0</v>
      </c>
      <c r="K330" s="92">
        <f t="shared" si="16"/>
        <v>0</v>
      </c>
      <c r="L330" s="77"/>
      <c r="M330" s="77"/>
      <c r="N330" s="77"/>
      <c r="O330" s="77"/>
      <c r="P330" s="77"/>
      <c r="Q330" s="136"/>
      <c r="R330" s="136"/>
      <c r="S330" s="136">
        <v>1</v>
      </c>
      <c r="T330" s="73">
        <f t="shared" si="17"/>
        <v>0</v>
      </c>
      <c r="U330" s="73"/>
      <c r="V330" s="182"/>
      <c r="W330" s="163"/>
      <c r="X330" s="60">
        <f>VLOOKUP(B330,'[3]ВОМ КГ-3 СОЭКС'!$C$3:$G$2063,5,0)</f>
        <v>30.9</v>
      </c>
      <c r="Y330" s="161">
        <f t="shared" si="15"/>
        <v>0</v>
      </c>
    </row>
    <row r="331" spans="1:25" x14ac:dyDescent="0.3">
      <c r="A331" s="131" t="s">
        <v>1041</v>
      </c>
      <c r="B331" s="132" t="s">
        <v>3041</v>
      </c>
      <c r="C331" s="132" t="s">
        <v>4573</v>
      </c>
      <c r="D331" s="92">
        <v>2</v>
      </c>
      <c r="E331" s="133">
        <v>33.700000000000003</v>
      </c>
      <c r="F331" s="134">
        <v>67.400000000000006</v>
      </c>
      <c r="G331" s="135">
        <v>1.63</v>
      </c>
      <c r="H331" s="135">
        <v>3.26</v>
      </c>
      <c r="I331" s="92" t="s">
        <v>170</v>
      </c>
      <c r="J331" s="92">
        <f>VLOOKUP(B331,'[1]09.02.2026'!$C$1543:$J$2063,8,0)</f>
        <v>0</v>
      </c>
      <c r="K331" s="92">
        <f t="shared" si="16"/>
        <v>0</v>
      </c>
      <c r="L331" s="77"/>
      <c r="M331" s="77"/>
      <c r="N331" s="77"/>
      <c r="O331" s="77"/>
      <c r="P331" s="77"/>
      <c r="Q331" s="136"/>
      <c r="R331" s="136"/>
      <c r="S331" s="136">
        <v>2</v>
      </c>
      <c r="T331" s="73">
        <f t="shared" si="17"/>
        <v>0</v>
      </c>
      <c r="U331" s="73"/>
      <c r="V331" s="182"/>
      <c r="W331" s="163"/>
      <c r="X331" s="60">
        <f>VLOOKUP(B331,'[3]ВОМ КГ-3 СОЭКС'!$C$3:$G$2063,5,0)</f>
        <v>67.400000000000006</v>
      </c>
      <c r="Y331" s="161">
        <f t="shared" si="15"/>
        <v>0</v>
      </c>
    </row>
    <row r="332" spans="1:25" x14ac:dyDescent="0.3">
      <c r="A332" s="131" t="s">
        <v>1044</v>
      </c>
      <c r="B332" s="132" t="s">
        <v>3042</v>
      </c>
      <c r="C332" s="132" t="s">
        <v>4574</v>
      </c>
      <c r="D332" s="92">
        <v>1</v>
      </c>
      <c r="E332" s="133">
        <v>17</v>
      </c>
      <c r="F332" s="134">
        <v>17</v>
      </c>
      <c r="G332" s="135">
        <v>0.83</v>
      </c>
      <c r="H332" s="135">
        <v>0.83</v>
      </c>
      <c r="I332" s="92" t="s">
        <v>170</v>
      </c>
      <c r="J332" s="92">
        <f>VLOOKUP(B332,'[1]09.02.2026'!$C$1543:$J$2063,8,0)</f>
        <v>0</v>
      </c>
      <c r="K332" s="92">
        <f t="shared" si="16"/>
        <v>0</v>
      </c>
      <c r="L332" s="77"/>
      <c r="M332" s="77"/>
      <c r="N332" s="77"/>
      <c r="O332" s="77"/>
      <c r="P332" s="77"/>
      <c r="Q332" s="136"/>
      <c r="R332" s="136"/>
      <c r="S332" s="136">
        <v>1</v>
      </c>
      <c r="T332" s="73">
        <f t="shared" si="17"/>
        <v>0</v>
      </c>
      <c r="U332" s="73"/>
      <c r="V332" s="182"/>
      <c r="W332" s="163"/>
      <c r="X332" s="60">
        <f>VLOOKUP(B332,'[3]ВОМ КГ-3 СОЭКС'!$C$3:$G$2063,5,0)</f>
        <v>17</v>
      </c>
      <c r="Y332" s="161">
        <f t="shared" si="15"/>
        <v>0</v>
      </c>
    </row>
    <row r="333" spans="1:25" x14ac:dyDescent="0.3">
      <c r="A333" s="131" t="s">
        <v>1047</v>
      </c>
      <c r="B333" s="132" t="s">
        <v>4575</v>
      </c>
      <c r="C333" s="132" t="s">
        <v>4576</v>
      </c>
      <c r="D333" s="92">
        <v>100</v>
      </c>
      <c r="E333" s="133">
        <v>49</v>
      </c>
      <c r="F333" s="134">
        <v>4900</v>
      </c>
      <c r="G333" s="135">
        <v>14.89</v>
      </c>
      <c r="H333" s="135">
        <v>1489</v>
      </c>
      <c r="I333" s="92" t="s">
        <v>170</v>
      </c>
      <c r="J333" s="92">
        <f>VLOOKUP(B333,'[1]09.02.2026'!$C$1543:$J$2063,8,0)</f>
        <v>0</v>
      </c>
      <c r="K333" s="92">
        <f t="shared" si="16"/>
        <v>0</v>
      </c>
      <c r="L333" s="77">
        <v>2</v>
      </c>
      <c r="M333" s="77">
        <v>15</v>
      </c>
      <c r="N333" s="77">
        <v>15</v>
      </c>
      <c r="O333" s="77">
        <v>16</v>
      </c>
      <c r="P333" s="77">
        <v>15</v>
      </c>
      <c r="Q333" s="136">
        <v>15</v>
      </c>
      <c r="R333" s="136">
        <v>16</v>
      </c>
      <c r="S333" s="136">
        <v>6</v>
      </c>
      <c r="T333" s="73">
        <f t="shared" si="17"/>
        <v>0</v>
      </c>
      <c r="U333" s="73"/>
      <c r="V333" s="182"/>
      <c r="W333" s="163"/>
      <c r="X333" s="60">
        <f>VLOOKUP(B333,'[3]ВОМ КГ-3 СОЭКС'!$C$3:$G$2063,5,0)</f>
        <v>0</v>
      </c>
      <c r="Y333" s="161">
        <f t="shared" si="15"/>
        <v>4900</v>
      </c>
    </row>
    <row r="334" spans="1:25" x14ac:dyDescent="0.3">
      <c r="A334" s="131" t="s">
        <v>1050</v>
      </c>
      <c r="B334" s="132" t="s">
        <v>4577</v>
      </c>
      <c r="C334" s="132" t="s">
        <v>4578</v>
      </c>
      <c r="D334" s="92">
        <v>100</v>
      </c>
      <c r="E334" s="133">
        <v>47</v>
      </c>
      <c r="F334" s="134">
        <v>4700</v>
      </c>
      <c r="G334" s="135">
        <v>14.26</v>
      </c>
      <c r="H334" s="135">
        <v>1426</v>
      </c>
      <c r="I334" s="92" t="s">
        <v>170</v>
      </c>
      <c r="J334" s="92">
        <f>VLOOKUP(B334,'[1]09.02.2026'!$C$1543:$J$2063,8,0)</f>
        <v>0</v>
      </c>
      <c r="K334" s="92">
        <f t="shared" si="16"/>
        <v>0</v>
      </c>
      <c r="L334" s="77">
        <v>2</v>
      </c>
      <c r="M334" s="77">
        <v>15</v>
      </c>
      <c r="N334" s="77">
        <v>15</v>
      </c>
      <c r="O334" s="77">
        <v>16</v>
      </c>
      <c r="P334" s="77">
        <v>15</v>
      </c>
      <c r="Q334" s="136">
        <v>15</v>
      </c>
      <c r="R334" s="136">
        <v>16</v>
      </c>
      <c r="S334" s="136">
        <v>6</v>
      </c>
      <c r="T334" s="73">
        <f t="shared" si="17"/>
        <v>0</v>
      </c>
      <c r="U334" s="73"/>
      <c r="V334" s="182"/>
      <c r="W334" s="163"/>
      <c r="X334" s="60">
        <f>VLOOKUP(B334,'[3]ВОМ КГ-3 СОЭКС'!$C$3:$G$2063,5,0)</f>
        <v>0</v>
      </c>
      <c r="Y334" s="161">
        <f t="shared" si="15"/>
        <v>4700</v>
      </c>
    </row>
    <row r="335" spans="1:25" x14ac:dyDescent="0.3">
      <c r="A335" s="131" t="s">
        <v>1053</v>
      </c>
      <c r="B335" s="132" t="s">
        <v>4579</v>
      </c>
      <c r="C335" s="132" t="s">
        <v>4580</v>
      </c>
      <c r="D335" s="92">
        <v>77</v>
      </c>
      <c r="E335" s="133">
        <v>70.599999999999994</v>
      </c>
      <c r="F335" s="134">
        <v>5436.2</v>
      </c>
      <c r="G335" s="135">
        <v>24.34</v>
      </c>
      <c r="H335" s="135">
        <v>1874.18</v>
      </c>
      <c r="I335" s="92" t="s">
        <v>1040</v>
      </c>
      <c r="J335" s="92">
        <f>VLOOKUP(B335,'[1]09.02.2026'!$C$1543:$J$2063,8,0)</f>
        <v>0</v>
      </c>
      <c r="K335" s="92">
        <f t="shared" si="16"/>
        <v>0</v>
      </c>
      <c r="L335" s="77">
        <v>2</v>
      </c>
      <c r="M335" s="77">
        <v>11</v>
      </c>
      <c r="N335" s="77">
        <v>12</v>
      </c>
      <c r="O335" s="77">
        <v>11</v>
      </c>
      <c r="P335" s="77">
        <v>12</v>
      </c>
      <c r="Q335" s="136">
        <v>11</v>
      </c>
      <c r="R335" s="136">
        <v>12</v>
      </c>
      <c r="S335" s="136">
        <v>6</v>
      </c>
      <c r="T335" s="73">
        <f t="shared" si="17"/>
        <v>0</v>
      </c>
      <c r="U335" s="73"/>
      <c r="V335" s="182"/>
      <c r="W335" s="163"/>
      <c r="X335" s="60">
        <f>VLOOKUP(B335,'[3]ВОМ КГ-3 СОЭКС'!$C$3:$G$2063,5,0)</f>
        <v>0</v>
      </c>
      <c r="Y335" s="161">
        <f t="shared" si="15"/>
        <v>5436.2</v>
      </c>
    </row>
    <row r="336" spans="1:25" x14ac:dyDescent="0.3">
      <c r="A336" s="131" t="s">
        <v>1056</v>
      </c>
      <c r="B336" s="132" t="s">
        <v>4581</v>
      </c>
      <c r="C336" s="132" t="s">
        <v>4582</v>
      </c>
      <c r="D336" s="92">
        <v>74</v>
      </c>
      <c r="E336" s="133">
        <v>23.6</v>
      </c>
      <c r="F336" s="134">
        <v>1746.4</v>
      </c>
      <c r="G336" s="135">
        <v>8.14</v>
      </c>
      <c r="H336" s="135">
        <v>602.36</v>
      </c>
      <c r="I336" s="92" t="s">
        <v>1040</v>
      </c>
      <c r="J336" s="92">
        <f>VLOOKUP(B336,'[1]09.02.2026'!$C$1543:$J$2063,8,0)</f>
        <v>0</v>
      </c>
      <c r="K336" s="92">
        <f t="shared" si="16"/>
        <v>0</v>
      </c>
      <c r="L336" s="77">
        <v>1</v>
      </c>
      <c r="M336" s="77">
        <v>12</v>
      </c>
      <c r="N336" s="77">
        <v>11</v>
      </c>
      <c r="O336" s="77">
        <v>12</v>
      </c>
      <c r="P336" s="77">
        <v>11</v>
      </c>
      <c r="Q336" s="136">
        <v>12</v>
      </c>
      <c r="R336" s="136">
        <v>11</v>
      </c>
      <c r="S336" s="77">
        <v>4</v>
      </c>
      <c r="T336" s="73">
        <f t="shared" si="17"/>
        <v>0</v>
      </c>
      <c r="U336" s="73"/>
      <c r="V336" s="182"/>
      <c r="W336" s="163"/>
      <c r="X336" s="60">
        <f>VLOOKUP(B336,'[3]ВОМ КГ-3 СОЭКС'!$C$3:$G$2063,5,0)</f>
        <v>0</v>
      </c>
      <c r="Y336" s="161">
        <f t="shared" si="15"/>
        <v>1746.4</v>
      </c>
    </row>
    <row r="337" spans="1:25" x14ac:dyDescent="0.3">
      <c r="A337" s="131" t="s">
        <v>1059</v>
      </c>
      <c r="B337" s="132" t="s">
        <v>4583</v>
      </c>
      <c r="C337" s="132" t="s">
        <v>4584</v>
      </c>
      <c r="D337" s="92">
        <v>74</v>
      </c>
      <c r="E337" s="133">
        <v>22.9</v>
      </c>
      <c r="F337" s="134">
        <v>1694.6</v>
      </c>
      <c r="G337" s="135">
        <v>7.89</v>
      </c>
      <c r="H337" s="135">
        <v>583.86</v>
      </c>
      <c r="I337" s="92" t="s">
        <v>1040</v>
      </c>
      <c r="J337" s="92">
        <f>VLOOKUP(B337,'[1]09.02.2026'!$C$1543:$J$2063,8,0)</f>
        <v>0</v>
      </c>
      <c r="K337" s="92">
        <f t="shared" si="16"/>
        <v>0</v>
      </c>
      <c r="L337" s="77">
        <v>1</v>
      </c>
      <c r="M337" s="77">
        <v>12</v>
      </c>
      <c r="N337" s="77">
        <v>11</v>
      </c>
      <c r="O337" s="77">
        <v>12</v>
      </c>
      <c r="P337" s="77">
        <v>11</v>
      </c>
      <c r="Q337" s="136">
        <v>12</v>
      </c>
      <c r="R337" s="136">
        <v>11</v>
      </c>
      <c r="S337" s="77">
        <v>4</v>
      </c>
      <c r="T337" s="73">
        <f t="shared" si="17"/>
        <v>0</v>
      </c>
      <c r="U337" s="73"/>
      <c r="V337" s="182"/>
      <c r="W337" s="163"/>
      <c r="X337" s="60">
        <f>VLOOKUP(B337,'[3]ВОМ КГ-3 СОЭКС'!$C$3:$G$2063,5,0)</f>
        <v>0</v>
      </c>
      <c r="Y337" s="161">
        <f t="shared" si="15"/>
        <v>1694.6</v>
      </c>
    </row>
    <row r="338" spans="1:25" x14ac:dyDescent="0.3">
      <c r="A338" s="131" t="s">
        <v>1062</v>
      </c>
      <c r="B338" s="132" t="s">
        <v>4585</v>
      </c>
      <c r="C338" s="132" t="s">
        <v>4586</v>
      </c>
      <c r="D338" s="92">
        <v>1</v>
      </c>
      <c r="E338" s="133">
        <v>16.8</v>
      </c>
      <c r="F338" s="134">
        <v>16.8</v>
      </c>
      <c r="G338" s="135">
        <v>5.81</v>
      </c>
      <c r="H338" s="135">
        <v>5.81</v>
      </c>
      <c r="I338" s="92" t="s">
        <v>1040</v>
      </c>
      <c r="J338" s="92">
        <f>VLOOKUP(B338,'[1]09.02.2026'!$C$1543:$J$2063,8,0)</f>
        <v>0</v>
      </c>
      <c r="K338" s="92">
        <f t="shared" si="16"/>
        <v>0</v>
      </c>
      <c r="L338" s="77"/>
      <c r="M338" s="77"/>
      <c r="N338" s="77"/>
      <c r="O338" s="77"/>
      <c r="P338" s="77">
        <v>1</v>
      </c>
      <c r="Q338" s="136"/>
      <c r="R338" s="136"/>
      <c r="S338" s="136"/>
      <c r="T338" s="73">
        <f t="shared" si="17"/>
        <v>0</v>
      </c>
      <c r="U338" s="73"/>
      <c r="V338" s="182"/>
      <c r="W338" s="163"/>
      <c r="X338" s="60">
        <f>VLOOKUP(B338,'[3]ВОМ КГ-3 СОЭКС'!$C$3:$G$2063,5,0)</f>
        <v>0</v>
      </c>
      <c r="Y338" s="161">
        <f t="shared" si="15"/>
        <v>16.8</v>
      </c>
    </row>
    <row r="339" spans="1:25" x14ac:dyDescent="0.3">
      <c r="A339" s="131" t="s">
        <v>1065</v>
      </c>
      <c r="B339" s="132" t="s">
        <v>4587</v>
      </c>
      <c r="C339" s="132" t="s">
        <v>4588</v>
      </c>
      <c r="D339" s="92">
        <v>3</v>
      </c>
      <c r="E339" s="133">
        <v>21.8</v>
      </c>
      <c r="F339" s="134">
        <v>65.400000000000006</v>
      </c>
      <c r="G339" s="135">
        <v>7.51</v>
      </c>
      <c r="H339" s="135">
        <v>22.53</v>
      </c>
      <c r="I339" s="92" t="s">
        <v>1040</v>
      </c>
      <c r="J339" s="92">
        <f>VLOOKUP(B339,'[1]09.02.2026'!$C$1543:$J$2063,8,0)</f>
        <v>0</v>
      </c>
      <c r="K339" s="92">
        <f t="shared" si="16"/>
        <v>0</v>
      </c>
      <c r="L339" s="77"/>
      <c r="M339" s="77"/>
      <c r="N339" s="77"/>
      <c r="O339" s="77"/>
      <c r="P339" s="77">
        <v>3</v>
      </c>
      <c r="Q339" s="136"/>
      <c r="R339" s="136"/>
      <c r="S339" s="136"/>
      <c r="T339" s="73">
        <f t="shared" si="17"/>
        <v>0</v>
      </c>
      <c r="U339" s="73"/>
      <c r="V339" s="182"/>
      <c r="W339" s="163"/>
      <c r="X339" s="60">
        <f>VLOOKUP(B339,'[3]ВОМ КГ-3 СОЭКС'!$C$3:$G$2063,5,0)</f>
        <v>0</v>
      </c>
      <c r="Y339" s="161">
        <f t="shared" si="15"/>
        <v>65.400000000000006</v>
      </c>
    </row>
    <row r="340" spans="1:25" x14ac:dyDescent="0.3">
      <c r="A340" s="131" t="s">
        <v>1068</v>
      </c>
      <c r="B340" s="132" t="s">
        <v>4589</v>
      </c>
      <c r="C340" s="132" t="s">
        <v>4590</v>
      </c>
      <c r="D340" s="92">
        <v>1</v>
      </c>
      <c r="E340" s="133">
        <v>6.4</v>
      </c>
      <c r="F340" s="134">
        <v>6.4</v>
      </c>
      <c r="G340" s="135">
        <v>2.2200000000000002</v>
      </c>
      <c r="H340" s="135">
        <v>2.2200000000000002</v>
      </c>
      <c r="I340" s="92" t="s">
        <v>1040</v>
      </c>
      <c r="J340" s="92">
        <f>VLOOKUP(B340,'[1]09.02.2026'!$C$1543:$J$2063,8,0)</f>
        <v>0</v>
      </c>
      <c r="K340" s="92">
        <f t="shared" si="16"/>
        <v>0</v>
      </c>
      <c r="L340" s="77"/>
      <c r="M340" s="77"/>
      <c r="N340" s="77"/>
      <c r="O340" s="77"/>
      <c r="P340" s="77">
        <v>1</v>
      </c>
      <c r="Q340" s="136"/>
      <c r="R340" s="136"/>
      <c r="S340" s="136"/>
      <c r="T340" s="73">
        <f t="shared" si="17"/>
        <v>0</v>
      </c>
      <c r="U340" s="73"/>
      <c r="V340" s="182"/>
      <c r="W340" s="163"/>
      <c r="X340" s="60">
        <f>VLOOKUP(B340,'[3]ВОМ КГ-3 СОЭКС'!$C$3:$G$2063,5,0)</f>
        <v>0</v>
      </c>
      <c r="Y340" s="161">
        <f t="shared" si="15"/>
        <v>6.4</v>
      </c>
    </row>
    <row r="341" spans="1:25" x14ac:dyDescent="0.3">
      <c r="A341" s="131" t="s">
        <v>1071</v>
      </c>
      <c r="B341" s="132" t="s">
        <v>4591</v>
      </c>
      <c r="C341" s="132" t="s">
        <v>4592</v>
      </c>
      <c r="D341" s="92">
        <v>2</v>
      </c>
      <c r="E341" s="133">
        <v>17.7</v>
      </c>
      <c r="F341" s="134">
        <v>35.4</v>
      </c>
      <c r="G341" s="135">
        <v>6.11</v>
      </c>
      <c r="H341" s="135">
        <v>12.22</v>
      </c>
      <c r="I341" s="92" t="s">
        <v>1040</v>
      </c>
      <c r="J341" s="92">
        <f>VLOOKUP(B341,'[1]09.02.2026'!$C$1543:$J$2063,8,0)</f>
        <v>0</v>
      </c>
      <c r="K341" s="92">
        <f t="shared" si="16"/>
        <v>0</v>
      </c>
      <c r="L341" s="77"/>
      <c r="M341" s="77"/>
      <c r="N341" s="77"/>
      <c r="O341" s="77"/>
      <c r="P341" s="77">
        <v>2</v>
      </c>
      <c r="Q341" s="136"/>
      <c r="R341" s="136"/>
      <c r="S341" s="136"/>
      <c r="T341" s="73">
        <f t="shared" si="17"/>
        <v>0</v>
      </c>
      <c r="U341" s="73"/>
      <c r="V341" s="182"/>
      <c r="W341" s="163"/>
      <c r="X341" s="60">
        <f>VLOOKUP(B341,'[3]ВОМ КГ-3 СОЭКС'!$C$3:$G$2063,5,0)</f>
        <v>0</v>
      </c>
      <c r="Y341" s="161">
        <f t="shared" si="15"/>
        <v>35.4</v>
      </c>
    </row>
    <row r="342" spans="1:25" x14ac:dyDescent="0.3">
      <c r="A342" s="131" t="s">
        <v>1074</v>
      </c>
      <c r="B342" s="132" t="s">
        <v>4593</v>
      </c>
      <c r="C342" s="132" t="s">
        <v>4594</v>
      </c>
      <c r="D342" s="92">
        <v>2</v>
      </c>
      <c r="E342" s="133">
        <v>10.3</v>
      </c>
      <c r="F342" s="134">
        <v>20.6</v>
      </c>
      <c r="G342" s="135">
        <v>3.57</v>
      </c>
      <c r="H342" s="135">
        <v>7.14</v>
      </c>
      <c r="I342" s="92" t="s">
        <v>1040</v>
      </c>
      <c r="J342" s="92">
        <f>VLOOKUP(B342,'[1]09.02.2026'!$C$1543:$J$2063,8,0)</f>
        <v>0</v>
      </c>
      <c r="K342" s="92">
        <f t="shared" si="16"/>
        <v>0</v>
      </c>
      <c r="L342" s="77"/>
      <c r="M342" s="77"/>
      <c r="N342" s="77"/>
      <c r="O342" s="77"/>
      <c r="P342" s="77">
        <v>2</v>
      </c>
      <c r="Q342" s="136"/>
      <c r="R342" s="136"/>
      <c r="S342" s="136"/>
      <c r="T342" s="73">
        <f t="shared" si="17"/>
        <v>0</v>
      </c>
      <c r="U342" s="73"/>
      <c r="V342" s="182"/>
      <c r="W342" s="163"/>
      <c r="X342" s="60">
        <f>VLOOKUP(B342,'[3]ВОМ КГ-3 СОЭКС'!$C$3:$G$2063,5,0)</f>
        <v>0</v>
      </c>
      <c r="Y342" s="161">
        <f t="shared" si="15"/>
        <v>20.6</v>
      </c>
    </row>
    <row r="343" spans="1:25" x14ac:dyDescent="0.3">
      <c r="A343" s="131" t="s">
        <v>1077</v>
      </c>
      <c r="B343" s="132" t="s">
        <v>4595</v>
      </c>
      <c r="C343" s="132" t="s">
        <v>4596</v>
      </c>
      <c r="D343" s="92">
        <v>1</v>
      </c>
      <c r="E343" s="133">
        <v>71.5</v>
      </c>
      <c r="F343" s="134">
        <v>71.5</v>
      </c>
      <c r="G343" s="135">
        <v>24.62</v>
      </c>
      <c r="H343" s="135">
        <v>24.62</v>
      </c>
      <c r="I343" s="92" t="s">
        <v>1040</v>
      </c>
      <c r="J343" s="92">
        <f>VLOOKUP(B343,'[1]09.02.2026'!$C$1543:$J$2063,8,0)</f>
        <v>0</v>
      </c>
      <c r="K343" s="92">
        <f t="shared" si="16"/>
        <v>0</v>
      </c>
      <c r="L343" s="77"/>
      <c r="M343" s="77"/>
      <c r="N343" s="77"/>
      <c r="O343" s="77"/>
      <c r="P343" s="77"/>
      <c r="Q343" s="136"/>
      <c r="R343" s="136"/>
      <c r="S343" s="136">
        <v>1</v>
      </c>
      <c r="T343" s="73">
        <f t="shared" si="17"/>
        <v>0</v>
      </c>
      <c r="U343" s="73"/>
      <c r="V343" s="182"/>
      <c r="W343" s="163"/>
      <c r="X343" s="60">
        <f>VLOOKUP(B343,'[3]ВОМ КГ-3 СОЭКС'!$C$3:$G$2063,5,0)</f>
        <v>0</v>
      </c>
      <c r="Y343" s="161">
        <f t="shared" si="15"/>
        <v>71.5</v>
      </c>
    </row>
    <row r="344" spans="1:25" x14ac:dyDescent="0.3">
      <c r="A344" s="131" t="s">
        <v>1080</v>
      </c>
      <c r="B344" s="132" t="s">
        <v>3043</v>
      </c>
      <c r="C344" s="132" t="s">
        <v>4597</v>
      </c>
      <c r="D344" s="92">
        <v>2</v>
      </c>
      <c r="E344" s="133">
        <v>14.1</v>
      </c>
      <c r="F344" s="134">
        <v>28.2</v>
      </c>
      <c r="G344" s="135">
        <v>1.75</v>
      </c>
      <c r="H344" s="135">
        <v>3.5</v>
      </c>
      <c r="I344" s="92" t="s">
        <v>170</v>
      </c>
      <c r="J344" s="92">
        <f>VLOOKUP(B344,'[1]09.02.2026'!$C$1543:$J$2063,8,0)</f>
        <v>0</v>
      </c>
      <c r="K344" s="92">
        <f t="shared" si="16"/>
        <v>0</v>
      </c>
      <c r="L344" s="77"/>
      <c r="M344" s="77"/>
      <c r="N344" s="77"/>
      <c r="O344" s="77">
        <v>1</v>
      </c>
      <c r="P344" s="77">
        <v>1</v>
      </c>
      <c r="Q344" s="136"/>
      <c r="R344" s="136"/>
      <c r="S344" s="136"/>
      <c r="T344" s="73">
        <f t="shared" si="17"/>
        <v>0</v>
      </c>
      <c r="U344" s="73"/>
      <c r="V344" s="182"/>
      <c r="W344" s="163"/>
      <c r="X344" s="60">
        <f>VLOOKUP(B344,'[3]ВОМ КГ-3 СОЭКС'!$C$3:$G$2063,5,0)</f>
        <v>28.2</v>
      </c>
      <c r="Y344" s="161">
        <f t="shared" si="15"/>
        <v>0</v>
      </c>
    </row>
    <row r="345" spans="1:25" x14ac:dyDescent="0.3">
      <c r="A345" s="131" t="s">
        <v>1083</v>
      </c>
      <c r="B345" s="132" t="s">
        <v>3044</v>
      </c>
      <c r="C345" s="132" t="s">
        <v>4598</v>
      </c>
      <c r="D345" s="92">
        <v>2</v>
      </c>
      <c r="E345" s="133">
        <v>20.100000000000001</v>
      </c>
      <c r="F345" s="134">
        <v>40.200000000000003</v>
      </c>
      <c r="G345" s="135">
        <v>2.4700000000000002</v>
      </c>
      <c r="H345" s="135">
        <v>4.9400000000000004</v>
      </c>
      <c r="I345" s="92" t="s">
        <v>170</v>
      </c>
      <c r="J345" s="92">
        <f>VLOOKUP(B345,'[1]09.02.2026'!$C$1543:$J$2063,8,0)</f>
        <v>0</v>
      </c>
      <c r="K345" s="92">
        <f t="shared" si="16"/>
        <v>0</v>
      </c>
      <c r="L345" s="77"/>
      <c r="M345" s="77"/>
      <c r="N345" s="77"/>
      <c r="O345" s="77">
        <v>1</v>
      </c>
      <c r="P345" s="77">
        <v>1</v>
      </c>
      <c r="Q345" s="136"/>
      <c r="R345" s="136"/>
      <c r="S345" s="136"/>
      <c r="T345" s="73">
        <f t="shared" si="17"/>
        <v>0</v>
      </c>
      <c r="U345" s="73"/>
      <c r="V345" s="182"/>
      <c r="W345" s="163"/>
      <c r="X345" s="60">
        <f>VLOOKUP(B345,'[3]ВОМ КГ-3 СОЭКС'!$C$3:$G$2063,5,0)</f>
        <v>40.200000000000003</v>
      </c>
      <c r="Y345" s="161">
        <f t="shared" si="15"/>
        <v>0</v>
      </c>
    </row>
    <row r="346" spans="1:25" x14ac:dyDescent="0.3">
      <c r="A346" s="131" t="s">
        <v>1086</v>
      </c>
      <c r="B346" s="132" t="s">
        <v>3045</v>
      </c>
      <c r="C346" s="132" t="s">
        <v>4599</v>
      </c>
      <c r="D346" s="92">
        <v>2</v>
      </c>
      <c r="E346" s="133">
        <v>20</v>
      </c>
      <c r="F346" s="134">
        <v>40</v>
      </c>
      <c r="G346" s="135">
        <v>2.46</v>
      </c>
      <c r="H346" s="135">
        <v>4.92</v>
      </c>
      <c r="I346" s="92" t="s">
        <v>170</v>
      </c>
      <c r="J346" s="92">
        <f>VLOOKUP(B346,'[1]09.02.2026'!$C$1543:$J$2063,8,0)</f>
        <v>0</v>
      </c>
      <c r="K346" s="92">
        <f t="shared" si="16"/>
        <v>0</v>
      </c>
      <c r="L346" s="77"/>
      <c r="M346" s="77"/>
      <c r="N346" s="77"/>
      <c r="O346" s="77">
        <v>1</v>
      </c>
      <c r="P346" s="77">
        <v>1</v>
      </c>
      <c r="Q346" s="136"/>
      <c r="R346" s="136"/>
      <c r="S346" s="136"/>
      <c r="T346" s="73">
        <f t="shared" si="17"/>
        <v>0</v>
      </c>
      <c r="U346" s="73"/>
      <c r="V346" s="182"/>
      <c r="W346" s="163"/>
      <c r="X346" s="60">
        <f>VLOOKUP(B346,'[3]ВОМ КГ-3 СОЭКС'!$C$3:$G$2063,5,0)</f>
        <v>40</v>
      </c>
      <c r="Y346" s="161">
        <f t="shared" si="15"/>
        <v>0</v>
      </c>
    </row>
    <row r="347" spans="1:25" x14ac:dyDescent="0.3">
      <c r="A347" s="131" t="s">
        <v>1089</v>
      </c>
      <c r="B347" s="132" t="s">
        <v>3046</v>
      </c>
      <c r="C347" s="132" t="s">
        <v>4600</v>
      </c>
      <c r="D347" s="92">
        <v>1</v>
      </c>
      <c r="E347" s="133">
        <v>33.4</v>
      </c>
      <c r="F347" s="134">
        <v>33.4</v>
      </c>
      <c r="G347" s="135">
        <v>4.09</v>
      </c>
      <c r="H347" s="135">
        <v>4.09</v>
      </c>
      <c r="I347" s="92" t="s">
        <v>170</v>
      </c>
      <c r="J347" s="92">
        <f>VLOOKUP(B347,'[1]09.02.2026'!$C$1543:$J$2063,8,0)</f>
        <v>0</v>
      </c>
      <c r="K347" s="92">
        <f t="shared" si="16"/>
        <v>0</v>
      </c>
      <c r="L347" s="77"/>
      <c r="M347" s="77"/>
      <c r="N347" s="77"/>
      <c r="O347" s="77">
        <v>1</v>
      </c>
      <c r="P347" s="77"/>
      <c r="Q347" s="136"/>
      <c r="R347" s="136"/>
      <c r="S347" s="136"/>
      <c r="T347" s="73">
        <f t="shared" si="17"/>
        <v>0</v>
      </c>
      <c r="U347" s="73"/>
      <c r="V347" s="182"/>
      <c r="W347" s="163"/>
      <c r="X347" s="60">
        <f>VLOOKUP(B347,'[3]ВОМ КГ-3 СОЭКС'!$C$3:$G$2063,5,0)</f>
        <v>33.4</v>
      </c>
      <c r="Y347" s="161">
        <f t="shared" si="15"/>
        <v>0</v>
      </c>
    </row>
    <row r="348" spans="1:25" x14ac:dyDescent="0.3">
      <c r="A348" s="131" t="s">
        <v>1092</v>
      </c>
      <c r="B348" s="132" t="s">
        <v>3047</v>
      </c>
      <c r="C348" s="132" t="s">
        <v>4601</v>
      </c>
      <c r="D348" s="92">
        <v>2</v>
      </c>
      <c r="E348" s="133">
        <v>29.7</v>
      </c>
      <c r="F348" s="134">
        <v>59.4</v>
      </c>
      <c r="G348" s="135">
        <v>3.63</v>
      </c>
      <c r="H348" s="135">
        <v>7.26</v>
      </c>
      <c r="I348" s="92" t="s">
        <v>170</v>
      </c>
      <c r="J348" s="92">
        <f>VLOOKUP(B348,'[1]09.02.2026'!$C$1543:$J$2063,8,0)</f>
        <v>0</v>
      </c>
      <c r="K348" s="92">
        <f t="shared" si="16"/>
        <v>0</v>
      </c>
      <c r="L348" s="77"/>
      <c r="M348" s="77"/>
      <c r="N348" s="77"/>
      <c r="O348" s="77">
        <v>1</v>
      </c>
      <c r="P348" s="77">
        <v>1</v>
      </c>
      <c r="Q348" s="136"/>
      <c r="R348" s="136"/>
      <c r="S348" s="136"/>
      <c r="T348" s="73">
        <f t="shared" si="17"/>
        <v>0</v>
      </c>
      <c r="U348" s="73"/>
      <c r="V348" s="182"/>
      <c r="W348" s="163"/>
      <c r="X348" s="60">
        <f>VLOOKUP(B348,'[3]ВОМ КГ-3 СОЭКС'!$C$3:$G$2063,5,0)</f>
        <v>59.4</v>
      </c>
      <c r="Y348" s="161">
        <f t="shared" si="15"/>
        <v>0</v>
      </c>
    </row>
    <row r="349" spans="1:25" x14ac:dyDescent="0.3">
      <c r="A349" s="131" t="s">
        <v>1095</v>
      </c>
      <c r="B349" s="132" t="s">
        <v>3048</v>
      </c>
      <c r="C349" s="132" t="s">
        <v>4602</v>
      </c>
      <c r="D349" s="92">
        <v>2</v>
      </c>
      <c r="E349" s="133">
        <v>25.2</v>
      </c>
      <c r="F349" s="134">
        <v>50.4</v>
      </c>
      <c r="G349" s="135">
        <v>3.09</v>
      </c>
      <c r="H349" s="135">
        <v>6.18</v>
      </c>
      <c r="I349" s="92" t="s">
        <v>170</v>
      </c>
      <c r="J349" s="92">
        <f>VLOOKUP(B349,'[1]09.02.2026'!$C$1543:$J$2063,8,0)</f>
        <v>0</v>
      </c>
      <c r="K349" s="92">
        <f t="shared" si="16"/>
        <v>0</v>
      </c>
      <c r="L349" s="77"/>
      <c r="M349" s="77"/>
      <c r="N349" s="77"/>
      <c r="O349" s="77">
        <v>1</v>
      </c>
      <c r="P349" s="77">
        <v>1</v>
      </c>
      <c r="Q349" s="136"/>
      <c r="R349" s="136"/>
      <c r="S349" s="136"/>
      <c r="T349" s="73">
        <f t="shared" si="17"/>
        <v>0</v>
      </c>
      <c r="U349" s="73"/>
      <c r="V349" s="182"/>
      <c r="W349" s="163"/>
      <c r="X349" s="60">
        <f>VLOOKUP(B349,'[3]ВОМ КГ-3 СОЭКС'!$C$3:$G$2063,5,0)</f>
        <v>50.4</v>
      </c>
      <c r="Y349" s="161">
        <f t="shared" si="15"/>
        <v>0</v>
      </c>
    </row>
    <row r="350" spans="1:25" x14ac:dyDescent="0.3">
      <c r="A350" s="131" t="s">
        <v>1098</v>
      </c>
      <c r="B350" s="132" t="s">
        <v>3049</v>
      </c>
      <c r="C350" s="132" t="s">
        <v>4603</v>
      </c>
      <c r="D350" s="92">
        <v>1</v>
      </c>
      <c r="E350" s="133">
        <v>26.1</v>
      </c>
      <c r="F350" s="134">
        <v>26.1</v>
      </c>
      <c r="G350" s="135">
        <v>3.19</v>
      </c>
      <c r="H350" s="135">
        <v>3.19</v>
      </c>
      <c r="I350" s="92" t="s">
        <v>170</v>
      </c>
      <c r="J350" s="92">
        <f>VLOOKUP(B350,'[1]09.02.2026'!$C$1543:$J$2063,8,0)</f>
        <v>0</v>
      </c>
      <c r="K350" s="92">
        <f t="shared" si="16"/>
        <v>0</v>
      </c>
      <c r="L350" s="77"/>
      <c r="M350" s="77"/>
      <c r="N350" s="77"/>
      <c r="O350" s="77">
        <v>1</v>
      </c>
      <c r="P350" s="77"/>
      <c r="Q350" s="136"/>
      <c r="R350" s="136"/>
      <c r="S350" s="136"/>
      <c r="T350" s="73">
        <f t="shared" si="17"/>
        <v>0</v>
      </c>
      <c r="U350" s="73"/>
      <c r="V350" s="182"/>
      <c r="W350" s="163"/>
      <c r="X350" s="60">
        <f>VLOOKUP(B350,'[3]ВОМ КГ-3 СОЭКС'!$C$3:$G$2063,5,0)</f>
        <v>26.1</v>
      </c>
      <c r="Y350" s="161">
        <f t="shared" si="15"/>
        <v>0</v>
      </c>
    </row>
    <row r="351" spans="1:25" x14ac:dyDescent="0.3">
      <c r="A351" s="131" t="s">
        <v>1101</v>
      </c>
      <c r="B351" s="132" t="s">
        <v>3050</v>
      </c>
      <c r="C351" s="132" t="s">
        <v>4604</v>
      </c>
      <c r="D351" s="92">
        <v>1</v>
      </c>
      <c r="E351" s="133">
        <v>17.399999999999999</v>
      </c>
      <c r="F351" s="134">
        <v>17.399999999999999</v>
      </c>
      <c r="G351" s="135">
        <v>2.14</v>
      </c>
      <c r="H351" s="135">
        <v>2.14</v>
      </c>
      <c r="I351" s="92" t="s">
        <v>170</v>
      </c>
      <c r="J351" s="92">
        <f>VLOOKUP(B351,'[1]09.02.2026'!$C$1543:$J$2063,8,0)</f>
        <v>0</v>
      </c>
      <c r="K351" s="92">
        <f t="shared" si="16"/>
        <v>0</v>
      </c>
      <c r="L351" s="77"/>
      <c r="M351" s="77"/>
      <c r="N351" s="77"/>
      <c r="O351" s="77">
        <v>1</v>
      </c>
      <c r="P351" s="77"/>
      <c r="Q351" s="136"/>
      <c r="R351" s="136"/>
      <c r="S351" s="136"/>
      <c r="T351" s="73">
        <f t="shared" si="17"/>
        <v>0</v>
      </c>
      <c r="U351" s="73"/>
      <c r="V351" s="182"/>
      <c r="W351" s="163"/>
      <c r="X351" s="60">
        <f>VLOOKUP(B351,'[3]ВОМ КГ-3 СОЭКС'!$C$3:$G$2063,5,0)</f>
        <v>17.399999999999999</v>
      </c>
      <c r="Y351" s="161">
        <f t="shared" si="15"/>
        <v>0</v>
      </c>
    </row>
    <row r="352" spans="1:25" x14ac:dyDescent="0.3">
      <c r="A352" s="131" t="s">
        <v>1104</v>
      </c>
      <c r="B352" s="132" t="s">
        <v>3051</v>
      </c>
      <c r="C352" s="132" t="s">
        <v>4605</v>
      </c>
      <c r="D352" s="92">
        <v>1</v>
      </c>
      <c r="E352" s="133">
        <v>8.9</v>
      </c>
      <c r="F352" s="134">
        <v>8.9</v>
      </c>
      <c r="G352" s="135">
        <v>1.1200000000000001</v>
      </c>
      <c r="H352" s="135">
        <v>1.1200000000000001</v>
      </c>
      <c r="I352" s="92" t="s">
        <v>170</v>
      </c>
      <c r="J352" s="92">
        <f>VLOOKUP(B352,'[1]09.02.2026'!$C$1543:$J$2063,8,0)</f>
        <v>0</v>
      </c>
      <c r="K352" s="92">
        <f t="shared" si="16"/>
        <v>0</v>
      </c>
      <c r="L352" s="77"/>
      <c r="M352" s="77"/>
      <c r="N352" s="77"/>
      <c r="O352" s="77">
        <v>1</v>
      </c>
      <c r="P352" s="77"/>
      <c r="Q352" s="136"/>
      <c r="R352" s="136"/>
      <c r="S352" s="136"/>
      <c r="T352" s="73">
        <f t="shared" si="17"/>
        <v>0</v>
      </c>
      <c r="U352" s="73"/>
      <c r="V352" s="182"/>
      <c r="W352" s="163"/>
      <c r="X352" s="60">
        <f>VLOOKUP(B352,'[3]ВОМ КГ-3 СОЭКС'!$C$3:$G$2063,5,0)</f>
        <v>8.9</v>
      </c>
      <c r="Y352" s="161">
        <f t="shared" si="15"/>
        <v>0</v>
      </c>
    </row>
    <row r="353" spans="1:25" x14ac:dyDescent="0.3">
      <c r="A353" s="131" t="s">
        <v>1107</v>
      </c>
      <c r="B353" s="132" t="s">
        <v>3052</v>
      </c>
      <c r="C353" s="132" t="s">
        <v>4606</v>
      </c>
      <c r="D353" s="92">
        <v>1</v>
      </c>
      <c r="E353" s="133">
        <v>16.5</v>
      </c>
      <c r="F353" s="134">
        <v>16.5</v>
      </c>
      <c r="G353" s="135">
        <v>2.04</v>
      </c>
      <c r="H353" s="135">
        <v>2.04</v>
      </c>
      <c r="I353" s="92" t="s">
        <v>170</v>
      </c>
      <c r="J353" s="92">
        <f>VLOOKUP(B353,'[1]09.02.2026'!$C$1543:$J$2063,8,0)</f>
        <v>0</v>
      </c>
      <c r="K353" s="92">
        <f t="shared" si="16"/>
        <v>0</v>
      </c>
      <c r="L353" s="77"/>
      <c r="M353" s="77"/>
      <c r="N353" s="77"/>
      <c r="O353" s="77">
        <v>1</v>
      </c>
      <c r="P353" s="77"/>
      <c r="Q353" s="136"/>
      <c r="R353" s="136"/>
      <c r="S353" s="136"/>
      <c r="T353" s="73">
        <f t="shared" si="17"/>
        <v>0</v>
      </c>
      <c r="U353" s="73"/>
      <c r="V353" s="182"/>
      <c r="W353" s="163"/>
      <c r="X353" s="60">
        <f>VLOOKUP(B353,'[3]ВОМ КГ-3 СОЭКС'!$C$3:$G$2063,5,0)</f>
        <v>16.5</v>
      </c>
      <c r="Y353" s="161">
        <f t="shared" si="15"/>
        <v>0</v>
      </c>
    </row>
    <row r="354" spans="1:25" x14ac:dyDescent="0.3">
      <c r="A354" s="131" t="s">
        <v>1110</v>
      </c>
      <c r="B354" s="132" t="s">
        <v>3053</v>
      </c>
      <c r="C354" s="132" t="s">
        <v>4607</v>
      </c>
      <c r="D354" s="92">
        <v>2</v>
      </c>
      <c r="E354" s="133">
        <v>19.399999999999999</v>
      </c>
      <c r="F354" s="134">
        <v>38.799999999999997</v>
      </c>
      <c r="G354" s="135">
        <v>2.2799999999999998</v>
      </c>
      <c r="H354" s="135">
        <v>4.5599999999999996</v>
      </c>
      <c r="I354" s="92" t="s">
        <v>170</v>
      </c>
      <c r="J354" s="92">
        <f>VLOOKUP(B354,'[1]09.02.2026'!$C$1543:$J$2063,8,0)</f>
        <v>0</v>
      </c>
      <c r="K354" s="92">
        <f t="shared" si="16"/>
        <v>0</v>
      </c>
      <c r="L354" s="77"/>
      <c r="M354" s="77"/>
      <c r="N354" s="77"/>
      <c r="O354" s="77">
        <v>2</v>
      </c>
      <c r="P354" s="77"/>
      <c r="Q354" s="77"/>
      <c r="R354" s="77"/>
      <c r="S354" s="136"/>
      <c r="T354" s="73">
        <f t="shared" si="17"/>
        <v>0</v>
      </c>
      <c r="U354" s="73"/>
      <c r="V354" s="182"/>
      <c r="W354" s="163"/>
      <c r="X354" s="60">
        <f>VLOOKUP(B354,'[3]ВОМ КГ-3 СОЭКС'!$C$3:$G$2063,5,0)</f>
        <v>38.799999999999997</v>
      </c>
      <c r="Y354" s="161">
        <f t="shared" si="15"/>
        <v>0</v>
      </c>
    </row>
    <row r="355" spans="1:25" x14ac:dyDescent="0.3">
      <c r="A355" s="131" t="s">
        <v>1113</v>
      </c>
      <c r="B355" s="132" t="s">
        <v>3054</v>
      </c>
      <c r="C355" s="132" t="s">
        <v>4608</v>
      </c>
      <c r="D355" s="92">
        <v>1</v>
      </c>
      <c r="E355" s="133">
        <v>13.7</v>
      </c>
      <c r="F355" s="134">
        <v>13.7</v>
      </c>
      <c r="G355" s="135">
        <v>1.72</v>
      </c>
      <c r="H355" s="135">
        <v>1.72</v>
      </c>
      <c r="I355" s="92" t="s">
        <v>170</v>
      </c>
      <c r="J355" s="92">
        <f>VLOOKUP(B355,'[1]09.02.2026'!$C$1543:$J$2063,8,0)</f>
        <v>0</v>
      </c>
      <c r="K355" s="92">
        <f t="shared" si="16"/>
        <v>0</v>
      </c>
      <c r="L355" s="77"/>
      <c r="M355" s="77"/>
      <c r="N355" s="77"/>
      <c r="O355" s="77">
        <v>1</v>
      </c>
      <c r="P355" s="77"/>
      <c r="Q355" s="136"/>
      <c r="R355" s="136"/>
      <c r="S355" s="136"/>
      <c r="T355" s="73">
        <f t="shared" si="17"/>
        <v>0</v>
      </c>
      <c r="U355" s="73"/>
      <c r="V355" s="182"/>
      <c r="W355" s="163"/>
      <c r="X355" s="60">
        <f>VLOOKUP(B355,'[3]ВОМ КГ-3 СОЭКС'!$C$3:$G$2063,5,0)</f>
        <v>13.7</v>
      </c>
      <c r="Y355" s="161">
        <f t="shared" si="15"/>
        <v>0</v>
      </c>
    </row>
    <row r="356" spans="1:25" x14ac:dyDescent="0.3">
      <c r="A356" s="131" t="s">
        <v>1116</v>
      </c>
      <c r="B356" s="132" t="s">
        <v>3055</v>
      </c>
      <c r="C356" s="132" t="s">
        <v>4609</v>
      </c>
      <c r="D356" s="92">
        <v>1</v>
      </c>
      <c r="E356" s="133">
        <v>32.4</v>
      </c>
      <c r="F356" s="134">
        <v>32.4</v>
      </c>
      <c r="G356" s="135">
        <v>3.97</v>
      </c>
      <c r="H356" s="135">
        <v>3.97</v>
      </c>
      <c r="I356" s="92" t="s">
        <v>170</v>
      </c>
      <c r="J356" s="92">
        <f>VLOOKUP(B356,'[1]09.02.2026'!$C$1543:$J$2063,8,0)</f>
        <v>0</v>
      </c>
      <c r="K356" s="92">
        <f t="shared" si="16"/>
        <v>0</v>
      </c>
      <c r="L356" s="77"/>
      <c r="M356" s="77"/>
      <c r="N356" s="77"/>
      <c r="O356" s="77"/>
      <c r="P356" s="77">
        <v>1</v>
      </c>
      <c r="Q356" s="136"/>
      <c r="R356" s="136"/>
      <c r="S356" s="136"/>
      <c r="T356" s="73">
        <f t="shared" si="17"/>
        <v>0</v>
      </c>
      <c r="U356" s="73"/>
      <c r="V356" s="182"/>
      <c r="W356" s="163"/>
      <c r="X356" s="60">
        <f>VLOOKUP(B356,'[3]ВОМ КГ-3 СОЭКС'!$C$3:$G$2063,5,0)</f>
        <v>32.4</v>
      </c>
      <c r="Y356" s="161">
        <f t="shared" si="15"/>
        <v>0</v>
      </c>
    </row>
    <row r="357" spans="1:25" x14ac:dyDescent="0.3">
      <c r="A357" s="131" t="s">
        <v>1119</v>
      </c>
      <c r="B357" s="132" t="s">
        <v>3056</v>
      </c>
      <c r="C357" s="132" t="s">
        <v>4610</v>
      </c>
      <c r="D357" s="92">
        <v>1</v>
      </c>
      <c r="E357" s="133">
        <v>27</v>
      </c>
      <c r="F357" s="134">
        <v>27</v>
      </c>
      <c r="G357" s="135">
        <v>3.3</v>
      </c>
      <c r="H357" s="135">
        <v>3.3</v>
      </c>
      <c r="I357" s="92" t="s">
        <v>170</v>
      </c>
      <c r="J357" s="92">
        <f>VLOOKUP(B357,'[1]09.02.2026'!$C$1543:$J$2063,8,0)</f>
        <v>0</v>
      </c>
      <c r="K357" s="92">
        <f t="shared" si="16"/>
        <v>0</v>
      </c>
      <c r="L357" s="77"/>
      <c r="M357" s="77"/>
      <c r="N357" s="77"/>
      <c r="O357" s="77"/>
      <c r="P357" s="77">
        <v>1</v>
      </c>
      <c r="Q357" s="136"/>
      <c r="R357" s="136"/>
      <c r="S357" s="136"/>
      <c r="T357" s="73">
        <f t="shared" si="17"/>
        <v>0</v>
      </c>
      <c r="U357" s="73"/>
      <c r="V357" s="182"/>
      <c r="W357" s="163"/>
      <c r="X357" s="60">
        <f>VLOOKUP(B357,'[3]ВОМ КГ-3 СОЭКС'!$C$3:$G$2063,5,0)</f>
        <v>27</v>
      </c>
      <c r="Y357" s="161">
        <f t="shared" si="15"/>
        <v>0</v>
      </c>
    </row>
    <row r="358" spans="1:25" x14ac:dyDescent="0.3">
      <c r="A358" s="131" t="s">
        <v>1122</v>
      </c>
      <c r="B358" s="132" t="s">
        <v>3057</v>
      </c>
      <c r="C358" s="132" t="s">
        <v>4611</v>
      </c>
      <c r="D358" s="92">
        <v>2</v>
      </c>
      <c r="E358" s="133">
        <v>8.1</v>
      </c>
      <c r="F358" s="134">
        <v>16.2</v>
      </c>
      <c r="G358" s="135">
        <v>1.02</v>
      </c>
      <c r="H358" s="135">
        <v>2.04</v>
      </c>
      <c r="I358" s="92" t="s">
        <v>170</v>
      </c>
      <c r="J358" s="92">
        <f>VLOOKUP(B358,'[1]09.02.2026'!$C$1543:$J$2063,8,0)</f>
        <v>0</v>
      </c>
      <c r="K358" s="92">
        <f t="shared" si="16"/>
        <v>0</v>
      </c>
      <c r="L358" s="77"/>
      <c r="M358" s="77"/>
      <c r="N358" s="77"/>
      <c r="O358" s="77"/>
      <c r="P358" s="77">
        <v>2</v>
      </c>
      <c r="Q358" s="136"/>
      <c r="R358" s="136"/>
      <c r="S358" s="136"/>
      <c r="T358" s="73">
        <f t="shared" si="17"/>
        <v>0</v>
      </c>
      <c r="U358" s="73"/>
      <c r="V358" s="182"/>
      <c r="W358" s="163"/>
      <c r="X358" s="60">
        <f>VLOOKUP(B358,'[3]ВОМ КГ-3 СОЭКС'!$C$3:$G$2063,5,0)</f>
        <v>16.2</v>
      </c>
      <c r="Y358" s="161">
        <f t="shared" si="15"/>
        <v>0</v>
      </c>
    </row>
    <row r="359" spans="1:25" x14ac:dyDescent="0.3">
      <c r="A359" s="131" t="s">
        <v>1125</v>
      </c>
      <c r="B359" s="132" t="s">
        <v>3058</v>
      </c>
      <c r="C359" s="132" t="s">
        <v>4612</v>
      </c>
      <c r="D359" s="92">
        <v>3</v>
      </c>
      <c r="E359" s="133">
        <v>20.3</v>
      </c>
      <c r="F359" s="134">
        <v>60.9</v>
      </c>
      <c r="G359" s="135">
        <v>2.5</v>
      </c>
      <c r="H359" s="135">
        <v>7.5</v>
      </c>
      <c r="I359" s="92" t="s">
        <v>170</v>
      </c>
      <c r="J359" s="92">
        <f>VLOOKUP(B359,'[1]09.02.2026'!$C$1543:$J$2063,8,0)</f>
        <v>0</v>
      </c>
      <c r="K359" s="92">
        <f t="shared" si="16"/>
        <v>0</v>
      </c>
      <c r="L359" s="77"/>
      <c r="M359" s="77"/>
      <c r="N359" s="77"/>
      <c r="O359" s="77"/>
      <c r="P359" s="77">
        <v>3</v>
      </c>
      <c r="Q359" s="136"/>
      <c r="R359" s="136"/>
      <c r="S359" s="136"/>
      <c r="T359" s="73">
        <f t="shared" si="17"/>
        <v>0</v>
      </c>
      <c r="U359" s="73"/>
      <c r="V359" s="182"/>
      <c r="W359" s="163"/>
      <c r="X359" s="60">
        <f>VLOOKUP(B359,'[3]ВОМ КГ-3 СОЭКС'!$C$3:$G$2063,5,0)</f>
        <v>60.9</v>
      </c>
      <c r="Y359" s="161">
        <f t="shared" si="15"/>
        <v>0</v>
      </c>
    </row>
    <row r="360" spans="1:25" x14ac:dyDescent="0.3">
      <c r="A360" s="131" t="s">
        <v>1128</v>
      </c>
      <c r="B360" s="132" t="s">
        <v>3059</v>
      </c>
      <c r="C360" s="132" t="s">
        <v>4613</v>
      </c>
      <c r="D360" s="92">
        <v>3</v>
      </c>
      <c r="E360" s="133">
        <v>24</v>
      </c>
      <c r="F360" s="134">
        <v>72</v>
      </c>
      <c r="G360" s="135">
        <v>2.95</v>
      </c>
      <c r="H360" s="135">
        <v>8.85</v>
      </c>
      <c r="I360" s="92" t="s">
        <v>170</v>
      </c>
      <c r="J360" s="92">
        <f>VLOOKUP(B360,'[1]09.02.2026'!$C$1543:$J$2063,8,0)</f>
        <v>0</v>
      </c>
      <c r="K360" s="92">
        <f t="shared" si="16"/>
        <v>0</v>
      </c>
      <c r="L360" s="77"/>
      <c r="M360" s="77"/>
      <c r="N360" s="77"/>
      <c r="O360" s="77"/>
      <c r="P360" s="77">
        <v>3</v>
      </c>
      <c r="Q360" s="136"/>
      <c r="R360" s="136"/>
      <c r="S360" s="136"/>
      <c r="T360" s="73">
        <f t="shared" si="17"/>
        <v>0</v>
      </c>
      <c r="U360" s="73"/>
      <c r="V360" s="182"/>
      <c r="W360" s="163"/>
      <c r="X360" s="60">
        <f>VLOOKUP(B360,'[3]ВОМ КГ-3 СОЭКС'!$C$3:$G$2063,5,0)</f>
        <v>72</v>
      </c>
      <c r="Y360" s="161">
        <f t="shared" si="15"/>
        <v>0</v>
      </c>
    </row>
    <row r="361" spans="1:25" x14ac:dyDescent="0.3">
      <c r="A361" s="131" t="s">
        <v>1131</v>
      </c>
      <c r="B361" s="132" t="s">
        <v>3060</v>
      </c>
      <c r="C361" s="132" t="s">
        <v>4614</v>
      </c>
      <c r="D361" s="92">
        <v>1</v>
      </c>
      <c r="E361" s="133">
        <v>16.600000000000001</v>
      </c>
      <c r="F361" s="134">
        <v>16.600000000000001</v>
      </c>
      <c r="G361" s="135">
        <v>2.04</v>
      </c>
      <c r="H361" s="135">
        <v>2.04</v>
      </c>
      <c r="I361" s="92" t="s">
        <v>170</v>
      </c>
      <c r="J361" s="92">
        <f>VLOOKUP(B361,'[1]09.02.2026'!$C$1543:$J$2063,8,0)</f>
        <v>0</v>
      </c>
      <c r="K361" s="92">
        <f t="shared" si="16"/>
        <v>0</v>
      </c>
      <c r="L361" s="77"/>
      <c r="M361" s="77"/>
      <c r="N361" s="77"/>
      <c r="O361" s="77"/>
      <c r="P361" s="77">
        <v>1</v>
      </c>
      <c r="Q361" s="136"/>
      <c r="R361" s="136"/>
      <c r="S361" s="136"/>
      <c r="T361" s="73">
        <f t="shared" si="17"/>
        <v>0</v>
      </c>
      <c r="U361" s="73"/>
      <c r="V361" s="182"/>
      <c r="W361" s="163"/>
      <c r="X361" s="60">
        <f>VLOOKUP(B361,'[3]ВОМ КГ-3 СОЭКС'!$C$3:$G$2063,5,0)</f>
        <v>16.600000000000001</v>
      </c>
      <c r="Y361" s="161">
        <f t="shared" si="15"/>
        <v>0</v>
      </c>
    </row>
    <row r="362" spans="1:25" x14ac:dyDescent="0.3">
      <c r="A362" s="131" t="s">
        <v>1134</v>
      </c>
      <c r="B362" s="132" t="s">
        <v>3061</v>
      </c>
      <c r="C362" s="132" t="s">
        <v>4615</v>
      </c>
      <c r="D362" s="92">
        <v>1</v>
      </c>
      <c r="E362" s="133">
        <v>7.6</v>
      </c>
      <c r="F362" s="134">
        <v>7.6</v>
      </c>
      <c r="G362" s="135">
        <v>0.95</v>
      </c>
      <c r="H362" s="135">
        <v>0.95</v>
      </c>
      <c r="I362" s="92" t="s">
        <v>170</v>
      </c>
      <c r="J362" s="92">
        <f>VLOOKUP(B362,'[1]09.02.2026'!$C$1543:$J$2063,8,0)</f>
        <v>0</v>
      </c>
      <c r="K362" s="92">
        <f t="shared" si="16"/>
        <v>0</v>
      </c>
      <c r="L362" s="77"/>
      <c r="M362" s="77"/>
      <c r="N362" s="77"/>
      <c r="O362" s="77"/>
      <c r="P362" s="77">
        <v>1</v>
      </c>
      <c r="Q362" s="136"/>
      <c r="R362" s="136"/>
      <c r="S362" s="136"/>
      <c r="T362" s="73">
        <f t="shared" si="17"/>
        <v>0</v>
      </c>
      <c r="U362" s="73"/>
      <c r="V362" s="182"/>
      <c r="W362" s="163"/>
      <c r="X362" s="60">
        <f>VLOOKUP(B362,'[3]ВОМ КГ-3 СОЭКС'!$C$3:$G$2063,5,0)</f>
        <v>7.6</v>
      </c>
      <c r="Y362" s="161">
        <f t="shared" si="15"/>
        <v>0</v>
      </c>
    </row>
    <row r="363" spans="1:25" x14ac:dyDescent="0.3">
      <c r="A363" s="131" t="s">
        <v>1137</v>
      </c>
      <c r="B363" s="132" t="s">
        <v>3062</v>
      </c>
      <c r="C363" s="132" t="s">
        <v>4616</v>
      </c>
      <c r="D363" s="92">
        <v>1</v>
      </c>
      <c r="E363" s="133">
        <v>72.400000000000006</v>
      </c>
      <c r="F363" s="134">
        <v>72.400000000000006</v>
      </c>
      <c r="G363" s="135">
        <v>3.99</v>
      </c>
      <c r="H363" s="135">
        <v>3.99</v>
      </c>
      <c r="I363" s="92" t="s">
        <v>170</v>
      </c>
      <c r="J363" s="92">
        <f>VLOOKUP(B363,'[1]09.02.2026'!$C$1543:$J$2063,8,0)</f>
        <v>0</v>
      </c>
      <c r="K363" s="92">
        <f t="shared" si="16"/>
        <v>0</v>
      </c>
      <c r="L363" s="77"/>
      <c r="M363" s="77"/>
      <c r="N363" s="77"/>
      <c r="O363" s="77">
        <v>1</v>
      </c>
      <c r="P363" s="77"/>
      <c r="Q363" s="136"/>
      <c r="R363" s="136"/>
      <c r="S363" s="136"/>
      <c r="T363" s="73">
        <f t="shared" si="17"/>
        <v>0</v>
      </c>
      <c r="U363" s="73"/>
      <c r="V363" s="182"/>
      <c r="W363" s="163"/>
      <c r="X363" s="60">
        <f>VLOOKUP(B363,'[3]ВОМ КГ-3 СОЭКС'!$C$3:$G$2063,5,0)</f>
        <v>72.400000000000006</v>
      </c>
      <c r="Y363" s="161">
        <f t="shared" si="15"/>
        <v>0</v>
      </c>
    </row>
    <row r="364" spans="1:25" x14ac:dyDescent="0.3">
      <c r="A364" s="131" t="s">
        <v>1140</v>
      </c>
      <c r="B364" s="132" t="s">
        <v>3063</v>
      </c>
      <c r="C364" s="132" t="s">
        <v>4617</v>
      </c>
      <c r="D364" s="92">
        <v>1</v>
      </c>
      <c r="E364" s="133">
        <v>40.1</v>
      </c>
      <c r="F364" s="134">
        <v>40.1</v>
      </c>
      <c r="G364" s="135">
        <v>2.2000000000000002</v>
      </c>
      <c r="H364" s="135">
        <v>2.2000000000000002</v>
      </c>
      <c r="I364" s="92" t="s">
        <v>170</v>
      </c>
      <c r="J364" s="92">
        <f>VLOOKUP(B364,'[1]09.02.2026'!$C$1543:$J$2063,8,0)</f>
        <v>0</v>
      </c>
      <c r="K364" s="92">
        <f t="shared" si="16"/>
        <v>0</v>
      </c>
      <c r="L364" s="77"/>
      <c r="M364" s="77"/>
      <c r="N364" s="77"/>
      <c r="O364" s="77">
        <v>1</v>
      </c>
      <c r="P364" s="77"/>
      <c r="Q364" s="136"/>
      <c r="R364" s="136"/>
      <c r="S364" s="136"/>
      <c r="T364" s="73">
        <f t="shared" si="17"/>
        <v>0</v>
      </c>
      <c r="U364" s="73"/>
      <c r="V364" s="182"/>
      <c r="W364" s="163"/>
      <c r="X364" s="60">
        <f>VLOOKUP(B364,'[3]ВОМ КГ-3 СОЭКС'!$C$3:$G$2063,5,0)</f>
        <v>40.1</v>
      </c>
      <c r="Y364" s="161">
        <f t="shared" si="15"/>
        <v>0</v>
      </c>
    </row>
    <row r="365" spans="1:25" x14ac:dyDescent="0.3">
      <c r="A365" s="131" t="s">
        <v>1143</v>
      </c>
      <c r="B365" s="132" t="s">
        <v>3064</v>
      </c>
      <c r="C365" s="132" t="s">
        <v>4618</v>
      </c>
      <c r="D365" s="92">
        <v>1</v>
      </c>
      <c r="E365" s="133">
        <v>16.2</v>
      </c>
      <c r="F365" s="134">
        <v>16.2</v>
      </c>
      <c r="G365" s="135">
        <v>0.88</v>
      </c>
      <c r="H365" s="135">
        <v>0.88</v>
      </c>
      <c r="I365" s="92" t="s">
        <v>170</v>
      </c>
      <c r="J365" s="92">
        <f>VLOOKUP(B365,'[1]09.02.2026'!$C$1543:$J$2063,8,0)</f>
        <v>0</v>
      </c>
      <c r="K365" s="92">
        <f t="shared" si="16"/>
        <v>0</v>
      </c>
      <c r="L365" s="77"/>
      <c r="M365" s="77"/>
      <c r="N365" s="77"/>
      <c r="O365" s="77">
        <v>1</v>
      </c>
      <c r="P365" s="77"/>
      <c r="Q365" s="136"/>
      <c r="R365" s="136"/>
      <c r="S365" s="136"/>
      <c r="T365" s="73">
        <f t="shared" si="17"/>
        <v>0</v>
      </c>
      <c r="U365" s="73"/>
      <c r="V365" s="182"/>
      <c r="W365" s="163"/>
      <c r="X365" s="60">
        <f>VLOOKUP(B365,'[3]ВОМ КГ-3 СОЭКС'!$C$3:$G$2063,5,0)</f>
        <v>16.2</v>
      </c>
      <c r="Y365" s="161">
        <f t="shared" si="15"/>
        <v>0</v>
      </c>
    </row>
    <row r="366" spans="1:25" x14ac:dyDescent="0.3">
      <c r="A366" s="131" t="s">
        <v>1146</v>
      </c>
      <c r="B366" s="132" t="s">
        <v>3065</v>
      </c>
      <c r="C366" s="132" t="s">
        <v>4619</v>
      </c>
      <c r="D366" s="92">
        <v>2</v>
      </c>
      <c r="E366" s="133">
        <v>16.2</v>
      </c>
      <c r="F366" s="134">
        <v>32.4</v>
      </c>
      <c r="G366" s="135">
        <v>0.88</v>
      </c>
      <c r="H366" s="135">
        <v>1.76</v>
      </c>
      <c r="I366" s="92" t="s">
        <v>170</v>
      </c>
      <c r="J366" s="92">
        <f>VLOOKUP(B366,'[1]09.02.2026'!$C$1543:$J$2063,8,0)</f>
        <v>0</v>
      </c>
      <c r="K366" s="92">
        <f t="shared" si="16"/>
        <v>0</v>
      </c>
      <c r="L366" s="77"/>
      <c r="M366" s="77"/>
      <c r="N366" s="77"/>
      <c r="O366" s="77">
        <v>1</v>
      </c>
      <c r="P366" s="77">
        <v>1</v>
      </c>
      <c r="Q366" s="136"/>
      <c r="R366" s="136"/>
      <c r="S366" s="136"/>
      <c r="T366" s="73">
        <f t="shared" si="17"/>
        <v>0</v>
      </c>
      <c r="U366" s="73"/>
      <c r="V366" s="182"/>
      <c r="W366" s="163"/>
      <c r="X366" s="60">
        <f>VLOOKUP(B366,'[3]ВОМ КГ-3 СОЭКС'!$C$3:$G$2063,5,0)</f>
        <v>32.4</v>
      </c>
      <c r="Y366" s="161">
        <f t="shared" si="15"/>
        <v>0</v>
      </c>
    </row>
    <row r="367" spans="1:25" x14ac:dyDescent="0.3">
      <c r="A367" s="131" t="s">
        <v>1149</v>
      </c>
      <c r="B367" s="132" t="s">
        <v>3066</v>
      </c>
      <c r="C367" s="132" t="s">
        <v>4620</v>
      </c>
      <c r="D367" s="92">
        <v>1</v>
      </c>
      <c r="E367" s="133">
        <v>18.5</v>
      </c>
      <c r="F367" s="134">
        <v>18.5</v>
      </c>
      <c r="G367" s="135">
        <v>1</v>
      </c>
      <c r="H367" s="135">
        <v>1</v>
      </c>
      <c r="I367" s="92" t="s">
        <v>170</v>
      </c>
      <c r="J367" s="92">
        <f>VLOOKUP(B367,'[1]09.02.2026'!$C$1543:$J$2063,8,0)</f>
        <v>0</v>
      </c>
      <c r="K367" s="92">
        <f t="shared" si="16"/>
        <v>0</v>
      </c>
      <c r="L367" s="77"/>
      <c r="M367" s="77"/>
      <c r="N367" s="77"/>
      <c r="O367" s="77">
        <v>1</v>
      </c>
      <c r="P367" s="77"/>
      <c r="Q367" s="136"/>
      <c r="R367" s="136"/>
      <c r="S367" s="136"/>
      <c r="T367" s="73">
        <f t="shared" si="17"/>
        <v>0</v>
      </c>
      <c r="U367" s="73"/>
      <c r="V367" s="182"/>
      <c r="W367" s="163"/>
      <c r="X367" s="60">
        <f>VLOOKUP(B367,'[3]ВОМ КГ-3 СОЭКС'!$C$3:$G$2063,5,0)</f>
        <v>18.5</v>
      </c>
      <c r="Y367" s="161">
        <f t="shared" si="15"/>
        <v>0</v>
      </c>
    </row>
    <row r="368" spans="1:25" x14ac:dyDescent="0.3">
      <c r="A368" s="131" t="s">
        <v>1152</v>
      </c>
      <c r="B368" s="132" t="s">
        <v>3067</v>
      </c>
      <c r="C368" s="132" t="s">
        <v>4621</v>
      </c>
      <c r="D368" s="92">
        <v>1</v>
      </c>
      <c r="E368" s="133">
        <v>20.399999999999999</v>
      </c>
      <c r="F368" s="134">
        <v>20.399999999999999</v>
      </c>
      <c r="G368" s="135">
        <v>1.1200000000000001</v>
      </c>
      <c r="H368" s="135">
        <v>1.1200000000000001</v>
      </c>
      <c r="I368" s="92" t="s">
        <v>170</v>
      </c>
      <c r="J368" s="92">
        <f>VLOOKUP(B368,'[1]09.02.2026'!$C$1543:$J$2063,8,0)</f>
        <v>0</v>
      </c>
      <c r="K368" s="92">
        <f t="shared" si="16"/>
        <v>0</v>
      </c>
      <c r="L368" s="77"/>
      <c r="M368" s="77"/>
      <c r="N368" s="77"/>
      <c r="O368" s="77">
        <v>1</v>
      </c>
      <c r="P368" s="77"/>
      <c r="Q368" s="136"/>
      <c r="R368" s="136"/>
      <c r="S368" s="136"/>
      <c r="T368" s="73">
        <f t="shared" si="17"/>
        <v>0</v>
      </c>
      <c r="U368" s="73"/>
      <c r="V368" s="182"/>
      <c r="W368" s="163"/>
      <c r="X368" s="60">
        <f>VLOOKUP(B368,'[3]ВОМ КГ-3 СОЭКС'!$C$3:$G$2063,5,0)</f>
        <v>20.399999999999999</v>
      </c>
      <c r="Y368" s="161">
        <f t="shared" si="15"/>
        <v>0</v>
      </c>
    </row>
    <row r="369" spans="1:25" x14ac:dyDescent="0.3">
      <c r="A369" s="131" t="s">
        <v>1155</v>
      </c>
      <c r="B369" s="132" t="s">
        <v>3068</v>
      </c>
      <c r="C369" s="132" t="s">
        <v>4622</v>
      </c>
      <c r="D369" s="92">
        <v>3</v>
      </c>
      <c r="E369" s="133">
        <v>31.3</v>
      </c>
      <c r="F369" s="134">
        <v>93.9</v>
      </c>
      <c r="G369" s="135">
        <v>1.71</v>
      </c>
      <c r="H369" s="135">
        <v>5.13</v>
      </c>
      <c r="I369" s="92" t="s">
        <v>170</v>
      </c>
      <c r="J369" s="92">
        <f>VLOOKUP(B369,'[1]09.02.2026'!$C$1543:$J$2063,8,0)</f>
        <v>0</v>
      </c>
      <c r="K369" s="92">
        <f t="shared" si="16"/>
        <v>0</v>
      </c>
      <c r="L369" s="77"/>
      <c r="M369" s="77"/>
      <c r="N369" s="77"/>
      <c r="O369" s="77">
        <v>1</v>
      </c>
      <c r="P369" s="77">
        <v>2</v>
      </c>
      <c r="Q369" s="136"/>
      <c r="R369" s="136"/>
      <c r="S369" s="136"/>
      <c r="T369" s="73">
        <f t="shared" si="17"/>
        <v>0</v>
      </c>
      <c r="U369" s="73"/>
      <c r="V369" s="182"/>
      <c r="W369" s="163"/>
      <c r="X369" s="60">
        <f>VLOOKUP(B369,'[3]ВОМ КГ-3 СОЭКС'!$C$3:$G$2063,5,0)</f>
        <v>93.9</v>
      </c>
      <c r="Y369" s="161">
        <f t="shared" si="15"/>
        <v>0</v>
      </c>
    </row>
    <row r="370" spans="1:25" x14ac:dyDescent="0.3">
      <c r="A370" s="131" t="s">
        <v>1158</v>
      </c>
      <c r="B370" s="132" t="s">
        <v>3069</v>
      </c>
      <c r="C370" s="132" t="s">
        <v>4623</v>
      </c>
      <c r="D370" s="92">
        <v>1</v>
      </c>
      <c r="E370" s="133">
        <v>18.5</v>
      </c>
      <c r="F370" s="134">
        <v>18.5</v>
      </c>
      <c r="G370" s="135">
        <v>1</v>
      </c>
      <c r="H370" s="135">
        <v>1</v>
      </c>
      <c r="I370" s="92" t="s">
        <v>170</v>
      </c>
      <c r="J370" s="92">
        <f>VLOOKUP(B370,'[1]09.02.2026'!$C$1543:$J$2063,8,0)</f>
        <v>0</v>
      </c>
      <c r="K370" s="92">
        <f t="shared" si="16"/>
        <v>0</v>
      </c>
      <c r="L370" s="77"/>
      <c r="M370" s="77"/>
      <c r="N370" s="77"/>
      <c r="O370" s="77"/>
      <c r="P370" s="77">
        <v>1</v>
      </c>
      <c r="Q370" s="136"/>
      <c r="R370" s="136"/>
      <c r="S370" s="136"/>
      <c r="T370" s="73">
        <f t="shared" si="17"/>
        <v>0</v>
      </c>
      <c r="U370" s="73"/>
      <c r="V370" s="182"/>
      <c r="W370" s="163"/>
      <c r="X370" s="60">
        <f>VLOOKUP(B370,'[3]ВОМ КГ-3 СОЭКС'!$C$3:$G$2063,5,0)</f>
        <v>18.5</v>
      </c>
      <c r="Y370" s="161">
        <f t="shared" si="15"/>
        <v>0</v>
      </c>
    </row>
    <row r="371" spans="1:25" x14ac:dyDescent="0.3">
      <c r="A371" s="131" t="s">
        <v>1161</v>
      </c>
      <c r="B371" s="132" t="s">
        <v>3070</v>
      </c>
      <c r="C371" s="132" t="s">
        <v>4624</v>
      </c>
      <c r="D371" s="92">
        <v>3</v>
      </c>
      <c r="E371" s="133">
        <v>18.100000000000001</v>
      </c>
      <c r="F371" s="134">
        <v>54.3</v>
      </c>
      <c r="G371" s="135">
        <v>0.99</v>
      </c>
      <c r="H371" s="135">
        <v>2.97</v>
      </c>
      <c r="I371" s="92" t="s">
        <v>170</v>
      </c>
      <c r="J371" s="92">
        <f>VLOOKUP(B371,'[1]09.02.2026'!$C$1543:$J$2063,8,0)</f>
        <v>0</v>
      </c>
      <c r="K371" s="92">
        <f t="shared" si="16"/>
        <v>0</v>
      </c>
      <c r="L371" s="77"/>
      <c r="M371" s="77"/>
      <c r="N371" s="77"/>
      <c r="O371" s="77"/>
      <c r="P371" s="77">
        <v>3</v>
      </c>
      <c r="Q371" s="136"/>
      <c r="R371" s="136"/>
      <c r="S371" s="136"/>
      <c r="T371" s="73">
        <f t="shared" si="17"/>
        <v>0</v>
      </c>
      <c r="U371" s="73"/>
      <c r="V371" s="182"/>
      <c r="W371" s="163"/>
      <c r="X371" s="60">
        <f>VLOOKUP(B371,'[3]ВОМ КГ-3 СОЭКС'!$C$3:$G$2063,5,0)</f>
        <v>54.3</v>
      </c>
      <c r="Y371" s="161">
        <f t="shared" si="15"/>
        <v>0</v>
      </c>
    </row>
    <row r="372" spans="1:25" x14ac:dyDescent="0.3">
      <c r="A372" s="131" t="s">
        <v>1164</v>
      </c>
      <c r="B372" s="132" t="s">
        <v>3071</v>
      </c>
      <c r="C372" s="132" t="s">
        <v>4625</v>
      </c>
      <c r="D372" s="92">
        <v>3</v>
      </c>
      <c r="E372" s="133">
        <v>18.2</v>
      </c>
      <c r="F372" s="134">
        <v>54.6</v>
      </c>
      <c r="G372" s="135">
        <v>0.99</v>
      </c>
      <c r="H372" s="135">
        <v>2.97</v>
      </c>
      <c r="I372" s="92" t="s">
        <v>170</v>
      </c>
      <c r="J372" s="92">
        <f>VLOOKUP(B372,'[1]09.02.2026'!$C$1543:$J$2063,8,0)</f>
        <v>0</v>
      </c>
      <c r="K372" s="92">
        <f t="shared" si="16"/>
        <v>0</v>
      </c>
      <c r="L372" s="77"/>
      <c r="M372" s="77"/>
      <c r="N372" s="77"/>
      <c r="O372" s="77"/>
      <c r="P372" s="77">
        <v>3</v>
      </c>
      <c r="Q372" s="136"/>
      <c r="R372" s="136"/>
      <c r="S372" s="136"/>
      <c r="T372" s="73">
        <f t="shared" si="17"/>
        <v>0</v>
      </c>
      <c r="U372" s="73"/>
      <c r="V372" s="182"/>
      <c r="W372" s="163"/>
      <c r="X372" s="60">
        <f>VLOOKUP(B372,'[3]ВОМ КГ-3 СОЭКС'!$C$3:$G$2063,5,0)</f>
        <v>54.6</v>
      </c>
      <c r="Y372" s="161">
        <f t="shared" si="15"/>
        <v>0</v>
      </c>
    </row>
    <row r="373" spans="1:25" x14ac:dyDescent="0.3">
      <c r="A373" s="131" t="s">
        <v>1167</v>
      </c>
      <c r="B373" s="132" t="s">
        <v>3072</v>
      </c>
      <c r="C373" s="132" t="s">
        <v>4626</v>
      </c>
      <c r="D373" s="92">
        <v>1</v>
      </c>
      <c r="E373" s="133">
        <v>18</v>
      </c>
      <c r="F373" s="134">
        <v>18</v>
      </c>
      <c r="G373" s="135">
        <v>0.98</v>
      </c>
      <c r="H373" s="135">
        <v>0.98</v>
      </c>
      <c r="I373" s="92" t="s">
        <v>170</v>
      </c>
      <c r="J373" s="92">
        <f>VLOOKUP(B373,'[1]09.02.2026'!$C$1543:$J$2063,8,0)</f>
        <v>0</v>
      </c>
      <c r="K373" s="92">
        <f t="shared" si="16"/>
        <v>0</v>
      </c>
      <c r="L373" s="77"/>
      <c r="M373" s="77"/>
      <c r="N373" s="77"/>
      <c r="O373" s="77"/>
      <c r="P373" s="77">
        <v>1</v>
      </c>
      <c r="Q373" s="136"/>
      <c r="R373" s="136"/>
      <c r="S373" s="136"/>
      <c r="T373" s="73">
        <f t="shared" si="17"/>
        <v>0</v>
      </c>
      <c r="U373" s="73"/>
      <c r="V373" s="182"/>
      <c r="W373" s="163"/>
      <c r="X373" s="60">
        <f>VLOOKUP(B373,'[3]ВОМ КГ-3 СОЭКС'!$C$3:$G$2063,5,0)</f>
        <v>18</v>
      </c>
      <c r="Y373" s="161">
        <f t="shared" si="15"/>
        <v>0</v>
      </c>
    </row>
    <row r="374" spans="1:25" x14ac:dyDescent="0.3">
      <c r="A374" s="131" t="s">
        <v>1170</v>
      </c>
      <c r="B374" s="132" t="s">
        <v>3073</v>
      </c>
      <c r="C374" s="132" t="s">
        <v>4627</v>
      </c>
      <c r="D374" s="92">
        <v>1</v>
      </c>
      <c r="E374" s="133">
        <v>15.3</v>
      </c>
      <c r="F374" s="134">
        <v>15.3</v>
      </c>
      <c r="G374" s="135">
        <v>0.82</v>
      </c>
      <c r="H374" s="135">
        <v>0.82</v>
      </c>
      <c r="I374" s="92" t="s">
        <v>170</v>
      </c>
      <c r="J374" s="92">
        <f>VLOOKUP(B374,'[1]09.02.2026'!$C$1543:$J$2063,8,0)</f>
        <v>0</v>
      </c>
      <c r="K374" s="92">
        <f t="shared" si="16"/>
        <v>0</v>
      </c>
      <c r="L374" s="77"/>
      <c r="M374" s="77"/>
      <c r="N374" s="77"/>
      <c r="O374" s="77"/>
      <c r="P374" s="77">
        <v>1</v>
      </c>
      <c r="Q374" s="136"/>
      <c r="R374" s="136"/>
      <c r="S374" s="136"/>
      <c r="T374" s="73">
        <f t="shared" si="17"/>
        <v>0</v>
      </c>
      <c r="U374" s="73"/>
      <c r="V374" s="182"/>
      <c r="W374" s="163"/>
      <c r="X374" s="60">
        <f>VLOOKUP(B374,'[3]ВОМ КГ-3 СОЭКС'!$C$3:$G$2063,5,0)</f>
        <v>15.3</v>
      </c>
      <c r="Y374" s="161">
        <f t="shared" si="15"/>
        <v>0</v>
      </c>
    </row>
    <row r="375" spans="1:25" x14ac:dyDescent="0.3">
      <c r="A375" s="131" t="s">
        <v>1173</v>
      </c>
      <c r="B375" s="132" t="s">
        <v>3074</v>
      </c>
      <c r="C375" s="132" t="s">
        <v>4628</v>
      </c>
      <c r="D375" s="92">
        <v>1</v>
      </c>
      <c r="E375" s="133">
        <v>21.3</v>
      </c>
      <c r="F375" s="134">
        <v>21.3</v>
      </c>
      <c r="G375" s="135">
        <v>1.18</v>
      </c>
      <c r="H375" s="135">
        <v>1.18</v>
      </c>
      <c r="I375" s="92" t="s">
        <v>170</v>
      </c>
      <c r="J375" s="92">
        <f>VLOOKUP(B375,'[1]09.02.2026'!$C$1543:$J$2063,8,0)</f>
        <v>0</v>
      </c>
      <c r="K375" s="92">
        <f t="shared" si="16"/>
        <v>0</v>
      </c>
      <c r="L375" s="77"/>
      <c r="M375" s="77"/>
      <c r="N375" s="77"/>
      <c r="O375" s="77"/>
      <c r="P375" s="77">
        <v>1</v>
      </c>
      <c r="Q375" s="136"/>
      <c r="R375" s="136"/>
      <c r="S375" s="136"/>
      <c r="T375" s="73">
        <f t="shared" si="17"/>
        <v>0</v>
      </c>
      <c r="U375" s="73"/>
      <c r="V375" s="182"/>
      <c r="W375" s="163"/>
      <c r="X375" s="60">
        <f>VLOOKUP(B375,'[3]ВОМ КГ-3 СОЭКС'!$C$3:$G$2063,5,0)</f>
        <v>21.3</v>
      </c>
      <c r="Y375" s="161">
        <f t="shared" si="15"/>
        <v>0</v>
      </c>
    </row>
    <row r="376" spans="1:25" x14ac:dyDescent="0.3">
      <c r="A376" s="131" t="s">
        <v>1176</v>
      </c>
      <c r="B376" s="132" t="s">
        <v>3075</v>
      </c>
      <c r="C376" s="132" t="s">
        <v>4629</v>
      </c>
      <c r="D376" s="92">
        <v>1</v>
      </c>
      <c r="E376" s="133">
        <v>39.200000000000003</v>
      </c>
      <c r="F376" s="134">
        <v>39.200000000000003</v>
      </c>
      <c r="G376" s="135">
        <v>2.15</v>
      </c>
      <c r="H376" s="135">
        <v>2.15</v>
      </c>
      <c r="I376" s="92" t="s">
        <v>170</v>
      </c>
      <c r="J376" s="92">
        <f>VLOOKUP(B376,'[1]09.02.2026'!$C$1543:$J$2063,8,0)</f>
        <v>0</v>
      </c>
      <c r="K376" s="92">
        <f t="shared" si="16"/>
        <v>0</v>
      </c>
      <c r="L376" s="77"/>
      <c r="M376" s="77"/>
      <c r="N376" s="77"/>
      <c r="O376" s="77"/>
      <c r="P376" s="77">
        <v>1</v>
      </c>
      <c r="Q376" s="136"/>
      <c r="R376" s="136"/>
      <c r="S376" s="136"/>
      <c r="T376" s="73">
        <f t="shared" si="17"/>
        <v>0</v>
      </c>
      <c r="U376" s="73"/>
      <c r="V376" s="182"/>
      <c r="W376" s="163"/>
      <c r="X376" s="60">
        <f>VLOOKUP(B376,'[3]ВОМ КГ-3 СОЭКС'!$C$3:$G$2063,5,0)</f>
        <v>39.200000000000003</v>
      </c>
      <c r="Y376" s="161">
        <f t="shared" si="15"/>
        <v>0</v>
      </c>
    </row>
    <row r="377" spans="1:25" x14ac:dyDescent="0.3">
      <c r="A377" s="131" t="s">
        <v>1179</v>
      </c>
      <c r="B377" s="132" t="s">
        <v>3076</v>
      </c>
      <c r="C377" s="132" t="s">
        <v>4630</v>
      </c>
      <c r="D377" s="92">
        <v>2</v>
      </c>
      <c r="E377" s="133">
        <v>5.0999999999999996</v>
      </c>
      <c r="F377" s="134">
        <v>10.199999999999999</v>
      </c>
      <c r="G377" s="135">
        <v>0.26</v>
      </c>
      <c r="H377" s="135">
        <v>0.52</v>
      </c>
      <c r="I377" s="92" t="s">
        <v>170</v>
      </c>
      <c r="J377" s="92">
        <f>VLOOKUP(B377,'[1]09.02.2026'!$C$1543:$J$2063,8,0)</f>
        <v>0</v>
      </c>
      <c r="K377" s="92">
        <f t="shared" si="16"/>
        <v>0</v>
      </c>
      <c r="L377" s="77"/>
      <c r="M377" s="77"/>
      <c r="N377" s="77"/>
      <c r="O377" s="77"/>
      <c r="P377" s="77">
        <v>1</v>
      </c>
      <c r="Q377" s="136"/>
      <c r="R377" s="136"/>
      <c r="S377" s="136"/>
      <c r="T377" s="73">
        <f t="shared" si="17"/>
        <v>1</v>
      </c>
      <c r="U377" s="73" t="s">
        <v>1775</v>
      </c>
      <c r="V377" s="182"/>
      <c r="W377" s="163"/>
      <c r="X377" s="60">
        <f>VLOOKUP(B377,'[3]ВОМ КГ-3 СОЭКС'!$C$3:$G$2063,5,0)</f>
        <v>10.199999999999999</v>
      </c>
      <c r="Y377" s="161">
        <f t="shared" si="15"/>
        <v>0</v>
      </c>
    </row>
    <row r="378" spans="1:25" x14ac:dyDescent="0.3">
      <c r="A378" s="131" t="s">
        <v>1182</v>
      </c>
      <c r="B378" s="132" t="s">
        <v>3077</v>
      </c>
      <c r="C378" s="132" t="s">
        <v>4631</v>
      </c>
      <c r="D378" s="92">
        <v>1</v>
      </c>
      <c r="E378" s="133">
        <v>15</v>
      </c>
      <c r="F378" s="134">
        <v>15</v>
      </c>
      <c r="G378" s="135">
        <v>0.82</v>
      </c>
      <c r="H378" s="135">
        <v>0.82</v>
      </c>
      <c r="I378" s="92" t="s">
        <v>170</v>
      </c>
      <c r="J378" s="92">
        <f>VLOOKUP(B378,'[1]09.02.2026'!$C$1543:$J$2063,8,0)</f>
        <v>0</v>
      </c>
      <c r="K378" s="92">
        <f t="shared" si="16"/>
        <v>0</v>
      </c>
      <c r="L378" s="77"/>
      <c r="M378" s="77"/>
      <c r="N378" s="77"/>
      <c r="O378" s="77"/>
      <c r="P378" s="77">
        <v>1</v>
      </c>
      <c r="Q378" s="136"/>
      <c r="R378" s="136"/>
      <c r="S378" s="136"/>
      <c r="T378" s="73">
        <f t="shared" si="17"/>
        <v>0</v>
      </c>
      <c r="U378" s="73"/>
      <c r="V378" s="182"/>
      <c r="W378" s="163"/>
      <c r="X378" s="60">
        <f>VLOOKUP(B378,'[3]ВОМ КГ-3 СОЭКС'!$C$3:$G$2063,5,0)</f>
        <v>15</v>
      </c>
      <c r="Y378" s="161">
        <f t="shared" si="15"/>
        <v>0</v>
      </c>
    </row>
    <row r="379" spans="1:25" x14ac:dyDescent="0.3">
      <c r="A379" s="131" t="s">
        <v>1185</v>
      </c>
      <c r="B379" s="132" t="s">
        <v>3078</v>
      </c>
      <c r="C379" s="132" t="s">
        <v>4632</v>
      </c>
      <c r="D379" s="92">
        <v>1</v>
      </c>
      <c r="E379" s="133">
        <v>15</v>
      </c>
      <c r="F379" s="134">
        <v>15</v>
      </c>
      <c r="G379" s="135">
        <v>0.82</v>
      </c>
      <c r="H379" s="135">
        <v>0.82</v>
      </c>
      <c r="I379" s="92" t="s">
        <v>170</v>
      </c>
      <c r="J379" s="92">
        <f>VLOOKUP(B379,'[1]09.02.2026'!$C$1543:$J$2063,8,0)</f>
        <v>0</v>
      </c>
      <c r="K379" s="92">
        <f t="shared" si="16"/>
        <v>0</v>
      </c>
      <c r="L379" s="77"/>
      <c r="M379" s="77"/>
      <c r="N379" s="77"/>
      <c r="O379" s="77"/>
      <c r="P379" s="77">
        <v>1</v>
      </c>
      <c r="Q379" s="136"/>
      <c r="R379" s="136"/>
      <c r="S379" s="136"/>
      <c r="T379" s="73">
        <f t="shared" si="17"/>
        <v>0</v>
      </c>
      <c r="U379" s="73"/>
      <c r="V379" s="182"/>
      <c r="W379" s="163"/>
      <c r="X379" s="60">
        <f>VLOOKUP(B379,'[3]ВОМ КГ-3 СОЭКС'!$C$3:$G$2063,5,0)</f>
        <v>15</v>
      </c>
      <c r="Y379" s="161">
        <f t="shared" si="15"/>
        <v>0</v>
      </c>
    </row>
    <row r="380" spans="1:25" x14ac:dyDescent="0.3">
      <c r="A380" s="131" t="s">
        <v>1188</v>
      </c>
      <c r="B380" s="132" t="s">
        <v>3079</v>
      </c>
      <c r="C380" s="132" t="s">
        <v>4633</v>
      </c>
      <c r="D380" s="92">
        <v>1</v>
      </c>
      <c r="E380" s="133">
        <v>13.6</v>
      </c>
      <c r="F380" s="134">
        <v>13.6</v>
      </c>
      <c r="G380" s="135">
        <v>0.73</v>
      </c>
      <c r="H380" s="135">
        <v>0.73</v>
      </c>
      <c r="I380" s="92" t="s">
        <v>170</v>
      </c>
      <c r="J380" s="92">
        <f>VLOOKUP(B380,'[1]09.02.2026'!$C$1543:$J$2063,8,0)</f>
        <v>0</v>
      </c>
      <c r="K380" s="92">
        <f t="shared" si="16"/>
        <v>0</v>
      </c>
      <c r="L380" s="77"/>
      <c r="M380" s="77"/>
      <c r="N380" s="77"/>
      <c r="O380" s="77"/>
      <c r="P380" s="77"/>
      <c r="Q380" s="136"/>
      <c r="R380" s="136"/>
      <c r="S380" s="136"/>
      <c r="T380" s="73">
        <f t="shared" si="17"/>
        <v>1</v>
      </c>
      <c r="U380" s="73" t="s">
        <v>1772</v>
      </c>
      <c r="V380" s="182"/>
      <c r="W380" s="163"/>
      <c r="X380" s="60">
        <f>VLOOKUP(B380,'[3]ВОМ КГ-3 СОЭКС'!$C$3:$G$2063,5,0)</f>
        <v>13.6</v>
      </c>
      <c r="Y380" s="161">
        <f t="shared" si="15"/>
        <v>0</v>
      </c>
    </row>
    <row r="381" spans="1:25" x14ac:dyDescent="0.3">
      <c r="A381" s="131" t="s">
        <v>1191</v>
      </c>
      <c r="B381" s="132" t="s">
        <v>3080</v>
      </c>
      <c r="C381" s="132" t="s">
        <v>4634</v>
      </c>
      <c r="D381" s="92">
        <v>2</v>
      </c>
      <c r="E381" s="133">
        <v>29.9</v>
      </c>
      <c r="F381" s="134">
        <v>59.8</v>
      </c>
      <c r="G381" s="135">
        <v>1.64</v>
      </c>
      <c r="H381" s="135">
        <v>3.28</v>
      </c>
      <c r="I381" s="92" t="s">
        <v>170</v>
      </c>
      <c r="J381" s="92">
        <f>VLOOKUP(B381,'[1]09.02.2026'!$C$1543:$J$2063,8,0)</f>
        <v>0</v>
      </c>
      <c r="K381" s="92">
        <f t="shared" si="16"/>
        <v>0</v>
      </c>
      <c r="L381" s="77"/>
      <c r="M381" s="77"/>
      <c r="N381" s="77"/>
      <c r="O381" s="77"/>
      <c r="P381" s="77">
        <v>2</v>
      </c>
      <c r="Q381" s="136"/>
      <c r="R381" s="136"/>
      <c r="S381" s="136"/>
      <c r="T381" s="73">
        <f t="shared" si="17"/>
        <v>0</v>
      </c>
      <c r="U381" s="73"/>
      <c r="V381" s="182"/>
      <c r="W381" s="163"/>
      <c r="X381" s="60">
        <f>VLOOKUP(B381,'[3]ВОМ КГ-3 СОЭКС'!$C$3:$G$2063,5,0)</f>
        <v>59.8</v>
      </c>
      <c r="Y381" s="161">
        <f t="shared" si="15"/>
        <v>0</v>
      </c>
    </row>
    <row r="382" spans="1:25" x14ac:dyDescent="0.3">
      <c r="A382" s="131" t="s">
        <v>1194</v>
      </c>
      <c r="B382" s="132" t="s">
        <v>3081</v>
      </c>
      <c r="C382" s="132" t="s">
        <v>4635</v>
      </c>
      <c r="D382" s="92">
        <v>12</v>
      </c>
      <c r="E382" s="133">
        <v>33.9</v>
      </c>
      <c r="F382" s="134">
        <v>406.8</v>
      </c>
      <c r="G382" s="135">
        <v>1.87</v>
      </c>
      <c r="H382" s="135">
        <v>22.44</v>
      </c>
      <c r="I382" s="92" t="s">
        <v>170</v>
      </c>
      <c r="J382" s="92">
        <f>VLOOKUP(B382,'[1]09.02.2026'!$C$1543:$J$2063,8,0)</f>
        <v>0</v>
      </c>
      <c r="K382" s="92">
        <f t="shared" si="16"/>
        <v>0</v>
      </c>
      <c r="L382" s="77"/>
      <c r="M382" s="77"/>
      <c r="N382" s="77"/>
      <c r="O382" s="77"/>
      <c r="P382" s="77"/>
      <c r="Q382" s="136"/>
      <c r="R382" s="136"/>
      <c r="S382" s="136">
        <v>12</v>
      </c>
      <c r="T382" s="73">
        <f t="shared" si="17"/>
        <v>0</v>
      </c>
      <c r="U382" s="73"/>
      <c r="V382" s="182"/>
      <c r="W382" s="163"/>
      <c r="X382" s="60">
        <f>VLOOKUP(B382,'[3]ВОМ КГ-3 СОЭКС'!$C$3:$G$2063,5,0)</f>
        <v>406.8</v>
      </c>
      <c r="Y382" s="161">
        <f t="shared" si="15"/>
        <v>0</v>
      </c>
    </row>
    <row r="383" spans="1:25" x14ac:dyDescent="0.3">
      <c r="A383" s="131" t="s">
        <v>1197</v>
      </c>
      <c r="B383" s="132" t="s">
        <v>3082</v>
      </c>
      <c r="C383" s="132" t="s">
        <v>4636</v>
      </c>
      <c r="D383" s="92">
        <v>4</v>
      </c>
      <c r="E383" s="133">
        <v>31.5</v>
      </c>
      <c r="F383" s="134">
        <v>126</v>
      </c>
      <c r="G383" s="135">
        <v>1.73</v>
      </c>
      <c r="H383" s="135">
        <v>6.92</v>
      </c>
      <c r="I383" s="92" t="s">
        <v>170</v>
      </c>
      <c r="J383" s="92">
        <f>VLOOKUP(B383,'[1]09.02.2026'!$C$1543:$J$2063,8,0)</f>
        <v>0</v>
      </c>
      <c r="K383" s="92">
        <f t="shared" si="16"/>
        <v>0</v>
      </c>
      <c r="L383" s="77"/>
      <c r="M383" s="77"/>
      <c r="N383" s="77"/>
      <c r="O383" s="77"/>
      <c r="P383" s="77"/>
      <c r="Q383" s="136"/>
      <c r="R383" s="136"/>
      <c r="S383" s="136">
        <v>4</v>
      </c>
      <c r="T383" s="73">
        <f t="shared" si="17"/>
        <v>0</v>
      </c>
      <c r="U383" s="73"/>
      <c r="V383" s="182"/>
      <c r="W383" s="163"/>
      <c r="X383" s="60">
        <f>VLOOKUP(B383,'[3]ВОМ КГ-3 СОЭКС'!$C$3:$G$2063,5,0)</f>
        <v>126</v>
      </c>
      <c r="Y383" s="161">
        <f t="shared" si="15"/>
        <v>0</v>
      </c>
    </row>
    <row r="384" spans="1:25" x14ac:dyDescent="0.3">
      <c r="A384" s="131" t="s">
        <v>1200</v>
      </c>
      <c r="B384" s="132" t="s">
        <v>3083</v>
      </c>
      <c r="C384" s="132" t="s">
        <v>4637</v>
      </c>
      <c r="D384" s="92">
        <v>1</v>
      </c>
      <c r="E384" s="133">
        <v>5.0999999999999996</v>
      </c>
      <c r="F384" s="134">
        <v>5.0999999999999996</v>
      </c>
      <c r="G384" s="135">
        <v>0.27</v>
      </c>
      <c r="H384" s="135">
        <v>0.27</v>
      </c>
      <c r="I384" s="92" t="s">
        <v>170</v>
      </c>
      <c r="J384" s="92">
        <f>VLOOKUP(B384,'[1]09.02.2026'!$C$1543:$J$2063,8,0)</f>
        <v>0</v>
      </c>
      <c r="K384" s="92">
        <f t="shared" si="16"/>
        <v>0</v>
      </c>
      <c r="L384" s="77"/>
      <c r="M384" s="77"/>
      <c r="N384" s="77"/>
      <c r="O384" s="77"/>
      <c r="P384" s="77"/>
      <c r="Q384" s="136"/>
      <c r="R384" s="136"/>
      <c r="S384" s="136">
        <v>1</v>
      </c>
      <c r="T384" s="73">
        <f t="shared" si="17"/>
        <v>0</v>
      </c>
      <c r="U384" s="73"/>
      <c r="V384" s="182"/>
      <c r="W384" s="163"/>
      <c r="X384" s="60">
        <f>VLOOKUP(B384,'[3]ВОМ КГ-3 СОЭКС'!$C$3:$G$2063,5,0)</f>
        <v>5.0999999999999996</v>
      </c>
      <c r="Y384" s="161">
        <f t="shared" si="15"/>
        <v>0</v>
      </c>
    </row>
    <row r="385" spans="1:25" x14ac:dyDescent="0.3">
      <c r="A385" s="131" t="s">
        <v>1203</v>
      </c>
      <c r="B385" s="132" t="s">
        <v>3084</v>
      </c>
      <c r="C385" s="132" t="s">
        <v>4638</v>
      </c>
      <c r="D385" s="92">
        <v>2</v>
      </c>
      <c r="E385" s="133">
        <v>16.899999999999999</v>
      </c>
      <c r="F385" s="134">
        <v>33.799999999999997</v>
      </c>
      <c r="G385" s="135">
        <v>0.92</v>
      </c>
      <c r="H385" s="135">
        <v>1.84</v>
      </c>
      <c r="I385" s="92" t="s">
        <v>170</v>
      </c>
      <c r="J385" s="92">
        <f>VLOOKUP(B385,'[1]09.02.2026'!$C$1543:$J$2063,8,0)</f>
        <v>0</v>
      </c>
      <c r="K385" s="92">
        <f t="shared" si="16"/>
        <v>0</v>
      </c>
      <c r="L385" s="77"/>
      <c r="M385" s="77"/>
      <c r="N385" s="77"/>
      <c r="O385" s="77"/>
      <c r="P385" s="77"/>
      <c r="Q385" s="136"/>
      <c r="R385" s="136"/>
      <c r="S385" s="136">
        <v>2</v>
      </c>
      <c r="T385" s="73">
        <f t="shared" si="17"/>
        <v>0</v>
      </c>
      <c r="U385" s="73"/>
      <c r="V385" s="182"/>
      <c r="W385" s="163"/>
      <c r="X385" s="60">
        <f>VLOOKUP(B385,'[3]ВОМ КГ-3 СОЭКС'!$C$3:$G$2063,5,0)</f>
        <v>33.799999999999997</v>
      </c>
      <c r="Y385" s="161">
        <f t="shared" si="15"/>
        <v>0</v>
      </c>
    </row>
    <row r="386" spans="1:25" x14ac:dyDescent="0.3">
      <c r="A386" s="131" t="s">
        <v>1206</v>
      </c>
      <c r="B386" s="132" t="s">
        <v>3085</v>
      </c>
      <c r="C386" s="132" t="s">
        <v>4639</v>
      </c>
      <c r="D386" s="92">
        <v>1</v>
      </c>
      <c r="E386" s="133">
        <v>5.0999999999999996</v>
      </c>
      <c r="F386" s="134">
        <v>5.0999999999999996</v>
      </c>
      <c r="G386" s="135">
        <v>0.27</v>
      </c>
      <c r="H386" s="135">
        <v>0.27</v>
      </c>
      <c r="I386" s="92" t="s">
        <v>170</v>
      </c>
      <c r="J386" s="92">
        <f>VLOOKUP(B386,'[1]09.02.2026'!$C$1543:$J$2063,8,0)</f>
        <v>0</v>
      </c>
      <c r="K386" s="92">
        <f t="shared" si="16"/>
        <v>0</v>
      </c>
      <c r="L386" s="77"/>
      <c r="M386" s="77"/>
      <c r="N386" s="77"/>
      <c r="O386" s="77"/>
      <c r="P386" s="77"/>
      <c r="Q386" s="136"/>
      <c r="R386" s="136"/>
      <c r="S386" s="136">
        <v>1</v>
      </c>
      <c r="T386" s="73">
        <f t="shared" si="17"/>
        <v>0</v>
      </c>
      <c r="U386" s="73"/>
      <c r="V386" s="182"/>
      <c r="W386" s="163"/>
      <c r="X386" s="60">
        <f>VLOOKUP(B386,'[3]ВОМ КГ-3 СОЭКС'!$C$3:$G$2063,5,0)</f>
        <v>5.0999999999999996</v>
      </c>
      <c r="Y386" s="161">
        <f t="shared" si="15"/>
        <v>0</v>
      </c>
    </row>
    <row r="387" spans="1:25" x14ac:dyDescent="0.3">
      <c r="A387" s="131" t="s">
        <v>1209</v>
      </c>
      <c r="B387" s="132" t="s">
        <v>3086</v>
      </c>
      <c r="C387" s="132" t="s">
        <v>4640</v>
      </c>
      <c r="D387" s="92">
        <v>2</v>
      </c>
      <c r="E387" s="133">
        <v>17.399999999999999</v>
      </c>
      <c r="F387" s="134">
        <v>34.799999999999997</v>
      </c>
      <c r="G387" s="135">
        <v>0.94</v>
      </c>
      <c r="H387" s="135">
        <v>1.88</v>
      </c>
      <c r="I387" s="92" t="s">
        <v>170</v>
      </c>
      <c r="J387" s="92">
        <f>VLOOKUP(B387,'[1]09.02.2026'!$C$1543:$J$2063,8,0)</f>
        <v>0</v>
      </c>
      <c r="K387" s="92">
        <f t="shared" si="16"/>
        <v>0</v>
      </c>
      <c r="L387" s="77"/>
      <c r="M387" s="77"/>
      <c r="N387" s="77"/>
      <c r="O387" s="77"/>
      <c r="P387" s="77"/>
      <c r="Q387" s="136"/>
      <c r="R387" s="136"/>
      <c r="S387" s="136">
        <v>2</v>
      </c>
      <c r="T387" s="73">
        <f t="shared" si="17"/>
        <v>0</v>
      </c>
      <c r="U387" s="73"/>
      <c r="V387" s="182"/>
      <c r="W387" s="163"/>
      <c r="X387" s="60">
        <f>VLOOKUP(B387,'[3]ВОМ КГ-3 СОЭКС'!$C$3:$G$2063,5,0)</f>
        <v>34.799999999999997</v>
      </c>
      <c r="Y387" s="161">
        <f t="shared" ref="Y387:Y450" si="18">F387-X387</f>
        <v>0</v>
      </c>
    </row>
    <row r="388" spans="1:25" x14ac:dyDescent="0.3">
      <c r="A388" s="131" t="s">
        <v>1212</v>
      </c>
      <c r="B388" s="132" t="s">
        <v>3087</v>
      </c>
      <c r="C388" s="132" t="s">
        <v>4641</v>
      </c>
      <c r="D388" s="92">
        <v>2</v>
      </c>
      <c r="E388" s="133">
        <v>36.700000000000003</v>
      </c>
      <c r="F388" s="134">
        <v>73.400000000000006</v>
      </c>
      <c r="G388" s="135">
        <v>2.0299999999999998</v>
      </c>
      <c r="H388" s="135">
        <v>4.0599999999999996</v>
      </c>
      <c r="I388" s="92" t="s">
        <v>170</v>
      </c>
      <c r="J388" s="92">
        <f>VLOOKUP(B388,'[1]09.02.2026'!$C$1543:$J$2063,8,0)</f>
        <v>0</v>
      </c>
      <c r="K388" s="92">
        <f t="shared" ref="K388:K451" si="19">J388*E388</f>
        <v>0</v>
      </c>
      <c r="L388" s="77"/>
      <c r="M388" s="77"/>
      <c r="N388" s="77"/>
      <c r="O388" s="77"/>
      <c r="P388" s="77"/>
      <c r="Q388" s="136"/>
      <c r="R388" s="136"/>
      <c r="S388" s="136">
        <v>2</v>
      </c>
      <c r="T388" s="73">
        <f t="shared" ref="T388:T451" si="20">D388-L388-M388-N388-O388-P388-Q388-R388-S388</f>
        <v>0</v>
      </c>
      <c r="U388" s="73"/>
      <c r="V388" s="182"/>
      <c r="W388" s="163"/>
      <c r="X388" s="60">
        <f>VLOOKUP(B388,'[3]ВОМ КГ-3 СОЭКС'!$C$3:$G$2063,5,0)</f>
        <v>73.400000000000006</v>
      </c>
      <c r="Y388" s="161">
        <f t="shared" si="18"/>
        <v>0</v>
      </c>
    </row>
    <row r="389" spans="1:25" x14ac:dyDescent="0.3">
      <c r="A389" s="131" t="s">
        <v>1215</v>
      </c>
      <c r="B389" s="132" t="s">
        <v>3088</v>
      </c>
      <c r="C389" s="132" t="s">
        <v>4642</v>
      </c>
      <c r="D389" s="92">
        <v>1</v>
      </c>
      <c r="E389" s="133">
        <v>19.899999999999999</v>
      </c>
      <c r="F389" s="134">
        <v>19.899999999999999</v>
      </c>
      <c r="G389" s="135">
        <v>1.0900000000000001</v>
      </c>
      <c r="H389" s="135">
        <v>1.0900000000000001</v>
      </c>
      <c r="I389" s="92" t="s">
        <v>170</v>
      </c>
      <c r="J389" s="92">
        <f>VLOOKUP(B389,'[1]09.02.2026'!$C$1543:$J$2063,8,0)</f>
        <v>0</v>
      </c>
      <c r="K389" s="92">
        <f t="shared" si="19"/>
        <v>0</v>
      </c>
      <c r="L389" s="77"/>
      <c r="M389" s="77"/>
      <c r="N389" s="77"/>
      <c r="O389" s="77"/>
      <c r="P389" s="77"/>
      <c r="Q389" s="136"/>
      <c r="R389" s="136"/>
      <c r="S389" s="136">
        <v>1</v>
      </c>
      <c r="T389" s="73">
        <f t="shared" si="20"/>
        <v>0</v>
      </c>
      <c r="U389" s="73"/>
      <c r="V389" s="182"/>
      <c r="W389" s="163"/>
      <c r="X389" s="60">
        <f>VLOOKUP(B389,'[3]ВОМ КГ-3 СОЭКС'!$C$3:$G$2063,5,0)</f>
        <v>19.899999999999999</v>
      </c>
      <c r="Y389" s="161">
        <f t="shared" si="18"/>
        <v>0</v>
      </c>
    </row>
    <row r="390" spans="1:25" x14ac:dyDescent="0.3">
      <c r="A390" s="131" t="s">
        <v>1218</v>
      </c>
      <c r="B390" s="132" t="s">
        <v>3089</v>
      </c>
      <c r="C390" s="132" t="s">
        <v>4643</v>
      </c>
      <c r="D390" s="92">
        <v>1</v>
      </c>
      <c r="E390" s="133">
        <v>6.3</v>
      </c>
      <c r="F390" s="134">
        <v>6.3</v>
      </c>
      <c r="G390" s="135">
        <v>0.33</v>
      </c>
      <c r="H390" s="135">
        <v>0.33</v>
      </c>
      <c r="I390" s="92" t="s">
        <v>170</v>
      </c>
      <c r="J390" s="92">
        <f>VLOOKUP(B390,'[1]09.02.2026'!$C$1543:$J$2063,8,0)</f>
        <v>0</v>
      </c>
      <c r="K390" s="92">
        <f t="shared" si="19"/>
        <v>0</v>
      </c>
      <c r="L390" s="77"/>
      <c r="M390" s="77"/>
      <c r="N390" s="77"/>
      <c r="O390" s="77"/>
      <c r="P390" s="77"/>
      <c r="Q390" s="136"/>
      <c r="R390" s="136"/>
      <c r="S390" s="136">
        <v>1</v>
      </c>
      <c r="T390" s="73">
        <f t="shared" si="20"/>
        <v>0</v>
      </c>
      <c r="U390" s="73"/>
      <c r="V390" s="182"/>
      <c r="W390" s="163"/>
      <c r="X390" s="60">
        <f>VLOOKUP(B390,'[3]ВОМ КГ-3 СОЭКС'!$C$3:$G$2063,5,0)</f>
        <v>6.3</v>
      </c>
      <c r="Y390" s="161">
        <f t="shared" si="18"/>
        <v>0</v>
      </c>
    </row>
    <row r="391" spans="1:25" x14ac:dyDescent="0.3">
      <c r="A391" s="131" t="s">
        <v>1221</v>
      </c>
      <c r="B391" s="132" t="s">
        <v>3090</v>
      </c>
      <c r="C391" s="132" t="s">
        <v>4644</v>
      </c>
      <c r="D391" s="92">
        <v>2</v>
      </c>
      <c r="E391" s="133">
        <v>22.7</v>
      </c>
      <c r="F391" s="134">
        <v>45.4</v>
      </c>
      <c r="G391" s="135">
        <v>1.1299999999999999</v>
      </c>
      <c r="H391" s="135">
        <v>2.2599999999999998</v>
      </c>
      <c r="I391" s="92" t="s">
        <v>170</v>
      </c>
      <c r="J391" s="92">
        <f>VLOOKUP(B391,'[1]09.02.2026'!$C$1543:$J$2063,8,0)</f>
        <v>0</v>
      </c>
      <c r="K391" s="92">
        <f t="shared" si="19"/>
        <v>0</v>
      </c>
      <c r="L391" s="77"/>
      <c r="M391" s="77"/>
      <c r="N391" s="77"/>
      <c r="O391" s="77">
        <v>1</v>
      </c>
      <c r="P391" s="77">
        <v>1</v>
      </c>
      <c r="Q391" s="136"/>
      <c r="R391" s="136"/>
      <c r="S391" s="136"/>
      <c r="T391" s="73">
        <f t="shared" si="20"/>
        <v>0</v>
      </c>
      <c r="U391" s="73"/>
      <c r="V391" s="182"/>
      <c r="W391" s="163"/>
      <c r="X391" s="60">
        <f>VLOOKUP(B391,'[3]ВОМ КГ-3 СОЭКС'!$C$3:$G$2063,5,0)</f>
        <v>45.4</v>
      </c>
      <c r="Y391" s="161">
        <f t="shared" si="18"/>
        <v>0</v>
      </c>
    </row>
    <row r="392" spans="1:25" x14ac:dyDescent="0.3">
      <c r="A392" s="131" t="s">
        <v>1224</v>
      </c>
      <c r="B392" s="132" t="s">
        <v>3091</v>
      </c>
      <c r="C392" s="132" t="s">
        <v>4645</v>
      </c>
      <c r="D392" s="92">
        <v>2</v>
      </c>
      <c r="E392" s="133">
        <v>22.7</v>
      </c>
      <c r="F392" s="134">
        <v>45.4</v>
      </c>
      <c r="G392" s="135">
        <v>1.1299999999999999</v>
      </c>
      <c r="H392" s="135">
        <v>2.2599999999999998</v>
      </c>
      <c r="I392" s="92" t="s">
        <v>170</v>
      </c>
      <c r="J392" s="92">
        <f>VLOOKUP(B392,'[1]09.02.2026'!$C$1543:$J$2063,8,0)</f>
        <v>0</v>
      </c>
      <c r="K392" s="92">
        <f t="shared" si="19"/>
        <v>0</v>
      </c>
      <c r="L392" s="77"/>
      <c r="M392" s="77"/>
      <c r="N392" s="77"/>
      <c r="O392" s="77">
        <v>1</v>
      </c>
      <c r="P392" s="77">
        <v>1</v>
      </c>
      <c r="Q392" s="136"/>
      <c r="R392" s="136"/>
      <c r="S392" s="136"/>
      <c r="T392" s="73">
        <f t="shared" si="20"/>
        <v>0</v>
      </c>
      <c r="U392" s="73"/>
      <c r="V392" s="182"/>
      <c r="W392" s="163"/>
      <c r="X392" s="60">
        <f>VLOOKUP(B392,'[3]ВОМ КГ-3 СОЭКС'!$C$3:$G$2063,5,0)</f>
        <v>45.4</v>
      </c>
      <c r="Y392" s="161">
        <f t="shared" si="18"/>
        <v>0</v>
      </c>
    </row>
    <row r="393" spans="1:25" x14ac:dyDescent="0.3">
      <c r="A393" s="131" t="s">
        <v>1227</v>
      </c>
      <c r="B393" s="132" t="s">
        <v>3092</v>
      </c>
      <c r="C393" s="132" t="s">
        <v>4646</v>
      </c>
      <c r="D393" s="92">
        <v>2</v>
      </c>
      <c r="E393" s="133">
        <v>16.600000000000001</v>
      </c>
      <c r="F393" s="134">
        <v>33.200000000000003</v>
      </c>
      <c r="G393" s="135">
        <v>0.82</v>
      </c>
      <c r="H393" s="135">
        <v>1.64</v>
      </c>
      <c r="I393" s="92" t="s">
        <v>170</v>
      </c>
      <c r="J393" s="92">
        <f>VLOOKUP(B393,'[1]09.02.2026'!$C$1543:$J$2063,8,0)</f>
        <v>0</v>
      </c>
      <c r="K393" s="92">
        <f t="shared" si="19"/>
        <v>0</v>
      </c>
      <c r="L393" s="77"/>
      <c r="M393" s="77"/>
      <c r="N393" s="77"/>
      <c r="O393" s="77">
        <v>1</v>
      </c>
      <c r="P393" s="77">
        <v>1</v>
      </c>
      <c r="Q393" s="136"/>
      <c r="R393" s="136"/>
      <c r="S393" s="136"/>
      <c r="T393" s="73">
        <f t="shared" si="20"/>
        <v>0</v>
      </c>
      <c r="U393" s="73"/>
      <c r="V393" s="182"/>
      <c r="W393" s="163"/>
      <c r="X393" s="60">
        <f>VLOOKUP(B393,'[3]ВОМ КГ-3 СОЭКС'!$C$3:$G$2063,5,0)</f>
        <v>33.200000000000003</v>
      </c>
      <c r="Y393" s="161">
        <f t="shared" si="18"/>
        <v>0</v>
      </c>
    </row>
    <row r="394" spans="1:25" x14ac:dyDescent="0.3">
      <c r="A394" s="131" t="s">
        <v>1230</v>
      </c>
      <c r="B394" s="132" t="s">
        <v>3093</v>
      </c>
      <c r="C394" s="132" t="s">
        <v>4647</v>
      </c>
      <c r="D394" s="92">
        <v>1</v>
      </c>
      <c r="E394" s="133">
        <v>16.600000000000001</v>
      </c>
      <c r="F394" s="134">
        <v>16.600000000000001</v>
      </c>
      <c r="G394" s="135">
        <v>0.82</v>
      </c>
      <c r="H394" s="135">
        <v>0.82</v>
      </c>
      <c r="I394" s="92" t="s">
        <v>170</v>
      </c>
      <c r="J394" s="92">
        <f>VLOOKUP(B394,'[1]09.02.2026'!$C$1543:$J$2063,8,0)</f>
        <v>0</v>
      </c>
      <c r="K394" s="92">
        <f t="shared" si="19"/>
        <v>0</v>
      </c>
      <c r="L394" s="77"/>
      <c r="M394" s="77"/>
      <c r="N394" s="77"/>
      <c r="O394" s="77">
        <v>1</v>
      </c>
      <c r="P394" s="77"/>
      <c r="Q394" s="136"/>
      <c r="R394" s="136"/>
      <c r="S394" s="136"/>
      <c r="T394" s="73">
        <f t="shared" si="20"/>
        <v>0</v>
      </c>
      <c r="U394" s="73"/>
      <c r="V394" s="182"/>
      <c r="W394" s="163"/>
      <c r="X394" s="60">
        <f>VLOOKUP(B394,'[3]ВОМ КГ-3 СОЭКС'!$C$3:$G$2063,5,0)</f>
        <v>16.600000000000001</v>
      </c>
      <c r="Y394" s="161">
        <f t="shared" si="18"/>
        <v>0</v>
      </c>
    </row>
    <row r="395" spans="1:25" x14ac:dyDescent="0.3">
      <c r="A395" s="131" t="s">
        <v>1233</v>
      </c>
      <c r="B395" s="132" t="s">
        <v>3094</v>
      </c>
      <c r="C395" s="132" t="s">
        <v>4648</v>
      </c>
      <c r="D395" s="92">
        <v>1</v>
      </c>
      <c r="E395" s="133">
        <v>6.2</v>
      </c>
      <c r="F395" s="134">
        <v>6.2</v>
      </c>
      <c r="G395" s="135">
        <v>0.31</v>
      </c>
      <c r="H395" s="135">
        <v>0.31</v>
      </c>
      <c r="I395" s="92" t="s">
        <v>170</v>
      </c>
      <c r="J395" s="92">
        <f>VLOOKUP(B395,'[1]09.02.2026'!$C$1543:$J$2063,8,0)</f>
        <v>0</v>
      </c>
      <c r="K395" s="92">
        <f t="shared" si="19"/>
        <v>0</v>
      </c>
      <c r="L395" s="77"/>
      <c r="M395" s="77"/>
      <c r="N395" s="77"/>
      <c r="O395" s="77"/>
      <c r="P395" s="77">
        <v>1</v>
      </c>
      <c r="Q395" s="136"/>
      <c r="R395" s="136"/>
      <c r="S395" s="136"/>
      <c r="T395" s="73">
        <f t="shared" si="20"/>
        <v>0</v>
      </c>
      <c r="U395" s="73"/>
      <c r="V395" s="182"/>
      <c r="W395" s="163"/>
      <c r="X395" s="60">
        <f>VLOOKUP(B395,'[3]ВОМ КГ-3 СОЭКС'!$C$3:$G$2063,5,0)</f>
        <v>6.2</v>
      </c>
      <c r="Y395" s="161">
        <f t="shared" si="18"/>
        <v>0</v>
      </c>
    </row>
    <row r="396" spans="1:25" x14ac:dyDescent="0.3">
      <c r="A396" s="131" t="s">
        <v>1236</v>
      </c>
      <c r="B396" s="132" t="s">
        <v>3095</v>
      </c>
      <c r="C396" s="132" t="s">
        <v>4649</v>
      </c>
      <c r="D396" s="92">
        <v>1</v>
      </c>
      <c r="E396" s="133">
        <v>6.2</v>
      </c>
      <c r="F396" s="134">
        <v>6.2</v>
      </c>
      <c r="G396" s="135">
        <v>0.31</v>
      </c>
      <c r="H396" s="135">
        <v>0.31</v>
      </c>
      <c r="I396" s="92" t="s">
        <v>170</v>
      </c>
      <c r="J396" s="92">
        <f>VLOOKUP(B396,'[1]09.02.2026'!$C$1543:$J$2063,8,0)</f>
        <v>0</v>
      </c>
      <c r="K396" s="92">
        <f t="shared" si="19"/>
        <v>0</v>
      </c>
      <c r="L396" s="77"/>
      <c r="M396" s="77"/>
      <c r="N396" s="77"/>
      <c r="O396" s="77"/>
      <c r="P396" s="77">
        <v>1</v>
      </c>
      <c r="Q396" s="136"/>
      <c r="R396" s="136"/>
      <c r="S396" s="136"/>
      <c r="T396" s="73">
        <f t="shared" si="20"/>
        <v>0</v>
      </c>
      <c r="U396" s="73"/>
      <c r="V396" s="182"/>
      <c r="W396" s="163"/>
      <c r="X396" s="60">
        <f>VLOOKUP(B396,'[3]ВОМ КГ-3 СОЭКС'!$C$3:$G$2063,5,0)</f>
        <v>6.2</v>
      </c>
      <c r="Y396" s="161">
        <f t="shared" si="18"/>
        <v>0</v>
      </c>
    </row>
    <row r="397" spans="1:25" x14ac:dyDescent="0.3">
      <c r="A397" s="131" t="s">
        <v>1239</v>
      </c>
      <c r="B397" s="132" t="s">
        <v>3096</v>
      </c>
      <c r="C397" s="132" t="s">
        <v>4650</v>
      </c>
      <c r="D397" s="92">
        <v>1</v>
      </c>
      <c r="E397" s="133">
        <v>16.899999999999999</v>
      </c>
      <c r="F397" s="134">
        <v>16.899999999999999</v>
      </c>
      <c r="G397" s="135">
        <v>0.83</v>
      </c>
      <c r="H397" s="135">
        <v>0.83</v>
      </c>
      <c r="I397" s="92" t="s">
        <v>170</v>
      </c>
      <c r="J397" s="92">
        <f>VLOOKUP(B397,'[1]09.02.2026'!$C$1543:$J$2063,8,0)</f>
        <v>0</v>
      </c>
      <c r="K397" s="92">
        <f t="shared" si="19"/>
        <v>0</v>
      </c>
      <c r="L397" s="77"/>
      <c r="M397" s="77"/>
      <c r="N397" s="77"/>
      <c r="O397" s="77"/>
      <c r="P397" s="77">
        <v>1</v>
      </c>
      <c r="Q397" s="136"/>
      <c r="R397" s="136"/>
      <c r="S397" s="136"/>
      <c r="T397" s="73">
        <f t="shared" si="20"/>
        <v>0</v>
      </c>
      <c r="U397" s="73"/>
      <c r="V397" s="182"/>
      <c r="W397" s="163"/>
      <c r="X397" s="60">
        <f>VLOOKUP(B397,'[3]ВОМ КГ-3 СОЭКС'!$C$3:$G$2063,5,0)</f>
        <v>16.899999999999999</v>
      </c>
      <c r="Y397" s="161">
        <f t="shared" si="18"/>
        <v>0</v>
      </c>
    </row>
    <row r="398" spans="1:25" x14ac:dyDescent="0.3">
      <c r="A398" s="131" t="s">
        <v>1242</v>
      </c>
      <c r="B398" s="132" t="s">
        <v>3097</v>
      </c>
      <c r="C398" s="132" t="s">
        <v>4651</v>
      </c>
      <c r="D398" s="92">
        <v>2</v>
      </c>
      <c r="E398" s="133">
        <v>28.2</v>
      </c>
      <c r="F398" s="134">
        <v>56.4</v>
      </c>
      <c r="G398" s="135">
        <v>1.38</v>
      </c>
      <c r="H398" s="135">
        <v>2.76</v>
      </c>
      <c r="I398" s="92" t="s">
        <v>170</v>
      </c>
      <c r="J398" s="92">
        <f>VLOOKUP(B398,'[1]09.02.2026'!$C$1543:$J$2063,8,0)</f>
        <v>0</v>
      </c>
      <c r="K398" s="92">
        <f t="shared" si="19"/>
        <v>0</v>
      </c>
      <c r="L398" s="77"/>
      <c r="M398" s="77"/>
      <c r="N398" s="77"/>
      <c r="O398" s="77"/>
      <c r="P398" s="77">
        <v>2</v>
      </c>
      <c r="Q398" s="136"/>
      <c r="R398" s="136"/>
      <c r="S398" s="136"/>
      <c r="T398" s="73">
        <f t="shared" si="20"/>
        <v>0</v>
      </c>
      <c r="U398" s="73"/>
      <c r="V398" s="182"/>
      <c r="W398" s="163"/>
      <c r="X398" s="60">
        <f>VLOOKUP(B398,'[3]ВОМ КГ-3 СОЭКС'!$C$3:$G$2063,5,0)</f>
        <v>56.4</v>
      </c>
      <c r="Y398" s="161">
        <f t="shared" si="18"/>
        <v>0</v>
      </c>
    </row>
    <row r="399" spans="1:25" x14ac:dyDescent="0.3">
      <c r="A399" s="131" t="s">
        <v>1245</v>
      </c>
      <c r="B399" s="132" t="s">
        <v>3098</v>
      </c>
      <c r="C399" s="132" t="s">
        <v>4652</v>
      </c>
      <c r="D399" s="92">
        <v>2</v>
      </c>
      <c r="E399" s="133">
        <v>31.2</v>
      </c>
      <c r="F399" s="134">
        <v>62.4</v>
      </c>
      <c r="G399" s="135">
        <v>1.54</v>
      </c>
      <c r="H399" s="135">
        <v>3.08</v>
      </c>
      <c r="I399" s="92" t="s">
        <v>170</v>
      </c>
      <c r="J399" s="92">
        <f>VLOOKUP(B399,'[1]09.02.2026'!$C$1543:$J$2063,8,0)</f>
        <v>0</v>
      </c>
      <c r="K399" s="92">
        <f t="shared" si="19"/>
        <v>0</v>
      </c>
      <c r="L399" s="77"/>
      <c r="M399" s="77"/>
      <c r="N399" s="77"/>
      <c r="O399" s="77"/>
      <c r="P399" s="77">
        <v>2</v>
      </c>
      <c r="Q399" s="136"/>
      <c r="R399" s="136"/>
      <c r="S399" s="136"/>
      <c r="T399" s="73">
        <f t="shared" si="20"/>
        <v>0</v>
      </c>
      <c r="U399" s="73"/>
      <c r="V399" s="182"/>
      <c r="W399" s="163"/>
      <c r="X399" s="60">
        <f>VLOOKUP(B399,'[3]ВОМ КГ-3 СОЭКС'!$C$3:$G$2063,5,0)</f>
        <v>62.4</v>
      </c>
      <c r="Y399" s="161">
        <f t="shared" si="18"/>
        <v>0</v>
      </c>
    </row>
    <row r="400" spans="1:25" x14ac:dyDescent="0.3">
      <c r="A400" s="131" t="s">
        <v>1248</v>
      </c>
      <c r="B400" s="132" t="s">
        <v>3099</v>
      </c>
      <c r="C400" s="132" t="s">
        <v>4653</v>
      </c>
      <c r="D400" s="92">
        <v>2</v>
      </c>
      <c r="E400" s="133">
        <v>31.2</v>
      </c>
      <c r="F400" s="134">
        <v>62.4</v>
      </c>
      <c r="G400" s="135">
        <v>1.54</v>
      </c>
      <c r="H400" s="135">
        <v>3.08</v>
      </c>
      <c r="I400" s="92" t="s">
        <v>170</v>
      </c>
      <c r="J400" s="92">
        <f>VLOOKUP(B400,'[1]09.02.2026'!$C$1543:$J$2063,8,0)</f>
        <v>0</v>
      </c>
      <c r="K400" s="92">
        <f t="shared" si="19"/>
        <v>0</v>
      </c>
      <c r="L400" s="77"/>
      <c r="M400" s="77"/>
      <c r="N400" s="77"/>
      <c r="O400" s="77"/>
      <c r="P400" s="77">
        <v>2</v>
      </c>
      <c r="Q400" s="136"/>
      <c r="R400" s="136"/>
      <c r="S400" s="136"/>
      <c r="T400" s="73">
        <f t="shared" si="20"/>
        <v>0</v>
      </c>
      <c r="U400" s="73"/>
      <c r="V400" s="182"/>
      <c r="W400" s="163"/>
      <c r="X400" s="60">
        <f>VLOOKUP(B400,'[3]ВОМ КГ-3 СОЭКС'!$C$3:$G$2063,5,0)</f>
        <v>62.4</v>
      </c>
      <c r="Y400" s="161">
        <f t="shared" si="18"/>
        <v>0</v>
      </c>
    </row>
    <row r="401" spans="1:25" x14ac:dyDescent="0.3">
      <c r="A401" s="131" t="s">
        <v>1251</v>
      </c>
      <c r="B401" s="132" t="s">
        <v>3100</v>
      </c>
      <c r="C401" s="132" t="s">
        <v>4654</v>
      </c>
      <c r="D401" s="92">
        <v>1</v>
      </c>
      <c r="E401" s="133">
        <v>25.1</v>
      </c>
      <c r="F401" s="134">
        <v>25.1</v>
      </c>
      <c r="G401" s="135">
        <v>1.25</v>
      </c>
      <c r="H401" s="135">
        <v>1.25</v>
      </c>
      <c r="I401" s="92" t="s">
        <v>170</v>
      </c>
      <c r="J401" s="92">
        <f>VLOOKUP(B401,'[1]09.02.2026'!$C$1543:$J$2063,8,0)</f>
        <v>0</v>
      </c>
      <c r="K401" s="92">
        <f t="shared" si="19"/>
        <v>0</v>
      </c>
      <c r="L401" s="77"/>
      <c r="M401" s="77"/>
      <c r="N401" s="77"/>
      <c r="O401" s="77"/>
      <c r="P401" s="77">
        <v>1</v>
      </c>
      <c r="Q401" s="136"/>
      <c r="R401" s="136"/>
      <c r="S401" s="136"/>
      <c r="T401" s="73">
        <f t="shared" si="20"/>
        <v>0</v>
      </c>
      <c r="U401" s="73"/>
      <c r="V401" s="182"/>
      <c r="W401" s="163"/>
      <c r="X401" s="60">
        <f>VLOOKUP(B401,'[3]ВОМ КГ-3 СОЭКС'!$C$3:$G$2063,5,0)</f>
        <v>25.1</v>
      </c>
      <c r="Y401" s="161">
        <f t="shared" si="18"/>
        <v>0</v>
      </c>
    </row>
    <row r="402" spans="1:25" x14ac:dyDescent="0.3">
      <c r="A402" s="131" t="s">
        <v>1254</v>
      </c>
      <c r="B402" s="132" t="s">
        <v>3101</v>
      </c>
      <c r="C402" s="132" t="s">
        <v>4655</v>
      </c>
      <c r="D402" s="92">
        <v>1</v>
      </c>
      <c r="E402" s="133">
        <v>25.1</v>
      </c>
      <c r="F402" s="134">
        <v>25.1</v>
      </c>
      <c r="G402" s="135">
        <v>1.25</v>
      </c>
      <c r="H402" s="135">
        <v>1.25</v>
      </c>
      <c r="I402" s="92" t="s">
        <v>170</v>
      </c>
      <c r="J402" s="92">
        <f>VLOOKUP(B402,'[1]09.02.2026'!$C$1543:$J$2063,8,0)</f>
        <v>0</v>
      </c>
      <c r="K402" s="92">
        <f t="shared" si="19"/>
        <v>0</v>
      </c>
      <c r="L402" s="77"/>
      <c r="M402" s="77"/>
      <c r="N402" s="77"/>
      <c r="O402" s="77"/>
      <c r="P402" s="77">
        <v>1</v>
      </c>
      <c r="Q402" s="136"/>
      <c r="R402" s="136"/>
      <c r="S402" s="136"/>
      <c r="T402" s="73">
        <f t="shared" si="20"/>
        <v>0</v>
      </c>
      <c r="U402" s="73"/>
      <c r="V402" s="182"/>
      <c r="W402" s="163"/>
      <c r="X402" s="60">
        <f>VLOOKUP(B402,'[3]ВОМ КГ-3 СОЭКС'!$C$3:$G$2063,5,0)</f>
        <v>25.1</v>
      </c>
      <c r="Y402" s="161">
        <f t="shared" si="18"/>
        <v>0</v>
      </c>
    </row>
    <row r="403" spans="1:25" x14ac:dyDescent="0.3">
      <c r="A403" s="131" t="s">
        <v>1257</v>
      </c>
      <c r="B403" s="132" t="s">
        <v>3102</v>
      </c>
      <c r="C403" s="132" t="s">
        <v>4656</v>
      </c>
      <c r="D403" s="92">
        <v>1</v>
      </c>
      <c r="E403" s="133">
        <v>25.1</v>
      </c>
      <c r="F403" s="134">
        <v>25.1</v>
      </c>
      <c r="G403" s="135">
        <v>1.24</v>
      </c>
      <c r="H403" s="135">
        <v>1.24</v>
      </c>
      <c r="I403" s="92" t="s">
        <v>170</v>
      </c>
      <c r="J403" s="92">
        <f>VLOOKUP(B403,'[1]09.02.2026'!$C$1543:$J$2063,8,0)</f>
        <v>0</v>
      </c>
      <c r="K403" s="92">
        <f t="shared" si="19"/>
        <v>0</v>
      </c>
      <c r="L403" s="77"/>
      <c r="M403" s="77"/>
      <c r="N403" s="77"/>
      <c r="O403" s="77"/>
      <c r="P403" s="77">
        <v>1</v>
      </c>
      <c r="Q403" s="136"/>
      <c r="R403" s="136"/>
      <c r="S403" s="136"/>
      <c r="T403" s="73">
        <f t="shared" si="20"/>
        <v>0</v>
      </c>
      <c r="U403" s="73"/>
      <c r="V403" s="182"/>
      <c r="W403" s="163"/>
      <c r="X403" s="60">
        <f>VLOOKUP(B403,'[3]ВОМ КГ-3 СОЭКС'!$C$3:$G$2063,5,0)</f>
        <v>25.1</v>
      </c>
      <c r="Y403" s="161">
        <f t="shared" si="18"/>
        <v>0</v>
      </c>
    </row>
    <row r="404" spans="1:25" x14ac:dyDescent="0.3">
      <c r="A404" s="131" t="s">
        <v>1260</v>
      </c>
      <c r="B404" s="132" t="s">
        <v>3103</v>
      </c>
      <c r="C404" s="132" t="s">
        <v>4657</v>
      </c>
      <c r="D404" s="92">
        <v>1</v>
      </c>
      <c r="E404" s="133">
        <v>25.1</v>
      </c>
      <c r="F404" s="134">
        <v>25.1</v>
      </c>
      <c r="G404" s="135">
        <v>1.24</v>
      </c>
      <c r="H404" s="135">
        <v>1.24</v>
      </c>
      <c r="I404" s="92" t="s">
        <v>170</v>
      </c>
      <c r="J404" s="92">
        <f>VLOOKUP(B404,'[1]09.02.2026'!$C$1543:$J$2063,8,0)</f>
        <v>0</v>
      </c>
      <c r="K404" s="92">
        <f t="shared" si="19"/>
        <v>0</v>
      </c>
      <c r="L404" s="77"/>
      <c r="M404" s="77"/>
      <c r="N404" s="77"/>
      <c r="O404" s="77"/>
      <c r="P404" s="77">
        <v>1</v>
      </c>
      <c r="Q404" s="136"/>
      <c r="R404" s="136"/>
      <c r="S404" s="136"/>
      <c r="T404" s="73">
        <f t="shared" si="20"/>
        <v>0</v>
      </c>
      <c r="U404" s="73"/>
      <c r="V404" s="182"/>
      <c r="W404" s="163"/>
      <c r="X404" s="60">
        <f>VLOOKUP(B404,'[3]ВОМ КГ-3 СОЭКС'!$C$3:$G$2063,5,0)</f>
        <v>25.1</v>
      </c>
      <c r="Y404" s="161">
        <f t="shared" si="18"/>
        <v>0</v>
      </c>
    </row>
    <row r="405" spans="1:25" x14ac:dyDescent="0.3">
      <c r="A405" s="131" t="s">
        <v>1263</v>
      </c>
      <c r="B405" s="132" t="s">
        <v>3104</v>
      </c>
      <c r="C405" s="132" t="s">
        <v>4658</v>
      </c>
      <c r="D405" s="92">
        <v>50</v>
      </c>
      <c r="E405" s="133">
        <v>24.3</v>
      </c>
      <c r="F405" s="134">
        <v>1215</v>
      </c>
      <c r="G405" s="135">
        <v>0.94</v>
      </c>
      <c r="H405" s="135">
        <v>47</v>
      </c>
      <c r="I405" s="92" t="s">
        <v>170</v>
      </c>
      <c r="J405" s="92">
        <f>VLOOKUP(B405,'[1]09.02.2026'!$C$1543:$J$2063,8,0)</f>
        <v>0</v>
      </c>
      <c r="K405" s="92">
        <f t="shared" si="19"/>
        <v>0</v>
      </c>
      <c r="L405" s="77"/>
      <c r="M405" s="77">
        <v>8</v>
      </c>
      <c r="N405" s="77">
        <v>8</v>
      </c>
      <c r="O405" s="77">
        <v>8</v>
      </c>
      <c r="P405" s="77">
        <v>8</v>
      </c>
      <c r="Q405" s="136">
        <v>7</v>
      </c>
      <c r="R405" s="136">
        <v>7</v>
      </c>
      <c r="S405" s="136">
        <v>4</v>
      </c>
      <c r="T405" s="73">
        <f t="shared" si="20"/>
        <v>0</v>
      </c>
      <c r="U405" s="73"/>
      <c r="V405" s="182"/>
      <c r="W405" s="163"/>
      <c r="X405" s="60">
        <f>VLOOKUP(B405,'[3]ВОМ КГ-3 СОЭКС'!$C$3:$G$2063,5,0)</f>
        <v>1215</v>
      </c>
      <c r="Y405" s="161">
        <f t="shared" si="18"/>
        <v>0</v>
      </c>
    </row>
    <row r="406" spans="1:25" x14ac:dyDescent="0.3">
      <c r="A406" s="131" t="s">
        <v>1266</v>
      </c>
      <c r="B406" s="132" t="s">
        <v>3105</v>
      </c>
      <c r="C406" s="132" t="s">
        <v>4659</v>
      </c>
      <c r="D406" s="92">
        <v>2</v>
      </c>
      <c r="E406" s="133">
        <v>8.1999999999999993</v>
      </c>
      <c r="F406" s="134">
        <v>16.399999999999999</v>
      </c>
      <c r="G406" s="135">
        <v>0.31</v>
      </c>
      <c r="H406" s="135">
        <v>0.62</v>
      </c>
      <c r="I406" s="92" t="s">
        <v>170</v>
      </c>
      <c r="J406" s="92">
        <f>VLOOKUP(B406,'[1]09.02.2026'!$C$1543:$J$2063,8,0)</f>
        <v>0</v>
      </c>
      <c r="K406" s="92">
        <f t="shared" si="19"/>
        <v>0</v>
      </c>
      <c r="L406" s="77">
        <v>1</v>
      </c>
      <c r="M406" s="77"/>
      <c r="N406" s="77"/>
      <c r="O406" s="77"/>
      <c r="P406" s="77"/>
      <c r="Q406" s="136"/>
      <c r="R406" s="136"/>
      <c r="S406" s="136">
        <v>1</v>
      </c>
      <c r="T406" s="73">
        <f t="shared" si="20"/>
        <v>0</v>
      </c>
      <c r="U406" s="73"/>
      <c r="V406" s="182"/>
      <c r="W406" s="163"/>
      <c r="X406" s="60">
        <f>VLOOKUP(B406,'[3]ВОМ КГ-3 СОЭКС'!$C$3:$G$2063,5,0)</f>
        <v>16.399999999999999</v>
      </c>
      <c r="Y406" s="161">
        <f t="shared" si="18"/>
        <v>0</v>
      </c>
    </row>
    <row r="407" spans="1:25" x14ac:dyDescent="0.3">
      <c r="A407" s="131" t="s">
        <v>1269</v>
      </c>
      <c r="B407" s="132" t="s">
        <v>3106</v>
      </c>
      <c r="C407" s="132" t="s">
        <v>4660</v>
      </c>
      <c r="D407" s="92">
        <v>1</v>
      </c>
      <c r="E407" s="133">
        <v>16.8</v>
      </c>
      <c r="F407" s="134">
        <v>16.8</v>
      </c>
      <c r="G407" s="135">
        <v>0.61</v>
      </c>
      <c r="H407" s="135">
        <v>0.61</v>
      </c>
      <c r="I407" s="92" t="s">
        <v>170</v>
      </c>
      <c r="J407" s="92">
        <f>VLOOKUP(B407,'[1]09.02.2026'!$C$1543:$J$2063,8,0)</f>
        <v>0</v>
      </c>
      <c r="K407" s="92">
        <f t="shared" si="19"/>
        <v>0</v>
      </c>
      <c r="L407" s="77">
        <v>1</v>
      </c>
      <c r="M407" s="77"/>
      <c r="N407" s="111"/>
      <c r="O407" s="77"/>
      <c r="P407" s="77"/>
      <c r="Q407" s="136"/>
      <c r="R407" s="136"/>
      <c r="S407" s="136"/>
      <c r="T407" s="73">
        <f t="shared" si="20"/>
        <v>0</v>
      </c>
      <c r="U407" s="73"/>
      <c r="V407" s="182"/>
      <c r="W407" s="163"/>
      <c r="X407" s="60">
        <f>VLOOKUP(B407,'[3]ВОМ КГ-3 СОЭКС'!$C$3:$G$2063,5,0)</f>
        <v>16.8</v>
      </c>
      <c r="Y407" s="161">
        <f t="shared" si="18"/>
        <v>0</v>
      </c>
    </row>
    <row r="408" spans="1:25" x14ac:dyDescent="0.3">
      <c r="A408" s="131" t="s">
        <v>1272</v>
      </c>
      <c r="B408" s="132" t="s">
        <v>3107</v>
      </c>
      <c r="C408" s="132" t="s">
        <v>4661</v>
      </c>
      <c r="D408" s="92">
        <v>5</v>
      </c>
      <c r="E408" s="133">
        <v>16.8</v>
      </c>
      <c r="F408" s="134">
        <v>84</v>
      </c>
      <c r="G408" s="135">
        <v>0.61</v>
      </c>
      <c r="H408" s="135">
        <v>3.05</v>
      </c>
      <c r="I408" s="92" t="s">
        <v>170</v>
      </c>
      <c r="J408" s="92">
        <f>VLOOKUP(B408,'[1]09.02.2026'!$C$1543:$J$2063,8,0)</f>
        <v>0</v>
      </c>
      <c r="K408" s="92">
        <f t="shared" si="19"/>
        <v>0</v>
      </c>
      <c r="L408" s="77">
        <v>5</v>
      </c>
      <c r="M408" s="77"/>
      <c r="N408" s="77"/>
      <c r="O408" s="77"/>
      <c r="P408" s="77"/>
      <c r="Q408" s="136"/>
      <c r="R408" s="136"/>
      <c r="S408" s="136"/>
      <c r="T408" s="73">
        <f t="shared" si="20"/>
        <v>0</v>
      </c>
      <c r="U408" s="73"/>
      <c r="V408" s="182"/>
      <c r="W408" s="163"/>
      <c r="X408" s="60">
        <f>VLOOKUP(B408,'[3]ВОМ КГ-3 СОЭКС'!$C$3:$G$2063,5,0)</f>
        <v>84</v>
      </c>
      <c r="Y408" s="161">
        <f t="shared" si="18"/>
        <v>0</v>
      </c>
    </row>
    <row r="409" spans="1:25" x14ac:dyDescent="0.3">
      <c r="A409" s="131" t="s">
        <v>1275</v>
      </c>
      <c r="B409" s="132" t="s">
        <v>3108</v>
      </c>
      <c r="C409" s="132" t="s">
        <v>4662</v>
      </c>
      <c r="D409" s="92">
        <v>1</v>
      </c>
      <c r="E409" s="133">
        <v>16.5</v>
      </c>
      <c r="F409" s="134">
        <v>16.5</v>
      </c>
      <c r="G409" s="135">
        <v>0.61</v>
      </c>
      <c r="H409" s="135">
        <v>0.61</v>
      </c>
      <c r="I409" s="92" t="s">
        <v>170</v>
      </c>
      <c r="J409" s="92">
        <f>VLOOKUP(B409,'[1]09.02.2026'!$C$1543:$J$2063,8,0)</f>
        <v>0</v>
      </c>
      <c r="K409" s="92">
        <f t="shared" si="19"/>
        <v>0</v>
      </c>
      <c r="L409" s="77">
        <v>1</v>
      </c>
      <c r="M409" s="77"/>
      <c r="N409" s="77"/>
      <c r="O409" s="77"/>
      <c r="P409" s="77"/>
      <c r="Q409" s="136"/>
      <c r="R409" s="136"/>
      <c r="S409" s="136"/>
      <c r="T409" s="73">
        <f t="shared" si="20"/>
        <v>0</v>
      </c>
      <c r="U409" s="73"/>
      <c r="V409" s="182"/>
      <c r="W409" s="163"/>
      <c r="X409" s="60">
        <f>VLOOKUP(B409,'[3]ВОМ КГ-3 СОЭКС'!$C$3:$G$2063,5,0)</f>
        <v>16.5</v>
      </c>
      <c r="Y409" s="161">
        <f t="shared" si="18"/>
        <v>0</v>
      </c>
    </row>
    <row r="410" spans="1:25" x14ac:dyDescent="0.3">
      <c r="A410" s="131" t="s">
        <v>1278</v>
      </c>
      <c r="B410" s="132" t="s">
        <v>3109</v>
      </c>
      <c r="C410" s="132" t="s">
        <v>4663</v>
      </c>
      <c r="D410" s="92">
        <v>1</v>
      </c>
      <c r="E410" s="133">
        <v>104.4</v>
      </c>
      <c r="F410" s="134">
        <v>104.4</v>
      </c>
      <c r="G410" s="135">
        <v>3.89</v>
      </c>
      <c r="H410" s="135">
        <v>3.89</v>
      </c>
      <c r="I410" s="92" t="s">
        <v>170</v>
      </c>
      <c r="J410" s="92">
        <f>VLOOKUP(B410,'[1]09.02.2026'!$C$1543:$J$2063,8,0)</f>
        <v>0</v>
      </c>
      <c r="K410" s="92">
        <f t="shared" si="19"/>
        <v>0</v>
      </c>
      <c r="L410" s="77"/>
      <c r="M410" s="77">
        <v>1</v>
      </c>
      <c r="N410" s="77"/>
      <c r="O410" s="77"/>
      <c r="P410" s="77"/>
      <c r="Q410" s="136"/>
      <c r="R410" s="136"/>
      <c r="S410" s="136"/>
      <c r="T410" s="73">
        <f t="shared" si="20"/>
        <v>0</v>
      </c>
      <c r="U410" s="73"/>
      <c r="V410" s="182"/>
      <c r="W410" s="163"/>
      <c r="X410" s="60">
        <f>VLOOKUP(B410,'[3]ВОМ КГ-3 СОЭКС'!$C$3:$G$2063,5,0)</f>
        <v>104.4</v>
      </c>
      <c r="Y410" s="161">
        <f t="shared" si="18"/>
        <v>0</v>
      </c>
    </row>
    <row r="411" spans="1:25" x14ac:dyDescent="0.3">
      <c r="A411" s="131" t="s">
        <v>1281</v>
      </c>
      <c r="B411" s="132" t="s">
        <v>3110</v>
      </c>
      <c r="C411" s="132" t="s">
        <v>4664</v>
      </c>
      <c r="D411" s="92">
        <v>5</v>
      </c>
      <c r="E411" s="133">
        <v>104.4</v>
      </c>
      <c r="F411" s="134">
        <v>522</v>
      </c>
      <c r="G411" s="135">
        <v>3.89</v>
      </c>
      <c r="H411" s="135">
        <v>19.45</v>
      </c>
      <c r="I411" s="92" t="s">
        <v>170</v>
      </c>
      <c r="J411" s="92">
        <f>VLOOKUP(B411,'[1]09.02.2026'!$C$1543:$J$2063,8,0)</f>
        <v>0</v>
      </c>
      <c r="K411" s="92">
        <f t="shared" si="19"/>
        <v>0</v>
      </c>
      <c r="L411" s="77"/>
      <c r="M411" s="77">
        <v>5</v>
      </c>
      <c r="N411" s="77"/>
      <c r="O411" s="77"/>
      <c r="P411" s="77"/>
      <c r="Q411" s="136"/>
      <c r="R411" s="136"/>
      <c r="S411" s="136"/>
      <c r="T411" s="73">
        <f t="shared" si="20"/>
        <v>0</v>
      </c>
      <c r="U411" s="73"/>
      <c r="V411" s="182"/>
      <c r="W411" s="163"/>
      <c r="X411" s="60">
        <f>VLOOKUP(B411,'[3]ВОМ КГ-3 СОЭКС'!$C$3:$G$2063,5,0)</f>
        <v>522</v>
      </c>
      <c r="Y411" s="161">
        <f t="shared" si="18"/>
        <v>0</v>
      </c>
    </row>
    <row r="412" spans="1:25" x14ac:dyDescent="0.3">
      <c r="A412" s="131" t="s">
        <v>1284</v>
      </c>
      <c r="B412" s="132" t="s">
        <v>3111</v>
      </c>
      <c r="C412" s="132" t="s">
        <v>4665</v>
      </c>
      <c r="D412" s="92">
        <v>12</v>
      </c>
      <c r="E412" s="133">
        <v>104.8</v>
      </c>
      <c r="F412" s="134">
        <v>1257.5999999999999</v>
      </c>
      <c r="G412" s="135">
        <v>3.91</v>
      </c>
      <c r="H412" s="135">
        <v>46.92</v>
      </c>
      <c r="I412" s="92" t="s">
        <v>170</v>
      </c>
      <c r="J412" s="92">
        <f>VLOOKUP(B412,'[1]09.02.2026'!$C$1543:$J$2063,8,0)</f>
        <v>0</v>
      </c>
      <c r="K412" s="92">
        <f t="shared" si="19"/>
        <v>0</v>
      </c>
      <c r="L412" s="77"/>
      <c r="M412" s="77">
        <v>2</v>
      </c>
      <c r="N412" s="77">
        <v>2</v>
      </c>
      <c r="O412" s="77">
        <v>2</v>
      </c>
      <c r="P412" s="77">
        <v>2</v>
      </c>
      <c r="Q412" s="136">
        <v>2</v>
      </c>
      <c r="R412" s="136">
        <v>2</v>
      </c>
      <c r="S412" s="136"/>
      <c r="T412" s="73">
        <f t="shared" si="20"/>
        <v>0</v>
      </c>
      <c r="U412" s="73"/>
      <c r="V412" s="182"/>
      <c r="W412" s="163"/>
      <c r="X412" s="60">
        <f>VLOOKUP(B412,'[3]ВОМ КГ-3 СОЭКС'!$C$3:$G$2063,5,0)</f>
        <v>1257.5999999999999</v>
      </c>
      <c r="Y412" s="161">
        <f t="shared" si="18"/>
        <v>0</v>
      </c>
    </row>
    <row r="413" spans="1:25" x14ac:dyDescent="0.3">
      <c r="A413" s="131" t="s">
        <v>1287</v>
      </c>
      <c r="B413" s="132" t="s">
        <v>3112</v>
      </c>
      <c r="C413" s="132" t="s">
        <v>4666</v>
      </c>
      <c r="D413" s="92">
        <v>66</v>
      </c>
      <c r="E413" s="133">
        <v>104</v>
      </c>
      <c r="F413" s="134">
        <v>6864</v>
      </c>
      <c r="G413" s="135">
        <v>3.88</v>
      </c>
      <c r="H413" s="135">
        <v>256.08</v>
      </c>
      <c r="I413" s="92" t="s">
        <v>170</v>
      </c>
      <c r="J413" s="92">
        <f>VLOOKUP(B413,'[1]09.02.2026'!$C$1543:$J$2063,8,0)</f>
        <v>0</v>
      </c>
      <c r="K413" s="92">
        <f t="shared" si="19"/>
        <v>0</v>
      </c>
      <c r="L413" s="77"/>
      <c r="M413" s="77">
        <v>6</v>
      </c>
      <c r="N413" s="77">
        <v>12</v>
      </c>
      <c r="O413" s="77">
        <v>12</v>
      </c>
      <c r="P413" s="77">
        <v>12</v>
      </c>
      <c r="Q413" s="136">
        <v>12</v>
      </c>
      <c r="R413" s="136">
        <v>12</v>
      </c>
      <c r="S413" s="136"/>
      <c r="T413" s="73">
        <f t="shared" si="20"/>
        <v>0</v>
      </c>
      <c r="U413" s="73"/>
      <c r="V413" s="182"/>
      <c r="W413" s="163"/>
      <c r="X413" s="60">
        <f>VLOOKUP(B413,'[3]ВОМ КГ-3 СОЭКС'!$C$3:$G$2063,5,0)</f>
        <v>6864</v>
      </c>
      <c r="Y413" s="161">
        <f t="shared" si="18"/>
        <v>0</v>
      </c>
    </row>
    <row r="414" spans="1:25" x14ac:dyDescent="0.3">
      <c r="A414" s="131" t="s">
        <v>1290</v>
      </c>
      <c r="B414" s="132" t="s">
        <v>3113</v>
      </c>
      <c r="C414" s="132" t="s">
        <v>4667</v>
      </c>
      <c r="D414" s="92">
        <v>1</v>
      </c>
      <c r="E414" s="133">
        <v>87.8</v>
      </c>
      <c r="F414" s="134">
        <v>87.8</v>
      </c>
      <c r="G414" s="135">
        <v>3.27</v>
      </c>
      <c r="H414" s="135">
        <v>3.27</v>
      </c>
      <c r="I414" s="92" t="s">
        <v>170</v>
      </c>
      <c r="J414" s="92">
        <f>VLOOKUP(B414,'[1]09.02.2026'!$C$1543:$J$2063,8,0)</f>
        <v>0</v>
      </c>
      <c r="K414" s="92">
        <f t="shared" si="19"/>
        <v>0</v>
      </c>
      <c r="L414" s="77"/>
      <c r="M414" s="77"/>
      <c r="N414" s="77"/>
      <c r="O414" s="77"/>
      <c r="P414" s="77"/>
      <c r="Q414" s="136"/>
      <c r="R414" s="136"/>
      <c r="S414" s="136">
        <v>1</v>
      </c>
      <c r="T414" s="73">
        <f t="shared" si="20"/>
        <v>0</v>
      </c>
      <c r="U414" s="73"/>
      <c r="V414" s="182"/>
      <c r="W414" s="163"/>
      <c r="X414" s="60">
        <f>VLOOKUP(B414,'[3]ВОМ КГ-3 СОЭКС'!$C$3:$G$2063,5,0)</f>
        <v>87.8</v>
      </c>
      <c r="Y414" s="161">
        <f t="shared" si="18"/>
        <v>0</v>
      </c>
    </row>
    <row r="415" spans="1:25" x14ac:dyDescent="0.3">
      <c r="A415" s="131" t="s">
        <v>1293</v>
      </c>
      <c r="B415" s="132" t="s">
        <v>3114</v>
      </c>
      <c r="C415" s="132" t="s">
        <v>4668</v>
      </c>
      <c r="D415" s="92">
        <v>1</v>
      </c>
      <c r="E415" s="133">
        <v>87.5</v>
      </c>
      <c r="F415" s="134">
        <v>87.5</v>
      </c>
      <c r="G415" s="135">
        <v>3.26</v>
      </c>
      <c r="H415" s="135">
        <v>3.26</v>
      </c>
      <c r="I415" s="92" t="s">
        <v>170</v>
      </c>
      <c r="J415" s="92">
        <f>VLOOKUP(B415,'[1]09.02.2026'!$C$1543:$J$2063,8,0)</f>
        <v>0</v>
      </c>
      <c r="K415" s="92">
        <f t="shared" si="19"/>
        <v>0</v>
      </c>
      <c r="L415" s="77"/>
      <c r="M415" s="77"/>
      <c r="N415" s="77"/>
      <c r="O415" s="77"/>
      <c r="P415" s="77"/>
      <c r="Q415" s="136"/>
      <c r="R415" s="136"/>
      <c r="S415" s="136">
        <v>1</v>
      </c>
      <c r="T415" s="73">
        <f t="shared" si="20"/>
        <v>0</v>
      </c>
      <c r="U415" s="73"/>
      <c r="V415" s="182"/>
      <c r="W415" s="163"/>
      <c r="X415" s="60">
        <f>VLOOKUP(B415,'[3]ВОМ КГ-3 СОЭКС'!$C$3:$G$2063,5,0)</f>
        <v>87.5</v>
      </c>
      <c r="Y415" s="161">
        <f t="shared" si="18"/>
        <v>0</v>
      </c>
    </row>
    <row r="416" spans="1:25" x14ac:dyDescent="0.3">
      <c r="A416" s="131" t="s">
        <v>1296</v>
      </c>
      <c r="B416" s="132" t="s">
        <v>3115</v>
      </c>
      <c r="C416" s="132" t="s">
        <v>4669</v>
      </c>
      <c r="D416" s="92">
        <v>5</v>
      </c>
      <c r="E416" s="133">
        <v>89.1</v>
      </c>
      <c r="F416" s="134">
        <v>445.5</v>
      </c>
      <c r="G416" s="135">
        <v>3.31</v>
      </c>
      <c r="H416" s="135">
        <v>16.55</v>
      </c>
      <c r="I416" s="92" t="s">
        <v>170</v>
      </c>
      <c r="J416" s="92">
        <f>VLOOKUP(B416,'[1]09.02.2026'!$C$1543:$J$2063,8,0)</f>
        <v>0</v>
      </c>
      <c r="K416" s="92">
        <f t="shared" si="19"/>
        <v>0</v>
      </c>
      <c r="L416" s="77"/>
      <c r="M416" s="77"/>
      <c r="N416" s="77"/>
      <c r="O416" s="77"/>
      <c r="P416" s="77"/>
      <c r="Q416" s="136"/>
      <c r="R416" s="136"/>
      <c r="S416" s="136">
        <v>5</v>
      </c>
      <c r="T416" s="73">
        <f t="shared" si="20"/>
        <v>0</v>
      </c>
      <c r="U416" s="73"/>
      <c r="V416" s="182"/>
      <c r="W416" s="163"/>
      <c r="X416" s="60">
        <f>VLOOKUP(B416,'[3]ВОМ КГ-3 СОЭКС'!$C$3:$G$2063,5,0)</f>
        <v>445.5</v>
      </c>
      <c r="Y416" s="161">
        <f t="shared" si="18"/>
        <v>0</v>
      </c>
    </row>
    <row r="417" spans="1:25" x14ac:dyDescent="0.3">
      <c r="A417" s="131" t="s">
        <v>1299</v>
      </c>
      <c r="B417" s="132" t="s">
        <v>3116</v>
      </c>
      <c r="C417" s="132" t="s">
        <v>4670</v>
      </c>
      <c r="D417" s="92">
        <v>1</v>
      </c>
      <c r="E417" s="133">
        <v>46.1</v>
      </c>
      <c r="F417" s="134">
        <v>46.1</v>
      </c>
      <c r="G417" s="135">
        <v>1.29</v>
      </c>
      <c r="H417" s="135">
        <v>1.29</v>
      </c>
      <c r="I417" s="92" t="s">
        <v>170</v>
      </c>
      <c r="J417" s="92">
        <f>VLOOKUP(B417,'[1]09.02.2026'!$C$1543:$J$2063,8,0)</f>
        <v>0</v>
      </c>
      <c r="K417" s="92">
        <f t="shared" si="19"/>
        <v>0</v>
      </c>
      <c r="L417" s="77"/>
      <c r="M417" s="77"/>
      <c r="N417" s="77"/>
      <c r="O417" s="77">
        <v>1</v>
      </c>
      <c r="P417" s="77"/>
      <c r="Q417" s="136"/>
      <c r="R417" s="136"/>
      <c r="S417" s="136"/>
      <c r="T417" s="73">
        <f t="shared" si="20"/>
        <v>0</v>
      </c>
      <c r="U417" s="73"/>
      <c r="V417" s="182"/>
      <c r="W417" s="163"/>
      <c r="X417" s="60">
        <f>VLOOKUP(B417,'[3]ВОМ КГ-3 СОЭКС'!$C$3:$G$2063,5,0)</f>
        <v>46.1</v>
      </c>
      <c r="Y417" s="161">
        <f t="shared" si="18"/>
        <v>0</v>
      </c>
    </row>
    <row r="418" spans="1:25" x14ac:dyDescent="0.3">
      <c r="A418" s="131" t="s">
        <v>1302</v>
      </c>
      <c r="B418" s="132" t="s">
        <v>3117</v>
      </c>
      <c r="C418" s="132" t="s">
        <v>4671</v>
      </c>
      <c r="D418" s="92">
        <v>26</v>
      </c>
      <c r="E418" s="133">
        <v>1</v>
      </c>
      <c r="F418" s="134">
        <v>26</v>
      </c>
      <c r="G418" s="135">
        <v>0.05</v>
      </c>
      <c r="H418" s="135">
        <v>1.3</v>
      </c>
      <c r="I418" s="92" t="s">
        <v>170</v>
      </c>
      <c r="J418" s="92">
        <f>VLOOKUP(B418,'[1]09.02.2026'!$C$1543:$J$2063,8,0)</f>
        <v>0</v>
      </c>
      <c r="K418" s="92">
        <f t="shared" si="19"/>
        <v>0</v>
      </c>
      <c r="L418" s="77">
        <v>3</v>
      </c>
      <c r="M418" s="77">
        <v>4</v>
      </c>
      <c r="N418" s="77">
        <v>4</v>
      </c>
      <c r="O418" s="77">
        <v>4</v>
      </c>
      <c r="P418" s="77">
        <v>4</v>
      </c>
      <c r="Q418" s="136">
        <v>4</v>
      </c>
      <c r="R418" s="136">
        <v>3</v>
      </c>
      <c r="S418" s="136"/>
      <c r="T418" s="73">
        <f t="shared" si="20"/>
        <v>0</v>
      </c>
      <c r="U418" s="73"/>
      <c r="V418" s="182"/>
      <c r="W418" s="163"/>
      <c r="X418" s="60">
        <f>VLOOKUP(B418,'[3]ВОМ КГ-3 СОЭКС'!$C$3:$G$2063,5,0)</f>
        <v>26</v>
      </c>
      <c r="Y418" s="161">
        <f t="shared" si="18"/>
        <v>0</v>
      </c>
    </row>
    <row r="419" spans="1:25" x14ac:dyDescent="0.3">
      <c r="A419" s="131" t="s">
        <v>1305</v>
      </c>
      <c r="B419" s="132" t="s">
        <v>3118</v>
      </c>
      <c r="C419" s="132" t="s">
        <v>4672</v>
      </c>
      <c r="D419" s="92">
        <v>22</v>
      </c>
      <c r="E419" s="133">
        <v>5.0999999999999996</v>
      </c>
      <c r="F419" s="134">
        <v>112.2</v>
      </c>
      <c r="G419" s="135">
        <v>0.22</v>
      </c>
      <c r="H419" s="135">
        <v>4.84</v>
      </c>
      <c r="I419" s="92" t="s">
        <v>170</v>
      </c>
      <c r="J419" s="92">
        <f>VLOOKUP(B419,'[1]09.02.2026'!$C$1543:$J$2063,8,0)</f>
        <v>0</v>
      </c>
      <c r="K419" s="92">
        <f t="shared" si="19"/>
        <v>0</v>
      </c>
      <c r="L419" s="77">
        <v>2</v>
      </c>
      <c r="M419" s="77">
        <v>4</v>
      </c>
      <c r="N419" s="77">
        <v>4</v>
      </c>
      <c r="O419" s="77">
        <v>3</v>
      </c>
      <c r="P419" s="77">
        <v>3</v>
      </c>
      <c r="Q419" s="136">
        <v>4</v>
      </c>
      <c r="R419" s="136">
        <v>2</v>
      </c>
      <c r="S419" s="136"/>
      <c r="T419" s="73">
        <f t="shared" si="20"/>
        <v>0</v>
      </c>
      <c r="U419" s="73"/>
      <c r="V419" s="182"/>
      <c r="W419" s="163"/>
      <c r="X419" s="60">
        <f>VLOOKUP(B419,'[3]ВОМ КГ-3 СОЭКС'!$C$3:$G$2063,5,0)</f>
        <v>112.2</v>
      </c>
      <c r="Y419" s="161">
        <f t="shared" si="18"/>
        <v>0</v>
      </c>
    </row>
    <row r="420" spans="1:25" x14ac:dyDescent="0.3">
      <c r="A420" s="131" t="s">
        <v>1308</v>
      </c>
      <c r="B420" s="132" t="s">
        <v>3119</v>
      </c>
      <c r="C420" s="132" t="s">
        <v>4673</v>
      </c>
      <c r="D420" s="92">
        <v>2</v>
      </c>
      <c r="E420" s="133">
        <v>3.5</v>
      </c>
      <c r="F420" s="134">
        <v>7</v>
      </c>
      <c r="G420" s="135">
        <v>0.15</v>
      </c>
      <c r="H420" s="135">
        <v>0.3</v>
      </c>
      <c r="I420" s="92" t="s">
        <v>170</v>
      </c>
      <c r="J420" s="92">
        <f>VLOOKUP(B420,'[1]09.02.2026'!$C$1543:$J$2063,8,0)</f>
        <v>0</v>
      </c>
      <c r="K420" s="92">
        <f t="shared" si="19"/>
        <v>0</v>
      </c>
      <c r="L420" s="77"/>
      <c r="M420" s="77"/>
      <c r="N420" s="77"/>
      <c r="O420" s="77"/>
      <c r="P420" s="77"/>
      <c r="Q420" s="136"/>
      <c r="R420" s="136"/>
      <c r="S420" s="136">
        <v>2</v>
      </c>
      <c r="T420" s="73">
        <f t="shared" si="20"/>
        <v>0</v>
      </c>
      <c r="U420" s="73"/>
      <c r="V420" s="182"/>
      <c r="W420" s="163"/>
      <c r="X420" s="60">
        <f>VLOOKUP(B420,'[3]ВОМ КГ-3 СОЭКС'!$C$3:$G$2063,5,0)</f>
        <v>7</v>
      </c>
      <c r="Y420" s="161">
        <f t="shared" si="18"/>
        <v>0</v>
      </c>
    </row>
    <row r="421" spans="1:25" x14ac:dyDescent="0.3">
      <c r="A421" s="131" t="s">
        <v>1311</v>
      </c>
      <c r="B421" s="132" t="s">
        <v>3120</v>
      </c>
      <c r="C421" s="132" t="s">
        <v>4674</v>
      </c>
      <c r="D421" s="92">
        <v>24</v>
      </c>
      <c r="E421" s="133">
        <v>0.5</v>
      </c>
      <c r="F421" s="134">
        <v>12</v>
      </c>
      <c r="G421" s="135">
        <v>0.02</v>
      </c>
      <c r="H421" s="135">
        <v>0.48</v>
      </c>
      <c r="I421" s="92" t="s">
        <v>170</v>
      </c>
      <c r="J421" s="92">
        <f>VLOOKUP(B421,'[1]09.02.2026'!$C$1543:$J$2063,8,0)</f>
        <v>0</v>
      </c>
      <c r="K421" s="92">
        <f t="shared" si="19"/>
        <v>0</v>
      </c>
      <c r="L421" s="77"/>
      <c r="M421" s="77"/>
      <c r="N421" s="77"/>
      <c r="O421" s="77">
        <v>2</v>
      </c>
      <c r="P421" s="77">
        <v>2</v>
      </c>
      <c r="Q421" s="136"/>
      <c r="R421" s="136"/>
      <c r="S421" s="136"/>
      <c r="T421" s="73">
        <f t="shared" si="20"/>
        <v>20</v>
      </c>
      <c r="U421" s="73" t="s">
        <v>1775</v>
      </c>
      <c r="V421" s="182"/>
      <c r="W421" s="163"/>
      <c r="X421" s="60">
        <f>VLOOKUP(B421,'[3]ВОМ КГ-3 СОЭКС'!$C$3:$G$2063,5,0)</f>
        <v>12</v>
      </c>
      <c r="Y421" s="161">
        <f t="shared" si="18"/>
        <v>0</v>
      </c>
    </row>
    <row r="422" spans="1:25" x14ac:dyDescent="0.3">
      <c r="A422" s="131" t="s">
        <v>1314</v>
      </c>
      <c r="B422" s="132" t="s">
        <v>3121</v>
      </c>
      <c r="C422" s="132" t="s">
        <v>4675</v>
      </c>
      <c r="D422" s="92">
        <v>24</v>
      </c>
      <c r="E422" s="133">
        <v>185</v>
      </c>
      <c r="F422" s="134">
        <v>4440</v>
      </c>
      <c r="G422" s="135">
        <v>6.49</v>
      </c>
      <c r="H422" s="135">
        <v>155.76</v>
      </c>
      <c r="I422" s="92" t="s">
        <v>170</v>
      </c>
      <c r="J422" s="92">
        <f>VLOOKUP(B422,'[1]09.02.2026'!$C$1543:$J$2063,8,0)</f>
        <v>0</v>
      </c>
      <c r="K422" s="92">
        <f t="shared" si="19"/>
        <v>0</v>
      </c>
      <c r="L422" s="77"/>
      <c r="M422" s="77">
        <v>4</v>
      </c>
      <c r="N422" s="77">
        <v>4</v>
      </c>
      <c r="O422" s="77">
        <v>4</v>
      </c>
      <c r="P422" s="77">
        <v>4</v>
      </c>
      <c r="Q422" s="136">
        <v>4</v>
      </c>
      <c r="R422" s="136">
        <v>4</v>
      </c>
      <c r="S422" s="136"/>
      <c r="T422" s="73">
        <f t="shared" si="20"/>
        <v>0</v>
      </c>
      <c r="U422" s="73"/>
      <c r="V422" s="182"/>
      <c r="W422" s="163"/>
      <c r="X422" s="60">
        <f>VLOOKUP(B422,'[3]ВОМ КГ-3 СОЭКС'!$C$3:$G$2063,5,0)</f>
        <v>4440</v>
      </c>
      <c r="Y422" s="161">
        <f t="shared" si="18"/>
        <v>0</v>
      </c>
    </row>
    <row r="423" spans="1:25" x14ac:dyDescent="0.3">
      <c r="A423" s="131" t="s">
        <v>1317</v>
      </c>
      <c r="B423" s="132" t="s">
        <v>3122</v>
      </c>
      <c r="C423" s="132" t="s">
        <v>4676</v>
      </c>
      <c r="D423" s="92">
        <v>2</v>
      </c>
      <c r="E423" s="133">
        <v>118.2</v>
      </c>
      <c r="F423" s="134">
        <v>236.4</v>
      </c>
      <c r="G423" s="135">
        <v>4.12</v>
      </c>
      <c r="H423" s="135">
        <v>8.24</v>
      </c>
      <c r="I423" s="92" t="s">
        <v>170</v>
      </c>
      <c r="J423" s="92">
        <f>VLOOKUP(B423,'[1]09.02.2026'!$C$1543:$J$2063,8,0)</f>
        <v>0</v>
      </c>
      <c r="K423" s="92">
        <f t="shared" si="19"/>
        <v>0</v>
      </c>
      <c r="L423" s="77"/>
      <c r="M423" s="77"/>
      <c r="N423" s="77"/>
      <c r="O423" s="77"/>
      <c r="P423" s="77"/>
      <c r="Q423" s="136"/>
      <c r="R423" s="136"/>
      <c r="S423" s="136">
        <v>2</v>
      </c>
      <c r="T423" s="73">
        <f t="shared" si="20"/>
        <v>0</v>
      </c>
      <c r="U423" s="73"/>
      <c r="V423" s="182"/>
      <c r="W423" s="163"/>
      <c r="X423" s="60">
        <f>VLOOKUP(B423,'[3]ВОМ КГ-3 СОЭКС'!$C$3:$G$2063,5,0)</f>
        <v>236.4</v>
      </c>
      <c r="Y423" s="161">
        <f t="shared" si="18"/>
        <v>0</v>
      </c>
    </row>
    <row r="424" spans="1:25" x14ac:dyDescent="0.3">
      <c r="A424" s="131" t="s">
        <v>1320</v>
      </c>
      <c r="B424" s="132" t="s">
        <v>3123</v>
      </c>
      <c r="C424" s="132" t="s">
        <v>4677</v>
      </c>
      <c r="D424" s="92">
        <v>10</v>
      </c>
      <c r="E424" s="133">
        <v>311.5</v>
      </c>
      <c r="F424" s="134">
        <v>3115</v>
      </c>
      <c r="G424" s="135">
        <v>8.3000000000000007</v>
      </c>
      <c r="H424" s="135">
        <v>83</v>
      </c>
      <c r="I424" s="92" t="s">
        <v>170</v>
      </c>
      <c r="J424" s="92">
        <f>VLOOKUP(B424,'[1]09.02.2026'!$C$1543:$J$2063,8,0)</f>
        <v>0</v>
      </c>
      <c r="K424" s="92">
        <f t="shared" si="19"/>
        <v>0</v>
      </c>
      <c r="L424" s="77"/>
      <c r="M424" s="77">
        <v>2</v>
      </c>
      <c r="N424" s="77">
        <v>2</v>
      </c>
      <c r="O424" s="77">
        <v>2</v>
      </c>
      <c r="P424" s="77"/>
      <c r="Q424" s="136">
        <v>2</v>
      </c>
      <c r="R424" s="136">
        <v>2</v>
      </c>
      <c r="S424" s="136"/>
      <c r="T424" s="73">
        <f t="shared" si="20"/>
        <v>0</v>
      </c>
      <c r="U424" s="73"/>
      <c r="V424" s="182"/>
      <c r="W424" s="163"/>
      <c r="X424" s="60">
        <f>VLOOKUP(B424,'[3]ВОМ КГ-3 СОЭКС'!$C$3:$G$2063,5,0)</f>
        <v>3115</v>
      </c>
      <c r="Y424" s="161">
        <f t="shared" si="18"/>
        <v>0</v>
      </c>
    </row>
    <row r="425" spans="1:25" x14ac:dyDescent="0.3">
      <c r="A425" s="131" t="s">
        <v>1323</v>
      </c>
      <c r="B425" s="132" t="s">
        <v>3124</v>
      </c>
      <c r="C425" s="132" t="s">
        <v>4678</v>
      </c>
      <c r="D425" s="92">
        <v>1</v>
      </c>
      <c r="E425" s="133">
        <v>339.7</v>
      </c>
      <c r="F425" s="134">
        <v>339.7</v>
      </c>
      <c r="G425" s="135">
        <v>8.84</v>
      </c>
      <c r="H425" s="135">
        <v>8.84</v>
      </c>
      <c r="I425" s="92" t="s">
        <v>170</v>
      </c>
      <c r="J425" s="92">
        <f>VLOOKUP(B425,'[1]09.02.2026'!$C$1543:$J$2063,8,0)</f>
        <v>0</v>
      </c>
      <c r="K425" s="92">
        <f t="shared" si="19"/>
        <v>0</v>
      </c>
      <c r="L425" s="77"/>
      <c r="M425" s="77"/>
      <c r="N425" s="77"/>
      <c r="O425" s="77"/>
      <c r="P425" s="77"/>
      <c r="Q425" s="136"/>
      <c r="R425" s="136">
        <v>1</v>
      </c>
      <c r="S425" s="136"/>
      <c r="T425" s="73">
        <f t="shared" si="20"/>
        <v>0</v>
      </c>
      <c r="U425" s="73"/>
      <c r="V425" s="182"/>
      <c r="W425" s="163"/>
      <c r="X425" s="60">
        <f>VLOOKUP(B425,'[3]ВОМ КГ-3 СОЭКС'!$C$3:$G$2063,5,0)</f>
        <v>339.7</v>
      </c>
      <c r="Y425" s="161">
        <f t="shared" si="18"/>
        <v>0</v>
      </c>
    </row>
    <row r="426" spans="1:25" x14ac:dyDescent="0.3">
      <c r="A426" s="131" t="s">
        <v>1326</v>
      </c>
      <c r="B426" s="132" t="s">
        <v>3125</v>
      </c>
      <c r="C426" s="132" t="s">
        <v>4679</v>
      </c>
      <c r="D426" s="92">
        <v>2</v>
      </c>
      <c r="E426" s="133">
        <v>102.3</v>
      </c>
      <c r="F426" s="134">
        <v>204.6</v>
      </c>
      <c r="G426" s="135">
        <v>2.77</v>
      </c>
      <c r="H426" s="135">
        <v>5.54</v>
      </c>
      <c r="I426" s="92" t="s">
        <v>170</v>
      </c>
      <c r="J426" s="92">
        <f>VLOOKUP(B426,'[1]09.02.2026'!$C$1543:$J$2063,8,0)</f>
        <v>0</v>
      </c>
      <c r="K426" s="92">
        <f t="shared" si="19"/>
        <v>0</v>
      </c>
      <c r="L426" s="77"/>
      <c r="M426" s="77"/>
      <c r="N426" s="77"/>
      <c r="O426" s="77"/>
      <c r="P426" s="77"/>
      <c r="Q426" s="136"/>
      <c r="R426" s="136"/>
      <c r="S426" s="136">
        <v>2</v>
      </c>
      <c r="T426" s="73">
        <f t="shared" si="20"/>
        <v>0</v>
      </c>
      <c r="U426" s="73"/>
      <c r="V426" s="182"/>
      <c r="W426" s="163"/>
      <c r="X426" s="60">
        <f>VLOOKUP(B426,'[3]ВОМ КГ-3 СОЭКС'!$C$3:$G$2063,5,0)</f>
        <v>204.6</v>
      </c>
      <c r="Y426" s="161">
        <f t="shared" si="18"/>
        <v>0</v>
      </c>
    </row>
    <row r="427" spans="1:25" x14ac:dyDescent="0.3">
      <c r="A427" s="131" t="s">
        <v>1329</v>
      </c>
      <c r="B427" s="132" t="s">
        <v>3126</v>
      </c>
      <c r="C427" s="132" t="s">
        <v>4680</v>
      </c>
      <c r="D427" s="92">
        <v>1</v>
      </c>
      <c r="E427" s="133">
        <v>544</v>
      </c>
      <c r="F427" s="134">
        <v>544</v>
      </c>
      <c r="G427" s="135">
        <v>11.91</v>
      </c>
      <c r="H427" s="135">
        <v>11.91</v>
      </c>
      <c r="I427" s="92" t="s">
        <v>170</v>
      </c>
      <c r="J427" s="92">
        <f>VLOOKUP(B427,'[1]09.02.2026'!$C$1543:$J$2063,8,0)</f>
        <v>0</v>
      </c>
      <c r="K427" s="92">
        <f t="shared" si="19"/>
        <v>0</v>
      </c>
      <c r="L427" s="77"/>
      <c r="M427" s="77"/>
      <c r="N427" s="77"/>
      <c r="O427" s="77"/>
      <c r="P427" s="77">
        <v>1</v>
      </c>
      <c r="Q427" s="136"/>
      <c r="R427" s="136"/>
      <c r="S427" s="136"/>
      <c r="T427" s="73">
        <f t="shared" si="20"/>
        <v>0</v>
      </c>
      <c r="U427" s="73"/>
      <c r="V427" s="182"/>
      <c r="W427" s="163"/>
      <c r="X427" s="60">
        <f>VLOOKUP(B427,'[3]ВОМ КГ-3 СОЭКС'!$C$3:$G$2063,5,0)</f>
        <v>544</v>
      </c>
      <c r="Y427" s="161">
        <f t="shared" si="18"/>
        <v>0</v>
      </c>
    </row>
    <row r="428" spans="1:25" x14ac:dyDescent="0.3">
      <c r="A428" s="131" t="s">
        <v>1332</v>
      </c>
      <c r="B428" s="132" t="s">
        <v>3127</v>
      </c>
      <c r="C428" s="132" t="s">
        <v>4681</v>
      </c>
      <c r="D428" s="92">
        <v>6</v>
      </c>
      <c r="E428" s="133">
        <v>515.5</v>
      </c>
      <c r="F428" s="134">
        <v>3093</v>
      </c>
      <c r="G428" s="135">
        <v>11.42</v>
      </c>
      <c r="H428" s="135">
        <v>68.52</v>
      </c>
      <c r="I428" s="92" t="s">
        <v>170</v>
      </c>
      <c r="J428" s="92">
        <f>VLOOKUP(B428,'[1]09.02.2026'!$C$1543:$J$2063,8,0)</f>
        <v>0</v>
      </c>
      <c r="K428" s="92">
        <f t="shared" si="19"/>
        <v>0</v>
      </c>
      <c r="L428" s="77">
        <v>1</v>
      </c>
      <c r="M428" s="77">
        <v>1</v>
      </c>
      <c r="N428" s="77">
        <v>1</v>
      </c>
      <c r="O428" s="77">
        <v>1</v>
      </c>
      <c r="P428" s="77">
        <v>1</v>
      </c>
      <c r="Q428" s="136">
        <v>1</v>
      </c>
      <c r="R428" s="136"/>
      <c r="S428" s="136"/>
      <c r="T428" s="73">
        <f t="shared" si="20"/>
        <v>0</v>
      </c>
      <c r="U428" s="73"/>
      <c r="V428" s="182"/>
      <c r="W428" s="163"/>
      <c r="X428" s="60">
        <f>VLOOKUP(B428,'[3]ВОМ КГ-3 СОЭКС'!$C$3:$G$2063,5,0)</f>
        <v>3093</v>
      </c>
      <c r="Y428" s="161">
        <f t="shared" si="18"/>
        <v>0</v>
      </c>
    </row>
    <row r="429" spans="1:25" x14ac:dyDescent="0.3">
      <c r="A429" s="131" t="s">
        <v>1335</v>
      </c>
      <c r="B429" s="132" t="s">
        <v>3128</v>
      </c>
      <c r="C429" s="132" t="s">
        <v>4682</v>
      </c>
      <c r="D429" s="92">
        <v>1</v>
      </c>
      <c r="E429" s="133">
        <v>578.20000000000005</v>
      </c>
      <c r="F429" s="134">
        <v>578.20000000000005</v>
      </c>
      <c r="G429" s="135">
        <v>12.84</v>
      </c>
      <c r="H429" s="135">
        <v>12.84</v>
      </c>
      <c r="I429" s="92" t="s">
        <v>170</v>
      </c>
      <c r="J429" s="92">
        <f>VLOOKUP(B429,'[1]09.02.2026'!$C$1543:$J$2063,8,0)</f>
        <v>0</v>
      </c>
      <c r="K429" s="92">
        <f t="shared" si="19"/>
        <v>0</v>
      </c>
      <c r="L429" s="77"/>
      <c r="M429" s="77"/>
      <c r="N429" s="77"/>
      <c r="O429" s="77"/>
      <c r="P429" s="77">
        <v>1</v>
      </c>
      <c r="Q429" s="136"/>
      <c r="R429" s="136"/>
      <c r="S429" s="136"/>
      <c r="T429" s="73">
        <f t="shared" si="20"/>
        <v>0</v>
      </c>
      <c r="U429" s="73"/>
      <c r="V429" s="182"/>
      <c r="W429" s="163"/>
      <c r="X429" s="60">
        <f>VLOOKUP(B429,'[3]ВОМ КГ-3 СОЭКС'!$C$3:$G$2063,5,0)</f>
        <v>578.20000000000005</v>
      </c>
      <c r="Y429" s="161">
        <f t="shared" si="18"/>
        <v>0</v>
      </c>
    </row>
    <row r="430" spans="1:25" x14ac:dyDescent="0.3">
      <c r="A430" s="131" t="s">
        <v>1338</v>
      </c>
      <c r="B430" s="132" t="s">
        <v>3129</v>
      </c>
      <c r="C430" s="132" t="s">
        <v>4683</v>
      </c>
      <c r="D430" s="92">
        <v>1</v>
      </c>
      <c r="E430" s="133">
        <v>504.2</v>
      </c>
      <c r="F430" s="134">
        <v>504.2</v>
      </c>
      <c r="G430" s="135">
        <v>11.19</v>
      </c>
      <c r="H430" s="135">
        <v>11.19</v>
      </c>
      <c r="I430" s="92" t="s">
        <v>170</v>
      </c>
      <c r="J430" s="92">
        <f>VLOOKUP(B430,'[1]09.02.2026'!$C$1543:$J$2063,8,0)</f>
        <v>0</v>
      </c>
      <c r="K430" s="92">
        <f t="shared" si="19"/>
        <v>0</v>
      </c>
      <c r="L430" s="77"/>
      <c r="M430" s="77"/>
      <c r="N430" s="77"/>
      <c r="O430" s="77"/>
      <c r="P430" s="77"/>
      <c r="Q430" s="136"/>
      <c r="R430" s="136"/>
      <c r="S430" s="136">
        <v>1</v>
      </c>
      <c r="T430" s="73">
        <f t="shared" si="20"/>
        <v>0</v>
      </c>
      <c r="U430" s="73"/>
      <c r="V430" s="182"/>
      <c r="W430" s="163"/>
      <c r="X430" s="60">
        <f>VLOOKUP(B430,'[3]ВОМ КГ-3 СОЭКС'!$C$3:$G$2063,5,0)</f>
        <v>504.2</v>
      </c>
      <c r="Y430" s="161">
        <f t="shared" si="18"/>
        <v>0</v>
      </c>
    </row>
    <row r="431" spans="1:25" x14ac:dyDescent="0.3">
      <c r="A431" s="131" t="s">
        <v>1341</v>
      </c>
      <c r="B431" s="132" t="s">
        <v>3130</v>
      </c>
      <c r="C431" s="132" t="s">
        <v>4684</v>
      </c>
      <c r="D431" s="92">
        <v>1</v>
      </c>
      <c r="E431" s="133">
        <v>515.4</v>
      </c>
      <c r="F431" s="134">
        <v>515.4</v>
      </c>
      <c r="G431" s="135">
        <v>11.41</v>
      </c>
      <c r="H431" s="135">
        <v>11.41</v>
      </c>
      <c r="I431" s="92" t="s">
        <v>170</v>
      </c>
      <c r="J431" s="92">
        <f>VLOOKUP(B431,'[1]09.02.2026'!$C$1543:$J$2063,8,0)</f>
        <v>0</v>
      </c>
      <c r="K431" s="92">
        <f t="shared" si="19"/>
        <v>0</v>
      </c>
      <c r="L431" s="77"/>
      <c r="M431" s="77"/>
      <c r="N431" s="77"/>
      <c r="O431" s="77"/>
      <c r="P431" s="77"/>
      <c r="Q431" s="136"/>
      <c r="R431" s="136"/>
      <c r="S431" s="136">
        <v>1</v>
      </c>
      <c r="T431" s="73">
        <f t="shared" si="20"/>
        <v>0</v>
      </c>
      <c r="U431" s="73"/>
      <c r="V431" s="182"/>
      <c r="W431" s="163"/>
      <c r="X431" s="60">
        <f>VLOOKUP(B431,'[3]ВОМ КГ-3 СОЭКС'!$C$3:$G$2063,5,0)</f>
        <v>515.4</v>
      </c>
      <c r="Y431" s="161">
        <f t="shared" si="18"/>
        <v>0</v>
      </c>
    </row>
    <row r="432" spans="1:25" x14ac:dyDescent="0.3">
      <c r="A432" s="131" t="s">
        <v>1344</v>
      </c>
      <c r="B432" s="132" t="s">
        <v>3131</v>
      </c>
      <c r="C432" s="132" t="s">
        <v>4685</v>
      </c>
      <c r="D432" s="92">
        <v>11</v>
      </c>
      <c r="E432" s="133">
        <v>255.3</v>
      </c>
      <c r="F432" s="134">
        <v>2808.3</v>
      </c>
      <c r="G432" s="135">
        <v>9.5500000000000007</v>
      </c>
      <c r="H432" s="135">
        <v>105.05</v>
      </c>
      <c r="I432" s="92" t="s">
        <v>170</v>
      </c>
      <c r="J432" s="92">
        <f>VLOOKUP(B432,'[1]09.02.2026'!$C$1543:$J$2063,8,0)</f>
        <v>0</v>
      </c>
      <c r="K432" s="92">
        <f t="shared" si="19"/>
        <v>0</v>
      </c>
      <c r="L432" s="77"/>
      <c r="M432" s="77">
        <v>2</v>
      </c>
      <c r="N432" s="77">
        <v>2</v>
      </c>
      <c r="O432" s="77">
        <v>2</v>
      </c>
      <c r="P432" s="77">
        <v>1</v>
      </c>
      <c r="Q432" s="136">
        <v>2</v>
      </c>
      <c r="R432" s="136">
        <v>2</v>
      </c>
      <c r="S432" s="136"/>
      <c r="T432" s="73">
        <f t="shared" si="20"/>
        <v>0</v>
      </c>
      <c r="U432" s="73"/>
      <c r="V432" s="182"/>
      <c r="W432" s="163"/>
      <c r="X432" s="60">
        <f>VLOOKUP(B432,'[3]ВОМ КГ-3 СОЭКС'!$C$3:$G$2063,5,0)</f>
        <v>2808.3</v>
      </c>
      <c r="Y432" s="161">
        <f t="shared" si="18"/>
        <v>0</v>
      </c>
    </row>
    <row r="433" spans="1:25" x14ac:dyDescent="0.3">
      <c r="A433" s="131" t="s">
        <v>1347</v>
      </c>
      <c r="B433" s="132" t="s">
        <v>3132</v>
      </c>
      <c r="C433" s="132" t="s">
        <v>4686</v>
      </c>
      <c r="D433" s="92">
        <v>1</v>
      </c>
      <c r="E433" s="133">
        <v>271.5</v>
      </c>
      <c r="F433" s="134">
        <v>271.5</v>
      </c>
      <c r="G433" s="135">
        <v>9.98</v>
      </c>
      <c r="H433" s="135">
        <v>9.98</v>
      </c>
      <c r="I433" s="92" t="s">
        <v>165</v>
      </c>
      <c r="J433" s="92">
        <f>VLOOKUP(B433,'[1]09.02.2026'!$C$1543:$J$2063,8,0)</f>
        <v>0</v>
      </c>
      <c r="K433" s="92">
        <f t="shared" si="19"/>
        <v>0</v>
      </c>
      <c r="L433" s="77"/>
      <c r="M433" s="77"/>
      <c r="N433" s="77"/>
      <c r="O433" s="77"/>
      <c r="P433" s="77">
        <v>1</v>
      </c>
      <c r="Q433" s="136"/>
      <c r="R433" s="136"/>
      <c r="S433" s="136"/>
      <c r="T433" s="73">
        <f t="shared" si="20"/>
        <v>0</v>
      </c>
      <c r="U433" s="73"/>
      <c r="V433" s="182"/>
      <c r="W433" s="163"/>
      <c r="X433" s="60">
        <f>VLOOKUP(B433,'[3]ВОМ КГ-3 СОЭКС'!$C$3:$G$2063,5,0)</f>
        <v>271.5</v>
      </c>
      <c r="Y433" s="161">
        <f t="shared" si="18"/>
        <v>0</v>
      </c>
    </row>
    <row r="434" spans="1:25" x14ac:dyDescent="0.3">
      <c r="A434" s="131" t="s">
        <v>1350</v>
      </c>
      <c r="B434" s="132" t="s">
        <v>3133</v>
      </c>
      <c r="C434" s="132" t="s">
        <v>4687</v>
      </c>
      <c r="D434" s="92">
        <v>1</v>
      </c>
      <c r="E434" s="133">
        <v>164.6</v>
      </c>
      <c r="F434" s="134">
        <v>164.6</v>
      </c>
      <c r="G434" s="135">
        <v>6.15</v>
      </c>
      <c r="H434" s="135">
        <v>6.15</v>
      </c>
      <c r="I434" s="92" t="s">
        <v>170</v>
      </c>
      <c r="J434" s="92">
        <f>VLOOKUP(B434,'[1]09.02.2026'!$C$1543:$J$2063,8,0)</f>
        <v>0</v>
      </c>
      <c r="K434" s="92">
        <f t="shared" si="19"/>
        <v>0</v>
      </c>
      <c r="L434" s="77"/>
      <c r="M434" s="77"/>
      <c r="N434" s="77"/>
      <c r="O434" s="77"/>
      <c r="P434" s="77"/>
      <c r="Q434" s="136"/>
      <c r="R434" s="136"/>
      <c r="S434" s="136">
        <v>1</v>
      </c>
      <c r="T434" s="73">
        <f t="shared" si="20"/>
        <v>0</v>
      </c>
      <c r="U434" s="73"/>
      <c r="V434" s="182"/>
      <c r="W434" s="163"/>
      <c r="X434" s="60">
        <f>VLOOKUP(B434,'[3]ВОМ КГ-3 СОЭКС'!$C$3:$G$2063,5,0)</f>
        <v>164.6</v>
      </c>
      <c r="Y434" s="161">
        <f t="shared" si="18"/>
        <v>0</v>
      </c>
    </row>
    <row r="435" spans="1:25" x14ac:dyDescent="0.3">
      <c r="A435" s="131" t="s">
        <v>1353</v>
      </c>
      <c r="B435" s="132" t="s">
        <v>3134</v>
      </c>
      <c r="C435" s="132" t="s">
        <v>4688</v>
      </c>
      <c r="D435" s="92">
        <v>1</v>
      </c>
      <c r="E435" s="133">
        <v>163.19999999999999</v>
      </c>
      <c r="F435" s="134">
        <v>163.19999999999999</v>
      </c>
      <c r="G435" s="135">
        <v>6.01</v>
      </c>
      <c r="H435" s="135">
        <v>6.01</v>
      </c>
      <c r="I435" s="92" t="s">
        <v>170</v>
      </c>
      <c r="J435" s="92">
        <f>VLOOKUP(B435,'[1]09.02.2026'!$C$1543:$J$2063,8,0)</f>
        <v>0</v>
      </c>
      <c r="K435" s="92">
        <f t="shared" si="19"/>
        <v>0</v>
      </c>
      <c r="L435" s="77"/>
      <c r="M435" s="77"/>
      <c r="N435" s="77"/>
      <c r="O435" s="77"/>
      <c r="P435" s="77"/>
      <c r="Q435" s="136"/>
      <c r="R435" s="136"/>
      <c r="S435" s="136">
        <v>1</v>
      </c>
      <c r="T435" s="73">
        <f t="shared" si="20"/>
        <v>0</v>
      </c>
      <c r="U435" s="73"/>
      <c r="V435" s="182"/>
      <c r="W435" s="163"/>
      <c r="X435" s="60">
        <f>VLOOKUP(B435,'[3]ВОМ КГ-3 СОЭКС'!$C$3:$G$2063,5,0)</f>
        <v>163.19999999999999</v>
      </c>
      <c r="Y435" s="161">
        <f t="shared" si="18"/>
        <v>0</v>
      </c>
    </row>
    <row r="436" spans="1:25" x14ac:dyDescent="0.3">
      <c r="A436" s="131" t="s">
        <v>1356</v>
      </c>
      <c r="B436" s="132" t="s">
        <v>3135</v>
      </c>
      <c r="C436" s="132" t="s">
        <v>4689</v>
      </c>
      <c r="D436" s="92">
        <v>1</v>
      </c>
      <c r="E436" s="133">
        <v>304.8</v>
      </c>
      <c r="F436" s="134">
        <v>304.8</v>
      </c>
      <c r="G436" s="135">
        <v>8.0299999999999994</v>
      </c>
      <c r="H436" s="135">
        <v>8.0299999999999994</v>
      </c>
      <c r="I436" s="92" t="s">
        <v>170</v>
      </c>
      <c r="J436" s="92">
        <f>VLOOKUP(B436,'[1]09.02.2026'!$C$1543:$J$2063,8,0)</f>
        <v>0</v>
      </c>
      <c r="K436" s="92">
        <f t="shared" si="19"/>
        <v>0</v>
      </c>
      <c r="L436" s="77"/>
      <c r="M436" s="77">
        <v>1</v>
      </c>
      <c r="N436" s="77"/>
      <c r="O436" s="77"/>
      <c r="P436" s="77"/>
      <c r="Q436" s="136"/>
      <c r="R436" s="136"/>
      <c r="S436" s="136"/>
      <c r="T436" s="73">
        <f t="shared" si="20"/>
        <v>0</v>
      </c>
      <c r="U436" s="73"/>
      <c r="V436" s="182"/>
      <c r="W436" s="163"/>
      <c r="X436" s="60">
        <f>VLOOKUP(B436,'[3]ВОМ КГ-3 СОЭКС'!$C$3:$G$2063,5,0)</f>
        <v>304.8</v>
      </c>
      <c r="Y436" s="161">
        <f t="shared" si="18"/>
        <v>0</v>
      </c>
    </row>
    <row r="437" spans="1:25" x14ac:dyDescent="0.3">
      <c r="A437" s="131" t="s">
        <v>1359</v>
      </c>
      <c r="B437" s="132" t="s">
        <v>3136</v>
      </c>
      <c r="C437" s="132" t="s">
        <v>4690</v>
      </c>
      <c r="D437" s="92">
        <v>1</v>
      </c>
      <c r="E437" s="133">
        <v>264.3</v>
      </c>
      <c r="F437" s="134">
        <v>264.3</v>
      </c>
      <c r="G437" s="135">
        <v>6.98</v>
      </c>
      <c r="H437" s="135">
        <v>6.98</v>
      </c>
      <c r="I437" s="92" t="s">
        <v>170</v>
      </c>
      <c r="J437" s="92">
        <f>VLOOKUP(B437,'[1]09.02.2026'!$C$1543:$J$2063,8,0)</f>
        <v>0</v>
      </c>
      <c r="K437" s="92">
        <f t="shared" si="19"/>
        <v>0</v>
      </c>
      <c r="L437" s="77"/>
      <c r="M437" s="77">
        <v>1</v>
      </c>
      <c r="N437" s="77"/>
      <c r="O437" s="77"/>
      <c r="P437" s="77"/>
      <c r="Q437" s="136"/>
      <c r="R437" s="136"/>
      <c r="S437" s="136"/>
      <c r="T437" s="73">
        <f t="shared" si="20"/>
        <v>0</v>
      </c>
      <c r="U437" s="73"/>
      <c r="V437" s="182"/>
      <c r="W437" s="163"/>
      <c r="X437" s="60">
        <f>VLOOKUP(B437,'[3]ВОМ КГ-3 СОЭКС'!$C$3:$G$2063,5,0)</f>
        <v>264.3</v>
      </c>
      <c r="Y437" s="161">
        <f t="shared" si="18"/>
        <v>0</v>
      </c>
    </row>
    <row r="438" spans="1:25" x14ac:dyDescent="0.3">
      <c r="A438" s="131" t="s">
        <v>1362</v>
      </c>
      <c r="B438" s="132" t="s">
        <v>3137</v>
      </c>
      <c r="C438" s="132" t="s">
        <v>4691</v>
      </c>
      <c r="D438" s="92">
        <v>1</v>
      </c>
      <c r="E438" s="133">
        <v>262.3</v>
      </c>
      <c r="F438" s="134">
        <v>262.3</v>
      </c>
      <c r="G438" s="135">
        <v>6.91</v>
      </c>
      <c r="H438" s="135">
        <v>6.91</v>
      </c>
      <c r="I438" s="92" t="s">
        <v>170</v>
      </c>
      <c r="J438" s="92">
        <f>VLOOKUP(B438,'[1]09.02.2026'!$C$1543:$J$2063,8,0)</f>
        <v>0</v>
      </c>
      <c r="K438" s="92">
        <f t="shared" si="19"/>
        <v>0</v>
      </c>
      <c r="L438" s="77"/>
      <c r="M438" s="77"/>
      <c r="N438" s="77">
        <v>1</v>
      </c>
      <c r="O438" s="77"/>
      <c r="P438" s="77"/>
      <c r="Q438" s="136"/>
      <c r="R438" s="136"/>
      <c r="S438" s="136"/>
      <c r="T438" s="73">
        <f t="shared" si="20"/>
        <v>0</v>
      </c>
      <c r="U438" s="73"/>
      <c r="V438" s="182"/>
      <c r="W438" s="163"/>
      <c r="X438" s="60">
        <f>VLOOKUP(B438,'[3]ВОМ КГ-3 СОЭКС'!$C$3:$G$2063,5,0)</f>
        <v>262.3</v>
      </c>
      <c r="Y438" s="161">
        <f t="shared" si="18"/>
        <v>0</v>
      </c>
    </row>
    <row r="439" spans="1:25" x14ac:dyDescent="0.3">
      <c r="A439" s="131" t="s">
        <v>1365</v>
      </c>
      <c r="B439" s="132" t="s">
        <v>3138</v>
      </c>
      <c r="C439" s="132" t="s">
        <v>4692</v>
      </c>
      <c r="D439" s="92">
        <v>1</v>
      </c>
      <c r="E439" s="133">
        <v>264.3</v>
      </c>
      <c r="F439" s="134">
        <v>264.3</v>
      </c>
      <c r="G439" s="135">
        <v>6.98</v>
      </c>
      <c r="H439" s="135">
        <v>6.98</v>
      </c>
      <c r="I439" s="92" t="s">
        <v>170</v>
      </c>
      <c r="J439" s="92">
        <f>VLOOKUP(B439,'[1]09.02.2026'!$C$1543:$J$2063,8,0)</f>
        <v>0</v>
      </c>
      <c r="K439" s="92">
        <f t="shared" si="19"/>
        <v>0</v>
      </c>
      <c r="L439" s="77"/>
      <c r="M439" s="77"/>
      <c r="N439" s="77">
        <v>1</v>
      </c>
      <c r="O439" s="77"/>
      <c r="P439" s="77"/>
      <c r="Q439" s="136"/>
      <c r="R439" s="136"/>
      <c r="S439" s="136"/>
      <c r="T439" s="73">
        <f t="shared" si="20"/>
        <v>0</v>
      </c>
      <c r="U439" s="73"/>
      <c r="V439" s="182"/>
      <c r="W439" s="163"/>
      <c r="X439" s="60">
        <f>VLOOKUP(B439,'[3]ВОМ КГ-3 СОЭКС'!$C$3:$G$2063,5,0)</f>
        <v>264.3</v>
      </c>
      <c r="Y439" s="161">
        <f t="shared" si="18"/>
        <v>0</v>
      </c>
    </row>
    <row r="440" spans="1:25" x14ac:dyDescent="0.3">
      <c r="A440" s="131" t="s">
        <v>1368</v>
      </c>
      <c r="B440" s="132" t="s">
        <v>3139</v>
      </c>
      <c r="C440" s="132" t="s">
        <v>4693</v>
      </c>
      <c r="D440" s="92">
        <v>1</v>
      </c>
      <c r="E440" s="133">
        <v>264.3</v>
      </c>
      <c r="F440" s="134">
        <v>264.3</v>
      </c>
      <c r="G440" s="135">
        <v>6.98</v>
      </c>
      <c r="H440" s="135">
        <v>6.98</v>
      </c>
      <c r="I440" s="92" t="s">
        <v>170</v>
      </c>
      <c r="J440" s="92">
        <f>VLOOKUP(B440,'[1]09.02.2026'!$C$1543:$J$2063,8,0)</f>
        <v>0</v>
      </c>
      <c r="K440" s="92">
        <f t="shared" si="19"/>
        <v>0</v>
      </c>
      <c r="L440" s="77"/>
      <c r="M440" s="77"/>
      <c r="N440" s="77"/>
      <c r="O440" s="77">
        <v>1</v>
      </c>
      <c r="P440" s="77"/>
      <c r="Q440" s="136"/>
      <c r="R440" s="136"/>
      <c r="S440" s="136"/>
      <c r="T440" s="73">
        <f t="shared" si="20"/>
        <v>0</v>
      </c>
      <c r="U440" s="73"/>
      <c r="V440" s="182"/>
      <c r="W440" s="163"/>
      <c r="X440" s="60">
        <f>VLOOKUP(B440,'[3]ВОМ КГ-3 СОЭКС'!$C$3:$G$2063,5,0)</f>
        <v>264.3</v>
      </c>
      <c r="Y440" s="161">
        <f t="shared" si="18"/>
        <v>0</v>
      </c>
    </row>
    <row r="441" spans="1:25" x14ac:dyDescent="0.3">
      <c r="A441" s="131" t="s">
        <v>1371</v>
      </c>
      <c r="B441" s="132" t="s">
        <v>3140</v>
      </c>
      <c r="C441" s="132" t="s">
        <v>4694</v>
      </c>
      <c r="D441" s="92">
        <v>1</v>
      </c>
      <c r="E441" s="133">
        <v>261.39999999999998</v>
      </c>
      <c r="F441" s="134">
        <v>261.39999999999998</v>
      </c>
      <c r="G441" s="135">
        <v>6.89</v>
      </c>
      <c r="H441" s="135">
        <v>6.89</v>
      </c>
      <c r="I441" s="92" t="s">
        <v>170</v>
      </c>
      <c r="J441" s="92">
        <f>VLOOKUP(B441,'[1]09.02.2026'!$C$1543:$J$2063,8,0)</f>
        <v>0</v>
      </c>
      <c r="K441" s="92">
        <f t="shared" si="19"/>
        <v>0</v>
      </c>
      <c r="L441" s="77"/>
      <c r="M441" s="77"/>
      <c r="N441" s="77"/>
      <c r="O441" s="77">
        <v>1</v>
      </c>
      <c r="P441" s="77"/>
      <c r="Q441" s="136"/>
      <c r="R441" s="136"/>
      <c r="S441" s="136"/>
      <c r="T441" s="73">
        <f t="shared" si="20"/>
        <v>0</v>
      </c>
      <c r="U441" s="73"/>
      <c r="V441" s="182"/>
      <c r="W441" s="163"/>
      <c r="X441" s="60">
        <f>VLOOKUP(B441,'[3]ВОМ КГ-3 СОЭКС'!$C$3:$G$2063,5,0)</f>
        <v>261.39999999999998</v>
      </c>
      <c r="Y441" s="161">
        <f t="shared" si="18"/>
        <v>0</v>
      </c>
    </row>
    <row r="442" spans="1:25" x14ac:dyDescent="0.3">
      <c r="A442" s="131" t="s">
        <v>1374</v>
      </c>
      <c r="B442" s="132" t="s">
        <v>3141</v>
      </c>
      <c r="C442" s="132" t="s">
        <v>4695</v>
      </c>
      <c r="D442" s="92">
        <v>1</v>
      </c>
      <c r="E442" s="133">
        <v>265</v>
      </c>
      <c r="F442" s="134">
        <v>265</v>
      </c>
      <c r="G442" s="135">
        <v>7</v>
      </c>
      <c r="H442" s="135">
        <v>7</v>
      </c>
      <c r="I442" s="92" t="s">
        <v>170</v>
      </c>
      <c r="J442" s="92">
        <f>VLOOKUP(B442,'[1]09.02.2026'!$C$1543:$J$2063,8,0)</f>
        <v>0</v>
      </c>
      <c r="K442" s="92">
        <f t="shared" si="19"/>
        <v>0</v>
      </c>
      <c r="L442" s="77"/>
      <c r="M442" s="77"/>
      <c r="N442" s="77"/>
      <c r="O442" s="77"/>
      <c r="P442" s="77">
        <v>1</v>
      </c>
      <c r="Q442" s="136"/>
      <c r="R442" s="136"/>
      <c r="S442" s="136"/>
      <c r="T442" s="73">
        <f t="shared" si="20"/>
        <v>0</v>
      </c>
      <c r="U442" s="73"/>
      <c r="V442" s="182"/>
      <c r="W442" s="163"/>
      <c r="X442" s="60">
        <f>VLOOKUP(B442,'[3]ВОМ КГ-3 СОЭКС'!$C$3:$G$2063,5,0)</f>
        <v>265</v>
      </c>
      <c r="Y442" s="161">
        <f t="shared" si="18"/>
        <v>0</v>
      </c>
    </row>
    <row r="443" spans="1:25" x14ac:dyDescent="0.3">
      <c r="A443" s="131" t="s">
        <v>1377</v>
      </c>
      <c r="B443" s="132" t="s">
        <v>3142</v>
      </c>
      <c r="C443" s="132" t="s">
        <v>4696</v>
      </c>
      <c r="D443" s="92">
        <v>1</v>
      </c>
      <c r="E443" s="133">
        <v>264.3</v>
      </c>
      <c r="F443" s="134">
        <v>264.3</v>
      </c>
      <c r="G443" s="135">
        <v>6.98</v>
      </c>
      <c r="H443" s="135">
        <v>6.98</v>
      </c>
      <c r="I443" s="92" t="s">
        <v>170</v>
      </c>
      <c r="J443" s="92">
        <f>VLOOKUP(B443,'[1]09.02.2026'!$C$1543:$J$2063,8,0)</f>
        <v>0</v>
      </c>
      <c r="K443" s="92">
        <f t="shared" si="19"/>
        <v>0</v>
      </c>
      <c r="L443" s="77"/>
      <c r="M443" s="77"/>
      <c r="N443" s="77"/>
      <c r="O443" s="77"/>
      <c r="P443" s="77">
        <v>1</v>
      </c>
      <c r="Q443" s="136"/>
      <c r="R443" s="136"/>
      <c r="S443" s="136"/>
      <c r="T443" s="73">
        <f t="shared" si="20"/>
        <v>0</v>
      </c>
      <c r="U443" s="73"/>
      <c r="V443" s="182"/>
      <c r="W443" s="163"/>
      <c r="X443" s="60">
        <f>VLOOKUP(B443,'[3]ВОМ КГ-3 СОЭКС'!$C$3:$G$2063,5,0)</f>
        <v>264.3</v>
      </c>
      <c r="Y443" s="161">
        <f t="shared" si="18"/>
        <v>0</v>
      </c>
    </row>
    <row r="444" spans="1:25" x14ac:dyDescent="0.3">
      <c r="A444" s="131" t="s">
        <v>1380</v>
      </c>
      <c r="B444" s="132" t="s">
        <v>3143</v>
      </c>
      <c r="C444" s="132" t="s">
        <v>4697</v>
      </c>
      <c r="D444" s="92">
        <v>1</v>
      </c>
      <c r="E444" s="133">
        <v>263.3</v>
      </c>
      <c r="F444" s="134">
        <v>263.3</v>
      </c>
      <c r="G444" s="135">
        <v>6.95</v>
      </c>
      <c r="H444" s="135">
        <v>6.95</v>
      </c>
      <c r="I444" s="92" t="s">
        <v>170</v>
      </c>
      <c r="J444" s="92">
        <f>VLOOKUP(B444,'[1]09.02.2026'!$C$1543:$J$2063,8,0)</f>
        <v>0</v>
      </c>
      <c r="K444" s="92">
        <f t="shared" si="19"/>
        <v>0</v>
      </c>
      <c r="L444" s="77"/>
      <c r="M444" s="77"/>
      <c r="N444" s="77"/>
      <c r="O444" s="77"/>
      <c r="P444" s="77"/>
      <c r="Q444" s="136">
        <v>1</v>
      </c>
      <c r="R444" s="136"/>
      <c r="S444" s="136"/>
      <c r="T444" s="73">
        <f t="shared" si="20"/>
        <v>0</v>
      </c>
      <c r="U444" s="73"/>
      <c r="V444" s="182"/>
      <c r="W444" s="163"/>
      <c r="X444" s="60">
        <f>VLOOKUP(B444,'[3]ВОМ КГ-3 СОЭКС'!$C$3:$G$2063,5,0)</f>
        <v>263.3</v>
      </c>
      <c r="Y444" s="161">
        <f t="shared" si="18"/>
        <v>0</v>
      </c>
    </row>
    <row r="445" spans="1:25" x14ac:dyDescent="0.3">
      <c r="A445" s="131" t="s">
        <v>1383</v>
      </c>
      <c r="B445" s="132" t="s">
        <v>3144</v>
      </c>
      <c r="C445" s="132" t="s">
        <v>4698</v>
      </c>
      <c r="D445" s="92">
        <v>1</v>
      </c>
      <c r="E445" s="133">
        <v>263.3</v>
      </c>
      <c r="F445" s="134">
        <v>263.3</v>
      </c>
      <c r="G445" s="135">
        <v>6.95</v>
      </c>
      <c r="H445" s="135">
        <v>6.95</v>
      </c>
      <c r="I445" s="92" t="s">
        <v>170</v>
      </c>
      <c r="J445" s="92">
        <f>VLOOKUP(B445,'[1]09.02.2026'!$C$1543:$J$2063,8,0)</f>
        <v>0</v>
      </c>
      <c r="K445" s="92">
        <f t="shared" si="19"/>
        <v>0</v>
      </c>
      <c r="L445" s="77"/>
      <c r="M445" s="77"/>
      <c r="N445" s="77"/>
      <c r="O445" s="77"/>
      <c r="P445" s="77"/>
      <c r="Q445" s="136">
        <v>1</v>
      </c>
      <c r="R445" s="136"/>
      <c r="S445" s="136"/>
      <c r="T445" s="73">
        <f t="shared" si="20"/>
        <v>0</v>
      </c>
      <c r="U445" s="73"/>
      <c r="V445" s="182"/>
      <c r="W445" s="163"/>
      <c r="X445" s="60">
        <f>VLOOKUP(B445,'[3]ВОМ КГ-3 СОЭКС'!$C$3:$G$2063,5,0)</f>
        <v>263.3</v>
      </c>
      <c r="Y445" s="161">
        <f t="shared" si="18"/>
        <v>0</v>
      </c>
    </row>
    <row r="446" spans="1:25" x14ac:dyDescent="0.3">
      <c r="A446" s="131" t="s">
        <v>1386</v>
      </c>
      <c r="B446" s="132" t="s">
        <v>3145</v>
      </c>
      <c r="C446" s="132" t="s">
        <v>4699</v>
      </c>
      <c r="D446" s="92">
        <v>1</v>
      </c>
      <c r="E446" s="133">
        <v>264.3</v>
      </c>
      <c r="F446" s="134">
        <v>264.3</v>
      </c>
      <c r="G446" s="135">
        <v>6.98</v>
      </c>
      <c r="H446" s="135">
        <v>6.98</v>
      </c>
      <c r="I446" s="92" t="s">
        <v>170</v>
      </c>
      <c r="J446" s="92">
        <f>VLOOKUP(B446,'[1]09.02.2026'!$C$1543:$J$2063,8,0)</f>
        <v>0</v>
      </c>
      <c r="K446" s="92">
        <f t="shared" si="19"/>
        <v>0</v>
      </c>
      <c r="L446" s="77"/>
      <c r="M446" s="77"/>
      <c r="N446" s="77"/>
      <c r="O446" s="77"/>
      <c r="P446" s="77"/>
      <c r="Q446" s="136"/>
      <c r="R446" s="136">
        <v>1</v>
      </c>
      <c r="S446" s="136"/>
      <c r="T446" s="73">
        <f t="shared" si="20"/>
        <v>0</v>
      </c>
      <c r="U446" s="73"/>
      <c r="V446" s="182"/>
      <c r="W446" s="163"/>
      <c r="X446" s="60">
        <f>VLOOKUP(B446,'[3]ВОМ КГ-3 СОЭКС'!$C$3:$G$2063,5,0)</f>
        <v>264.3</v>
      </c>
      <c r="Y446" s="161">
        <f t="shared" si="18"/>
        <v>0</v>
      </c>
    </row>
    <row r="447" spans="1:25" x14ac:dyDescent="0.3">
      <c r="A447" s="131" t="s">
        <v>1389</v>
      </c>
      <c r="B447" s="132" t="s">
        <v>3146</v>
      </c>
      <c r="C447" s="132" t="s">
        <v>4700</v>
      </c>
      <c r="D447" s="92">
        <v>1</v>
      </c>
      <c r="E447" s="133">
        <v>263.3</v>
      </c>
      <c r="F447" s="134">
        <v>263.3</v>
      </c>
      <c r="G447" s="135">
        <v>6.95</v>
      </c>
      <c r="H447" s="135">
        <v>6.95</v>
      </c>
      <c r="I447" s="92" t="s">
        <v>170</v>
      </c>
      <c r="J447" s="92">
        <f>VLOOKUP(B447,'[1]09.02.2026'!$C$1543:$J$2063,8,0)</f>
        <v>0</v>
      </c>
      <c r="K447" s="92">
        <f t="shared" si="19"/>
        <v>0</v>
      </c>
      <c r="L447" s="77"/>
      <c r="M447" s="77"/>
      <c r="N447" s="77"/>
      <c r="O447" s="77"/>
      <c r="P447" s="77"/>
      <c r="Q447" s="136"/>
      <c r="R447" s="136">
        <v>1</v>
      </c>
      <c r="S447" s="136"/>
      <c r="T447" s="73">
        <f t="shared" si="20"/>
        <v>0</v>
      </c>
      <c r="U447" s="73"/>
      <c r="V447" s="182"/>
      <c r="W447" s="163"/>
      <c r="X447" s="60">
        <f>VLOOKUP(B447,'[3]ВОМ КГ-3 СОЭКС'!$C$3:$G$2063,5,0)</f>
        <v>263.3</v>
      </c>
      <c r="Y447" s="161">
        <f t="shared" si="18"/>
        <v>0</v>
      </c>
    </row>
    <row r="448" spans="1:25" x14ac:dyDescent="0.3">
      <c r="A448" s="131" t="s">
        <v>1392</v>
      </c>
      <c r="B448" s="132" t="s">
        <v>3147</v>
      </c>
      <c r="C448" s="132" t="s">
        <v>4701</v>
      </c>
      <c r="D448" s="92">
        <v>1</v>
      </c>
      <c r="E448" s="133">
        <v>178.4</v>
      </c>
      <c r="F448" s="134">
        <v>178.4</v>
      </c>
      <c r="G448" s="135">
        <v>4.75</v>
      </c>
      <c r="H448" s="135">
        <v>4.75</v>
      </c>
      <c r="I448" s="92" t="s">
        <v>170</v>
      </c>
      <c r="J448" s="92">
        <f>VLOOKUP(B448,'[1]09.02.2026'!$C$1543:$J$2063,8,0)</f>
        <v>0</v>
      </c>
      <c r="K448" s="92">
        <f t="shared" si="19"/>
        <v>0</v>
      </c>
      <c r="L448" s="77"/>
      <c r="M448" s="77"/>
      <c r="N448" s="77"/>
      <c r="O448" s="77"/>
      <c r="P448" s="77"/>
      <c r="Q448" s="136"/>
      <c r="R448" s="136"/>
      <c r="S448" s="136">
        <v>1</v>
      </c>
      <c r="T448" s="73">
        <f t="shared" si="20"/>
        <v>0</v>
      </c>
      <c r="U448" s="73"/>
      <c r="V448" s="182"/>
      <c r="W448" s="163"/>
      <c r="X448" s="60">
        <f>VLOOKUP(B448,'[3]ВОМ КГ-3 СОЭКС'!$C$3:$G$2063,5,0)</f>
        <v>178.4</v>
      </c>
      <c r="Y448" s="161">
        <f t="shared" si="18"/>
        <v>0</v>
      </c>
    </row>
    <row r="449" spans="1:25" x14ac:dyDescent="0.3">
      <c r="A449" s="131" t="s">
        <v>1395</v>
      </c>
      <c r="B449" s="132" t="s">
        <v>3148</v>
      </c>
      <c r="C449" s="132" t="s">
        <v>4702</v>
      </c>
      <c r="D449" s="92">
        <v>1</v>
      </c>
      <c r="E449" s="133">
        <v>276.39999999999998</v>
      </c>
      <c r="F449" s="134">
        <v>276.39999999999998</v>
      </c>
      <c r="G449" s="135">
        <v>9.2799999999999994</v>
      </c>
      <c r="H449" s="135">
        <v>9.2799999999999994</v>
      </c>
      <c r="I449" s="92" t="s">
        <v>170</v>
      </c>
      <c r="J449" s="92">
        <f>VLOOKUP(B449,'[1]09.02.2026'!$C$1543:$J$2063,8,0)</f>
        <v>0</v>
      </c>
      <c r="K449" s="92">
        <f t="shared" si="19"/>
        <v>0</v>
      </c>
      <c r="L449" s="77"/>
      <c r="M449" s="77">
        <v>1</v>
      </c>
      <c r="N449" s="77"/>
      <c r="O449" s="77"/>
      <c r="P449" s="77"/>
      <c r="Q449" s="136"/>
      <c r="R449" s="136"/>
      <c r="S449" s="136"/>
      <c r="T449" s="73">
        <f t="shared" si="20"/>
        <v>0</v>
      </c>
      <c r="U449" s="73"/>
      <c r="V449" s="182"/>
      <c r="W449" s="163"/>
      <c r="X449" s="60">
        <f>VLOOKUP(B449,'[3]ВОМ КГ-3 СОЭКС'!$C$3:$G$2063,5,0)</f>
        <v>276.39999999999998</v>
      </c>
      <c r="Y449" s="161">
        <f t="shared" si="18"/>
        <v>0</v>
      </c>
    </row>
    <row r="450" spans="1:25" x14ac:dyDescent="0.3">
      <c r="A450" s="131" t="s">
        <v>1398</v>
      </c>
      <c r="B450" s="132" t="s">
        <v>3149</v>
      </c>
      <c r="C450" s="132" t="s">
        <v>4703</v>
      </c>
      <c r="D450" s="92">
        <v>11</v>
      </c>
      <c r="E450" s="133">
        <v>231.4</v>
      </c>
      <c r="F450" s="134">
        <v>2545.4</v>
      </c>
      <c r="G450" s="135">
        <v>7.76</v>
      </c>
      <c r="H450" s="135">
        <v>85.36</v>
      </c>
      <c r="I450" s="92" t="s">
        <v>170</v>
      </c>
      <c r="J450" s="92">
        <f>VLOOKUP(B450,'[1]09.02.2026'!$C$1543:$J$2063,8,0)</f>
        <v>0</v>
      </c>
      <c r="K450" s="92">
        <f t="shared" si="19"/>
        <v>0</v>
      </c>
      <c r="L450" s="77"/>
      <c r="M450" s="77">
        <v>1</v>
      </c>
      <c r="N450" s="77">
        <v>2</v>
      </c>
      <c r="O450" s="77">
        <v>2</v>
      </c>
      <c r="P450" s="77">
        <v>2</v>
      </c>
      <c r="Q450" s="136">
        <v>2</v>
      </c>
      <c r="R450" s="136">
        <v>2</v>
      </c>
      <c r="S450" s="136"/>
      <c r="T450" s="73">
        <f t="shared" si="20"/>
        <v>0</v>
      </c>
      <c r="U450" s="73"/>
      <c r="V450" s="182"/>
      <c r="W450" s="163"/>
      <c r="X450" s="60">
        <f>VLOOKUP(B450,'[3]ВОМ КГ-3 СОЭКС'!$C$3:$G$2063,5,0)</f>
        <v>2545.4</v>
      </c>
      <c r="Y450" s="161">
        <f t="shared" si="18"/>
        <v>0</v>
      </c>
    </row>
    <row r="451" spans="1:25" x14ac:dyDescent="0.3">
      <c r="A451" s="131" t="s">
        <v>1401</v>
      </c>
      <c r="B451" s="132" t="s">
        <v>3150</v>
      </c>
      <c r="C451" s="132" t="s">
        <v>4704</v>
      </c>
      <c r="D451" s="92">
        <v>1</v>
      </c>
      <c r="E451" s="133">
        <v>151.5</v>
      </c>
      <c r="F451" s="134">
        <v>151.5</v>
      </c>
      <c r="G451" s="135">
        <v>5.03</v>
      </c>
      <c r="H451" s="135">
        <v>5.03</v>
      </c>
      <c r="I451" s="92" t="s">
        <v>170</v>
      </c>
      <c r="J451" s="92">
        <f>VLOOKUP(B451,'[1]09.02.2026'!$C$1543:$J$2063,8,0)</f>
        <v>0</v>
      </c>
      <c r="K451" s="92">
        <f t="shared" si="19"/>
        <v>0</v>
      </c>
      <c r="L451" s="77"/>
      <c r="M451" s="77"/>
      <c r="N451" s="77"/>
      <c r="O451" s="77"/>
      <c r="P451" s="77"/>
      <c r="Q451" s="136"/>
      <c r="R451" s="136"/>
      <c r="S451" s="136">
        <v>1</v>
      </c>
      <c r="T451" s="73">
        <f t="shared" si="20"/>
        <v>0</v>
      </c>
      <c r="U451" s="73"/>
      <c r="V451" s="182"/>
      <c r="W451" s="163"/>
      <c r="X451" s="60">
        <f>VLOOKUP(B451,'[3]ВОМ КГ-3 СОЭКС'!$C$3:$G$2063,5,0)</f>
        <v>151.5</v>
      </c>
      <c r="Y451" s="161">
        <f t="shared" ref="Y451:Y514" si="21">F451-X451</f>
        <v>0</v>
      </c>
    </row>
    <row r="452" spans="1:25" x14ac:dyDescent="0.3">
      <c r="A452" s="131" t="s">
        <v>1404</v>
      </c>
      <c r="B452" s="132" t="s">
        <v>3151</v>
      </c>
      <c r="C452" s="132" t="s">
        <v>4705</v>
      </c>
      <c r="D452" s="92">
        <v>1</v>
      </c>
      <c r="E452" s="133">
        <v>215.5</v>
      </c>
      <c r="F452" s="134">
        <v>215.5</v>
      </c>
      <c r="G452" s="135">
        <v>5.78</v>
      </c>
      <c r="H452" s="135">
        <v>5.78</v>
      </c>
      <c r="I452" s="92" t="s">
        <v>170</v>
      </c>
      <c r="J452" s="92">
        <f>VLOOKUP(B452,'[1]09.02.2026'!$C$1543:$J$2063,8,0)</f>
        <v>0</v>
      </c>
      <c r="K452" s="92">
        <f t="shared" ref="K452:K515" si="22">J452*E452</f>
        <v>0</v>
      </c>
      <c r="L452" s="77"/>
      <c r="M452" s="77"/>
      <c r="N452" s="77"/>
      <c r="O452" s="77"/>
      <c r="P452" s="77"/>
      <c r="Q452" s="136"/>
      <c r="R452" s="136"/>
      <c r="S452" s="136"/>
      <c r="T452" s="73">
        <f t="shared" ref="T452:T515" si="23">D452-L452-M452-N452-O452-P452-Q452-R452-S452</f>
        <v>1</v>
      </c>
      <c r="U452" s="73" t="s">
        <v>1772</v>
      </c>
      <c r="V452" s="182"/>
      <c r="W452" s="163"/>
      <c r="X452" s="60">
        <f>VLOOKUP(B452,'[3]ВОМ КГ-3 СОЭКС'!$C$3:$G$2063,5,0)</f>
        <v>215.5</v>
      </c>
      <c r="Y452" s="161">
        <f t="shared" si="21"/>
        <v>0</v>
      </c>
    </row>
    <row r="453" spans="1:25" x14ac:dyDescent="0.3">
      <c r="A453" s="131" t="s">
        <v>1407</v>
      </c>
      <c r="B453" s="132" t="s">
        <v>3152</v>
      </c>
      <c r="C453" s="132" t="s">
        <v>4706</v>
      </c>
      <c r="D453" s="92">
        <v>11</v>
      </c>
      <c r="E453" s="133">
        <v>181</v>
      </c>
      <c r="F453" s="134">
        <v>1991</v>
      </c>
      <c r="G453" s="135">
        <v>4.83</v>
      </c>
      <c r="H453" s="135">
        <v>53.13</v>
      </c>
      <c r="I453" s="92" t="s">
        <v>170</v>
      </c>
      <c r="J453" s="92">
        <f>VLOOKUP(B453,'[1]09.02.2026'!$C$1543:$J$2063,8,0)</f>
        <v>0</v>
      </c>
      <c r="K453" s="92">
        <f t="shared" si="22"/>
        <v>0</v>
      </c>
      <c r="L453" s="77">
        <v>2</v>
      </c>
      <c r="M453" s="77">
        <v>2</v>
      </c>
      <c r="N453" s="77">
        <v>2</v>
      </c>
      <c r="O453" s="77">
        <v>2</v>
      </c>
      <c r="P453" s="77">
        <v>2</v>
      </c>
      <c r="Q453" s="136">
        <v>2</v>
      </c>
      <c r="R453" s="136">
        <v>2</v>
      </c>
      <c r="S453" s="136">
        <v>2</v>
      </c>
      <c r="T453" s="73">
        <f t="shared" si="23"/>
        <v>-5</v>
      </c>
      <c r="U453" s="73" t="s">
        <v>4707</v>
      </c>
      <c r="V453" s="182"/>
      <c r="W453" s="163"/>
      <c r="X453" s="60">
        <f>VLOOKUP(B453,'[3]ВОМ КГ-3 СОЭКС'!$C$3:$G$2063,5,0)</f>
        <v>1991</v>
      </c>
      <c r="Y453" s="161">
        <f t="shared" si="21"/>
        <v>0</v>
      </c>
    </row>
    <row r="454" spans="1:25" x14ac:dyDescent="0.3">
      <c r="A454" s="131" t="s">
        <v>1410</v>
      </c>
      <c r="B454" s="132" t="s">
        <v>3153</v>
      </c>
      <c r="C454" s="132" t="s">
        <v>4708</v>
      </c>
      <c r="D454" s="92">
        <v>1</v>
      </c>
      <c r="E454" s="133">
        <v>125</v>
      </c>
      <c r="F454" s="134">
        <v>125</v>
      </c>
      <c r="G454" s="135">
        <v>3.37</v>
      </c>
      <c r="H454" s="135">
        <v>3.37</v>
      </c>
      <c r="I454" s="92" t="s">
        <v>170</v>
      </c>
      <c r="J454" s="92">
        <f>VLOOKUP(B454,'[1]09.02.2026'!$C$1543:$J$2063,8,0)</f>
        <v>0</v>
      </c>
      <c r="K454" s="92">
        <f t="shared" si="22"/>
        <v>0</v>
      </c>
      <c r="L454" s="77"/>
      <c r="M454" s="77"/>
      <c r="N454" s="77"/>
      <c r="O454" s="77"/>
      <c r="P454" s="77"/>
      <c r="Q454" s="136"/>
      <c r="R454" s="136"/>
      <c r="S454" s="136"/>
      <c r="T454" s="73">
        <f t="shared" si="23"/>
        <v>1</v>
      </c>
      <c r="U454" s="73" t="s">
        <v>1772</v>
      </c>
      <c r="V454" s="182"/>
      <c r="W454" s="163"/>
      <c r="X454" s="60">
        <f>VLOOKUP(B454,'[3]ВОМ КГ-3 СОЭКС'!$C$3:$G$2063,5,0)</f>
        <v>125</v>
      </c>
      <c r="Y454" s="161">
        <f t="shared" si="21"/>
        <v>0</v>
      </c>
    </row>
    <row r="455" spans="1:25" x14ac:dyDescent="0.3">
      <c r="A455" s="131" t="s">
        <v>1413</v>
      </c>
      <c r="B455" s="132" t="s">
        <v>3154</v>
      </c>
      <c r="C455" s="132" t="s">
        <v>4709</v>
      </c>
      <c r="D455" s="92">
        <v>1</v>
      </c>
      <c r="E455" s="133">
        <v>14.3</v>
      </c>
      <c r="F455" s="134">
        <v>14.3</v>
      </c>
      <c r="G455" s="135">
        <v>0.4</v>
      </c>
      <c r="H455" s="135">
        <v>0.4</v>
      </c>
      <c r="I455" s="92" t="s">
        <v>170</v>
      </c>
      <c r="J455" s="92">
        <f>VLOOKUP(B455,'[1]09.02.2026'!$C$1543:$J$2063,8,0)</f>
        <v>0</v>
      </c>
      <c r="K455" s="92">
        <f t="shared" si="22"/>
        <v>0</v>
      </c>
      <c r="L455" s="77">
        <v>1</v>
      </c>
      <c r="M455" s="77"/>
      <c r="N455" s="77"/>
      <c r="O455" s="77"/>
      <c r="P455" s="77"/>
      <c r="Q455" s="136"/>
      <c r="R455" s="136"/>
      <c r="S455" s="136"/>
      <c r="T455" s="73">
        <f t="shared" si="23"/>
        <v>0</v>
      </c>
      <c r="U455" s="73"/>
      <c r="V455" s="182"/>
      <c r="W455" s="163"/>
      <c r="X455" s="60">
        <f>VLOOKUP(B455,'[3]ВОМ КГ-3 СОЭКС'!$C$3:$G$2063,5,0)</f>
        <v>14.3</v>
      </c>
      <c r="Y455" s="161">
        <f t="shared" si="21"/>
        <v>0</v>
      </c>
    </row>
    <row r="456" spans="1:25" x14ac:dyDescent="0.3">
      <c r="A456" s="131" t="s">
        <v>1416</v>
      </c>
      <c r="B456" s="132" t="s">
        <v>3155</v>
      </c>
      <c r="C456" s="132" t="s">
        <v>4710</v>
      </c>
      <c r="D456" s="92">
        <v>4</v>
      </c>
      <c r="E456" s="133">
        <v>16.100000000000001</v>
      </c>
      <c r="F456" s="134">
        <v>64.400000000000006</v>
      </c>
      <c r="G456" s="135">
        <v>0.44</v>
      </c>
      <c r="H456" s="135">
        <v>1.76</v>
      </c>
      <c r="I456" s="92" t="s">
        <v>170</v>
      </c>
      <c r="J456" s="92">
        <f>VLOOKUP(B456,'[1]09.02.2026'!$C$1543:$J$2063,8,0)</f>
        <v>0</v>
      </c>
      <c r="K456" s="92">
        <f t="shared" si="22"/>
        <v>0</v>
      </c>
      <c r="L456" s="77">
        <v>4</v>
      </c>
      <c r="M456" s="77"/>
      <c r="N456" s="77"/>
      <c r="O456" s="77"/>
      <c r="P456" s="77"/>
      <c r="Q456" s="136"/>
      <c r="R456" s="136"/>
      <c r="S456" s="136"/>
      <c r="T456" s="73">
        <f t="shared" si="23"/>
        <v>0</v>
      </c>
      <c r="U456" s="73"/>
      <c r="V456" s="182"/>
      <c r="W456" s="163"/>
      <c r="X456" s="60">
        <f>VLOOKUP(B456,'[3]ВОМ КГ-3 СОЭКС'!$C$3:$G$2063,5,0)</f>
        <v>64.400000000000006</v>
      </c>
      <c r="Y456" s="161">
        <f t="shared" si="21"/>
        <v>0</v>
      </c>
    </row>
    <row r="457" spans="1:25" x14ac:dyDescent="0.3">
      <c r="A457" s="131" t="s">
        <v>1419</v>
      </c>
      <c r="B457" s="132" t="s">
        <v>3156</v>
      </c>
      <c r="C457" s="132" t="s">
        <v>4711</v>
      </c>
      <c r="D457" s="92">
        <v>1</v>
      </c>
      <c r="E457" s="133">
        <v>19.8</v>
      </c>
      <c r="F457" s="134">
        <v>19.8</v>
      </c>
      <c r="G457" s="135">
        <v>0.56000000000000005</v>
      </c>
      <c r="H457" s="135">
        <v>0.56000000000000005</v>
      </c>
      <c r="I457" s="92" t="s">
        <v>170</v>
      </c>
      <c r="J457" s="92">
        <f>VLOOKUP(B457,'[1]09.02.2026'!$C$1543:$J$2063,8,0)</f>
        <v>0</v>
      </c>
      <c r="K457" s="92">
        <f t="shared" si="22"/>
        <v>0</v>
      </c>
      <c r="L457" s="77"/>
      <c r="M457" s="77"/>
      <c r="N457" s="77"/>
      <c r="O457" s="77"/>
      <c r="P457" s="77"/>
      <c r="Q457" s="136"/>
      <c r="R457" s="136"/>
      <c r="S457" s="136"/>
      <c r="T457" s="73">
        <f t="shared" si="23"/>
        <v>1</v>
      </c>
      <c r="U457" s="73" t="s">
        <v>1772</v>
      </c>
      <c r="V457" s="182"/>
      <c r="W457" s="163"/>
      <c r="X457" s="60">
        <f>VLOOKUP(B457,'[3]ВОМ КГ-3 СОЭКС'!$C$3:$G$2063,5,0)</f>
        <v>19.8</v>
      </c>
      <c r="Y457" s="161">
        <f t="shared" si="21"/>
        <v>0</v>
      </c>
    </row>
    <row r="458" spans="1:25" x14ac:dyDescent="0.3">
      <c r="A458" s="131" t="s">
        <v>1422</v>
      </c>
      <c r="B458" s="132" t="s">
        <v>3157</v>
      </c>
      <c r="C458" s="132" t="s">
        <v>4712</v>
      </c>
      <c r="D458" s="92">
        <v>6</v>
      </c>
      <c r="E458" s="133">
        <v>111.8</v>
      </c>
      <c r="F458" s="134">
        <v>670.8</v>
      </c>
      <c r="G458" s="135">
        <v>2.98</v>
      </c>
      <c r="H458" s="135">
        <v>17.88</v>
      </c>
      <c r="I458" s="92" t="s">
        <v>170</v>
      </c>
      <c r="J458" s="92">
        <f>VLOOKUP(B458,'[1]09.02.2026'!$C$1543:$J$2063,8,0)</f>
        <v>0</v>
      </c>
      <c r="K458" s="92">
        <f t="shared" si="22"/>
        <v>0</v>
      </c>
      <c r="L458" s="77"/>
      <c r="M458" s="77">
        <v>1</v>
      </c>
      <c r="N458" s="77">
        <v>1</v>
      </c>
      <c r="O458" s="77">
        <v>1</v>
      </c>
      <c r="P458" s="77">
        <v>1</v>
      </c>
      <c r="Q458" s="136">
        <v>1</v>
      </c>
      <c r="R458" s="136">
        <v>1</v>
      </c>
      <c r="S458" s="136"/>
      <c r="T458" s="73">
        <f t="shared" si="23"/>
        <v>0</v>
      </c>
      <c r="U458" s="73"/>
      <c r="V458" s="182"/>
      <c r="W458" s="163"/>
      <c r="X458" s="60">
        <f>VLOOKUP(B458,'[3]ВОМ КГ-3 СОЭКС'!$C$3:$G$2063,5,0)</f>
        <v>670.8</v>
      </c>
      <c r="Y458" s="161">
        <f t="shared" si="21"/>
        <v>0</v>
      </c>
    </row>
    <row r="459" spans="1:25" x14ac:dyDescent="0.3">
      <c r="A459" s="131" t="s">
        <v>1425</v>
      </c>
      <c r="B459" s="132" t="s">
        <v>3158</v>
      </c>
      <c r="C459" s="132" t="s">
        <v>4713</v>
      </c>
      <c r="D459" s="92">
        <v>24</v>
      </c>
      <c r="E459" s="133">
        <v>113.4</v>
      </c>
      <c r="F459" s="134">
        <v>2721.6</v>
      </c>
      <c r="G459" s="135">
        <v>3.02</v>
      </c>
      <c r="H459" s="135">
        <v>72.48</v>
      </c>
      <c r="I459" s="92" t="s">
        <v>170</v>
      </c>
      <c r="J459" s="92">
        <f>VLOOKUP(B459,'[1]09.02.2026'!$C$1543:$J$2063,8,0)</f>
        <v>0</v>
      </c>
      <c r="K459" s="92">
        <f t="shared" si="22"/>
        <v>0</v>
      </c>
      <c r="L459" s="77"/>
      <c r="M459" s="77">
        <v>4</v>
      </c>
      <c r="N459" s="77">
        <v>4</v>
      </c>
      <c r="O459" s="77">
        <v>4</v>
      </c>
      <c r="P459" s="77">
        <v>4</v>
      </c>
      <c r="Q459" s="136">
        <v>4</v>
      </c>
      <c r="R459" s="136">
        <v>4</v>
      </c>
      <c r="S459" s="136"/>
      <c r="T459" s="73">
        <f t="shared" si="23"/>
        <v>0</v>
      </c>
      <c r="U459" s="73"/>
      <c r="V459" s="182"/>
      <c r="W459" s="163"/>
      <c r="X459" s="60">
        <f>VLOOKUP(B459,'[3]ВОМ КГ-3 СОЭКС'!$C$3:$G$2063,5,0)</f>
        <v>2721.6</v>
      </c>
      <c r="Y459" s="161">
        <f t="shared" si="21"/>
        <v>0</v>
      </c>
    </row>
    <row r="460" spans="1:25" x14ac:dyDescent="0.3">
      <c r="A460" s="131" t="s">
        <v>1428</v>
      </c>
      <c r="B460" s="132" t="s">
        <v>3159</v>
      </c>
      <c r="C460" s="132" t="s">
        <v>4714</v>
      </c>
      <c r="D460" s="92">
        <v>24</v>
      </c>
      <c r="E460" s="133">
        <v>116.8</v>
      </c>
      <c r="F460" s="134">
        <v>2803.2</v>
      </c>
      <c r="G460" s="135">
        <v>3.11</v>
      </c>
      <c r="H460" s="135">
        <v>74.64</v>
      </c>
      <c r="I460" s="92" t="s">
        <v>170</v>
      </c>
      <c r="J460" s="92">
        <f>VLOOKUP(B460,'[1]09.02.2026'!$C$1543:$J$2063,8,0)</f>
        <v>0</v>
      </c>
      <c r="K460" s="92">
        <f t="shared" si="22"/>
        <v>0</v>
      </c>
      <c r="L460" s="77"/>
      <c r="M460" s="77">
        <v>4</v>
      </c>
      <c r="N460" s="77">
        <v>4</v>
      </c>
      <c r="O460" s="77">
        <v>4</v>
      </c>
      <c r="P460" s="77">
        <v>4</v>
      </c>
      <c r="Q460" s="136">
        <v>4</v>
      </c>
      <c r="R460" s="136">
        <v>4</v>
      </c>
      <c r="S460" s="136"/>
      <c r="T460" s="73">
        <f t="shared" si="23"/>
        <v>0</v>
      </c>
      <c r="U460" s="73"/>
      <c r="V460" s="182"/>
      <c r="W460" s="163"/>
      <c r="X460" s="60">
        <f>VLOOKUP(B460,'[3]ВОМ КГ-3 СОЭКС'!$C$3:$G$2063,5,0)</f>
        <v>2803.2</v>
      </c>
      <c r="Y460" s="161">
        <f t="shared" si="21"/>
        <v>0</v>
      </c>
    </row>
    <row r="461" spans="1:25" x14ac:dyDescent="0.3">
      <c r="A461" s="131" t="s">
        <v>1431</v>
      </c>
      <c r="B461" s="132" t="s">
        <v>3160</v>
      </c>
      <c r="C461" s="132" t="s">
        <v>4715</v>
      </c>
      <c r="D461" s="92">
        <v>12</v>
      </c>
      <c r="E461" s="133">
        <v>113.4</v>
      </c>
      <c r="F461" s="134">
        <v>1360.8</v>
      </c>
      <c r="G461" s="135">
        <v>3.02</v>
      </c>
      <c r="H461" s="135">
        <v>36.24</v>
      </c>
      <c r="I461" s="92" t="s">
        <v>170</v>
      </c>
      <c r="J461" s="92">
        <f>VLOOKUP(B461,'[1]09.02.2026'!$C$1543:$J$2063,8,0)</f>
        <v>0</v>
      </c>
      <c r="K461" s="92">
        <f t="shared" si="22"/>
        <v>0</v>
      </c>
      <c r="L461" s="77"/>
      <c r="M461" s="77">
        <v>2</v>
      </c>
      <c r="N461" s="77">
        <v>2</v>
      </c>
      <c r="O461" s="77">
        <v>2</v>
      </c>
      <c r="P461" s="77">
        <v>2</v>
      </c>
      <c r="Q461" s="136">
        <v>2</v>
      </c>
      <c r="R461" s="136">
        <v>2</v>
      </c>
      <c r="S461" s="136"/>
      <c r="T461" s="73">
        <f t="shared" si="23"/>
        <v>0</v>
      </c>
      <c r="U461" s="73"/>
      <c r="V461" s="182"/>
      <c r="W461" s="163"/>
      <c r="X461" s="60">
        <f>VLOOKUP(B461,'[3]ВОМ КГ-3 СОЭКС'!$C$3:$G$2063,5,0)</f>
        <v>1360.8</v>
      </c>
      <c r="Y461" s="161">
        <f t="shared" si="21"/>
        <v>0</v>
      </c>
    </row>
    <row r="462" spans="1:25" x14ac:dyDescent="0.3">
      <c r="A462" s="131" t="s">
        <v>1434</v>
      </c>
      <c r="B462" s="132" t="s">
        <v>3161</v>
      </c>
      <c r="C462" s="132" t="s">
        <v>4716</v>
      </c>
      <c r="D462" s="92">
        <v>6</v>
      </c>
      <c r="E462" s="133">
        <v>111.8</v>
      </c>
      <c r="F462" s="134">
        <v>670.8</v>
      </c>
      <c r="G462" s="135">
        <v>2.98</v>
      </c>
      <c r="H462" s="135">
        <v>17.88</v>
      </c>
      <c r="I462" s="92" t="s">
        <v>170</v>
      </c>
      <c r="J462" s="92">
        <f>VLOOKUP(B462,'[1]09.02.2026'!$C$1543:$J$2063,8,0)</f>
        <v>0</v>
      </c>
      <c r="K462" s="92">
        <f t="shared" si="22"/>
        <v>0</v>
      </c>
      <c r="L462" s="77"/>
      <c r="M462" s="77">
        <v>1</v>
      </c>
      <c r="N462" s="77">
        <v>1</v>
      </c>
      <c r="O462" s="77">
        <v>1</v>
      </c>
      <c r="P462" s="77">
        <v>1</v>
      </c>
      <c r="Q462" s="136">
        <v>1</v>
      </c>
      <c r="R462" s="136">
        <v>1</v>
      </c>
      <c r="S462" s="136"/>
      <c r="T462" s="73">
        <f t="shared" si="23"/>
        <v>0</v>
      </c>
      <c r="U462" s="73"/>
      <c r="V462" s="182"/>
      <c r="W462" s="163"/>
      <c r="X462" s="60">
        <f>VLOOKUP(B462,'[3]ВОМ КГ-3 СОЭКС'!$C$3:$G$2063,5,0)</f>
        <v>670.8</v>
      </c>
      <c r="Y462" s="161">
        <f t="shared" si="21"/>
        <v>0</v>
      </c>
    </row>
    <row r="463" spans="1:25" x14ac:dyDescent="0.3">
      <c r="A463" s="131" t="s">
        <v>1437</v>
      </c>
      <c r="B463" s="132" t="s">
        <v>3162</v>
      </c>
      <c r="C463" s="132" t="s">
        <v>4717</v>
      </c>
      <c r="D463" s="92">
        <v>2</v>
      </c>
      <c r="E463" s="133">
        <v>76.3</v>
      </c>
      <c r="F463" s="134">
        <v>152.6</v>
      </c>
      <c r="G463" s="135">
        <v>2.02</v>
      </c>
      <c r="H463" s="135">
        <v>4.04</v>
      </c>
      <c r="I463" s="92" t="s">
        <v>170</v>
      </c>
      <c r="J463" s="92">
        <f>VLOOKUP(B463,'[1]09.02.2026'!$C$1543:$J$2063,8,0)</f>
        <v>0</v>
      </c>
      <c r="K463" s="92">
        <f t="shared" si="22"/>
        <v>0</v>
      </c>
      <c r="L463" s="77"/>
      <c r="M463" s="77"/>
      <c r="N463" s="77"/>
      <c r="O463" s="77"/>
      <c r="P463" s="77"/>
      <c r="Q463" s="136"/>
      <c r="R463" s="136"/>
      <c r="S463" s="136">
        <v>2</v>
      </c>
      <c r="T463" s="73">
        <f t="shared" si="23"/>
        <v>0</v>
      </c>
      <c r="U463" s="73"/>
      <c r="V463" s="182"/>
      <c r="W463" s="163"/>
      <c r="X463" s="60">
        <f>VLOOKUP(B463,'[3]ВОМ КГ-3 СОЭКС'!$C$3:$G$2063,5,0)</f>
        <v>152.6</v>
      </c>
      <c r="Y463" s="161">
        <f t="shared" si="21"/>
        <v>0</v>
      </c>
    </row>
    <row r="464" spans="1:25" x14ac:dyDescent="0.3">
      <c r="A464" s="131" t="s">
        <v>1440</v>
      </c>
      <c r="B464" s="132" t="s">
        <v>3163</v>
      </c>
      <c r="C464" s="132" t="s">
        <v>4718</v>
      </c>
      <c r="D464" s="92">
        <v>1</v>
      </c>
      <c r="E464" s="133">
        <v>73.3</v>
      </c>
      <c r="F464" s="134">
        <v>73.3</v>
      </c>
      <c r="G464" s="135">
        <v>1.95</v>
      </c>
      <c r="H464" s="135">
        <v>1.95</v>
      </c>
      <c r="I464" s="92" t="s">
        <v>170</v>
      </c>
      <c r="J464" s="92">
        <f>VLOOKUP(B464,'[1]09.02.2026'!$C$1543:$J$2063,8,0)</f>
        <v>0</v>
      </c>
      <c r="K464" s="92">
        <f t="shared" si="22"/>
        <v>0</v>
      </c>
      <c r="L464" s="77"/>
      <c r="M464" s="77"/>
      <c r="N464" s="77"/>
      <c r="O464" s="77"/>
      <c r="P464" s="77"/>
      <c r="Q464" s="136"/>
      <c r="R464" s="136"/>
      <c r="S464" s="136">
        <v>1</v>
      </c>
      <c r="T464" s="73">
        <f t="shared" si="23"/>
        <v>0</v>
      </c>
      <c r="U464" s="73"/>
      <c r="V464" s="182"/>
      <c r="W464" s="163"/>
      <c r="X464" s="60">
        <f>VLOOKUP(B464,'[3]ВОМ КГ-3 СОЭКС'!$C$3:$G$2063,5,0)</f>
        <v>73.3</v>
      </c>
      <c r="Y464" s="161">
        <f t="shared" si="21"/>
        <v>0</v>
      </c>
    </row>
    <row r="465" spans="1:25" x14ac:dyDescent="0.3">
      <c r="A465" s="131" t="s">
        <v>1443</v>
      </c>
      <c r="B465" s="132" t="s">
        <v>3164</v>
      </c>
      <c r="C465" s="132" t="s">
        <v>4719</v>
      </c>
      <c r="D465" s="92">
        <v>2</v>
      </c>
      <c r="E465" s="133">
        <v>76.900000000000006</v>
      </c>
      <c r="F465" s="134">
        <v>153.80000000000001</v>
      </c>
      <c r="G465" s="135">
        <v>2.04</v>
      </c>
      <c r="H465" s="135">
        <v>4.08</v>
      </c>
      <c r="I465" s="92" t="s">
        <v>170</v>
      </c>
      <c r="J465" s="92">
        <f>VLOOKUP(B465,'[1]09.02.2026'!$C$1543:$J$2063,8,0)</f>
        <v>0</v>
      </c>
      <c r="K465" s="92">
        <f t="shared" si="22"/>
        <v>0</v>
      </c>
      <c r="L465" s="77"/>
      <c r="M465" s="77"/>
      <c r="N465" s="77"/>
      <c r="O465" s="77"/>
      <c r="P465" s="77"/>
      <c r="Q465" s="136"/>
      <c r="R465" s="136"/>
      <c r="S465" s="136">
        <v>2</v>
      </c>
      <c r="T465" s="73">
        <f t="shared" si="23"/>
        <v>0</v>
      </c>
      <c r="U465" s="73"/>
      <c r="V465" s="182"/>
      <c r="W465" s="163"/>
      <c r="X465" s="60">
        <f>VLOOKUP(B465,'[3]ВОМ КГ-3 СОЭКС'!$C$3:$G$2063,5,0)</f>
        <v>153.80000000000001</v>
      </c>
      <c r="Y465" s="161">
        <f t="shared" si="21"/>
        <v>0</v>
      </c>
    </row>
    <row r="466" spans="1:25" x14ac:dyDescent="0.3">
      <c r="A466" s="131" t="s">
        <v>1446</v>
      </c>
      <c r="B466" s="132" t="s">
        <v>3165</v>
      </c>
      <c r="C466" s="132" t="s">
        <v>4720</v>
      </c>
      <c r="D466" s="92">
        <v>1</v>
      </c>
      <c r="E466" s="133">
        <v>73.7</v>
      </c>
      <c r="F466" s="134">
        <v>73.7</v>
      </c>
      <c r="G466" s="135">
        <v>1.96</v>
      </c>
      <c r="H466" s="135">
        <v>1.96</v>
      </c>
      <c r="I466" s="92" t="s">
        <v>170</v>
      </c>
      <c r="J466" s="92">
        <f>VLOOKUP(B466,'[1]09.02.2026'!$C$1543:$J$2063,8,0)</f>
        <v>0</v>
      </c>
      <c r="K466" s="92">
        <f t="shared" si="22"/>
        <v>0</v>
      </c>
      <c r="L466" s="77"/>
      <c r="M466" s="77"/>
      <c r="N466" s="77"/>
      <c r="O466" s="77"/>
      <c r="P466" s="77"/>
      <c r="Q466" s="136"/>
      <c r="R466" s="136"/>
      <c r="S466" s="136">
        <v>1</v>
      </c>
      <c r="T466" s="73">
        <f t="shared" si="23"/>
        <v>0</v>
      </c>
      <c r="U466" s="73"/>
      <c r="V466" s="182"/>
      <c r="W466" s="163"/>
      <c r="X466" s="60">
        <f>VLOOKUP(B466,'[3]ВОМ КГ-3 СОЭКС'!$C$3:$G$2063,5,0)</f>
        <v>73.7</v>
      </c>
      <c r="Y466" s="161">
        <f t="shared" si="21"/>
        <v>0</v>
      </c>
    </row>
    <row r="467" spans="1:25" x14ac:dyDescent="0.3">
      <c r="A467" s="131" t="s">
        <v>1449</v>
      </c>
      <c r="B467" s="132" t="s">
        <v>3166</v>
      </c>
      <c r="C467" s="132" t="s">
        <v>4721</v>
      </c>
      <c r="D467" s="92">
        <v>1</v>
      </c>
      <c r="E467" s="133">
        <v>12.3</v>
      </c>
      <c r="F467" s="134">
        <v>12.3</v>
      </c>
      <c r="G467" s="135">
        <v>0.34</v>
      </c>
      <c r="H467" s="135">
        <v>0.34</v>
      </c>
      <c r="I467" s="92" t="s">
        <v>170</v>
      </c>
      <c r="J467" s="92">
        <f>VLOOKUP(B467,'[1]09.02.2026'!$C$1543:$J$2063,8,0)</f>
        <v>0</v>
      </c>
      <c r="K467" s="92">
        <f t="shared" si="22"/>
        <v>0</v>
      </c>
      <c r="L467" s="77"/>
      <c r="M467" s="77"/>
      <c r="N467" s="77"/>
      <c r="O467" s="77"/>
      <c r="P467" s="77"/>
      <c r="Q467" s="136"/>
      <c r="R467" s="136"/>
      <c r="S467" s="136">
        <v>1</v>
      </c>
      <c r="T467" s="73">
        <f t="shared" si="23"/>
        <v>0</v>
      </c>
      <c r="U467" s="73"/>
      <c r="V467" s="182"/>
      <c r="W467" s="163"/>
      <c r="X467" s="60">
        <f>VLOOKUP(B467,'[3]ВОМ КГ-3 СОЭКС'!$C$3:$G$2063,5,0)</f>
        <v>12.3</v>
      </c>
      <c r="Y467" s="161">
        <f t="shared" si="21"/>
        <v>0</v>
      </c>
    </row>
    <row r="468" spans="1:25" x14ac:dyDescent="0.3">
      <c r="A468" s="131" t="s">
        <v>1452</v>
      </c>
      <c r="B468" s="132" t="s">
        <v>3167</v>
      </c>
      <c r="C468" s="132" t="s">
        <v>4722</v>
      </c>
      <c r="D468" s="92">
        <v>3</v>
      </c>
      <c r="E468" s="133">
        <v>11.9</v>
      </c>
      <c r="F468" s="134">
        <v>35.700000000000003</v>
      </c>
      <c r="G468" s="135">
        <v>0.33</v>
      </c>
      <c r="H468" s="135">
        <v>0.99</v>
      </c>
      <c r="I468" s="92" t="s">
        <v>170</v>
      </c>
      <c r="J468" s="92">
        <f>VLOOKUP(B468,'[1]09.02.2026'!$C$1543:$J$2063,8,0)</f>
        <v>0</v>
      </c>
      <c r="K468" s="92">
        <f t="shared" si="22"/>
        <v>0</v>
      </c>
      <c r="L468" s="77"/>
      <c r="M468" s="77"/>
      <c r="N468" s="77"/>
      <c r="O468" s="77"/>
      <c r="P468" s="77"/>
      <c r="Q468" s="136"/>
      <c r="R468" s="136"/>
      <c r="S468" s="136">
        <v>3</v>
      </c>
      <c r="T468" s="73">
        <f t="shared" si="23"/>
        <v>0</v>
      </c>
      <c r="U468" s="73"/>
      <c r="V468" s="182"/>
      <c r="W468" s="163"/>
      <c r="X468" s="60">
        <f>VLOOKUP(B468,'[3]ВОМ КГ-3 СОЭКС'!$C$3:$G$2063,5,0)</f>
        <v>35.700000000000003</v>
      </c>
      <c r="Y468" s="161">
        <f t="shared" si="21"/>
        <v>0</v>
      </c>
    </row>
    <row r="469" spans="1:25" x14ac:dyDescent="0.3">
      <c r="A469" s="131" t="s">
        <v>1455</v>
      </c>
      <c r="B469" s="132" t="s">
        <v>3168</v>
      </c>
      <c r="C469" s="132" t="s">
        <v>4723</v>
      </c>
      <c r="D469" s="92">
        <v>1</v>
      </c>
      <c r="E469" s="133">
        <v>10.8</v>
      </c>
      <c r="F469" s="134">
        <v>10.8</v>
      </c>
      <c r="G469" s="135">
        <v>0.3</v>
      </c>
      <c r="H469" s="135">
        <v>0.3</v>
      </c>
      <c r="I469" s="92" t="s">
        <v>170</v>
      </c>
      <c r="J469" s="92">
        <f>VLOOKUP(B469,'[1]09.02.2026'!$C$1543:$J$2063,8,0)</f>
        <v>0</v>
      </c>
      <c r="K469" s="92">
        <f t="shared" si="22"/>
        <v>0</v>
      </c>
      <c r="L469" s="77"/>
      <c r="M469" s="77"/>
      <c r="N469" s="77"/>
      <c r="O469" s="77"/>
      <c r="P469" s="77"/>
      <c r="Q469" s="136"/>
      <c r="R469" s="136"/>
      <c r="S469" s="136">
        <v>1</v>
      </c>
      <c r="T469" s="73">
        <f t="shared" si="23"/>
        <v>0</v>
      </c>
      <c r="U469" s="73"/>
      <c r="V469" s="182"/>
      <c r="W469" s="163"/>
      <c r="X469" s="60">
        <f>VLOOKUP(B469,'[3]ВОМ КГ-3 СОЭКС'!$C$3:$G$2063,5,0)</f>
        <v>10.8</v>
      </c>
      <c r="Y469" s="161">
        <f t="shared" si="21"/>
        <v>0</v>
      </c>
    </row>
    <row r="470" spans="1:25" x14ac:dyDescent="0.3">
      <c r="A470" s="131" t="s">
        <v>1458</v>
      </c>
      <c r="B470" s="132" t="s">
        <v>3169</v>
      </c>
      <c r="C470" s="132" t="s">
        <v>4724</v>
      </c>
      <c r="D470" s="92">
        <v>1</v>
      </c>
      <c r="E470" s="133">
        <v>15.5</v>
      </c>
      <c r="F470" s="134">
        <v>15.5</v>
      </c>
      <c r="G470" s="135">
        <v>0.43</v>
      </c>
      <c r="H470" s="135">
        <v>0.43</v>
      </c>
      <c r="I470" s="92" t="s">
        <v>170</v>
      </c>
      <c r="J470" s="92">
        <f>VLOOKUP(B470,'[1]09.02.2026'!$C$1543:$J$2063,8,0)</f>
        <v>0</v>
      </c>
      <c r="K470" s="92">
        <f t="shared" si="22"/>
        <v>0</v>
      </c>
      <c r="L470" s="77"/>
      <c r="M470" s="77"/>
      <c r="N470" s="77"/>
      <c r="O470" s="77"/>
      <c r="P470" s="77"/>
      <c r="Q470" s="136"/>
      <c r="R470" s="136"/>
      <c r="S470" s="136">
        <v>1</v>
      </c>
      <c r="T470" s="73">
        <f t="shared" si="23"/>
        <v>0</v>
      </c>
      <c r="U470" s="73"/>
      <c r="V470" s="182"/>
      <c r="W470" s="163"/>
      <c r="X470" s="60">
        <f>VLOOKUP(B470,'[3]ВОМ КГ-3 СОЭКС'!$C$3:$G$2063,5,0)</f>
        <v>15.5</v>
      </c>
      <c r="Y470" s="161">
        <f t="shared" si="21"/>
        <v>0</v>
      </c>
    </row>
    <row r="471" spans="1:25" x14ac:dyDescent="0.3">
      <c r="A471" s="131" t="s">
        <v>1461</v>
      </c>
      <c r="B471" s="132" t="s">
        <v>3170</v>
      </c>
      <c r="C471" s="132" t="s">
        <v>4725</v>
      </c>
      <c r="D471" s="92">
        <v>3</v>
      </c>
      <c r="E471" s="133">
        <v>15</v>
      </c>
      <c r="F471" s="134">
        <v>45</v>
      </c>
      <c r="G471" s="135">
        <v>0.42</v>
      </c>
      <c r="H471" s="135">
        <v>1.26</v>
      </c>
      <c r="I471" s="92" t="s">
        <v>170</v>
      </c>
      <c r="J471" s="92">
        <f>VLOOKUP(B471,'[1]09.02.2026'!$C$1543:$J$2063,8,0)</f>
        <v>0</v>
      </c>
      <c r="K471" s="92">
        <f t="shared" si="22"/>
        <v>0</v>
      </c>
      <c r="L471" s="77"/>
      <c r="M471" s="77"/>
      <c r="N471" s="77"/>
      <c r="O471" s="77"/>
      <c r="P471" s="77"/>
      <c r="Q471" s="136"/>
      <c r="R471" s="136"/>
      <c r="S471" s="136">
        <v>3</v>
      </c>
      <c r="T471" s="73">
        <f t="shared" si="23"/>
        <v>0</v>
      </c>
      <c r="U471" s="73"/>
      <c r="V471" s="182"/>
      <c r="W471" s="163"/>
      <c r="X471" s="60">
        <f>VLOOKUP(B471,'[3]ВОМ КГ-3 СОЭКС'!$C$3:$G$2063,5,0)</f>
        <v>45</v>
      </c>
      <c r="Y471" s="161">
        <f t="shared" si="21"/>
        <v>0</v>
      </c>
    </row>
    <row r="472" spans="1:25" x14ac:dyDescent="0.3">
      <c r="A472" s="131" t="s">
        <v>1464</v>
      </c>
      <c r="B472" s="132" t="s">
        <v>3171</v>
      </c>
      <c r="C472" s="132" t="s">
        <v>4726</v>
      </c>
      <c r="D472" s="92">
        <v>1</v>
      </c>
      <c r="E472" s="133">
        <v>13.9</v>
      </c>
      <c r="F472" s="134">
        <v>13.9</v>
      </c>
      <c r="G472" s="135">
        <v>0.39</v>
      </c>
      <c r="H472" s="135">
        <v>0.39</v>
      </c>
      <c r="I472" s="92" t="s">
        <v>170</v>
      </c>
      <c r="J472" s="92">
        <f>VLOOKUP(B472,'[1]09.02.2026'!$C$1543:$J$2063,8,0)</f>
        <v>0</v>
      </c>
      <c r="K472" s="92">
        <f t="shared" si="22"/>
        <v>0</v>
      </c>
      <c r="L472" s="77"/>
      <c r="M472" s="77"/>
      <c r="N472" s="77"/>
      <c r="O472" s="77"/>
      <c r="P472" s="77"/>
      <c r="Q472" s="136"/>
      <c r="R472" s="136"/>
      <c r="S472" s="136">
        <v>1</v>
      </c>
      <c r="T472" s="73">
        <f t="shared" si="23"/>
        <v>0</v>
      </c>
      <c r="U472" s="73"/>
      <c r="V472" s="182"/>
      <c r="W472" s="163"/>
      <c r="X472" s="60">
        <f>VLOOKUP(B472,'[3]ВОМ КГ-3 СОЭКС'!$C$3:$G$2063,5,0)</f>
        <v>13.9</v>
      </c>
      <c r="Y472" s="161">
        <f t="shared" si="21"/>
        <v>0</v>
      </c>
    </row>
    <row r="473" spans="1:25" x14ac:dyDescent="0.3">
      <c r="A473" s="131" t="s">
        <v>1467</v>
      </c>
      <c r="B473" s="132" t="s">
        <v>3172</v>
      </c>
      <c r="C473" s="132" t="s">
        <v>4727</v>
      </c>
      <c r="D473" s="92">
        <v>7</v>
      </c>
      <c r="E473" s="133">
        <v>14.9</v>
      </c>
      <c r="F473" s="134">
        <v>104.3</v>
      </c>
      <c r="G473" s="135">
        <v>0.43</v>
      </c>
      <c r="H473" s="135">
        <v>3.01</v>
      </c>
      <c r="I473" s="92" t="s">
        <v>170</v>
      </c>
      <c r="J473" s="92">
        <f>VLOOKUP(B473,'[1]09.02.2026'!$C$1543:$J$2063,8,0)</f>
        <v>0</v>
      </c>
      <c r="K473" s="92">
        <f t="shared" si="22"/>
        <v>0</v>
      </c>
      <c r="L473" s="77"/>
      <c r="M473" s="77">
        <v>1</v>
      </c>
      <c r="N473" s="77">
        <v>1</v>
      </c>
      <c r="O473" s="77">
        <v>1</v>
      </c>
      <c r="P473" s="77">
        <v>2</v>
      </c>
      <c r="Q473" s="136"/>
      <c r="R473" s="136">
        <v>1</v>
      </c>
      <c r="S473" s="136">
        <v>1</v>
      </c>
      <c r="T473" s="73">
        <f t="shared" si="23"/>
        <v>0</v>
      </c>
      <c r="U473" s="73"/>
      <c r="V473" s="182"/>
      <c r="W473" s="163"/>
      <c r="X473" s="60">
        <f>VLOOKUP(B473,'[3]ВОМ КГ-3 СОЭКС'!$C$3:$G$2063,5,0)</f>
        <v>104.3</v>
      </c>
      <c r="Y473" s="161">
        <f t="shared" si="21"/>
        <v>0</v>
      </c>
    </row>
    <row r="474" spans="1:25" x14ac:dyDescent="0.3">
      <c r="A474" s="131" t="s">
        <v>1470</v>
      </c>
      <c r="B474" s="132" t="s">
        <v>3173</v>
      </c>
      <c r="C474" s="132" t="s">
        <v>4728</v>
      </c>
      <c r="D474" s="92">
        <v>18</v>
      </c>
      <c r="E474" s="133">
        <v>4.8</v>
      </c>
      <c r="F474" s="134">
        <v>86.4</v>
      </c>
      <c r="G474" s="135">
        <v>0.25</v>
      </c>
      <c r="H474" s="135">
        <v>4.5</v>
      </c>
      <c r="I474" s="92" t="s">
        <v>170</v>
      </c>
      <c r="J474" s="92">
        <f>VLOOKUP(B474,'[1]09.02.2026'!$C$1543:$J$2063,8,0)</f>
        <v>0</v>
      </c>
      <c r="K474" s="92">
        <f t="shared" si="22"/>
        <v>0</v>
      </c>
      <c r="L474" s="77"/>
      <c r="M474" s="77">
        <v>3</v>
      </c>
      <c r="N474" s="77">
        <v>3</v>
      </c>
      <c r="O474" s="77">
        <v>3</v>
      </c>
      <c r="P474" s="77"/>
      <c r="Q474" s="136">
        <v>3</v>
      </c>
      <c r="R474" s="136">
        <v>3</v>
      </c>
      <c r="S474" s="136">
        <v>3</v>
      </c>
      <c r="T474" s="73">
        <f t="shared" si="23"/>
        <v>0</v>
      </c>
      <c r="U474" s="73"/>
      <c r="V474" s="182"/>
      <c r="W474" s="163"/>
      <c r="X474" s="60">
        <f>VLOOKUP(B474,'[3]ВОМ КГ-3 СОЭКС'!$C$3:$G$2063,5,0)</f>
        <v>86.4</v>
      </c>
      <c r="Y474" s="161">
        <f t="shared" si="21"/>
        <v>0</v>
      </c>
    </row>
    <row r="475" spans="1:25" x14ac:dyDescent="0.3">
      <c r="A475" s="131" t="s">
        <v>1473</v>
      </c>
      <c r="B475" s="132" t="s">
        <v>3174</v>
      </c>
      <c r="C475" s="132" t="s">
        <v>4729</v>
      </c>
      <c r="D475" s="92">
        <v>14</v>
      </c>
      <c r="E475" s="133">
        <v>235.1</v>
      </c>
      <c r="F475" s="134">
        <v>3291.4</v>
      </c>
      <c r="G475" s="135">
        <v>6.19</v>
      </c>
      <c r="H475" s="135">
        <v>86.66</v>
      </c>
      <c r="I475" s="92" t="s">
        <v>165</v>
      </c>
      <c r="J475" s="92">
        <f>VLOOKUP(B475,'[1]09.02.2026'!$C$1543:$J$2063,8,0)</f>
        <v>0</v>
      </c>
      <c r="K475" s="92">
        <f t="shared" si="22"/>
        <v>0</v>
      </c>
      <c r="L475" s="77">
        <v>2</v>
      </c>
      <c r="M475" s="77">
        <v>2</v>
      </c>
      <c r="N475" s="77">
        <v>2</v>
      </c>
      <c r="O475" s="77">
        <v>2</v>
      </c>
      <c r="P475" s="77">
        <v>2</v>
      </c>
      <c r="Q475" s="136">
        <v>2</v>
      </c>
      <c r="R475" s="136"/>
      <c r="S475" s="136">
        <v>2</v>
      </c>
      <c r="T475" s="73">
        <f t="shared" si="23"/>
        <v>0</v>
      </c>
      <c r="U475" s="73"/>
      <c r="V475" s="182"/>
      <c r="W475" s="163"/>
      <c r="X475" s="60">
        <f>VLOOKUP(B475,'[3]ВОМ КГ-3 СОЭКС'!$C$3:$G$2063,5,0)</f>
        <v>3291.4</v>
      </c>
      <c r="Y475" s="161">
        <f t="shared" si="21"/>
        <v>0</v>
      </c>
    </row>
    <row r="476" spans="1:25" x14ac:dyDescent="0.3">
      <c r="A476" s="131" t="s">
        <v>1476</v>
      </c>
      <c r="B476" s="132" t="s">
        <v>3175</v>
      </c>
      <c r="C476" s="132" t="s">
        <v>4730</v>
      </c>
      <c r="D476" s="92">
        <v>14</v>
      </c>
      <c r="E476" s="133">
        <v>232.1</v>
      </c>
      <c r="F476" s="134">
        <v>3249.4</v>
      </c>
      <c r="G476" s="135">
        <v>6.11</v>
      </c>
      <c r="H476" s="135">
        <v>85.54</v>
      </c>
      <c r="I476" s="92" t="s">
        <v>165</v>
      </c>
      <c r="J476" s="92">
        <f>VLOOKUP(B476,'[1]09.02.2026'!$C$1543:$J$2063,8,0)</f>
        <v>0</v>
      </c>
      <c r="K476" s="92">
        <f t="shared" si="22"/>
        <v>0</v>
      </c>
      <c r="L476" s="77">
        <v>2</v>
      </c>
      <c r="M476" s="77">
        <v>2</v>
      </c>
      <c r="N476" s="77">
        <v>2</v>
      </c>
      <c r="O476" s="77">
        <v>2</v>
      </c>
      <c r="P476" s="77">
        <v>2</v>
      </c>
      <c r="Q476" s="136">
        <v>2</v>
      </c>
      <c r="R476" s="136">
        <v>2</v>
      </c>
      <c r="S476" s="136"/>
      <c r="T476" s="73">
        <f t="shared" si="23"/>
        <v>0</v>
      </c>
      <c r="U476" s="73"/>
      <c r="V476" s="182"/>
      <c r="W476" s="163"/>
      <c r="X476" s="60">
        <f>VLOOKUP(B476,'[3]ВОМ КГ-3 СОЭКС'!$C$3:$G$2063,5,0)</f>
        <v>3249.4</v>
      </c>
      <c r="Y476" s="161">
        <f t="shared" si="21"/>
        <v>0</v>
      </c>
    </row>
    <row r="477" spans="1:25" x14ac:dyDescent="0.3">
      <c r="A477" s="131" t="s">
        <v>1479</v>
      </c>
      <c r="B477" s="132" t="s">
        <v>3176</v>
      </c>
      <c r="C477" s="132" t="s">
        <v>4731</v>
      </c>
      <c r="D477" s="92">
        <v>2</v>
      </c>
      <c r="E477" s="133">
        <v>238.9</v>
      </c>
      <c r="F477" s="134">
        <v>477.8</v>
      </c>
      <c r="G477" s="135">
        <v>6.29</v>
      </c>
      <c r="H477" s="135">
        <v>12.58</v>
      </c>
      <c r="I477" s="92" t="s">
        <v>165</v>
      </c>
      <c r="J477" s="92">
        <f>VLOOKUP(B477,'[1]09.02.2026'!$C$1543:$J$2063,8,0)</f>
        <v>0</v>
      </c>
      <c r="K477" s="92">
        <f t="shared" si="22"/>
        <v>0</v>
      </c>
      <c r="L477" s="77"/>
      <c r="M477" s="77"/>
      <c r="N477" s="77"/>
      <c r="O477" s="77"/>
      <c r="P477" s="77"/>
      <c r="Q477" s="136"/>
      <c r="R477" s="136"/>
      <c r="S477" s="136">
        <v>2</v>
      </c>
      <c r="T477" s="73">
        <f t="shared" si="23"/>
        <v>0</v>
      </c>
      <c r="U477" s="73"/>
      <c r="V477" s="182"/>
      <c r="W477" s="163"/>
      <c r="X477" s="60">
        <f>VLOOKUP(B477,'[3]ВОМ КГ-3 СОЭКС'!$C$3:$G$2063,5,0)</f>
        <v>477.8</v>
      </c>
      <c r="Y477" s="161">
        <f t="shared" si="21"/>
        <v>0</v>
      </c>
    </row>
    <row r="478" spans="1:25" x14ac:dyDescent="0.3">
      <c r="A478" s="131" t="s">
        <v>1482</v>
      </c>
      <c r="B478" s="132" t="s">
        <v>3177</v>
      </c>
      <c r="C478" s="132" t="s">
        <v>4732</v>
      </c>
      <c r="D478" s="92">
        <v>4</v>
      </c>
      <c r="E478" s="133">
        <v>240.1</v>
      </c>
      <c r="F478" s="134">
        <v>960.4</v>
      </c>
      <c r="G478" s="135">
        <v>6.32</v>
      </c>
      <c r="H478" s="135">
        <v>25.28</v>
      </c>
      <c r="I478" s="92" t="s">
        <v>165</v>
      </c>
      <c r="J478" s="92">
        <f>VLOOKUP(B478,'[1]09.02.2026'!$C$1543:$J$2063,8,0)</f>
        <v>0</v>
      </c>
      <c r="K478" s="92">
        <f t="shared" si="22"/>
        <v>0</v>
      </c>
      <c r="L478" s="77"/>
      <c r="M478" s="77"/>
      <c r="N478" s="77"/>
      <c r="O478" s="77"/>
      <c r="P478" s="77">
        <v>4</v>
      </c>
      <c r="Q478" s="136"/>
      <c r="R478" s="136"/>
      <c r="S478" s="136"/>
      <c r="T478" s="73">
        <f t="shared" si="23"/>
        <v>0</v>
      </c>
      <c r="U478" s="73"/>
      <c r="V478" s="182"/>
      <c r="W478" s="163"/>
      <c r="X478" s="60">
        <f>VLOOKUP(B478,'[3]ВОМ КГ-3 СОЭКС'!$C$3:$G$2063,5,0)</f>
        <v>960.4</v>
      </c>
      <c r="Y478" s="161">
        <f t="shared" si="21"/>
        <v>0</v>
      </c>
    </row>
    <row r="479" spans="1:25" x14ac:dyDescent="0.3">
      <c r="A479" s="131" t="s">
        <v>1485</v>
      </c>
      <c r="B479" s="132" t="s">
        <v>3178</v>
      </c>
      <c r="C479" s="132" t="s">
        <v>4733</v>
      </c>
      <c r="D479" s="92">
        <v>2</v>
      </c>
      <c r="E479" s="133">
        <v>230</v>
      </c>
      <c r="F479" s="134">
        <v>460</v>
      </c>
      <c r="G479" s="135">
        <v>6.06</v>
      </c>
      <c r="H479" s="135">
        <v>12.12</v>
      </c>
      <c r="I479" s="92" t="s">
        <v>165</v>
      </c>
      <c r="J479" s="92">
        <f>VLOOKUP(B479,'[1]09.02.2026'!$C$1543:$J$2063,8,0)</f>
        <v>0</v>
      </c>
      <c r="K479" s="92">
        <f t="shared" si="22"/>
        <v>0</v>
      </c>
      <c r="L479" s="77"/>
      <c r="M479" s="77"/>
      <c r="N479" s="77"/>
      <c r="O479" s="77"/>
      <c r="P479" s="77">
        <v>2</v>
      </c>
      <c r="Q479" s="136"/>
      <c r="R479" s="136"/>
      <c r="S479" s="136"/>
      <c r="T479" s="73">
        <f t="shared" si="23"/>
        <v>0</v>
      </c>
      <c r="U479" s="73"/>
      <c r="V479" s="182"/>
      <c r="W479" s="163"/>
      <c r="X479" s="60">
        <f>VLOOKUP(B479,'[3]ВОМ КГ-3 СОЭКС'!$C$3:$G$2063,5,0)</f>
        <v>460</v>
      </c>
      <c r="Y479" s="161">
        <f t="shared" si="21"/>
        <v>0</v>
      </c>
    </row>
    <row r="480" spans="1:25" x14ac:dyDescent="0.3">
      <c r="A480" s="131" t="s">
        <v>1488</v>
      </c>
      <c r="B480" s="132" t="s">
        <v>3179</v>
      </c>
      <c r="C480" s="132" t="s">
        <v>4734</v>
      </c>
      <c r="D480" s="92">
        <v>2</v>
      </c>
      <c r="E480" s="133">
        <v>377.3</v>
      </c>
      <c r="F480" s="134">
        <v>754.6</v>
      </c>
      <c r="G480" s="135">
        <v>8.2200000000000006</v>
      </c>
      <c r="H480" s="135">
        <v>16.440000000000001</v>
      </c>
      <c r="I480" s="92" t="s">
        <v>165</v>
      </c>
      <c r="J480" s="92">
        <f>VLOOKUP(B480,'[1]09.02.2026'!$C$1543:$J$2063,8,0)</f>
        <v>0</v>
      </c>
      <c r="K480" s="92">
        <f t="shared" si="22"/>
        <v>0</v>
      </c>
      <c r="L480" s="77"/>
      <c r="M480" s="77"/>
      <c r="N480" s="77"/>
      <c r="O480" s="77"/>
      <c r="P480" s="77">
        <v>2</v>
      </c>
      <c r="Q480" s="136"/>
      <c r="R480" s="136"/>
      <c r="S480" s="136"/>
      <c r="T480" s="73">
        <f t="shared" si="23"/>
        <v>0</v>
      </c>
      <c r="U480" s="73"/>
      <c r="V480" s="182"/>
      <c r="W480" s="163"/>
      <c r="X480" s="60">
        <f>VLOOKUP(B480,'[3]ВОМ КГ-3 СОЭКС'!$C$3:$G$2063,5,0)</f>
        <v>754.6</v>
      </c>
      <c r="Y480" s="161">
        <f t="shared" si="21"/>
        <v>0</v>
      </c>
    </row>
    <row r="481" spans="1:25" x14ac:dyDescent="0.3">
      <c r="A481" s="131" t="s">
        <v>1491</v>
      </c>
      <c r="B481" s="132" t="s">
        <v>3180</v>
      </c>
      <c r="C481" s="132" t="s">
        <v>4735</v>
      </c>
      <c r="D481" s="92">
        <v>1</v>
      </c>
      <c r="E481" s="133">
        <v>212.7</v>
      </c>
      <c r="F481" s="134">
        <v>212.7</v>
      </c>
      <c r="G481" s="135">
        <v>4.84</v>
      </c>
      <c r="H481" s="135">
        <v>4.84</v>
      </c>
      <c r="I481" s="92" t="s">
        <v>165</v>
      </c>
      <c r="J481" s="92">
        <f>VLOOKUP(B481,'[1]09.02.2026'!$C$1543:$J$2063,8,0)</f>
        <v>0</v>
      </c>
      <c r="K481" s="92">
        <f t="shared" si="22"/>
        <v>0</v>
      </c>
      <c r="L481" s="77"/>
      <c r="M481" s="77"/>
      <c r="N481" s="77"/>
      <c r="O481" s="77"/>
      <c r="P481" s="77">
        <v>1</v>
      </c>
      <c r="Q481" s="136"/>
      <c r="R481" s="136"/>
      <c r="S481" s="136"/>
      <c r="T481" s="73">
        <f t="shared" si="23"/>
        <v>0</v>
      </c>
      <c r="U481" s="73"/>
      <c r="V481" s="182"/>
      <c r="W481" s="163"/>
      <c r="X481" s="60">
        <f>VLOOKUP(B481,'[3]ВОМ КГ-3 СОЭКС'!$C$3:$G$2063,5,0)</f>
        <v>212.7</v>
      </c>
      <c r="Y481" s="161">
        <f t="shared" si="21"/>
        <v>0</v>
      </c>
    </row>
    <row r="482" spans="1:25" x14ac:dyDescent="0.3">
      <c r="A482" s="131" t="s">
        <v>1494</v>
      </c>
      <c r="B482" s="132" t="s">
        <v>3181</v>
      </c>
      <c r="C482" s="132" t="s">
        <v>4736</v>
      </c>
      <c r="D482" s="92">
        <v>2</v>
      </c>
      <c r="E482" s="133">
        <v>214.9</v>
      </c>
      <c r="F482" s="134">
        <v>429.8</v>
      </c>
      <c r="G482" s="135">
        <v>4.8899999999999997</v>
      </c>
      <c r="H482" s="135">
        <v>9.7799999999999994</v>
      </c>
      <c r="I482" s="92" t="s">
        <v>165</v>
      </c>
      <c r="J482" s="92">
        <f>VLOOKUP(B482,'[1]09.02.2026'!$C$1543:$J$2063,8,0)</f>
        <v>0</v>
      </c>
      <c r="K482" s="92">
        <f t="shared" si="22"/>
        <v>0</v>
      </c>
      <c r="L482" s="77"/>
      <c r="M482" s="77"/>
      <c r="N482" s="77"/>
      <c r="O482" s="77"/>
      <c r="P482" s="77">
        <v>2</v>
      </c>
      <c r="Q482" s="136"/>
      <c r="R482" s="136"/>
      <c r="S482" s="136"/>
      <c r="T482" s="73">
        <f t="shared" si="23"/>
        <v>0</v>
      </c>
      <c r="U482" s="73"/>
      <c r="V482" s="182"/>
      <c r="W482" s="163"/>
      <c r="X482" s="60">
        <f>VLOOKUP(B482,'[3]ВОМ КГ-3 СОЭКС'!$C$3:$G$2063,5,0)</f>
        <v>429.8</v>
      </c>
      <c r="Y482" s="161">
        <f t="shared" si="21"/>
        <v>0</v>
      </c>
    </row>
    <row r="483" spans="1:25" x14ac:dyDescent="0.3">
      <c r="A483" s="131" t="s">
        <v>1497</v>
      </c>
      <c r="B483" s="132" t="s">
        <v>3182</v>
      </c>
      <c r="C483" s="132" t="s">
        <v>4737</v>
      </c>
      <c r="D483" s="92">
        <v>1</v>
      </c>
      <c r="E483" s="133">
        <v>212.7</v>
      </c>
      <c r="F483" s="134">
        <v>212.7</v>
      </c>
      <c r="G483" s="135">
        <v>4.84</v>
      </c>
      <c r="H483" s="135">
        <v>4.84</v>
      </c>
      <c r="I483" s="92" t="s">
        <v>165</v>
      </c>
      <c r="J483" s="92">
        <f>VLOOKUP(B483,'[1]09.02.2026'!$C$1543:$J$2063,8,0)</f>
        <v>0</v>
      </c>
      <c r="K483" s="92">
        <f t="shared" si="22"/>
        <v>0</v>
      </c>
      <c r="L483" s="77"/>
      <c r="M483" s="77"/>
      <c r="N483" s="77"/>
      <c r="O483" s="77"/>
      <c r="P483" s="77">
        <v>1</v>
      </c>
      <c r="Q483" s="136"/>
      <c r="R483" s="136"/>
      <c r="S483" s="136"/>
      <c r="T483" s="73">
        <f t="shared" si="23"/>
        <v>0</v>
      </c>
      <c r="U483" s="73"/>
      <c r="V483" s="182"/>
      <c r="W483" s="163"/>
      <c r="X483" s="60">
        <f>VLOOKUP(B483,'[3]ВОМ КГ-3 СОЭКС'!$C$3:$G$2063,5,0)</f>
        <v>212.7</v>
      </c>
      <c r="Y483" s="161">
        <f t="shared" si="21"/>
        <v>0</v>
      </c>
    </row>
    <row r="484" spans="1:25" x14ac:dyDescent="0.3">
      <c r="A484" s="131" t="s">
        <v>1500</v>
      </c>
      <c r="B484" s="132" t="s">
        <v>3183</v>
      </c>
      <c r="C484" s="132" t="s">
        <v>4738</v>
      </c>
      <c r="D484" s="92">
        <v>2</v>
      </c>
      <c r="E484" s="133">
        <v>103.8</v>
      </c>
      <c r="F484" s="134">
        <v>207.6</v>
      </c>
      <c r="G484" s="135">
        <v>2.86</v>
      </c>
      <c r="H484" s="135">
        <v>5.72</v>
      </c>
      <c r="I484" s="92" t="s">
        <v>165</v>
      </c>
      <c r="J484" s="92">
        <f>VLOOKUP(B484,'[1]09.02.2026'!$C$1543:$J$2063,8,0)</f>
        <v>0</v>
      </c>
      <c r="K484" s="92">
        <f t="shared" si="22"/>
        <v>0</v>
      </c>
      <c r="L484" s="77"/>
      <c r="M484" s="77"/>
      <c r="N484" s="77"/>
      <c r="O484" s="77"/>
      <c r="P484" s="77">
        <v>2</v>
      </c>
      <c r="Q484" s="136"/>
      <c r="R484" s="136"/>
      <c r="S484" s="136"/>
      <c r="T484" s="73">
        <f t="shared" si="23"/>
        <v>0</v>
      </c>
      <c r="U484" s="73"/>
      <c r="V484" s="182"/>
      <c r="W484" s="163"/>
      <c r="X484" s="60">
        <f>VLOOKUP(B484,'[3]ВОМ КГ-3 СОЭКС'!$C$3:$G$2063,5,0)</f>
        <v>207.6</v>
      </c>
      <c r="Y484" s="161">
        <f t="shared" si="21"/>
        <v>0</v>
      </c>
    </row>
    <row r="485" spans="1:25" x14ac:dyDescent="0.3">
      <c r="A485" s="131" t="s">
        <v>1503</v>
      </c>
      <c r="B485" s="132" t="s">
        <v>3184</v>
      </c>
      <c r="C485" s="132" t="s">
        <v>4739</v>
      </c>
      <c r="D485" s="92">
        <v>2</v>
      </c>
      <c r="E485" s="133">
        <v>106.7</v>
      </c>
      <c r="F485" s="134">
        <v>213.4</v>
      </c>
      <c r="G485" s="135">
        <v>2.93</v>
      </c>
      <c r="H485" s="135">
        <v>5.86</v>
      </c>
      <c r="I485" s="92" t="s">
        <v>165</v>
      </c>
      <c r="J485" s="92">
        <f>VLOOKUP(B485,'[1]09.02.2026'!$C$1543:$J$2063,8,0)</f>
        <v>0</v>
      </c>
      <c r="K485" s="92">
        <f t="shared" si="22"/>
        <v>0</v>
      </c>
      <c r="L485" s="77"/>
      <c r="M485" s="77"/>
      <c r="N485" s="77"/>
      <c r="O485" s="77"/>
      <c r="P485" s="77">
        <v>2</v>
      </c>
      <c r="Q485" s="136"/>
      <c r="R485" s="136"/>
      <c r="S485" s="136"/>
      <c r="T485" s="73">
        <f t="shared" si="23"/>
        <v>0</v>
      </c>
      <c r="U485" s="73"/>
      <c r="V485" s="182"/>
      <c r="W485" s="163"/>
      <c r="X485" s="60">
        <f>VLOOKUP(B485,'[3]ВОМ КГ-3 СОЭКС'!$C$3:$G$2063,5,0)</f>
        <v>213.4</v>
      </c>
      <c r="Y485" s="161">
        <f t="shared" si="21"/>
        <v>0</v>
      </c>
    </row>
    <row r="486" spans="1:25" x14ac:dyDescent="0.3">
      <c r="A486" s="131" t="s">
        <v>1506</v>
      </c>
      <c r="B486" s="132" t="s">
        <v>3185</v>
      </c>
      <c r="C486" s="132" t="s">
        <v>4740</v>
      </c>
      <c r="D486" s="92">
        <v>4</v>
      </c>
      <c r="E486" s="133">
        <v>45.2</v>
      </c>
      <c r="F486" s="134">
        <v>180.8</v>
      </c>
      <c r="G486" s="135">
        <v>1.27</v>
      </c>
      <c r="H486" s="135">
        <v>5.08</v>
      </c>
      <c r="I486" s="92" t="s">
        <v>165</v>
      </c>
      <c r="J486" s="92">
        <f>VLOOKUP(B486,'[1]09.02.2026'!$C$1543:$J$2063,8,0)</f>
        <v>0</v>
      </c>
      <c r="K486" s="92">
        <f t="shared" si="22"/>
        <v>0</v>
      </c>
      <c r="L486" s="77"/>
      <c r="M486" s="77"/>
      <c r="N486" s="77"/>
      <c r="O486" s="77"/>
      <c r="P486" s="77"/>
      <c r="Q486" s="136"/>
      <c r="R486" s="136">
        <v>4</v>
      </c>
      <c r="S486" s="136"/>
      <c r="T486" s="73">
        <f t="shared" si="23"/>
        <v>0</v>
      </c>
      <c r="U486" s="73"/>
      <c r="V486" s="182"/>
      <c r="W486" s="163"/>
      <c r="X486" s="60">
        <f>VLOOKUP(B486,'[3]ВОМ КГ-3 СОЭКС'!$C$3:$G$2063,5,0)</f>
        <v>180.8</v>
      </c>
      <c r="Y486" s="161">
        <f t="shared" si="21"/>
        <v>0</v>
      </c>
    </row>
    <row r="487" spans="1:25" x14ac:dyDescent="0.3">
      <c r="A487" s="131" t="s">
        <v>1509</v>
      </c>
      <c r="B487" s="132" t="s">
        <v>3186</v>
      </c>
      <c r="C487" s="132" t="s">
        <v>4741</v>
      </c>
      <c r="D487" s="92">
        <v>25</v>
      </c>
      <c r="E487" s="133">
        <v>53.5</v>
      </c>
      <c r="F487" s="134">
        <v>1337.5</v>
      </c>
      <c r="G487" s="135">
        <v>1.73</v>
      </c>
      <c r="H487" s="135">
        <v>43.25</v>
      </c>
      <c r="I487" s="92" t="s">
        <v>165</v>
      </c>
      <c r="J487" s="92">
        <f>VLOOKUP(B487,'[1]09.02.2026'!$C$1543:$J$2063,8,0)</f>
        <v>0</v>
      </c>
      <c r="K487" s="92">
        <f t="shared" si="22"/>
        <v>0</v>
      </c>
      <c r="L487" s="77"/>
      <c r="M487" s="77">
        <v>4</v>
      </c>
      <c r="N487" s="77">
        <v>4</v>
      </c>
      <c r="O487" s="77">
        <v>4</v>
      </c>
      <c r="P487" s="77">
        <v>5</v>
      </c>
      <c r="Q487" s="136">
        <v>4</v>
      </c>
      <c r="R487" s="136">
        <v>4</v>
      </c>
      <c r="S487" s="136"/>
      <c r="T487" s="73">
        <f t="shared" si="23"/>
        <v>0</v>
      </c>
      <c r="U487" s="73"/>
      <c r="V487" s="182"/>
      <c r="W487" s="163"/>
      <c r="X487" s="60">
        <f>VLOOKUP(B487,'[3]ВОМ КГ-3 СОЭКС'!$C$3:$G$2063,5,0)</f>
        <v>1337.5</v>
      </c>
      <c r="Y487" s="161">
        <f t="shared" si="21"/>
        <v>0</v>
      </c>
    </row>
    <row r="488" spans="1:25" x14ac:dyDescent="0.3">
      <c r="A488" s="131" t="s">
        <v>1512</v>
      </c>
      <c r="B488" s="132" t="s">
        <v>3187</v>
      </c>
      <c r="C488" s="132" t="s">
        <v>4742</v>
      </c>
      <c r="D488" s="92">
        <v>1</v>
      </c>
      <c r="E488" s="133">
        <v>46.4</v>
      </c>
      <c r="F488" s="134">
        <v>46.4</v>
      </c>
      <c r="G488" s="135">
        <v>1.5</v>
      </c>
      <c r="H488" s="135">
        <v>1.5</v>
      </c>
      <c r="I488" s="92" t="s">
        <v>165</v>
      </c>
      <c r="J488" s="92">
        <f>VLOOKUP(B488,'[1]09.02.2026'!$C$1543:$J$2063,8,0)</f>
        <v>0</v>
      </c>
      <c r="K488" s="92">
        <f t="shared" si="22"/>
        <v>0</v>
      </c>
      <c r="L488" s="77"/>
      <c r="M488" s="77"/>
      <c r="N488" s="77"/>
      <c r="O488" s="77"/>
      <c r="P488" s="77">
        <v>1</v>
      </c>
      <c r="Q488" s="136"/>
      <c r="R488" s="136"/>
      <c r="S488" s="136"/>
      <c r="T488" s="73">
        <f t="shared" si="23"/>
        <v>0</v>
      </c>
      <c r="U488" s="73"/>
      <c r="V488" s="182"/>
      <c r="W488" s="163"/>
      <c r="X488" s="60">
        <f>VLOOKUP(B488,'[3]ВОМ КГ-3 СОЭКС'!$C$3:$G$2063,5,0)</f>
        <v>46.4</v>
      </c>
      <c r="Y488" s="161">
        <f t="shared" si="21"/>
        <v>0</v>
      </c>
    </row>
    <row r="489" spans="1:25" x14ac:dyDescent="0.3">
      <c r="A489" s="131" t="s">
        <v>1515</v>
      </c>
      <c r="B489" s="132" t="s">
        <v>3188</v>
      </c>
      <c r="C489" s="132" t="s">
        <v>4743</v>
      </c>
      <c r="D489" s="92">
        <v>1</v>
      </c>
      <c r="E489" s="133">
        <v>48.5</v>
      </c>
      <c r="F489" s="134">
        <v>48.5</v>
      </c>
      <c r="G489" s="135">
        <v>1.57</v>
      </c>
      <c r="H489" s="135">
        <v>1.57</v>
      </c>
      <c r="I489" s="92" t="s">
        <v>165</v>
      </c>
      <c r="J489" s="92">
        <f>VLOOKUP(B489,'[1]09.02.2026'!$C$1543:$J$2063,8,0)</f>
        <v>0</v>
      </c>
      <c r="K489" s="92">
        <f t="shared" si="22"/>
        <v>0</v>
      </c>
      <c r="L489" s="77"/>
      <c r="M489" s="77"/>
      <c r="N489" s="77"/>
      <c r="O489" s="77"/>
      <c r="P489" s="77">
        <v>1</v>
      </c>
      <c r="Q489" s="136"/>
      <c r="R489" s="136"/>
      <c r="S489" s="136"/>
      <c r="T489" s="73">
        <f t="shared" si="23"/>
        <v>0</v>
      </c>
      <c r="U489" s="73"/>
      <c r="V489" s="182"/>
      <c r="W489" s="163"/>
      <c r="X489" s="60">
        <f>VLOOKUP(B489,'[3]ВОМ КГ-3 СОЭКС'!$C$3:$G$2063,5,0)</f>
        <v>48.5</v>
      </c>
      <c r="Y489" s="161">
        <f t="shared" si="21"/>
        <v>0</v>
      </c>
    </row>
    <row r="490" spans="1:25" x14ac:dyDescent="0.3">
      <c r="A490" s="131" t="s">
        <v>1518</v>
      </c>
      <c r="B490" s="132" t="s">
        <v>3189</v>
      </c>
      <c r="C490" s="132" t="s">
        <v>4744</v>
      </c>
      <c r="D490" s="92">
        <v>1</v>
      </c>
      <c r="E490" s="133">
        <v>52.6</v>
      </c>
      <c r="F490" s="134">
        <v>52.6</v>
      </c>
      <c r="G490" s="135">
        <v>1.7</v>
      </c>
      <c r="H490" s="135">
        <v>1.7</v>
      </c>
      <c r="I490" s="92" t="s">
        <v>165</v>
      </c>
      <c r="J490" s="92">
        <f>VLOOKUP(B490,'[1]09.02.2026'!$C$1543:$J$2063,8,0)</f>
        <v>0</v>
      </c>
      <c r="K490" s="92">
        <f t="shared" si="22"/>
        <v>0</v>
      </c>
      <c r="L490" s="77"/>
      <c r="M490" s="77"/>
      <c r="N490" s="77"/>
      <c r="O490" s="77"/>
      <c r="P490" s="77">
        <v>1</v>
      </c>
      <c r="Q490" s="136"/>
      <c r="R490" s="136"/>
      <c r="S490" s="136"/>
      <c r="T490" s="73">
        <f t="shared" si="23"/>
        <v>0</v>
      </c>
      <c r="U490" s="73"/>
      <c r="V490" s="182"/>
      <c r="W490" s="163"/>
      <c r="X490" s="60">
        <f>VLOOKUP(B490,'[3]ВОМ КГ-3 СОЭКС'!$C$3:$G$2063,5,0)</f>
        <v>52.6</v>
      </c>
      <c r="Y490" s="161">
        <f t="shared" si="21"/>
        <v>0</v>
      </c>
    </row>
    <row r="491" spans="1:25" x14ac:dyDescent="0.3">
      <c r="A491" s="131" t="s">
        <v>1521</v>
      </c>
      <c r="B491" s="132" t="s">
        <v>3190</v>
      </c>
      <c r="C491" s="132" t="s">
        <v>4745</v>
      </c>
      <c r="D491" s="92">
        <v>1</v>
      </c>
      <c r="E491" s="133">
        <v>37.299999999999997</v>
      </c>
      <c r="F491" s="134">
        <v>37.299999999999997</v>
      </c>
      <c r="G491" s="135">
        <v>1.21</v>
      </c>
      <c r="H491" s="135">
        <v>1.21</v>
      </c>
      <c r="I491" s="92" t="s">
        <v>165</v>
      </c>
      <c r="J491" s="92">
        <f>VLOOKUP(B491,'[1]09.02.2026'!$C$1543:$J$2063,8,0)</f>
        <v>0</v>
      </c>
      <c r="K491" s="92">
        <f t="shared" si="22"/>
        <v>0</v>
      </c>
      <c r="L491" s="77"/>
      <c r="M491" s="77"/>
      <c r="N491" s="77"/>
      <c r="O491" s="77"/>
      <c r="P491" s="77">
        <v>1</v>
      </c>
      <c r="Q491" s="136"/>
      <c r="R491" s="136"/>
      <c r="S491" s="136"/>
      <c r="T491" s="73">
        <f t="shared" si="23"/>
        <v>0</v>
      </c>
      <c r="U491" s="73"/>
      <c r="V491" s="182"/>
      <c r="W491" s="163"/>
      <c r="X491" s="60">
        <f>VLOOKUP(B491,'[3]ВОМ КГ-3 СОЭКС'!$C$3:$G$2063,5,0)</f>
        <v>37.299999999999997</v>
      </c>
      <c r="Y491" s="161">
        <f t="shared" si="21"/>
        <v>0</v>
      </c>
    </row>
    <row r="492" spans="1:25" x14ac:dyDescent="0.3">
      <c r="A492" s="131" t="s">
        <v>1524</v>
      </c>
      <c r="B492" s="132" t="s">
        <v>3191</v>
      </c>
      <c r="C492" s="132" t="s">
        <v>4746</v>
      </c>
      <c r="D492" s="92">
        <v>1</v>
      </c>
      <c r="E492" s="133">
        <v>35.700000000000003</v>
      </c>
      <c r="F492" s="134">
        <v>35.700000000000003</v>
      </c>
      <c r="G492" s="135">
        <v>1.1599999999999999</v>
      </c>
      <c r="H492" s="135">
        <v>1.1599999999999999</v>
      </c>
      <c r="I492" s="92" t="s">
        <v>165</v>
      </c>
      <c r="J492" s="92">
        <f>VLOOKUP(B492,'[1]09.02.2026'!$C$1543:$J$2063,8,0)</f>
        <v>0</v>
      </c>
      <c r="K492" s="92">
        <f t="shared" si="22"/>
        <v>0</v>
      </c>
      <c r="L492" s="77"/>
      <c r="M492" s="77"/>
      <c r="N492" s="77"/>
      <c r="O492" s="77"/>
      <c r="P492" s="77">
        <v>1</v>
      </c>
      <c r="Q492" s="136"/>
      <c r="R492" s="136"/>
      <c r="S492" s="136"/>
      <c r="T492" s="73">
        <f t="shared" si="23"/>
        <v>0</v>
      </c>
      <c r="U492" s="73"/>
      <c r="V492" s="182"/>
      <c r="W492" s="163"/>
      <c r="X492" s="60">
        <f>VLOOKUP(B492,'[3]ВОМ КГ-3 СОЭКС'!$C$3:$G$2063,5,0)</f>
        <v>35.700000000000003</v>
      </c>
      <c r="Y492" s="161">
        <f t="shared" si="21"/>
        <v>0</v>
      </c>
    </row>
    <row r="493" spans="1:25" x14ac:dyDescent="0.3">
      <c r="A493" s="131" t="s">
        <v>1527</v>
      </c>
      <c r="B493" s="132" t="s">
        <v>3192</v>
      </c>
      <c r="C493" s="132" t="s">
        <v>4747</v>
      </c>
      <c r="D493" s="92">
        <v>1</v>
      </c>
      <c r="E493" s="133">
        <v>30.1</v>
      </c>
      <c r="F493" s="134">
        <v>30.1</v>
      </c>
      <c r="G493" s="135">
        <v>0.98</v>
      </c>
      <c r="H493" s="135">
        <v>0.98</v>
      </c>
      <c r="I493" s="92" t="s">
        <v>165</v>
      </c>
      <c r="J493" s="92">
        <f>VLOOKUP(B493,'[1]09.02.2026'!$C$1543:$J$2063,8,0)</f>
        <v>0</v>
      </c>
      <c r="K493" s="92">
        <f t="shared" si="22"/>
        <v>0</v>
      </c>
      <c r="L493" s="77"/>
      <c r="M493" s="77"/>
      <c r="N493" s="77"/>
      <c r="O493" s="77"/>
      <c r="P493" s="77">
        <v>1</v>
      </c>
      <c r="Q493" s="136"/>
      <c r="R493" s="136"/>
      <c r="S493" s="136"/>
      <c r="T493" s="73">
        <f t="shared" si="23"/>
        <v>0</v>
      </c>
      <c r="U493" s="73"/>
      <c r="V493" s="182"/>
      <c r="W493" s="163"/>
      <c r="X493" s="60">
        <f>VLOOKUP(B493,'[3]ВОМ КГ-3 СОЭКС'!$C$3:$G$2063,5,0)</f>
        <v>30.1</v>
      </c>
      <c r="Y493" s="161">
        <f t="shared" si="21"/>
        <v>0</v>
      </c>
    </row>
    <row r="494" spans="1:25" x14ac:dyDescent="0.3">
      <c r="A494" s="131" t="s">
        <v>1530</v>
      </c>
      <c r="B494" s="132" t="s">
        <v>3193</v>
      </c>
      <c r="C494" s="132" t="s">
        <v>4748</v>
      </c>
      <c r="D494" s="92">
        <v>1</v>
      </c>
      <c r="E494" s="133">
        <v>35.200000000000003</v>
      </c>
      <c r="F494" s="134">
        <v>35.200000000000003</v>
      </c>
      <c r="G494" s="135">
        <v>1.1399999999999999</v>
      </c>
      <c r="H494" s="135">
        <v>1.1399999999999999</v>
      </c>
      <c r="I494" s="92" t="s">
        <v>165</v>
      </c>
      <c r="J494" s="92">
        <f>VLOOKUP(B494,'[1]09.02.2026'!$C$1543:$J$2063,8,0)</f>
        <v>0</v>
      </c>
      <c r="K494" s="92">
        <f t="shared" si="22"/>
        <v>0</v>
      </c>
      <c r="L494" s="77"/>
      <c r="M494" s="77"/>
      <c r="N494" s="77"/>
      <c r="O494" s="77"/>
      <c r="P494" s="77">
        <v>1</v>
      </c>
      <c r="Q494" s="136"/>
      <c r="R494" s="136"/>
      <c r="S494" s="136"/>
      <c r="T494" s="73">
        <f t="shared" si="23"/>
        <v>0</v>
      </c>
      <c r="U494" s="73"/>
      <c r="V494" s="182"/>
      <c r="W494" s="163"/>
      <c r="X494" s="60">
        <f>VLOOKUP(B494,'[3]ВОМ КГ-3 СОЭКС'!$C$3:$G$2063,5,0)</f>
        <v>35.200000000000003</v>
      </c>
      <c r="Y494" s="161">
        <f t="shared" si="21"/>
        <v>0</v>
      </c>
    </row>
    <row r="495" spans="1:25" x14ac:dyDescent="0.3">
      <c r="A495" s="131" t="s">
        <v>1533</v>
      </c>
      <c r="B495" s="132" t="s">
        <v>3194</v>
      </c>
      <c r="C495" s="132" t="s">
        <v>4749</v>
      </c>
      <c r="D495" s="92">
        <v>1</v>
      </c>
      <c r="E495" s="133">
        <v>24.7</v>
      </c>
      <c r="F495" s="134">
        <v>24.7</v>
      </c>
      <c r="G495" s="135">
        <v>0.8</v>
      </c>
      <c r="H495" s="135">
        <v>0.8</v>
      </c>
      <c r="I495" s="92" t="s">
        <v>165</v>
      </c>
      <c r="J495" s="92">
        <f>VLOOKUP(B495,'[1]09.02.2026'!$C$1543:$J$2063,8,0)</f>
        <v>0</v>
      </c>
      <c r="K495" s="92">
        <f t="shared" si="22"/>
        <v>0</v>
      </c>
      <c r="L495" s="77"/>
      <c r="M495" s="77"/>
      <c r="N495" s="77"/>
      <c r="O495" s="77"/>
      <c r="P495" s="77">
        <v>1</v>
      </c>
      <c r="Q495" s="136"/>
      <c r="R495" s="136"/>
      <c r="S495" s="136"/>
      <c r="T495" s="73">
        <f t="shared" si="23"/>
        <v>0</v>
      </c>
      <c r="U495" s="73"/>
      <c r="V495" s="182"/>
      <c r="W495" s="163"/>
      <c r="X495" s="60">
        <f>VLOOKUP(B495,'[3]ВОМ КГ-3 СОЭКС'!$C$3:$G$2063,5,0)</f>
        <v>24.7</v>
      </c>
      <c r="Y495" s="161">
        <f t="shared" si="21"/>
        <v>0</v>
      </c>
    </row>
    <row r="496" spans="1:25" x14ac:dyDescent="0.3">
      <c r="A496" s="131" t="s">
        <v>1536</v>
      </c>
      <c r="B496" s="132" t="s">
        <v>3195</v>
      </c>
      <c r="C496" s="132" t="s">
        <v>4750</v>
      </c>
      <c r="D496" s="92">
        <v>1</v>
      </c>
      <c r="E496" s="133">
        <v>69.900000000000006</v>
      </c>
      <c r="F496" s="134">
        <v>69.900000000000006</v>
      </c>
      <c r="G496" s="135">
        <v>2.2599999999999998</v>
      </c>
      <c r="H496" s="135">
        <v>2.2599999999999998</v>
      </c>
      <c r="I496" s="92" t="s">
        <v>165</v>
      </c>
      <c r="J496" s="92">
        <f>VLOOKUP(B496,'[1]09.02.2026'!$C$1543:$J$2063,8,0)</f>
        <v>0</v>
      </c>
      <c r="K496" s="92">
        <f t="shared" si="22"/>
        <v>0</v>
      </c>
      <c r="L496" s="77"/>
      <c r="M496" s="77"/>
      <c r="N496" s="77"/>
      <c r="O496" s="77"/>
      <c r="P496" s="77"/>
      <c r="Q496" s="136"/>
      <c r="R496" s="136"/>
      <c r="S496" s="136">
        <v>1</v>
      </c>
      <c r="T496" s="73">
        <f t="shared" si="23"/>
        <v>0</v>
      </c>
      <c r="U496" s="73"/>
      <c r="V496" s="182"/>
      <c r="W496" s="163"/>
      <c r="X496" s="60">
        <f>VLOOKUP(B496,'[3]ВОМ КГ-3 СОЭКС'!$C$3:$G$2063,5,0)</f>
        <v>69.900000000000006</v>
      </c>
      <c r="Y496" s="161">
        <f t="shared" si="21"/>
        <v>0</v>
      </c>
    </row>
    <row r="497" spans="1:25" x14ac:dyDescent="0.3">
      <c r="A497" s="131" t="s">
        <v>1539</v>
      </c>
      <c r="B497" s="132" t="s">
        <v>3196</v>
      </c>
      <c r="C497" s="132" t="s">
        <v>4751</v>
      </c>
      <c r="D497" s="92">
        <v>2</v>
      </c>
      <c r="E497" s="133">
        <v>216.8</v>
      </c>
      <c r="F497" s="134">
        <v>433.6</v>
      </c>
      <c r="G497" s="135">
        <v>4.96</v>
      </c>
      <c r="H497" s="135">
        <v>9.92</v>
      </c>
      <c r="I497" s="92" t="s">
        <v>165</v>
      </c>
      <c r="J497" s="92">
        <f>VLOOKUP(B497,'[1]09.02.2026'!$C$1543:$J$2063,8,0)</f>
        <v>0</v>
      </c>
      <c r="K497" s="92">
        <f t="shared" si="22"/>
        <v>0</v>
      </c>
      <c r="L497" s="77"/>
      <c r="M497" s="77"/>
      <c r="N497" s="77"/>
      <c r="O497" s="77"/>
      <c r="P497" s="77">
        <v>2</v>
      </c>
      <c r="Q497" s="136"/>
      <c r="R497" s="136"/>
      <c r="S497" s="136"/>
      <c r="T497" s="73">
        <f t="shared" si="23"/>
        <v>0</v>
      </c>
      <c r="U497" s="73"/>
      <c r="V497" s="182"/>
      <c r="W497" s="163"/>
      <c r="X497" s="60">
        <f>VLOOKUP(B497,'[3]ВОМ КГ-3 СОЭКС'!$C$3:$G$2063,5,0)</f>
        <v>433.6</v>
      </c>
      <c r="Y497" s="161">
        <f t="shared" si="21"/>
        <v>0</v>
      </c>
    </row>
    <row r="498" spans="1:25" x14ac:dyDescent="0.3">
      <c r="A498" s="131" t="s">
        <v>1542</v>
      </c>
      <c r="B498" s="132" t="s">
        <v>3197</v>
      </c>
      <c r="C498" s="132" t="s">
        <v>4752</v>
      </c>
      <c r="D498" s="92">
        <v>1</v>
      </c>
      <c r="E498" s="133">
        <v>219.2</v>
      </c>
      <c r="F498" s="134">
        <v>219.2</v>
      </c>
      <c r="G498" s="135">
        <v>5.01</v>
      </c>
      <c r="H498" s="135">
        <v>5.01</v>
      </c>
      <c r="I498" s="92" t="s">
        <v>165</v>
      </c>
      <c r="J498" s="92">
        <f>VLOOKUP(B498,'[1]09.02.2026'!$C$1543:$J$2063,8,0)</f>
        <v>0</v>
      </c>
      <c r="K498" s="92">
        <f t="shared" si="22"/>
        <v>0</v>
      </c>
      <c r="L498" s="77"/>
      <c r="M498" s="77"/>
      <c r="N498" s="77"/>
      <c r="O498" s="77"/>
      <c r="P498" s="77">
        <v>1</v>
      </c>
      <c r="Q498" s="136"/>
      <c r="R498" s="136"/>
      <c r="S498" s="136"/>
      <c r="T498" s="73">
        <f t="shared" si="23"/>
        <v>0</v>
      </c>
      <c r="U498" s="73"/>
      <c r="V498" s="182"/>
      <c r="W498" s="163"/>
      <c r="X498" s="60">
        <f>VLOOKUP(B498,'[3]ВОМ КГ-3 СОЭКС'!$C$3:$G$2063,5,0)</f>
        <v>219.2</v>
      </c>
      <c r="Y498" s="161">
        <f t="shared" si="21"/>
        <v>0</v>
      </c>
    </row>
    <row r="499" spans="1:25" x14ac:dyDescent="0.3">
      <c r="A499" s="131" t="s">
        <v>1545</v>
      </c>
      <c r="B499" s="132" t="s">
        <v>3198</v>
      </c>
      <c r="C499" s="132" t="s">
        <v>4753</v>
      </c>
      <c r="D499" s="92">
        <v>1</v>
      </c>
      <c r="E499" s="133">
        <v>219.2</v>
      </c>
      <c r="F499" s="134">
        <v>219.2</v>
      </c>
      <c r="G499" s="135">
        <v>5.01</v>
      </c>
      <c r="H499" s="135">
        <v>5.01</v>
      </c>
      <c r="I499" s="92" t="s">
        <v>165</v>
      </c>
      <c r="J499" s="92">
        <f>VLOOKUP(B499,'[1]09.02.2026'!$C$1543:$J$2063,8,0)</f>
        <v>0</v>
      </c>
      <c r="K499" s="92">
        <f t="shared" si="22"/>
        <v>0</v>
      </c>
      <c r="L499" s="77"/>
      <c r="M499" s="77"/>
      <c r="N499" s="77"/>
      <c r="O499" s="77"/>
      <c r="P499" s="77">
        <v>1</v>
      </c>
      <c r="Q499" s="136"/>
      <c r="R499" s="136"/>
      <c r="S499" s="136"/>
      <c r="T499" s="73">
        <f t="shared" si="23"/>
        <v>0</v>
      </c>
      <c r="U499" s="73"/>
      <c r="V499" s="182"/>
      <c r="W499" s="163"/>
      <c r="X499" s="60">
        <f>VLOOKUP(B499,'[3]ВОМ КГ-3 СОЭКС'!$C$3:$G$2063,5,0)</f>
        <v>219.2</v>
      </c>
      <c r="Y499" s="161">
        <f t="shared" si="21"/>
        <v>0</v>
      </c>
    </row>
    <row r="500" spans="1:25" x14ac:dyDescent="0.3">
      <c r="A500" s="131" t="s">
        <v>1548</v>
      </c>
      <c r="B500" s="132" t="s">
        <v>3199</v>
      </c>
      <c r="C500" s="132" t="s">
        <v>4754</v>
      </c>
      <c r="D500" s="92">
        <v>1</v>
      </c>
      <c r="E500" s="133">
        <v>322.89999999999998</v>
      </c>
      <c r="F500" s="134">
        <v>322.89999999999998</v>
      </c>
      <c r="G500" s="135">
        <v>6.46</v>
      </c>
      <c r="H500" s="135">
        <v>6.46</v>
      </c>
      <c r="I500" s="92" t="s">
        <v>170</v>
      </c>
      <c r="J500" s="92">
        <f>VLOOKUP(B500,'[1]09.02.2026'!$C$1543:$J$2063,8,0)</f>
        <v>0</v>
      </c>
      <c r="K500" s="92">
        <f t="shared" si="22"/>
        <v>0</v>
      </c>
      <c r="L500" s="77"/>
      <c r="M500" s="77"/>
      <c r="N500" s="77"/>
      <c r="O500" s="77"/>
      <c r="P500" s="77">
        <v>1</v>
      </c>
      <c r="Q500" s="136"/>
      <c r="R500" s="136"/>
      <c r="S500" s="136"/>
      <c r="T500" s="73">
        <f t="shared" si="23"/>
        <v>0</v>
      </c>
      <c r="U500" s="73"/>
      <c r="V500" s="182"/>
      <c r="W500" s="163"/>
      <c r="X500" s="60">
        <f>VLOOKUP(B500,'[3]ВОМ КГ-3 СОЭКС'!$C$3:$G$2063,5,0)</f>
        <v>322.89999999999998</v>
      </c>
      <c r="Y500" s="161">
        <f t="shared" si="21"/>
        <v>0</v>
      </c>
    </row>
    <row r="501" spans="1:25" x14ac:dyDescent="0.3">
      <c r="A501" s="131" t="s">
        <v>1551</v>
      </c>
      <c r="B501" s="132" t="s">
        <v>3200</v>
      </c>
      <c r="C501" s="132" t="s">
        <v>4755</v>
      </c>
      <c r="D501" s="92">
        <v>1</v>
      </c>
      <c r="E501" s="133">
        <v>473.1</v>
      </c>
      <c r="F501" s="134">
        <v>473.1</v>
      </c>
      <c r="G501" s="135">
        <v>9.8000000000000007</v>
      </c>
      <c r="H501" s="135">
        <v>9.8000000000000007</v>
      </c>
      <c r="I501" s="92" t="s">
        <v>170</v>
      </c>
      <c r="J501" s="92">
        <f>VLOOKUP(B501,'[1]09.02.2026'!$C$1543:$J$2063,8,0)</f>
        <v>0</v>
      </c>
      <c r="K501" s="92">
        <f t="shared" si="22"/>
        <v>0</v>
      </c>
      <c r="L501" s="77"/>
      <c r="M501" s="77"/>
      <c r="N501" s="77"/>
      <c r="O501" s="77"/>
      <c r="P501" s="77">
        <v>1</v>
      </c>
      <c r="Q501" s="136"/>
      <c r="R501" s="136"/>
      <c r="S501" s="136"/>
      <c r="T501" s="73">
        <f t="shared" si="23"/>
        <v>0</v>
      </c>
      <c r="U501" s="73"/>
      <c r="V501" s="182"/>
      <c r="W501" s="163"/>
      <c r="X501" s="60">
        <f>VLOOKUP(B501,'[3]ВОМ КГ-3 СОЭКС'!$C$3:$G$2063,5,0)</f>
        <v>473.1</v>
      </c>
      <c r="Y501" s="161">
        <f t="shared" si="21"/>
        <v>0</v>
      </c>
    </row>
    <row r="502" spans="1:25" x14ac:dyDescent="0.3">
      <c r="A502" s="131" t="s">
        <v>1554</v>
      </c>
      <c r="B502" s="132" t="s">
        <v>3201</v>
      </c>
      <c r="C502" s="132" t="s">
        <v>4756</v>
      </c>
      <c r="D502" s="92">
        <v>1</v>
      </c>
      <c r="E502" s="133">
        <v>61.1</v>
      </c>
      <c r="F502" s="134">
        <v>61.1</v>
      </c>
      <c r="G502" s="135">
        <v>1.71</v>
      </c>
      <c r="H502" s="135">
        <v>1.71</v>
      </c>
      <c r="I502" s="92" t="s">
        <v>170</v>
      </c>
      <c r="J502" s="92">
        <f>VLOOKUP(B502,'[1]09.02.2026'!$C$1543:$J$2063,8,0)</f>
        <v>0</v>
      </c>
      <c r="K502" s="92">
        <f t="shared" si="22"/>
        <v>0</v>
      </c>
      <c r="L502" s="77">
        <v>1</v>
      </c>
      <c r="M502" s="77"/>
      <c r="N502" s="77"/>
      <c r="O502" s="77"/>
      <c r="P502" s="77"/>
      <c r="Q502" s="136"/>
      <c r="R502" s="136"/>
      <c r="S502" s="136"/>
      <c r="T502" s="73">
        <f t="shared" si="23"/>
        <v>0</v>
      </c>
      <c r="U502" s="73"/>
      <c r="V502" s="182"/>
      <c r="W502" s="163"/>
      <c r="X502" s="60">
        <f>VLOOKUP(B502,'[3]ВОМ КГ-3 СОЭКС'!$C$3:$G$2063,5,0)</f>
        <v>61.1</v>
      </c>
      <c r="Y502" s="161">
        <f t="shared" si="21"/>
        <v>0</v>
      </c>
    </row>
    <row r="503" spans="1:25" x14ac:dyDescent="0.3">
      <c r="A503" s="131" t="s">
        <v>1557</v>
      </c>
      <c r="B503" s="132" t="s">
        <v>3202</v>
      </c>
      <c r="C503" s="132" t="s">
        <v>4757</v>
      </c>
      <c r="D503" s="92">
        <v>1</v>
      </c>
      <c r="E503" s="133">
        <v>237.1</v>
      </c>
      <c r="F503" s="134">
        <v>237.1</v>
      </c>
      <c r="G503" s="135">
        <v>6.5</v>
      </c>
      <c r="H503" s="135">
        <v>6.5</v>
      </c>
      <c r="I503" s="92" t="s">
        <v>170</v>
      </c>
      <c r="J503" s="92">
        <f>VLOOKUP(B503,'[1]09.02.2026'!$C$1543:$J$2063,8,0)</f>
        <v>0</v>
      </c>
      <c r="K503" s="92">
        <f t="shared" si="22"/>
        <v>0</v>
      </c>
      <c r="L503" s="77"/>
      <c r="M503" s="77"/>
      <c r="N503" s="77"/>
      <c r="O503" s="77"/>
      <c r="P503" s="77"/>
      <c r="Q503" s="136"/>
      <c r="R503" s="136"/>
      <c r="S503" s="136">
        <v>1</v>
      </c>
      <c r="T503" s="73">
        <f t="shared" si="23"/>
        <v>0</v>
      </c>
      <c r="U503" s="73"/>
      <c r="V503" s="182"/>
      <c r="W503" s="163"/>
      <c r="X503" s="60">
        <f>VLOOKUP(B503,'[3]ВОМ КГ-3 СОЭКС'!$C$3:$G$2063,5,0)</f>
        <v>237.1</v>
      </c>
      <c r="Y503" s="161">
        <f t="shared" si="21"/>
        <v>0</v>
      </c>
    </row>
    <row r="504" spans="1:25" x14ac:dyDescent="0.3">
      <c r="A504" s="131" t="s">
        <v>1560</v>
      </c>
      <c r="B504" s="132" t="s">
        <v>3203</v>
      </c>
      <c r="C504" s="132" t="s">
        <v>4758</v>
      </c>
      <c r="D504" s="92">
        <v>12</v>
      </c>
      <c r="E504" s="133">
        <v>28.9</v>
      </c>
      <c r="F504" s="134">
        <v>346.8</v>
      </c>
      <c r="G504" s="135">
        <v>0.82</v>
      </c>
      <c r="H504" s="135">
        <v>9.84</v>
      </c>
      <c r="I504" s="92" t="s">
        <v>170</v>
      </c>
      <c r="J504" s="92">
        <f>VLOOKUP(B504,'[1]09.02.2026'!$C$1543:$J$2063,8,0)</f>
        <v>0</v>
      </c>
      <c r="K504" s="92">
        <f t="shared" si="22"/>
        <v>0</v>
      </c>
      <c r="L504" s="77"/>
      <c r="M504" s="77">
        <v>2</v>
      </c>
      <c r="N504" s="77">
        <v>2</v>
      </c>
      <c r="O504" s="77">
        <v>2</v>
      </c>
      <c r="P504" s="77"/>
      <c r="Q504" s="136">
        <v>2</v>
      </c>
      <c r="R504" s="136">
        <v>2</v>
      </c>
      <c r="S504" s="136">
        <v>2</v>
      </c>
      <c r="T504" s="73">
        <f t="shared" si="23"/>
        <v>0</v>
      </c>
      <c r="U504" s="73"/>
      <c r="V504" s="182"/>
      <c r="W504" s="163"/>
      <c r="X504" s="60">
        <f>VLOOKUP(B504,'[3]ВОМ КГ-3 СОЭКС'!$C$3:$G$2063,5,0)</f>
        <v>346.8</v>
      </c>
      <c r="Y504" s="161">
        <f t="shared" si="21"/>
        <v>0</v>
      </c>
    </row>
    <row r="505" spans="1:25" ht="15" customHeight="1" x14ac:dyDescent="0.3">
      <c r="A505" s="131" t="s">
        <v>1563</v>
      </c>
      <c r="B505" s="132" t="s">
        <v>3204</v>
      </c>
      <c r="C505" s="132" t="s">
        <v>4759</v>
      </c>
      <c r="D505" s="92">
        <v>1</v>
      </c>
      <c r="E505" s="133">
        <v>36</v>
      </c>
      <c r="F505" s="134">
        <v>36</v>
      </c>
      <c r="G505" s="135">
        <v>0.98</v>
      </c>
      <c r="H505" s="135">
        <v>0.98</v>
      </c>
      <c r="I505" s="92" t="s">
        <v>170</v>
      </c>
      <c r="J505" s="92">
        <f>VLOOKUP(B505,'[1]09.02.2026'!$C$1543:$J$2063,8,0)</f>
        <v>0</v>
      </c>
      <c r="K505" s="92">
        <f t="shared" si="22"/>
        <v>0</v>
      </c>
      <c r="L505" s="77"/>
      <c r="M505" s="77"/>
      <c r="N505" s="77"/>
      <c r="O505" s="77"/>
      <c r="P505" s="77">
        <v>1</v>
      </c>
      <c r="Q505" s="136"/>
      <c r="R505" s="136"/>
      <c r="S505" s="136"/>
      <c r="T505" s="73">
        <f t="shared" si="23"/>
        <v>0</v>
      </c>
      <c r="U505" s="73"/>
      <c r="V505" s="182"/>
      <c r="W505" s="163"/>
      <c r="X505" s="60">
        <f>VLOOKUP(B505,'[3]ВОМ КГ-3 СОЭКС'!$C$3:$G$2063,5,0)</f>
        <v>36</v>
      </c>
      <c r="Y505" s="161">
        <f t="shared" si="21"/>
        <v>0</v>
      </c>
    </row>
    <row r="506" spans="1:25" x14ac:dyDescent="0.3">
      <c r="A506" s="131" t="s">
        <v>1566</v>
      </c>
      <c r="B506" s="132" t="s">
        <v>3205</v>
      </c>
      <c r="C506" s="132" t="s">
        <v>4760</v>
      </c>
      <c r="D506" s="92">
        <v>1</v>
      </c>
      <c r="E506" s="133">
        <v>45.9</v>
      </c>
      <c r="F506" s="134">
        <v>45.9</v>
      </c>
      <c r="G506" s="135">
        <v>1.25</v>
      </c>
      <c r="H506" s="135">
        <v>1.25</v>
      </c>
      <c r="I506" s="92" t="s">
        <v>170</v>
      </c>
      <c r="J506" s="92">
        <f>VLOOKUP(B506,'[1]09.02.2026'!$C$1543:$J$2063,8,0)</f>
        <v>0</v>
      </c>
      <c r="K506" s="92">
        <f t="shared" si="22"/>
        <v>0</v>
      </c>
      <c r="L506" s="77"/>
      <c r="M506" s="77"/>
      <c r="N506" s="77"/>
      <c r="O506" s="77"/>
      <c r="P506" s="77">
        <v>1</v>
      </c>
      <c r="Q506" s="136"/>
      <c r="R506" s="136"/>
      <c r="S506" s="136"/>
      <c r="T506" s="73">
        <f t="shared" si="23"/>
        <v>0</v>
      </c>
      <c r="U506" s="73"/>
      <c r="V506" s="182"/>
      <c r="W506" s="163"/>
      <c r="X506" s="60">
        <f>VLOOKUP(B506,'[3]ВОМ КГ-3 СОЭКС'!$C$3:$G$2063,5,0)</f>
        <v>45.9</v>
      </c>
      <c r="Y506" s="161">
        <f t="shared" si="21"/>
        <v>0</v>
      </c>
    </row>
    <row r="507" spans="1:25" x14ac:dyDescent="0.3">
      <c r="A507" s="131" t="s">
        <v>1569</v>
      </c>
      <c r="B507" s="132" t="s">
        <v>3206</v>
      </c>
      <c r="C507" s="132" t="s">
        <v>4761</v>
      </c>
      <c r="D507" s="92">
        <v>1</v>
      </c>
      <c r="E507" s="133">
        <v>9.4</v>
      </c>
      <c r="F507" s="134">
        <v>9.4</v>
      </c>
      <c r="G507" s="135">
        <v>0.5</v>
      </c>
      <c r="H507" s="135">
        <v>0.5</v>
      </c>
      <c r="I507" s="92" t="s">
        <v>170</v>
      </c>
      <c r="J507" s="92">
        <f>VLOOKUP(B507,'[1]09.02.2026'!$C$1543:$J$2063,8,0)</f>
        <v>0</v>
      </c>
      <c r="K507" s="92">
        <f t="shared" si="22"/>
        <v>0</v>
      </c>
      <c r="L507" s="77">
        <v>1</v>
      </c>
      <c r="M507" s="77"/>
      <c r="N507" s="77"/>
      <c r="O507" s="77"/>
      <c r="P507" s="77"/>
      <c r="Q507" s="136"/>
      <c r="R507" s="136"/>
      <c r="S507" s="136"/>
      <c r="T507" s="73">
        <f t="shared" si="23"/>
        <v>0</v>
      </c>
      <c r="U507" s="73"/>
      <c r="V507" s="182"/>
      <c r="W507" s="163"/>
      <c r="X507" s="60">
        <f>VLOOKUP(B507,'[3]ВОМ КГ-3 СОЭКС'!$C$3:$G$2063,5,0)</f>
        <v>9.4</v>
      </c>
      <c r="Y507" s="161">
        <f t="shared" si="21"/>
        <v>0</v>
      </c>
    </row>
    <row r="508" spans="1:25" x14ac:dyDescent="0.3">
      <c r="A508" s="131" t="s">
        <v>1572</v>
      </c>
      <c r="B508" s="132" t="s">
        <v>3207</v>
      </c>
      <c r="C508" s="132" t="s">
        <v>4762</v>
      </c>
      <c r="D508" s="92">
        <v>1</v>
      </c>
      <c r="E508" s="133">
        <v>8.8000000000000007</v>
      </c>
      <c r="F508" s="134">
        <v>8.8000000000000007</v>
      </c>
      <c r="G508" s="135">
        <v>0.46</v>
      </c>
      <c r="H508" s="135">
        <v>0.46</v>
      </c>
      <c r="I508" s="92" t="s">
        <v>170</v>
      </c>
      <c r="J508" s="92">
        <f>VLOOKUP(B508,'[1]09.02.2026'!$C$1543:$J$2063,8,0)</f>
        <v>0</v>
      </c>
      <c r="K508" s="92">
        <f t="shared" si="22"/>
        <v>0</v>
      </c>
      <c r="L508" s="77">
        <v>1</v>
      </c>
      <c r="M508" s="77"/>
      <c r="N508" s="77"/>
      <c r="O508" s="77"/>
      <c r="P508" s="77"/>
      <c r="Q508" s="136"/>
      <c r="R508" s="136"/>
      <c r="S508" s="136"/>
      <c r="T508" s="73">
        <f t="shared" si="23"/>
        <v>0</v>
      </c>
      <c r="U508" s="73"/>
      <c r="V508" s="182"/>
      <c r="W508" s="163"/>
      <c r="X508" s="60">
        <f>VLOOKUP(B508,'[3]ВОМ КГ-3 СОЭКС'!$C$3:$G$2063,5,0)</f>
        <v>8.8000000000000007</v>
      </c>
      <c r="Y508" s="161">
        <f t="shared" si="21"/>
        <v>0</v>
      </c>
    </row>
    <row r="509" spans="1:25" x14ac:dyDescent="0.3">
      <c r="A509" s="131" t="s">
        <v>1575</v>
      </c>
      <c r="B509" s="132" t="s">
        <v>3208</v>
      </c>
      <c r="C509" s="132" t="s">
        <v>4763</v>
      </c>
      <c r="D509" s="92">
        <v>13</v>
      </c>
      <c r="E509" s="133">
        <v>10.9</v>
      </c>
      <c r="F509" s="134">
        <v>141.69999999999999</v>
      </c>
      <c r="G509" s="135">
        <v>0.56999999999999995</v>
      </c>
      <c r="H509" s="135">
        <v>7.41</v>
      </c>
      <c r="I509" s="92" t="s">
        <v>170</v>
      </c>
      <c r="J509" s="92">
        <f>VLOOKUP(B509,'[1]09.02.2026'!$C$1543:$J$2063,8,0)</f>
        <v>0</v>
      </c>
      <c r="K509" s="92">
        <f t="shared" si="22"/>
        <v>0</v>
      </c>
      <c r="L509" s="77">
        <v>1</v>
      </c>
      <c r="M509" s="77">
        <v>2</v>
      </c>
      <c r="N509" s="77">
        <v>2</v>
      </c>
      <c r="O509" s="77">
        <v>2</v>
      </c>
      <c r="P509" s="77"/>
      <c r="Q509" s="136">
        <v>2</v>
      </c>
      <c r="R509" s="136">
        <v>2</v>
      </c>
      <c r="S509" s="136">
        <v>2</v>
      </c>
      <c r="T509" s="73">
        <f t="shared" si="23"/>
        <v>0</v>
      </c>
      <c r="U509" s="73"/>
      <c r="V509" s="182"/>
      <c r="W509" s="163"/>
      <c r="X509" s="60">
        <f>VLOOKUP(B509,'[3]ВОМ КГ-3 СОЭКС'!$C$3:$G$2063,5,0)</f>
        <v>141.69999999999999</v>
      </c>
      <c r="Y509" s="161">
        <f t="shared" si="21"/>
        <v>0</v>
      </c>
    </row>
    <row r="510" spans="1:25" x14ac:dyDescent="0.3">
      <c r="A510" s="131" t="s">
        <v>1578</v>
      </c>
      <c r="B510" s="132" t="s">
        <v>3209</v>
      </c>
      <c r="C510" s="132" t="s">
        <v>4764</v>
      </c>
      <c r="D510" s="92">
        <v>1</v>
      </c>
      <c r="E510" s="133">
        <v>10.4</v>
      </c>
      <c r="F510" s="134">
        <v>10.4</v>
      </c>
      <c r="G510" s="135">
        <v>0.55000000000000004</v>
      </c>
      <c r="H510" s="135">
        <v>0.55000000000000004</v>
      </c>
      <c r="I510" s="92" t="s">
        <v>170</v>
      </c>
      <c r="J510" s="92">
        <f>VLOOKUP(B510,'[1]09.02.2026'!$C$1543:$J$2063,8,0)</f>
        <v>0</v>
      </c>
      <c r="K510" s="92">
        <f t="shared" si="22"/>
        <v>0</v>
      </c>
      <c r="L510" s="77">
        <v>1</v>
      </c>
      <c r="M510" s="77"/>
      <c r="N510" s="77"/>
      <c r="O510" s="77"/>
      <c r="P510" s="77"/>
      <c r="Q510" s="136"/>
      <c r="R510" s="136"/>
      <c r="S510" s="136"/>
      <c r="T510" s="73">
        <f t="shared" si="23"/>
        <v>0</v>
      </c>
      <c r="U510" s="73"/>
      <c r="V510" s="182"/>
      <c r="W510" s="163"/>
      <c r="X510" s="60">
        <f>VLOOKUP(B510,'[3]ВОМ КГ-3 СОЭКС'!$C$3:$G$2063,5,0)</f>
        <v>10.4</v>
      </c>
      <c r="Y510" s="161">
        <f t="shared" si="21"/>
        <v>0</v>
      </c>
    </row>
    <row r="511" spans="1:25" x14ac:dyDescent="0.3">
      <c r="A511" s="131" t="s">
        <v>1581</v>
      </c>
      <c r="B511" s="132" t="s">
        <v>3210</v>
      </c>
      <c r="C511" s="132" t="s">
        <v>4765</v>
      </c>
      <c r="D511" s="92">
        <v>12</v>
      </c>
      <c r="E511" s="133">
        <v>8.8000000000000007</v>
      </c>
      <c r="F511" s="134">
        <v>105.6</v>
      </c>
      <c r="G511" s="135">
        <v>0.46</v>
      </c>
      <c r="H511" s="135">
        <v>5.52</v>
      </c>
      <c r="I511" s="92" t="s">
        <v>170</v>
      </c>
      <c r="J511" s="92">
        <f>VLOOKUP(B511,'[1]09.02.2026'!$C$1543:$J$2063,8,0)</f>
        <v>0</v>
      </c>
      <c r="K511" s="92">
        <f t="shared" si="22"/>
        <v>0</v>
      </c>
      <c r="L511" s="77"/>
      <c r="M511" s="77">
        <v>2</v>
      </c>
      <c r="N511" s="77">
        <v>2</v>
      </c>
      <c r="O511" s="77">
        <v>2</v>
      </c>
      <c r="P511" s="77"/>
      <c r="Q511" s="136">
        <v>2</v>
      </c>
      <c r="R511" s="136">
        <v>2</v>
      </c>
      <c r="S511" s="136">
        <v>2</v>
      </c>
      <c r="T511" s="73">
        <f t="shared" si="23"/>
        <v>0</v>
      </c>
      <c r="U511" s="73"/>
      <c r="V511" s="182"/>
      <c r="W511" s="163"/>
      <c r="X511" s="60">
        <f>VLOOKUP(B511,'[3]ВОМ КГ-3 СОЭКС'!$C$3:$G$2063,5,0)</f>
        <v>105.6</v>
      </c>
      <c r="Y511" s="161">
        <f t="shared" si="21"/>
        <v>0</v>
      </c>
    </row>
    <row r="512" spans="1:25" x14ac:dyDescent="0.3">
      <c r="A512" s="131" t="s">
        <v>1584</v>
      </c>
      <c r="B512" s="132" t="s">
        <v>3211</v>
      </c>
      <c r="C512" s="132" t="s">
        <v>4766</v>
      </c>
      <c r="D512" s="92">
        <v>12</v>
      </c>
      <c r="E512" s="133">
        <v>10.5</v>
      </c>
      <c r="F512" s="134">
        <v>126</v>
      </c>
      <c r="G512" s="135">
        <v>0.55000000000000004</v>
      </c>
      <c r="H512" s="135">
        <v>6.6</v>
      </c>
      <c r="I512" s="92" t="s">
        <v>170</v>
      </c>
      <c r="J512" s="92">
        <f>VLOOKUP(B512,'[1]09.02.2026'!$C$1543:$J$2063,8,0)</f>
        <v>0</v>
      </c>
      <c r="K512" s="92">
        <f t="shared" si="22"/>
        <v>0</v>
      </c>
      <c r="L512" s="77"/>
      <c r="M512" s="77">
        <v>2</v>
      </c>
      <c r="N512" s="77">
        <v>2</v>
      </c>
      <c r="O512" s="77">
        <v>2</v>
      </c>
      <c r="P512" s="77"/>
      <c r="Q512" s="136">
        <v>2</v>
      </c>
      <c r="R512" s="136">
        <v>2</v>
      </c>
      <c r="S512" s="136">
        <v>2</v>
      </c>
      <c r="T512" s="73">
        <f t="shared" si="23"/>
        <v>0</v>
      </c>
      <c r="U512" s="73"/>
      <c r="V512" s="182"/>
      <c r="W512" s="163"/>
      <c r="X512" s="60">
        <f>VLOOKUP(B512,'[3]ВОМ КГ-3 СОЭКС'!$C$3:$G$2063,5,0)</f>
        <v>126</v>
      </c>
      <c r="Y512" s="161">
        <f t="shared" si="21"/>
        <v>0</v>
      </c>
    </row>
    <row r="513" spans="1:25" x14ac:dyDescent="0.3">
      <c r="A513" s="131" t="s">
        <v>1587</v>
      </c>
      <c r="B513" s="132" t="s">
        <v>3212</v>
      </c>
      <c r="C513" s="132" t="s">
        <v>4767</v>
      </c>
      <c r="D513" s="92">
        <v>1</v>
      </c>
      <c r="E513" s="133">
        <v>9.6</v>
      </c>
      <c r="F513" s="134">
        <v>9.6</v>
      </c>
      <c r="G513" s="135">
        <v>0.51</v>
      </c>
      <c r="H513" s="135">
        <v>0.51</v>
      </c>
      <c r="I513" s="92" t="s">
        <v>170</v>
      </c>
      <c r="J513" s="92">
        <f>VLOOKUP(B513,'[1]09.02.2026'!$C$1543:$J$2063,8,0)</f>
        <v>0</v>
      </c>
      <c r="K513" s="92">
        <f t="shared" si="22"/>
        <v>0</v>
      </c>
      <c r="L513" s="77">
        <v>1</v>
      </c>
      <c r="M513" s="77"/>
      <c r="N513" s="77"/>
      <c r="O513" s="77"/>
      <c r="P513" s="77"/>
      <c r="Q513" s="136"/>
      <c r="R513" s="136"/>
      <c r="S513" s="136"/>
      <c r="T513" s="73">
        <f t="shared" si="23"/>
        <v>0</v>
      </c>
      <c r="U513" s="73"/>
      <c r="V513" s="182"/>
      <c r="W513" s="163"/>
      <c r="X513" s="60">
        <f>VLOOKUP(B513,'[3]ВОМ КГ-3 СОЭКС'!$C$3:$G$2063,5,0)</f>
        <v>9.6</v>
      </c>
      <c r="Y513" s="161">
        <f t="shared" si="21"/>
        <v>0</v>
      </c>
    </row>
    <row r="514" spans="1:25" x14ac:dyDescent="0.3">
      <c r="A514" s="131" t="s">
        <v>1590</v>
      </c>
      <c r="B514" s="132" t="s">
        <v>3213</v>
      </c>
      <c r="C514" s="132" t="s">
        <v>4768</v>
      </c>
      <c r="D514" s="92">
        <v>1</v>
      </c>
      <c r="E514" s="133">
        <v>9.3000000000000007</v>
      </c>
      <c r="F514" s="134">
        <v>9.3000000000000007</v>
      </c>
      <c r="G514" s="135">
        <v>0.49</v>
      </c>
      <c r="H514" s="135">
        <v>0.49</v>
      </c>
      <c r="I514" s="92" t="s">
        <v>170</v>
      </c>
      <c r="J514" s="92">
        <f>VLOOKUP(B514,'[1]09.02.2026'!$C$1543:$J$2063,8,0)</f>
        <v>0</v>
      </c>
      <c r="K514" s="92">
        <f t="shared" si="22"/>
        <v>0</v>
      </c>
      <c r="L514" s="77">
        <v>1</v>
      </c>
      <c r="M514" s="77"/>
      <c r="N514" s="77"/>
      <c r="O514" s="77"/>
      <c r="P514" s="77"/>
      <c r="Q514" s="136"/>
      <c r="R514" s="136"/>
      <c r="S514" s="136"/>
      <c r="T514" s="73">
        <f t="shared" si="23"/>
        <v>0</v>
      </c>
      <c r="U514" s="73"/>
      <c r="V514" s="182"/>
      <c r="W514" s="163"/>
      <c r="X514" s="60">
        <f>VLOOKUP(B514,'[3]ВОМ КГ-3 СОЭКС'!$C$3:$G$2063,5,0)</f>
        <v>9.3000000000000007</v>
      </c>
      <c r="Y514" s="161">
        <f t="shared" si="21"/>
        <v>0</v>
      </c>
    </row>
    <row r="515" spans="1:25" x14ac:dyDescent="0.3">
      <c r="A515" s="131" t="s">
        <v>1593</v>
      </c>
      <c r="B515" s="132" t="s">
        <v>3214</v>
      </c>
      <c r="C515" s="132" t="s">
        <v>4769</v>
      </c>
      <c r="D515" s="92">
        <v>2</v>
      </c>
      <c r="E515" s="133">
        <v>10.8</v>
      </c>
      <c r="F515" s="134">
        <v>21.6</v>
      </c>
      <c r="G515" s="135">
        <v>0.56999999999999995</v>
      </c>
      <c r="H515" s="135">
        <v>1.1399999999999999</v>
      </c>
      <c r="I515" s="92" t="s">
        <v>170</v>
      </c>
      <c r="J515" s="92">
        <f>VLOOKUP(B515,'[1]09.02.2026'!$C$1543:$J$2063,8,0)</f>
        <v>0</v>
      </c>
      <c r="K515" s="92">
        <f t="shared" si="22"/>
        <v>0</v>
      </c>
      <c r="L515" s="77">
        <v>2</v>
      </c>
      <c r="M515" s="77"/>
      <c r="N515" s="77"/>
      <c r="O515" s="77"/>
      <c r="P515" s="77"/>
      <c r="Q515" s="136"/>
      <c r="R515" s="136"/>
      <c r="S515" s="136"/>
      <c r="T515" s="73">
        <f t="shared" si="23"/>
        <v>0</v>
      </c>
      <c r="U515" s="73"/>
      <c r="V515" s="182"/>
      <c r="W515" s="163"/>
      <c r="X515" s="60">
        <f>VLOOKUP(B515,'[3]ВОМ КГ-3 СОЭКС'!$C$3:$G$2063,5,0)</f>
        <v>21.6</v>
      </c>
      <c r="Y515" s="161">
        <f t="shared" ref="Y515:Y523" si="24">F515-X515</f>
        <v>0</v>
      </c>
    </row>
    <row r="516" spans="1:25" x14ac:dyDescent="0.3">
      <c r="A516" s="131" t="s">
        <v>1596</v>
      </c>
      <c r="B516" s="132" t="s">
        <v>3215</v>
      </c>
      <c r="C516" s="132" t="s">
        <v>4770</v>
      </c>
      <c r="D516" s="92">
        <v>1</v>
      </c>
      <c r="E516" s="133">
        <v>13.1</v>
      </c>
      <c r="F516" s="134">
        <v>13.1</v>
      </c>
      <c r="G516" s="135">
        <v>0.69</v>
      </c>
      <c r="H516" s="135">
        <v>0.69</v>
      </c>
      <c r="I516" s="92" t="s">
        <v>170</v>
      </c>
      <c r="J516" s="92">
        <f>VLOOKUP(B516,'[1]09.02.2026'!$C$1543:$J$2063,8,0)</f>
        <v>0</v>
      </c>
      <c r="K516" s="92">
        <f t="shared" ref="K516:K523" si="25">J516*E516</f>
        <v>0</v>
      </c>
      <c r="L516" s="77"/>
      <c r="M516" s="77"/>
      <c r="N516" s="77"/>
      <c r="O516" s="77"/>
      <c r="P516" s="77"/>
      <c r="Q516" s="136"/>
      <c r="R516" s="136"/>
      <c r="S516" s="136">
        <v>1</v>
      </c>
      <c r="T516" s="73">
        <f t="shared" ref="T516:T523" si="26">D516-L516-M516-N516-O516-P516-Q516-R516-S516</f>
        <v>0</v>
      </c>
      <c r="U516" s="73"/>
      <c r="V516" s="182"/>
      <c r="W516" s="163"/>
      <c r="X516" s="60">
        <f>VLOOKUP(B516,'[3]ВОМ КГ-3 СОЭКС'!$C$3:$G$2063,5,0)</f>
        <v>13.1</v>
      </c>
      <c r="Y516" s="161">
        <f t="shared" si="24"/>
        <v>0</v>
      </c>
    </row>
    <row r="517" spans="1:25" x14ac:dyDescent="0.3">
      <c r="A517" s="131" t="s">
        <v>1599</v>
      </c>
      <c r="B517" s="132" t="s">
        <v>3216</v>
      </c>
      <c r="C517" s="132" t="s">
        <v>4771</v>
      </c>
      <c r="D517" s="92">
        <v>2</v>
      </c>
      <c r="E517" s="133">
        <v>8</v>
      </c>
      <c r="F517" s="134">
        <v>16</v>
      </c>
      <c r="G517" s="135">
        <v>0.42</v>
      </c>
      <c r="H517" s="135">
        <v>0.84</v>
      </c>
      <c r="I517" s="92" t="s">
        <v>170</v>
      </c>
      <c r="J517" s="92">
        <f>VLOOKUP(B517,'[1]09.02.2026'!$C$1543:$J$2063,8,0)</f>
        <v>0</v>
      </c>
      <c r="K517" s="92">
        <f t="shared" si="25"/>
        <v>0</v>
      </c>
      <c r="L517" s="77"/>
      <c r="M517" s="77"/>
      <c r="N517" s="77"/>
      <c r="O517" s="77"/>
      <c r="P517" s="77"/>
      <c r="Q517" s="136"/>
      <c r="R517" s="136"/>
      <c r="S517" s="136">
        <v>2</v>
      </c>
      <c r="T517" s="73">
        <f t="shared" si="26"/>
        <v>0</v>
      </c>
      <c r="U517" s="73"/>
      <c r="V517" s="182"/>
      <c r="W517" s="163"/>
      <c r="X517" s="60">
        <f>VLOOKUP(B517,'[3]ВОМ КГ-3 СОЭКС'!$C$3:$G$2063,5,0)</f>
        <v>16</v>
      </c>
      <c r="Y517" s="161">
        <f t="shared" si="24"/>
        <v>0</v>
      </c>
    </row>
    <row r="518" spans="1:25" x14ac:dyDescent="0.3">
      <c r="A518" s="131" t="s">
        <v>1602</v>
      </c>
      <c r="B518" s="132" t="s">
        <v>3217</v>
      </c>
      <c r="C518" s="132" t="s">
        <v>4772</v>
      </c>
      <c r="D518" s="92">
        <v>1</v>
      </c>
      <c r="E518" s="133">
        <v>12.4</v>
      </c>
      <c r="F518" s="134">
        <v>12.4</v>
      </c>
      <c r="G518" s="135">
        <v>0.65</v>
      </c>
      <c r="H518" s="135">
        <v>0.65</v>
      </c>
      <c r="I518" s="92" t="s">
        <v>170</v>
      </c>
      <c r="J518" s="92">
        <f>VLOOKUP(B518,'[1]09.02.2026'!$C$1543:$J$2063,8,0)</f>
        <v>0</v>
      </c>
      <c r="K518" s="92">
        <f t="shared" si="25"/>
        <v>0</v>
      </c>
      <c r="L518" s="77"/>
      <c r="M518" s="77"/>
      <c r="N518" s="77"/>
      <c r="O518" s="77"/>
      <c r="P518" s="77"/>
      <c r="Q518" s="136"/>
      <c r="R518" s="136"/>
      <c r="S518" s="136">
        <v>1</v>
      </c>
      <c r="T518" s="73">
        <f t="shared" si="26"/>
        <v>0</v>
      </c>
      <c r="U518" s="73"/>
      <c r="V518" s="182"/>
      <c r="W518" s="163"/>
      <c r="X518" s="60">
        <f>VLOOKUP(B518,'[3]ВОМ КГ-3 СОЭКС'!$C$3:$G$2063,5,0)</f>
        <v>12.4</v>
      </c>
      <c r="Y518" s="161">
        <f t="shared" si="24"/>
        <v>0</v>
      </c>
    </row>
    <row r="519" spans="1:25" x14ac:dyDescent="0.3">
      <c r="A519" s="131" t="s">
        <v>1605</v>
      </c>
      <c r="B519" s="132" t="s">
        <v>3218</v>
      </c>
      <c r="C519" s="132" t="s">
        <v>4773</v>
      </c>
      <c r="D519" s="92">
        <v>11</v>
      </c>
      <c r="E519" s="133">
        <v>1414.8</v>
      </c>
      <c r="F519" s="134">
        <v>15562.8</v>
      </c>
      <c r="G519" s="135">
        <v>34.65</v>
      </c>
      <c r="H519" s="135">
        <v>381.15</v>
      </c>
      <c r="I519" s="92" t="s">
        <v>170</v>
      </c>
      <c r="J519" s="92">
        <f>VLOOKUP(B519,'[1]09.02.2026'!$C$1543:$J$2063,8,0)</f>
        <v>0</v>
      </c>
      <c r="K519" s="92">
        <f t="shared" si="25"/>
        <v>0</v>
      </c>
      <c r="L519" s="77"/>
      <c r="M519" s="77">
        <v>2</v>
      </c>
      <c r="N519" s="77">
        <v>2</v>
      </c>
      <c r="O519" s="77">
        <v>2</v>
      </c>
      <c r="P519" s="77">
        <v>1</v>
      </c>
      <c r="Q519" s="136">
        <v>2</v>
      </c>
      <c r="R519" s="136">
        <v>2</v>
      </c>
      <c r="S519" s="136"/>
      <c r="T519" s="73">
        <f t="shared" si="26"/>
        <v>0</v>
      </c>
      <c r="U519" s="73"/>
      <c r="V519" s="182"/>
      <c r="W519" s="163"/>
      <c r="X519" s="60">
        <f>VLOOKUP(B519,'[3]ВОМ КГ-3 СОЭКС'!$C$3:$G$2063,5,0)</f>
        <v>15562.8</v>
      </c>
      <c r="Y519" s="161">
        <f t="shared" si="24"/>
        <v>0</v>
      </c>
    </row>
    <row r="520" spans="1:25" x14ac:dyDescent="0.3">
      <c r="A520" s="131" t="s">
        <v>1608</v>
      </c>
      <c r="B520" s="132" t="s">
        <v>3219</v>
      </c>
      <c r="C520" s="132" t="s">
        <v>4774</v>
      </c>
      <c r="D520" s="92">
        <v>128</v>
      </c>
      <c r="E520" s="133">
        <v>1.6</v>
      </c>
      <c r="F520" s="134">
        <v>204.8</v>
      </c>
      <c r="G520" s="135">
        <v>0.03</v>
      </c>
      <c r="H520" s="135">
        <v>3.84</v>
      </c>
      <c r="I520" s="92" t="s">
        <v>170</v>
      </c>
      <c r="J520" s="92">
        <f>VLOOKUP(B520,'[1]09.02.2026'!$C$1543:$J$2063,8,0)</f>
        <v>0</v>
      </c>
      <c r="K520" s="92">
        <f t="shared" si="25"/>
        <v>0</v>
      </c>
      <c r="L520" s="77">
        <v>2</v>
      </c>
      <c r="M520" s="77">
        <v>2</v>
      </c>
      <c r="N520" s="77">
        <v>2</v>
      </c>
      <c r="O520" s="77">
        <v>2</v>
      </c>
      <c r="P520" s="77">
        <v>2</v>
      </c>
      <c r="Q520" s="136">
        <v>2</v>
      </c>
      <c r="R520" s="136">
        <v>2</v>
      </c>
      <c r="S520" s="136">
        <v>2</v>
      </c>
      <c r="T520" s="73">
        <f t="shared" si="26"/>
        <v>112</v>
      </c>
      <c r="U520" s="73" t="s">
        <v>1775</v>
      </c>
      <c r="V520" s="182"/>
      <c r="W520" s="163"/>
      <c r="X520" s="60">
        <f>VLOOKUP(B520,'[3]ВОМ КГ-3 СОЭКС'!$C$3:$G$2063,5,0)</f>
        <v>204.8</v>
      </c>
      <c r="Y520" s="161">
        <f t="shared" si="24"/>
        <v>0</v>
      </c>
    </row>
    <row r="521" spans="1:25" x14ac:dyDescent="0.3">
      <c r="A521" s="131" t="s">
        <v>1611</v>
      </c>
      <c r="B521" s="132" t="s">
        <v>3220</v>
      </c>
      <c r="C521" s="132" t="s">
        <v>4775</v>
      </c>
      <c r="D521" s="92">
        <v>8</v>
      </c>
      <c r="E521" s="133">
        <v>1</v>
      </c>
      <c r="F521" s="134">
        <v>8</v>
      </c>
      <c r="G521" s="135">
        <v>0.02</v>
      </c>
      <c r="H521" s="135">
        <v>0.16</v>
      </c>
      <c r="I521" s="92" t="s">
        <v>170</v>
      </c>
      <c r="J521" s="92">
        <f>VLOOKUP(B521,'[1]09.02.2026'!$C$1543:$J$2063,8,0)</f>
        <v>0</v>
      </c>
      <c r="K521" s="92">
        <f t="shared" si="25"/>
        <v>0</v>
      </c>
      <c r="L521" s="77"/>
      <c r="M521" s="77"/>
      <c r="N521" s="77"/>
      <c r="O521" s="77"/>
      <c r="P521" s="77">
        <v>8</v>
      </c>
      <c r="Q521" s="136"/>
      <c r="R521" s="136"/>
      <c r="S521" s="136"/>
      <c r="T521" s="73">
        <f t="shared" si="26"/>
        <v>0</v>
      </c>
      <c r="U521" s="73"/>
      <c r="V521" s="182"/>
      <c r="W521" s="163"/>
      <c r="X521" s="60">
        <f>VLOOKUP(B521,'[3]ВОМ КГ-3 СОЭКС'!$C$3:$G$2063,5,0)</f>
        <v>8</v>
      </c>
      <c r="Y521" s="161">
        <f t="shared" si="24"/>
        <v>0</v>
      </c>
    </row>
    <row r="522" spans="1:25" x14ac:dyDescent="0.3">
      <c r="A522" s="131" t="s">
        <v>1614</v>
      </c>
      <c r="B522" s="132" t="s">
        <v>3221</v>
      </c>
      <c r="C522" s="132" t="s">
        <v>4776</v>
      </c>
      <c r="D522" s="92">
        <v>8</v>
      </c>
      <c r="E522" s="133">
        <v>47.7</v>
      </c>
      <c r="F522" s="134">
        <v>381.6</v>
      </c>
      <c r="G522" s="135">
        <v>2.83</v>
      </c>
      <c r="H522" s="135">
        <v>22.64</v>
      </c>
      <c r="I522" s="92" t="s">
        <v>170</v>
      </c>
      <c r="J522" s="92">
        <f>VLOOKUP(B522,'[1]09.02.2026'!$C$1543:$J$2063,8,0)</f>
        <v>0</v>
      </c>
      <c r="K522" s="92">
        <f t="shared" si="25"/>
        <v>0</v>
      </c>
      <c r="L522" s="77"/>
      <c r="M522" s="77"/>
      <c r="N522" s="77"/>
      <c r="O522" s="77">
        <v>4</v>
      </c>
      <c r="P522" s="77">
        <v>4</v>
      </c>
      <c r="Q522" s="136"/>
      <c r="R522" s="136"/>
      <c r="S522" s="136"/>
      <c r="T522" s="73">
        <f t="shared" si="26"/>
        <v>0</v>
      </c>
      <c r="U522" s="73"/>
      <c r="V522" s="182"/>
      <c r="W522" s="163"/>
      <c r="X522" s="60">
        <f>VLOOKUP(B522,'[3]ВОМ КГ-3 СОЭКС'!$C$3:$G$2063,5,0)</f>
        <v>381.6</v>
      </c>
      <c r="Y522" s="161">
        <f t="shared" si="24"/>
        <v>0</v>
      </c>
    </row>
    <row r="523" spans="1:25" x14ac:dyDescent="0.3">
      <c r="A523" s="131" t="s">
        <v>1617</v>
      </c>
      <c r="B523" s="132" t="s">
        <v>3222</v>
      </c>
      <c r="C523" s="132" t="s">
        <v>4777</v>
      </c>
      <c r="D523" s="92">
        <v>4</v>
      </c>
      <c r="E523" s="133">
        <v>23.4</v>
      </c>
      <c r="F523" s="134">
        <v>93.6</v>
      </c>
      <c r="G523" s="135">
        <v>1.28</v>
      </c>
      <c r="H523" s="135">
        <v>5.12</v>
      </c>
      <c r="I523" s="92" t="s">
        <v>170</v>
      </c>
      <c r="J523" s="92">
        <f>VLOOKUP(B523,'[1]09.02.2026'!$C$1543:$J$2063,8,0)</f>
        <v>0</v>
      </c>
      <c r="K523" s="92">
        <f t="shared" si="25"/>
        <v>0</v>
      </c>
      <c r="L523" s="77"/>
      <c r="M523" s="77"/>
      <c r="N523" s="77"/>
      <c r="O523" s="77"/>
      <c r="P523" s="77"/>
      <c r="Q523" s="136"/>
      <c r="R523" s="136"/>
      <c r="S523" s="136">
        <v>4</v>
      </c>
      <c r="T523" s="73">
        <f t="shared" si="26"/>
        <v>0</v>
      </c>
      <c r="U523" s="73"/>
      <c r="V523" s="182"/>
      <c r="W523" s="163"/>
      <c r="X523" s="60">
        <f>VLOOKUP(B523,'[3]ВОМ КГ-3 СОЭКС'!$C$3:$G$2063,5,0)</f>
        <v>93.6</v>
      </c>
      <c r="Y523" s="161">
        <f t="shared" si="24"/>
        <v>0</v>
      </c>
    </row>
    <row r="524" spans="1:25" x14ac:dyDescent="0.3">
      <c r="A524" s="137" t="s">
        <v>166</v>
      </c>
      <c r="B524" s="138" t="s">
        <v>166</v>
      </c>
      <c r="C524" s="146" t="s">
        <v>4778</v>
      </c>
      <c r="D524" s="139">
        <f>SUM(D3:D523)</f>
        <v>2306</v>
      </c>
      <c r="E524" s="140"/>
      <c r="F524" s="155">
        <f>SUM(F3:F523)/1000</f>
        <v>356.6528000000003</v>
      </c>
      <c r="G524" s="141" t="s">
        <v>166</v>
      </c>
      <c r="H524" s="141">
        <v>14040.12</v>
      </c>
      <c r="I524" s="142"/>
      <c r="J524" s="155">
        <f>SUM(J3:J523)</f>
        <v>20</v>
      </c>
      <c r="K524" s="155">
        <f>SUM(K3:K523)</f>
        <v>49025.700000000004</v>
      </c>
      <c r="L524" s="143"/>
      <c r="M524" s="143"/>
      <c r="N524" s="143"/>
      <c r="O524" s="143"/>
      <c r="P524" s="143"/>
      <c r="Q524" s="144"/>
      <c r="R524" s="144"/>
      <c r="S524" s="144"/>
      <c r="T524" s="123">
        <f>SUM(T3:T523)</f>
        <v>175</v>
      </c>
      <c r="U524" s="143"/>
      <c r="V524" s="156"/>
      <c r="W524" s="156"/>
      <c r="Y524" s="155">
        <f>SUM(Y3:Y523)/1000</f>
        <v>18.693300000000004</v>
      </c>
    </row>
    <row r="525" spans="1:25" x14ac:dyDescent="0.3">
      <c r="E525" s="86"/>
      <c r="F525" s="86"/>
      <c r="G525" s="86"/>
      <c r="H525" s="86"/>
      <c r="L525" s="60"/>
      <c r="M525" s="60"/>
      <c r="N525" s="60"/>
      <c r="O525" s="60"/>
      <c r="P525" s="60"/>
      <c r="Q525" s="60"/>
      <c r="R525" s="60"/>
      <c r="S525" s="60"/>
      <c r="T525" s="60"/>
      <c r="U525" s="60"/>
      <c r="V525" s="86"/>
      <c r="W525" s="86"/>
    </row>
    <row r="526" spans="1:25" x14ac:dyDescent="0.3">
      <c r="C526" s="63" t="s">
        <v>4792</v>
      </c>
      <c r="D526" s="86">
        <v>252</v>
      </c>
      <c r="E526" s="86"/>
      <c r="F526" s="86">
        <v>35251.299999999996</v>
      </c>
      <c r="G526" s="86"/>
      <c r="H526" s="86"/>
      <c r="L526" s="60"/>
      <c r="M526" s="60"/>
      <c r="N526" s="60"/>
      <c r="O526" s="60"/>
      <c r="P526" s="60"/>
      <c r="Q526" s="60"/>
      <c r="R526" s="60"/>
      <c r="S526" s="60"/>
      <c r="T526" s="60"/>
      <c r="U526" s="60"/>
      <c r="V526" s="86"/>
      <c r="W526" s="86"/>
    </row>
    <row r="527" spans="1:25" x14ac:dyDescent="0.3">
      <c r="C527" s="63" t="s">
        <v>4941</v>
      </c>
      <c r="D527" s="86">
        <f>SUM(D333:D343)</f>
        <v>435</v>
      </c>
      <c r="E527" s="86"/>
      <c r="F527" s="86">
        <f t="shared" ref="F527" si="27">SUM(F333:F343)</f>
        <v>18693.300000000003</v>
      </c>
      <c r="G527" s="86"/>
      <c r="H527" s="86"/>
      <c r="L527" s="60"/>
      <c r="M527" s="60"/>
      <c r="N527" s="60"/>
      <c r="O527" s="60"/>
      <c r="P527" s="60"/>
      <c r="Q527" s="60"/>
      <c r="R527" s="60"/>
      <c r="S527" s="60"/>
      <c r="T527" s="60"/>
      <c r="U527" s="60"/>
      <c r="V527" s="86"/>
      <c r="W527" s="86"/>
    </row>
    <row r="528" spans="1:25" x14ac:dyDescent="0.3">
      <c r="C528" s="63" t="s">
        <v>4942</v>
      </c>
      <c r="D528" s="86">
        <f>SUM(D520:D521)</f>
        <v>136</v>
      </c>
      <c r="E528" s="86"/>
      <c r="F528" s="86">
        <f t="shared" ref="F528" si="28">SUM(F520:F521)</f>
        <v>212.8</v>
      </c>
      <c r="G528" s="86"/>
      <c r="H528" s="86"/>
      <c r="L528" s="60"/>
      <c r="M528" s="60"/>
      <c r="N528" s="60"/>
      <c r="O528" s="60"/>
      <c r="P528" s="60"/>
      <c r="Q528" s="60"/>
      <c r="R528" s="60"/>
      <c r="S528" s="60"/>
      <c r="T528" s="60"/>
      <c r="U528" s="60"/>
      <c r="V528" s="86"/>
      <c r="W528" s="86"/>
    </row>
    <row r="529" spans="2:23" x14ac:dyDescent="0.3">
      <c r="E529" s="86"/>
      <c r="F529" s="86"/>
      <c r="G529" s="86"/>
      <c r="H529" s="86"/>
      <c r="L529" s="60"/>
      <c r="M529" s="60"/>
      <c r="N529" s="60"/>
      <c r="O529" s="60"/>
      <c r="P529" s="60"/>
      <c r="Q529" s="60"/>
      <c r="R529" s="60"/>
      <c r="S529" s="60"/>
      <c r="T529" s="60"/>
      <c r="U529" s="60"/>
      <c r="V529" s="86"/>
      <c r="W529" s="86"/>
    </row>
    <row r="530" spans="2:23" x14ac:dyDescent="0.3">
      <c r="E530" s="86"/>
      <c r="F530" s="86"/>
      <c r="G530" s="86"/>
      <c r="H530" s="86"/>
      <c r="L530" s="60"/>
      <c r="M530" s="60"/>
      <c r="N530" s="60"/>
      <c r="O530" s="60"/>
      <c r="P530" s="60"/>
      <c r="Q530" s="60"/>
      <c r="R530" s="60"/>
      <c r="S530" s="60"/>
      <c r="T530" s="60"/>
      <c r="U530" s="60"/>
      <c r="V530" s="86"/>
      <c r="W530" s="86"/>
    </row>
    <row r="531" spans="2:23" x14ac:dyDescent="0.3">
      <c r="B531" s="80"/>
      <c r="C531" s="77"/>
      <c r="D531" s="92" t="s">
        <v>4939</v>
      </c>
      <c r="E531" s="92" t="s">
        <v>4940</v>
      </c>
      <c r="F531" s="86"/>
      <c r="G531" s="86"/>
      <c r="H531" s="86"/>
      <c r="L531" s="60"/>
      <c r="M531" s="60"/>
      <c r="N531" s="60"/>
      <c r="O531" s="60"/>
      <c r="P531" s="60"/>
      <c r="Q531" s="60"/>
      <c r="R531" s="60"/>
      <c r="S531" s="60"/>
      <c r="T531" s="60"/>
      <c r="U531" s="60"/>
      <c r="V531" s="86"/>
      <c r="W531" s="86"/>
    </row>
    <row r="532" spans="2:23" ht="31.2" x14ac:dyDescent="0.3">
      <c r="B532" s="215" t="s">
        <v>4948</v>
      </c>
      <c r="C532" s="77" t="s">
        <v>4944</v>
      </c>
      <c r="D532" s="92">
        <v>2306</v>
      </c>
      <c r="E532" s="92">
        <v>356.6528000000003</v>
      </c>
      <c r="F532" s="86"/>
      <c r="G532" s="86"/>
      <c r="H532" s="86"/>
      <c r="L532" s="60"/>
      <c r="M532" s="60"/>
      <c r="N532" s="60"/>
      <c r="O532" s="60"/>
      <c r="P532" s="60"/>
      <c r="Q532" s="60"/>
      <c r="R532" s="60"/>
      <c r="S532" s="60"/>
      <c r="T532" s="60"/>
      <c r="U532" s="60"/>
      <c r="V532" s="86"/>
      <c r="W532" s="86"/>
    </row>
    <row r="533" spans="2:23" x14ac:dyDescent="0.3">
      <c r="B533" s="80"/>
      <c r="C533" s="77" t="s">
        <v>4792</v>
      </c>
      <c r="D533" s="92">
        <v>252</v>
      </c>
      <c r="E533" s="92">
        <f>35251.3/1000</f>
        <v>35.251300000000001</v>
      </c>
      <c r="F533" s="86"/>
      <c r="G533" s="86"/>
      <c r="H533" s="86"/>
      <c r="L533" s="60"/>
      <c r="M533" s="60"/>
      <c r="N533" s="60"/>
      <c r="O533" s="60"/>
      <c r="P533" s="60"/>
      <c r="Q533" s="60"/>
      <c r="R533" s="60"/>
      <c r="S533" s="60"/>
      <c r="T533" s="60"/>
      <c r="U533" s="60"/>
      <c r="V533" s="86"/>
      <c r="W533" s="86"/>
    </row>
    <row r="534" spans="2:23" x14ac:dyDescent="0.3">
      <c r="B534" s="80"/>
      <c r="C534" s="77" t="s">
        <v>4941</v>
      </c>
      <c r="D534" s="92">
        <v>435</v>
      </c>
      <c r="E534" s="92">
        <f>18693.3/1000</f>
        <v>18.693300000000001</v>
      </c>
      <c r="F534" s="86"/>
      <c r="G534" s="86"/>
      <c r="H534" s="86"/>
      <c r="L534" s="60"/>
      <c r="M534" s="60"/>
      <c r="N534" s="60"/>
      <c r="O534" s="60"/>
      <c r="P534" s="60"/>
      <c r="Q534" s="60"/>
      <c r="R534" s="60"/>
      <c r="S534" s="60"/>
      <c r="T534" s="60"/>
      <c r="U534" s="60"/>
      <c r="V534" s="86"/>
      <c r="W534" s="86"/>
    </row>
    <row r="535" spans="2:23" x14ac:dyDescent="0.3">
      <c r="B535" s="80"/>
      <c r="C535" s="77" t="s">
        <v>4942</v>
      </c>
      <c r="D535" s="92">
        <v>136</v>
      </c>
      <c r="E535" s="92">
        <f>212.8/1000</f>
        <v>0.21280000000000002</v>
      </c>
      <c r="F535" s="86"/>
      <c r="G535" s="86"/>
      <c r="H535" s="86"/>
      <c r="L535" s="60"/>
      <c r="M535" s="60"/>
      <c r="N535" s="60"/>
      <c r="O535" s="60"/>
      <c r="P535" s="60"/>
      <c r="Q535" s="60"/>
      <c r="R535" s="60"/>
      <c r="S535" s="60"/>
      <c r="T535" s="60"/>
      <c r="U535" s="60"/>
      <c r="V535" s="86"/>
      <c r="W535" s="86"/>
    </row>
    <row r="536" spans="2:23" x14ac:dyDescent="0.3">
      <c r="B536" s="80"/>
      <c r="C536" s="213" t="s">
        <v>50</v>
      </c>
      <c r="D536" s="92">
        <f>SUM(D533:D535)</f>
        <v>823</v>
      </c>
      <c r="E536" s="92">
        <f>SUM(E533:E535)</f>
        <v>54.157400000000003</v>
      </c>
      <c r="F536" s="86"/>
      <c r="G536" s="86"/>
      <c r="H536" s="86"/>
      <c r="L536" s="60"/>
      <c r="M536" s="60"/>
      <c r="N536" s="60"/>
      <c r="O536" s="60"/>
      <c r="P536" s="60"/>
      <c r="Q536" s="60"/>
      <c r="R536" s="60"/>
      <c r="S536" s="60"/>
      <c r="T536" s="60"/>
      <c r="U536" s="60"/>
      <c r="V536" s="86"/>
      <c r="W536" s="86"/>
    </row>
    <row r="537" spans="2:23" x14ac:dyDescent="0.3">
      <c r="B537" s="80"/>
      <c r="C537" s="77"/>
      <c r="D537" s="92"/>
      <c r="E537" s="133"/>
      <c r="V537" s="86"/>
      <c r="W537" s="86"/>
    </row>
    <row r="538" spans="2:23" x14ac:dyDescent="0.3">
      <c r="B538" s="80"/>
      <c r="C538" s="213" t="s">
        <v>4943</v>
      </c>
      <c r="D538" s="92">
        <f>D532-D536</f>
        <v>1483</v>
      </c>
      <c r="E538" s="92">
        <f>E532-E536</f>
        <v>302.4954000000003</v>
      </c>
      <c r="V538" s="86"/>
      <c r="W538" s="86"/>
    </row>
    <row r="539" spans="2:23" x14ac:dyDescent="0.3">
      <c r="V539" s="86"/>
      <c r="W539" s="86"/>
    </row>
    <row r="540" spans="2:23" x14ac:dyDescent="0.3">
      <c r="V540" s="86"/>
      <c r="W540" s="86"/>
    </row>
    <row r="541" spans="2:23" x14ac:dyDescent="0.3">
      <c r="V541" s="86"/>
      <c r="W541" s="86"/>
    </row>
    <row r="542" spans="2:23" x14ac:dyDescent="0.3">
      <c r="V542" s="86"/>
      <c r="W542" s="86"/>
    </row>
    <row r="543" spans="2:23" x14ac:dyDescent="0.3">
      <c r="V543" s="86"/>
      <c r="W543" s="86"/>
    </row>
    <row r="544" spans="2:23" x14ac:dyDescent="0.3">
      <c r="V544" s="86"/>
      <c r="W544" s="86"/>
    </row>
    <row r="545" spans="22:23" x14ac:dyDescent="0.3">
      <c r="V545" s="86"/>
      <c r="W545" s="86"/>
    </row>
    <row r="546" spans="22:23" x14ac:dyDescent="0.3">
      <c r="V546" s="86"/>
      <c r="W546" s="86"/>
    </row>
    <row r="547" spans="22:23" x14ac:dyDescent="0.3">
      <c r="V547" s="86"/>
      <c r="W547" s="86"/>
    </row>
    <row r="548" spans="22:23" x14ac:dyDescent="0.3">
      <c r="V548" s="86"/>
      <c r="W548" s="86"/>
    </row>
    <row r="549" spans="22:23" x14ac:dyDescent="0.3">
      <c r="V549" s="86"/>
      <c r="W549" s="86"/>
    </row>
    <row r="550" spans="22:23" x14ac:dyDescent="0.3">
      <c r="V550" s="86"/>
      <c r="W550" s="86"/>
    </row>
    <row r="551" spans="22:23" x14ac:dyDescent="0.3">
      <c r="V551" s="86"/>
      <c r="W551" s="86"/>
    </row>
    <row r="552" spans="22:23" x14ac:dyDescent="0.3">
      <c r="V552" s="86"/>
      <c r="W552" s="86"/>
    </row>
    <row r="553" spans="22:23" x14ac:dyDescent="0.3">
      <c r="V553" s="86"/>
      <c r="W553" s="86"/>
    </row>
    <row r="554" spans="22:23" x14ac:dyDescent="0.3">
      <c r="V554" s="86"/>
      <c r="W554" s="86"/>
    </row>
    <row r="555" spans="22:23" x14ac:dyDescent="0.3">
      <c r="V555" s="86"/>
      <c r="W555" s="86"/>
    </row>
    <row r="556" spans="22:23" x14ac:dyDescent="0.3">
      <c r="V556" s="86"/>
      <c r="W556" s="86"/>
    </row>
    <row r="557" spans="22:23" x14ac:dyDescent="0.3">
      <c r="V557" s="86"/>
      <c r="W557" s="86"/>
    </row>
    <row r="558" spans="22:23" x14ac:dyDescent="0.3">
      <c r="V558" s="86"/>
      <c r="W558" s="86"/>
    </row>
    <row r="559" spans="22:23" x14ac:dyDescent="0.3">
      <c r="V559" s="86"/>
      <c r="W559" s="86"/>
    </row>
    <row r="560" spans="22:23" x14ac:dyDescent="0.3">
      <c r="V560" s="86"/>
      <c r="W560" s="86"/>
    </row>
    <row r="561" spans="22:23" x14ac:dyDescent="0.3">
      <c r="V561" s="86"/>
      <c r="W561" s="86"/>
    </row>
    <row r="562" spans="22:23" x14ac:dyDescent="0.3">
      <c r="V562" s="86"/>
      <c r="W562" s="86"/>
    </row>
    <row r="563" spans="22:23" x14ac:dyDescent="0.3">
      <c r="V563" s="86"/>
      <c r="W563" s="86"/>
    </row>
    <row r="564" spans="22:23" x14ac:dyDescent="0.3">
      <c r="V564" s="86"/>
      <c r="W564" s="86"/>
    </row>
    <row r="565" spans="22:23" x14ac:dyDescent="0.3">
      <c r="V565" s="86"/>
      <c r="W565" s="86"/>
    </row>
    <row r="566" spans="22:23" x14ac:dyDescent="0.3">
      <c r="V566" s="86"/>
      <c r="W566" s="86"/>
    </row>
    <row r="567" spans="22:23" x14ac:dyDescent="0.3">
      <c r="V567" s="86"/>
      <c r="W567" s="86"/>
    </row>
    <row r="568" spans="22:23" x14ac:dyDescent="0.3">
      <c r="V568" s="86"/>
      <c r="W568" s="86"/>
    </row>
    <row r="569" spans="22:23" x14ac:dyDescent="0.3">
      <c r="V569" s="86"/>
      <c r="W569" s="86"/>
    </row>
    <row r="570" spans="22:23" x14ac:dyDescent="0.3">
      <c r="V570" s="86"/>
      <c r="W570" s="86"/>
    </row>
    <row r="571" spans="22:23" x14ac:dyDescent="0.3">
      <c r="V571" s="86"/>
      <c r="W571" s="86"/>
    </row>
    <row r="572" spans="22:23" x14ac:dyDescent="0.3">
      <c r="V572" s="86"/>
      <c r="W572" s="86"/>
    </row>
    <row r="573" spans="22:23" x14ac:dyDescent="0.3">
      <c r="V573" s="86"/>
      <c r="W573" s="86"/>
    </row>
    <row r="574" spans="22:23" x14ac:dyDescent="0.3">
      <c r="V574" s="86"/>
      <c r="W574" s="86"/>
    </row>
    <row r="575" spans="22:23" x14ac:dyDescent="0.3">
      <c r="V575" s="86"/>
      <c r="W575" s="86"/>
    </row>
    <row r="576" spans="22:23" x14ac:dyDescent="0.3">
      <c r="V576" s="86"/>
      <c r="W576" s="86"/>
    </row>
    <row r="577" spans="22:23" x14ac:dyDescent="0.3">
      <c r="V577" s="86"/>
      <c r="W577" s="86"/>
    </row>
    <row r="578" spans="22:23" x14ac:dyDescent="0.3">
      <c r="V578" s="86"/>
      <c r="W578" s="86"/>
    </row>
    <row r="579" spans="22:23" x14ac:dyDescent="0.3">
      <c r="V579" s="86"/>
      <c r="W579" s="86"/>
    </row>
    <row r="580" spans="22:23" x14ac:dyDescent="0.3">
      <c r="V580" s="86"/>
      <c r="W580" s="86"/>
    </row>
    <row r="581" spans="22:23" x14ac:dyDescent="0.3">
      <c r="V581" s="86"/>
      <c r="W581" s="86"/>
    </row>
    <row r="582" spans="22:23" x14ac:dyDescent="0.3">
      <c r="V582" s="86"/>
      <c r="W582" s="86"/>
    </row>
    <row r="583" spans="22:23" x14ac:dyDescent="0.3">
      <c r="V583" s="86"/>
      <c r="W583" s="86"/>
    </row>
    <row r="584" spans="22:23" x14ac:dyDescent="0.3">
      <c r="V584" s="86"/>
      <c r="W584" s="86"/>
    </row>
    <row r="585" spans="22:23" x14ac:dyDescent="0.3">
      <c r="V585" s="86"/>
      <c r="W585" s="86"/>
    </row>
    <row r="586" spans="22:23" x14ac:dyDescent="0.3">
      <c r="V586" s="86"/>
      <c r="W586" s="86"/>
    </row>
    <row r="587" spans="22:23" x14ac:dyDescent="0.3">
      <c r="V587" s="86"/>
      <c r="W587" s="86"/>
    </row>
    <row r="588" spans="22:23" x14ac:dyDescent="0.3">
      <c r="V588" s="86"/>
      <c r="W588" s="86"/>
    </row>
    <row r="589" spans="22:23" x14ac:dyDescent="0.3">
      <c r="V589" s="86"/>
      <c r="W589" s="86"/>
    </row>
    <row r="590" spans="22:23" x14ac:dyDescent="0.3">
      <c r="V590" s="86"/>
      <c r="W590" s="86"/>
    </row>
    <row r="591" spans="22:23" x14ac:dyDescent="0.3">
      <c r="V591" s="86"/>
      <c r="W591" s="86"/>
    </row>
    <row r="592" spans="22:23" x14ac:dyDescent="0.3">
      <c r="V592" s="86"/>
      <c r="W592" s="86"/>
    </row>
    <row r="593" spans="22:23" x14ac:dyDescent="0.3">
      <c r="V593" s="86"/>
      <c r="W593" s="86"/>
    </row>
    <row r="594" spans="22:23" x14ac:dyDescent="0.3">
      <c r="V594" s="86"/>
      <c r="W594" s="86"/>
    </row>
    <row r="595" spans="22:23" x14ac:dyDescent="0.3">
      <c r="V595" s="86"/>
      <c r="W595" s="86"/>
    </row>
    <row r="596" spans="22:23" x14ac:dyDescent="0.3">
      <c r="V596" s="86"/>
      <c r="W596" s="86"/>
    </row>
    <row r="597" spans="22:23" x14ac:dyDescent="0.3">
      <c r="V597" s="86"/>
      <c r="W597" s="86"/>
    </row>
    <row r="598" spans="22:23" x14ac:dyDescent="0.3">
      <c r="V598" s="86"/>
      <c r="W598" s="86"/>
    </row>
    <row r="599" spans="22:23" x14ac:dyDescent="0.3">
      <c r="V599" s="86"/>
      <c r="W599" s="86"/>
    </row>
    <row r="600" spans="22:23" x14ac:dyDescent="0.3">
      <c r="V600" s="86"/>
      <c r="W600" s="86"/>
    </row>
    <row r="601" spans="22:23" x14ac:dyDescent="0.3">
      <c r="V601" s="86"/>
      <c r="W601" s="86"/>
    </row>
    <row r="602" spans="22:23" x14ac:dyDescent="0.3">
      <c r="V602" s="86"/>
      <c r="W602" s="86"/>
    </row>
    <row r="603" spans="22:23" x14ac:dyDescent="0.3">
      <c r="V603" s="86"/>
      <c r="W603" s="86"/>
    </row>
    <row r="604" spans="22:23" x14ac:dyDescent="0.3">
      <c r="V604" s="86"/>
      <c r="W604" s="86"/>
    </row>
    <row r="605" spans="22:23" x14ac:dyDescent="0.3">
      <c r="V605" s="86"/>
      <c r="W605" s="86"/>
    </row>
    <row r="606" spans="22:23" x14ac:dyDescent="0.3">
      <c r="V606" s="86"/>
      <c r="W606" s="86"/>
    </row>
    <row r="607" spans="22:23" x14ac:dyDescent="0.3">
      <c r="V607" s="86"/>
      <c r="W607" s="86"/>
    </row>
    <row r="608" spans="22:23" x14ac:dyDescent="0.3">
      <c r="V608" s="86"/>
      <c r="W608" s="86"/>
    </row>
    <row r="609" spans="22:23" x14ac:dyDescent="0.3">
      <c r="V609" s="86"/>
      <c r="W609" s="86"/>
    </row>
    <row r="610" spans="22:23" x14ac:dyDescent="0.3">
      <c r="V610" s="86"/>
      <c r="W610" s="86"/>
    </row>
    <row r="611" spans="22:23" x14ac:dyDescent="0.3">
      <c r="V611" s="86"/>
      <c r="W611" s="86"/>
    </row>
    <row r="612" spans="22:23" x14ac:dyDescent="0.3">
      <c r="V612" s="86"/>
      <c r="W612" s="86"/>
    </row>
    <row r="613" spans="22:23" x14ac:dyDescent="0.3">
      <c r="V613" s="86"/>
      <c r="W613" s="86"/>
    </row>
    <row r="614" spans="22:23" x14ac:dyDescent="0.3">
      <c r="V614" s="86"/>
      <c r="W614" s="86"/>
    </row>
    <row r="615" spans="22:23" x14ac:dyDescent="0.3">
      <c r="V615" s="86"/>
      <c r="W615" s="86"/>
    </row>
    <row r="616" spans="22:23" x14ac:dyDescent="0.3">
      <c r="V616" s="86"/>
      <c r="W616" s="86"/>
    </row>
    <row r="617" spans="22:23" x14ac:dyDescent="0.3">
      <c r="V617" s="86"/>
      <c r="W617" s="86"/>
    </row>
    <row r="618" spans="22:23" x14ac:dyDescent="0.3">
      <c r="V618" s="86"/>
      <c r="W618" s="86"/>
    </row>
    <row r="619" spans="22:23" x14ac:dyDescent="0.3">
      <c r="V619" s="86"/>
      <c r="W619" s="86"/>
    </row>
    <row r="620" spans="22:23" x14ac:dyDescent="0.3">
      <c r="V620" s="86"/>
      <c r="W620" s="86"/>
    </row>
    <row r="621" spans="22:23" x14ac:dyDescent="0.3">
      <c r="V621" s="86"/>
      <c r="W621" s="86"/>
    </row>
    <row r="622" spans="22:23" x14ac:dyDescent="0.3">
      <c r="V622" s="86"/>
      <c r="W622" s="86"/>
    </row>
    <row r="623" spans="22:23" x14ac:dyDescent="0.3">
      <c r="V623" s="86"/>
      <c r="W623" s="86"/>
    </row>
    <row r="624" spans="22:23" x14ac:dyDescent="0.3">
      <c r="V624" s="86"/>
      <c r="W624" s="86"/>
    </row>
    <row r="625" spans="22:23" x14ac:dyDescent="0.3">
      <c r="V625" s="86"/>
      <c r="W625" s="86"/>
    </row>
    <row r="626" spans="22:23" x14ac:dyDescent="0.3">
      <c r="V626" s="86"/>
      <c r="W626" s="86"/>
    </row>
    <row r="627" spans="22:23" x14ac:dyDescent="0.3">
      <c r="V627" s="86"/>
      <c r="W627" s="86"/>
    </row>
    <row r="628" spans="22:23" x14ac:dyDescent="0.3">
      <c r="V628" s="86"/>
      <c r="W628" s="86"/>
    </row>
    <row r="629" spans="22:23" x14ac:dyDescent="0.3">
      <c r="V629" s="86"/>
      <c r="W629" s="86"/>
    </row>
    <row r="630" spans="22:23" x14ac:dyDescent="0.3">
      <c r="V630" s="86"/>
      <c r="W630" s="86"/>
    </row>
    <row r="631" spans="22:23" x14ac:dyDescent="0.3">
      <c r="V631" s="86"/>
      <c r="W631" s="86"/>
    </row>
    <row r="632" spans="22:23" x14ac:dyDescent="0.3">
      <c r="V632" s="86"/>
      <c r="W632" s="86"/>
    </row>
    <row r="633" spans="22:23" x14ac:dyDescent="0.3">
      <c r="V633" s="86"/>
      <c r="W633" s="86"/>
    </row>
    <row r="634" spans="22:23" x14ac:dyDescent="0.3">
      <c r="V634" s="86"/>
      <c r="W634" s="86"/>
    </row>
    <row r="635" spans="22:23" x14ac:dyDescent="0.3">
      <c r="V635" s="86"/>
      <c r="W635" s="86"/>
    </row>
    <row r="636" spans="22:23" x14ac:dyDescent="0.3">
      <c r="V636" s="86"/>
      <c r="W636" s="86"/>
    </row>
    <row r="637" spans="22:23" x14ac:dyDescent="0.3">
      <c r="V637" s="86"/>
      <c r="W637" s="86"/>
    </row>
    <row r="638" spans="22:23" x14ac:dyDescent="0.3">
      <c r="V638" s="86"/>
      <c r="W638" s="86"/>
    </row>
    <row r="639" spans="22:23" x14ac:dyDescent="0.3">
      <c r="V639" s="86"/>
      <c r="W639" s="86"/>
    </row>
    <row r="640" spans="22:23" x14ac:dyDescent="0.3">
      <c r="V640" s="86"/>
      <c r="W640" s="86"/>
    </row>
    <row r="641" spans="22:23" x14ac:dyDescent="0.3">
      <c r="V641" s="86"/>
      <c r="W641" s="86"/>
    </row>
    <row r="642" spans="22:23" x14ac:dyDescent="0.3">
      <c r="V642" s="86"/>
      <c r="W642" s="86"/>
    </row>
    <row r="643" spans="22:23" x14ac:dyDescent="0.3">
      <c r="V643" s="86"/>
      <c r="W643" s="86"/>
    </row>
    <row r="644" spans="22:23" x14ac:dyDescent="0.3">
      <c r="V644" s="86"/>
      <c r="W644" s="86"/>
    </row>
    <row r="645" spans="22:23" x14ac:dyDescent="0.3">
      <c r="V645" s="86"/>
      <c r="W645" s="86"/>
    </row>
    <row r="646" spans="22:23" x14ac:dyDescent="0.3">
      <c r="V646" s="86"/>
      <c r="W646" s="86"/>
    </row>
    <row r="647" spans="22:23" x14ac:dyDescent="0.3">
      <c r="V647" s="86"/>
      <c r="W647" s="86"/>
    </row>
    <row r="648" spans="22:23" x14ac:dyDescent="0.3">
      <c r="V648" s="86"/>
      <c r="W648" s="86"/>
    </row>
    <row r="649" spans="22:23" x14ac:dyDescent="0.3">
      <c r="V649" s="86"/>
      <c r="W649" s="86"/>
    </row>
    <row r="650" spans="22:23" x14ac:dyDescent="0.3">
      <c r="V650" s="86"/>
      <c r="W650" s="86"/>
    </row>
    <row r="651" spans="22:23" x14ac:dyDescent="0.3">
      <c r="V651" s="86"/>
      <c r="W651" s="86"/>
    </row>
    <row r="652" spans="22:23" x14ac:dyDescent="0.3">
      <c r="V652" s="86"/>
      <c r="W652" s="86"/>
    </row>
    <row r="653" spans="22:23" x14ac:dyDescent="0.3">
      <c r="V653" s="86"/>
      <c r="W653" s="86"/>
    </row>
    <row r="654" spans="22:23" x14ac:dyDescent="0.3">
      <c r="V654" s="86"/>
      <c r="W654" s="86"/>
    </row>
    <row r="655" spans="22:23" x14ac:dyDescent="0.3">
      <c r="V655" s="86"/>
      <c r="W655" s="86"/>
    </row>
    <row r="656" spans="22:23" x14ac:dyDescent="0.3">
      <c r="V656" s="86"/>
      <c r="W656" s="86"/>
    </row>
    <row r="657" spans="22:23" x14ac:dyDescent="0.3">
      <c r="V657" s="86"/>
      <c r="W657" s="86"/>
    </row>
    <row r="658" spans="22:23" x14ac:dyDescent="0.3">
      <c r="V658" s="86"/>
      <c r="W658" s="86"/>
    </row>
  </sheetData>
  <autoFilter ref="A2:W524" xr:uid="{9402009F-44D2-4F57-9801-4DAD861FC2B0}"/>
  <conditionalFormatting sqref="I2:K3 I537:K1048576 Q446:S524 Q537:S1048576 J4:K523">
    <cfRule type="containsText" dxfId="508" priority="485" operator="containsText" text="RAL 7004">
      <formula>NOT(ISERROR(SEARCH("RAL 7004",I2)))</formula>
    </cfRule>
    <cfRule type="containsText" dxfId="507" priority="486" operator="containsText" text="RAL 1021">
      <formula>NOT(ISERROR(SEARCH("RAL 1021",I2)))</formula>
    </cfRule>
    <cfRule type="containsText" dxfId="506" priority="487" operator="containsText" text="RAL 5015">
      <formula>NOT(ISERROR(SEARCH("RAL 5015",I2)))</formula>
    </cfRule>
  </conditionalFormatting>
  <conditionalFormatting sqref="I5">
    <cfRule type="containsText" dxfId="505" priority="482" operator="containsText" text="RAL 7004">
      <formula>NOT(ISERROR(SEARCH("RAL 7004",I5)))</formula>
    </cfRule>
    <cfRule type="containsText" dxfId="504" priority="483" operator="containsText" text="RAL 1021">
      <formula>NOT(ISERROR(SEARCH("RAL 1021",I5)))</formula>
    </cfRule>
    <cfRule type="containsText" dxfId="503" priority="484" operator="containsText" text="RAL 5015">
      <formula>NOT(ISERROR(SEARCH("RAL 5015",I5)))</formula>
    </cfRule>
  </conditionalFormatting>
  <conditionalFormatting sqref="I4">
    <cfRule type="containsText" dxfId="502" priority="479" operator="containsText" text="RAL 7004">
      <formula>NOT(ISERROR(SEARCH("RAL 7004",I4)))</formula>
    </cfRule>
    <cfRule type="containsText" dxfId="501" priority="480" operator="containsText" text="RAL 1021">
      <formula>NOT(ISERROR(SEARCH("RAL 1021",I4)))</formula>
    </cfRule>
    <cfRule type="containsText" dxfId="500" priority="481" operator="containsText" text="RAL 5015">
      <formula>NOT(ISERROR(SEARCH("RAL 5015",I4)))</formula>
    </cfRule>
  </conditionalFormatting>
  <conditionalFormatting sqref="I6:I15">
    <cfRule type="containsText" dxfId="499" priority="476" operator="containsText" text="RAL 7004">
      <formula>NOT(ISERROR(SEARCH("RAL 7004",I6)))</formula>
    </cfRule>
    <cfRule type="containsText" dxfId="498" priority="477" operator="containsText" text="RAL 1021">
      <formula>NOT(ISERROR(SEARCH("RAL 1021",I6)))</formula>
    </cfRule>
    <cfRule type="containsText" dxfId="497" priority="478" operator="containsText" text="RAL 5015">
      <formula>NOT(ISERROR(SEARCH("RAL 5015",I6)))</formula>
    </cfRule>
  </conditionalFormatting>
  <conditionalFormatting sqref="I524">
    <cfRule type="containsText" dxfId="496" priority="473" operator="containsText" text="RAL 7004">
      <formula>NOT(ISERROR(SEARCH("RAL 7004",I524)))</formula>
    </cfRule>
    <cfRule type="containsText" dxfId="495" priority="474" operator="containsText" text="RAL 1021">
      <formula>NOT(ISERROR(SEARCH("RAL 1021",I524)))</formula>
    </cfRule>
    <cfRule type="containsText" dxfId="494" priority="475" operator="containsText" text="RAL 5015">
      <formula>NOT(ISERROR(SEARCH("RAL 5015",I524)))</formula>
    </cfRule>
  </conditionalFormatting>
  <conditionalFormatting sqref="I500:I523">
    <cfRule type="containsText" dxfId="493" priority="470" operator="containsText" text="RAL 7004">
      <formula>NOT(ISERROR(SEARCH("RAL 7004",I500)))</formula>
    </cfRule>
    <cfRule type="containsText" dxfId="492" priority="471" operator="containsText" text="RAL 1021">
      <formula>NOT(ISERROR(SEARCH("RAL 1021",I500)))</formula>
    </cfRule>
    <cfRule type="containsText" dxfId="491" priority="472" operator="containsText" text="RAL 5015">
      <formula>NOT(ISERROR(SEARCH("RAL 5015",I500)))</formula>
    </cfRule>
  </conditionalFormatting>
  <conditionalFormatting sqref="I19:I20">
    <cfRule type="containsText" dxfId="490" priority="467" operator="containsText" text="RAL 7004">
      <formula>NOT(ISERROR(SEARCH("RAL 7004",I19)))</formula>
    </cfRule>
    <cfRule type="containsText" dxfId="489" priority="468" operator="containsText" text="RAL 1021">
      <formula>NOT(ISERROR(SEARCH("RAL 1021",I19)))</formula>
    </cfRule>
    <cfRule type="containsText" dxfId="488" priority="469" operator="containsText" text="RAL 5015">
      <formula>NOT(ISERROR(SEARCH("RAL 5015",I19)))</formula>
    </cfRule>
  </conditionalFormatting>
  <conditionalFormatting sqref="I22:I23">
    <cfRule type="containsText" dxfId="487" priority="464" operator="containsText" text="RAL 7004">
      <formula>NOT(ISERROR(SEARCH("RAL 7004",I22)))</formula>
    </cfRule>
    <cfRule type="containsText" dxfId="486" priority="465" operator="containsText" text="RAL 1021">
      <formula>NOT(ISERROR(SEARCH("RAL 1021",I22)))</formula>
    </cfRule>
    <cfRule type="containsText" dxfId="485" priority="466" operator="containsText" text="RAL 5015">
      <formula>NOT(ISERROR(SEARCH("RAL 5015",I22)))</formula>
    </cfRule>
  </conditionalFormatting>
  <conditionalFormatting sqref="I25:I26">
    <cfRule type="containsText" dxfId="484" priority="461" operator="containsText" text="RAL 7004">
      <formula>NOT(ISERROR(SEARCH("RAL 7004",I25)))</formula>
    </cfRule>
    <cfRule type="containsText" dxfId="483" priority="462" operator="containsText" text="RAL 1021">
      <formula>NOT(ISERROR(SEARCH("RAL 1021",I25)))</formula>
    </cfRule>
    <cfRule type="containsText" dxfId="482" priority="463" operator="containsText" text="RAL 5015">
      <formula>NOT(ISERROR(SEARCH("RAL 5015",I25)))</formula>
    </cfRule>
  </conditionalFormatting>
  <conditionalFormatting sqref="I28:I29">
    <cfRule type="containsText" dxfId="481" priority="458" operator="containsText" text="RAL 7004">
      <formula>NOT(ISERROR(SEARCH("RAL 7004",I28)))</formula>
    </cfRule>
    <cfRule type="containsText" dxfId="480" priority="459" operator="containsText" text="RAL 1021">
      <formula>NOT(ISERROR(SEARCH("RAL 1021",I28)))</formula>
    </cfRule>
    <cfRule type="containsText" dxfId="479" priority="460" operator="containsText" text="RAL 5015">
      <formula>NOT(ISERROR(SEARCH("RAL 5015",I28)))</formula>
    </cfRule>
  </conditionalFormatting>
  <conditionalFormatting sqref="I31:I32">
    <cfRule type="containsText" dxfId="478" priority="455" operator="containsText" text="RAL 7004">
      <formula>NOT(ISERROR(SEARCH("RAL 7004",I31)))</formula>
    </cfRule>
    <cfRule type="containsText" dxfId="477" priority="456" operator="containsText" text="RAL 1021">
      <formula>NOT(ISERROR(SEARCH("RAL 1021",I31)))</formula>
    </cfRule>
    <cfRule type="containsText" dxfId="476" priority="457" operator="containsText" text="RAL 5015">
      <formula>NOT(ISERROR(SEARCH("RAL 5015",I31)))</formula>
    </cfRule>
  </conditionalFormatting>
  <conditionalFormatting sqref="I34:I35">
    <cfRule type="containsText" dxfId="475" priority="452" operator="containsText" text="RAL 7004">
      <formula>NOT(ISERROR(SEARCH("RAL 7004",I34)))</formula>
    </cfRule>
    <cfRule type="containsText" dxfId="474" priority="453" operator="containsText" text="RAL 1021">
      <formula>NOT(ISERROR(SEARCH("RAL 1021",I34)))</formula>
    </cfRule>
    <cfRule type="containsText" dxfId="473" priority="454" operator="containsText" text="RAL 5015">
      <formula>NOT(ISERROR(SEARCH("RAL 5015",I34)))</formula>
    </cfRule>
  </conditionalFormatting>
  <conditionalFormatting sqref="I38:I44">
    <cfRule type="containsText" dxfId="472" priority="449" operator="containsText" text="RAL 7004">
      <formula>NOT(ISERROR(SEARCH("RAL 7004",I38)))</formula>
    </cfRule>
    <cfRule type="containsText" dxfId="471" priority="450" operator="containsText" text="RAL 1021">
      <formula>NOT(ISERROR(SEARCH("RAL 1021",I38)))</formula>
    </cfRule>
    <cfRule type="containsText" dxfId="470" priority="451" operator="containsText" text="RAL 5015">
      <formula>NOT(ISERROR(SEARCH("RAL 5015",I38)))</formula>
    </cfRule>
  </conditionalFormatting>
  <conditionalFormatting sqref="I47:I48">
    <cfRule type="containsText" dxfId="469" priority="446" operator="containsText" text="RAL 7004">
      <formula>NOT(ISERROR(SEARCH("RAL 7004",I47)))</formula>
    </cfRule>
    <cfRule type="containsText" dxfId="468" priority="447" operator="containsText" text="RAL 1021">
      <formula>NOT(ISERROR(SEARCH("RAL 1021",I47)))</formula>
    </cfRule>
    <cfRule type="containsText" dxfId="467" priority="448" operator="containsText" text="RAL 5015">
      <formula>NOT(ISERROR(SEARCH("RAL 5015",I47)))</formula>
    </cfRule>
  </conditionalFormatting>
  <conditionalFormatting sqref="I81">
    <cfRule type="containsText" dxfId="466" priority="443" operator="containsText" text="RAL 7004">
      <formula>NOT(ISERROR(SEARCH("RAL 7004",I81)))</formula>
    </cfRule>
    <cfRule type="containsText" dxfId="465" priority="444" operator="containsText" text="RAL 1021">
      <formula>NOT(ISERROR(SEARCH("RAL 1021",I81)))</formula>
    </cfRule>
    <cfRule type="containsText" dxfId="464" priority="445" operator="containsText" text="RAL 5015">
      <formula>NOT(ISERROR(SEARCH("RAL 5015",I81)))</formula>
    </cfRule>
  </conditionalFormatting>
  <conditionalFormatting sqref="I433">
    <cfRule type="containsText" dxfId="463" priority="440" operator="containsText" text="RAL 7004">
      <formula>NOT(ISERROR(SEARCH("RAL 7004",I433)))</formula>
    </cfRule>
    <cfRule type="containsText" dxfId="462" priority="441" operator="containsText" text="RAL 1021">
      <formula>NOT(ISERROR(SEARCH("RAL 1021",I433)))</formula>
    </cfRule>
    <cfRule type="containsText" dxfId="461" priority="442" operator="containsText" text="RAL 5015">
      <formula>NOT(ISERROR(SEARCH("RAL 5015",I433)))</formula>
    </cfRule>
  </conditionalFormatting>
  <conditionalFormatting sqref="I16:I18">
    <cfRule type="containsText" dxfId="460" priority="437" operator="containsText" text="RAL 7004">
      <formula>NOT(ISERROR(SEARCH("RAL 7004",I16)))</formula>
    </cfRule>
    <cfRule type="containsText" dxfId="459" priority="438" operator="containsText" text="RAL 1021">
      <formula>NOT(ISERROR(SEARCH("RAL 1021",I16)))</formula>
    </cfRule>
    <cfRule type="containsText" dxfId="458" priority="439" operator="containsText" text="RAL 5015">
      <formula>NOT(ISERROR(SEARCH("RAL 5015",I16)))</formula>
    </cfRule>
  </conditionalFormatting>
  <conditionalFormatting sqref="I21">
    <cfRule type="containsText" dxfId="457" priority="434" operator="containsText" text="RAL 7004">
      <formula>NOT(ISERROR(SEARCH("RAL 7004",I21)))</formula>
    </cfRule>
    <cfRule type="containsText" dxfId="456" priority="435" operator="containsText" text="RAL 1021">
      <formula>NOT(ISERROR(SEARCH("RAL 1021",I21)))</formula>
    </cfRule>
    <cfRule type="containsText" dxfId="455" priority="436" operator="containsText" text="RAL 5015">
      <formula>NOT(ISERROR(SEARCH("RAL 5015",I21)))</formula>
    </cfRule>
  </conditionalFormatting>
  <conditionalFormatting sqref="I24">
    <cfRule type="containsText" dxfId="454" priority="431" operator="containsText" text="RAL 7004">
      <formula>NOT(ISERROR(SEARCH("RAL 7004",I24)))</formula>
    </cfRule>
    <cfRule type="containsText" dxfId="453" priority="432" operator="containsText" text="RAL 1021">
      <formula>NOT(ISERROR(SEARCH("RAL 1021",I24)))</formula>
    </cfRule>
    <cfRule type="containsText" dxfId="452" priority="433" operator="containsText" text="RAL 5015">
      <formula>NOT(ISERROR(SEARCH("RAL 5015",I24)))</formula>
    </cfRule>
  </conditionalFormatting>
  <conditionalFormatting sqref="I27">
    <cfRule type="containsText" dxfId="451" priority="428" operator="containsText" text="RAL 7004">
      <formula>NOT(ISERROR(SEARCH("RAL 7004",I27)))</formula>
    </cfRule>
    <cfRule type="containsText" dxfId="450" priority="429" operator="containsText" text="RAL 1021">
      <formula>NOT(ISERROR(SEARCH("RAL 1021",I27)))</formula>
    </cfRule>
    <cfRule type="containsText" dxfId="449" priority="430" operator="containsText" text="RAL 5015">
      <formula>NOT(ISERROR(SEARCH("RAL 5015",I27)))</formula>
    </cfRule>
  </conditionalFormatting>
  <conditionalFormatting sqref="I30">
    <cfRule type="containsText" dxfId="448" priority="425" operator="containsText" text="RAL 7004">
      <formula>NOT(ISERROR(SEARCH("RAL 7004",I30)))</formula>
    </cfRule>
    <cfRule type="containsText" dxfId="447" priority="426" operator="containsText" text="RAL 1021">
      <formula>NOT(ISERROR(SEARCH("RAL 1021",I30)))</formula>
    </cfRule>
    <cfRule type="containsText" dxfId="446" priority="427" operator="containsText" text="RAL 5015">
      <formula>NOT(ISERROR(SEARCH("RAL 5015",I30)))</formula>
    </cfRule>
  </conditionalFormatting>
  <conditionalFormatting sqref="I33">
    <cfRule type="containsText" dxfId="445" priority="422" operator="containsText" text="RAL 7004">
      <formula>NOT(ISERROR(SEARCH("RAL 7004",I33)))</formula>
    </cfRule>
    <cfRule type="containsText" dxfId="444" priority="423" operator="containsText" text="RAL 1021">
      <formula>NOT(ISERROR(SEARCH("RAL 1021",I33)))</formula>
    </cfRule>
    <cfRule type="containsText" dxfId="443" priority="424" operator="containsText" text="RAL 5015">
      <formula>NOT(ISERROR(SEARCH("RAL 5015",I33)))</formula>
    </cfRule>
  </conditionalFormatting>
  <conditionalFormatting sqref="I36:I37">
    <cfRule type="containsText" dxfId="442" priority="419" operator="containsText" text="RAL 7004">
      <formula>NOT(ISERROR(SEARCH("RAL 7004",I36)))</formula>
    </cfRule>
    <cfRule type="containsText" dxfId="441" priority="420" operator="containsText" text="RAL 1021">
      <formula>NOT(ISERROR(SEARCH("RAL 1021",I36)))</formula>
    </cfRule>
    <cfRule type="containsText" dxfId="440" priority="421" operator="containsText" text="RAL 5015">
      <formula>NOT(ISERROR(SEARCH("RAL 5015",I36)))</formula>
    </cfRule>
  </conditionalFormatting>
  <conditionalFormatting sqref="I45:I46">
    <cfRule type="containsText" dxfId="439" priority="416" operator="containsText" text="RAL 7004">
      <formula>NOT(ISERROR(SEARCH("RAL 7004",I45)))</formula>
    </cfRule>
    <cfRule type="containsText" dxfId="438" priority="417" operator="containsText" text="RAL 1021">
      <formula>NOT(ISERROR(SEARCH("RAL 1021",I45)))</formula>
    </cfRule>
    <cfRule type="containsText" dxfId="437" priority="418" operator="containsText" text="RAL 5015">
      <formula>NOT(ISERROR(SEARCH("RAL 5015",I45)))</formula>
    </cfRule>
  </conditionalFormatting>
  <conditionalFormatting sqref="I49:I50">
    <cfRule type="containsText" dxfId="436" priority="413" operator="containsText" text="RAL 7004">
      <formula>NOT(ISERROR(SEARCH("RAL 7004",I49)))</formula>
    </cfRule>
    <cfRule type="containsText" dxfId="435" priority="414" operator="containsText" text="RAL 1021">
      <formula>NOT(ISERROR(SEARCH("RAL 1021",I49)))</formula>
    </cfRule>
    <cfRule type="containsText" dxfId="434" priority="415" operator="containsText" text="RAL 5015">
      <formula>NOT(ISERROR(SEARCH("RAL 5015",I49)))</formula>
    </cfRule>
  </conditionalFormatting>
  <conditionalFormatting sqref="I51:I80">
    <cfRule type="containsText" dxfId="433" priority="410" operator="containsText" text="RAL 7004">
      <formula>NOT(ISERROR(SEARCH("RAL 7004",I51)))</formula>
    </cfRule>
    <cfRule type="containsText" dxfId="432" priority="411" operator="containsText" text="RAL 1021">
      <formula>NOT(ISERROR(SEARCH("RAL 1021",I51)))</formula>
    </cfRule>
    <cfRule type="containsText" dxfId="431" priority="412" operator="containsText" text="RAL 5015">
      <formula>NOT(ISERROR(SEARCH("RAL 5015",I51)))</formula>
    </cfRule>
  </conditionalFormatting>
  <conditionalFormatting sqref="I82:I93">
    <cfRule type="containsText" dxfId="430" priority="407" operator="containsText" text="RAL 7004">
      <formula>NOT(ISERROR(SEARCH("RAL 7004",I82)))</formula>
    </cfRule>
    <cfRule type="containsText" dxfId="429" priority="408" operator="containsText" text="RAL 1021">
      <formula>NOT(ISERROR(SEARCH("RAL 1021",I82)))</formula>
    </cfRule>
    <cfRule type="containsText" dxfId="428" priority="409" operator="containsText" text="RAL 5015">
      <formula>NOT(ISERROR(SEARCH("RAL 5015",I82)))</formula>
    </cfRule>
  </conditionalFormatting>
  <conditionalFormatting sqref="I94:I99">
    <cfRule type="containsText" dxfId="427" priority="404" operator="containsText" text="RAL 7004">
      <formula>NOT(ISERROR(SEARCH("RAL 7004",I94)))</formula>
    </cfRule>
    <cfRule type="containsText" dxfId="426" priority="405" operator="containsText" text="RAL 1021">
      <formula>NOT(ISERROR(SEARCH("RAL 1021",I94)))</formula>
    </cfRule>
    <cfRule type="containsText" dxfId="425" priority="406" operator="containsText" text="RAL 5015">
      <formula>NOT(ISERROR(SEARCH("RAL 5015",I94)))</formula>
    </cfRule>
  </conditionalFormatting>
  <conditionalFormatting sqref="I100">
    <cfRule type="containsText" dxfId="424" priority="401" operator="containsText" text="RAL 7004">
      <formula>NOT(ISERROR(SEARCH("RAL 7004",I100)))</formula>
    </cfRule>
    <cfRule type="containsText" dxfId="423" priority="402" operator="containsText" text="RAL 1021">
      <formula>NOT(ISERROR(SEARCH("RAL 1021",I100)))</formula>
    </cfRule>
    <cfRule type="containsText" dxfId="422" priority="403" operator="containsText" text="RAL 5015">
      <formula>NOT(ISERROR(SEARCH("RAL 5015",I100)))</formula>
    </cfRule>
  </conditionalFormatting>
  <conditionalFormatting sqref="I101:I130">
    <cfRule type="containsText" dxfId="421" priority="398" operator="containsText" text="RAL 7004">
      <formula>NOT(ISERROR(SEARCH("RAL 7004",I101)))</formula>
    </cfRule>
    <cfRule type="containsText" dxfId="420" priority="399" operator="containsText" text="RAL 1021">
      <formula>NOT(ISERROR(SEARCH("RAL 1021",I101)))</formula>
    </cfRule>
    <cfRule type="containsText" dxfId="419" priority="400" operator="containsText" text="RAL 5015">
      <formula>NOT(ISERROR(SEARCH("RAL 5015",I101)))</formula>
    </cfRule>
  </conditionalFormatting>
  <conditionalFormatting sqref="I131:I146">
    <cfRule type="containsText" dxfId="418" priority="395" operator="containsText" text="RAL 7004">
      <formula>NOT(ISERROR(SEARCH("RAL 7004",I131)))</formula>
    </cfRule>
    <cfRule type="containsText" dxfId="417" priority="396" operator="containsText" text="RAL 1021">
      <formula>NOT(ISERROR(SEARCH("RAL 1021",I131)))</formula>
    </cfRule>
    <cfRule type="containsText" dxfId="416" priority="397" operator="containsText" text="RAL 5015">
      <formula>NOT(ISERROR(SEARCH("RAL 5015",I131)))</formula>
    </cfRule>
  </conditionalFormatting>
  <conditionalFormatting sqref="I147:I183">
    <cfRule type="containsText" dxfId="415" priority="392" operator="containsText" text="RAL 7004">
      <formula>NOT(ISERROR(SEARCH("RAL 7004",I147)))</formula>
    </cfRule>
    <cfRule type="containsText" dxfId="414" priority="393" operator="containsText" text="RAL 1021">
      <formula>NOT(ISERROR(SEARCH("RAL 1021",I147)))</formula>
    </cfRule>
    <cfRule type="containsText" dxfId="413" priority="394" operator="containsText" text="RAL 5015">
      <formula>NOT(ISERROR(SEARCH("RAL 5015",I147)))</formula>
    </cfRule>
  </conditionalFormatting>
  <conditionalFormatting sqref="I184:I195">
    <cfRule type="containsText" dxfId="412" priority="389" operator="containsText" text="RAL 7004">
      <formula>NOT(ISERROR(SEARCH("RAL 7004",I184)))</formula>
    </cfRule>
    <cfRule type="containsText" dxfId="411" priority="390" operator="containsText" text="RAL 1021">
      <formula>NOT(ISERROR(SEARCH("RAL 1021",I184)))</formula>
    </cfRule>
    <cfRule type="containsText" dxfId="410" priority="391" operator="containsText" text="RAL 5015">
      <formula>NOT(ISERROR(SEARCH("RAL 5015",I184)))</formula>
    </cfRule>
  </conditionalFormatting>
  <conditionalFormatting sqref="I196:I197">
    <cfRule type="containsText" dxfId="409" priority="386" operator="containsText" text="RAL 7004">
      <formula>NOT(ISERROR(SEARCH("RAL 7004",I196)))</formula>
    </cfRule>
    <cfRule type="containsText" dxfId="408" priority="387" operator="containsText" text="RAL 1021">
      <formula>NOT(ISERROR(SEARCH("RAL 1021",I196)))</formula>
    </cfRule>
    <cfRule type="containsText" dxfId="407" priority="388" operator="containsText" text="RAL 5015">
      <formula>NOT(ISERROR(SEARCH("RAL 5015",I196)))</formula>
    </cfRule>
  </conditionalFormatting>
  <conditionalFormatting sqref="I198:I199">
    <cfRule type="containsText" dxfId="406" priority="383" operator="containsText" text="RAL 7004">
      <formula>NOT(ISERROR(SEARCH("RAL 7004",I198)))</formula>
    </cfRule>
    <cfRule type="containsText" dxfId="405" priority="384" operator="containsText" text="RAL 1021">
      <formula>NOT(ISERROR(SEARCH("RAL 1021",I198)))</formula>
    </cfRule>
    <cfRule type="containsText" dxfId="404" priority="385" operator="containsText" text="RAL 5015">
      <formula>NOT(ISERROR(SEARCH("RAL 5015",I198)))</formula>
    </cfRule>
  </conditionalFormatting>
  <conditionalFormatting sqref="I200:I332">
    <cfRule type="containsText" dxfId="403" priority="380" operator="containsText" text="RAL 7004">
      <formula>NOT(ISERROR(SEARCH("RAL 7004",I200)))</formula>
    </cfRule>
    <cfRule type="containsText" dxfId="402" priority="381" operator="containsText" text="RAL 1021">
      <formula>NOT(ISERROR(SEARCH("RAL 1021",I200)))</formula>
    </cfRule>
    <cfRule type="containsText" dxfId="401" priority="382" operator="containsText" text="RAL 5015">
      <formula>NOT(ISERROR(SEARCH("RAL 5015",I200)))</formula>
    </cfRule>
  </conditionalFormatting>
  <conditionalFormatting sqref="I333:I334">
    <cfRule type="containsText" dxfId="400" priority="377" operator="containsText" text="RAL 7004">
      <formula>NOT(ISERROR(SEARCH("RAL 7004",I333)))</formula>
    </cfRule>
    <cfRule type="containsText" dxfId="399" priority="378" operator="containsText" text="RAL 1021">
      <formula>NOT(ISERROR(SEARCH("RAL 1021",I333)))</formula>
    </cfRule>
    <cfRule type="containsText" dxfId="398" priority="379" operator="containsText" text="RAL 5015">
      <formula>NOT(ISERROR(SEARCH("RAL 5015",I333)))</formula>
    </cfRule>
  </conditionalFormatting>
  <conditionalFormatting sqref="I335:I343">
    <cfRule type="containsText" dxfId="397" priority="374" operator="containsText" text="RAL 7004">
      <formula>NOT(ISERROR(SEARCH("RAL 7004",I335)))</formula>
    </cfRule>
    <cfRule type="containsText" dxfId="396" priority="375" operator="containsText" text="RAL 1021">
      <formula>NOT(ISERROR(SEARCH("RAL 1021",I335)))</formula>
    </cfRule>
    <cfRule type="containsText" dxfId="395" priority="376" operator="containsText" text="RAL 5015">
      <formula>NOT(ISERROR(SEARCH("RAL 5015",I335)))</formula>
    </cfRule>
  </conditionalFormatting>
  <conditionalFormatting sqref="I344:I362">
    <cfRule type="containsText" dxfId="394" priority="371" operator="containsText" text="RAL 7004">
      <formula>NOT(ISERROR(SEARCH("RAL 7004",I344)))</formula>
    </cfRule>
    <cfRule type="containsText" dxfId="393" priority="372" operator="containsText" text="RAL 1021">
      <formula>NOT(ISERROR(SEARCH("RAL 1021",I344)))</formula>
    </cfRule>
    <cfRule type="containsText" dxfId="392" priority="373" operator="containsText" text="RAL 5015">
      <formula>NOT(ISERROR(SEARCH("RAL 5015",I344)))</formula>
    </cfRule>
  </conditionalFormatting>
  <conditionalFormatting sqref="I363:I432">
    <cfRule type="containsText" dxfId="391" priority="368" operator="containsText" text="RAL 7004">
      <formula>NOT(ISERROR(SEARCH("RAL 7004",I363)))</formula>
    </cfRule>
    <cfRule type="containsText" dxfId="390" priority="369" operator="containsText" text="RAL 1021">
      <formula>NOT(ISERROR(SEARCH("RAL 1021",I363)))</formula>
    </cfRule>
    <cfRule type="containsText" dxfId="389" priority="370" operator="containsText" text="RAL 5015">
      <formula>NOT(ISERROR(SEARCH("RAL 5015",I363)))</formula>
    </cfRule>
  </conditionalFormatting>
  <conditionalFormatting sqref="I434:I474">
    <cfRule type="containsText" dxfId="388" priority="365" operator="containsText" text="RAL 7004">
      <formula>NOT(ISERROR(SEARCH("RAL 7004",I434)))</formula>
    </cfRule>
    <cfRule type="containsText" dxfId="387" priority="366" operator="containsText" text="RAL 1021">
      <formula>NOT(ISERROR(SEARCH("RAL 1021",I434)))</formula>
    </cfRule>
    <cfRule type="containsText" dxfId="386" priority="367" operator="containsText" text="RAL 5015">
      <formula>NOT(ISERROR(SEARCH("RAL 5015",I434)))</formula>
    </cfRule>
  </conditionalFormatting>
  <conditionalFormatting sqref="I475:I499">
    <cfRule type="containsText" dxfId="385" priority="362" operator="containsText" text="RAL 7004">
      <formula>NOT(ISERROR(SEARCH("RAL 7004",I475)))</formula>
    </cfRule>
    <cfRule type="containsText" dxfId="384" priority="363" operator="containsText" text="RAL 1021">
      <formula>NOT(ISERROR(SEARCH("RAL 1021",I475)))</formula>
    </cfRule>
    <cfRule type="containsText" dxfId="383" priority="364" operator="containsText" text="RAL 5015">
      <formula>NOT(ISERROR(SEARCH("RAL 5015",I475)))</formula>
    </cfRule>
  </conditionalFormatting>
  <conditionalFormatting sqref="N249:N524 N537:N1048576">
    <cfRule type="cellIs" dxfId="382" priority="23" operator="greaterThan">
      <formula>0</formula>
    </cfRule>
  </conditionalFormatting>
  <conditionalFormatting sqref="P249:P524 P537:P1048576">
    <cfRule type="cellIs" dxfId="381" priority="488" operator="greaterThan">
      <formula>0</formula>
    </cfRule>
  </conditionalFormatting>
  <conditionalFormatting sqref="M3:M524 M537:M1048576">
    <cfRule type="cellIs" dxfId="380" priority="489" operator="greaterThan">
      <formula>0</formula>
    </cfRule>
  </conditionalFormatting>
  <conditionalFormatting sqref="R537:R1048576 R2:R524">
    <cfRule type="cellIs" dxfId="379" priority="490" operator="greaterThan">
      <formula>0</formula>
    </cfRule>
  </conditionalFormatting>
  <conditionalFormatting sqref="Q537:Q1048576 Q2:Q524">
    <cfRule type="cellIs" dxfId="378" priority="491" operator="greaterThan">
      <formula>0</formula>
    </cfRule>
  </conditionalFormatting>
  <conditionalFormatting sqref="S537:S1048576 S2:S524">
    <cfRule type="cellIs" dxfId="377" priority="492" operator="greaterThan">
      <formula>0</formula>
    </cfRule>
  </conditionalFormatting>
  <conditionalFormatting sqref="L537:L1048576 L2:L524">
    <cfRule type="cellIs" dxfId="376" priority="24" operator="greaterThan">
      <formula>0</formula>
    </cfRule>
    <cfRule type="cellIs" dxfId="375" priority="493" operator="greaterThan">
      <formula>0</formula>
    </cfRule>
  </conditionalFormatting>
  <conditionalFormatting sqref="M537:M1048576 M2:M524">
    <cfRule type="cellIs" dxfId="374" priority="494" operator="greaterThan">
      <formula>0</formula>
    </cfRule>
  </conditionalFormatting>
  <conditionalFormatting sqref="N537:N1048576 N2:N524">
    <cfRule type="cellIs" dxfId="373" priority="495" operator="greaterThan">
      <formula>0</formula>
    </cfRule>
  </conditionalFormatting>
  <conditionalFormatting sqref="O537:O1048576 O2:O524">
    <cfRule type="cellIs" dxfId="372" priority="496" operator="greaterThan">
      <formula>0</formula>
    </cfRule>
  </conditionalFormatting>
  <conditionalFormatting sqref="T3:T523">
    <cfRule type="cellIs" dxfId="371" priority="361" operator="greaterThan">
      <formula>0</formula>
    </cfRule>
  </conditionalFormatting>
  <conditionalFormatting sqref="T26623:T1048576 T2:T523">
    <cfRule type="cellIs" dxfId="370" priority="359" operator="equal">
      <formula>0</formula>
    </cfRule>
    <cfRule type="cellIs" dxfId="369" priority="360" operator="lessThan">
      <formula>0</formula>
    </cfRule>
  </conditionalFormatting>
  <conditionalFormatting sqref="N3:N166 N246 N199 N182:N189 N202:N203 N215 N226:N243 N206:N207 N168:N179">
    <cfRule type="cellIs" dxfId="368" priority="358" operator="greaterThan">
      <formula>0</formula>
    </cfRule>
  </conditionalFormatting>
  <conditionalFormatting sqref="P246 P2:P243">
    <cfRule type="cellIs" dxfId="367" priority="357" operator="greaterThan">
      <formula>0</formula>
    </cfRule>
  </conditionalFormatting>
  <conditionalFormatting sqref="N247">
    <cfRule type="cellIs" dxfId="366" priority="356" operator="greaterThan">
      <formula>0</formula>
    </cfRule>
  </conditionalFormatting>
  <conditionalFormatting sqref="P247">
    <cfRule type="cellIs" dxfId="365" priority="355" operator="greaterThan">
      <formula>0</formula>
    </cfRule>
  </conditionalFormatting>
  <conditionalFormatting sqref="N244">
    <cfRule type="cellIs" dxfId="364" priority="354" operator="greaterThan">
      <formula>0</formula>
    </cfRule>
  </conditionalFormatting>
  <conditionalFormatting sqref="N245">
    <cfRule type="cellIs" dxfId="363" priority="353" operator="greaterThan">
      <formula>0</formula>
    </cfRule>
  </conditionalFormatting>
  <conditionalFormatting sqref="P244">
    <cfRule type="cellIs" dxfId="362" priority="352" operator="greaterThan">
      <formula>0</formula>
    </cfRule>
  </conditionalFormatting>
  <conditionalFormatting sqref="P245">
    <cfRule type="cellIs" dxfId="361" priority="351" operator="greaterThan">
      <formula>0</formula>
    </cfRule>
  </conditionalFormatting>
  <conditionalFormatting sqref="N248">
    <cfRule type="cellIs" dxfId="360" priority="350" operator="greaterThan">
      <formula>0</formula>
    </cfRule>
  </conditionalFormatting>
  <conditionalFormatting sqref="P248">
    <cfRule type="cellIs" dxfId="359" priority="349" operator="greaterThan">
      <formula>0</formula>
    </cfRule>
  </conditionalFormatting>
  <conditionalFormatting sqref="R2:R3">
    <cfRule type="containsText" dxfId="358" priority="346" operator="containsText" text="RAL 7004">
      <formula>NOT(ISERROR(SEARCH("RAL 7004",R2)))</formula>
    </cfRule>
    <cfRule type="containsText" dxfId="357" priority="347" operator="containsText" text="RAL 1021">
      <formula>NOT(ISERROR(SEARCH("RAL 1021",R2)))</formula>
    </cfRule>
    <cfRule type="containsText" dxfId="356" priority="348" operator="containsText" text="RAL 5015">
      <formula>NOT(ISERROR(SEARCH("RAL 5015",R2)))</formula>
    </cfRule>
  </conditionalFormatting>
  <conditionalFormatting sqref="R405:R426">
    <cfRule type="containsText" dxfId="355" priority="343" operator="containsText" text="RAL 7004">
      <formula>NOT(ISERROR(SEARCH("RAL 7004",R405)))</formula>
    </cfRule>
    <cfRule type="containsText" dxfId="354" priority="344" operator="containsText" text="RAL 1021">
      <formula>NOT(ISERROR(SEARCH("RAL 1021",R405)))</formula>
    </cfRule>
    <cfRule type="containsText" dxfId="353" priority="345" operator="containsText" text="RAL 5015">
      <formula>NOT(ISERROR(SEARCH("RAL 5015",R405)))</formula>
    </cfRule>
  </conditionalFormatting>
  <conditionalFormatting sqref="R5:R14">
    <cfRule type="containsText" dxfId="352" priority="340" operator="containsText" text="RAL 7004">
      <formula>NOT(ISERROR(SEARCH("RAL 7004",R5)))</formula>
    </cfRule>
    <cfRule type="containsText" dxfId="351" priority="341" operator="containsText" text="RAL 1021">
      <formula>NOT(ISERROR(SEARCH("RAL 1021",R5)))</formula>
    </cfRule>
    <cfRule type="containsText" dxfId="350" priority="342" operator="containsText" text="RAL 5015">
      <formula>NOT(ISERROR(SEARCH("RAL 5015",R5)))</formula>
    </cfRule>
  </conditionalFormatting>
  <conditionalFormatting sqref="R66:R72">
    <cfRule type="containsText" dxfId="349" priority="337" operator="containsText" text="RAL 7004">
      <formula>NOT(ISERROR(SEARCH("RAL 7004",R66)))</formula>
    </cfRule>
    <cfRule type="containsText" dxfId="348" priority="338" operator="containsText" text="RAL 1021">
      <formula>NOT(ISERROR(SEARCH("RAL 1021",R66)))</formula>
    </cfRule>
    <cfRule type="containsText" dxfId="347" priority="339" operator="containsText" text="RAL 5015">
      <formula>NOT(ISERROR(SEARCH("RAL 5015",R66)))</formula>
    </cfRule>
  </conditionalFormatting>
  <conditionalFormatting sqref="R113:R146">
    <cfRule type="containsText" dxfId="346" priority="334" operator="containsText" text="RAL 7004">
      <formula>NOT(ISERROR(SEARCH("RAL 7004",R113)))</formula>
    </cfRule>
    <cfRule type="containsText" dxfId="345" priority="335" operator="containsText" text="RAL 1021">
      <formula>NOT(ISERROR(SEARCH("RAL 1021",R113)))</formula>
    </cfRule>
    <cfRule type="containsText" dxfId="344" priority="336" operator="containsText" text="RAL 5015">
      <formula>NOT(ISERROR(SEARCH("RAL 5015",R113)))</formula>
    </cfRule>
  </conditionalFormatting>
  <conditionalFormatting sqref="R168">
    <cfRule type="containsText" dxfId="343" priority="331" operator="containsText" text="RAL 7004">
      <formula>NOT(ISERROR(SEARCH("RAL 7004",R168)))</formula>
    </cfRule>
    <cfRule type="containsText" dxfId="342" priority="332" operator="containsText" text="RAL 1021">
      <formula>NOT(ISERROR(SEARCH("RAL 1021",R168)))</formula>
    </cfRule>
    <cfRule type="containsText" dxfId="341" priority="333" operator="containsText" text="RAL 5015">
      <formula>NOT(ISERROR(SEARCH("RAL 5015",R168)))</formula>
    </cfRule>
  </conditionalFormatting>
  <conditionalFormatting sqref="R246:R253">
    <cfRule type="containsText" dxfId="340" priority="328" operator="containsText" text="RAL 7004">
      <formula>NOT(ISERROR(SEARCH("RAL 7004",R246)))</formula>
    </cfRule>
    <cfRule type="containsText" dxfId="339" priority="329" operator="containsText" text="RAL 1021">
      <formula>NOT(ISERROR(SEARCH("RAL 1021",R246)))</formula>
    </cfRule>
    <cfRule type="containsText" dxfId="338" priority="330" operator="containsText" text="RAL 5015">
      <formula>NOT(ISERROR(SEARCH("RAL 5015",R246)))</formula>
    </cfRule>
  </conditionalFormatting>
  <conditionalFormatting sqref="R244:R245">
    <cfRule type="containsText" dxfId="337" priority="325" operator="containsText" text="RAL 7004">
      <formula>NOT(ISERROR(SEARCH("RAL 7004",R244)))</formula>
    </cfRule>
    <cfRule type="containsText" dxfId="336" priority="326" operator="containsText" text="RAL 1021">
      <formula>NOT(ISERROR(SEARCH("RAL 1021",R244)))</formula>
    </cfRule>
    <cfRule type="containsText" dxfId="335" priority="327" operator="containsText" text="RAL 5015">
      <formula>NOT(ISERROR(SEARCH("RAL 5015",R244)))</formula>
    </cfRule>
  </conditionalFormatting>
  <conditionalFormatting sqref="R254:R343">
    <cfRule type="containsText" dxfId="334" priority="322" operator="containsText" text="RAL 7004">
      <formula>NOT(ISERROR(SEARCH("RAL 7004",R254)))</formula>
    </cfRule>
    <cfRule type="containsText" dxfId="333" priority="323" operator="containsText" text="RAL 1021">
      <formula>NOT(ISERROR(SEARCH("RAL 1021",R254)))</formula>
    </cfRule>
    <cfRule type="containsText" dxfId="332" priority="324" operator="containsText" text="RAL 5015">
      <formula>NOT(ISERROR(SEARCH("RAL 5015",R254)))</formula>
    </cfRule>
  </conditionalFormatting>
  <conditionalFormatting sqref="R17">
    <cfRule type="containsText" dxfId="331" priority="319" operator="containsText" text="RAL 7004">
      <formula>NOT(ISERROR(SEARCH("RAL 7004",R17)))</formula>
    </cfRule>
    <cfRule type="containsText" dxfId="330" priority="320" operator="containsText" text="RAL 1021">
      <formula>NOT(ISERROR(SEARCH("RAL 1021",R17)))</formula>
    </cfRule>
    <cfRule type="containsText" dxfId="329" priority="321" operator="containsText" text="RAL 5015">
      <formula>NOT(ISERROR(SEARCH("RAL 5015",R17)))</formula>
    </cfRule>
  </conditionalFormatting>
  <conditionalFormatting sqref="R18">
    <cfRule type="containsText" dxfId="328" priority="316" operator="containsText" text="RAL 7004">
      <formula>NOT(ISERROR(SEARCH("RAL 7004",R18)))</formula>
    </cfRule>
    <cfRule type="containsText" dxfId="327" priority="317" operator="containsText" text="RAL 1021">
      <formula>NOT(ISERROR(SEARCH("RAL 1021",R18)))</formula>
    </cfRule>
    <cfRule type="containsText" dxfId="326" priority="318" operator="containsText" text="RAL 5015">
      <formula>NOT(ISERROR(SEARCH("RAL 5015",R18)))</formula>
    </cfRule>
  </conditionalFormatting>
  <conditionalFormatting sqref="R20:R21">
    <cfRule type="containsText" dxfId="325" priority="313" operator="containsText" text="RAL 7004">
      <formula>NOT(ISERROR(SEARCH("RAL 7004",R20)))</formula>
    </cfRule>
    <cfRule type="containsText" dxfId="324" priority="314" operator="containsText" text="RAL 1021">
      <formula>NOT(ISERROR(SEARCH("RAL 1021",R20)))</formula>
    </cfRule>
    <cfRule type="containsText" dxfId="323" priority="315" operator="containsText" text="RAL 5015">
      <formula>NOT(ISERROR(SEARCH("RAL 5015",R20)))</formula>
    </cfRule>
  </conditionalFormatting>
  <conditionalFormatting sqref="R23:R24">
    <cfRule type="containsText" dxfId="322" priority="310" operator="containsText" text="RAL 7004">
      <formula>NOT(ISERROR(SEARCH("RAL 7004",R23)))</formula>
    </cfRule>
    <cfRule type="containsText" dxfId="321" priority="311" operator="containsText" text="RAL 1021">
      <formula>NOT(ISERROR(SEARCH("RAL 1021",R23)))</formula>
    </cfRule>
    <cfRule type="containsText" dxfId="320" priority="312" operator="containsText" text="RAL 5015">
      <formula>NOT(ISERROR(SEARCH("RAL 5015",R23)))</formula>
    </cfRule>
  </conditionalFormatting>
  <conditionalFormatting sqref="R26:R27">
    <cfRule type="containsText" dxfId="319" priority="307" operator="containsText" text="RAL 7004">
      <formula>NOT(ISERROR(SEARCH("RAL 7004",R26)))</formula>
    </cfRule>
    <cfRule type="containsText" dxfId="318" priority="308" operator="containsText" text="RAL 1021">
      <formula>NOT(ISERROR(SEARCH("RAL 1021",R26)))</formula>
    </cfRule>
    <cfRule type="containsText" dxfId="317" priority="309" operator="containsText" text="RAL 5015">
      <formula>NOT(ISERROR(SEARCH("RAL 5015",R26)))</formula>
    </cfRule>
  </conditionalFormatting>
  <conditionalFormatting sqref="R29:R30">
    <cfRule type="containsText" dxfId="316" priority="304" operator="containsText" text="RAL 7004">
      <formula>NOT(ISERROR(SEARCH("RAL 7004",R29)))</formula>
    </cfRule>
    <cfRule type="containsText" dxfId="315" priority="305" operator="containsText" text="RAL 1021">
      <formula>NOT(ISERROR(SEARCH("RAL 1021",R29)))</formula>
    </cfRule>
    <cfRule type="containsText" dxfId="314" priority="306" operator="containsText" text="RAL 5015">
      <formula>NOT(ISERROR(SEARCH("RAL 5015",R29)))</formula>
    </cfRule>
  </conditionalFormatting>
  <conditionalFormatting sqref="R33:R34">
    <cfRule type="containsText" dxfId="313" priority="301" operator="containsText" text="RAL 7004">
      <formula>NOT(ISERROR(SEARCH("RAL 7004",R33)))</formula>
    </cfRule>
    <cfRule type="containsText" dxfId="312" priority="302" operator="containsText" text="RAL 1021">
      <formula>NOT(ISERROR(SEARCH("RAL 1021",R33)))</formula>
    </cfRule>
    <cfRule type="containsText" dxfId="311" priority="303" operator="containsText" text="RAL 5015">
      <formula>NOT(ISERROR(SEARCH("RAL 5015",R33)))</formula>
    </cfRule>
  </conditionalFormatting>
  <conditionalFormatting sqref="R37:R38">
    <cfRule type="containsText" dxfId="310" priority="298" operator="containsText" text="RAL 7004">
      <formula>NOT(ISERROR(SEARCH("RAL 7004",R37)))</formula>
    </cfRule>
    <cfRule type="containsText" dxfId="309" priority="299" operator="containsText" text="RAL 1021">
      <formula>NOT(ISERROR(SEARCH("RAL 1021",R37)))</formula>
    </cfRule>
    <cfRule type="containsText" dxfId="308" priority="300" operator="containsText" text="RAL 5015">
      <formula>NOT(ISERROR(SEARCH("RAL 5015",R37)))</formula>
    </cfRule>
  </conditionalFormatting>
  <conditionalFormatting sqref="R39:R40">
    <cfRule type="containsText" dxfId="307" priority="295" operator="containsText" text="RAL 7004">
      <formula>NOT(ISERROR(SEARCH("RAL 7004",R39)))</formula>
    </cfRule>
    <cfRule type="containsText" dxfId="306" priority="296" operator="containsText" text="RAL 1021">
      <formula>NOT(ISERROR(SEARCH("RAL 1021",R39)))</formula>
    </cfRule>
    <cfRule type="containsText" dxfId="305" priority="297" operator="containsText" text="RAL 5015">
      <formula>NOT(ISERROR(SEARCH("RAL 5015",R39)))</formula>
    </cfRule>
  </conditionalFormatting>
  <conditionalFormatting sqref="R65">
    <cfRule type="containsText" dxfId="304" priority="292" operator="containsText" text="RAL 7004">
      <formula>NOT(ISERROR(SEARCH("RAL 7004",R65)))</formula>
    </cfRule>
    <cfRule type="containsText" dxfId="303" priority="293" operator="containsText" text="RAL 1021">
      <formula>NOT(ISERROR(SEARCH("RAL 1021",R65)))</formula>
    </cfRule>
    <cfRule type="containsText" dxfId="302" priority="294" operator="containsText" text="RAL 5015">
      <formula>NOT(ISERROR(SEARCH("RAL 5015",R65)))</formula>
    </cfRule>
  </conditionalFormatting>
  <conditionalFormatting sqref="R356">
    <cfRule type="containsText" dxfId="301" priority="289" operator="containsText" text="RAL 7004">
      <formula>NOT(ISERROR(SEARCH("RAL 7004",R356)))</formula>
    </cfRule>
    <cfRule type="containsText" dxfId="300" priority="290" operator="containsText" text="RAL 1021">
      <formula>NOT(ISERROR(SEARCH("RAL 1021",R356)))</formula>
    </cfRule>
    <cfRule type="containsText" dxfId="299" priority="291" operator="containsText" text="RAL 5015">
      <formula>NOT(ISERROR(SEARCH("RAL 5015",R356)))</formula>
    </cfRule>
  </conditionalFormatting>
  <conditionalFormatting sqref="R344:R355">
    <cfRule type="containsText" dxfId="298" priority="286" operator="containsText" text="RAL 7004">
      <formula>NOT(ISERROR(SEARCH("RAL 7004",R344)))</formula>
    </cfRule>
    <cfRule type="containsText" dxfId="297" priority="287" operator="containsText" text="RAL 1021">
      <formula>NOT(ISERROR(SEARCH("RAL 1021",R344)))</formula>
    </cfRule>
    <cfRule type="containsText" dxfId="296" priority="288" operator="containsText" text="RAL 5015">
      <formula>NOT(ISERROR(SEARCH("RAL 5015",R344)))</formula>
    </cfRule>
  </conditionalFormatting>
  <conditionalFormatting sqref="R357:R404">
    <cfRule type="containsText" dxfId="295" priority="283" operator="containsText" text="RAL 7004">
      <formula>NOT(ISERROR(SEARCH("RAL 7004",R357)))</formula>
    </cfRule>
    <cfRule type="containsText" dxfId="294" priority="284" operator="containsText" text="RAL 1021">
      <formula>NOT(ISERROR(SEARCH("RAL 1021",R357)))</formula>
    </cfRule>
    <cfRule type="containsText" dxfId="293" priority="285" operator="containsText" text="RAL 5015">
      <formula>NOT(ISERROR(SEARCH("RAL 5015",R357)))</formula>
    </cfRule>
  </conditionalFormatting>
  <conditionalFormatting sqref="R427:R445">
    <cfRule type="containsText" dxfId="292" priority="280" operator="containsText" text="RAL 7004">
      <formula>NOT(ISERROR(SEARCH("RAL 7004",R427)))</formula>
    </cfRule>
    <cfRule type="containsText" dxfId="291" priority="281" operator="containsText" text="RAL 1021">
      <formula>NOT(ISERROR(SEARCH("RAL 1021",R427)))</formula>
    </cfRule>
    <cfRule type="containsText" dxfId="290" priority="282" operator="containsText" text="RAL 5015">
      <formula>NOT(ISERROR(SEARCH("RAL 5015",R427)))</formula>
    </cfRule>
  </conditionalFormatting>
  <conditionalFormatting sqref="R169:R243">
    <cfRule type="containsText" dxfId="289" priority="277" operator="containsText" text="RAL 7004">
      <formula>NOT(ISERROR(SEARCH("RAL 7004",R169)))</formula>
    </cfRule>
    <cfRule type="containsText" dxfId="288" priority="278" operator="containsText" text="RAL 1021">
      <formula>NOT(ISERROR(SEARCH("RAL 1021",R169)))</formula>
    </cfRule>
    <cfRule type="containsText" dxfId="287" priority="279" operator="containsText" text="RAL 5015">
      <formula>NOT(ISERROR(SEARCH("RAL 5015",R169)))</formula>
    </cfRule>
  </conditionalFormatting>
  <conditionalFormatting sqref="R147:R167">
    <cfRule type="containsText" dxfId="286" priority="274" operator="containsText" text="RAL 7004">
      <formula>NOT(ISERROR(SEARCH("RAL 7004",R147)))</formula>
    </cfRule>
    <cfRule type="containsText" dxfId="285" priority="275" operator="containsText" text="RAL 1021">
      <formula>NOT(ISERROR(SEARCH("RAL 1021",R147)))</formula>
    </cfRule>
    <cfRule type="containsText" dxfId="284" priority="276" operator="containsText" text="RAL 5015">
      <formula>NOT(ISERROR(SEARCH("RAL 5015",R147)))</formula>
    </cfRule>
  </conditionalFormatting>
  <conditionalFormatting sqref="R86:R112">
    <cfRule type="containsText" dxfId="283" priority="271" operator="containsText" text="RAL 7004">
      <formula>NOT(ISERROR(SEARCH("RAL 7004",R86)))</formula>
    </cfRule>
    <cfRule type="containsText" dxfId="282" priority="272" operator="containsText" text="RAL 1021">
      <formula>NOT(ISERROR(SEARCH("RAL 1021",R86)))</formula>
    </cfRule>
    <cfRule type="containsText" dxfId="281" priority="273" operator="containsText" text="RAL 5015">
      <formula>NOT(ISERROR(SEARCH("RAL 5015",R86)))</formula>
    </cfRule>
  </conditionalFormatting>
  <conditionalFormatting sqref="R73:R85">
    <cfRule type="containsText" dxfId="280" priority="268" operator="containsText" text="RAL 7004">
      <formula>NOT(ISERROR(SEARCH("RAL 7004",R73)))</formula>
    </cfRule>
    <cfRule type="containsText" dxfId="279" priority="269" operator="containsText" text="RAL 1021">
      <formula>NOT(ISERROR(SEARCH("RAL 1021",R73)))</formula>
    </cfRule>
    <cfRule type="containsText" dxfId="278" priority="270" operator="containsText" text="RAL 5015">
      <formula>NOT(ISERROR(SEARCH("RAL 5015",R73)))</formula>
    </cfRule>
  </conditionalFormatting>
  <conditionalFormatting sqref="R41:R64">
    <cfRule type="containsText" dxfId="277" priority="265" operator="containsText" text="RAL 7004">
      <formula>NOT(ISERROR(SEARCH("RAL 7004",R41)))</formula>
    </cfRule>
    <cfRule type="containsText" dxfId="276" priority="266" operator="containsText" text="RAL 1021">
      <formula>NOT(ISERROR(SEARCH("RAL 1021",R41)))</formula>
    </cfRule>
    <cfRule type="containsText" dxfId="275" priority="267" operator="containsText" text="RAL 5015">
      <formula>NOT(ISERROR(SEARCH("RAL 5015",R41)))</formula>
    </cfRule>
  </conditionalFormatting>
  <conditionalFormatting sqref="R35:R36">
    <cfRule type="containsText" dxfId="274" priority="262" operator="containsText" text="RAL 7004">
      <formula>NOT(ISERROR(SEARCH("RAL 7004",R35)))</formula>
    </cfRule>
    <cfRule type="containsText" dxfId="273" priority="263" operator="containsText" text="RAL 1021">
      <formula>NOT(ISERROR(SEARCH("RAL 1021",R35)))</formula>
    </cfRule>
    <cfRule type="containsText" dxfId="272" priority="264" operator="containsText" text="RAL 5015">
      <formula>NOT(ISERROR(SEARCH("RAL 5015",R35)))</formula>
    </cfRule>
  </conditionalFormatting>
  <conditionalFormatting sqref="R31:R32">
    <cfRule type="containsText" dxfId="271" priority="259" operator="containsText" text="RAL 7004">
      <formula>NOT(ISERROR(SEARCH("RAL 7004",R31)))</formula>
    </cfRule>
    <cfRule type="containsText" dxfId="270" priority="260" operator="containsText" text="RAL 1021">
      <formula>NOT(ISERROR(SEARCH("RAL 1021",R31)))</formula>
    </cfRule>
    <cfRule type="containsText" dxfId="269" priority="261" operator="containsText" text="RAL 5015">
      <formula>NOT(ISERROR(SEARCH("RAL 5015",R31)))</formula>
    </cfRule>
  </conditionalFormatting>
  <conditionalFormatting sqref="R28">
    <cfRule type="containsText" dxfId="268" priority="256" operator="containsText" text="RAL 7004">
      <formula>NOT(ISERROR(SEARCH("RAL 7004",R28)))</formula>
    </cfRule>
    <cfRule type="containsText" dxfId="267" priority="257" operator="containsText" text="RAL 1021">
      <formula>NOT(ISERROR(SEARCH("RAL 1021",R28)))</formula>
    </cfRule>
    <cfRule type="containsText" dxfId="266" priority="258" operator="containsText" text="RAL 5015">
      <formula>NOT(ISERROR(SEARCH("RAL 5015",R28)))</formula>
    </cfRule>
  </conditionalFormatting>
  <conditionalFormatting sqref="R25">
    <cfRule type="containsText" dxfId="265" priority="253" operator="containsText" text="RAL 7004">
      <formula>NOT(ISERROR(SEARCH("RAL 7004",R25)))</formula>
    </cfRule>
    <cfRule type="containsText" dxfId="264" priority="254" operator="containsText" text="RAL 1021">
      <formula>NOT(ISERROR(SEARCH("RAL 1021",R25)))</formula>
    </cfRule>
    <cfRule type="containsText" dxfId="263" priority="255" operator="containsText" text="RAL 5015">
      <formula>NOT(ISERROR(SEARCH("RAL 5015",R25)))</formula>
    </cfRule>
  </conditionalFormatting>
  <conditionalFormatting sqref="R22">
    <cfRule type="containsText" dxfId="262" priority="250" operator="containsText" text="RAL 7004">
      <formula>NOT(ISERROR(SEARCH("RAL 7004",R22)))</formula>
    </cfRule>
    <cfRule type="containsText" dxfId="261" priority="251" operator="containsText" text="RAL 1021">
      <formula>NOT(ISERROR(SEARCH("RAL 1021",R22)))</formula>
    </cfRule>
    <cfRule type="containsText" dxfId="260" priority="252" operator="containsText" text="RAL 5015">
      <formula>NOT(ISERROR(SEARCH("RAL 5015",R22)))</formula>
    </cfRule>
  </conditionalFormatting>
  <conditionalFormatting sqref="R19">
    <cfRule type="containsText" dxfId="259" priority="247" operator="containsText" text="RAL 7004">
      <formula>NOT(ISERROR(SEARCH("RAL 7004",R19)))</formula>
    </cfRule>
    <cfRule type="containsText" dxfId="258" priority="248" operator="containsText" text="RAL 1021">
      <formula>NOT(ISERROR(SEARCH("RAL 1021",R19)))</formula>
    </cfRule>
    <cfRule type="containsText" dxfId="257" priority="249" operator="containsText" text="RAL 5015">
      <formula>NOT(ISERROR(SEARCH("RAL 5015",R19)))</formula>
    </cfRule>
  </conditionalFormatting>
  <conditionalFormatting sqref="R15:R16">
    <cfRule type="containsText" dxfId="256" priority="244" operator="containsText" text="RAL 7004">
      <formula>NOT(ISERROR(SEARCH("RAL 7004",R15)))</formula>
    </cfRule>
    <cfRule type="containsText" dxfId="255" priority="245" operator="containsText" text="RAL 1021">
      <formula>NOT(ISERROR(SEARCH("RAL 1021",R15)))</formula>
    </cfRule>
    <cfRule type="containsText" dxfId="254" priority="246" operator="containsText" text="RAL 5015">
      <formula>NOT(ISERROR(SEARCH("RAL 5015",R15)))</formula>
    </cfRule>
  </conditionalFormatting>
  <conditionalFormatting sqref="R4">
    <cfRule type="containsText" dxfId="253" priority="241" operator="containsText" text="RAL 7004">
      <formula>NOT(ISERROR(SEARCH("RAL 7004",R4)))</formula>
    </cfRule>
    <cfRule type="containsText" dxfId="252" priority="242" operator="containsText" text="RAL 1021">
      <formula>NOT(ISERROR(SEARCH("RAL 1021",R4)))</formula>
    </cfRule>
    <cfRule type="containsText" dxfId="251" priority="243" operator="containsText" text="RAL 5015">
      <formula>NOT(ISERROR(SEARCH("RAL 5015",R4)))</formula>
    </cfRule>
  </conditionalFormatting>
  <conditionalFormatting sqref="Q2:Q3">
    <cfRule type="containsText" dxfId="250" priority="238" operator="containsText" text="RAL 7004">
      <formula>NOT(ISERROR(SEARCH("RAL 7004",Q2)))</formula>
    </cfRule>
    <cfRule type="containsText" dxfId="249" priority="239" operator="containsText" text="RAL 1021">
      <formula>NOT(ISERROR(SEARCH("RAL 1021",Q2)))</formula>
    </cfRule>
    <cfRule type="containsText" dxfId="248" priority="240" operator="containsText" text="RAL 5015">
      <formula>NOT(ISERROR(SEARCH("RAL 5015",Q2)))</formula>
    </cfRule>
  </conditionalFormatting>
  <conditionalFormatting sqref="Q405:Q426">
    <cfRule type="containsText" dxfId="247" priority="235" operator="containsText" text="RAL 7004">
      <formula>NOT(ISERROR(SEARCH("RAL 7004",Q405)))</formula>
    </cfRule>
    <cfRule type="containsText" dxfId="246" priority="236" operator="containsText" text="RAL 1021">
      <formula>NOT(ISERROR(SEARCH("RAL 1021",Q405)))</formula>
    </cfRule>
    <cfRule type="containsText" dxfId="245" priority="237" operator="containsText" text="RAL 5015">
      <formula>NOT(ISERROR(SEARCH("RAL 5015",Q405)))</formula>
    </cfRule>
  </conditionalFormatting>
  <conditionalFormatting sqref="Q5:Q14">
    <cfRule type="containsText" dxfId="244" priority="232" operator="containsText" text="RAL 7004">
      <formula>NOT(ISERROR(SEARCH("RAL 7004",Q5)))</formula>
    </cfRule>
    <cfRule type="containsText" dxfId="243" priority="233" operator="containsText" text="RAL 1021">
      <formula>NOT(ISERROR(SEARCH("RAL 1021",Q5)))</formula>
    </cfRule>
    <cfRule type="containsText" dxfId="242" priority="234" operator="containsText" text="RAL 5015">
      <formula>NOT(ISERROR(SEARCH("RAL 5015",Q5)))</formula>
    </cfRule>
  </conditionalFormatting>
  <conditionalFormatting sqref="Q66:Q72">
    <cfRule type="containsText" dxfId="241" priority="229" operator="containsText" text="RAL 7004">
      <formula>NOT(ISERROR(SEARCH("RAL 7004",Q66)))</formula>
    </cfRule>
    <cfRule type="containsText" dxfId="240" priority="230" operator="containsText" text="RAL 1021">
      <formula>NOT(ISERROR(SEARCH("RAL 1021",Q66)))</formula>
    </cfRule>
    <cfRule type="containsText" dxfId="239" priority="231" operator="containsText" text="RAL 5015">
      <formula>NOT(ISERROR(SEARCH("RAL 5015",Q66)))</formula>
    </cfRule>
  </conditionalFormatting>
  <conditionalFormatting sqref="Q113:Q146">
    <cfRule type="containsText" dxfId="238" priority="226" operator="containsText" text="RAL 7004">
      <formula>NOT(ISERROR(SEARCH("RAL 7004",Q113)))</formula>
    </cfRule>
    <cfRule type="containsText" dxfId="237" priority="227" operator="containsText" text="RAL 1021">
      <formula>NOT(ISERROR(SEARCH("RAL 1021",Q113)))</formula>
    </cfRule>
    <cfRule type="containsText" dxfId="236" priority="228" operator="containsText" text="RAL 5015">
      <formula>NOT(ISERROR(SEARCH("RAL 5015",Q113)))</formula>
    </cfRule>
  </conditionalFormatting>
  <conditionalFormatting sqref="Q168">
    <cfRule type="containsText" dxfId="235" priority="223" operator="containsText" text="RAL 7004">
      <formula>NOT(ISERROR(SEARCH("RAL 7004",Q168)))</formula>
    </cfRule>
    <cfRule type="containsText" dxfId="234" priority="224" operator="containsText" text="RAL 1021">
      <formula>NOT(ISERROR(SEARCH("RAL 1021",Q168)))</formula>
    </cfRule>
    <cfRule type="containsText" dxfId="233" priority="225" operator="containsText" text="RAL 5015">
      <formula>NOT(ISERROR(SEARCH("RAL 5015",Q168)))</formula>
    </cfRule>
  </conditionalFormatting>
  <conditionalFormatting sqref="Q246:Q253">
    <cfRule type="containsText" dxfId="232" priority="220" operator="containsText" text="RAL 7004">
      <formula>NOT(ISERROR(SEARCH("RAL 7004",Q246)))</formula>
    </cfRule>
    <cfRule type="containsText" dxfId="231" priority="221" operator="containsText" text="RAL 1021">
      <formula>NOT(ISERROR(SEARCH("RAL 1021",Q246)))</formula>
    </cfRule>
    <cfRule type="containsText" dxfId="230" priority="222" operator="containsText" text="RAL 5015">
      <formula>NOT(ISERROR(SEARCH("RAL 5015",Q246)))</formula>
    </cfRule>
  </conditionalFormatting>
  <conditionalFormatting sqref="Q244:Q245">
    <cfRule type="containsText" dxfId="229" priority="217" operator="containsText" text="RAL 7004">
      <formula>NOT(ISERROR(SEARCH("RAL 7004",Q244)))</formula>
    </cfRule>
    <cfRule type="containsText" dxfId="228" priority="218" operator="containsText" text="RAL 1021">
      <formula>NOT(ISERROR(SEARCH("RAL 1021",Q244)))</formula>
    </cfRule>
    <cfRule type="containsText" dxfId="227" priority="219" operator="containsText" text="RAL 5015">
      <formula>NOT(ISERROR(SEARCH("RAL 5015",Q244)))</formula>
    </cfRule>
  </conditionalFormatting>
  <conditionalFormatting sqref="Q254:Q343">
    <cfRule type="containsText" dxfId="226" priority="214" operator="containsText" text="RAL 7004">
      <formula>NOT(ISERROR(SEARCH("RAL 7004",Q254)))</formula>
    </cfRule>
    <cfRule type="containsText" dxfId="225" priority="215" operator="containsText" text="RAL 1021">
      <formula>NOT(ISERROR(SEARCH("RAL 1021",Q254)))</formula>
    </cfRule>
    <cfRule type="containsText" dxfId="224" priority="216" operator="containsText" text="RAL 5015">
      <formula>NOT(ISERROR(SEARCH("RAL 5015",Q254)))</formula>
    </cfRule>
  </conditionalFormatting>
  <conditionalFormatting sqref="Q17">
    <cfRule type="containsText" dxfId="223" priority="211" operator="containsText" text="RAL 7004">
      <formula>NOT(ISERROR(SEARCH("RAL 7004",Q17)))</formula>
    </cfRule>
    <cfRule type="containsText" dxfId="222" priority="212" operator="containsText" text="RAL 1021">
      <formula>NOT(ISERROR(SEARCH("RAL 1021",Q17)))</formula>
    </cfRule>
    <cfRule type="containsText" dxfId="221" priority="213" operator="containsText" text="RAL 5015">
      <formula>NOT(ISERROR(SEARCH("RAL 5015",Q17)))</formula>
    </cfRule>
  </conditionalFormatting>
  <conditionalFormatting sqref="Q18">
    <cfRule type="containsText" dxfId="220" priority="208" operator="containsText" text="RAL 7004">
      <formula>NOT(ISERROR(SEARCH("RAL 7004",Q18)))</formula>
    </cfRule>
    <cfRule type="containsText" dxfId="219" priority="209" operator="containsText" text="RAL 1021">
      <formula>NOT(ISERROR(SEARCH("RAL 1021",Q18)))</formula>
    </cfRule>
    <cfRule type="containsText" dxfId="218" priority="210" operator="containsText" text="RAL 5015">
      <formula>NOT(ISERROR(SEARCH("RAL 5015",Q18)))</formula>
    </cfRule>
  </conditionalFormatting>
  <conditionalFormatting sqref="Q20:Q21">
    <cfRule type="containsText" dxfId="217" priority="205" operator="containsText" text="RAL 7004">
      <formula>NOT(ISERROR(SEARCH("RAL 7004",Q20)))</formula>
    </cfRule>
    <cfRule type="containsText" dxfId="216" priority="206" operator="containsText" text="RAL 1021">
      <formula>NOT(ISERROR(SEARCH("RAL 1021",Q20)))</formula>
    </cfRule>
    <cfRule type="containsText" dxfId="215" priority="207" operator="containsText" text="RAL 5015">
      <formula>NOT(ISERROR(SEARCH("RAL 5015",Q20)))</formula>
    </cfRule>
  </conditionalFormatting>
  <conditionalFormatting sqref="Q23:Q24">
    <cfRule type="containsText" dxfId="214" priority="202" operator="containsText" text="RAL 7004">
      <formula>NOT(ISERROR(SEARCH("RAL 7004",Q23)))</formula>
    </cfRule>
    <cfRule type="containsText" dxfId="213" priority="203" operator="containsText" text="RAL 1021">
      <formula>NOT(ISERROR(SEARCH("RAL 1021",Q23)))</formula>
    </cfRule>
    <cfRule type="containsText" dxfId="212" priority="204" operator="containsText" text="RAL 5015">
      <formula>NOT(ISERROR(SEARCH("RAL 5015",Q23)))</formula>
    </cfRule>
  </conditionalFormatting>
  <conditionalFormatting sqref="Q26:Q27">
    <cfRule type="containsText" dxfId="211" priority="199" operator="containsText" text="RAL 7004">
      <formula>NOT(ISERROR(SEARCH("RAL 7004",Q26)))</formula>
    </cfRule>
    <cfRule type="containsText" dxfId="210" priority="200" operator="containsText" text="RAL 1021">
      <formula>NOT(ISERROR(SEARCH("RAL 1021",Q26)))</formula>
    </cfRule>
    <cfRule type="containsText" dxfId="209" priority="201" operator="containsText" text="RAL 5015">
      <formula>NOT(ISERROR(SEARCH("RAL 5015",Q26)))</formula>
    </cfRule>
  </conditionalFormatting>
  <conditionalFormatting sqref="Q29:Q30">
    <cfRule type="containsText" dxfId="208" priority="196" operator="containsText" text="RAL 7004">
      <formula>NOT(ISERROR(SEARCH("RAL 7004",Q29)))</formula>
    </cfRule>
    <cfRule type="containsText" dxfId="207" priority="197" operator="containsText" text="RAL 1021">
      <formula>NOT(ISERROR(SEARCH("RAL 1021",Q29)))</formula>
    </cfRule>
    <cfRule type="containsText" dxfId="206" priority="198" operator="containsText" text="RAL 5015">
      <formula>NOT(ISERROR(SEARCH("RAL 5015",Q29)))</formula>
    </cfRule>
  </conditionalFormatting>
  <conditionalFormatting sqref="Q33:Q34">
    <cfRule type="containsText" dxfId="205" priority="193" operator="containsText" text="RAL 7004">
      <formula>NOT(ISERROR(SEARCH("RAL 7004",Q33)))</formula>
    </cfRule>
    <cfRule type="containsText" dxfId="204" priority="194" operator="containsText" text="RAL 1021">
      <formula>NOT(ISERROR(SEARCH("RAL 1021",Q33)))</formula>
    </cfRule>
    <cfRule type="containsText" dxfId="203" priority="195" operator="containsText" text="RAL 5015">
      <formula>NOT(ISERROR(SEARCH("RAL 5015",Q33)))</formula>
    </cfRule>
  </conditionalFormatting>
  <conditionalFormatting sqref="Q37:Q38">
    <cfRule type="containsText" dxfId="202" priority="190" operator="containsText" text="RAL 7004">
      <formula>NOT(ISERROR(SEARCH("RAL 7004",Q37)))</formula>
    </cfRule>
    <cfRule type="containsText" dxfId="201" priority="191" operator="containsText" text="RAL 1021">
      <formula>NOT(ISERROR(SEARCH("RAL 1021",Q37)))</formula>
    </cfRule>
    <cfRule type="containsText" dxfId="200" priority="192" operator="containsText" text="RAL 5015">
      <formula>NOT(ISERROR(SEARCH("RAL 5015",Q37)))</formula>
    </cfRule>
  </conditionalFormatting>
  <conditionalFormatting sqref="Q39:Q40">
    <cfRule type="containsText" dxfId="199" priority="187" operator="containsText" text="RAL 7004">
      <formula>NOT(ISERROR(SEARCH("RAL 7004",Q39)))</formula>
    </cfRule>
    <cfRule type="containsText" dxfId="198" priority="188" operator="containsText" text="RAL 1021">
      <formula>NOT(ISERROR(SEARCH("RAL 1021",Q39)))</formula>
    </cfRule>
    <cfRule type="containsText" dxfId="197" priority="189" operator="containsText" text="RAL 5015">
      <formula>NOT(ISERROR(SEARCH("RAL 5015",Q39)))</formula>
    </cfRule>
  </conditionalFormatting>
  <conditionalFormatting sqref="Q65">
    <cfRule type="containsText" dxfId="196" priority="184" operator="containsText" text="RAL 7004">
      <formula>NOT(ISERROR(SEARCH("RAL 7004",Q65)))</formula>
    </cfRule>
    <cfRule type="containsText" dxfId="195" priority="185" operator="containsText" text="RAL 1021">
      <formula>NOT(ISERROR(SEARCH("RAL 1021",Q65)))</formula>
    </cfRule>
    <cfRule type="containsText" dxfId="194" priority="186" operator="containsText" text="RAL 5015">
      <formula>NOT(ISERROR(SEARCH("RAL 5015",Q65)))</formula>
    </cfRule>
  </conditionalFormatting>
  <conditionalFormatting sqref="Q356">
    <cfRule type="containsText" dxfId="193" priority="181" operator="containsText" text="RAL 7004">
      <formula>NOT(ISERROR(SEARCH("RAL 7004",Q356)))</formula>
    </cfRule>
    <cfRule type="containsText" dxfId="192" priority="182" operator="containsText" text="RAL 1021">
      <formula>NOT(ISERROR(SEARCH("RAL 1021",Q356)))</formula>
    </cfRule>
    <cfRule type="containsText" dxfId="191" priority="183" operator="containsText" text="RAL 5015">
      <formula>NOT(ISERROR(SEARCH("RAL 5015",Q356)))</formula>
    </cfRule>
  </conditionalFormatting>
  <conditionalFormatting sqref="Q344:Q355">
    <cfRule type="containsText" dxfId="190" priority="178" operator="containsText" text="RAL 7004">
      <formula>NOT(ISERROR(SEARCH("RAL 7004",Q344)))</formula>
    </cfRule>
    <cfRule type="containsText" dxfId="189" priority="179" operator="containsText" text="RAL 1021">
      <formula>NOT(ISERROR(SEARCH("RAL 1021",Q344)))</formula>
    </cfRule>
    <cfRule type="containsText" dxfId="188" priority="180" operator="containsText" text="RAL 5015">
      <formula>NOT(ISERROR(SEARCH("RAL 5015",Q344)))</formula>
    </cfRule>
  </conditionalFormatting>
  <conditionalFormatting sqref="Q357:Q404">
    <cfRule type="containsText" dxfId="187" priority="175" operator="containsText" text="RAL 7004">
      <formula>NOT(ISERROR(SEARCH("RAL 7004",Q357)))</formula>
    </cfRule>
    <cfRule type="containsText" dxfId="186" priority="176" operator="containsText" text="RAL 1021">
      <formula>NOT(ISERROR(SEARCH("RAL 1021",Q357)))</formula>
    </cfRule>
    <cfRule type="containsText" dxfId="185" priority="177" operator="containsText" text="RAL 5015">
      <formula>NOT(ISERROR(SEARCH("RAL 5015",Q357)))</formula>
    </cfRule>
  </conditionalFormatting>
  <conditionalFormatting sqref="Q427:Q445">
    <cfRule type="containsText" dxfId="184" priority="172" operator="containsText" text="RAL 7004">
      <formula>NOT(ISERROR(SEARCH("RAL 7004",Q427)))</formula>
    </cfRule>
    <cfRule type="containsText" dxfId="183" priority="173" operator="containsText" text="RAL 1021">
      <formula>NOT(ISERROR(SEARCH("RAL 1021",Q427)))</formula>
    </cfRule>
    <cfRule type="containsText" dxfId="182" priority="174" operator="containsText" text="RAL 5015">
      <formula>NOT(ISERROR(SEARCH("RAL 5015",Q427)))</formula>
    </cfRule>
  </conditionalFormatting>
  <conditionalFormatting sqref="Q169:Q243">
    <cfRule type="containsText" dxfId="181" priority="169" operator="containsText" text="RAL 7004">
      <formula>NOT(ISERROR(SEARCH("RAL 7004",Q169)))</formula>
    </cfRule>
    <cfRule type="containsText" dxfId="180" priority="170" operator="containsText" text="RAL 1021">
      <formula>NOT(ISERROR(SEARCH("RAL 1021",Q169)))</formula>
    </cfRule>
    <cfRule type="containsText" dxfId="179" priority="171" operator="containsText" text="RAL 5015">
      <formula>NOT(ISERROR(SEARCH("RAL 5015",Q169)))</formula>
    </cfRule>
  </conditionalFormatting>
  <conditionalFormatting sqref="Q147:Q167">
    <cfRule type="containsText" dxfId="178" priority="166" operator="containsText" text="RAL 7004">
      <formula>NOT(ISERROR(SEARCH("RAL 7004",Q147)))</formula>
    </cfRule>
    <cfRule type="containsText" dxfId="177" priority="167" operator="containsText" text="RAL 1021">
      <formula>NOT(ISERROR(SEARCH("RAL 1021",Q147)))</formula>
    </cfRule>
    <cfRule type="containsText" dxfId="176" priority="168" operator="containsText" text="RAL 5015">
      <formula>NOT(ISERROR(SEARCH("RAL 5015",Q147)))</formula>
    </cfRule>
  </conditionalFormatting>
  <conditionalFormatting sqref="Q86:Q112">
    <cfRule type="containsText" dxfId="175" priority="163" operator="containsText" text="RAL 7004">
      <formula>NOT(ISERROR(SEARCH("RAL 7004",Q86)))</formula>
    </cfRule>
    <cfRule type="containsText" dxfId="174" priority="164" operator="containsText" text="RAL 1021">
      <formula>NOT(ISERROR(SEARCH("RAL 1021",Q86)))</formula>
    </cfRule>
    <cfRule type="containsText" dxfId="173" priority="165" operator="containsText" text="RAL 5015">
      <formula>NOT(ISERROR(SEARCH("RAL 5015",Q86)))</formula>
    </cfRule>
  </conditionalFormatting>
  <conditionalFormatting sqref="Q73:Q85">
    <cfRule type="containsText" dxfId="172" priority="160" operator="containsText" text="RAL 7004">
      <formula>NOT(ISERROR(SEARCH("RAL 7004",Q73)))</formula>
    </cfRule>
    <cfRule type="containsText" dxfId="171" priority="161" operator="containsText" text="RAL 1021">
      <formula>NOT(ISERROR(SEARCH("RAL 1021",Q73)))</formula>
    </cfRule>
    <cfRule type="containsText" dxfId="170" priority="162" operator="containsText" text="RAL 5015">
      <formula>NOT(ISERROR(SEARCH("RAL 5015",Q73)))</formula>
    </cfRule>
  </conditionalFormatting>
  <conditionalFormatting sqref="Q41:Q64">
    <cfRule type="containsText" dxfId="169" priority="157" operator="containsText" text="RAL 7004">
      <formula>NOT(ISERROR(SEARCH("RAL 7004",Q41)))</formula>
    </cfRule>
    <cfRule type="containsText" dxfId="168" priority="158" operator="containsText" text="RAL 1021">
      <formula>NOT(ISERROR(SEARCH("RAL 1021",Q41)))</formula>
    </cfRule>
    <cfRule type="containsText" dxfId="167" priority="159" operator="containsText" text="RAL 5015">
      <formula>NOT(ISERROR(SEARCH("RAL 5015",Q41)))</formula>
    </cfRule>
  </conditionalFormatting>
  <conditionalFormatting sqref="Q35:Q36">
    <cfRule type="containsText" dxfId="166" priority="154" operator="containsText" text="RAL 7004">
      <formula>NOT(ISERROR(SEARCH("RAL 7004",Q35)))</formula>
    </cfRule>
    <cfRule type="containsText" dxfId="165" priority="155" operator="containsText" text="RAL 1021">
      <formula>NOT(ISERROR(SEARCH("RAL 1021",Q35)))</formula>
    </cfRule>
    <cfRule type="containsText" dxfId="164" priority="156" operator="containsText" text="RAL 5015">
      <formula>NOT(ISERROR(SEARCH("RAL 5015",Q35)))</formula>
    </cfRule>
  </conditionalFormatting>
  <conditionalFormatting sqref="Q31:Q32">
    <cfRule type="containsText" dxfId="163" priority="151" operator="containsText" text="RAL 7004">
      <formula>NOT(ISERROR(SEARCH("RAL 7004",Q31)))</formula>
    </cfRule>
    <cfRule type="containsText" dxfId="162" priority="152" operator="containsText" text="RAL 1021">
      <formula>NOT(ISERROR(SEARCH("RAL 1021",Q31)))</formula>
    </cfRule>
    <cfRule type="containsText" dxfId="161" priority="153" operator="containsText" text="RAL 5015">
      <formula>NOT(ISERROR(SEARCH("RAL 5015",Q31)))</formula>
    </cfRule>
  </conditionalFormatting>
  <conditionalFormatting sqref="Q28">
    <cfRule type="containsText" dxfId="160" priority="148" operator="containsText" text="RAL 7004">
      <formula>NOT(ISERROR(SEARCH("RAL 7004",Q28)))</formula>
    </cfRule>
    <cfRule type="containsText" dxfId="159" priority="149" operator="containsText" text="RAL 1021">
      <formula>NOT(ISERROR(SEARCH("RAL 1021",Q28)))</formula>
    </cfRule>
    <cfRule type="containsText" dxfId="158" priority="150" operator="containsText" text="RAL 5015">
      <formula>NOT(ISERROR(SEARCH("RAL 5015",Q28)))</formula>
    </cfRule>
  </conditionalFormatting>
  <conditionalFormatting sqref="Q25">
    <cfRule type="containsText" dxfId="157" priority="145" operator="containsText" text="RAL 7004">
      <formula>NOT(ISERROR(SEARCH("RAL 7004",Q25)))</formula>
    </cfRule>
    <cfRule type="containsText" dxfId="156" priority="146" operator="containsText" text="RAL 1021">
      <formula>NOT(ISERROR(SEARCH("RAL 1021",Q25)))</formula>
    </cfRule>
    <cfRule type="containsText" dxfId="155" priority="147" operator="containsText" text="RAL 5015">
      <formula>NOT(ISERROR(SEARCH("RAL 5015",Q25)))</formula>
    </cfRule>
  </conditionalFormatting>
  <conditionalFormatting sqref="Q22">
    <cfRule type="containsText" dxfId="154" priority="142" operator="containsText" text="RAL 7004">
      <formula>NOT(ISERROR(SEARCH("RAL 7004",Q22)))</formula>
    </cfRule>
    <cfRule type="containsText" dxfId="153" priority="143" operator="containsText" text="RAL 1021">
      <formula>NOT(ISERROR(SEARCH("RAL 1021",Q22)))</formula>
    </cfRule>
    <cfRule type="containsText" dxfId="152" priority="144" operator="containsText" text="RAL 5015">
      <formula>NOT(ISERROR(SEARCH("RAL 5015",Q22)))</formula>
    </cfRule>
  </conditionalFormatting>
  <conditionalFormatting sqref="Q19">
    <cfRule type="containsText" dxfId="151" priority="139" operator="containsText" text="RAL 7004">
      <formula>NOT(ISERROR(SEARCH("RAL 7004",Q19)))</formula>
    </cfRule>
    <cfRule type="containsText" dxfId="150" priority="140" operator="containsText" text="RAL 1021">
      <formula>NOT(ISERROR(SEARCH("RAL 1021",Q19)))</formula>
    </cfRule>
    <cfRule type="containsText" dxfId="149" priority="141" operator="containsText" text="RAL 5015">
      <formula>NOT(ISERROR(SEARCH("RAL 5015",Q19)))</formula>
    </cfRule>
  </conditionalFormatting>
  <conditionalFormatting sqref="Q15:Q16">
    <cfRule type="containsText" dxfId="148" priority="136" operator="containsText" text="RAL 7004">
      <formula>NOT(ISERROR(SEARCH("RAL 7004",Q15)))</formula>
    </cfRule>
    <cfRule type="containsText" dxfId="147" priority="137" operator="containsText" text="RAL 1021">
      <formula>NOT(ISERROR(SEARCH("RAL 1021",Q15)))</formula>
    </cfRule>
    <cfRule type="containsText" dxfId="146" priority="138" operator="containsText" text="RAL 5015">
      <formula>NOT(ISERROR(SEARCH("RAL 5015",Q15)))</formula>
    </cfRule>
  </conditionalFormatting>
  <conditionalFormatting sqref="Q4">
    <cfRule type="containsText" dxfId="145" priority="133" operator="containsText" text="RAL 7004">
      <formula>NOT(ISERROR(SEARCH("RAL 7004",Q4)))</formula>
    </cfRule>
    <cfRule type="containsText" dxfId="144" priority="134" operator="containsText" text="RAL 1021">
      <formula>NOT(ISERROR(SEARCH("RAL 1021",Q4)))</formula>
    </cfRule>
    <cfRule type="containsText" dxfId="143" priority="135" operator="containsText" text="RAL 5015">
      <formula>NOT(ISERROR(SEARCH("RAL 5015",Q4)))</formula>
    </cfRule>
  </conditionalFormatting>
  <conditionalFormatting sqref="S2:S3">
    <cfRule type="containsText" dxfId="142" priority="130" operator="containsText" text="RAL 7004">
      <formula>NOT(ISERROR(SEARCH("RAL 7004",S2)))</formula>
    </cfRule>
    <cfRule type="containsText" dxfId="141" priority="131" operator="containsText" text="RAL 1021">
      <formula>NOT(ISERROR(SEARCH("RAL 1021",S2)))</formula>
    </cfRule>
    <cfRule type="containsText" dxfId="140" priority="132" operator="containsText" text="RAL 5015">
      <formula>NOT(ISERROR(SEARCH("RAL 5015",S2)))</formula>
    </cfRule>
  </conditionalFormatting>
  <conditionalFormatting sqref="S405:S426">
    <cfRule type="containsText" dxfId="139" priority="127" operator="containsText" text="RAL 7004">
      <formula>NOT(ISERROR(SEARCH("RAL 7004",S405)))</formula>
    </cfRule>
    <cfRule type="containsText" dxfId="138" priority="128" operator="containsText" text="RAL 1021">
      <formula>NOT(ISERROR(SEARCH("RAL 1021",S405)))</formula>
    </cfRule>
    <cfRule type="containsText" dxfId="137" priority="129" operator="containsText" text="RAL 5015">
      <formula>NOT(ISERROR(SEARCH("RAL 5015",S405)))</formula>
    </cfRule>
  </conditionalFormatting>
  <conditionalFormatting sqref="S5:S14">
    <cfRule type="containsText" dxfId="136" priority="124" operator="containsText" text="RAL 7004">
      <formula>NOT(ISERROR(SEARCH("RAL 7004",S5)))</formula>
    </cfRule>
    <cfRule type="containsText" dxfId="135" priority="125" operator="containsText" text="RAL 1021">
      <formula>NOT(ISERROR(SEARCH("RAL 1021",S5)))</formula>
    </cfRule>
    <cfRule type="containsText" dxfId="134" priority="126" operator="containsText" text="RAL 5015">
      <formula>NOT(ISERROR(SEARCH("RAL 5015",S5)))</formula>
    </cfRule>
  </conditionalFormatting>
  <conditionalFormatting sqref="S66:S72">
    <cfRule type="containsText" dxfId="133" priority="121" operator="containsText" text="RAL 7004">
      <formula>NOT(ISERROR(SEARCH("RAL 7004",S66)))</formula>
    </cfRule>
    <cfRule type="containsText" dxfId="132" priority="122" operator="containsText" text="RAL 1021">
      <formula>NOT(ISERROR(SEARCH("RAL 1021",S66)))</formula>
    </cfRule>
    <cfRule type="containsText" dxfId="131" priority="123" operator="containsText" text="RAL 5015">
      <formula>NOT(ISERROR(SEARCH("RAL 5015",S66)))</formula>
    </cfRule>
  </conditionalFormatting>
  <conditionalFormatting sqref="S113:S146">
    <cfRule type="containsText" dxfId="130" priority="118" operator="containsText" text="RAL 7004">
      <formula>NOT(ISERROR(SEARCH("RAL 7004",S113)))</formula>
    </cfRule>
    <cfRule type="containsText" dxfId="129" priority="119" operator="containsText" text="RAL 1021">
      <formula>NOT(ISERROR(SEARCH("RAL 1021",S113)))</formula>
    </cfRule>
    <cfRule type="containsText" dxfId="128" priority="120" operator="containsText" text="RAL 5015">
      <formula>NOT(ISERROR(SEARCH("RAL 5015",S113)))</formula>
    </cfRule>
  </conditionalFormatting>
  <conditionalFormatting sqref="S168">
    <cfRule type="containsText" dxfId="127" priority="115" operator="containsText" text="RAL 7004">
      <formula>NOT(ISERROR(SEARCH("RAL 7004",S168)))</formula>
    </cfRule>
    <cfRule type="containsText" dxfId="126" priority="116" operator="containsText" text="RAL 1021">
      <formula>NOT(ISERROR(SEARCH("RAL 1021",S168)))</formula>
    </cfRule>
    <cfRule type="containsText" dxfId="125" priority="117" operator="containsText" text="RAL 5015">
      <formula>NOT(ISERROR(SEARCH("RAL 5015",S168)))</formula>
    </cfRule>
  </conditionalFormatting>
  <conditionalFormatting sqref="S246:S253">
    <cfRule type="containsText" dxfId="124" priority="112" operator="containsText" text="RAL 7004">
      <formula>NOT(ISERROR(SEARCH("RAL 7004",S246)))</formula>
    </cfRule>
    <cfRule type="containsText" dxfId="123" priority="113" operator="containsText" text="RAL 1021">
      <formula>NOT(ISERROR(SEARCH("RAL 1021",S246)))</formula>
    </cfRule>
    <cfRule type="containsText" dxfId="122" priority="114" operator="containsText" text="RAL 5015">
      <formula>NOT(ISERROR(SEARCH("RAL 5015",S246)))</formula>
    </cfRule>
  </conditionalFormatting>
  <conditionalFormatting sqref="S244:S245">
    <cfRule type="containsText" dxfId="121" priority="109" operator="containsText" text="RAL 7004">
      <formula>NOT(ISERROR(SEARCH("RAL 7004",S244)))</formula>
    </cfRule>
    <cfRule type="containsText" dxfId="120" priority="110" operator="containsText" text="RAL 1021">
      <formula>NOT(ISERROR(SEARCH("RAL 1021",S244)))</formula>
    </cfRule>
    <cfRule type="containsText" dxfId="119" priority="111" operator="containsText" text="RAL 5015">
      <formula>NOT(ISERROR(SEARCH("RAL 5015",S244)))</formula>
    </cfRule>
  </conditionalFormatting>
  <conditionalFormatting sqref="S254:S343">
    <cfRule type="containsText" dxfId="118" priority="106" operator="containsText" text="RAL 7004">
      <formula>NOT(ISERROR(SEARCH("RAL 7004",S254)))</formula>
    </cfRule>
    <cfRule type="containsText" dxfId="117" priority="107" operator="containsText" text="RAL 1021">
      <formula>NOT(ISERROR(SEARCH("RAL 1021",S254)))</formula>
    </cfRule>
    <cfRule type="containsText" dxfId="116" priority="108" operator="containsText" text="RAL 5015">
      <formula>NOT(ISERROR(SEARCH("RAL 5015",S254)))</formula>
    </cfRule>
  </conditionalFormatting>
  <conditionalFormatting sqref="S17">
    <cfRule type="containsText" dxfId="115" priority="103" operator="containsText" text="RAL 7004">
      <formula>NOT(ISERROR(SEARCH("RAL 7004",S17)))</formula>
    </cfRule>
    <cfRule type="containsText" dxfId="114" priority="104" operator="containsText" text="RAL 1021">
      <formula>NOT(ISERROR(SEARCH("RAL 1021",S17)))</formula>
    </cfRule>
    <cfRule type="containsText" dxfId="113" priority="105" operator="containsText" text="RAL 5015">
      <formula>NOT(ISERROR(SEARCH("RAL 5015",S17)))</formula>
    </cfRule>
  </conditionalFormatting>
  <conditionalFormatting sqref="S18">
    <cfRule type="containsText" dxfId="112" priority="100" operator="containsText" text="RAL 7004">
      <formula>NOT(ISERROR(SEARCH("RAL 7004",S18)))</formula>
    </cfRule>
    <cfRule type="containsText" dxfId="111" priority="101" operator="containsText" text="RAL 1021">
      <formula>NOT(ISERROR(SEARCH("RAL 1021",S18)))</formula>
    </cfRule>
    <cfRule type="containsText" dxfId="110" priority="102" operator="containsText" text="RAL 5015">
      <formula>NOT(ISERROR(SEARCH("RAL 5015",S18)))</formula>
    </cfRule>
  </conditionalFormatting>
  <conditionalFormatting sqref="S20:S21">
    <cfRule type="containsText" dxfId="109" priority="97" operator="containsText" text="RAL 7004">
      <formula>NOT(ISERROR(SEARCH("RAL 7004",S20)))</formula>
    </cfRule>
    <cfRule type="containsText" dxfId="108" priority="98" operator="containsText" text="RAL 1021">
      <formula>NOT(ISERROR(SEARCH("RAL 1021",S20)))</formula>
    </cfRule>
    <cfRule type="containsText" dxfId="107" priority="99" operator="containsText" text="RAL 5015">
      <formula>NOT(ISERROR(SEARCH("RAL 5015",S20)))</formula>
    </cfRule>
  </conditionalFormatting>
  <conditionalFormatting sqref="S23:S24">
    <cfRule type="containsText" dxfId="106" priority="94" operator="containsText" text="RAL 7004">
      <formula>NOT(ISERROR(SEARCH("RAL 7004",S23)))</formula>
    </cfRule>
    <cfRule type="containsText" dxfId="105" priority="95" operator="containsText" text="RAL 1021">
      <formula>NOT(ISERROR(SEARCH("RAL 1021",S23)))</formula>
    </cfRule>
    <cfRule type="containsText" dxfId="104" priority="96" operator="containsText" text="RAL 5015">
      <formula>NOT(ISERROR(SEARCH("RAL 5015",S23)))</formula>
    </cfRule>
  </conditionalFormatting>
  <conditionalFormatting sqref="S26:S27">
    <cfRule type="containsText" dxfId="103" priority="91" operator="containsText" text="RAL 7004">
      <formula>NOT(ISERROR(SEARCH("RAL 7004",S26)))</formula>
    </cfRule>
    <cfRule type="containsText" dxfId="102" priority="92" operator="containsText" text="RAL 1021">
      <formula>NOT(ISERROR(SEARCH("RAL 1021",S26)))</formula>
    </cfRule>
    <cfRule type="containsText" dxfId="101" priority="93" operator="containsText" text="RAL 5015">
      <formula>NOT(ISERROR(SEARCH("RAL 5015",S26)))</formula>
    </cfRule>
  </conditionalFormatting>
  <conditionalFormatting sqref="S29:S30">
    <cfRule type="containsText" dxfId="100" priority="88" operator="containsText" text="RAL 7004">
      <formula>NOT(ISERROR(SEARCH("RAL 7004",S29)))</formula>
    </cfRule>
    <cfRule type="containsText" dxfId="99" priority="89" operator="containsText" text="RAL 1021">
      <formula>NOT(ISERROR(SEARCH("RAL 1021",S29)))</formula>
    </cfRule>
    <cfRule type="containsText" dxfId="98" priority="90" operator="containsText" text="RAL 5015">
      <formula>NOT(ISERROR(SEARCH("RAL 5015",S29)))</formula>
    </cfRule>
  </conditionalFormatting>
  <conditionalFormatting sqref="S33:S34">
    <cfRule type="containsText" dxfId="97" priority="85" operator="containsText" text="RAL 7004">
      <formula>NOT(ISERROR(SEARCH("RAL 7004",S33)))</formula>
    </cfRule>
    <cfRule type="containsText" dxfId="96" priority="86" operator="containsText" text="RAL 1021">
      <formula>NOT(ISERROR(SEARCH("RAL 1021",S33)))</formula>
    </cfRule>
    <cfRule type="containsText" dxfId="95" priority="87" operator="containsText" text="RAL 5015">
      <formula>NOT(ISERROR(SEARCH("RAL 5015",S33)))</formula>
    </cfRule>
  </conditionalFormatting>
  <conditionalFormatting sqref="S37:S38">
    <cfRule type="containsText" dxfId="94" priority="82" operator="containsText" text="RAL 7004">
      <formula>NOT(ISERROR(SEARCH("RAL 7004",S37)))</formula>
    </cfRule>
    <cfRule type="containsText" dxfId="93" priority="83" operator="containsText" text="RAL 1021">
      <formula>NOT(ISERROR(SEARCH("RAL 1021",S37)))</formula>
    </cfRule>
    <cfRule type="containsText" dxfId="92" priority="84" operator="containsText" text="RAL 5015">
      <formula>NOT(ISERROR(SEARCH("RAL 5015",S37)))</formula>
    </cfRule>
  </conditionalFormatting>
  <conditionalFormatting sqref="S39:S40">
    <cfRule type="containsText" dxfId="91" priority="79" operator="containsText" text="RAL 7004">
      <formula>NOT(ISERROR(SEARCH("RAL 7004",S39)))</formula>
    </cfRule>
    <cfRule type="containsText" dxfId="90" priority="80" operator="containsText" text="RAL 1021">
      <formula>NOT(ISERROR(SEARCH("RAL 1021",S39)))</formula>
    </cfRule>
    <cfRule type="containsText" dxfId="89" priority="81" operator="containsText" text="RAL 5015">
      <formula>NOT(ISERROR(SEARCH("RAL 5015",S39)))</formula>
    </cfRule>
  </conditionalFormatting>
  <conditionalFormatting sqref="S65">
    <cfRule type="containsText" dxfId="88" priority="76" operator="containsText" text="RAL 7004">
      <formula>NOT(ISERROR(SEARCH("RAL 7004",S65)))</formula>
    </cfRule>
    <cfRule type="containsText" dxfId="87" priority="77" operator="containsText" text="RAL 1021">
      <formula>NOT(ISERROR(SEARCH("RAL 1021",S65)))</formula>
    </cfRule>
    <cfRule type="containsText" dxfId="86" priority="78" operator="containsText" text="RAL 5015">
      <formula>NOT(ISERROR(SEARCH("RAL 5015",S65)))</formula>
    </cfRule>
  </conditionalFormatting>
  <conditionalFormatting sqref="S356">
    <cfRule type="containsText" dxfId="85" priority="73" operator="containsText" text="RAL 7004">
      <formula>NOT(ISERROR(SEARCH("RAL 7004",S356)))</formula>
    </cfRule>
    <cfRule type="containsText" dxfId="84" priority="74" operator="containsText" text="RAL 1021">
      <formula>NOT(ISERROR(SEARCH("RAL 1021",S356)))</formula>
    </cfRule>
    <cfRule type="containsText" dxfId="83" priority="75" operator="containsText" text="RAL 5015">
      <formula>NOT(ISERROR(SEARCH("RAL 5015",S356)))</formula>
    </cfRule>
  </conditionalFormatting>
  <conditionalFormatting sqref="S344:S355">
    <cfRule type="containsText" dxfId="82" priority="70" operator="containsText" text="RAL 7004">
      <formula>NOT(ISERROR(SEARCH("RAL 7004",S344)))</formula>
    </cfRule>
    <cfRule type="containsText" dxfId="81" priority="71" operator="containsText" text="RAL 1021">
      <formula>NOT(ISERROR(SEARCH("RAL 1021",S344)))</formula>
    </cfRule>
    <cfRule type="containsText" dxfId="80" priority="72" operator="containsText" text="RAL 5015">
      <formula>NOT(ISERROR(SEARCH("RAL 5015",S344)))</formula>
    </cfRule>
  </conditionalFormatting>
  <conditionalFormatting sqref="S357:S404">
    <cfRule type="containsText" dxfId="79" priority="67" operator="containsText" text="RAL 7004">
      <formula>NOT(ISERROR(SEARCH("RAL 7004",S357)))</formula>
    </cfRule>
    <cfRule type="containsText" dxfId="78" priority="68" operator="containsText" text="RAL 1021">
      <formula>NOT(ISERROR(SEARCH("RAL 1021",S357)))</formula>
    </cfRule>
    <cfRule type="containsText" dxfId="77" priority="69" operator="containsText" text="RAL 5015">
      <formula>NOT(ISERROR(SEARCH("RAL 5015",S357)))</formula>
    </cfRule>
  </conditionalFormatting>
  <conditionalFormatting sqref="S427:S445">
    <cfRule type="containsText" dxfId="76" priority="64" operator="containsText" text="RAL 7004">
      <formula>NOT(ISERROR(SEARCH("RAL 7004",S427)))</formula>
    </cfRule>
    <cfRule type="containsText" dxfId="75" priority="65" operator="containsText" text="RAL 1021">
      <formula>NOT(ISERROR(SEARCH("RAL 1021",S427)))</formula>
    </cfRule>
    <cfRule type="containsText" dxfId="74" priority="66" operator="containsText" text="RAL 5015">
      <formula>NOT(ISERROR(SEARCH("RAL 5015",S427)))</formula>
    </cfRule>
  </conditionalFormatting>
  <conditionalFormatting sqref="S169:S243">
    <cfRule type="containsText" dxfId="73" priority="61" operator="containsText" text="RAL 7004">
      <formula>NOT(ISERROR(SEARCH("RAL 7004",S169)))</formula>
    </cfRule>
    <cfRule type="containsText" dxfId="72" priority="62" operator="containsText" text="RAL 1021">
      <formula>NOT(ISERROR(SEARCH("RAL 1021",S169)))</formula>
    </cfRule>
    <cfRule type="containsText" dxfId="71" priority="63" operator="containsText" text="RAL 5015">
      <formula>NOT(ISERROR(SEARCH("RAL 5015",S169)))</formula>
    </cfRule>
  </conditionalFormatting>
  <conditionalFormatting sqref="S147:S167">
    <cfRule type="containsText" dxfId="70" priority="58" operator="containsText" text="RAL 7004">
      <formula>NOT(ISERROR(SEARCH("RAL 7004",S147)))</formula>
    </cfRule>
    <cfRule type="containsText" dxfId="69" priority="59" operator="containsText" text="RAL 1021">
      <formula>NOT(ISERROR(SEARCH("RAL 1021",S147)))</formula>
    </cfRule>
    <cfRule type="containsText" dxfId="68" priority="60" operator="containsText" text="RAL 5015">
      <formula>NOT(ISERROR(SEARCH("RAL 5015",S147)))</formula>
    </cfRule>
  </conditionalFormatting>
  <conditionalFormatting sqref="S86:S112">
    <cfRule type="containsText" dxfId="67" priority="55" operator="containsText" text="RAL 7004">
      <formula>NOT(ISERROR(SEARCH("RAL 7004",S86)))</formula>
    </cfRule>
    <cfRule type="containsText" dxfId="66" priority="56" operator="containsText" text="RAL 1021">
      <formula>NOT(ISERROR(SEARCH("RAL 1021",S86)))</formula>
    </cfRule>
    <cfRule type="containsText" dxfId="65" priority="57" operator="containsText" text="RAL 5015">
      <formula>NOT(ISERROR(SEARCH("RAL 5015",S86)))</formula>
    </cfRule>
  </conditionalFormatting>
  <conditionalFormatting sqref="S73:S85">
    <cfRule type="containsText" dxfId="64" priority="52" operator="containsText" text="RAL 7004">
      <formula>NOT(ISERROR(SEARCH("RAL 7004",S73)))</formula>
    </cfRule>
    <cfRule type="containsText" dxfId="63" priority="53" operator="containsText" text="RAL 1021">
      <formula>NOT(ISERROR(SEARCH("RAL 1021",S73)))</formula>
    </cfRule>
    <cfRule type="containsText" dxfId="62" priority="54" operator="containsText" text="RAL 5015">
      <formula>NOT(ISERROR(SEARCH("RAL 5015",S73)))</formula>
    </cfRule>
  </conditionalFormatting>
  <conditionalFormatting sqref="S41:S64">
    <cfRule type="containsText" dxfId="61" priority="49" operator="containsText" text="RAL 7004">
      <formula>NOT(ISERROR(SEARCH("RAL 7004",S41)))</formula>
    </cfRule>
    <cfRule type="containsText" dxfId="60" priority="50" operator="containsText" text="RAL 1021">
      <formula>NOT(ISERROR(SEARCH("RAL 1021",S41)))</formula>
    </cfRule>
    <cfRule type="containsText" dxfId="59" priority="51" operator="containsText" text="RAL 5015">
      <formula>NOT(ISERROR(SEARCH("RAL 5015",S41)))</formula>
    </cfRule>
  </conditionalFormatting>
  <conditionalFormatting sqref="S35:S36">
    <cfRule type="containsText" dxfId="58" priority="46" operator="containsText" text="RAL 7004">
      <formula>NOT(ISERROR(SEARCH("RAL 7004",S35)))</formula>
    </cfRule>
    <cfRule type="containsText" dxfId="57" priority="47" operator="containsText" text="RAL 1021">
      <formula>NOT(ISERROR(SEARCH("RAL 1021",S35)))</formula>
    </cfRule>
    <cfRule type="containsText" dxfId="56" priority="48" operator="containsText" text="RAL 5015">
      <formula>NOT(ISERROR(SEARCH("RAL 5015",S35)))</formula>
    </cfRule>
  </conditionalFormatting>
  <conditionalFormatting sqref="S31:S32">
    <cfRule type="containsText" dxfId="55" priority="43" operator="containsText" text="RAL 7004">
      <formula>NOT(ISERROR(SEARCH("RAL 7004",S31)))</formula>
    </cfRule>
    <cfRule type="containsText" dxfId="54" priority="44" operator="containsText" text="RAL 1021">
      <formula>NOT(ISERROR(SEARCH("RAL 1021",S31)))</formula>
    </cfRule>
    <cfRule type="containsText" dxfId="53" priority="45" operator="containsText" text="RAL 5015">
      <formula>NOT(ISERROR(SEARCH("RAL 5015",S31)))</formula>
    </cfRule>
  </conditionalFormatting>
  <conditionalFormatting sqref="S28">
    <cfRule type="containsText" dxfId="52" priority="40" operator="containsText" text="RAL 7004">
      <formula>NOT(ISERROR(SEARCH("RAL 7004",S28)))</formula>
    </cfRule>
    <cfRule type="containsText" dxfId="51" priority="41" operator="containsText" text="RAL 1021">
      <formula>NOT(ISERROR(SEARCH("RAL 1021",S28)))</formula>
    </cfRule>
    <cfRule type="containsText" dxfId="50" priority="42" operator="containsText" text="RAL 5015">
      <formula>NOT(ISERROR(SEARCH("RAL 5015",S28)))</formula>
    </cfRule>
  </conditionalFormatting>
  <conditionalFormatting sqref="S25">
    <cfRule type="containsText" dxfId="49" priority="37" operator="containsText" text="RAL 7004">
      <formula>NOT(ISERROR(SEARCH("RAL 7004",S25)))</formula>
    </cfRule>
    <cfRule type="containsText" dxfId="48" priority="38" operator="containsText" text="RAL 1021">
      <formula>NOT(ISERROR(SEARCH("RAL 1021",S25)))</formula>
    </cfRule>
    <cfRule type="containsText" dxfId="47" priority="39" operator="containsText" text="RAL 5015">
      <formula>NOT(ISERROR(SEARCH("RAL 5015",S25)))</formula>
    </cfRule>
  </conditionalFormatting>
  <conditionalFormatting sqref="S22">
    <cfRule type="containsText" dxfId="46" priority="34" operator="containsText" text="RAL 7004">
      <formula>NOT(ISERROR(SEARCH("RAL 7004",S22)))</formula>
    </cfRule>
    <cfRule type="containsText" dxfId="45" priority="35" operator="containsText" text="RAL 1021">
      <formula>NOT(ISERROR(SEARCH("RAL 1021",S22)))</formula>
    </cfRule>
    <cfRule type="containsText" dxfId="44" priority="36" operator="containsText" text="RAL 5015">
      <formula>NOT(ISERROR(SEARCH("RAL 5015",S22)))</formula>
    </cfRule>
  </conditionalFormatting>
  <conditionalFormatting sqref="S19">
    <cfRule type="containsText" dxfId="43" priority="31" operator="containsText" text="RAL 7004">
      <formula>NOT(ISERROR(SEARCH("RAL 7004",S19)))</formula>
    </cfRule>
    <cfRule type="containsText" dxfId="42" priority="32" operator="containsText" text="RAL 1021">
      <formula>NOT(ISERROR(SEARCH("RAL 1021",S19)))</formula>
    </cfRule>
    <cfRule type="containsText" dxfId="41" priority="33" operator="containsText" text="RAL 5015">
      <formula>NOT(ISERROR(SEARCH("RAL 5015",S19)))</formula>
    </cfRule>
  </conditionalFormatting>
  <conditionalFormatting sqref="S15:S16">
    <cfRule type="containsText" dxfId="40" priority="28" operator="containsText" text="RAL 7004">
      <formula>NOT(ISERROR(SEARCH("RAL 7004",S15)))</formula>
    </cfRule>
    <cfRule type="containsText" dxfId="39" priority="29" operator="containsText" text="RAL 1021">
      <formula>NOT(ISERROR(SEARCH("RAL 1021",S15)))</formula>
    </cfRule>
    <cfRule type="containsText" dxfId="38" priority="30" operator="containsText" text="RAL 5015">
      <formula>NOT(ISERROR(SEARCH("RAL 5015",S15)))</formula>
    </cfRule>
  </conditionalFormatting>
  <conditionalFormatting sqref="S4">
    <cfRule type="containsText" dxfId="37" priority="25" operator="containsText" text="RAL 7004">
      <formula>NOT(ISERROR(SEARCH("RAL 7004",S4)))</formula>
    </cfRule>
    <cfRule type="containsText" dxfId="36" priority="26" operator="containsText" text="RAL 1021">
      <formula>NOT(ISERROR(SEARCH("RAL 1021",S4)))</formula>
    </cfRule>
    <cfRule type="containsText" dxfId="35" priority="27" operator="containsText" text="RAL 5015">
      <formula>NOT(ISERROR(SEARCH("RAL 5015",S4)))</formula>
    </cfRule>
  </conditionalFormatting>
  <conditionalFormatting sqref="W3:W523">
    <cfRule type="expression" dxfId="34" priority="2">
      <formula>W3=D3</formula>
    </cfRule>
  </conditionalFormatting>
  <conditionalFormatting sqref="W3:W523">
    <cfRule type="expression" dxfId="33" priority="1">
      <formula>W3&gt;D3</formula>
    </cfRule>
  </conditionalFormatting>
  <pageMargins left="0.43307086614173229" right="0.23622047244094491" top="0.55118110236220474" bottom="0.74803149606299213" header="0.31496062992125984" footer="0.31496062992125984"/>
  <pageSetup paperSize="9" scale="28" fitToHeight="0" orientation="portrait" r:id="rId1"/>
  <headerFooter differentFirst="1">
    <oddHeader>&amp;C&amp;"-,курсив"4 очередь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C81BD-3004-43BF-930C-9EE69DA54FF9}">
  <dimension ref="A1:S225"/>
  <sheetViews>
    <sheetView topLeftCell="A16" workbookViewId="0">
      <selection activeCell="A22" sqref="A22:XFD22"/>
    </sheetView>
  </sheetViews>
  <sheetFormatPr defaultColWidth="9.109375" defaultRowHeight="13.8" outlineLevelCol="1" x14ac:dyDescent="0.3"/>
  <cols>
    <col min="1" max="1" width="13.44140625" style="165" customWidth="1"/>
    <col min="2" max="2" width="25.6640625" style="165" bestFit="1" customWidth="1"/>
    <col min="3" max="3" width="10.5546875" style="185" customWidth="1"/>
    <col min="4" max="4" width="14.6640625" style="185" customWidth="1"/>
    <col min="5" max="5" width="9.109375" style="165" customWidth="1"/>
    <col min="6" max="6" width="11.88671875" style="185" customWidth="1"/>
    <col min="7" max="7" width="18.109375" style="165" hidden="1" customWidth="1"/>
    <col min="8" max="8" width="15.6640625" style="165" hidden="1" customWidth="1"/>
    <col min="9" max="9" width="14.5546875" style="177" hidden="1" customWidth="1"/>
    <col min="10" max="10" width="14.5546875" style="165" hidden="1" customWidth="1"/>
    <col min="11" max="11" width="16.109375" style="193" customWidth="1"/>
    <col min="12" max="14" width="13.21875" style="185" customWidth="1"/>
    <col min="15" max="15" width="22.88671875" style="185" customWidth="1" outlineLevel="1"/>
    <col min="16" max="16" width="13.44140625" style="185" customWidth="1" outlineLevel="1"/>
    <col min="17" max="17" width="13.33203125" style="185" customWidth="1"/>
    <col min="18" max="18" width="9.44140625" style="185" bestFit="1" customWidth="1"/>
    <col min="19" max="16384" width="9.109375" style="165"/>
  </cols>
  <sheetData>
    <row r="1" spans="1:16" ht="54" customHeight="1" x14ac:dyDescent="0.3">
      <c r="B1" s="166" t="s">
        <v>4796</v>
      </c>
      <c r="C1" s="166" t="s">
        <v>4797</v>
      </c>
      <c r="D1" s="166" t="s">
        <v>4798</v>
      </c>
      <c r="E1" s="166" t="s">
        <v>4799</v>
      </c>
      <c r="F1" s="166" t="s">
        <v>4800</v>
      </c>
      <c r="G1" s="166" t="s">
        <v>4801</v>
      </c>
      <c r="H1" s="166" t="s">
        <v>71</v>
      </c>
      <c r="I1" s="167" t="s">
        <v>4780</v>
      </c>
      <c r="J1" s="168" t="s">
        <v>4781</v>
      </c>
      <c r="K1" s="169" t="s">
        <v>4838</v>
      </c>
      <c r="L1" s="170" t="s">
        <v>4839</v>
      </c>
      <c r="M1" s="171" t="s">
        <v>4793</v>
      </c>
      <c r="N1" s="171" t="s">
        <v>4794</v>
      </c>
      <c r="O1" s="162" t="s">
        <v>4840</v>
      </c>
      <c r="P1" s="162" t="s">
        <v>4908</v>
      </c>
    </row>
    <row r="2" spans="1:16" ht="39" customHeight="1" x14ac:dyDescent="0.3">
      <c r="A2" s="172" t="s">
        <v>4795</v>
      </c>
      <c r="B2" s="187" t="s">
        <v>4883</v>
      </c>
      <c r="C2" s="186" t="s">
        <v>4802</v>
      </c>
      <c r="D2" s="186">
        <v>262</v>
      </c>
      <c r="E2" s="173">
        <v>5.6000000000000001E-2</v>
      </c>
      <c r="F2" s="188">
        <v>14.672000000000001</v>
      </c>
      <c r="G2" s="175">
        <v>12</v>
      </c>
      <c r="H2" s="173" t="s">
        <v>166</v>
      </c>
      <c r="I2" s="176"/>
      <c r="J2" s="173"/>
      <c r="K2" s="192"/>
      <c r="L2" s="190">
        <v>15</v>
      </c>
      <c r="M2" s="188"/>
      <c r="N2" s="188">
        <f>F2-L2</f>
        <v>-0.3279999999999994</v>
      </c>
      <c r="O2" s="186" t="s">
        <v>4902</v>
      </c>
      <c r="P2" s="186">
        <v>1000</v>
      </c>
    </row>
    <row r="3" spans="1:16" x14ac:dyDescent="0.3">
      <c r="A3" s="173"/>
      <c r="B3" s="187" t="s">
        <v>4884</v>
      </c>
      <c r="C3" s="186" t="s">
        <v>4802</v>
      </c>
      <c r="D3" s="186">
        <v>363</v>
      </c>
      <c r="E3" s="173">
        <v>0.122</v>
      </c>
      <c r="F3" s="188">
        <v>44.286000000000001</v>
      </c>
      <c r="G3" s="175" t="s">
        <v>4803</v>
      </c>
      <c r="H3" s="173" t="s">
        <v>166</v>
      </c>
      <c r="I3" s="176"/>
      <c r="J3" s="173"/>
      <c r="K3" s="190"/>
      <c r="L3" s="190">
        <v>45</v>
      </c>
      <c r="M3" s="188"/>
      <c r="N3" s="188">
        <f t="shared" ref="N3:N32" si="0">F3-L3</f>
        <v>-0.71399999999999864</v>
      </c>
      <c r="O3" s="186" t="s">
        <v>4903</v>
      </c>
      <c r="P3" s="186">
        <v>1100</v>
      </c>
    </row>
    <row r="4" spans="1:16" ht="27.6" x14ac:dyDescent="0.3">
      <c r="A4" s="173"/>
      <c r="B4" s="187" t="s">
        <v>4885</v>
      </c>
      <c r="C4" s="186" t="s">
        <v>4802</v>
      </c>
      <c r="D4" s="186">
        <v>23</v>
      </c>
      <c r="E4" s="173">
        <v>0.129</v>
      </c>
      <c r="F4" s="188">
        <v>2.9670000000000001</v>
      </c>
      <c r="G4" s="175" t="s">
        <v>4804</v>
      </c>
      <c r="H4" s="173" t="s">
        <v>166</v>
      </c>
      <c r="I4" s="176"/>
      <c r="J4" s="173"/>
      <c r="K4" s="190"/>
      <c r="L4" s="190">
        <v>3</v>
      </c>
      <c r="M4" s="188"/>
      <c r="N4" s="188">
        <f t="shared" si="0"/>
        <v>-3.2999999999999918E-2</v>
      </c>
      <c r="O4" s="186" t="s">
        <v>4905</v>
      </c>
      <c r="P4" s="186">
        <v>1124.7</v>
      </c>
    </row>
    <row r="5" spans="1:16" ht="27.6" x14ac:dyDescent="0.3">
      <c r="A5" s="173"/>
      <c r="B5" s="187" t="s">
        <v>4886</v>
      </c>
      <c r="C5" s="186" t="s">
        <v>4802</v>
      </c>
      <c r="D5" s="186">
        <v>41</v>
      </c>
      <c r="E5" s="173">
        <v>0.13700000000000001</v>
      </c>
      <c r="F5" s="188">
        <v>5.6170000000000009</v>
      </c>
      <c r="G5" s="175" t="s">
        <v>4805</v>
      </c>
      <c r="H5" s="173" t="s">
        <v>166</v>
      </c>
      <c r="I5" s="176"/>
      <c r="J5" s="173"/>
      <c r="K5" s="190"/>
      <c r="L5" s="190">
        <v>6</v>
      </c>
      <c r="M5" s="188"/>
      <c r="N5" s="188">
        <f t="shared" si="0"/>
        <v>-0.38299999999999912</v>
      </c>
      <c r="O5" s="186" t="s">
        <v>4902</v>
      </c>
      <c r="P5" s="186" t="s">
        <v>4901</v>
      </c>
    </row>
    <row r="6" spans="1:16" x14ac:dyDescent="0.3">
      <c r="A6" s="173"/>
      <c r="B6" s="187" t="s">
        <v>4887</v>
      </c>
      <c r="C6" s="186" t="s">
        <v>4802</v>
      </c>
      <c r="D6" s="186">
        <v>870</v>
      </c>
      <c r="E6" s="173">
        <v>0.22800000000000001</v>
      </c>
      <c r="F6" s="188">
        <v>198.36</v>
      </c>
      <c r="G6" s="175" t="s">
        <v>4806</v>
      </c>
      <c r="H6" s="173" t="s">
        <v>166</v>
      </c>
      <c r="I6" s="176"/>
      <c r="J6" s="173"/>
      <c r="K6" s="190"/>
      <c r="L6" s="190">
        <v>199</v>
      </c>
      <c r="M6" s="188"/>
      <c r="N6" s="188">
        <f t="shared" si="0"/>
        <v>-0.63999999999998636</v>
      </c>
      <c r="O6" s="186" t="s">
        <v>4904</v>
      </c>
      <c r="P6" s="186">
        <v>1200</v>
      </c>
    </row>
    <row r="7" spans="1:16" x14ac:dyDescent="0.3">
      <c r="A7" s="173"/>
      <c r="B7" s="187" t="s">
        <v>4888</v>
      </c>
      <c r="C7" s="186" t="s">
        <v>4802</v>
      </c>
      <c r="D7" s="186">
        <v>1115</v>
      </c>
      <c r="E7" s="173">
        <v>0.24099999999999999</v>
      </c>
      <c r="F7" s="188">
        <v>268.71499999999997</v>
      </c>
      <c r="G7" s="175" t="s">
        <v>4807</v>
      </c>
      <c r="H7" s="173" t="s">
        <v>166</v>
      </c>
      <c r="I7" s="176"/>
      <c r="J7" s="173"/>
      <c r="K7" s="190"/>
      <c r="L7" s="190">
        <v>269</v>
      </c>
      <c r="M7" s="188"/>
      <c r="N7" s="188">
        <f t="shared" si="0"/>
        <v>-0.28500000000002501</v>
      </c>
      <c r="O7" s="186" t="s">
        <v>4906</v>
      </c>
      <c r="P7" s="186">
        <v>400</v>
      </c>
    </row>
    <row r="8" spans="1:16" x14ac:dyDescent="0.3">
      <c r="A8" s="173"/>
      <c r="B8" s="187" t="s">
        <v>4889</v>
      </c>
      <c r="C8" s="186" t="s">
        <v>4802</v>
      </c>
      <c r="D8" s="186">
        <v>136</v>
      </c>
      <c r="E8" s="173">
        <v>0.253</v>
      </c>
      <c r="F8" s="188">
        <v>34.408000000000001</v>
      </c>
      <c r="G8" s="175" t="s">
        <v>4808</v>
      </c>
      <c r="H8" s="173" t="s">
        <v>166</v>
      </c>
      <c r="I8" s="176"/>
      <c r="J8" s="173"/>
      <c r="K8" s="190"/>
      <c r="L8" s="190">
        <v>35</v>
      </c>
      <c r="M8" s="188"/>
      <c r="N8" s="188">
        <f t="shared" si="0"/>
        <v>-0.59199999999999875</v>
      </c>
      <c r="O8" s="186" t="s">
        <v>4906</v>
      </c>
      <c r="P8" s="186">
        <v>1200</v>
      </c>
    </row>
    <row r="9" spans="1:16" ht="27.6" x14ac:dyDescent="0.3">
      <c r="A9" s="173"/>
      <c r="B9" s="187" t="s">
        <v>4890</v>
      </c>
      <c r="C9" s="186" t="s">
        <v>4802</v>
      </c>
      <c r="D9" s="186">
        <v>351</v>
      </c>
      <c r="E9" s="173">
        <v>0.26500000000000001</v>
      </c>
      <c r="F9" s="188">
        <v>93.015000000000001</v>
      </c>
      <c r="G9" s="175" t="s">
        <v>4809</v>
      </c>
      <c r="H9" s="173" t="s">
        <v>166</v>
      </c>
      <c r="I9" s="176"/>
      <c r="J9" s="173"/>
      <c r="K9" s="190"/>
      <c r="L9" s="190">
        <v>94</v>
      </c>
      <c r="M9" s="188"/>
      <c r="N9" s="188">
        <f t="shared" si="0"/>
        <v>-0.98499999999999943</v>
      </c>
      <c r="O9" s="186" t="s">
        <v>4907</v>
      </c>
      <c r="P9" s="186">
        <v>2160</v>
      </c>
    </row>
    <row r="10" spans="1:16" ht="27.6" x14ac:dyDescent="0.3">
      <c r="A10" s="173"/>
      <c r="B10" s="187" t="s">
        <v>4891</v>
      </c>
      <c r="C10" s="186" t="s">
        <v>4802</v>
      </c>
      <c r="D10" s="186">
        <v>248</v>
      </c>
      <c r="E10" s="173">
        <v>0.27800000000000002</v>
      </c>
      <c r="F10" s="188">
        <v>68.944000000000003</v>
      </c>
      <c r="G10" s="175" t="s">
        <v>4810</v>
      </c>
      <c r="H10" s="173" t="s">
        <v>166</v>
      </c>
      <c r="I10" s="176"/>
      <c r="J10" s="173"/>
      <c r="K10" s="190"/>
      <c r="L10" s="190">
        <v>69</v>
      </c>
      <c r="M10" s="188"/>
      <c r="N10" s="188">
        <f t="shared" si="0"/>
        <v>-5.5999999999997385E-2</v>
      </c>
      <c r="O10" s="186" t="s">
        <v>4909</v>
      </c>
      <c r="P10" s="186">
        <v>1709.3</v>
      </c>
    </row>
    <row r="11" spans="1:16" x14ac:dyDescent="0.3">
      <c r="A11" s="173"/>
      <c r="B11" s="187" t="s">
        <v>4892</v>
      </c>
      <c r="C11" s="186" t="s">
        <v>4802</v>
      </c>
      <c r="D11" s="186">
        <v>43</v>
      </c>
      <c r="E11" s="173">
        <v>0.28999999999999998</v>
      </c>
      <c r="F11" s="188">
        <v>12.469999999999999</v>
      </c>
      <c r="G11" s="175" t="s">
        <v>4811</v>
      </c>
      <c r="H11" s="173" t="s">
        <v>166</v>
      </c>
      <c r="I11" s="176"/>
      <c r="J11" s="173"/>
      <c r="K11" s="190"/>
      <c r="L11" s="190">
        <v>13</v>
      </c>
      <c r="M11" s="188"/>
      <c r="N11" s="188">
        <f t="shared" si="0"/>
        <v>-0.53000000000000114</v>
      </c>
      <c r="O11" s="186" t="s">
        <v>4910</v>
      </c>
      <c r="P11" s="186">
        <v>1200</v>
      </c>
    </row>
    <row r="12" spans="1:16" ht="27.6" x14ac:dyDescent="0.3">
      <c r="A12" s="173"/>
      <c r="B12" s="187" t="s">
        <v>4893</v>
      </c>
      <c r="C12" s="186" t="s">
        <v>4802</v>
      </c>
      <c r="D12" s="186">
        <v>49</v>
      </c>
      <c r="E12" s="173">
        <v>0.30199999999999999</v>
      </c>
      <c r="F12" s="188">
        <v>14.798</v>
      </c>
      <c r="G12" s="175" t="s">
        <v>4812</v>
      </c>
      <c r="H12" s="173" t="s">
        <v>166</v>
      </c>
      <c r="I12" s="176"/>
      <c r="J12" s="173"/>
      <c r="K12" s="190"/>
      <c r="L12" s="190">
        <v>15</v>
      </c>
      <c r="M12" s="188"/>
      <c r="N12" s="188">
        <f t="shared" si="0"/>
        <v>-0.20199999999999996</v>
      </c>
      <c r="O12" s="186" t="s">
        <v>4911</v>
      </c>
      <c r="P12" s="186">
        <v>960</v>
      </c>
    </row>
    <row r="13" spans="1:16" ht="27.6" x14ac:dyDescent="0.3">
      <c r="A13" s="173"/>
      <c r="B13" s="187" t="s">
        <v>4894</v>
      </c>
      <c r="C13" s="186" t="s">
        <v>4802</v>
      </c>
      <c r="D13" s="186">
        <v>33</v>
      </c>
      <c r="E13" s="173">
        <v>0.32700000000000001</v>
      </c>
      <c r="F13" s="188">
        <v>10.791</v>
      </c>
      <c r="G13" s="175">
        <v>57</v>
      </c>
      <c r="H13" s="173" t="s">
        <v>166</v>
      </c>
      <c r="I13" s="176"/>
      <c r="J13" s="173"/>
      <c r="K13" s="190"/>
      <c r="L13" s="190">
        <v>11</v>
      </c>
      <c r="M13" s="188"/>
      <c r="N13" s="188">
        <f t="shared" si="0"/>
        <v>-0.20899999999999963</v>
      </c>
      <c r="O13" s="186" t="s">
        <v>4912</v>
      </c>
      <c r="P13" s="186">
        <v>17</v>
      </c>
    </row>
    <row r="14" spans="1:16" x14ac:dyDescent="0.3">
      <c r="A14" s="173"/>
      <c r="B14" s="187" t="s">
        <v>4895</v>
      </c>
      <c r="C14" s="186" t="s">
        <v>4802</v>
      </c>
      <c r="D14" s="186">
        <v>45</v>
      </c>
      <c r="E14" s="173">
        <v>0.36399999999999999</v>
      </c>
      <c r="F14" s="188">
        <v>16.38</v>
      </c>
      <c r="G14" s="175">
        <v>70</v>
      </c>
      <c r="H14" s="173" t="s">
        <v>166</v>
      </c>
      <c r="I14" s="176"/>
      <c r="J14" s="173"/>
      <c r="K14" s="190"/>
      <c r="L14" s="190">
        <v>17</v>
      </c>
      <c r="M14" s="188"/>
      <c r="N14" s="188">
        <f t="shared" si="0"/>
        <v>-0.62000000000000099</v>
      </c>
      <c r="O14" s="186" t="s">
        <v>4913</v>
      </c>
      <c r="P14" s="186">
        <v>1200</v>
      </c>
    </row>
    <row r="15" spans="1:16" ht="27.6" x14ac:dyDescent="0.3">
      <c r="A15" s="173"/>
      <c r="B15" s="187" t="s">
        <v>4896</v>
      </c>
      <c r="C15" s="186" t="s">
        <v>4802</v>
      </c>
      <c r="D15" s="186">
        <v>37</v>
      </c>
      <c r="E15" s="173">
        <v>0.38900000000000001</v>
      </c>
      <c r="F15" s="188">
        <v>14.393000000000001</v>
      </c>
      <c r="G15" s="175">
        <v>82</v>
      </c>
      <c r="H15" s="173" t="s">
        <v>166</v>
      </c>
      <c r="I15" s="176"/>
      <c r="J15" s="173"/>
      <c r="K15" s="190"/>
      <c r="L15" s="190">
        <v>15</v>
      </c>
      <c r="M15" s="188"/>
      <c r="N15" s="188">
        <f t="shared" si="0"/>
        <v>-0.60699999999999932</v>
      </c>
      <c r="O15" s="186" t="s">
        <v>4914</v>
      </c>
      <c r="P15" s="186">
        <v>710</v>
      </c>
    </row>
    <row r="16" spans="1:16" ht="41.4" x14ac:dyDescent="0.3">
      <c r="A16" s="173"/>
      <c r="B16" s="187" t="s">
        <v>4897</v>
      </c>
      <c r="C16" s="186" t="s">
        <v>4813</v>
      </c>
      <c r="D16" s="186">
        <v>523</v>
      </c>
      <c r="E16" s="173">
        <v>1.7999999999999999E-2</v>
      </c>
      <c r="F16" s="188">
        <v>9.4139999999999997</v>
      </c>
      <c r="G16" s="173" t="s">
        <v>166</v>
      </c>
      <c r="H16" s="173" t="s">
        <v>166</v>
      </c>
      <c r="I16" s="176"/>
      <c r="J16" s="173"/>
      <c r="K16" s="190"/>
      <c r="L16" s="190">
        <v>10</v>
      </c>
      <c r="M16" s="188"/>
      <c r="N16" s="188">
        <f t="shared" si="0"/>
        <v>-0.5860000000000003</v>
      </c>
      <c r="O16" s="186" t="s">
        <v>4920</v>
      </c>
      <c r="P16" s="186">
        <v>10</v>
      </c>
    </row>
    <row r="17" spans="1:16" ht="41.4" x14ac:dyDescent="0.3">
      <c r="A17" s="173"/>
      <c r="B17" s="187" t="s">
        <v>4898</v>
      </c>
      <c r="C17" s="186" t="s">
        <v>4813</v>
      </c>
      <c r="D17" s="186">
        <v>853</v>
      </c>
      <c r="E17" s="173">
        <v>3.7999999999999999E-2</v>
      </c>
      <c r="F17" s="188">
        <v>32.414000000000001</v>
      </c>
      <c r="G17" s="173" t="s">
        <v>166</v>
      </c>
      <c r="H17" s="173" t="s">
        <v>166</v>
      </c>
      <c r="I17" s="176"/>
      <c r="J17" s="173"/>
      <c r="K17" s="190"/>
      <c r="L17" s="190">
        <v>33</v>
      </c>
      <c r="M17" s="188"/>
      <c r="N17" s="188">
        <f t="shared" si="0"/>
        <v>-0.58599999999999852</v>
      </c>
      <c r="O17" s="186" t="s">
        <v>4920</v>
      </c>
      <c r="P17" s="186">
        <v>33</v>
      </c>
    </row>
    <row r="18" spans="1:16" ht="41.4" x14ac:dyDescent="0.3">
      <c r="A18" s="173"/>
      <c r="B18" s="187" t="s">
        <v>4919</v>
      </c>
      <c r="C18" s="186" t="s">
        <v>4813</v>
      </c>
      <c r="D18" s="186">
        <v>5859</v>
      </c>
      <c r="E18" s="173">
        <v>7.0999999999999994E-2</v>
      </c>
      <c r="F18" s="188">
        <v>415.98899999999998</v>
      </c>
      <c r="G18" s="173" t="s">
        <v>166</v>
      </c>
      <c r="H18" s="173" t="s">
        <v>166</v>
      </c>
      <c r="I18" s="176"/>
      <c r="J18" s="173"/>
      <c r="K18" s="190"/>
      <c r="L18" s="190">
        <v>416</v>
      </c>
      <c r="M18" s="188"/>
      <c r="N18" s="188">
        <f t="shared" si="0"/>
        <v>-1.1000000000024102E-2</v>
      </c>
      <c r="O18" s="186" t="s">
        <v>4920</v>
      </c>
      <c r="P18" s="186">
        <v>416</v>
      </c>
    </row>
    <row r="19" spans="1:16" ht="41.4" x14ac:dyDescent="0.3">
      <c r="A19" s="173"/>
      <c r="B19" s="187" t="s">
        <v>4899</v>
      </c>
      <c r="C19" s="186" t="s">
        <v>4813</v>
      </c>
      <c r="D19" s="186">
        <v>198</v>
      </c>
      <c r="E19" s="173">
        <v>3.7999999999999999E-2</v>
      </c>
      <c r="F19" s="188">
        <f>D19*E19</f>
        <v>7.524</v>
      </c>
      <c r="G19" s="173" t="s">
        <v>166</v>
      </c>
      <c r="H19" s="173" t="s">
        <v>4814</v>
      </c>
      <c r="I19" s="176"/>
      <c r="J19" s="173"/>
      <c r="K19" s="190"/>
      <c r="L19" s="190">
        <v>8</v>
      </c>
      <c r="M19" s="188"/>
      <c r="N19" s="188">
        <f t="shared" si="0"/>
        <v>-0.47599999999999998</v>
      </c>
      <c r="O19" s="186" t="s">
        <v>4920</v>
      </c>
      <c r="P19" s="186">
        <v>8</v>
      </c>
    </row>
    <row r="20" spans="1:16" ht="27.6" x14ac:dyDescent="0.3">
      <c r="A20" s="173"/>
      <c r="B20" s="173" t="s">
        <v>4815</v>
      </c>
      <c r="C20" s="186" t="s">
        <v>4816</v>
      </c>
      <c r="D20" s="186">
        <v>523</v>
      </c>
      <c r="E20" s="173">
        <v>6.0000000000000001E-3</v>
      </c>
      <c r="F20" s="188">
        <v>3.1379999999999999</v>
      </c>
      <c r="G20" s="173" t="s">
        <v>166</v>
      </c>
      <c r="H20" s="173" t="s">
        <v>166</v>
      </c>
      <c r="I20" s="176"/>
      <c r="J20" s="173"/>
      <c r="K20" s="190"/>
      <c r="L20" s="190">
        <v>4</v>
      </c>
      <c r="M20" s="188"/>
      <c r="N20" s="188">
        <f t="shared" si="0"/>
        <v>-0.8620000000000001</v>
      </c>
      <c r="O20" s="186" t="s">
        <v>4920</v>
      </c>
      <c r="P20" s="186">
        <v>4</v>
      </c>
    </row>
    <row r="21" spans="1:16" ht="27.6" x14ac:dyDescent="0.3">
      <c r="A21" s="173"/>
      <c r="B21" s="178" t="s">
        <v>4817</v>
      </c>
      <c r="C21" s="166" t="s">
        <v>4816</v>
      </c>
      <c r="D21" s="166">
        <v>853</v>
      </c>
      <c r="E21" s="178">
        <v>1.0999999999999999E-2</v>
      </c>
      <c r="F21" s="189">
        <v>9.3829999999999991</v>
      </c>
      <c r="G21" s="178" t="s">
        <v>166</v>
      </c>
      <c r="H21" s="178" t="s">
        <v>166</v>
      </c>
      <c r="I21" s="179"/>
      <c r="J21" s="178"/>
      <c r="K21" s="190"/>
      <c r="L21" s="191">
        <v>10</v>
      </c>
      <c r="M21" s="188"/>
      <c r="N21" s="188">
        <f t="shared" si="0"/>
        <v>-0.61700000000000088</v>
      </c>
      <c r="O21" s="186" t="s">
        <v>4920</v>
      </c>
      <c r="P21" s="186">
        <v>12</v>
      </c>
    </row>
    <row r="22" spans="1:16" ht="27.6" x14ac:dyDescent="0.3">
      <c r="A22" s="173"/>
      <c r="B22" s="178" t="s">
        <v>4818</v>
      </c>
      <c r="C22" s="166" t="s">
        <v>4816</v>
      </c>
      <c r="D22" s="166">
        <v>5859</v>
      </c>
      <c r="E22" s="178">
        <v>1.7000000000000001E-2</v>
      </c>
      <c r="F22" s="189">
        <v>99.603000000000009</v>
      </c>
      <c r="G22" s="178" t="s">
        <v>166</v>
      </c>
      <c r="H22" s="178" t="s">
        <v>166</v>
      </c>
      <c r="I22" s="179"/>
      <c r="J22" s="178"/>
      <c r="K22" s="190"/>
      <c r="L22" s="191">
        <v>100</v>
      </c>
      <c r="M22" s="188"/>
      <c r="N22" s="188">
        <f t="shared" si="0"/>
        <v>-0.39699999999999136</v>
      </c>
      <c r="O22" s="186" t="s">
        <v>4920</v>
      </c>
      <c r="P22" s="186">
        <v>103</v>
      </c>
    </row>
    <row r="23" spans="1:16" ht="27.6" x14ac:dyDescent="0.3">
      <c r="A23" s="173"/>
      <c r="B23" s="178" t="s">
        <v>4817</v>
      </c>
      <c r="C23" s="166" t="s">
        <v>4816</v>
      </c>
      <c r="D23" s="166">
        <v>198</v>
      </c>
      <c r="E23" s="178">
        <v>1.0999999999999999E-2</v>
      </c>
      <c r="F23" s="189">
        <f>D23*E23</f>
        <v>2.1779999999999999</v>
      </c>
      <c r="G23" s="178" t="s">
        <v>166</v>
      </c>
      <c r="H23" s="178" t="s">
        <v>4814</v>
      </c>
      <c r="I23" s="179"/>
      <c r="J23" s="178"/>
      <c r="K23" s="190"/>
      <c r="L23" s="191">
        <v>2</v>
      </c>
      <c r="M23" s="188"/>
      <c r="N23" s="188">
        <f t="shared" si="0"/>
        <v>0.17799999999999994</v>
      </c>
      <c r="O23" s="186" t="s">
        <v>4920</v>
      </c>
      <c r="P23" s="166" t="s">
        <v>4922</v>
      </c>
    </row>
    <row r="24" spans="1:16" ht="27.6" x14ac:dyDescent="0.3">
      <c r="A24" s="173"/>
      <c r="B24" s="173" t="s">
        <v>4819</v>
      </c>
      <c r="C24" s="186" t="s">
        <v>4820</v>
      </c>
      <c r="D24" s="186">
        <v>198</v>
      </c>
      <c r="E24" s="174">
        <v>0.13569999999999999</v>
      </c>
      <c r="F24" s="188">
        <f>D24*E24</f>
        <v>26.868599999999997</v>
      </c>
      <c r="G24" s="173"/>
      <c r="H24" s="173" t="s">
        <v>4814</v>
      </c>
      <c r="I24" s="176"/>
      <c r="J24" s="173"/>
      <c r="K24" s="190">
        <v>198</v>
      </c>
      <c r="M24" s="188">
        <f>D24-K24</f>
        <v>0</v>
      </c>
      <c r="N24" s="186"/>
      <c r="O24" s="186" t="s">
        <v>4923</v>
      </c>
      <c r="P24" s="186" t="s">
        <v>4924</v>
      </c>
    </row>
    <row r="25" spans="1:16" ht="31.2" customHeight="1" x14ac:dyDescent="0.3">
      <c r="A25" s="172" t="s">
        <v>4821</v>
      </c>
      <c r="B25" s="173" t="s">
        <v>4822</v>
      </c>
      <c r="C25" s="186" t="s">
        <v>4823</v>
      </c>
      <c r="D25" s="186">
        <v>66</v>
      </c>
      <c r="E25" s="173">
        <v>0.438</v>
      </c>
      <c r="F25" s="188">
        <v>28.908000000000001</v>
      </c>
      <c r="G25" s="173">
        <v>114</v>
      </c>
      <c r="H25" s="173" t="s">
        <v>166</v>
      </c>
      <c r="I25" s="176"/>
      <c r="J25" s="173"/>
      <c r="K25" s="190"/>
      <c r="L25" s="190">
        <v>29</v>
      </c>
      <c r="M25" s="186"/>
      <c r="N25" s="188">
        <f t="shared" si="0"/>
        <v>-9.1999999999998749E-2</v>
      </c>
      <c r="O25" s="186" t="s">
        <v>4900</v>
      </c>
      <c r="P25" s="186">
        <v>770.7</v>
      </c>
    </row>
    <row r="26" spans="1:16" ht="41.4" x14ac:dyDescent="0.3">
      <c r="A26" s="173"/>
      <c r="B26" s="173" t="s">
        <v>4824</v>
      </c>
      <c r="C26" s="186" t="s">
        <v>4813</v>
      </c>
      <c r="D26" s="186">
        <v>66</v>
      </c>
      <c r="E26" s="173">
        <v>7.0999999999999994E-2</v>
      </c>
      <c r="F26" s="188">
        <v>4.6859999999999999</v>
      </c>
      <c r="G26" s="173" t="s">
        <v>166</v>
      </c>
      <c r="H26" s="173" t="s">
        <v>166</v>
      </c>
      <c r="I26" s="176"/>
      <c r="J26" s="173"/>
      <c r="K26" s="190"/>
      <c r="L26" s="190">
        <v>5</v>
      </c>
      <c r="M26" s="188"/>
      <c r="N26" s="188">
        <f t="shared" si="0"/>
        <v>-0.31400000000000006</v>
      </c>
      <c r="O26" s="186" t="s">
        <v>4920</v>
      </c>
      <c r="P26" s="186">
        <v>5</v>
      </c>
    </row>
    <row r="27" spans="1:16" ht="27.6" x14ac:dyDescent="0.3">
      <c r="A27" s="173"/>
      <c r="B27" s="178" t="s">
        <v>4818</v>
      </c>
      <c r="C27" s="166" t="s">
        <v>4816</v>
      </c>
      <c r="D27" s="166">
        <v>132</v>
      </c>
      <c r="E27" s="178">
        <v>1.7000000000000001E-2</v>
      </c>
      <c r="F27" s="189">
        <v>2.2440000000000002</v>
      </c>
      <c r="G27" s="178" t="s">
        <v>166</v>
      </c>
      <c r="H27" s="178" t="s">
        <v>166</v>
      </c>
      <c r="I27" s="179"/>
      <c r="J27" s="178"/>
      <c r="K27" s="190"/>
      <c r="L27" s="191">
        <v>3</v>
      </c>
      <c r="M27" s="188"/>
      <c r="N27" s="188">
        <f t="shared" si="0"/>
        <v>-0.75599999999999978</v>
      </c>
      <c r="O27" s="186" t="s">
        <v>4920</v>
      </c>
      <c r="P27" s="166" t="s">
        <v>4921</v>
      </c>
    </row>
    <row r="28" spans="1:16" ht="34.200000000000003" x14ac:dyDescent="0.3">
      <c r="A28" s="172" t="s">
        <v>4825</v>
      </c>
      <c r="B28" s="173" t="s">
        <v>4826</v>
      </c>
      <c r="C28" s="186" t="s">
        <v>4827</v>
      </c>
      <c r="D28" s="186">
        <v>319</v>
      </c>
      <c r="E28" s="173">
        <v>0.38600000000000001</v>
      </c>
      <c r="F28" s="188">
        <v>123.134</v>
      </c>
      <c r="G28" s="173">
        <v>24</v>
      </c>
      <c r="H28" s="173" t="s">
        <v>166</v>
      </c>
      <c r="I28" s="176"/>
      <c r="J28" s="173"/>
      <c r="K28" s="190"/>
      <c r="L28" s="190">
        <v>124</v>
      </c>
      <c r="M28" s="188"/>
      <c r="N28" s="188">
        <f t="shared" si="0"/>
        <v>-0.86599999999999966</v>
      </c>
      <c r="O28" s="186" t="s">
        <v>4915</v>
      </c>
      <c r="P28" s="186">
        <v>600</v>
      </c>
    </row>
    <row r="29" spans="1:16" ht="27.6" x14ac:dyDescent="0.3">
      <c r="A29" s="173"/>
      <c r="B29" s="173" t="s">
        <v>4828</v>
      </c>
      <c r="C29" s="186" t="s">
        <v>4827</v>
      </c>
      <c r="D29" s="186">
        <v>68</v>
      </c>
      <c r="E29" s="173">
        <v>0.438</v>
      </c>
      <c r="F29" s="188">
        <v>29.783999999999999</v>
      </c>
      <c r="G29" s="173">
        <v>37</v>
      </c>
      <c r="H29" s="173" t="s">
        <v>166</v>
      </c>
      <c r="I29" s="176"/>
      <c r="J29" s="173"/>
      <c r="K29" s="190"/>
      <c r="L29" s="190">
        <v>30</v>
      </c>
      <c r="M29" s="188"/>
      <c r="N29" s="188">
        <f t="shared" si="0"/>
        <v>-0.21600000000000108</v>
      </c>
      <c r="O29" s="186" t="s">
        <v>4916</v>
      </c>
      <c r="P29" s="186">
        <v>1080</v>
      </c>
    </row>
    <row r="30" spans="1:16" ht="27.6" x14ac:dyDescent="0.3">
      <c r="A30" s="173"/>
      <c r="B30" s="173" t="s">
        <v>4829</v>
      </c>
      <c r="C30" s="186" t="s">
        <v>4827</v>
      </c>
      <c r="D30" s="186">
        <v>111</v>
      </c>
      <c r="E30" s="173">
        <v>0.45600000000000002</v>
      </c>
      <c r="F30" s="188">
        <v>50.616</v>
      </c>
      <c r="G30" s="173">
        <v>40</v>
      </c>
      <c r="H30" s="173" t="s">
        <v>166</v>
      </c>
      <c r="I30" s="176"/>
      <c r="J30" s="173"/>
      <c r="K30" s="190"/>
      <c r="L30" s="190">
        <v>51</v>
      </c>
      <c r="M30" s="188"/>
      <c r="N30" s="188">
        <f t="shared" si="0"/>
        <v>-0.38400000000000034</v>
      </c>
      <c r="O30" s="186" t="s">
        <v>4917</v>
      </c>
      <c r="P30" s="186">
        <v>1045</v>
      </c>
    </row>
    <row r="31" spans="1:16" ht="27.6" x14ac:dyDescent="0.3">
      <c r="A31" s="173"/>
      <c r="B31" s="173" t="s">
        <v>4830</v>
      </c>
      <c r="C31" s="186" t="s">
        <v>4827</v>
      </c>
      <c r="D31" s="186">
        <v>41</v>
      </c>
      <c r="E31" s="173">
        <v>0.47299999999999998</v>
      </c>
      <c r="F31" s="188">
        <v>19.393000000000001</v>
      </c>
      <c r="G31" s="173">
        <v>45</v>
      </c>
      <c r="H31" s="173" t="s">
        <v>166</v>
      </c>
      <c r="I31" s="176"/>
      <c r="J31" s="173"/>
      <c r="K31" s="190"/>
      <c r="L31" s="190">
        <v>20</v>
      </c>
      <c r="M31" s="188"/>
      <c r="N31" s="188">
        <f t="shared" si="0"/>
        <v>-0.60699999999999932</v>
      </c>
      <c r="O31" s="186" t="s">
        <v>4918</v>
      </c>
      <c r="P31" s="186">
        <v>1200</v>
      </c>
    </row>
    <row r="32" spans="1:16" ht="27.6" x14ac:dyDescent="0.3">
      <c r="A32" s="173"/>
      <c r="B32" s="173" t="s">
        <v>4831</v>
      </c>
      <c r="C32" s="186" t="s">
        <v>4982</v>
      </c>
      <c r="D32" s="186">
        <v>540</v>
      </c>
      <c r="E32" s="173">
        <v>0.183</v>
      </c>
      <c r="F32" s="188">
        <v>98.82</v>
      </c>
      <c r="G32" s="173" t="s">
        <v>166</v>
      </c>
      <c r="H32" s="173" t="s">
        <v>166</v>
      </c>
      <c r="I32" s="176"/>
      <c r="J32" s="173"/>
      <c r="K32" s="190"/>
      <c r="L32" s="190">
        <v>99</v>
      </c>
      <c r="M32" s="188"/>
      <c r="N32" s="188">
        <f t="shared" si="0"/>
        <v>-0.18000000000000682</v>
      </c>
      <c r="O32" s="186" t="s">
        <v>4916</v>
      </c>
      <c r="P32" s="186">
        <v>720</v>
      </c>
    </row>
    <row r="33" spans="1:19" ht="27.6" x14ac:dyDescent="0.3">
      <c r="A33" s="173"/>
      <c r="B33" s="173" t="s">
        <v>4832</v>
      </c>
      <c r="C33" s="186" t="s">
        <v>4981</v>
      </c>
      <c r="D33" s="186">
        <v>1079</v>
      </c>
      <c r="E33" s="173">
        <v>5.1999999999999998E-2</v>
      </c>
      <c r="F33" s="188">
        <v>56.107999999999997</v>
      </c>
      <c r="G33" s="173" t="s">
        <v>166</v>
      </c>
      <c r="H33" s="173" t="s">
        <v>166</v>
      </c>
      <c r="I33" s="176"/>
      <c r="J33" s="173"/>
      <c r="K33" s="190"/>
      <c r="L33" s="190">
        <v>57</v>
      </c>
      <c r="M33" s="188"/>
      <c r="N33" s="188">
        <f>F33-L33</f>
        <v>-0.89200000000000301</v>
      </c>
      <c r="O33" s="186" t="s">
        <v>4920</v>
      </c>
      <c r="P33" s="186">
        <v>57</v>
      </c>
    </row>
    <row r="34" spans="1:19" ht="27.6" x14ac:dyDescent="0.3">
      <c r="A34" s="173"/>
      <c r="B34" s="173" t="s">
        <v>4833</v>
      </c>
      <c r="C34" s="186" t="s">
        <v>166</v>
      </c>
      <c r="D34" s="186">
        <v>2</v>
      </c>
      <c r="E34" s="173"/>
      <c r="F34" s="186"/>
      <c r="G34" s="173"/>
      <c r="H34" s="173"/>
      <c r="I34" s="176"/>
      <c r="J34" s="173"/>
      <c r="K34" s="190"/>
      <c r="L34" s="190"/>
      <c r="M34" s="188">
        <f>D34-L34</f>
        <v>2</v>
      </c>
      <c r="N34" s="186"/>
      <c r="O34" s="186"/>
      <c r="P34" s="186"/>
    </row>
    <row r="35" spans="1:19" ht="27.6" x14ac:dyDescent="0.3">
      <c r="A35" s="173"/>
      <c r="B35" s="173" t="s">
        <v>4834</v>
      </c>
      <c r="C35" s="186"/>
      <c r="D35" s="186">
        <v>7073</v>
      </c>
      <c r="E35" s="173"/>
      <c r="F35" s="186"/>
      <c r="G35" s="173"/>
      <c r="H35" s="173"/>
      <c r="I35" s="176"/>
      <c r="J35" s="173"/>
      <c r="K35" s="190"/>
      <c r="L35" s="190"/>
      <c r="M35" s="188">
        <f t="shared" ref="M35:M37" si="1">D35-L35</f>
        <v>7073</v>
      </c>
      <c r="N35" s="188"/>
      <c r="O35" s="186"/>
      <c r="P35" s="186"/>
    </row>
    <row r="36" spans="1:19" ht="41.4" x14ac:dyDescent="0.3">
      <c r="A36" s="173"/>
      <c r="B36" s="173" t="s">
        <v>4835</v>
      </c>
      <c r="C36" s="186"/>
      <c r="D36" s="186">
        <v>9578</v>
      </c>
      <c r="E36" s="173"/>
      <c r="F36" s="186"/>
      <c r="G36" s="173"/>
      <c r="H36" s="173"/>
      <c r="I36" s="176"/>
      <c r="J36" s="173"/>
      <c r="K36" s="190"/>
      <c r="L36" s="190"/>
      <c r="M36" s="188">
        <f t="shared" si="1"/>
        <v>9578</v>
      </c>
      <c r="N36" s="188"/>
      <c r="O36" s="186"/>
      <c r="P36" s="186"/>
    </row>
    <row r="37" spans="1:19" ht="41.4" x14ac:dyDescent="0.3">
      <c r="A37" s="173"/>
      <c r="B37" s="173" t="s">
        <v>4836</v>
      </c>
      <c r="C37" s="186"/>
      <c r="D37" s="186">
        <v>672</v>
      </c>
      <c r="E37" s="173"/>
      <c r="F37" s="186"/>
      <c r="G37" s="173"/>
      <c r="H37" s="173" t="s">
        <v>4837</v>
      </c>
      <c r="I37" s="176"/>
      <c r="J37" s="173"/>
      <c r="K37" s="190"/>
      <c r="L37" s="190"/>
      <c r="M37" s="188">
        <f t="shared" si="1"/>
        <v>672</v>
      </c>
      <c r="N37" s="188"/>
      <c r="O37" s="186"/>
      <c r="P37" s="186"/>
    </row>
    <row r="40" spans="1:19" x14ac:dyDescent="0.3">
      <c r="R40" s="185" t="s">
        <v>1767</v>
      </c>
      <c r="S40" s="165" t="s">
        <v>1767</v>
      </c>
    </row>
    <row r="148" spans="9:11" x14ac:dyDescent="0.3">
      <c r="I148" s="165"/>
      <c r="K148" s="185"/>
    </row>
    <row r="149" spans="9:11" x14ac:dyDescent="0.3">
      <c r="I149" s="165"/>
      <c r="K149" s="185"/>
    </row>
    <row r="150" spans="9:11" x14ac:dyDescent="0.3">
      <c r="I150" s="165"/>
      <c r="K150" s="185"/>
    </row>
    <row r="151" spans="9:11" x14ac:dyDescent="0.3">
      <c r="I151" s="165"/>
      <c r="K151" s="185"/>
    </row>
    <row r="152" spans="9:11" x14ac:dyDescent="0.3">
      <c r="I152" s="165"/>
      <c r="K152" s="185"/>
    </row>
    <row r="153" spans="9:11" x14ac:dyDescent="0.3">
      <c r="I153" s="165"/>
      <c r="K153" s="185"/>
    </row>
    <row r="154" spans="9:11" x14ac:dyDescent="0.3">
      <c r="I154" s="165"/>
      <c r="K154" s="185"/>
    </row>
    <row r="155" spans="9:11" x14ac:dyDescent="0.3">
      <c r="I155" s="165"/>
      <c r="K155" s="185"/>
    </row>
    <row r="156" spans="9:11" x14ac:dyDescent="0.3">
      <c r="I156" s="165"/>
      <c r="K156" s="185"/>
    </row>
    <row r="157" spans="9:11" x14ac:dyDescent="0.3">
      <c r="I157" s="165"/>
      <c r="K157" s="185"/>
    </row>
    <row r="158" spans="9:11" x14ac:dyDescent="0.3">
      <c r="I158" s="165"/>
      <c r="K158" s="185"/>
    </row>
    <row r="159" spans="9:11" x14ac:dyDescent="0.3">
      <c r="I159" s="165"/>
      <c r="K159" s="185"/>
    </row>
    <row r="160" spans="9:11" x14ac:dyDescent="0.3">
      <c r="I160" s="165"/>
      <c r="K160" s="185"/>
    </row>
    <row r="161" spans="9:11" x14ac:dyDescent="0.3">
      <c r="I161" s="165"/>
      <c r="K161" s="185"/>
    </row>
    <row r="162" spans="9:11" x14ac:dyDescent="0.3">
      <c r="I162" s="165"/>
      <c r="K162" s="185"/>
    </row>
    <row r="163" spans="9:11" x14ac:dyDescent="0.3">
      <c r="I163" s="165"/>
      <c r="K163" s="185"/>
    </row>
    <row r="164" spans="9:11" x14ac:dyDescent="0.3">
      <c r="I164" s="165"/>
      <c r="K164" s="185"/>
    </row>
    <row r="165" spans="9:11" x14ac:dyDescent="0.3">
      <c r="I165" s="165"/>
      <c r="K165" s="185"/>
    </row>
    <row r="166" spans="9:11" x14ac:dyDescent="0.3">
      <c r="I166" s="165"/>
      <c r="K166" s="185"/>
    </row>
    <row r="167" spans="9:11" x14ac:dyDescent="0.3">
      <c r="I167" s="165"/>
      <c r="K167" s="185"/>
    </row>
    <row r="168" spans="9:11" x14ac:dyDescent="0.3">
      <c r="I168" s="165"/>
      <c r="K168" s="185"/>
    </row>
    <row r="169" spans="9:11" x14ac:dyDescent="0.3">
      <c r="I169" s="165"/>
      <c r="K169" s="185"/>
    </row>
    <row r="171" spans="9:11" x14ac:dyDescent="0.3">
      <c r="I171" s="165"/>
      <c r="K171" s="185"/>
    </row>
    <row r="172" spans="9:11" x14ac:dyDescent="0.3">
      <c r="I172" s="165"/>
      <c r="K172" s="185"/>
    </row>
    <row r="173" spans="9:11" x14ac:dyDescent="0.3">
      <c r="I173" s="165"/>
      <c r="K173" s="185"/>
    </row>
    <row r="174" spans="9:11" x14ac:dyDescent="0.3">
      <c r="I174" s="165"/>
      <c r="K174" s="185"/>
    </row>
    <row r="175" spans="9:11" x14ac:dyDescent="0.3">
      <c r="I175" s="165"/>
      <c r="K175" s="185"/>
    </row>
    <row r="176" spans="9:11" x14ac:dyDescent="0.3">
      <c r="I176" s="165"/>
      <c r="K176" s="185"/>
    </row>
    <row r="188" spans="9:11" x14ac:dyDescent="0.3">
      <c r="I188" s="165"/>
      <c r="K188" s="185"/>
    </row>
    <row r="189" spans="9:11" x14ac:dyDescent="0.3">
      <c r="I189" s="165"/>
      <c r="K189" s="185"/>
    </row>
    <row r="190" spans="9:11" x14ac:dyDescent="0.3">
      <c r="I190" s="165"/>
      <c r="K190" s="185"/>
    </row>
    <row r="191" spans="9:11" x14ac:dyDescent="0.3">
      <c r="I191" s="165"/>
      <c r="K191" s="185"/>
    </row>
    <row r="192" spans="9:11" x14ac:dyDescent="0.3">
      <c r="I192" s="165"/>
      <c r="K192" s="185"/>
    </row>
    <row r="193" spans="9:11" x14ac:dyDescent="0.3">
      <c r="I193" s="165"/>
      <c r="K193" s="185"/>
    </row>
    <row r="194" spans="9:11" x14ac:dyDescent="0.3">
      <c r="I194" s="165"/>
      <c r="K194" s="185"/>
    </row>
    <row r="195" spans="9:11" x14ac:dyDescent="0.3">
      <c r="I195" s="165"/>
      <c r="K195" s="185"/>
    </row>
    <row r="196" spans="9:11" x14ac:dyDescent="0.3">
      <c r="I196" s="165"/>
      <c r="K196" s="185"/>
    </row>
    <row r="197" spans="9:11" x14ac:dyDescent="0.3">
      <c r="I197" s="165"/>
      <c r="K197" s="185"/>
    </row>
    <row r="198" spans="9:11" x14ac:dyDescent="0.3">
      <c r="I198" s="165"/>
      <c r="K198" s="185"/>
    </row>
    <row r="199" spans="9:11" x14ac:dyDescent="0.3">
      <c r="I199" s="165"/>
      <c r="K199" s="185"/>
    </row>
    <row r="200" spans="9:11" x14ac:dyDescent="0.3">
      <c r="I200" s="165"/>
      <c r="K200" s="185"/>
    </row>
    <row r="201" spans="9:11" x14ac:dyDescent="0.3">
      <c r="I201" s="165"/>
      <c r="K201" s="185"/>
    </row>
    <row r="202" spans="9:11" x14ac:dyDescent="0.3">
      <c r="I202" s="165"/>
      <c r="K202" s="185"/>
    </row>
    <row r="203" spans="9:11" x14ac:dyDescent="0.3">
      <c r="I203" s="165"/>
      <c r="K203" s="185"/>
    </row>
    <row r="204" spans="9:11" x14ac:dyDescent="0.3">
      <c r="I204" s="165"/>
      <c r="K204" s="185"/>
    </row>
    <row r="205" spans="9:11" x14ac:dyDescent="0.3">
      <c r="I205" s="165"/>
      <c r="K205" s="185"/>
    </row>
    <row r="206" spans="9:11" x14ac:dyDescent="0.3">
      <c r="I206" s="165"/>
      <c r="K206" s="185"/>
    </row>
    <row r="207" spans="9:11" x14ac:dyDescent="0.3">
      <c r="I207" s="165"/>
      <c r="K207" s="185"/>
    </row>
    <row r="208" spans="9:11" x14ac:dyDescent="0.3">
      <c r="I208" s="165"/>
      <c r="K208" s="185"/>
    </row>
    <row r="209" spans="9:11" x14ac:dyDescent="0.3">
      <c r="I209" s="165"/>
      <c r="K209" s="185"/>
    </row>
    <row r="210" spans="9:11" x14ac:dyDescent="0.3">
      <c r="I210" s="165"/>
      <c r="K210" s="185"/>
    </row>
    <row r="211" spans="9:11" x14ac:dyDescent="0.3">
      <c r="I211" s="165"/>
      <c r="K211" s="185"/>
    </row>
    <row r="212" spans="9:11" x14ac:dyDescent="0.3">
      <c r="I212" s="165"/>
      <c r="K212" s="185"/>
    </row>
    <row r="213" spans="9:11" x14ac:dyDescent="0.3">
      <c r="I213" s="165"/>
      <c r="K213" s="185"/>
    </row>
    <row r="214" spans="9:11" x14ac:dyDescent="0.3">
      <c r="I214" s="165"/>
      <c r="K214" s="185"/>
    </row>
    <row r="215" spans="9:11" x14ac:dyDescent="0.3">
      <c r="I215" s="165"/>
      <c r="K215" s="185"/>
    </row>
    <row r="216" spans="9:11" x14ac:dyDescent="0.3">
      <c r="I216" s="165"/>
      <c r="K216" s="185"/>
    </row>
    <row r="217" spans="9:11" x14ac:dyDescent="0.3">
      <c r="I217" s="165"/>
      <c r="K217" s="185"/>
    </row>
    <row r="218" spans="9:11" x14ac:dyDescent="0.3">
      <c r="I218" s="165"/>
      <c r="K218" s="185"/>
    </row>
    <row r="220" spans="9:11" x14ac:dyDescent="0.3">
      <c r="I220" s="165"/>
      <c r="K220" s="185"/>
    </row>
    <row r="221" spans="9:11" x14ac:dyDescent="0.3">
      <c r="I221" s="165"/>
      <c r="K221" s="185"/>
    </row>
    <row r="222" spans="9:11" x14ac:dyDescent="0.3">
      <c r="I222" s="165"/>
      <c r="K222" s="185"/>
    </row>
    <row r="223" spans="9:11" x14ac:dyDescent="0.3">
      <c r="I223" s="165"/>
      <c r="K223" s="185"/>
    </row>
    <row r="224" spans="9:11" x14ac:dyDescent="0.3">
      <c r="I224" s="165"/>
      <c r="K224" s="185"/>
    </row>
    <row r="225" spans="9:11" x14ac:dyDescent="0.3">
      <c r="I225" s="165"/>
      <c r="K225" s="185"/>
    </row>
  </sheetData>
  <conditionalFormatting sqref="B1:H1 B20:H1048576 C2:H19">
    <cfRule type="cellIs" dxfId="32" priority="8" operator="equal">
      <formula>"Удалить"</formula>
    </cfRule>
  </conditionalFormatting>
  <conditionalFormatting sqref="A2">
    <cfRule type="cellIs" dxfId="31" priority="6" operator="equal">
      <formula>"Удалить"</formula>
    </cfRule>
  </conditionalFormatting>
  <conditionalFormatting sqref="A25">
    <cfRule type="cellIs" dxfId="30" priority="5" operator="equal">
      <formula>"Удалить"</formula>
    </cfRule>
  </conditionalFormatting>
  <conditionalFormatting sqref="A28">
    <cfRule type="cellIs" dxfId="29" priority="4" operator="equal">
      <formula>"Удалить"</formula>
    </cfRule>
  </conditionalFormatting>
  <conditionalFormatting sqref="B2:B15">
    <cfRule type="cellIs" dxfId="28" priority="3" operator="equal">
      <formula>"Удалить"</formula>
    </cfRule>
  </conditionalFormatting>
  <conditionalFormatting sqref="B16:B18">
    <cfRule type="cellIs" dxfId="27" priority="2" operator="equal">
      <formula>"Удалить"</formula>
    </cfRule>
  </conditionalFormatting>
  <conditionalFormatting sqref="B19">
    <cfRule type="cellIs" dxfId="26" priority="1" operator="equal">
      <formula>"Удалить"</formula>
    </cfRule>
  </conditionalFormatting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7AC6B-F943-4CD8-905F-775A5ED7517E}">
  <dimension ref="A1:C18"/>
  <sheetViews>
    <sheetView tabSelected="1" workbookViewId="0">
      <selection activeCell="A13" sqref="A13:XFD13"/>
    </sheetView>
  </sheetViews>
  <sheetFormatPr defaultRowHeight="14.4" x14ac:dyDescent="0.3"/>
  <cols>
    <col min="3" max="3" width="42" customWidth="1"/>
  </cols>
  <sheetData>
    <row r="1" spans="1:3" x14ac:dyDescent="0.3">
      <c r="A1" s="210" t="s">
        <v>4926</v>
      </c>
      <c r="B1" s="209"/>
      <c r="C1" s="210"/>
    </row>
    <row r="2" spans="1:3" x14ac:dyDescent="0.3">
      <c r="A2" s="211" t="s">
        <v>1</v>
      </c>
      <c r="B2" s="211" t="s">
        <v>4929</v>
      </c>
      <c r="C2" s="211" t="s">
        <v>4930</v>
      </c>
    </row>
    <row r="3" spans="1:3" x14ac:dyDescent="0.3">
      <c r="A3" s="209" t="s">
        <v>174</v>
      </c>
      <c r="B3" s="209">
        <v>4517.2</v>
      </c>
      <c r="C3" s="209" t="s">
        <v>4927</v>
      </c>
    </row>
    <row r="4" spans="1:3" x14ac:dyDescent="0.3">
      <c r="A4" s="209" t="s">
        <v>145</v>
      </c>
      <c r="B4" s="209">
        <v>4551.2</v>
      </c>
      <c r="C4" s="209" t="s">
        <v>26</v>
      </c>
    </row>
    <row r="5" spans="1:3" x14ac:dyDescent="0.3">
      <c r="A5" s="209" t="s">
        <v>181</v>
      </c>
      <c r="B5" s="209">
        <v>4535.6000000000004</v>
      </c>
      <c r="C5" s="209" t="s">
        <v>4928</v>
      </c>
    </row>
    <row r="6" spans="1:3" x14ac:dyDescent="0.3">
      <c r="A6" s="209" t="s">
        <v>11</v>
      </c>
      <c r="B6" s="209">
        <v>3763.7</v>
      </c>
      <c r="C6" s="209" t="s">
        <v>4931</v>
      </c>
    </row>
    <row r="7" spans="1:3" x14ac:dyDescent="0.3">
      <c r="A7" s="209" t="s">
        <v>184</v>
      </c>
      <c r="B7" s="209">
        <v>4528.7</v>
      </c>
      <c r="C7" s="209" t="s">
        <v>4932</v>
      </c>
    </row>
    <row r="8" spans="1:3" x14ac:dyDescent="0.3">
      <c r="A8" s="209" t="s">
        <v>1779</v>
      </c>
      <c r="B8" s="209">
        <v>4701.6000000000004</v>
      </c>
      <c r="C8" s="209" t="s">
        <v>4933</v>
      </c>
    </row>
    <row r="9" spans="1:3" x14ac:dyDescent="0.3">
      <c r="A9" s="209" t="s">
        <v>1780</v>
      </c>
      <c r="B9" s="212" t="s">
        <v>4934</v>
      </c>
      <c r="C9" s="209" t="s">
        <v>181</v>
      </c>
    </row>
    <row r="10" spans="1:3" x14ac:dyDescent="0.3">
      <c r="A10" s="209" t="s">
        <v>1894</v>
      </c>
      <c r="B10" s="209">
        <v>1772.8</v>
      </c>
      <c r="C10" s="209" t="s">
        <v>4935</v>
      </c>
    </row>
    <row r="11" spans="1:3" x14ac:dyDescent="0.3">
      <c r="A11" s="209" t="s">
        <v>1781</v>
      </c>
      <c r="B11" s="212" t="s">
        <v>4934</v>
      </c>
      <c r="C11" s="209" t="s">
        <v>145</v>
      </c>
    </row>
    <row r="12" spans="1:3" x14ac:dyDescent="0.3">
      <c r="A12" s="209" t="s">
        <v>27</v>
      </c>
      <c r="B12" s="209">
        <v>4386.3999999999996</v>
      </c>
      <c r="C12" s="209" t="s">
        <v>4936</v>
      </c>
    </row>
    <row r="13" spans="1:3" x14ac:dyDescent="0.3">
      <c r="A13" s="209" t="s">
        <v>1835</v>
      </c>
      <c r="B13" s="209">
        <v>3796.8</v>
      </c>
      <c r="C13" s="209" t="s">
        <v>1837</v>
      </c>
    </row>
    <row r="14" spans="1:3" x14ac:dyDescent="0.3">
      <c r="A14" s="209" t="s">
        <v>1836</v>
      </c>
      <c r="B14" s="209">
        <v>3785.3</v>
      </c>
      <c r="C14" s="209" t="s">
        <v>4937</v>
      </c>
    </row>
    <row r="15" spans="1:3" x14ac:dyDescent="0.3">
      <c r="A15" s="209" t="s">
        <v>1837</v>
      </c>
      <c r="B15" s="212" t="s">
        <v>4934</v>
      </c>
      <c r="C15" s="209" t="s">
        <v>1835</v>
      </c>
    </row>
    <row r="16" spans="1:3" x14ac:dyDescent="0.3">
      <c r="A16" s="209" t="s">
        <v>1783</v>
      </c>
      <c r="B16" s="212" t="s">
        <v>4934</v>
      </c>
      <c r="C16" s="209" t="s">
        <v>184</v>
      </c>
    </row>
    <row r="18" spans="3:3" x14ac:dyDescent="0.3">
      <c r="C18" t="s">
        <v>5046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1E7BF-CB2E-4D42-99E4-3B99A3E4CD93}">
  <dimension ref="A1:K296"/>
  <sheetViews>
    <sheetView zoomScale="145" zoomScaleNormal="145" workbookViewId="0">
      <pane ySplit="1" topLeftCell="A161" activePane="bottomLeft" state="frozen"/>
      <selection pane="bottomLeft" activeCell="H171" sqref="H171"/>
    </sheetView>
  </sheetViews>
  <sheetFormatPr defaultColWidth="9.109375" defaultRowHeight="13.8" x14ac:dyDescent="0.3"/>
  <cols>
    <col min="1" max="1" width="4.88671875" style="2" customWidth="1"/>
    <col min="2" max="2" width="10" style="2" customWidth="1"/>
    <col min="3" max="3" width="18.88671875" style="2" customWidth="1"/>
    <col min="4" max="4" width="10" style="2" customWidth="1"/>
    <col min="5" max="5" width="16.5546875" style="2" customWidth="1"/>
    <col min="6" max="6" width="14.33203125" style="2" customWidth="1"/>
    <col min="7" max="7" width="14.33203125" style="4" customWidth="1"/>
    <col min="8" max="8" width="11.6640625" style="1" customWidth="1"/>
    <col min="9" max="9" width="9.109375" style="1"/>
    <col min="10" max="10" width="35.33203125" style="1" customWidth="1"/>
    <col min="11" max="11" width="13.44140625" style="1" customWidth="1"/>
    <col min="12" max="16384" width="9.109375" style="1"/>
  </cols>
  <sheetData>
    <row r="1" spans="1:11" s="3" customFormat="1" ht="40.5" customHeight="1" thickBot="1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71</v>
      </c>
      <c r="F1" s="5" t="s">
        <v>35</v>
      </c>
      <c r="G1" s="6" t="s">
        <v>4</v>
      </c>
      <c r="H1" s="11" t="s">
        <v>150</v>
      </c>
    </row>
    <row r="2" spans="1:11" x14ac:dyDescent="0.3">
      <c r="A2" s="7">
        <v>1</v>
      </c>
      <c r="B2" s="15" t="s">
        <v>11</v>
      </c>
      <c r="C2" s="7" t="s">
        <v>6</v>
      </c>
      <c r="D2" s="7">
        <v>1</v>
      </c>
      <c r="E2" s="7">
        <v>1</v>
      </c>
      <c r="F2" s="7" t="s">
        <v>36</v>
      </c>
      <c r="G2" s="8">
        <v>3763.7</v>
      </c>
      <c r="H2" s="7"/>
      <c r="J2" s="1">
        <f>VLOOKUP(Таблица1[[#This Row],[Марка]],'[4]ВОМ-1'!$B$3:$F$573,5,0)</f>
        <v>18818.5</v>
      </c>
      <c r="K2" s="16">
        <f>Таблица1[[#This Row],[Масса по ОВ
(общая)]]-J2</f>
        <v>-15054.8</v>
      </c>
    </row>
    <row r="3" spans="1:11" x14ac:dyDescent="0.3">
      <c r="A3" s="7">
        <v>2</v>
      </c>
      <c r="B3" s="15" t="s">
        <v>12</v>
      </c>
      <c r="C3" s="7" t="s">
        <v>6</v>
      </c>
      <c r="D3" s="7">
        <v>1</v>
      </c>
      <c r="E3" s="7">
        <v>1</v>
      </c>
      <c r="F3" s="7" t="s">
        <v>36</v>
      </c>
      <c r="G3" s="8">
        <v>3757.4</v>
      </c>
      <c r="H3" s="7"/>
      <c r="J3" s="1">
        <f>VLOOKUP(Таблица1[[#This Row],[Марка]],'[4]ВОМ-1'!$B$3:$F$573,5,0)</f>
        <v>3757.4</v>
      </c>
      <c r="K3" s="16">
        <f>Таблица1[[#This Row],[Масса по ОВ
(общая)]]-J3</f>
        <v>0</v>
      </c>
    </row>
    <row r="4" spans="1:11" x14ac:dyDescent="0.3">
      <c r="A4" s="7">
        <v>3</v>
      </c>
      <c r="B4" s="7" t="s">
        <v>32</v>
      </c>
      <c r="C4" s="7" t="s">
        <v>14</v>
      </c>
      <c r="D4" s="7">
        <v>6</v>
      </c>
      <c r="E4" s="7">
        <v>1</v>
      </c>
      <c r="F4" s="7" t="s">
        <v>36</v>
      </c>
      <c r="G4" s="8">
        <v>10588.2</v>
      </c>
      <c r="H4" s="7"/>
      <c r="J4" s="1" t="e">
        <f>VLOOKUP(Таблица1[[#This Row],[Марка]],'[4]ВОМ-1'!$B$3:$F$573,5,0)</f>
        <v>#N/A</v>
      </c>
      <c r="K4" s="16" t="e">
        <f>Таблица1[[#This Row],[Масса по ОВ
(общая)]]-J4</f>
        <v>#N/A</v>
      </c>
    </row>
    <row r="5" spans="1:11" x14ac:dyDescent="0.3">
      <c r="A5" s="7">
        <v>4</v>
      </c>
      <c r="B5" s="7" t="s">
        <v>29</v>
      </c>
      <c r="C5" s="7" t="s">
        <v>6</v>
      </c>
      <c r="D5" s="7">
        <v>1</v>
      </c>
      <c r="E5" s="7">
        <v>1</v>
      </c>
      <c r="F5" s="7" t="s">
        <v>36</v>
      </c>
      <c r="G5" s="8">
        <v>3757.4</v>
      </c>
      <c r="H5" s="7"/>
      <c r="J5" s="1" t="e">
        <f>VLOOKUP(Таблица1[[#This Row],[Марка]],'[4]ВОМ-1'!$B$3:$F$573,5,0)</f>
        <v>#N/A</v>
      </c>
      <c r="K5" s="16" t="e">
        <f>Таблица1[[#This Row],[Масса по ОВ
(общая)]]-J5</f>
        <v>#N/A</v>
      </c>
    </row>
    <row r="6" spans="1:11" x14ac:dyDescent="0.3">
      <c r="A6" s="7">
        <v>5</v>
      </c>
      <c r="B6" s="7" t="s">
        <v>30</v>
      </c>
      <c r="C6" s="7" t="s">
        <v>6</v>
      </c>
      <c r="D6" s="7">
        <v>4</v>
      </c>
      <c r="E6" s="7">
        <v>1</v>
      </c>
      <c r="F6" s="7" t="s">
        <v>36</v>
      </c>
      <c r="G6" s="8">
        <v>15054.8</v>
      </c>
      <c r="H6" s="7"/>
      <c r="J6" s="1" t="e">
        <f>VLOOKUP(Таблица1[[#This Row],[Марка]],'[4]ВОМ-1'!$B$3:$F$573,5,0)</f>
        <v>#N/A</v>
      </c>
      <c r="K6" s="16" t="e">
        <f>Таблица1[[#This Row],[Масса по ОВ
(общая)]]-J6</f>
        <v>#N/A</v>
      </c>
    </row>
    <row r="7" spans="1:11" x14ac:dyDescent="0.3">
      <c r="A7" s="7">
        <v>6</v>
      </c>
      <c r="B7" s="15" t="s">
        <v>5</v>
      </c>
      <c r="C7" s="7" t="s">
        <v>6</v>
      </c>
      <c r="D7" s="7">
        <v>1</v>
      </c>
      <c r="E7" s="7">
        <v>1</v>
      </c>
      <c r="F7" s="7" t="s">
        <v>36</v>
      </c>
      <c r="G7" s="8">
        <v>4542.8999999999996</v>
      </c>
      <c r="H7" s="7"/>
      <c r="J7" s="1">
        <f>VLOOKUP(Таблица1[[#This Row],[Марка]],'[4]ВОМ-1'!$B$3:$F$573,5,0)</f>
        <v>4542.8999999999996</v>
      </c>
      <c r="K7" s="16">
        <f>Таблица1[[#This Row],[Масса по ОВ
(общая)]]-J7</f>
        <v>0</v>
      </c>
    </row>
    <row r="8" spans="1:11" x14ac:dyDescent="0.3">
      <c r="A8" s="7">
        <v>7</v>
      </c>
      <c r="B8" s="7" t="s">
        <v>26</v>
      </c>
      <c r="C8" s="7" t="s">
        <v>6</v>
      </c>
      <c r="D8" s="7">
        <v>3</v>
      </c>
      <c r="E8" s="7">
        <v>1</v>
      </c>
      <c r="F8" s="7" t="s">
        <v>36</v>
      </c>
      <c r="G8" s="8">
        <v>13653.599999999999</v>
      </c>
      <c r="H8" s="7"/>
      <c r="J8" s="1" t="e">
        <f>VLOOKUP(Таблица1[[#This Row],[Марка]],'[4]ВОМ-1'!$B$3:$F$573,5,0)</f>
        <v>#N/A</v>
      </c>
      <c r="K8" s="16" t="e">
        <f>Таблица1[[#This Row],[Масса по ОВ
(общая)]]-J8</f>
        <v>#N/A</v>
      </c>
    </row>
    <row r="9" spans="1:11" x14ac:dyDescent="0.3">
      <c r="A9" s="7">
        <v>8</v>
      </c>
      <c r="B9" s="15" t="s">
        <v>11</v>
      </c>
      <c r="C9" s="7" t="s">
        <v>6</v>
      </c>
      <c r="D9" s="7">
        <v>2</v>
      </c>
      <c r="E9" s="7">
        <v>1</v>
      </c>
      <c r="F9" s="7" t="s">
        <v>36</v>
      </c>
      <c r="G9" s="8">
        <v>7527.4</v>
      </c>
      <c r="H9" s="7"/>
      <c r="J9" s="1">
        <f>VLOOKUP(Таблица1[[#This Row],[Марка]],'[4]ВОМ-1'!$B$3:$F$573,5,0)</f>
        <v>18818.5</v>
      </c>
      <c r="K9" s="16">
        <f>Таблица1[[#This Row],[Масса по ОВ
(общая)]]-J9</f>
        <v>-11291.1</v>
      </c>
    </row>
    <row r="10" spans="1:11" x14ac:dyDescent="0.3">
      <c r="A10" s="7">
        <v>9</v>
      </c>
      <c r="B10" s="7" t="s">
        <v>29</v>
      </c>
      <c r="C10" s="7" t="s">
        <v>6</v>
      </c>
      <c r="D10" s="7">
        <v>1</v>
      </c>
      <c r="E10" s="7">
        <v>1</v>
      </c>
      <c r="F10" s="7" t="s">
        <v>36</v>
      </c>
      <c r="G10" s="8">
        <v>3757.4</v>
      </c>
      <c r="H10" s="7"/>
      <c r="J10" s="1" t="e">
        <f>VLOOKUP(Таблица1[[#This Row],[Марка]],'[4]ВОМ-1'!$B$3:$F$573,5,0)</f>
        <v>#N/A</v>
      </c>
      <c r="K10" s="16" t="e">
        <f>Таблица1[[#This Row],[Масса по ОВ
(общая)]]-J10</f>
        <v>#N/A</v>
      </c>
    </row>
    <row r="11" spans="1:11" x14ac:dyDescent="0.3">
      <c r="A11" s="7">
        <v>10</v>
      </c>
      <c r="B11" s="7" t="s">
        <v>30</v>
      </c>
      <c r="C11" s="7" t="s">
        <v>6</v>
      </c>
      <c r="D11" s="7">
        <v>2</v>
      </c>
      <c r="E11" s="7">
        <v>1</v>
      </c>
      <c r="F11" s="7" t="s">
        <v>36</v>
      </c>
      <c r="G11" s="8">
        <v>7527.4</v>
      </c>
      <c r="H11" s="7"/>
      <c r="J11" s="1" t="e">
        <f>VLOOKUP(Таблица1[[#This Row],[Марка]],'[4]ВОМ-1'!$B$3:$F$573,5,0)</f>
        <v>#N/A</v>
      </c>
      <c r="K11" s="16" t="e">
        <f>Таблица1[[#This Row],[Масса по ОВ
(общая)]]-J11</f>
        <v>#N/A</v>
      </c>
    </row>
    <row r="12" spans="1:11" x14ac:dyDescent="0.3">
      <c r="A12" s="7">
        <v>11</v>
      </c>
      <c r="B12" s="15" t="s">
        <v>9</v>
      </c>
      <c r="C12" s="7" t="s">
        <v>6</v>
      </c>
      <c r="D12" s="7">
        <v>1</v>
      </c>
      <c r="E12" s="7">
        <v>1</v>
      </c>
      <c r="F12" s="7" t="s">
        <v>36</v>
      </c>
      <c r="G12" s="8">
        <v>3785.1</v>
      </c>
      <c r="H12" s="7"/>
      <c r="J12" s="1">
        <f>VLOOKUP(Таблица1[[#This Row],[Марка]],'[4]ВОМ-1'!$B$3:$F$573,5,0)</f>
        <v>3785.1</v>
      </c>
      <c r="K12" s="16">
        <f>Таблица1[[#This Row],[Масса по ОВ
(общая)]]-J12</f>
        <v>0</v>
      </c>
    </row>
    <row r="13" spans="1:11" x14ac:dyDescent="0.3">
      <c r="A13" s="7">
        <v>12</v>
      </c>
      <c r="B13" s="15" t="s">
        <v>10</v>
      </c>
      <c r="C13" s="7" t="s">
        <v>6</v>
      </c>
      <c r="D13" s="7">
        <v>1</v>
      </c>
      <c r="E13" s="7">
        <v>1</v>
      </c>
      <c r="F13" s="7" t="s">
        <v>36</v>
      </c>
      <c r="G13" s="8">
        <v>3796.9</v>
      </c>
      <c r="H13" s="7"/>
      <c r="J13" s="1">
        <f>VLOOKUP(Таблица1[[#This Row],[Марка]],'[4]ВОМ-1'!$B$3:$F$573,5,0)</f>
        <v>3796.9</v>
      </c>
      <c r="K13" s="16">
        <f>Таблица1[[#This Row],[Масса по ОВ
(общая)]]-J13</f>
        <v>0</v>
      </c>
    </row>
    <row r="14" spans="1:11" x14ac:dyDescent="0.3">
      <c r="A14" s="7">
        <v>13</v>
      </c>
      <c r="B14" s="7" t="s">
        <v>30</v>
      </c>
      <c r="C14" s="7" t="s">
        <v>6</v>
      </c>
      <c r="D14" s="7">
        <v>2</v>
      </c>
      <c r="E14" s="7">
        <v>1</v>
      </c>
      <c r="F14" s="7" t="s">
        <v>36</v>
      </c>
      <c r="G14" s="8">
        <v>7527.4</v>
      </c>
      <c r="H14" s="7"/>
      <c r="J14" s="1" t="e">
        <f>VLOOKUP(Таблица1[[#This Row],[Марка]],'[4]ВОМ-1'!$B$3:$F$573,5,0)</f>
        <v>#N/A</v>
      </c>
      <c r="K14" s="16" t="e">
        <f>Таблица1[[#This Row],[Масса по ОВ
(общая)]]-J14</f>
        <v>#N/A</v>
      </c>
    </row>
    <row r="15" spans="1:11" x14ac:dyDescent="0.3">
      <c r="A15" s="7">
        <v>14</v>
      </c>
      <c r="B15" s="7" t="s">
        <v>31</v>
      </c>
      <c r="C15" s="7" t="s">
        <v>6</v>
      </c>
      <c r="D15" s="7">
        <v>1</v>
      </c>
      <c r="E15" s="7">
        <v>1</v>
      </c>
      <c r="F15" s="7" t="s">
        <v>36</v>
      </c>
      <c r="G15" s="8">
        <v>3772.2</v>
      </c>
      <c r="H15" s="7"/>
      <c r="J15" s="1" t="e">
        <f>VLOOKUP(Таблица1[[#This Row],[Марка]],'[4]ВОМ-1'!$B$3:$F$573,5,0)</f>
        <v>#N/A</v>
      </c>
      <c r="K15" s="16" t="e">
        <f>Таблица1[[#This Row],[Масса по ОВ
(общая)]]-J15</f>
        <v>#N/A</v>
      </c>
    </row>
    <row r="16" spans="1:11" x14ac:dyDescent="0.3">
      <c r="A16" s="7">
        <v>15</v>
      </c>
      <c r="B16" s="15" t="s">
        <v>8</v>
      </c>
      <c r="C16" s="7" t="s">
        <v>6</v>
      </c>
      <c r="D16" s="7">
        <v>1</v>
      </c>
      <c r="E16" s="7">
        <v>1</v>
      </c>
      <c r="F16" s="7" t="s">
        <v>36</v>
      </c>
      <c r="G16" s="8">
        <v>3763.7</v>
      </c>
      <c r="H16" s="7"/>
      <c r="J16" s="1">
        <f>VLOOKUP(Таблица1[[#This Row],[Марка]],'[4]ВОМ-1'!$B$3:$F$573,5,0)</f>
        <v>3763.7</v>
      </c>
      <c r="K16" s="16">
        <f>Таблица1[[#This Row],[Масса по ОВ
(общая)]]-J16</f>
        <v>0</v>
      </c>
    </row>
    <row r="17" spans="1:11" x14ac:dyDescent="0.3">
      <c r="A17" s="7">
        <v>16</v>
      </c>
      <c r="B17" s="15" t="s">
        <v>11</v>
      </c>
      <c r="C17" s="7" t="s">
        <v>6</v>
      </c>
      <c r="D17" s="7">
        <v>1</v>
      </c>
      <c r="E17" s="7">
        <v>1</v>
      </c>
      <c r="F17" s="7" t="s">
        <v>36</v>
      </c>
      <c r="G17" s="8">
        <v>3763.7</v>
      </c>
      <c r="H17" s="7"/>
      <c r="J17" s="1">
        <f>VLOOKUP(Таблица1[[#This Row],[Марка]],'[4]ВОМ-1'!$B$3:$F$573,5,0)</f>
        <v>18818.5</v>
      </c>
      <c r="K17" s="16">
        <f>Таблица1[[#This Row],[Масса по ОВ
(общая)]]-J17</f>
        <v>-15054.8</v>
      </c>
    </row>
    <row r="18" spans="1:11" x14ac:dyDescent="0.3">
      <c r="A18" s="7">
        <v>17</v>
      </c>
      <c r="B18" s="7" t="s">
        <v>30</v>
      </c>
      <c r="C18" s="7" t="s">
        <v>6</v>
      </c>
      <c r="D18" s="7">
        <v>3</v>
      </c>
      <c r="E18" s="7">
        <v>1</v>
      </c>
      <c r="F18" s="7" t="s">
        <v>36</v>
      </c>
      <c r="G18" s="8">
        <v>11291.099999999999</v>
      </c>
      <c r="H18" s="7"/>
      <c r="J18" s="1" t="e">
        <f>VLOOKUP(Таблица1[[#This Row],[Марка]],'[4]ВОМ-1'!$B$3:$F$573,5,0)</f>
        <v>#N/A</v>
      </c>
      <c r="K18" s="16" t="e">
        <f>Таблица1[[#This Row],[Масса по ОВ
(общая)]]-J18</f>
        <v>#N/A</v>
      </c>
    </row>
    <row r="19" spans="1:11" x14ac:dyDescent="0.3">
      <c r="A19" s="7">
        <v>18</v>
      </c>
      <c r="B19" s="7" t="s">
        <v>26</v>
      </c>
      <c r="C19" s="7" t="s">
        <v>6</v>
      </c>
      <c r="D19" s="7">
        <v>1</v>
      </c>
      <c r="E19" s="7">
        <v>1</v>
      </c>
      <c r="F19" s="7" t="s">
        <v>36</v>
      </c>
      <c r="G19" s="8">
        <v>4551.2</v>
      </c>
      <c r="H19" s="7"/>
      <c r="J19" s="1" t="e">
        <f>VLOOKUP(Таблица1[[#This Row],[Марка]],'[4]ВОМ-1'!$B$3:$F$573,5,0)</f>
        <v>#N/A</v>
      </c>
      <c r="K19" s="16" t="e">
        <f>Таблица1[[#This Row],[Масса по ОВ
(общая)]]-J19</f>
        <v>#N/A</v>
      </c>
    </row>
    <row r="20" spans="1:11" x14ac:dyDescent="0.3">
      <c r="A20" s="7">
        <v>19</v>
      </c>
      <c r="B20" s="7" t="s">
        <v>28</v>
      </c>
      <c r="C20" s="7" t="s">
        <v>6</v>
      </c>
      <c r="D20" s="7">
        <v>1</v>
      </c>
      <c r="E20" s="7">
        <v>1</v>
      </c>
      <c r="F20" s="7" t="s">
        <v>36</v>
      </c>
      <c r="G20" s="8">
        <v>4386.3999999999996</v>
      </c>
      <c r="H20" s="7"/>
      <c r="J20" s="1" t="e">
        <f>VLOOKUP(Таблица1[[#This Row],[Марка]],'[4]ВОМ-1'!$B$3:$F$573,5,0)</f>
        <v>#N/A</v>
      </c>
      <c r="K20" s="16" t="e">
        <f>Таблица1[[#This Row],[Масса по ОВ
(общая)]]-J20</f>
        <v>#N/A</v>
      </c>
    </row>
    <row r="21" spans="1:11" x14ac:dyDescent="0.3">
      <c r="A21" s="7">
        <v>20</v>
      </c>
      <c r="B21" s="15" t="s">
        <v>22</v>
      </c>
      <c r="C21" s="7" t="s">
        <v>14</v>
      </c>
      <c r="D21" s="7">
        <v>1</v>
      </c>
      <c r="E21" s="7">
        <v>1</v>
      </c>
      <c r="F21" s="7" t="s">
        <v>36</v>
      </c>
      <c r="G21" s="8">
        <v>1779.2</v>
      </c>
      <c r="H21" s="7"/>
      <c r="J21" s="1">
        <f>VLOOKUP(Таблица1[[#This Row],[Марка]],'[4]ВОМ-1'!$B$3:$F$573,5,0)</f>
        <v>1779.2</v>
      </c>
      <c r="K21" s="16">
        <f>Таблица1[[#This Row],[Масса по ОВ
(общая)]]-J21</f>
        <v>0</v>
      </c>
    </row>
    <row r="22" spans="1:11" x14ac:dyDescent="0.3">
      <c r="A22" s="7">
        <v>21</v>
      </c>
      <c r="B22" s="15" t="s">
        <v>23</v>
      </c>
      <c r="C22" s="7" t="s">
        <v>14</v>
      </c>
      <c r="D22" s="7">
        <v>2</v>
      </c>
      <c r="E22" s="7">
        <v>1</v>
      </c>
      <c r="F22" s="7" t="s">
        <v>36</v>
      </c>
      <c r="G22" s="8">
        <v>3529.4</v>
      </c>
      <c r="H22" s="7"/>
      <c r="J22" s="1">
        <f>VLOOKUP(Таблица1[[#This Row],[Марка]],'[4]ВОМ-1'!$B$3:$F$573,5,0)</f>
        <v>12352.9</v>
      </c>
      <c r="K22" s="16">
        <f>Таблица1[[#This Row],[Масса по ОВ
(общая)]]-J22</f>
        <v>-8823.5</v>
      </c>
    </row>
    <row r="23" spans="1:11" x14ac:dyDescent="0.3">
      <c r="A23" s="7">
        <v>22</v>
      </c>
      <c r="B23" s="15" t="s">
        <v>24</v>
      </c>
      <c r="C23" s="7" t="s">
        <v>14</v>
      </c>
      <c r="D23" s="7">
        <v>1</v>
      </c>
      <c r="E23" s="7">
        <v>1</v>
      </c>
      <c r="F23" s="7" t="s">
        <v>36</v>
      </c>
      <c r="G23" s="8">
        <v>1753.2</v>
      </c>
      <c r="H23" s="7"/>
      <c r="J23" s="1">
        <f>VLOOKUP(Таблица1[[#This Row],[Марка]],'[4]ВОМ-1'!$B$3:$F$573,5,0)</f>
        <v>1753.2</v>
      </c>
      <c r="K23" s="16">
        <f>Таблица1[[#This Row],[Масса по ОВ
(общая)]]-J23</f>
        <v>0</v>
      </c>
    </row>
    <row r="24" spans="1:11" x14ac:dyDescent="0.3">
      <c r="A24" s="7">
        <v>23</v>
      </c>
      <c r="B24" s="7" t="s">
        <v>32</v>
      </c>
      <c r="C24" s="7" t="s">
        <v>14</v>
      </c>
      <c r="D24" s="7">
        <v>2</v>
      </c>
      <c r="E24" s="7">
        <v>1</v>
      </c>
      <c r="F24" s="7" t="s">
        <v>36</v>
      </c>
      <c r="G24" s="8">
        <v>3529.4</v>
      </c>
      <c r="H24" s="7"/>
      <c r="J24" s="1" t="e">
        <f>VLOOKUP(Таблица1[[#This Row],[Марка]],'[4]ВОМ-1'!$B$3:$F$573,5,0)</f>
        <v>#N/A</v>
      </c>
      <c r="K24" s="16" t="e">
        <f>Таблица1[[#This Row],[Масса по ОВ
(общая)]]-J24</f>
        <v>#N/A</v>
      </c>
    </row>
    <row r="25" spans="1:11" x14ac:dyDescent="0.3">
      <c r="A25" s="7">
        <v>24</v>
      </c>
      <c r="B25" s="7" t="s">
        <v>27</v>
      </c>
      <c r="C25" s="7" t="s">
        <v>6</v>
      </c>
      <c r="D25" s="7">
        <v>1</v>
      </c>
      <c r="E25" s="7">
        <v>1</v>
      </c>
      <c r="F25" s="7" t="s">
        <v>36</v>
      </c>
      <c r="G25" s="8">
        <v>4386.3999999999996</v>
      </c>
      <c r="H25" s="7"/>
      <c r="J25" s="1" t="e">
        <f>VLOOKUP(Таблица1[[#This Row],[Марка]],'[4]ВОМ-1'!$B$3:$F$573,5,0)</f>
        <v>#N/A</v>
      </c>
      <c r="K25" s="16" t="e">
        <f>Таблица1[[#This Row],[Масса по ОВ
(общая)]]-J25</f>
        <v>#N/A</v>
      </c>
    </row>
    <row r="26" spans="1:11" x14ac:dyDescent="0.3">
      <c r="A26" s="7">
        <v>25</v>
      </c>
      <c r="B26" s="7" t="s">
        <v>30</v>
      </c>
      <c r="C26" s="7" t="s">
        <v>6</v>
      </c>
      <c r="D26" s="7">
        <v>1</v>
      </c>
      <c r="E26" s="7">
        <v>1</v>
      </c>
      <c r="F26" s="7" t="s">
        <v>36</v>
      </c>
      <c r="G26" s="8">
        <v>3763.7</v>
      </c>
      <c r="H26" s="7"/>
      <c r="J26" s="1" t="e">
        <f>VLOOKUP(Таблица1[[#This Row],[Марка]],'[4]ВОМ-1'!$B$3:$F$573,5,0)</f>
        <v>#N/A</v>
      </c>
      <c r="K26" s="16" t="e">
        <f>Таблица1[[#This Row],[Масса по ОВ
(общая)]]-J26</f>
        <v>#N/A</v>
      </c>
    </row>
    <row r="27" spans="1:11" x14ac:dyDescent="0.3">
      <c r="A27" s="7">
        <v>26</v>
      </c>
      <c r="B27" s="7" t="s">
        <v>33</v>
      </c>
      <c r="C27" s="7" t="s">
        <v>6</v>
      </c>
      <c r="D27" s="7">
        <v>1</v>
      </c>
      <c r="E27" s="7">
        <v>1</v>
      </c>
      <c r="F27" s="7" t="s">
        <v>36</v>
      </c>
      <c r="G27" s="8">
        <v>4386.3999999999996</v>
      </c>
      <c r="H27" s="7"/>
      <c r="J27" s="1" t="e">
        <f>VLOOKUP(Таблица1[[#This Row],[Марка]],'[4]ВОМ-1'!$B$3:$F$573,5,0)</f>
        <v>#N/A</v>
      </c>
      <c r="K27" s="16" t="e">
        <f>Таблица1[[#This Row],[Масса по ОВ
(общая)]]-J27</f>
        <v>#N/A</v>
      </c>
    </row>
    <row r="28" spans="1:11" x14ac:dyDescent="0.3">
      <c r="A28" s="7">
        <v>27</v>
      </c>
      <c r="B28" s="7" t="s">
        <v>34</v>
      </c>
      <c r="C28" s="7" t="s">
        <v>6</v>
      </c>
      <c r="D28" s="7">
        <v>1</v>
      </c>
      <c r="E28" s="7">
        <v>1</v>
      </c>
      <c r="F28" s="7" t="s">
        <v>36</v>
      </c>
      <c r="G28" s="8">
        <v>4381.8999999999996</v>
      </c>
      <c r="H28" s="7"/>
      <c r="J28" s="1" t="e">
        <f>VLOOKUP(Таблица1[[#This Row],[Марка]],'[4]ВОМ-1'!$B$3:$F$573,5,0)</f>
        <v>#N/A</v>
      </c>
      <c r="K28" s="16" t="e">
        <f>Таблица1[[#This Row],[Масса по ОВ
(общая)]]-J28</f>
        <v>#N/A</v>
      </c>
    </row>
    <row r="29" spans="1:11" x14ac:dyDescent="0.3">
      <c r="A29" s="7">
        <v>28</v>
      </c>
      <c r="B29" s="15" t="s">
        <v>23</v>
      </c>
      <c r="C29" s="7" t="s">
        <v>14</v>
      </c>
      <c r="D29" s="7">
        <v>1</v>
      </c>
      <c r="E29" s="7">
        <v>1</v>
      </c>
      <c r="F29" s="7" t="s">
        <v>36</v>
      </c>
      <c r="G29" s="8">
        <v>1764.7</v>
      </c>
      <c r="H29" s="7"/>
      <c r="J29" s="1">
        <f>VLOOKUP(Таблица1[[#This Row],[Марка]],'[4]ВОМ-1'!$B$3:$F$573,5,0)</f>
        <v>12352.9</v>
      </c>
      <c r="K29" s="16">
        <f>Таблица1[[#This Row],[Масса по ОВ
(общая)]]-J29</f>
        <v>-10588.199999999999</v>
      </c>
    </row>
    <row r="30" spans="1:11" s="14" customFormat="1" x14ac:dyDescent="0.3">
      <c r="A30" s="12">
        <v>29</v>
      </c>
      <c r="B30" s="12" t="s">
        <v>37</v>
      </c>
      <c r="C30" s="12" t="s">
        <v>25</v>
      </c>
      <c r="D30" s="12">
        <v>1</v>
      </c>
      <c r="E30" s="12">
        <v>1</v>
      </c>
      <c r="F30" s="12" t="s">
        <v>49</v>
      </c>
      <c r="G30" s="13">
        <v>493.4</v>
      </c>
      <c r="H30" s="12"/>
      <c r="J30" s="1" t="e">
        <f>VLOOKUP(Таблица1[[#This Row],[Марка]],'[4]ВОМ-1'!$B$3:$F$573,5,0)</f>
        <v>#N/A</v>
      </c>
      <c r="K30" s="16" t="e">
        <f>Таблица1[[#This Row],[Масса по ОВ
(общая)]]-J30</f>
        <v>#N/A</v>
      </c>
    </row>
    <row r="31" spans="1:11" s="14" customFormat="1" x14ac:dyDescent="0.3">
      <c r="A31" s="12">
        <v>30</v>
      </c>
      <c r="B31" s="12" t="s">
        <v>38</v>
      </c>
      <c r="C31" s="12" t="s">
        <v>25</v>
      </c>
      <c r="D31" s="12">
        <v>1</v>
      </c>
      <c r="E31" s="12">
        <v>1</v>
      </c>
      <c r="F31" s="12" t="s">
        <v>49</v>
      </c>
      <c r="G31" s="13">
        <v>463.4</v>
      </c>
      <c r="H31" s="12"/>
      <c r="J31" s="1" t="e">
        <f>VLOOKUP(Таблица1[[#This Row],[Марка]],'[4]ВОМ-1'!$B$3:$F$573,5,0)</f>
        <v>#N/A</v>
      </c>
      <c r="K31" s="16" t="e">
        <f>Таблица1[[#This Row],[Масса по ОВ
(общая)]]-J31</f>
        <v>#N/A</v>
      </c>
    </row>
    <row r="32" spans="1:11" s="14" customFormat="1" x14ac:dyDescent="0.3">
      <c r="A32" s="12">
        <v>31</v>
      </c>
      <c r="B32" s="12" t="s">
        <v>39</v>
      </c>
      <c r="C32" s="12" t="s">
        <v>25</v>
      </c>
      <c r="D32" s="12">
        <v>1</v>
      </c>
      <c r="E32" s="12">
        <v>1</v>
      </c>
      <c r="F32" s="12" t="s">
        <v>49</v>
      </c>
      <c r="G32" s="13">
        <v>452</v>
      </c>
      <c r="H32" s="12"/>
      <c r="J32" s="1" t="e">
        <f>VLOOKUP(Таблица1[[#This Row],[Марка]],'[4]ВОМ-1'!$B$3:$F$573,5,0)</f>
        <v>#N/A</v>
      </c>
      <c r="K32" s="16" t="e">
        <f>Таблица1[[#This Row],[Масса по ОВ
(общая)]]-J32</f>
        <v>#N/A</v>
      </c>
    </row>
    <row r="33" spans="1:11" s="14" customFormat="1" x14ac:dyDescent="0.3">
      <c r="A33" s="12">
        <v>32</v>
      </c>
      <c r="B33" s="12" t="s">
        <v>40</v>
      </c>
      <c r="C33" s="12" t="s">
        <v>25</v>
      </c>
      <c r="D33" s="12">
        <v>1</v>
      </c>
      <c r="E33" s="12">
        <v>1</v>
      </c>
      <c r="F33" s="12" t="s">
        <v>49</v>
      </c>
      <c r="G33" s="13">
        <v>451.6</v>
      </c>
      <c r="H33" s="12"/>
      <c r="J33" s="1" t="e">
        <f>VLOOKUP(Таблица1[[#This Row],[Марка]],'[4]ВОМ-1'!$B$3:$F$573,5,0)</f>
        <v>#N/A</v>
      </c>
      <c r="K33" s="16" t="e">
        <f>Таблица1[[#This Row],[Масса по ОВ
(общая)]]-J33</f>
        <v>#N/A</v>
      </c>
    </row>
    <row r="34" spans="1:11" s="14" customFormat="1" x14ac:dyDescent="0.3">
      <c r="A34" s="12">
        <v>33</v>
      </c>
      <c r="B34" s="12" t="s">
        <v>41</v>
      </c>
      <c r="C34" s="12" t="s">
        <v>25</v>
      </c>
      <c r="D34" s="12">
        <v>1</v>
      </c>
      <c r="E34" s="12">
        <v>1</v>
      </c>
      <c r="F34" s="12" t="s">
        <v>49</v>
      </c>
      <c r="G34" s="13">
        <v>453.5</v>
      </c>
      <c r="H34" s="12"/>
      <c r="J34" s="1" t="e">
        <f>VLOOKUP(Таблица1[[#This Row],[Марка]],'[4]ВОМ-1'!$B$3:$F$573,5,0)</f>
        <v>#N/A</v>
      </c>
      <c r="K34" s="16" t="e">
        <f>Таблица1[[#This Row],[Масса по ОВ
(общая)]]-J34</f>
        <v>#N/A</v>
      </c>
    </row>
    <row r="35" spans="1:11" s="14" customFormat="1" x14ac:dyDescent="0.3">
      <c r="A35" s="12">
        <v>34</v>
      </c>
      <c r="B35" s="12" t="s">
        <v>42</v>
      </c>
      <c r="C35" s="12" t="s">
        <v>25</v>
      </c>
      <c r="D35" s="12">
        <v>1</v>
      </c>
      <c r="E35" s="12">
        <v>1</v>
      </c>
      <c r="F35" s="12" t="s">
        <v>49</v>
      </c>
      <c r="G35" s="13">
        <v>455.5</v>
      </c>
      <c r="H35" s="12"/>
      <c r="J35" s="1" t="e">
        <f>VLOOKUP(Таблица1[[#This Row],[Марка]],'[4]ВОМ-1'!$B$3:$F$573,5,0)</f>
        <v>#N/A</v>
      </c>
      <c r="K35" s="16" t="e">
        <f>Таблица1[[#This Row],[Масса по ОВ
(общая)]]-J35</f>
        <v>#N/A</v>
      </c>
    </row>
    <row r="36" spans="1:11" s="14" customFormat="1" x14ac:dyDescent="0.3">
      <c r="A36" s="12">
        <v>35</v>
      </c>
      <c r="B36" s="12" t="s">
        <v>43</v>
      </c>
      <c r="C36" s="12" t="s">
        <v>25</v>
      </c>
      <c r="D36" s="12">
        <v>1</v>
      </c>
      <c r="E36" s="12">
        <v>1</v>
      </c>
      <c r="F36" s="12" t="s">
        <v>49</v>
      </c>
      <c r="G36" s="13">
        <v>475.3</v>
      </c>
      <c r="H36" s="12"/>
      <c r="J36" s="1" t="e">
        <f>VLOOKUP(Таблица1[[#This Row],[Марка]],'[4]ВОМ-1'!$B$3:$F$573,5,0)</f>
        <v>#N/A</v>
      </c>
      <c r="K36" s="16" t="e">
        <f>Таблица1[[#This Row],[Масса по ОВ
(общая)]]-J36</f>
        <v>#N/A</v>
      </c>
    </row>
    <row r="37" spans="1:11" s="14" customFormat="1" x14ac:dyDescent="0.3">
      <c r="A37" s="12">
        <v>36</v>
      </c>
      <c r="B37" s="12" t="s">
        <v>44</v>
      </c>
      <c r="C37" s="12" t="s">
        <v>25</v>
      </c>
      <c r="D37" s="12">
        <v>1</v>
      </c>
      <c r="E37" s="12">
        <v>1</v>
      </c>
      <c r="F37" s="12" t="s">
        <v>49</v>
      </c>
      <c r="G37" s="13">
        <v>474.7</v>
      </c>
      <c r="H37" s="12"/>
      <c r="J37" s="1" t="e">
        <f>VLOOKUP(Таблица1[[#This Row],[Марка]],'[4]ВОМ-1'!$B$3:$F$573,5,0)</f>
        <v>#N/A</v>
      </c>
      <c r="K37" s="16" t="e">
        <f>Таблица1[[#This Row],[Масса по ОВ
(общая)]]-J37</f>
        <v>#N/A</v>
      </c>
    </row>
    <row r="38" spans="1:11" s="14" customFormat="1" x14ac:dyDescent="0.3">
      <c r="A38" s="12">
        <v>37</v>
      </c>
      <c r="B38" s="12" t="s">
        <v>45</v>
      </c>
      <c r="C38" s="12" t="s">
        <v>25</v>
      </c>
      <c r="D38" s="12">
        <v>1</v>
      </c>
      <c r="E38" s="12">
        <v>1</v>
      </c>
      <c r="F38" s="12" t="s">
        <v>49</v>
      </c>
      <c r="G38" s="13">
        <v>477.1</v>
      </c>
      <c r="H38" s="12"/>
      <c r="J38" s="1" t="e">
        <f>VLOOKUP(Таблица1[[#This Row],[Марка]],'[4]ВОМ-1'!$B$3:$F$573,5,0)</f>
        <v>#N/A</v>
      </c>
      <c r="K38" s="16" t="e">
        <f>Таблица1[[#This Row],[Масса по ОВ
(общая)]]-J38</f>
        <v>#N/A</v>
      </c>
    </row>
    <row r="39" spans="1:11" s="14" customFormat="1" x14ac:dyDescent="0.3">
      <c r="A39" s="12">
        <v>38</v>
      </c>
      <c r="B39" s="12" t="s">
        <v>46</v>
      </c>
      <c r="C39" s="12" t="s">
        <v>25</v>
      </c>
      <c r="D39" s="12">
        <v>8</v>
      </c>
      <c r="E39" s="12">
        <v>1</v>
      </c>
      <c r="F39" s="12" t="s">
        <v>49</v>
      </c>
      <c r="G39" s="13">
        <v>2657.6</v>
      </c>
      <c r="H39" s="12"/>
      <c r="J39" s="1" t="e">
        <f>VLOOKUP(Таблица1[[#This Row],[Марка]],'[4]ВОМ-1'!$B$3:$F$573,5,0)</f>
        <v>#N/A</v>
      </c>
      <c r="K39" s="16" t="e">
        <f>Таблица1[[#This Row],[Масса по ОВ
(общая)]]-J39</f>
        <v>#N/A</v>
      </c>
    </row>
    <row r="40" spans="1:11" s="14" customFormat="1" x14ac:dyDescent="0.3">
      <c r="A40" s="12">
        <v>39</v>
      </c>
      <c r="B40" s="12" t="s">
        <v>47</v>
      </c>
      <c r="C40" s="12" t="s">
        <v>25</v>
      </c>
      <c r="D40" s="12">
        <v>1</v>
      </c>
      <c r="E40" s="12">
        <v>1</v>
      </c>
      <c r="F40" s="12" t="s">
        <v>49</v>
      </c>
      <c r="G40" s="13">
        <v>350</v>
      </c>
      <c r="H40" s="12"/>
      <c r="J40" s="1" t="e">
        <f>VLOOKUP(Таблица1[[#This Row],[Марка]],'[4]ВОМ-1'!$B$3:$F$573,5,0)</f>
        <v>#N/A</v>
      </c>
      <c r="K40" s="16" t="e">
        <f>Таблица1[[#This Row],[Масса по ОВ
(общая)]]-J40</f>
        <v>#N/A</v>
      </c>
    </row>
    <row r="41" spans="1:11" s="14" customFormat="1" x14ac:dyDescent="0.3">
      <c r="A41" s="12">
        <v>40</v>
      </c>
      <c r="B41" s="12" t="s">
        <v>48</v>
      </c>
      <c r="C41" s="12" t="s">
        <v>25</v>
      </c>
      <c r="D41" s="12">
        <v>1</v>
      </c>
      <c r="E41" s="12">
        <v>1</v>
      </c>
      <c r="F41" s="12" t="s">
        <v>49</v>
      </c>
      <c r="G41" s="13">
        <v>333.8</v>
      </c>
      <c r="H41" s="12"/>
      <c r="J41" s="1" t="e">
        <f>VLOOKUP(Таблица1[[#This Row],[Марка]],'[4]ВОМ-1'!$B$3:$F$573,5,0)</f>
        <v>#N/A</v>
      </c>
      <c r="K41" s="16" t="e">
        <f>Таблица1[[#This Row],[Масса по ОВ
(общая)]]-J41</f>
        <v>#N/A</v>
      </c>
    </row>
    <row r="42" spans="1:11" x14ac:dyDescent="0.3">
      <c r="A42" s="7">
        <v>41</v>
      </c>
      <c r="B42" s="15" t="s">
        <v>23</v>
      </c>
      <c r="C42" s="7" t="s">
        <v>14</v>
      </c>
      <c r="D42" s="7">
        <v>2</v>
      </c>
      <c r="E42" s="7">
        <v>1</v>
      </c>
      <c r="F42" s="7" t="s">
        <v>36</v>
      </c>
      <c r="G42" s="8">
        <v>3529.4</v>
      </c>
      <c r="H42" s="7"/>
      <c r="J42" s="1">
        <f>VLOOKUP(Таблица1[[#This Row],[Марка]],'[4]ВОМ-1'!$B$3:$F$573,5,0)</f>
        <v>12352.9</v>
      </c>
      <c r="K42" s="16">
        <f>Таблица1[[#This Row],[Масса по ОВ
(общая)]]-J42</f>
        <v>-8823.5</v>
      </c>
    </row>
    <row r="43" spans="1:11" x14ac:dyDescent="0.3">
      <c r="A43" s="7">
        <v>42</v>
      </c>
      <c r="B43" s="15" t="s">
        <v>69</v>
      </c>
      <c r="C43" s="7" t="s">
        <v>14</v>
      </c>
      <c r="D43" s="7">
        <v>1</v>
      </c>
      <c r="E43" s="7">
        <v>1</v>
      </c>
      <c r="F43" s="7" t="s">
        <v>36</v>
      </c>
      <c r="G43" s="8">
        <v>1786.1</v>
      </c>
      <c r="H43" s="7"/>
      <c r="J43" s="1">
        <f>VLOOKUP(Таблица1[[#This Row],[Марка]],'[4]ВОМ-1'!$B$3:$F$573,5,0)</f>
        <v>1786.1</v>
      </c>
      <c r="K43" s="16">
        <f>Таблица1[[#This Row],[Масса по ОВ
(общая)]]-J43</f>
        <v>0</v>
      </c>
    </row>
    <row r="44" spans="1:11" x14ac:dyDescent="0.3">
      <c r="A44" s="7">
        <v>43</v>
      </c>
      <c r="B44" s="7" t="s">
        <v>70</v>
      </c>
      <c r="C44" s="7" t="s">
        <v>14</v>
      </c>
      <c r="D44" s="7">
        <v>2</v>
      </c>
      <c r="E44" s="7">
        <v>1</v>
      </c>
      <c r="F44" s="7" t="s">
        <v>36</v>
      </c>
      <c r="G44" s="8">
        <v>3506.4</v>
      </c>
      <c r="H44" s="7"/>
      <c r="J44" s="1" t="e">
        <f>VLOOKUP(Таблица1[[#This Row],[Марка]],'[4]ВОМ-1'!$B$3:$F$573,5,0)</f>
        <v>#N/A</v>
      </c>
      <c r="K44" s="16" t="e">
        <f>Таблица1[[#This Row],[Масса по ОВ
(общая)]]-J44</f>
        <v>#N/A</v>
      </c>
    </row>
    <row r="45" spans="1:11" x14ac:dyDescent="0.3">
      <c r="A45" s="7">
        <v>44</v>
      </c>
      <c r="B45" s="7" t="s">
        <v>32</v>
      </c>
      <c r="C45" s="7" t="s">
        <v>14</v>
      </c>
      <c r="D45" s="7">
        <v>6</v>
      </c>
      <c r="E45" s="7">
        <v>1</v>
      </c>
      <c r="F45" s="7" t="s">
        <v>36</v>
      </c>
      <c r="G45" s="8">
        <v>10588.2</v>
      </c>
      <c r="H45" s="7"/>
      <c r="J45" s="1" t="e">
        <f>VLOOKUP(Таблица1[[#This Row],[Марка]],'[4]ВОМ-1'!$B$3:$F$573,5,0)</f>
        <v>#N/A</v>
      </c>
      <c r="K45" s="16" t="e">
        <f>Таблица1[[#This Row],[Масса по ОВ
(общая)]]-J45</f>
        <v>#N/A</v>
      </c>
    </row>
    <row r="46" spans="1:11" x14ac:dyDescent="0.3">
      <c r="A46" s="7">
        <v>45</v>
      </c>
      <c r="B46" s="15" t="s">
        <v>52</v>
      </c>
      <c r="C46" s="7" t="s">
        <v>6</v>
      </c>
      <c r="D46" s="7">
        <v>1</v>
      </c>
      <c r="E46" s="7">
        <v>2</v>
      </c>
      <c r="F46" s="7" t="s">
        <v>36</v>
      </c>
      <c r="G46" s="8">
        <v>2169.5</v>
      </c>
      <c r="H46" s="7"/>
      <c r="J46" s="1">
        <f>VLOOKUP(Таблица1[[#This Row],[Марка]],'[4]ВОМ-1'!$B$3:$F$573,5,0)</f>
        <v>2169.5</v>
      </c>
      <c r="K46" s="16">
        <f>Таблица1[[#This Row],[Масса по ОВ
(общая)]]-J46</f>
        <v>0</v>
      </c>
    </row>
    <row r="47" spans="1:11" x14ac:dyDescent="0.3">
      <c r="A47" s="7">
        <v>46</v>
      </c>
      <c r="B47" s="15" t="s">
        <v>56</v>
      </c>
      <c r="C47" s="7" t="s">
        <v>6</v>
      </c>
      <c r="D47" s="7">
        <v>1</v>
      </c>
      <c r="E47" s="7">
        <v>2</v>
      </c>
      <c r="F47" s="7" t="s">
        <v>36</v>
      </c>
      <c r="G47" s="8">
        <v>2048.1</v>
      </c>
      <c r="H47" s="7"/>
      <c r="J47" s="1">
        <f>VLOOKUP(Таблица1[[#This Row],[Марка]],'[4]ВОМ-1'!$B$3:$F$573,5,0)</f>
        <v>2048.1</v>
      </c>
      <c r="K47" s="16">
        <f>Таблица1[[#This Row],[Масса по ОВ
(общая)]]-J47</f>
        <v>0</v>
      </c>
    </row>
    <row r="48" spans="1:11" x14ac:dyDescent="0.3">
      <c r="A48" s="7">
        <v>47</v>
      </c>
      <c r="B48" s="15" t="s">
        <v>59</v>
      </c>
      <c r="C48" s="7" t="s">
        <v>6</v>
      </c>
      <c r="D48" s="7">
        <v>1</v>
      </c>
      <c r="E48" s="7">
        <v>2</v>
      </c>
      <c r="F48" s="7" t="s">
        <v>36</v>
      </c>
      <c r="G48" s="8">
        <v>2043.1</v>
      </c>
      <c r="H48" s="7"/>
      <c r="J48" s="1">
        <f>VLOOKUP(Таблица1[[#This Row],[Марка]],'[4]ВОМ-1'!$B$3:$F$573,5,0)</f>
        <v>2043.1</v>
      </c>
      <c r="K48" s="16">
        <f>Таблица1[[#This Row],[Масса по ОВ
(общая)]]-J48</f>
        <v>0</v>
      </c>
    </row>
    <row r="49" spans="1:11" x14ac:dyDescent="0.3">
      <c r="A49" s="7">
        <v>48</v>
      </c>
      <c r="B49" s="15" t="s">
        <v>7</v>
      </c>
      <c r="C49" s="7" t="s">
        <v>6</v>
      </c>
      <c r="D49" s="7">
        <v>1</v>
      </c>
      <c r="E49" s="7">
        <v>2</v>
      </c>
      <c r="F49" s="7" t="s">
        <v>36</v>
      </c>
      <c r="G49" s="8">
        <v>2039.2</v>
      </c>
      <c r="H49" s="7"/>
      <c r="J49" s="1">
        <f>VLOOKUP(Таблица1[[#This Row],[Марка]],'[4]ВОМ-1'!$B$3:$F$573,5,0)</f>
        <v>2039.2</v>
      </c>
      <c r="K49" s="16">
        <f>Таблица1[[#This Row],[Масса по ОВ
(общая)]]-J49</f>
        <v>0</v>
      </c>
    </row>
    <row r="50" spans="1:11" x14ac:dyDescent="0.3">
      <c r="A50" s="7">
        <v>49</v>
      </c>
      <c r="B50" s="15" t="s">
        <v>51</v>
      </c>
      <c r="C50" s="7" t="s">
        <v>6</v>
      </c>
      <c r="D50" s="7">
        <v>1</v>
      </c>
      <c r="E50" s="7">
        <v>2</v>
      </c>
      <c r="F50" s="7" t="s">
        <v>36</v>
      </c>
      <c r="G50" s="8">
        <v>2032.1</v>
      </c>
      <c r="H50" s="7"/>
      <c r="J50" s="1">
        <f>VLOOKUP(Таблица1[[#This Row],[Марка]],'[4]ВОМ-1'!$B$3:$F$573,5,0)</f>
        <v>2032.1</v>
      </c>
      <c r="K50" s="16">
        <f>Таблица1[[#This Row],[Масса по ОВ
(общая)]]-J50</f>
        <v>0</v>
      </c>
    </row>
    <row r="51" spans="1:11" x14ac:dyDescent="0.3">
      <c r="A51" s="7">
        <v>50</v>
      </c>
      <c r="B51" s="15" t="s">
        <v>72</v>
      </c>
      <c r="C51" s="7" t="s">
        <v>6</v>
      </c>
      <c r="D51" s="7">
        <v>1</v>
      </c>
      <c r="E51" s="7">
        <v>2</v>
      </c>
      <c r="F51" s="7" t="s">
        <v>36</v>
      </c>
      <c r="G51" s="8">
        <v>595.9</v>
      </c>
      <c r="H51" s="7"/>
      <c r="J51" s="1">
        <f>VLOOKUP(Таблица1[[#This Row],[Марка]],'[4]ВОМ-1'!$B$3:$F$573,5,0)</f>
        <v>595.9</v>
      </c>
      <c r="K51" s="16">
        <f>Таблица1[[#This Row],[Масса по ОВ
(общая)]]-J51</f>
        <v>0</v>
      </c>
    </row>
    <row r="52" spans="1:11" x14ac:dyDescent="0.3">
      <c r="A52" s="7">
        <v>51</v>
      </c>
      <c r="B52" s="15" t="s">
        <v>73</v>
      </c>
      <c r="C52" s="7" t="s">
        <v>6</v>
      </c>
      <c r="D52" s="7">
        <v>1</v>
      </c>
      <c r="E52" s="7">
        <v>2</v>
      </c>
      <c r="F52" s="7" t="s">
        <v>36</v>
      </c>
      <c r="G52" s="8">
        <v>595.9</v>
      </c>
      <c r="H52" s="7"/>
      <c r="J52" s="1">
        <f>VLOOKUP(Таблица1[[#This Row],[Марка]],'[4]ВОМ-1'!$B$3:$F$573,5,0)</f>
        <v>595.9</v>
      </c>
      <c r="K52" s="16">
        <f>Таблица1[[#This Row],[Масса по ОВ
(общая)]]-J52</f>
        <v>0</v>
      </c>
    </row>
    <row r="53" spans="1:11" x14ac:dyDescent="0.3">
      <c r="A53" s="7">
        <v>52</v>
      </c>
      <c r="B53" s="15" t="s">
        <v>74</v>
      </c>
      <c r="C53" s="7" t="s">
        <v>6</v>
      </c>
      <c r="D53" s="7">
        <v>2</v>
      </c>
      <c r="E53" s="7">
        <v>2</v>
      </c>
      <c r="F53" s="7" t="s">
        <v>36</v>
      </c>
      <c r="G53" s="8">
        <v>1176</v>
      </c>
      <c r="H53" s="7"/>
      <c r="J53" s="1">
        <f>VLOOKUP(Таблица1[[#This Row],[Марка]],'[4]ВОМ-1'!$B$3:$F$573,5,0)</f>
        <v>1176</v>
      </c>
      <c r="K53" s="16">
        <f>Таблица1[[#This Row],[Масса по ОВ
(общая)]]-J53</f>
        <v>0</v>
      </c>
    </row>
    <row r="54" spans="1:11" x14ac:dyDescent="0.3">
      <c r="A54" s="7">
        <v>53</v>
      </c>
      <c r="B54" s="15" t="s">
        <v>75</v>
      </c>
      <c r="C54" s="7" t="s">
        <v>6</v>
      </c>
      <c r="D54" s="7">
        <v>2</v>
      </c>
      <c r="E54" s="7">
        <v>2</v>
      </c>
      <c r="F54" s="7" t="s">
        <v>36</v>
      </c>
      <c r="G54" s="8">
        <v>1352.8</v>
      </c>
      <c r="H54" s="7"/>
      <c r="J54" s="1">
        <f>VLOOKUP(Таблица1[[#This Row],[Марка]],'[4]ВОМ-1'!$B$3:$F$573,5,0)</f>
        <v>1352.8</v>
      </c>
      <c r="K54" s="16">
        <f>Таблица1[[#This Row],[Масса по ОВ
(общая)]]-J54</f>
        <v>0</v>
      </c>
    </row>
    <row r="55" spans="1:11" x14ac:dyDescent="0.3">
      <c r="A55" s="7">
        <v>54</v>
      </c>
      <c r="B55" s="15" t="s">
        <v>76</v>
      </c>
      <c r="C55" s="7" t="s">
        <v>6</v>
      </c>
      <c r="D55" s="7">
        <v>2</v>
      </c>
      <c r="E55" s="7">
        <v>2</v>
      </c>
      <c r="F55" s="7" t="s">
        <v>36</v>
      </c>
      <c r="G55" s="8">
        <v>1372</v>
      </c>
      <c r="H55" s="7"/>
      <c r="J55" s="1">
        <f>VLOOKUP(Таблица1[[#This Row],[Марка]],'[4]ВОМ-1'!$B$3:$F$573,5,0)</f>
        <v>1372</v>
      </c>
      <c r="K55" s="16">
        <f>Таблица1[[#This Row],[Масса по ОВ
(общая)]]-J55</f>
        <v>0</v>
      </c>
    </row>
    <row r="56" spans="1:11" x14ac:dyDescent="0.3">
      <c r="A56" s="7">
        <v>55</v>
      </c>
      <c r="B56" s="15" t="s">
        <v>77</v>
      </c>
      <c r="C56" s="7" t="s">
        <v>6</v>
      </c>
      <c r="D56" s="7">
        <v>1</v>
      </c>
      <c r="E56" s="7">
        <v>2</v>
      </c>
      <c r="F56" s="7" t="s">
        <v>36</v>
      </c>
      <c r="G56" s="8">
        <v>651</v>
      </c>
      <c r="H56" s="7"/>
      <c r="J56" s="1">
        <f>VLOOKUP(Таблица1[[#This Row],[Марка]],'[4]ВОМ-1'!$B$3:$F$573,5,0)</f>
        <v>651</v>
      </c>
      <c r="K56" s="16">
        <f>Таблица1[[#This Row],[Масса по ОВ
(общая)]]-J56</f>
        <v>0</v>
      </c>
    </row>
    <row r="57" spans="1:11" x14ac:dyDescent="0.3">
      <c r="A57" s="7">
        <v>56</v>
      </c>
      <c r="B57" s="15" t="s">
        <v>78</v>
      </c>
      <c r="C57" s="7" t="s">
        <v>6</v>
      </c>
      <c r="D57" s="7">
        <v>1</v>
      </c>
      <c r="E57" s="7">
        <v>2</v>
      </c>
      <c r="F57" s="7" t="s">
        <v>36</v>
      </c>
      <c r="G57" s="8">
        <v>651</v>
      </c>
      <c r="H57" s="7"/>
      <c r="J57" s="1">
        <f>VLOOKUP(Таблица1[[#This Row],[Марка]],'[4]ВОМ-1'!$B$3:$F$573,5,0)</f>
        <v>651</v>
      </c>
      <c r="K57" s="16">
        <f>Таблица1[[#This Row],[Масса по ОВ
(общая)]]-J57</f>
        <v>0</v>
      </c>
    </row>
    <row r="58" spans="1:11" x14ac:dyDescent="0.3">
      <c r="A58" s="7">
        <v>57</v>
      </c>
      <c r="B58" s="15" t="s">
        <v>79</v>
      </c>
      <c r="C58" s="7" t="s">
        <v>6</v>
      </c>
      <c r="D58" s="7">
        <v>1</v>
      </c>
      <c r="E58" s="7">
        <v>2</v>
      </c>
      <c r="F58" s="7" t="s">
        <v>36</v>
      </c>
      <c r="G58" s="8">
        <v>648.6</v>
      </c>
      <c r="H58" s="7"/>
      <c r="J58" s="1">
        <f>VLOOKUP(Таблица1[[#This Row],[Марка]],'[4]ВОМ-1'!$B$3:$F$573,5,0)</f>
        <v>648.6</v>
      </c>
      <c r="K58" s="16">
        <f>Таблица1[[#This Row],[Масса по ОВ
(общая)]]-J58</f>
        <v>0</v>
      </c>
    </row>
    <row r="59" spans="1:11" x14ac:dyDescent="0.3">
      <c r="A59" s="7">
        <v>58</v>
      </c>
      <c r="B59" s="15" t="s">
        <v>80</v>
      </c>
      <c r="C59" s="7" t="s">
        <v>6</v>
      </c>
      <c r="D59" s="7">
        <v>1</v>
      </c>
      <c r="E59" s="7">
        <v>2</v>
      </c>
      <c r="F59" s="7" t="s">
        <v>36</v>
      </c>
      <c r="G59" s="8">
        <v>660.2</v>
      </c>
      <c r="H59" s="7"/>
      <c r="J59" s="1">
        <f>VLOOKUP(Таблица1[[#This Row],[Марка]],'[4]ВОМ-1'!$B$3:$F$573,5,0)</f>
        <v>660.2</v>
      </c>
      <c r="K59" s="16">
        <f>Таблица1[[#This Row],[Масса по ОВ
(общая)]]-J59</f>
        <v>0</v>
      </c>
    </row>
    <row r="60" spans="1:11" x14ac:dyDescent="0.3">
      <c r="A60" s="7">
        <v>59</v>
      </c>
      <c r="B60" s="15" t="s">
        <v>81</v>
      </c>
      <c r="C60" s="7" t="s">
        <v>6</v>
      </c>
      <c r="D60" s="7">
        <v>1</v>
      </c>
      <c r="E60" s="7">
        <v>2</v>
      </c>
      <c r="F60" s="7" t="s">
        <v>36</v>
      </c>
      <c r="G60" s="8">
        <v>648.6</v>
      </c>
      <c r="H60" s="7"/>
      <c r="J60" s="1">
        <f>VLOOKUP(Таблица1[[#This Row],[Марка]],'[4]ВОМ-1'!$B$3:$F$573,5,0)</f>
        <v>648.6</v>
      </c>
      <c r="K60" s="16">
        <f>Таблица1[[#This Row],[Масса по ОВ
(общая)]]-J60</f>
        <v>0</v>
      </c>
    </row>
    <row r="61" spans="1:11" x14ac:dyDescent="0.3">
      <c r="A61" s="7">
        <v>60</v>
      </c>
      <c r="B61" s="15" t="s">
        <v>82</v>
      </c>
      <c r="C61" s="7" t="s">
        <v>6</v>
      </c>
      <c r="D61" s="7">
        <v>1</v>
      </c>
      <c r="E61" s="7">
        <v>2</v>
      </c>
      <c r="F61" s="7" t="s">
        <v>36</v>
      </c>
      <c r="G61" s="8">
        <v>657.8</v>
      </c>
      <c r="H61" s="7"/>
      <c r="J61" s="1">
        <f>VLOOKUP(Таблица1[[#This Row],[Марка]],'[4]ВОМ-1'!$B$3:$F$573,5,0)</f>
        <v>657.8</v>
      </c>
      <c r="K61" s="16">
        <f>Таблица1[[#This Row],[Масса по ОВ
(общая)]]-J61</f>
        <v>0</v>
      </c>
    </row>
    <row r="62" spans="1:11" x14ac:dyDescent="0.3">
      <c r="A62" s="7">
        <v>61</v>
      </c>
      <c r="B62" s="15" t="s">
        <v>83</v>
      </c>
      <c r="C62" s="7" t="s">
        <v>6</v>
      </c>
      <c r="D62" s="7">
        <v>2</v>
      </c>
      <c r="E62" s="7">
        <v>2</v>
      </c>
      <c r="F62" s="7" t="s">
        <v>36</v>
      </c>
      <c r="G62" s="8">
        <v>1347</v>
      </c>
      <c r="H62" s="7"/>
      <c r="J62" s="1">
        <f>VLOOKUP(Таблица1[[#This Row],[Марка]],'[4]ВОМ-1'!$B$3:$F$573,5,0)</f>
        <v>1347</v>
      </c>
      <c r="K62" s="16">
        <f>Таблица1[[#This Row],[Масса по ОВ
(общая)]]-J62</f>
        <v>0</v>
      </c>
    </row>
    <row r="63" spans="1:11" x14ac:dyDescent="0.3">
      <c r="A63" s="7">
        <v>62</v>
      </c>
      <c r="B63" s="15" t="s">
        <v>84</v>
      </c>
      <c r="C63" s="7" t="s">
        <v>6</v>
      </c>
      <c r="D63" s="7">
        <v>2</v>
      </c>
      <c r="E63" s="7">
        <v>2</v>
      </c>
      <c r="F63" s="7" t="s">
        <v>36</v>
      </c>
      <c r="G63" s="8">
        <v>1370.4</v>
      </c>
      <c r="H63" s="7"/>
      <c r="J63" s="1">
        <f>VLOOKUP(Таблица1[[#This Row],[Марка]],'[4]ВОМ-1'!$B$3:$F$573,5,0)</f>
        <v>1370.4</v>
      </c>
      <c r="K63" s="16">
        <f>Таблица1[[#This Row],[Масса по ОВ
(общая)]]-J63</f>
        <v>0</v>
      </c>
    </row>
    <row r="64" spans="1:11" x14ac:dyDescent="0.3">
      <c r="A64" s="7">
        <v>63</v>
      </c>
      <c r="B64" s="15" t="s">
        <v>85</v>
      </c>
      <c r="C64" s="7" t="s">
        <v>6</v>
      </c>
      <c r="D64" s="7">
        <v>4</v>
      </c>
      <c r="E64" s="7">
        <v>2</v>
      </c>
      <c r="F64" s="7" t="s">
        <v>36</v>
      </c>
      <c r="G64" s="8">
        <v>2744</v>
      </c>
      <c r="H64" s="7"/>
      <c r="J64" s="1">
        <f>VLOOKUP(Таблица1[[#This Row],[Марка]],'[4]ВОМ-1'!$B$3:$F$573,5,0)</f>
        <v>2744</v>
      </c>
      <c r="K64" s="16">
        <f>Таблица1[[#This Row],[Масса по ОВ
(общая)]]-J64</f>
        <v>0</v>
      </c>
    </row>
    <row r="65" spans="1:11" x14ac:dyDescent="0.3">
      <c r="A65" s="7">
        <v>64</v>
      </c>
      <c r="B65" s="15" t="s">
        <v>86</v>
      </c>
      <c r="C65" s="7" t="s">
        <v>6</v>
      </c>
      <c r="D65" s="7">
        <v>2</v>
      </c>
      <c r="E65" s="7">
        <v>2</v>
      </c>
      <c r="F65" s="7" t="s">
        <v>36</v>
      </c>
      <c r="G65" s="8">
        <v>1372</v>
      </c>
      <c r="H65" s="7"/>
      <c r="J65" s="1">
        <f>VLOOKUP(Таблица1[[#This Row],[Марка]],'[4]ВОМ-1'!$B$3:$F$573,5,0)</f>
        <v>1372</v>
      </c>
      <c r="K65" s="16">
        <f>Таблица1[[#This Row],[Масса по ОВ
(общая)]]-J65</f>
        <v>0</v>
      </c>
    </row>
    <row r="66" spans="1:11" x14ac:dyDescent="0.3">
      <c r="A66" s="7">
        <v>65</v>
      </c>
      <c r="B66" s="15" t="s">
        <v>87</v>
      </c>
      <c r="C66" s="7" t="s">
        <v>6</v>
      </c>
      <c r="D66" s="7">
        <v>2</v>
      </c>
      <c r="E66" s="7">
        <v>2</v>
      </c>
      <c r="F66" s="7" t="s">
        <v>36</v>
      </c>
      <c r="G66" s="8">
        <v>1395.4</v>
      </c>
      <c r="H66" s="7"/>
      <c r="J66" s="1">
        <f>VLOOKUP(Таблица1[[#This Row],[Марка]],'[4]ВОМ-1'!$B$3:$F$573,5,0)</f>
        <v>1395.4</v>
      </c>
      <c r="K66" s="16">
        <f>Таблица1[[#This Row],[Масса по ОВ
(общая)]]-J66</f>
        <v>0</v>
      </c>
    </row>
    <row r="67" spans="1:11" x14ac:dyDescent="0.3">
      <c r="A67" s="7">
        <v>66</v>
      </c>
      <c r="B67" s="15" t="s">
        <v>88</v>
      </c>
      <c r="C67" s="7" t="s">
        <v>6</v>
      </c>
      <c r="D67" s="7">
        <v>4</v>
      </c>
      <c r="E67" s="7">
        <v>2</v>
      </c>
      <c r="F67" s="7" t="s">
        <v>36</v>
      </c>
      <c r="G67" s="8">
        <v>2694</v>
      </c>
      <c r="H67" s="7"/>
      <c r="J67" s="1">
        <f>VLOOKUP(Таблица1[[#This Row],[Марка]],'[4]ВОМ-1'!$B$3:$F$573,5,0)</f>
        <v>2694</v>
      </c>
      <c r="K67" s="16">
        <f>Таблица1[[#This Row],[Масса по ОВ
(общая)]]-J67</f>
        <v>0</v>
      </c>
    </row>
    <row r="68" spans="1:11" x14ac:dyDescent="0.3">
      <c r="A68" s="7">
        <v>67</v>
      </c>
      <c r="B68" s="15" t="s">
        <v>89</v>
      </c>
      <c r="C68" s="7" t="s">
        <v>6</v>
      </c>
      <c r="D68" s="7">
        <v>2</v>
      </c>
      <c r="E68" s="7">
        <v>2</v>
      </c>
      <c r="F68" s="7" t="s">
        <v>36</v>
      </c>
      <c r="G68" s="8">
        <v>1347</v>
      </c>
      <c r="H68" s="7"/>
      <c r="J68" s="1">
        <f>VLOOKUP(Таблица1[[#This Row],[Марка]],'[4]ВОМ-1'!$B$3:$F$573,5,0)</f>
        <v>1347</v>
      </c>
      <c r="K68" s="16">
        <f>Таблица1[[#This Row],[Масса по ОВ
(общая)]]-J68</f>
        <v>0</v>
      </c>
    </row>
    <row r="69" spans="1:11" x14ac:dyDescent="0.3">
      <c r="A69" s="7">
        <v>68</v>
      </c>
      <c r="B69" s="15" t="s">
        <v>90</v>
      </c>
      <c r="C69" s="7" t="s">
        <v>6</v>
      </c>
      <c r="D69" s="7">
        <v>2</v>
      </c>
      <c r="E69" s="7">
        <v>2</v>
      </c>
      <c r="F69" s="7" t="s">
        <v>36</v>
      </c>
      <c r="G69" s="8">
        <v>1370.4</v>
      </c>
      <c r="H69" s="7"/>
      <c r="J69" s="1">
        <f>VLOOKUP(Таблица1[[#This Row],[Марка]],'[4]ВОМ-1'!$B$3:$F$573,5,0)</f>
        <v>1370.4</v>
      </c>
      <c r="K69" s="16">
        <f>Таблица1[[#This Row],[Масса по ОВ
(общая)]]-J69</f>
        <v>0</v>
      </c>
    </row>
    <row r="70" spans="1:11" x14ac:dyDescent="0.3">
      <c r="A70" s="7">
        <v>69</v>
      </c>
      <c r="B70" s="15" t="s">
        <v>91</v>
      </c>
      <c r="C70" s="7" t="s">
        <v>6</v>
      </c>
      <c r="D70" s="7">
        <v>4</v>
      </c>
      <c r="E70" s="7">
        <v>2</v>
      </c>
      <c r="F70" s="7" t="s">
        <v>36</v>
      </c>
      <c r="G70" s="8">
        <v>2694</v>
      </c>
      <c r="H70" s="7"/>
      <c r="J70" s="1">
        <f>VLOOKUP(Таблица1[[#This Row],[Марка]],'[4]ВОМ-1'!$B$3:$F$573,5,0)</f>
        <v>2694</v>
      </c>
      <c r="K70" s="16">
        <f>Таблица1[[#This Row],[Масса по ОВ
(общая)]]-J70</f>
        <v>0</v>
      </c>
    </row>
    <row r="71" spans="1:11" x14ac:dyDescent="0.3">
      <c r="A71" s="7">
        <v>70</v>
      </c>
      <c r="B71" s="15" t="s">
        <v>92</v>
      </c>
      <c r="C71" s="7" t="s">
        <v>6</v>
      </c>
      <c r="D71" s="7">
        <v>1</v>
      </c>
      <c r="E71" s="7">
        <v>2</v>
      </c>
      <c r="F71" s="7" t="s">
        <v>36</v>
      </c>
      <c r="G71" s="8">
        <v>265.7</v>
      </c>
      <c r="H71" s="7"/>
      <c r="J71" s="1">
        <f>VLOOKUP(Таблица1[[#This Row],[Марка]],'[4]ВОМ-1'!$B$3:$F$573,5,0)</f>
        <v>265.7</v>
      </c>
      <c r="K71" s="16">
        <f>Таблица1[[#This Row],[Масса по ОВ
(общая)]]-J71</f>
        <v>0</v>
      </c>
    </row>
    <row r="72" spans="1:11" x14ac:dyDescent="0.3">
      <c r="A72" s="7">
        <v>71</v>
      </c>
      <c r="B72" s="15" t="s">
        <v>93</v>
      </c>
      <c r="C72" s="7" t="s">
        <v>6</v>
      </c>
      <c r="D72" s="7">
        <v>1</v>
      </c>
      <c r="E72" s="7">
        <v>2</v>
      </c>
      <c r="F72" s="7" t="s">
        <v>36</v>
      </c>
      <c r="G72" s="8">
        <v>288.7</v>
      </c>
      <c r="H72" s="7"/>
      <c r="J72" s="1">
        <f>VLOOKUP(Таблица1[[#This Row],[Марка]],'[4]ВОМ-1'!$B$3:$F$573,5,0)</f>
        <v>288.7</v>
      </c>
      <c r="K72" s="16">
        <f>Таблица1[[#This Row],[Масса по ОВ
(общая)]]-J72</f>
        <v>0</v>
      </c>
    </row>
    <row r="73" spans="1:11" x14ac:dyDescent="0.3">
      <c r="A73" s="7">
        <v>72</v>
      </c>
      <c r="B73" s="15" t="s">
        <v>94</v>
      </c>
      <c r="C73" s="7" t="s">
        <v>6</v>
      </c>
      <c r="D73" s="7">
        <v>1</v>
      </c>
      <c r="E73" s="7">
        <v>2</v>
      </c>
      <c r="F73" s="7" t="s">
        <v>36</v>
      </c>
      <c r="G73" s="8">
        <v>270.39999999999998</v>
      </c>
      <c r="H73" s="7"/>
      <c r="J73" s="1">
        <f>VLOOKUP(Таблица1[[#This Row],[Марка]],'[4]ВОМ-1'!$B$3:$F$573,5,0)</f>
        <v>270.39999999999998</v>
      </c>
      <c r="K73" s="16">
        <f>Таблица1[[#This Row],[Масса по ОВ
(общая)]]-J73</f>
        <v>0</v>
      </c>
    </row>
    <row r="74" spans="1:11" x14ac:dyDescent="0.3">
      <c r="A74" s="7">
        <v>73</v>
      </c>
      <c r="B74" s="15" t="s">
        <v>95</v>
      </c>
      <c r="C74" s="7" t="s">
        <v>6</v>
      </c>
      <c r="D74" s="7">
        <v>1</v>
      </c>
      <c r="E74" s="7">
        <v>2</v>
      </c>
      <c r="F74" s="7" t="s">
        <v>36</v>
      </c>
      <c r="G74" s="8">
        <v>270.39999999999998</v>
      </c>
      <c r="H74" s="7"/>
      <c r="J74" s="1">
        <f>VLOOKUP(Таблица1[[#This Row],[Марка]],'[4]ВОМ-1'!$B$3:$F$573,5,0)</f>
        <v>270.39999999999998</v>
      </c>
      <c r="K74" s="16">
        <f>Таблица1[[#This Row],[Масса по ОВ
(общая)]]-J74</f>
        <v>0</v>
      </c>
    </row>
    <row r="75" spans="1:11" x14ac:dyDescent="0.3">
      <c r="A75" s="7">
        <v>74</v>
      </c>
      <c r="B75" s="15" t="s">
        <v>96</v>
      </c>
      <c r="C75" s="7" t="s">
        <v>6</v>
      </c>
      <c r="D75" s="7">
        <v>1</v>
      </c>
      <c r="E75" s="7">
        <v>2</v>
      </c>
      <c r="F75" s="7" t="s">
        <v>36</v>
      </c>
      <c r="G75" s="8">
        <v>290</v>
      </c>
      <c r="H75" s="7"/>
      <c r="J75" s="1">
        <f>VLOOKUP(Таблица1[[#This Row],[Марка]],'[4]ВОМ-1'!$B$3:$F$573,5,0)</f>
        <v>290</v>
      </c>
      <c r="K75" s="16">
        <f>Таблица1[[#This Row],[Масса по ОВ
(общая)]]-J75</f>
        <v>0</v>
      </c>
    </row>
    <row r="76" spans="1:11" x14ac:dyDescent="0.3">
      <c r="A76" s="7">
        <v>75</v>
      </c>
      <c r="B76" s="15" t="s">
        <v>97</v>
      </c>
      <c r="C76" s="7" t="s">
        <v>6</v>
      </c>
      <c r="D76" s="7">
        <v>1</v>
      </c>
      <c r="E76" s="7">
        <v>2</v>
      </c>
      <c r="F76" s="7" t="s">
        <v>36</v>
      </c>
      <c r="G76" s="8">
        <v>308.8</v>
      </c>
      <c r="H76" s="7"/>
      <c r="J76" s="1">
        <f>VLOOKUP(Таблица1[[#This Row],[Марка]],'[4]ВОМ-1'!$B$3:$F$573,5,0)</f>
        <v>308.8</v>
      </c>
      <c r="K76" s="16">
        <f>Таблица1[[#This Row],[Масса по ОВ
(общая)]]-J76</f>
        <v>0</v>
      </c>
    </row>
    <row r="77" spans="1:11" x14ac:dyDescent="0.3">
      <c r="A77" s="7">
        <v>76</v>
      </c>
      <c r="B77" s="15" t="s">
        <v>98</v>
      </c>
      <c r="C77" s="7" t="s">
        <v>6</v>
      </c>
      <c r="D77" s="7">
        <v>1</v>
      </c>
      <c r="E77" s="7">
        <v>2</v>
      </c>
      <c r="F77" s="7" t="s">
        <v>36</v>
      </c>
      <c r="G77" s="8">
        <v>280.7</v>
      </c>
      <c r="H77" s="7"/>
      <c r="J77" s="1">
        <f>VLOOKUP(Таблица1[[#This Row],[Марка]],'[4]ВОМ-1'!$B$3:$F$573,5,0)</f>
        <v>280.7</v>
      </c>
      <c r="K77" s="16">
        <f>Таблица1[[#This Row],[Масса по ОВ
(общая)]]-J77</f>
        <v>0</v>
      </c>
    </row>
    <row r="78" spans="1:11" x14ac:dyDescent="0.3">
      <c r="A78" s="7">
        <v>77</v>
      </c>
      <c r="B78" s="15" t="s">
        <v>99</v>
      </c>
      <c r="C78" s="7" t="s">
        <v>6</v>
      </c>
      <c r="D78" s="7">
        <v>1</v>
      </c>
      <c r="E78" s="7">
        <v>2</v>
      </c>
      <c r="F78" s="7" t="s">
        <v>36</v>
      </c>
      <c r="G78" s="8">
        <v>299.5</v>
      </c>
      <c r="H78" s="7"/>
      <c r="J78" s="1">
        <f>VLOOKUP(Таблица1[[#This Row],[Марка]],'[4]ВОМ-1'!$B$3:$F$573,5,0)</f>
        <v>299.5</v>
      </c>
      <c r="K78" s="16">
        <f>Таблица1[[#This Row],[Масса по ОВ
(общая)]]-J78</f>
        <v>0</v>
      </c>
    </row>
    <row r="79" spans="1:11" x14ac:dyDescent="0.3">
      <c r="A79" s="7">
        <v>78</v>
      </c>
      <c r="B79" s="15" t="s">
        <v>100</v>
      </c>
      <c r="C79" s="7" t="s">
        <v>6</v>
      </c>
      <c r="D79" s="7">
        <v>1</v>
      </c>
      <c r="E79" s="7">
        <v>2</v>
      </c>
      <c r="F79" s="7" t="s">
        <v>36</v>
      </c>
      <c r="G79" s="8">
        <v>330.9</v>
      </c>
      <c r="H79" s="7"/>
      <c r="J79" s="1">
        <f>VLOOKUP(Таблица1[[#This Row],[Марка]],'[4]ВОМ-1'!$B$3:$F$573,5,0)</f>
        <v>330.9</v>
      </c>
      <c r="K79" s="16">
        <f>Таблица1[[#This Row],[Масса по ОВ
(общая)]]-J79</f>
        <v>0</v>
      </c>
    </row>
    <row r="80" spans="1:11" x14ac:dyDescent="0.3">
      <c r="A80" s="7">
        <v>79</v>
      </c>
      <c r="B80" s="15" t="s">
        <v>101</v>
      </c>
      <c r="C80" s="7" t="s">
        <v>6</v>
      </c>
      <c r="D80" s="7">
        <v>1</v>
      </c>
      <c r="E80" s="7">
        <v>2</v>
      </c>
      <c r="F80" s="7" t="s">
        <v>36</v>
      </c>
      <c r="G80" s="8">
        <v>350.6</v>
      </c>
      <c r="H80" s="7"/>
      <c r="J80" s="1">
        <f>VLOOKUP(Таблица1[[#This Row],[Марка]],'[4]ВОМ-1'!$B$3:$F$573,5,0)</f>
        <v>350.6</v>
      </c>
      <c r="K80" s="16">
        <f>Таблица1[[#This Row],[Масса по ОВ
(общая)]]-J80</f>
        <v>0</v>
      </c>
    </row>
    <row r="81" spans="1:11" x14ac:dyDescent="0.3">
      <c r="A81" s="7">
        <v>80</v>
      </c>
      <c r="B81" s="15" t="s">
        <v>102</v>
      </c>
      <c r="C81" s="7" t="s">
        <v>6</v>
      </c>
      <c r="D81" s="7">
        <v>1</v>
      </c>
      <c r="E81" s="7">
        <v>2</v>
      </c>
      <c r="F81" s="7" t="s">
        <v>36</v>
      </c>
      <c r="G81" s="8">
        <v>329.5</v>
      </c>
      <c r="H81" s="7"/>
      <c r="J81" s="1">
        <f>VLOOKUP(Таблица1[[#This Row],[Марка]],'[4]ВОМ-1'!$B$3:$F$573,5,0)</f>
        <v>329.5</v>
      </c>
      <c r="K81" s="16">
        <f>Таблица1[[#This Row],[Масса по ОВ
(общая)]]-J81</f>
        <v>0</v>
      </c>
    </row>
    <row r="82" spans="1:11" x14ac:dyDescent="0.3">
      <c r="A82" s="7">
        <v>81</v>
      </c>
      <c r="B82" s="15" t="s">
        <v>103</v>
      </c>
      <c r="C82" s="7" t="s">
        <v>6</v>
      </c>
      <c r="D82" s="7">
        <v>1</v>
      </c>
      <c r="E82" s="7">
        <v>2</v>
      </c>
      <c r="F82" s="7" t="s">
        <v>36</v>
      </c>
      <c r="G82" s="8">
        <v>349.2</v>
      </c>
      <c r="H82" s="7"/>
      <c r="J82" s="1">
        <f>VLOOKUP(Таблица1[[#This Row],[Марка]],'[4]ВОМ-1'!$B$3:$F$573,5,0)</f>
        <v>349.2</v>
      </c>
      <c r="K82" s="16">
        <f>Таблица1[[#This Row],[Масса по ОВ
(общая)]]-J82</f>
        <v>0</v>
      </c>
    </row>
    <row r="83" spans="1:11" x14ac:dyDescent="0.3">
      <c r="A83" s="7">
        <v>82</v>
      </c>
      <c r="B83" s="15" t="s">
        <v>104</v>
      </c>
      <c r="C83" s="7" t="s">
        <v>6</v>
      </c>
      <c r="D83" s="7">
        <v>1</v>
      </c>
      <c r="E83" s="7">
        <v>2</v>
      </c>
      <c r="F83" s="7" t="s">
        <v>36</v>
      </c>
      <c r="G83" s="8">
        <v>312.2</v>
      </c>
      <c r="H83" s="7"/>
      <c r="J83" s="1">
        <f>VLOOKUP(Таблица1[[#This Row],[Марка]],'[4]ВОМ-1'!$B$3:$F$573,5,0)</f>
        <v>312.2</v>
      </c>
      <c r="K83" s="16">
        <f>Таблица1[[#This Row],[Масса по ОВ
(общая)]]-J83</f>
        <v>0</v>
      </c>
    </row>
    <row r="84" spans="1:11" x14ac:dyDescent="0.3">
      <c r="A84" s="7">
        <v>83</v>
      </c>
      <c r="B84" s="15" t="s">
        <v>105</v>
      </c>
      <c r="C84" s="7" t="s">
        <v>6</v>
      </c>
      <c r="D84" s="7">
        <v>1</v>
      </c>
      <c r="E84" s="7">
        <v>2</v>
      </c>
      <c r="F84" s="7" t="s">
        <v>36</v>
      </c>
      <c r="G84" s="8">
        <v>331.8</v>
      </c>
      <c r="H84" s="7"/>
      <c r="J84" s="1">
        <f>VLOOKUP(Таблица1[[#This Row],[Марка]],'[4]ВОМ-1'!$B$3:$F$573,5,0)</f>
        <v>331.8</v>
      </c>
      <c r="K84" s="16">
        <f>Таблица1[[#This Row],[Масса по ОВ
(общая)]]-J84</f>
        <v>0</v>
      </c>
    </row>
    <row r="85" spans="1:11" x14ac:dyDescent="0.3">
      <c r="A85" s="7">
        <v>84</v>
      </c>
      <c r="B85" s="15" t="s">
        <v>106</v>
      </c>
      <c r="C85" s="7" t="s">
        <v>6</v>
      </c>
      <c r="D85" s="7">
        <v>1</v>
      </c>
      <c r="E85" s="7">
        <v>2</v>
      </c>
      <c r="F85" s="7" t="s">
        <v>36</v>
      </c>
      <c r="G85" s="8">
        <v>630.79999999999995</v>
      </c>
      <c r="H85" s="7"/>
      <c r="J85" s="1">
        <f>VLOOKUP(Таблица1[[#This Row],[Марка]],'[4]ВОМ-1'!$B$3:$F$573,5,0)</f>
        <v>630.79999999999995</v>
      </c>
      <c r="K85" s="16">
        <f>Таблица1[[#This Row],[Масса по ОВ
(общая)]]-J85</f>
        <v>0</v>
      </c>
    </row>
    <row r="86" spans="1:11" x14ac:dyDescent="0.3">
      <c r="A86" s="7">
        <v>85</v>
      </c>
      <c r="B86" s="15" t="s">
        <v>107</v>
      </c>
      <c r="C86" s="7" t="s">
        <v>6</v>
      </c>
      <c r="D86" s="7">
        <v>1</v>
      </c>
      <c r="E86" s="7">
        <v>2</v>
      </c>
      <c r="F86" s="7" t="s">
        <v>36</v>
      </c>
      <c r="G86" s="8">
        <v>626.20000000000005</v>
      </c>
      <c r="H86" s="7"/>
      <c r="J86" s="1">
        <f>VLOOKUP(Таблица1[[#This Row],[Марка]],'[4]ВОМ-1'!$B$3:$F$573,5,0)</f>
        <v>626.20000000000005</v>
      </c>
      <c r="K86" s="16">
        <f>Таблица1[[#This Row],[Масса по ОВ
(общая)]]-J86</f>
        <v>0</v>
      </c>
    </row>
    <row r="87" spans="1:11" x14ac:dyDescent="0.3">
      <c r="A87" s="7">
        <v>86</v>
      </c>
      <c r="B87" s="15" t="s">
        <v>108</v>
      </c>
      <c r="C87" s="7" t="s">
        <v>6</v>
      </c>
      <c r="D87" s="7">
        <v>2</v>
      </c>
      <c r="E87" s="7">
        <v>2</v>
      </c>
      <c r="F87" s="7" t="s">
        <v>36</v>
      </c>
      <c r="G87" s="8">
        <v>1226</v>
      </c>
      <c r="H87" s="7"/>
      <c r="J87" s="1">
        <f>VLOOKUP(Таблица1[[#This Row],[Марка]],'[4]ВОМ-1'!$B$3:$F$573,5,0)</f>
        <v>1226</v>
      </c>
      <c r="K87" s="16">
        <f>Таблица1[[#This Row],[Масса по ОВ
(общая)]]-J87</f>
        <v>0</v>
      </c>
    </row>
    <row r="88" spans="1:11" x14ac:dyDescent="0.3">
      <c r="A88" s="7">
        <v>87</v>
      </c>
      <c r="B88" s="15" t="s">
        <v>61</v>
      </c>
      <c r="C88" s="7" t="s">
        <v>6</v>
      </c>
      <c r="D88" s="7">
        <v>1</v>
      </c>
      <c r="E88" s="7">
        <v>2</v>
      </c>
      <c r="F88" s="7" t="s">
        <v>36</v>
      </c>
      <c r="G88" s="8">
        <v>1643</v>
      </c>
      <c r="H88" s="7"/>
      <c r="J88" s="1">
        <f>VLOOKUP(Таблица1[[#This Row],[Марка]],'[4]ВОМ-1'!$B$3:$F$573,5,0)</f>
        <v>1643</v>
      </c>
      <c r="K88" s="16">
        <f>Таблица1[[#This Row],[Масса по ОВ
(общая)]]-J88</f>
        <v>0</v>
      </c>
    </row>
    <row r="89" spans="1:11" x14ac:dyDescent="0.3">
      <c r="A89" s="7">
        <v>88</v>
      </c>
      <c r="B89" s="15" t="s">
        <v>54</v>
      </c>
      <c r="C89" s="7" t="s">
        <v>6</v>
      </c>
      <c r="D89" s="7">
        <v>1</v>
      </c>
      <c r="E89" s="7">
        <v>2</v>
      </c>
      <c r="F89" s="7" t="s">
        <v>36</v>
      </c>
      <c r="G89" s="8">
        <v>1655.1</v>
      </c>
      <c r="H89" s="7"/>
      <c r="J89" s="1">
        <f>VLOOKUP(Таблица1[[#This Row],[Марка]],'[4]ВОМ-1'!$B$3:$F$573,5,0)</f>
        <v>1655.1</v>
      </c>
      <c r="K89" s="16">
        <f>Таблица1[[#This Row],[Масса по ОВ
(общая)]]-J89</f>
        <v>0</v>
      </c>
    </row>
    <row r="90" spans="1:11" x14ac:dyDescent="0.3">
      <c r="A90" s="7">
        <v>89</v>
      </c>
      <c r="B90" s="15" t="s">
        <v>53</v>
      </c>
      <c r="C90" s="7" t="s">
        <v>6</v>
      </c>
      <c r="D90" s="7">
        <v>2</v>
      </c>
      <c r="E90" s="7">
        <v>2</v>
      </c>
      <c r="F90" s="7" t="s">
        <v>36</v>
      </c>
      <c r="G90" s="8">
        <v>3273.8</v>
      </c>
      <c r="H90" s="7"/>
      <c r="J90" s="1">
        <f>VLOOKUP(Таблица1[[#This Row],[Марка]],'[4]ВОМ-1'!$B$3:$F$573,5,0)</f>
        <v>3273.8</v>
      </c>
      <c r="K90" s="16">
        <f>Таблица1[[#This Row],[Масса по ОВ
(общая)]]-J90</f>
        <v>0</v>
      </c>
    </row>
    <row r="91" spans="1:11" x14ac:dyDescent="0.3">
      <c r="A91" s="7">
        <v>90</v>
      </c>
      <c r="B91" s="15" t="s">
        <v>60</v>
      </c>
      <c r="C91" s="7" t="s">
        <v>6</v>
      </c>
      <c r="D91" s="7">
        <v>1</v>
      </c>
      <c r="E91" s="7">
        <v>2</v>
      </c>
      <c r="F91" s="7" t="s">
        <v>36</v>
      </c>
      <c r="G91" s="8">
        <v>1636.9</v>
      </c>
      <c r="H91" s="7"/>
      <c r="J91" s="1">
        <f>VLOOKUP(Таблица1[[#This Row],[Марка]],'[4]ВОМ-1'!$B$3:$F$573,5,0)</f>
        <v>1636.9</v>
      </c>
      <c r="K91" s="16">
        <f>Таблица1[[#This Row],[Масса по ОВ
(общая)]]-J91</f>
        <v>0</v>
      </c>
    </row>
    <row r="92" spans="1:11" x14ac:dyDescent="0.3">
      <c r="A92" s="7">
        <v>91</v>
      </c>
      <c r="B92" s="15" t="s">
        <v>13</v>
      </c>
      <c r="C92" s="7" t="s">
        <v>6</v>
      </c>
      <c r="D92" s="7">
        <v>1</v>
      </c>
      <c r="E92" s="7">
        <v>2</v>
      </c>
      <c r="F92" s="7" t="s">
        <v>36</v>
      </c>
      <c r="G92" s="8">
        <v>792.4</v>
      </c>
      <c r="H92" s="7"/>
      <c r="J92" s="1">
        <f>VLOOKUP(Таблица1[[#This Row],[Марка]],'[4]ВОМ-1'!$B$3:$F$573,5,0)</f>
        <v>792.4</v>
      </c>
      <c r="K92" s="16">
        <f>Таблица1[[#This Row],[Масса по ОВ
(общая)]]-J92</f>
        <v>0</v>
      </c>
    </row>
    <row r="93" spans="1:11" x14ac:dyDescent="0.3">
      <c r="A93" s="7">
        <v>92</v>
      </c>
      <c r="B93" s="15" t="s">
        <v>63</v>
      </c>
      <c r="C93" s="7" t="s">
        <v>6</v>
      </c>
      <c r="D93" s="7">
        <v>2</v>
      </c>
      <c r="E93" s="7">
        <v>2</v>
      </c>
      <c r="F93" s="7" t="s">
        <v>36</v>
      </c>
      <c r="G93" s="8">
        <v>3357</v>
      </c>
      <c r="H93" s="7"/>
      <c r="J93" s="1">
        <f>VLOOKUP(Таблица1[[#This Row],[Марка]],'[4]ВОМ-1'!$B$3:$F$573,5,0)</f>
        <v>3357</v>
      </c>
      <c r="K93" s="16">
        <f>Таблица1[[#This Row],[Масса по ОВ
(общая)]]-J93</f>
        <v>0</v>
      </c>
    </row>
    <row r="94" spans="1:11" x14ac:dyDescent="0.3">
      <c r="A94" s="7">
        <v>93</v>
      </c>
      <c r="B94" s="15" t="s">
        <v>109</v>
      </c>
      <c r="C94" s="7" t="s">
        <v>6</v>
      </c>
      <c r="D94" s="7">
        <v>1</v>
      </c>
      <c r="E94" s="7">
        <v>2</v>
      </c>
      <c r="F94" s="7" t="s">
        <v>36</v>
      </c>
      <c r="G94" s="8">
        <v>360.1</v>
      </c>
      <c r="H94" s="7"/>
      <c r="J94" s="1">
        <f>VLOOKUP(Таблица1[[#This Row],[Марка]],'[4]ВОМ-1'!$B$3:$F$573,5,0)</f>
        <v>360.1</v>
      </c>
      <c r="K94" s="16">
        <f>Таблица1[[#This Row],[Масса по ОВ
(общая)]]-J94</f>
        <v>0</v>
      </c>
    </row>
    <row r="95" spans="1:11" x14ac:dyDescent="0.3">
      <c r="A95" s="7">
        <v>94</v>
      </c>
      <c r="B95" s="15" t="s">
        <v>110</v>
      </c>
      <c r="C95" s="7" t="s">
        <v>6</v>
      </c>
      <c r="D95" s="7">
        <v>1</v>
      </c>
      <c r="E95" s="7">
        <v>2</v>
      </c>
      <c r="F95" s="7" t="s">
        <v>36</v>
      </c>
      <c r="G95" s="8">
        <v>350</v>
      </c>
      <c r="H95" s="7"/>
      <c r="J95" s="1">
        <f>VLOOKUP(Таблица1[[#This Row],[Марка]],'[4]ВОМ-1'!$B$3:$F$573,5,0)</f>
        <v>350</v>
      </c>
      <c r="K95" s="16">
        <f>Таблица1[[#This Row],[Масса по ОВ
(общая)]]-J95</f>
        <v>0</v>
      </c>
    </row>
    <row r="96" spans="1:11" x14ac:dyDescent="0.3">
      <c r="A96" s="7">
        <v>95</v>
      </c>
      <c r="B96" s="15" t="s">
        <v>111</v>
      </c>
      <c r="C96" s="7" t="s">
        <v>6</v>
      </c>
      <c r="D96" s="7">
        <v>1</v>
      </c>
      <c r="E96" s="7">
        <v>2</v>
      </c>
      <c r="F96" s="7" t="s">
        <v>36</v>
      </c>
      <c r="G96" s="8">
        <v>397.2</v>
      </c>
      <c r="H96" s="7"/>
      <c r="J96" s="1">
        <f>VLOOKUP(Таблица1[[#This Row],[Марка]],'[4]ВОМ-1'!$B$3:$F$573,5,0)</f>
        <v>397.2</v>
      </c>
      <c r="K96" s="16">
        <f>Таблица1[[#This Row],[Масса по ОВ
(общая)]]-J96</f>
        <v>0</v>
      </c>
    </row>
    <row r="97" spans="1:11" x14ac:dyDescent="0.3">
      <c r="A97" s="7">
        <v>96</v>
      </c>
      <c r="B97" s="15" t="s">
        <v>112</v>
      </c>
      <c r="C97" s="7" t="s">
        <v>6</v>
      </c>
      <c r="D97" s="7">
        <v>1</v>
      </c>
      <c r="E97" s="7">
        <v>2</v>
      </c>
      <c r="F97" s="7" t="s">
        <v>36</v>
      </c>
      <c r="G97" s="8">
        <v>408.1</v>
      </c>
      <c r="H97" s="7"/>
      <c r="J97" s="1">
        <f>VLOOKUP(Таблица1[[#This Row],[Марка]],'[4]ВОМ-1'!$B$3:$F$573,5,0)</f>
        <v>408.1</v>
      </c>
      <c r="K97" s="16">
        <f>Таблица1[[#This Row],[Масса по ОВ
(общая)]]-J97</f>
        <v>0</v>
      </c>
    </row>
    <row r="98" spans="1:11" x14ac:dyDescent="0.3">
      <c r="A98" s="7">
        <v>97</v>
      </c>
      <c r="B98" s="15" t="s">
        <v>113</v>
      </c>
      <c r="C98" s="7" t="s">
        <v>6</v>
      </c>
      <c r="D98" s="7">
        <v>1</v>
      </c>
      <c r="E98" s="7">
        <v>2</v>
      </c>
      <c r="F98" s="7" t="s">
        <v>36</v>
      </c>
      <c r="G98" s="8">
        <v>1737.2</v>
      </c>
      <c r="H98" s="7"/>
      <c r="J98" s="1">
        <f>VLOOKUP(Таблица1[[#This Row],[Марка]],'[4]ВОМ-1'!$B$3:$F$573,5,0)</f>
        <v>1737.2</v>
      </c>
      <c r="K98" s="16">
        <f>Таблица1[[#This Row],[Масса по ОВ
(общая)]]-J98</f>
        <v>0</v>
      </c>
    </row>
    <row r="99" spans="1:11" x14ac:dyDescent="0.3">
      <c r="A99" s="7">
        <v>98</v>
      </c>
      <c r="B99" s="15" t="s">
        <v>15</v>
      </c>
      <c r="C99" s="7" t="s">
        <v>6</v>
      </c>
      <c r="D99" s="7">
        <v>1</v>
      </c>
      <c r="E99" s="7">
        <v>2</v>
      </c>
      <c r="F99" s="7" t="s">
        <v>36</v>
      </c>
      <c r="G99" s="8">
        <v>1737.2</v>
      </c>
      <c r="H99" s="7"/>
      <c r="J99" s="1">
        <f>VLOOKUP(Таблица1[[#This Row],[Марка]],'[4]ВОМ-1'!$B$3:$F$573,5,0)</f>
        <v>1737.2</v>
      </c>
      <c r="K99" s="16">
        <f>Таблица1[[#This Row],[Масса по ОВ
(общая)]]-J99</f>
        <v>0</v>
      </c>
    </row>
    <row r="100" spans="1:11" x14ac:dyDescent="0.3">
      <c r="A100" s="7">
        <v>99</v>
      </c>
      <c r="B100" s="15" t="s">
        <v>16</v>
      </c>
      <c r="C100" s="7" t="s">
        <v>6</v>
      </c>
      <c r="D100" s="7">
        <v>2</v>
      </c>
      <c r="E100" s="7">
        <v>2</v>
      </c>
      <c r="F100" s="7" t="s">
        <v>36</v>
      </c>
      <c r="G100" s="8">
        <v>3164.6</v>
      </c>
      <c r="H100" s="7"/>
      <c r="J100" s="1">
        <f>VLOOKUP(Таблица1[[#This Row],[Марка]],'[4]ВОМ-1'!$B$3:$F$573,5,0)</f>
        <v>3164.6</v>
      </c>
      <c r="K100" s="16">
        <f>Таблица1[[#This Row],[Масса по ОВ
(общая)]]-J100</f>
        <v>0</v>
      </c>
    </row>
    <row r="101" spans="1:11" x14ac:dyDescent="0.3">
      <c r="A101" s="7">
        <v>100</v>
      </c>
      <c r="B101" s="15" t="s">
        <v>114</v>
      </c>
      <c r="C101" s="7" t="s">
        <v>6</v>
      </c>
      <c r="D101" s="7">
        <v>1</v>
      </c>
      <c r="E101" s="7">
        <v>2</v>
      </c>
      <c r="F101" s="7" t="s">
        <v>36</v>
      </c>
      <c r="G101" s="8">
        <v>240.2</v>
      </c>
      <c r="H101" s="7"/>
      <c r="J101" s="1">
        <f>VLOOKUP(Таблица1[[#This Row],[Марка]],'[4]ВОМ-1'!$B$3:$F$573,5,0)</f>
        <v>240.2</v>
      </c>
      <c r="K101" s="16">
        <f>Таблица1[[#This Row],[Масса по ОВ
(общая)]]-J101</f>
        <v>0</v>
      </c>
    </row>
    <row r="102" spans="1:11" x14ac:dyDescent="0.3">
      <c r="A102" s="7">
        <v>101</v>
      </c>
      <c r="B102" s="15" t="s">
        <v>17</v>
      </c>
      <c r="C102" s="7" t="s">
        <v>6</v>
      </c>
      <c r="D102" s="7">
        <v>1</v>
      </c>
      <c r="E102" s="7">
        <v>2</v>
      </c>
      <c r="F102" s="7" t="s">
        <v>36</v>
      </c>
      <c r="G102" s="8">
        <v>1183.5999999999999</v>
      </c>
      <c r="H102" s="7"/>
      <c r="J102" s="1">
        <f>VLOOKUP(Таблица1[[#This Row],[Марка]],'[4]ВОМ-1'!$B$3:$F$573,5,0)</f>
        <v>1183.5999999999999</v>
      </c>
      <c r="K102" s="16">
        <f>Таблица1[[#This Row],[Масса по ОВ
(общая)]]-J102</f>
        <v>0</v>
      </c>
    </row>
    <row r="103" spans="1:11" x14ac:dyDescent="0.3">
      <c r="A103" s="7">
        <v>102</v>
      </c>
      <c r="B103" s="15" t="s">
        <v>115</v>
      </c>
      <c r="C103" s="7" t="s">
        <v>6</v>
      </c>
      <c r="D103" s="7">
        <v>1</v>
      </c>
      <c r="E103" s="7">
        <v>2</v>
      </c>
      <c r="F103" s="7" t="s">
        <v>36</v>
      </c>
      <c r="G103" s="8">
        <v>240.2</v>
      </c>
      <c r="H103" s="7"/>
      <c r="J103" s="1">
        <f>VLOOKUP(Таблица1[[#This Row],[Марка]],'[4]ВОМ-1'!$B$3:$F$573,5,0)</f>
        <v>240.2</v>
      </c>
      <c r="K103" s="16">
        <f>Таблица1[[#This Row],[Масса по ОВ
(общая)]]-J103</f>
        <v>0</v>
      </c>
    </row>
    <row r="104" spans="1:11" x14ac:dyDescent="0.3">
      <c r="A104" s="7">
        <v>103</v>
      </c>
      <c r="B104" s="15" t="s">
        <v>116</v>
      </c>
      <c r="C104" s="7" t="s">
        <v>6</v>
      </c>
      <c r="D104" s="7">
        <v>2</v>
      </c>
      <c r="E104" s="7">
        <v>2</v>
      </c>
      <c r="F104" s="7" t="s">
        <v>36</v>
      </c>
      <c r="G104" s="8">
        <v>3197.2</v>
      </c>
      <c r="H104" s="7"/>
      <c r="J104" s="1">
        <f>VLOOKUP(Таблица1[[#This Row],[Марка]],'[4]ВОМ-1'!$B$3:$F$573,5,0)</f>
        <v>3197.2</v>
      </c>
      <c r="K104" s="16">
        <f>Таблица1[[#This Row],[Масса по ОВ
(общая)]]-J104</f>
        <v>0</v>
      </c>
    </row>
    <row r="105" spans="1:11" x14ac:dyDescent="0.3">
      <c r="A105" s="7">
        <v>104</v>
      </c>
      <c r="B105" s="15" t="s">
        <v>117</v>
      </c>
      <c r="C105" s="7" t="s">
        <v>6</v>
      </c>
      <c r="D105" s="7">
        <v>1</v>
      </c>
      <c r="E105" s="7">
        <v>2</v>
      </c>
      <c r="F105" s="7" t="s">
        <v>36</v>
      </c>
      <c r="G105" s="8">
        <v>251.8</v>
      </c>
      <c r="H105" s="7"/>
      <c r="J105" s="1">
        <f>VLOOKUP(Таблица1[[#This Row],[Марка]],'[4]ВОМ-1'!$B$3:$F$573,5,0)</f>
        <v>251.8</v>
      </c>
      <c r="K105" s="16">
        <f>Таблица1[[#This Row],[Масса по ОВ
(общая)]]-J105</f>
        <v>0</v>
      </c>
    </row>
    <row r="106" spans="1:11" x14ac:dyDescent="0.3">
      <c r="A106" s="7">
        <v>105</v>
      </c>
      <c r="B106" s="15" t="s">
        <v>67</v>
      </c>
      <c r="C106" s="7" t="s">
        <v>6</v>
      </c>
      <c r="D106" s="7">
        <v>1</v>
      </c>
      <c r="E106" s="7">
        <v>2</v>
      </c>
      <c r="F106" s="7" t="s">
        <v>36</v>
      </c>
      <c r="G106" s="8">
        <v>1183.5999999999999</v>
      </c>
      <c r="H106" s="7"/>
      <c r="J106" s="1">
        <f>VLOOKUP(Таблица1[[#This Row],[Марка]],'[4]ВОМ-1'!$B$3:$F$573,5,0)</f>
        <v>1183.5999999999999</v>
      </c>
      <c r="K106" s="16">
        <f>Таблица1[[#This Row],[Масса по ОВ
(общая)]]-J106</f>
        <v>0</v>
      </c>
    </row>
    <row r="107" spans="1:11" x14ac:dyDescent="0.3">
      <c r="A107" s="7">
        <v>106</v>
      </c>
      <c r="B107" s="15" t="s">
        <v>118</v>
      </c>
      <c r="C107" s="7" t="s">
        <v>6</v>
      </c>
      <c r="D107" s="7">
        <v>1</v>
      </c>
      <c r="E107" s="7">
        <v>2</v>
      </c>
      <c r="F107" s="7" t="s">
        <v>36</v>
      </c>
      <c r="G107" s="8">
        <v>251.8</v>
      </c>
      <c r="H107" s="7"/>
      <c r="J107" s="1">
        <f>VLOOKUP(Таблица1[[#This Row],[Марка]],'[4]ВОМ-1'!$B$3:$F$573,5,0)</f>
        <v>251.8</v>
      </c>
      <c r="K107" s="16">
        <f>Таблица1[[#This Row],[Масса по ОВ
(общая)]]-J107</f>
        <v>0</v>
      </c>
    </row>
    <row r="108" spans="1:11" x14ac:dyDescent="0.3">
      <c r="A108" s="7">
        <v>107</v>
      </c>
      <c r="B108" s="15" t="s">
        <v>18</v>
      </c>
      <c r="C108" s="7" t="s">
        <v>6</v>
      </c>
      <c r="D108" s="7">
        <v>2</v>
      </c>
      <c r="E108" s="7">
        <v>2</v>
      </c>
      <c r="F108" s="7" t="s">
        <v>36</v>
      </c>
      <c r="G108" s="8">
        <v>2417.6</v>
      </c>
      <c r="H108" s="7"/>
      <c r="J108" s="1">
        <f>VLOOKUP(Таблица1[[#This Row],[Марка]],'[4]ВОМ-1'!$B$3:$F$573,5,0)</f>
        <v>2417.6</v>
      </c>
      <c r="K108" s="16">
        <f>Таблица1[[#This Row],[Масса по ОВ
(общая)]]-J108</f>
        <v>0</v>
      </c>
    </row>
    <row r="109" spans="1:11" x14ac:dyDescent="0.3">
      <c r="A109" s="7">
        <v>108</v>
      </c>
      <c r="B109" s="15" t="s">
        <v>119</v>
      </c>
      <c r="C109" s="7" t="s">
        <v>6</v>
      </c>
      <c r="D109" s="7">
        <v>1</v>
      </c>
      <c r="E109" s="7">
        <v>2</v>
      </c>
      <c r="F109" s="7" t="s">
        <v>36</v>
      </c>
      <c r="G109" s="8">
        <v>267.7</v>
      </c>
      <c r="H109" s="7"/>
      <c r="J109" s="1">
        <f>VLOOKUP(Таблица1[[#This Row],[Марка]],'[4]ВОМ-1'!$B$3:$F$573,5,0)</f>
        <v>267.7</v>
      </c>
      <c r="K109" s="16">
        <f>Таблица1[[#This Row],[Масса по ОВ
(общая)]]-J109</f>
        <v>0</v>
      </c>
    </row>
    <row r="110" spans="1:11" x14ac:dyDescent="0.3">
      <c r="A110" s="7">
        <v>109</v>
      </c>
      <c r="B110" s="15" t="s">
        <v>120</v>
      </c>
      <c r="C110" s="7" t="s">
        <v>6</v>
      </c>
      <c r="D110" s="7">
        <v>1</v>
      </c>
      <c r="E110" s="7">
        <v>2</v>
      </c>
      <c r="F110" s="7" t="s">
        <v>36</v>
      </c>
      <c r="G110" s="8">
        <v>267.7</v>
      </c>
      <c r="H110" s="7"/>
      <c r="J110" s="1">
        <f>VLOOKUP(Таблица1[[#This Row],[Марка]],'[4]ВОМ-1'!$B$3:$F$573,5,0)</f>
        <v>267.7</v>
      </c>
      <c r="K110" s="16">
        <f>Таблица1[[#This Row],[Масса по ОВ
(общая)]]-J110</f>
        <v>0</v>
      </c>
    </row>
    <row r="111" spans="1:11" x14ac:dyDescent="0.3">
      <c r="A111" s="7">
        <v>110</v>
      </c>
      <c r="B111" s="15" t="s">
        <v>19</v>
      </c>
      <c r="C111" s="7" t="s">
        <v>6</v>
      </c>
      <c r="D111" s="7">
        <v>1</v>
      </c>
      <c r="E111" s="7">
        <v>2</v>
      </c>
      <c r="F111" s="7" t="s">
        <v>36</v>
      </c>
      <c r="G111" s="8">
        <v>1198.7</v>
      </c>
      <c r="H111" s="7"/>
      <c r="J111" s="1">
        <f>VLOOKUP(Таблица1[[#This Row],[Марка]],'[4]ВОМ-1'!$B$3:$F$573,5,0)</f>
        <v>1198.7</v>
      </c>
      <c r="K111" s="16">
        <f>Таблица1[[#This Row],[Масса по ОВ
(общая)]]-J111</f>
        <v>0</v>
      </c>
    </row>
    <row r="112" spans="1:11" x14ac:dyDescent="0.3">
      <c r="A112" s="7">
        <v>111</v>
      </c>
      <c r="B112" s="15" t="s">
        <v>121</v>
      </c>
      <c r="C112" s="7" t="s">
        <v>6</v>
      </c>
      <c r="D112" s="7">
        <v>1</v>
      </c>
      <c r="E112" s="7">
        <v>2</v>
      </c>
      <c r="F112" s="7" t="s">
        <v>36</v>
      </c>
      <c r="G112" s="8">
        <v>258.10000000000002</v>
      </c>
      <c r="H112" s="7"/>
      <c r="J112" s="1">
        <f>VLOOKUP(Таблица1[[#This Row],[Марка]],'[4]ВОМ-1'!$B$3:$F$573,5,0)</f>
        <v>258.10000000000002</v>
      </c>
      <c r="K112" s="16">
        <f>Таблица1[[#This Row],[Масса по ОВ
(общая)]]-J112</f>
        <v>0</v>
      </c>
    </row>
    <row r="113" spans="1:11" x14ac:dyDescent="0.3">
      <c r="A113" s="7">
        <v>112</v>
      </c>
      <c r="B113" s="15" t="s">
        <v>122</v>
      </c>
      <c r="C113" s="7" t="s">
        <v>6</v>
      </c>
      <c r="D113" s="7">
        <v>1</v>
      </c>
      <c r="E113" s="7">
        <v>2</v>
      </c>
      <c r="F113" s="7" t="s">
        <v>36</v>
      </c>
      <c r="G113" s="8">
        <v>1235.2</v>
      </c>
      <c r="H113" s="7"/>
      <c r="J113" s="1">
        <f>VLOOKUP(Таблица1[[#This Row],[Марка]],'[4]ВОМ-1'!$B$3:$F$573,5,0)</f>
        <v>1235.2</v>
      </c>
      <c r="K113" s="16">
        <f>Таблица1[[#This Row],[Масса по ОВ
(общая)]]-J113</f>
        <v>0</v>
      </c>
    </row>
    <row r="114" spans="1:11" x14ac:dyDescent="0.3">
      <c r="A114" s="7">
        <v>113</v>
      </c>
      <c r="B114" s="15" t="s">
        <v>123</v>
      </c>
      <c r="C114" s="7" t="s">
        <v>6</v>
      </c>
      <c r="D114" s="7">
        <v>2</v>
      </c>
      <c r="E114" s="7">
        <v>2</v>
      </c>
      <c r="F114" s="7" t="s">
        <v>36</v>
      </c>
      <c r="G114" s="8">
        <v>451.2</v>
      </c>
      <c r="H114" s="7"/>
      <c r="J114" s="1">
        <f>VLOOKUP(Таблица1[[#This Row],[Марка]],'[4]ВОМ-1'!$B$3:$F$573,5,0)</f>
        <v>451.2</v>
      </c>
      <c r="K114" s="16">
        <f>Таблица1[[#This Row],[Масса по ОВ
(общая)]]-J114</f>
        <v>0</v>
      </c>
    </row>
    <row r="115" spans="1:11" x14ac:dyDescent="0.3">
      <c r="A115" s="7">
        <v>114</v>
      </c>
      <c r="B115" s="15" t="s">
        <v>20</v>
      </c>
      <c r="C115" s="7" t="s">
        <v>6</v>
      </c>
      <c r="D115" s="7">
        <v>1</v>
      </c>
      <c r="E115" s="7">
        <v>2</v>
      </c>
      <c r="F115" s="7" t="s">
        <v>36</v>
      </c>
      <c r="G115" s="8">
        <v>1198.7</v>
      </c>
      <c r="H115" s="7"/>
      <c r="J115" s="1">
        <f>VLOOKUP(Таблица1[[#This Row],[Марка]],'[4]ВОМ-1'!$B$3:$F$573,5,0)</f>
        <v>1198.7</v>
      </c>
      <c r="K115" s="16">
        <f>Таблица1[[#This Row],[Масса по ОВ
(общая)]]-J115</f>
        <v>0</v>
      </c>
    </row>
    <row r="116" spans="1:11" x14ac:dyDescent="0.3">
      <c r="A116" s="7">
        <v>115</v>
      </c>
      <c r="B116" s="15" t="s">
        <v>124</v>
      </c>
      <c r="C116" s="7" t="s">
        <v>6</v>
      </c>
      <c r="D116" s="7">
        <v>1</v>
      </c>
      <c r="E116" s="7">
        <v>2</v>
      </c>
      <c r="F116" s="7" t="s">
        <v>36</v>
      </c>
      <c r="G116" s="8">
        <v>258.10000000000002</v>
      </c>
      <c r="H116" s="7"/>
      <c r="J116" s="1">
        <f>VLOOKUP(Таблица1[[#This Row],[Марка]],'[4]ВОМ-1'!$B$3:$F$573,5,0)</f>
        <v>258.10000000000002</v>
      </c>
      <c r="K116" s="16">
        <f>Таблица1[[#This Row],[Масса по ОВ
(общая)]]-J116</f>
        <v>0</v>
      </c>
    </row>
    <row r="117" spans="1:11" x14ac:dyDescent="0.3">
      <c r="A117" s="7">
        <v>116</v>
      </c>
      <c r="B117" s="15" t="s">
        <v>125</v>
      </c>
      <c r="C117" s="7" t="s">
        <v>6</v>
      </c>
      <c r="D117" s="7">
        <v>1</v>
      </c>
      <c r="E117" s="7">
        <v>2</v>
      </c>
      <c r="F117" s="7" t="s">
        <v>36</v>
      </c>
      <c r="G117" s="8">
        <v>1235.2</v>
      </c>
      <c r="H117" s="7"/>
      <c r="J117" s="1">
        <f>VLOOKUP(Таблица1[[#This Row],[Марка]],'[4]ВОМ-1'!$B$3:$F$573,5,0)</f>
        <v>1235.2</v>
      </c>
      <c r="K117" s="16">
        <f>Таблица1[[#This Row],[Масса по ОВ
(общая)]]-J117</f>
        <v>0</v>
      </c>
    </row>
    <row r="118" spans="1:11" x14ac:dyDescent="0.3">
      <c r="A118" s="7">
        <v>117</v>
      </c>
      <c r="B118" s="15" t="s">
        <v>126</v>
      </c>
      <c r="C118" s="7" t="s">
        <v>6</v>
      </c>
      <c r="D118" s="7">
        <v>2</v>
      </c>
      <c r="E118" s="7">
        <v>2</v>
      </c>
      <c r="F118" s="7" t="s">
        <v>36</v>
      </c>
      <c r="G118" s="8">
        <v>451.2</v>
      </c>
      <c r="H118" s="7"/>
      <c r="J118" s="1">
        <f>VLOOKUP(Таблица1[[#This Row],[Марка]],'[4]ВОМ-1'!$B$3:$F$573,5,0)</f>
        <v>451.2</v>
      </c>
      <c r="K118" s="16">
        <f>Таблица1[[#This Row],[Масса по ОВ
(общая)]]-J118</f>
        <v>0</v>
      </c>
    </row>
    <row r="119" spans="1:11" x14ac:dyDescent="0.3">
      <c r="A119" s="7">
        <v>118</v>
      </c>
      <c r="B119" s="15" t="s">
        <v>21</v>
      </c>
      <c r="C119" s="7" t="s">
        <v>6</v>
      </c>
      <c r="D119" s="7">
        <v>4</v>
      </c>
      <c r="E119" s="7">
        <v>2</v>
      </c>
      <c r="F119" s="7" t="s">
        <v>36</v>
      </c>
      <c r="G119" s="8">
        <v>4761.6000000000004</v>
      </c>
      <c r="H119" s="7"/>
      <c r="J119" s="1">
        <f>VLOOKUP(Таблица1[[#This Row],[Марка]],'[4]ВОМ-1'!$B$3:$F$573,5,0)</f>
        <v>4761.6000000000004</v>
      </c>
      <c r="K119" s="16">
        <f>Таблица1[[#This Row],[Масса по ОВ
(общая)]]-J119</f>
        <v>0</v>
      </c>
    </row>
    <row r="120" spans="1:11" x14ac:dyDescent="0.3">
      <c r="A120" s="7">
        <v>119</v>
      </c>
      <c r="B120" s="15" t="s">
        <v>127</v>
      </c>
      <c r="C120" s="7" t="s">
        <v>6</v>
      </c>
      <c r="D120" s="7">
        <v>4</v>
      </c>
      <c r="E120" s="7">
        <v>2</v>
      </c>
      <c r="F120" s="7" t="s">
        <v>36</v>
      </c>
      <c r="G120" s="8">
        <v>988</v>
      </c>
      <c r="H120" s="7"/>
      <c r="J120" s="1">
        <f>VLOOKUP(Таблица1[[#This Row],[Марка]],'[4]ВОМ-1'!$B$3:$F$573,5,0)</f>
        <v>988</v>
      </c>
      <c r="K120" s="16">
        <f>Таблица1[[#This Row],[Масса по ОВ
(общая)]]-J120</f>
        <v>0</v>
      </c>
    </row>
    <row r="121" spans="1:11" x14ac:dyDescent="0.3">
      <c r="A121" s="7">
        <v>120</v>
      </c>
      <c r="B121" s="15" t="s">
        <v>65</v>
      </c>
      <c r="C121" s="7" t="s">
        <v>6</v>
      </c>
      <c r="D121" s="7">
        <v>1</v>
      </c>
      <c r="E121" s="7">
        <v>2</v>
      </c>
      <c r="F121" s="7" t="s">
        <v>36</v>
      </c>
      <c r="G121" s="8">
        <v>1589.2</v>
      </c>
      <c r="H121" s="7"/>
      <c r="J121" s="1">
        <f>VLOOKUP(Таблица1[[#This Row],[Марка]],'[4]ВОМ-1'!$B$3:$F$573,5,0)</f>
        <v>1589.2</v>
      </c>
      <c r="K121" s="16">
        <f>Таблица1[[#This Row],[Масса по ОВ
(общая)]]-J121</f>
        <v>0</v>
      </c>
    </row>
    <row r="122" spans="1:11" x14ac:dyDescent="0.3">
      <c r="A122" s="7">
        <v>121</v>
      </c>
      <c r="B122" s="15" t="s">
        <v>128</v>
      </c>
      <c r="C122" s="7" t="s">
        <v>6</v>
      </c>
      <c r="D122" s="7">
        <v>1</v>
      </c>
      <c r="E122" s="7">
        <v>2</v>
      </c>
      <c r="F122" s="7" t="s">
        <v>36</v>
      </c>
      <c r="G122" s="8">
        <v>1611.2</v>
      </c>
      <c r="H122" s="7"/>
      <c r="J122" s="1">
        <f>VLOOKUP(Таблица1[[#This Row],[Марка]],'[4]ВОМ-1'!$B$3:$F$573,5,0)</f>
        <v>1611.2</v>
      </c>
      <c r="K122" s="16">
        <f>Таблица1[[#This Row],[Масса по ОВ
(общая)]]-J122</f>
        <v>0</v>
      </c>
    </row>
    <row r="123" spans="1:11" x14ac:dyDescent="0.3">
      <c r="A123" s="7">
        <v>122</v>
      </c>
      <c r="B123" s="15" t="s">
        <v>68</v>
      </c>
      <c r="C123" s="7" t="s">
        <v>6</v>
      </c>
      <c r="D123" s="7">
        <v>1</v>
      </c>
      <c r="E123" s="7">
        <v>2</v>
      </c>
      <c r="F123" s="7" t="s">
        <v>36</v>
      </c>
      <c r="G123" s="8">
        <v>1497</v>
      </c>
      <c r="H123" s="7"/>
      <c r="J123" s="1">
        <f>VLOOKUP(Таблица1[[#This Row],[Марка]],'[4]ВОМ-1'!$B$3:$F$573,5,0)</f>
        <v>1497</v>
      </c>
      <c r="K123" s="16">
        <f>Таблица1[[#This Row],[Масса по ОВ
(общая)]]-J123</f>
        <v>0</v>
      </c>
    </row>
    <row r="124" spans="1:11" x14ac:dyDescent="0.3">
      <c r="A124" s="7">
        <v>123</v>
      </c>
      <c r="B124" s="15" t="s">
        <v>55</v>
      </c>
      <c r="C124" s="7" t="s">
        <v>6</v>
      </c>
      <c r="D124" s="7">
        <v>1</v>
      </c>
      <c r="E124" s="7">
        <v>2</v>
      </c>
      <c r="F124" s="7" t="s">
        <v>36</v>
      </c>
      <c r="G124" s="8">
        <v>1524.6</v>
      </c>
      <c r="H124" s="7"/>
      <c r="J124" s="1">
        <f>VLOOKUP(Таблица1[[#This Row],[Марка]],'[4]ВОМ-1'!$B$3:$F$573,5,0)</f>
        <v>1524.6</v>
      </c>
      <c r="K124" s="16">
        <f>Таблица1[[#This Row],[Масса по ОВ
(общая)]]-J124</f>
        <v>0</v>
      </c>
    </row>
    <row r="125" spans="1:11" x14ac:dyDescent="0.3">
      <c r="A125" s="7">
        <v>124</v>
      </c>
      <c r="B125" s="15" t="s">
        <v>66</v>
      </c>
      <c r="C125" s="7" t="s">
        <v>6</v>
      </c>
      <c r="D125" s="7">
        <v>2</v>
      </c>
      <c r="E125" s="7">
        <v>2</v>
      </c>
      <c r="F125" s="7" t="s">
        <v>36</v>
      </c>
      <c r="G125" s="8">
        <v>2967.4</v>
      </c>
      <c r="H125" s="7"/>
      <c r="J125" s="1">
        <f>VLOOKUP(Таблица1[[#This Row],[Марка]],'[4]ВОМ-1'!$B$3:$F$573,5,0)</f>
        <v>2967.4</v>
      </c>
      <c r="K125" s="16">
        <f>Таблица1[[#This Row],[Масса по ОВ
(общая)]]-J125</f>
        <v>0</v>
      </c>
    </row>
    <row r="126" spans="1:11" x14ac:dyDescent="0.3">
      <c r="A126" s="7">
        <v>125</v>
      </c>
      <c r="B126" s="15" t="s">
        <v>57</v>
      </c>
      <c r="C126" s="7" t="s">
        <v>6</v>
      </c>
      <c r="D126" s="7">
        <v>1</v>
      </c>
      <c r="E126" s="7">
        <v>2</v>
      </c>
      <c r="F126" s="7" t="s">
        <v>36</v>
      </c>
      <c r="G126" s="8">
        <v>1511.5</v>
      </c>
      <c r="H126" s="7"/>
      <c r="J126" s="1">
        <f>VLOOKUP(Таблица1[[#This Row],[Марка]],'[4]ВОМ-1'!$B$3:$F$573,5,0)</f>
        <v>1511.5</v>
      </c>
      <c r="K126" s="16">
        <f>Таблица1[[#This Row],[Масса по ОВ
(общая)]]-J126</f>
        <v>0</v>
      </c>
    </row>
    <row r="127" spans="1:11" x14ac:dyDescent="0.3">
      <c r="A127" s="7">
        <v>126</v>
      </c>
      <c r="B127" s="15" t="s">
        <v>58</v>
      </c>
      <c r="C127" s="7" t="s">
        <v>6</v>
      </c>
      <c r="D127" s="7">
        <v>1</v>
      </c>
      <c r="E127" s="7">
        <v>2</v>
      </c>
      <c r="F127" s="7" t="s">
        <v>36</v>
      </c>
      <c r="G127" s="8">
        <v>1526.6</v>
      </c>
      <c r="H127" s="7"/>
      <c r="J127" s="1">
        <f>VLOOKUP(Таблица1[[#This Row],[Марка]],'[4]ВОМ-1'!$B$3:$F$573,5,0)</f>
        <v>1526.6</v>
      </c>
      <c r="K127" s="16">
        <f>Таблица1[[#This Row],[Масса по ОВ
(общая)]]-J127</f>
        <v>0</v>
      </c>
    </row>
    <row r="128" spans="1:11" x14ac:dyDescent="0.3">
      <c r="A128" s="7">
        <v>127</v>
      </c>
      <c r="B128" s="15" t="s">
        <v>64</v>
      </c>
      <c r="C128" s="7" t="s">
        <v>6</v>
      </c>
      <c r="D128" s="7">
        <v>1</v>
      </c>
      <c r="E128" s="7">
        <v>2</v>
      </c>
      <c r="F128" s="7" t="s">
        <v>36</v>
      </c>
      <c r="G128" s="8">
        <v>1483.7</v>
      </c>
      <c r="H128" s="7"/>
      <c r="J128" s="1">
        <f>VLOOKUP(Таблица1[[#This Row],[Марка]],'[4]ВОМ-1'!$B$3:$F$573,5,0)</f>
        <v>1483.7</v>
      </c>
      <c r="K128" s="16">
        <f>Таблица1[[#This Row],[Масса по ОВ
(общая)]]-J128</f>
        <v>0</v>
      </c>
    </row>
    <row r="129" spans="1:11" x14ac:dyDescent="0.3">
      <c r="A129" s="7">
        <v>128</v>
      </c>
      <c r="B129" s="15" t="s">
        <v>62</v>
      </c>
      <c r="C129" s="7" t="s">
        <v>6</v>
      </c>
      <c r="D129" s="7">
        <v>1</v>
      </c>
      <c r="E129" s="7">
        <v>2</v>
      </c>
      <c r="F129" s="7" t="s">
        <v>36</v>
      </c>
      <c r="G129" s="8">
        <v>1521.2</v>
      </c>
      <c r="H129" s="7"/>
      <c r="J129" s="1">
        <f>VLOOKUP(Таблица1[[#This Row],[Марка]],'[4]ВОМ-1'!$B$3:$F$573,5,0)</f>
        <v>1521.2</v>
      </c>
      <c r="K129" s="16">
        <f>Таблица1[[#This Row],[Масса по ОВ
(общая)]]-J129</f>
        <v>0</v>
      </c>
    </row>
    <row r="130" spans="1:11" x14ac:dyDescent="0.3">
      <c r="A130" s="7">
        <v>129</v>
      </c>
      <c r="B130" s="15" t="s">
        <v>129</v>
      </c>
      <c r="C130" s="7" t="s">
        <v>6</v>
      </c>
      <c r="D130" s="7">
        <v>6</v>
      </c>
      <c r="E130" s="7">
        <v>2</v>
      </c>
      <c r="F130" s="7" t="s">
        <v>36</v>
      </c>
      <c r="G130" s="8">
        <v>1333.8000000000002</v>
      </c>
      <c r="H130" s="7"/>
      <c r="J130" s="1">
        <f>VLOOKUP(Таблица1[[#This Row],[Марка]],'[4]ВОМ-1'!$B$3:$F$573,5,0)</f>
        <v>1333.8</v>
      </c>
      <c r="K130" s="16">
        <f>Таблица1[[#This Row],[Масса по ОВ
(общая)]]-J130</f>
        <v>0</v>
      </c>
    </row>
    <row r="131" spans="1:11" x14ac:dyDescent="0.3">
      <c r="A131" s="7">
        <v>130</v>
      </c>
      <c r="B131" s="15" t="s">
        <v>130</v>
      </c>
      <c r="C131" s="7" t="s">
        <v>6</v>
      </c>
      <c r="D131" s="7">
        <v>6</v>
      </c>
      <c r="E131" s="7">
        <v>2</v>
      </c>
      <c r="F131" s="7" t="s">
        <v>36</v>
      </c>
      <c r="G131" s="8">
        <v>1337.4</v>
      </c>
      <c r="H131" s="7"/>
      <c r="J131" s="1">
        <f>VLOOKUP(Таблица1[[#This Row],[Марка]],'[4]ВОМ-1'!$B$3:$F$573,5,0)</f>
        <v>1337.4</v>
      </c>
      <c r="K131" s="16">
        <f>Таблица1[[#This Row],[Масса по ОВ
(общая)]]-J131</f>
        <v>0</v>
      </c>
    </row>
    <row r="132" spans="1:11" x14ac:dyDescent="0.3">
      <c r="A132" s="7">
        <v>131</v>
      </c>
      <c r="B132" s="15" t="s">
        <v>131</v>
      </c>
      <c r="C132" s="7" t="s">
        <v>6</v>
      </c>
      <c r="D132" s="7">
        <v>1</v>
      </c>
      <c r="E132" s="7">
        <v>2</v>
      </c>
      <c r="F132" s="7" t="s">
        <v>36</v>
      </c>
      <c r="G132" s="8">
        <v>231.3</v>
      </c>
      <c r="H132" s="7"/>
      <c r="J132" s="1">
        <f>VLOOKUP(Таблица1[[#This Row],[Марка]],'[4]ВОМ-1'!$B$3:$F$573,5,0)</f>
        <v>231.3</v>
      </c>
      <c r="K132" s="16">
        <f>Таблица1[[#This Row],[Масса по ОВ
(общая)]]-J132</f>
        <v>0</v>
      </c>
    </row>
    <row r="133" spans="1:11" x14ac:dyDescent="0.3">
      <c r="A133" s="7">
        <v>132</v>
      </c>
      <c r="B133" s="15" t="s">
        <v>132</v>
      </c>
      <c r="C133" s="7" t="s">
        <v>6</v>
      </c>
      <c r="D133" s="7">
        <v>1</v>
      </c>
      <c r="E133" s="7">
        <v>2</v>
      </c>
      <c r="F133" s="7" t="s">
        <v>36</v>
      </c>
      <c r="G133" s="8">
        <v>231.8</v>
      </c>
      <c r="H133" s="7"/>
      <c r="J133" s="1">
        <f>VLOOKUP(Таблица1[[#This Row],[Марка]],'[4]ВОМ-1'!$B$3:$F$573,5,0)</f>
        <v>231.8</v>
      </c>
      <c r="K133" s="16">
        <f>Таблица1[[#This Row],[Масса по ОВ
(общая)]]-J133</f>
        <v>0</v>
      </c>
    </row>
    <row r="134" spans="1:11" x14ac:dyDescent="0.3">
      <c r="A134" s="7">
        <v>133</v>
      </c>
      <c r="B134" s="15" t="s">
        <v>133</v>
      </c>
      <c r="C134" s="7" t="s">
        <v>6</v>
      </c>
      <c r="D134" s="7">
        <v>1</v>
      </c>
      <c r="E134" s="7">
        <v>2</v>
      </c>
      <c r="F134" s="7" t="s">
        <v>36</v>
      </c>
      <c r="G134" s="8">
        <v>232.6</v>
      </c>
      <c r="H134" s="7"/>
      <c r="J134" s="1">
        <f>VLOOKUP(Таблица1[[#This Row],[Марка]],'[4]ВОМ-1'!$B$3:$F$573,5,0)</f>
        <v>232.6</v>
      </c>
      <c r="K134" s="16">
        <f>Таблица1[[#This Row],[Масса по ОВ
(общая)]]-J134</f>
        <v>0</v>
      </c>
    </row>
    <row r="135" spans="1:11" x14ac:dyDescent="0.3">
      <c r="A135" s="7">
        <v>134</v>
      </c>
      <c r="B135" s="15" t="s">
        <v>134</v>
      </c>
      <c r="C135" s="7" t="s">
        <v>6</v>
      </c>
      <c r="D135" s="7">
        <v>1</v>
      </c>
      <c r="E135" s="7">
        <v>2</v>
      </c>
      <c r="F135" s="7" t="s">
        <v>36</v>
      </c>
      <c r="G135" s="8">
        <v>242.1</v>
      </c>
      <c r="H135" s="7"/>
      <c r="J135" s="1">
        <f>VLOOKUP(Таблица1[[#This Row],[Марка]],'[4]ВОМ-1'!$B$3:$F$573,5,0)</f>
        <v>242.1</v>
      </c>
      <c r="K135" s="16">
        <f>Таблица1[[#This Row],[Масса по ОВ
(общая)]]-J135</f>
        <v>0</v>
      </c>
    </row>
    <row r="136" spans="1:11" x14ac:dyDescent="0.3">
      <c r="A136" s="7">
        <v>135</v>
      </c>
      <c r="B136" s="15" t="s">
        <v>135</v>
      </c>
      <c r="C136" s="7" t="s">
        <v>6</v>
      </c>
      <c r="D136" s="7">
        <v>1</v>
      </c>
      <c r="E136" s="7">
        <v>2</v>
      </c>
      <c r="F136" s="7" t="s">
        <v>36</v>
      </c>
      <c r="G136" s="8">
        <v>231.3</v>
      </c>
      <c r="H136" s="7"/>
      <c r="J136" s="1">
        <f>VLOOKUP(Таблица1[[#This Row],[Марка]],'[4]ВОМ-1'!$B$3:$F$573,5,0)</f>
        <v>231.3</v>
      </c>
      <c r="K136" s="16">
        <f>Таблица1[[#This Row],[Масса по ОВ
(общая)]]-J136</f>
        <v>0</v>
      </c>
    </row>
    <row r="137" spans="1:11" x14ac:dyDescent="0.3">
      <c r="A137" s="7">
        <v>136</v>
      </c>
      <c r="B137" s="15" t="s">
        <v>136</v>
      </c>
      <c r="C137" s="7" t="s">
        <v>6</v>
      </c>
      <c r="D137" s="7">
        <v>1</v>
      </c>
      <c r="E137" s="7">
        <v>2</v>
      </c>
      <c r="F137" s="7" t="s">
        <v>36</v>
      </c>
      <c r="G137" s="8">
        <v>231.8</v>
      </c>
      <c r="H137" s="7"/>
      <c r="J137" s="1">
        <f>VLOOKUP(Таблица1[[#This Row],[Марка]],'[4]ВОМ-1'!$B$3:$F$573,5,0)</f>
        <v>231.8</v>
      </c>
      <c r="K137" s="16">
        <f>Таблица1[[#This Row],[Масса по ОВ
(общая)]]-J137</f>
        <v>0</v>
      </c>
    </row>
    <row r="138" spans="1:11" x14ac:dyDescent="0.3">
      <c r="A138" s="7">
        <v>137</v>
      </c>
      <c r="B138" s="15" t="s">
        <v>137</v>
      </c>
      <c r="C138" s="7" t="s">
        <v>6</v>
      </c>
      <c r="D138" s="7">
        <v>1</v>
      </c>
      <c r="E138" s="7">
        <v>2</v>
      </c>
      <c r="F138" s="7" t="s">
        <v>36</v>
      </c>
      <c r="G138" s="8">
        <v>205.9</v>
      </c>
      <c r="H138" s="7"/>
      <c r="J138" s="1">
        <f>VLOOKUP(Таблица1[[#This Row],[Марка]],'[4]ВОМ-1'!$B$3:$F$573,5,0)</f>
        <v>205.9</v>
      </c>
      <c r="K138" s="16">
        <f>Таблица1[[#This Row],[Масса по ОВ
(общая)]]-J138</f>
        <v>0</v>
      </c>
    </row>
    <row r="139" spans="1:11" x14ac:dyDescent="0.3">
      <c r="A139" s="7">
        <v>138</v>
      </c>
      <c r="B139" s="15" t="s">
        <v>138</v>
      </c>
      <c r="C139" s="7" t="s">
        <v>6</v>
      </c>
      <c r="D139" s="7">
        <v>1</v>
      </c>
      <c r="E139" s="7">
        <v>2</v>
      </c>
      <c r="F139" s="7" t="s">
        <v>36</v>
      </c>
      <c r="G139" s="8">
        <v>324.7</v>
      </c>
      <c r="H139" s="7"/>
      <c r="J139" s="1">
        <f>VLOOKUP(Таблица1[[#This Row],[Марка]],'[4]ВОМ-1'!$B$3:$F$573,5,0)</f>
        <v>324.7</v>
      </c>
      <c r="K139" s="16">
        <f>Таблица1[[#This Row],[Масса по ОВ
(общая)]]-J139</f>
        <v>0</v>
      </c>
    </row>
    <row r="140" spans="1:11" x14ac:dyDescent="0.3">
      <c r="A140" s="7">
        <v>139</v>
      </c>
      <c r="B140" s="15" t="s">
        <v>139</v>
      </c>
      <c r="C140" s="7" t="s">
        <v>6</v>
      </c>
      <c r="D140" s="7">
        <v>4</v>
      </c>
      <c r="E140" s="7">
        <v>2</v>
      </c>
      <c r="F140" s="7" t="s">
        <v>36</v>
      </c>
      <c r="G140" s="8">
        <v>267.60000000000002</v>
      </c>
      <c r="H140" s="7"/>
      <c r="J140" s="1">
        <f>VLOOKUP(Таблица1[[#This Row],[Марка]],'[4]ВОМ-1'!$B$3:$F$573,5,0)</f>
        <v>267.60000000000002</v>
      </c>
      <c r="K140" s="16">
        <f>Таблица1[[#This Row],[Масса по ОВ
(общая)]]-J140</f>
        <v>0</v>
      </c>
    </row>
    <row r="141" spans="1:11" x14ac:dyDescent="0.3">
      <c r="A141" s="7">
        <v>140</v>
      </c>
      <c r="B141" s="15" t="s">
        <v>140</v>
      </c>
      <c r="C141" s="7" t="s">
        <v>143</v>
      </c>
      <c r="D141" s="7">
        <v>1</v>
      </c>
      <c r="E141" s="7">
        <v>2</v>
      </c>
      <c r="F141" s="7" t="s">
        <v>36</v>
      </c>
      <c r="G141" s="8">
        <v>1471.5</v>
      </c>
      <c r="H141" s="7"/>
      <c r="J141" s="1">
        <f>VLOOKUP(Таблица1[[#This Row],[Марка]],'[4]ВОМ-1'!$B$3:$F$573,5,0)</f>
        <v>1471.5</v>
      </c>
      <c r="K141" s="16">
        <f>Таблица1[[#This Row],[Масса по ОВ
(общая)]]-J141</f>
        <v>0</v>
      </c>
    </row>
    <row r="142" spans="1:11" x14ac:dyDescent="0.3">
      <c r="A142" s="7">
        <v>141</v>
      </c>
      <c r="B142" s="15" t="s">
        <v>141</v>
      </c>
      <c r="C142" s="7" t="s">
        <v>143</v>
      </c>
      <c r="D142" s="7">
        <v>7</v>
      </c>
      <c r="E142" s="7">
        <v>2</v>
      </c>
      <c r="F142" s="7" t="s">
        <v>36</v>
      </c>
      <c r="G142" s="8">
        <v>10300.5</v>
      </c>
      <c r="H142" s="7"/>
      <c r="J142" s="1">
        <f>VLOOKUP(Таблица1[[#This Row],[Марка]],'[4]ВОМ-1'!$B$3:$F$573,5,0)</f>
        <v>10300.5</v>
      </c>
      <c r="K142" s="16">
        <f>Таблица1[[#This Row],[Масса по ОВ
(общая)]]-J142</f>
        <v>0</v>
      </c>
    </row>
    <row r="143" spans="1:11" x14ac:dyDescent="0.3">
      <c r="A143" s="7">
        <v>142</v>
      </c>
      <c r="B143" s="15" t="s">
        <v>142</v>
      </c>
      <c r="C143" s="7" t="s">
        <v>143</v>
      </c>
      <c r="D143" s="7">
        <v>1</v>
      </c>
      <c r="E143" s="7">
        <v>2</v>
      </c>
      <c r="F143" s="7" t="s">
        <v>36</v>
      </c>
      <c r="G143" s="8">
        <v>1401</v>
      </c>
      <c r="H143" s="7"/>
      <c r="J143" s="1">
        <f>VLOOKUP(Таблица1[[#This Row],[Марка]],'[4]ВОМ-1'!$B$3:$F$573,5,0)</f>
        <v>1401</v>
      </c>
      <c r="K143" s="16">
        <f>Таблица1[[#This Row],[Масса по ОВ
(общая)]]-J143</f>
        <v>0</v>
      </c>
    </row>
    <row r="144" spans="1:11" x14ac:dyDescent="0.3">
      <c r="A144" s="7">
        <v>143</v>
      </c>
      <c r="B144" s="15" t="s">
        <v>144</v>
      </c>
      <c r="C144" s="7" t="s">
        <v>6</v>
      </c>
      <c r="D144" s="7">
        <v>1</v>
      </c>
      <c r="E144" s="7" t="s">
        <v>151</v>
      </c>
      <c r="F144" s="7" t="s">
        <v>36</v>
      </c>
      <c r="G144" s="8">
        <v>4536</v>
      </c>
      <c r="H144" s="7"/>
      <c r="J144" s="1">
        <f>VLOOKUP(Таблица1[[#This Row],[Марка]],'[4]ВОМ-1'!$B$3:$F$573,5,0)</f>
        <v>4536</v>
      </c>
      <c r="K144" s="16">
        <f>Таблица1[[#This Row],[Масса по ОВ
(общая)]]-J144</f>
        <v>0</v>
      </c>
    </row>
    <row r="145" spans="1:11" x14ac:dyDescent="0.3">
      <c r="A145" s="7">
        <v>144</v>
      </c>
      <c r="B145" s="15" t="s">
        <v>145</v>
      </c>
      <c r="C145" s="7" t="s">
        <v>6</v>
      </c>
      <c r="D145" s="7">
        <v>1</v>
      </c>
      <c r="E145" s="7" t="s">
        <v>151</v>
      </c>
      <c r="F145" s="7" t="s">
        <v>36</v>
      </c>
      <c r="G145" s="8">
        <v>4551.2</v>
      </c>
      <c r="H145" s="7"/>
      <c r="J145" s="1">
        <f>VLOOKUP(Таблица1[[#This Row],[Марка]],'[4]ВОМ-1'!$B$3:$F$573,5,0)</f>
        <v>13653.6</v>
      </c>
      <c r="K145" s="16">
        <f>Таблица1[[#This Row],[Масса по ОВ
(общая)]]-J145</f>
        <v>-9102.4000000000015</v>
      </c>
    </row>
    <row r="146" spans="1:11" x14ac:dyDescent="0.3">
      <c r="A146" s="7">
        <v>145</v>
      </c>
      <c r="B146" s="15" t="s">
        <v>146</v>
      </c>
      <c r="C146" s="7" t="s">
        <v>6</v>
      </c>
      <c r="D146" s="7">
        <v>1</v>
      </c>
      <c r="E146" s="7" t="s">
        <v>151</v>
      </c>
      <c r="F146" s="7" t="s">
        <v>36</v>
      </c>
      <c r="G146" s="8">
        <v>4416.3</v>
      </c>
      <c r="H146" s="7"/>
      <c r="J146" s="1">
        <f>VLOOKUP(Таблица1[[#This Row],[Марка]],'[4]ВОМ-1'!$B$3:$F$573,5,0)</f>
        <v>4416.3</v>
      </c>
      <c r="K146" s="16">
        <f>Таблица1[[#This Row],[Масса по ОВ
(общая)]]-J146</f>
        <v>0</v>
      </c>
    </row>
    <row r="147" spans="1:11" x14ac:dyDescent="0.3">
      <c r="A147" s="7">
        <v>146</v>
      </c>
      <c r="B147" s="15" t="s">
        <v>147</v>
      </c>
      <c r="C147" s="7" t="s">
        <v>6</v>
      </c>
      <c r="D147" s="7">
        <v>1</v>
      </c>
      <c r="E147" s="7" t="s">
        <v>151</v>
      </c>
      <c r="F147" s="7" t="s">
        <v>36</v>
      </c>
      <c r="G147" s="8">
        <v>3796.9</v>
      </c>
      <c r="H147" s="7"/>
      <c r="J147" s="1">
        <f>VLOOKUP(Таблица1[[#This Row],[Марка]],'[4]ВОМ-1'!$B$3:$F$573,5,0)</f>
        <v>3796.9</v>
      </c>
      <c r="K147" s="16">
        <f>Таблица1[[#This Row],[Масса по ОВ
(общая)]]-J147</f>
        <v>0</v>
      </c>
    </row>
    <row r="148" spans="1:11" x14ac:dyDescent="0.3">
      <c r="A148" s="7">
        <v>147</v>
      </c>
      <c r="B148" s="15" t="s">
        <v>11</v>
      </c>
      <c r="C148" s="7" t="s">
        <v>6</v>
      </c>
      <c r="D148" s="7">
        <v>1</v>
      </c>
      <c r="E148" s="7" t="s">
        <v>151</v>
      </c>
      <c r="F148" s="7" t="s">
        <v>36</v>
      </c>
      <c r="G148" s="8">
        <v>3763.7</v>
      </c>
      <c r="H148" s="7"/>
      <c r="J148" s="1">
        <f>VLOOKUP(Таблица1[[#This Row],[Марка]],'[4]ВОМ-1'!$B$3:$F$573,5,0)</f>
        <v>18818.5</v>
      </c>
      <c r="K148" s="16">
        <f>Таблица1[[#This Row],[Масса по ОВ
(общая)]]-J148</f>
        <v>-15054.8</v>
      </c>
    </row>
    <row r="149" spans="1:11" x14ac:dyDescent="0.3">
      <c r="A149" s="7">
        <v>148</v>
      </c>
      <c r="B149" s="7" t="s">
        <v>26</v>
      </c>
      <c r="C149" s="7" t="s">
        <v>6</v>
      </c>
      <c r="D149" s="7">
        <v>3</v>
      </c>
      <c r="E149" s="7" t="s">
        <v>151</v>
      </c>
      <c r="F149" s="7" t="s">
        <v>36</v>
      </c>
      <c r="G149" s="8">
        <v>13653.599999999999</v>
      </c>
      <c r="H149" s="7"/>
      <c r="J149" s="1" t="e">
        <f>VLOOKUP(Таблица1[[#This Row],[Марка]],'[4]ВОМ-1'!$B$3:$F$573,5,0)</f>
        <v>#N/A</v>
      </c>
      <c r="K149" s="16" t="e">
        <f>Таблица1[[#This Row],[Масса по ОВ
(общая)]]-J149</f>
        <v>#N/A</v>
      </c>
    </row>
    <row r="150" spans="1:11" x14ac:dyDescent="0.3">
      <c r="A150" s="7">
        <v>149</v>
      </c>
      <c r="B150" s="7" t="s">
        <v>148</v>
      </c>
      <c r="C150" s="7" t="s">
        <v>6</v>
      </c>
      <c r="D150" s="7">
        <v>2</v>
      </c>
      <c r="E150" s="7" t="s">
        <v>151</v>
      </c>
      <c r="F150" s="7" t="s">
        <v>36</v>
      </c>
      <c r="G150" s="8">
        <v>8850.4</v>
      </c>
      <c r="H150" s="7"/>
      <c r="J150" s="1" t="e">
        <f>VLOOKUP(Таблица1[[#This Row],[Марка]],'[4]ВОМ-1'!$B$3:$F$573,5,0)</f>
        <v>#N/A</v>
      </c>
      <c r="K150" s="16" t="e">
        <f>Таблица1[[#This Row],[Масса по ОВ
(общая)]]-J150</f>
        <v>#N/A</v>
      </c>
    </row>
    <row r="151" spans="1:11" x14ac:dyDescent="0.3">
      <c r="A151" s="7">
        <v>150</v>
      </c>
      <c r="B151" s="7" t="s">
        <v>30</v>
      </c>
      <c r="C151" s="7" t="s">
        <v>6</v>
      </c>
      <c r="D151" s="7">
        <v>7</v>
      </c>
      <c r="E151" s="7" t="s">
        <v>151</v>
      </c>
      <c r="F151" s="7" t="s">
        <v>36</v>
      </c>
      <c r="G151" s="8">
        <v>26345.899999999998</v>
      </c>
      <c r="H151" s="7"/>
      <c r="J151" s="1" t="e">
        <f>VLOOKUP(Таблица1[[#This Row],[Марка]],'[4]ВОМ-1'!$B$3:$F$573,5,0)</f>
        <v>#N/A</v>
      </c>
      <c r="K151" s="16" t="e">
        <f>Таблица1[[#This Row],[Масса по ОВ
(общая)]]-J151</f>
        <v>#N/A</v>
      </c>
    </row>
    <row r="152" spans="1:11" x14ac:dyDescent="0.3">
      <c r="A152" s="7">
        <v>151</v>
      </c>
      <c r="B152" s="7" t="s">
        <v>149</v>
      </c>
      <c r="C152" s="7" t="s">
        <v>6</v>
      </c>
      <c r="D152" s="7">
        <v>1</v>
      </c>
      <c r="E152" s="7" t="s">
        <v>151</v>
      </c>
      <c r="F152" s="7" t="s">
        <v>36</v>
      </c>
      <c r="G152" s="8">
        <v>4425.1000000000004</v>
      </c>
      <c r="H152" s="7"/>
      <c r="J152" s="1" t="e">
        <f>VLOOKUP(Таблица1[[#This Row],[Марка]],'[4]ВОМ-1'!$B$3:$F$573,5,0)</f>
        <v>#N/A</v>
      </c>
      <c r="K152" s="16" t="e">
        <f>Таблица1[[#This Row],[Масса по ОВ
(общая)]]-J152</f>
        <v>#N/A</v>
      </c>
    </row>
    <row r="153" spans="1:11" x14ac:dyDescent="0.3">
      <c r="A153" s="7">
        <v>152</v>
      </c>
      <c r="B153" s="15" t="s">
        <v>23</v>
      </c>
      <c r="C153" s="7" t="s">
        <v>6</v>
      </c>
      <c r="D153" s="7">
        <v>2</v>
      </c>
      <c r="E153" s="7" t="s">
        <v>151</v>
      </c>
      <c r="F153" s="7" t="s">
        <v>36</v>
      </c>
      <c r="G153" s="8">
        <v>7058.8</v>
      </c>
      <c r="H153" s="7"/>
      <c r="J153" s="1">
        <f>VLOOKUP(Таблица1[[#This Row],[Марка]],'[4]ВОМ-1'!$B$3:$F$573,5,0)</f>
        <v>12352.9</v>
      </c>
      <c r="K153" s="16">
        <f>Таблица1[[#This Row],[Масса по ОВ
(общая)]]-J153</f>
        <v>-5294.0999999999995</v>
      </c>
    </row>
    <row r="156" spans="1:11" ht="14.4" x14ac:dyDescent="0.3">
      <c r="F156" s="9" t="s">
        <v>50</v>
      </c>
      <c r="G156" s="10">
        <f>SUM(G2:G153)</f>
        <v>375951.20000000013</v>
      </c>
    </row>
    <row r="159" spans="1:11" x14ac:dyDescent="0.3">
      <c r="G159" s="17">
        <v>194728</v>
      </c>
    </row>
    <row r="161" spans="5:7" x14ac:dyDescent="0.3">
      <c r="G161" s="4">
        <f>G159-G156</f>
        <v>-181223.20000000013</v>
      </c>
    </row>
    <row r="165" spans="5:7" x14ac:dyDescent="0.3">
      <c r="E165" s="2" t="s">
        <v>1768</v>
      </c>
      <c r="F165" s="57">
        <f>SUM(G30:G41)</f>
        <v>7537.9000000000005</v>
      </c>
    </row>
    <row r="166" spans="5:7" x14ac:dyDescent="0.3">
      <c r="E166" s="2" t="s">
        <v>1769</v>
      </c>
      <c r="F166" s="58">
        <f>SUM(G179:G296)</f>
        <v>194728.8</v>
      </c>
    </row>
    <row r="167" spans="5:7" x14ac:dyDescent="0.3">
      <c r="E167" s="2" t="s">
        <v>1770</v>
      </c>
      <c r="F167" s="59">
        <f>G4+G5+G6+G8+G10+G11+G14+G15+G18+G19+G20+G24+G25+G26+G28+G27+G44+G45+G149+G150+G151+G152</f>
        <v>173684.49999999994</v>
      </c>
    </row>
    <row r="168" spans="5:7" x14ac:dyDescent="0.3">
      <c r="F168" s="59"/>
    </row>
    <row r="179" spans="7:7" x14ac:dyDescent="0.3">
      <c r="G179" s="4">
        <v>3763.7</v>
      </c>
    </row>
    <row r="180" spans="7:7" x14ac:dyDescent="0.3">
      <c r="G180" s="4">
        <v>3757.4</v>
      </c>
    </row>
    <row r="181" spans="7:7" x14ac:dyDescent="0.3">
      <c r="G181" s="4">
        <v>4542.8999999999996</v>
      </c>
    </row>
    <row r="182" spans="7:7" x14ac:dyDescent="0.3">
      <c r="G182" s="4">
        <v>7527.4</v>
      </c>
    </row>
    <row r="183" spans="7:7" x14ac:dyDescent="0.3">
      <c r="G183" s="4">
        <v>3785.1</v>
      </c>
    </row>
    <row r="184" spans="7:7" x14ac:dyDescent="0.3">
      <c r="G184" s="4">
        <v>3796.9</v>
      </c>
    </row>
    <row r="185" spans="7:7" x14ac:dyDescent="0.3">
      <c r="G185" s="4">
        <v>3763.7</v>
      </c>
    </row>
    <row r="186" spans="7:7" x14ac:dyDescent="0.3">
      <c r="G186" s="4">
        <v>3763.7</v>
      </c>
    </row>
    <row r="187" spans="7:7" x14ac:dyDescent="0.3">
      <c r="G187" s="4">
        <v>1779.2</v>
      </c>
    </row>
    <row r="188" spans="7:7" x14ac:dyDescent="0.3">
      <c r="G188" s="4">
        <v>3529.4</v>
      </c>
    </row>
    <row r="189" spans="7:7" x14ac:dyDescent="0.3">
      <c r="G189" s="4">
        <v>1753.2</v>
      </c>
    </row>
    <row r="190" spans="7:7" x14ac:dyDescent="0.3">
      <c r="G190" s="4">
        <v>1764.7</v>
      </c>
    </row>
    <row r="191" spans="7:7" x14ac:dyDescent="0.3">
      <c r="G191" s="4">
        <v>3529.4</v>
      </c>
    </row>
    <row r="192" spans="7:7" x14ac:dyDescent="0.3">
      <c r="G192" s="4">
        <v>1786.1</v>
      </c>
    </row>
    <row r="193" spans="7:7" x14ac:dyDescent="0.3">
      <c r="G193" s="4">
        <v>2169.5</v>
      </c>
    </row>
    <row r="194" spans="7:7" x14ac:dyDescent="0.3">
      <c r="G194" s="4">
        <v>2048.1</v>
      </c>
    </row>
    <row r="195" spans="7:7" x14ac:dyDescent="0.3">
      <c r="G195" s="4">
        <v>2043.1</v>
      </c>
    </row>
    <row r="196" spans="7:7" x14ac:dyDescent="0.3">
      <c r="G196" s="4">
        <v>2039.2</v>
      </c>
    </row>
    <row r="197" spans="7:7" x14ac:dyDescent="0.3">
      <c r="G197" s="4">
        <v>2032.1</v>
      </c>
    </row>
    <row r="198" spans="7:7" x14ac:dyDescent="0.3">
      <c r="G198" s="4">
        <v>595.9</v>
      </c>
    </row>
    <row r="199" spans="7:7" x14ac:dyDescent="0.3">
      <c r="G199" s="4">
        <v>595.9</v>
      </c>
    </row>
    <row r="200" spans="7:7" x14ac:dyDescent="0.3">
      <c r="G200" s="4">
        <v>1176</v>
      </c>
    </row>
    <row r="201" spans="7:7" x14ac:dyDescent="0.3">
      <c r="G201" s="4">
        <v>1352.8</v>
      </c>
    </row>
    <row r="202" spans="7:7" x14ac:dyDescent="0.3">
      <c r="G202" s="4">
        <v>1372</v>
      </c>
    </row>
    <row r="203" spans="7:7" x14ac:dyDescent="0.3">
      <c r="G203" s="4">
        <v>651</v>
      </c>
    </row>
    <row r="204" spans="7:7" x14ac:dyDescent="0.3">
      <c r="G204" s="4">
        <v>651</v>
      </c>
    </row>
    <row r="205" spans="7:7" x14ac:dyDescent="0.3">
      <c r="G205" s="4">
        <v>648.6</v>
      </c>
    </row>
    <row r="206" spans="7:7" x14ac:dyDescent="0.3">
      <c r="G206" s="4">
        <v>660.2</v>
      </c>
    </row>
    <row r="207" spans="7:7" x14ac:dyDescent="0.3">
      <c r="G207" s="4">
        <v>648.6</v>
      </c>
    </row>
    <row r="208" spans="7:7" x14ac:dyDescent="0.3">
      <c r="G208" s="4">
        <v>657.8</v>
      </c>
    </row>
    <row r="209" spans="7:7" x14ac:dyDescent="0.3">
      <c r="G209" s="4">
        <v>1347</v>
      </c>
    </row>
    <row r="210" spans="7:7" x14ac:dyDescent="0.3">
      <c r="G210" s="4">
        <v>1370.4</v>
      </c>
    </row>
    <row r="211" spans="7:7" x14ac:dyDescent="0.3">
      <c r="G211" s="4">
        <v>2744</v>
      </c>
    </row>
    <row r="212" spans="7:7" x14ac:dyDescent="0.3">
      <c r="G212" s="4">
        <v>1372</v>
      </c>
    </row>
    <row r="213" spans="7:7" x14ac:dyDescent="0.3">
      <c r="G213" s="4">
        <v>1395.4</v>
      </c>
    </row>
    <row r="214" spans="7:7" x14ac:dyDescent="0.3">
      <c r="G214" s="4">
        <v>2694</v>
      </c>
    </row>
    <row r="215" spans="7:7" x14ac:dyDescent="0.3">
      <c r="G215" s="4">
        <v>1347</v>
      </c>
    </row>
    <row r="216" spans="7:7" x14ac:dyDescent="0.3">
      <c r="G216" s="4">
        <v>1370.4</v>
      </c>
    </row>
    <row r="217" spans="7:7" x14ac:dyDescent="0.3">
      <c r="G217" s="4">
        <v>2694</v>
      </c>
    </row>
    <row r="218" spans="7:7" x14ac:dyDescent="0.3">
      <c r="G218" s="4">
        <v>265.7</v>
      </c>
    </row>
    <row r="219" spans="7:7" x14ac:dyDescent="0.3">
      <c r="G219" s="4">
        <v>288.7</v>
      </c>
    </row>
    <row r="220" spans="7:7" x14ac:dyDescent="0.3">
      <c r="G220" s="4">
        <v>270.39999999999998</v>
      </c>
    </row>
    <row r="221" spans="7:7" x14ac:dyDescent="0.3">
      <c r="G221" s="4">
        <v>270.39999999999998</v>
      </c>
    </row>
    <row r="222" spans="7:7" x14ac:dyDescent="0.3">
      <c r="G222" s="4">
        <v>290</v>
      </c>
    </row>
    <row r="223" spans="7:7" x14ac:dyDescent="0.3">
      <c r="G223" s="4">
        <v>308.8</v>
      </c>
    </row>
    <row r="224" spans="7:7" x14ac:dyDescent="0.3">
      <c r="G224" s="4">
        <v>280.7</v>
      </c>
    </row>
    <row r="225" spans="7:7" x14ac:dyDescent="0.3">
      <c r="G225" s="4">
        <v>299.5</v>
      </c>
    </row>
    <row r="226" spans="7:7" x14ac:dyDescent="0.3">
      <c r="G226" s="4">
        <v>330.9</v>
      </c>
    </row>
    <row r="227" spans="7:7" x14ac:dyDescent="0.3">
      <c r="G227" s="4">
        <v>350.6</v>
      </c>
    </row>
    <row r="228" spans="7:7" x14ac:dyDescent="0.3">
      <c r="G228" s="4">
        <v>329.5</v>
      </c>
    </row>
    <row r="229" spans="7:7" x14ac:dyDescent="0.3">
      <c r="G229" s="4">
        <v>349.2</v>
      </c>
    </row>
    <row r="230" spans="7:7" x14ac:dyDescent="0.3">
      <c r="G230" s="4">
        <v>312.2</v>
      </c>
    </row>
    <row r="231" spans="7:7" x14ac:dyDescent="0.3">
      <c r="G231" s="4">
        <v>331.8</v>
      </c>
    </row>
    <row r="232" spans="7:7" x14ac:dyDescent="0.3">
      <c r="G232" s="4">
        <v>630.79999999999995</v>
      </c>
    </row>
    <row r="233" spans="7:7" x14ac:dyDescent="0.3">
      <c r="G233" s="4">
        <v>626.20000000000005</v>
      </c>
    </row>
    <row r="234" spans="7:7" x14ac:dyDescent="0.3">
      <c r="G234" s="4">
        <v>1226</v>
      </c>
    </row>
    <row r="235" spans="7:7" x14ac:dyDescent="0.3">
      <c r="G235" s="4">
        <v>1643</v>
      </c>
    </row>
    <row r="236" spans="7:7" x14ac:dyDescent="0.3">
      <c r="G236" s="4">
        <v>1655.1</v>
      </c>
    </row>
    <row r="237" spans="7:7" x14ac:dyDescent="0.3">
      <c r="G237" s="4">
        <v>3273.8</v>
      </c>
    </row>
    <row r="238" spans="7:7" x14ac:dyDescent="0.3">
      <c r="G238" s="4">
        <v>1636.9</v>
      </c>
    </row>
    <row r="239" spans="7:7" x14ac:dyDescent="0.3">
      <c r="G239" s="4">
        <v>792.4</v>
      </c>
    </row>
    <row r="240" spans="7:7" x14ac:dyDescent="0.3">
      <c r="G240" s="4">
        <v>3357</v>
      </c>
    </row>
    <row r="241" spans="7:7" x14ac:dyDescent="0.3">
      <c r="G241" s="4">
        <v>360.1</v>
      </c>
    </row>
    <row r="242" spans="7:7" x14ac:dyDescent="0.3">
      <c r="G242" s="4">
        <v>350</v>
      </c>
    </row>
    <row r="243" spans="7:7" x14ac:dyDescent="0.3">
      <c r="G243" s="4">
        <v>397.2</v>
      </c>
    </row>
    <row r="244" spans="7:7" x14ac:dyDescent="0.3">
      <c r="G244" s="4">
        <v>408.1</v>
      </c>
    </row>
    <row r="245" spans="7:7" x14ac:dyDescent="0.3">
      <c r="G245" s="4">
        <v>1737.2</v>
      </c>
    </row>
    <row r="246" spans="7:7" x14ac:dyDescent="0.3">
      <c r="G246" s="4">
        <v>1737.2</v>
      </c>
    </row>
    <row r="247" spans="7:7" x14ac:dyDescent="0.3">
      <c r="G247" s="4">
        <v>3164.6</v>
      </c>
    </row>
    <row r="248" spans="7:7" x14ac:dyDescent="0.3">
      <c r="G248" s="4">
        <v>240.2</v>
      </c>
    </row>
    <row r="249" spans="7:7" x14ac:dyDescent="0.3">
      <c r="G249" s="4">
        <v>1183.5999999999999</v>
      </c>
    </row>
    <row r="250" spans="7:7" x14ac:dyDescent="0.3">
      <c r="G250" s="4">
        <v>240.2</v>
      </c>
    </row>
    <row r="251" spans="7:7" x14ac:dyDescent="0.3">
      <c r="G251" s="4">
        <v>3197.2</v>
      </c>
    </row>
    <row r="252" spans="7:7" x14ac:dyDescent="0.3">
      <c r="G252" s="4">
        <v>251.8</v>
      </c>
    </row>
    <row r="253" spans="7:7" x14ac:dyDescent="0.3">
      <c r="G253" s="4">
        <v>1183.5999999999999</v>
      </c>
    </row>
    <row r="254" spans="7:7" x14ac:dyDescent="0.3">
      <c r="G254" s="4">
        <v>251.8</v>
      </c>
    </row>
    <row r="255" spans="7:7" x14ac:dyDescent="0.3">
      <c r="G255" s="4">
        <v>2417.6</v>
      </c>
    </row>
    <row r="256" spans="7:7" x14ac:dyDescent="0.3">
      <c r="G256" s="4">
        <v>267.7</v>
      </c>
    </row>
    <row r="257" spans="7:7" x14ac:dyDescent="0.3">
      <c r="G257" s="4">
        <v>267.7</v>
      </c>
    </row>
    <row r="258" spans="7:7" x14ac:dyDescent="0.3">
      <c r="G258" s="4">
        <v>1198.7</v>
      </c>
    </row>
    <row r="259" spans="7:7" x14ac:dyDescent="0.3">
      <c r="G259" s="4">
        <v>258.10000000000002</v>
      </c>
    </row>
    <row r="260" spans="7:7" x14ac:dyDescent="0.3">
      <c r="G260" s="4">
        <v>1235.2</v>
      </c>
    </row>
    <row r="261" spans="7:7" x14ac:dyDescent="0.3">
      <c r="G261" s="4">
        <v>451.2</v>
      </c>
    </row>
    <row r="262" spans="7:7" x14ac:dyDescent="0.3">
      <c r="G262" s="4">
        <v>1198.7</v>
      </c>
    </row>
    <row r="263" spans="7:7" x14ac:dyDescent="0.3">
      <c r="G263" s="4">
        <v>258.10000000000002</v>
      </c>
    </row>
    <row r="264" spans="7:7" x14ac:dyDescent="0.3">
      <c r="G264" s="4">
        <v>1235.2</v>
      </c>
    </row>
    <row r="265" spans="7:7" x14ac:dyDescent="0.3">
      <c r="G265" s="4">
        <v>451.2</v>
      </c>
    </row>
    <row r="266" spans="7:7" x14ac:dyDescent="0.3">
      <c r="G266" s="4">
        <v>4761.6000000000004</v>
      </c>
    </row>
    <row r="267" spans="7:7" x14ac:dyDescent="0.3">
      <c r="G267" s="4">
        <v>988</v>
      </c>
    </row>
    <row r="268" spans="7:7" x14ac:dyDescent="0.3">
      <c r="G268" s="4">
        <v>1589.2</v>
      </c>
    </row>
    <row r="269" spans="7:7" x14ac:dyDescent="0.3">
      <c r="G269" s="4">
        <v>1611.2</v>
      </c>
    </row>
    <row r="270" spans="7:7" x14ac:dyDescent="0.3">
      <c r="G270" s="4">
        <v>1497</v>
      </c>
    </row>
    <row r="271" spans="7:7" x14ac:dyDescent="0.3">
      <c r="G271" s="4">
        <v>1524.6</v>
      </c>
    </row>
    <row r="272" spans="7:7" x14ac:dyDescent="0.3">
      <c r="G272" s="4">
        <v>2967.4</v>
      </c>
    </row>
    <row r="273" spans="7:7" x14ac:dyDescent="0.3">
      <c r="G273" s="4">
        <v>1511.5</v>
      </c>
    </row>
    <row r="274" spans="7:7" x14ac:dyDescent="0.3">
      <c r="G274" s="4">
        <v>1526.6</v>
      </c>
    </row>
    <row r="275" spans="7:7" x14ac:dyDescent="0.3">
      <c r="G275" s="4">
        <v>1483.7</v>
      </c>
    </row>
    <row r="276" spans="7:7" x14ac:dyDescent="0.3">
      <c r="G276" s="4">
        <v>1521.2</v>
      </c>
    </row>
    <row r="277" spans="7:7" x14ac:dyDescent="0.3">
      <c r="G277" s="4">
        <v>1333.8000000000002</v>
      </c>
    </row>
    <row r="278" spans="7:7" x14ac:dyDescent="0.3">
      <c r="G278" s="4">
        <v>1337.4</v>
      </c>
    </row>
    <row r="279" spans="7:7" x14ac:dyDescent="0.3">
      <c r="G279" s="4">
        <v>231.3</v>
      </c>
    </row>
    <row r="280" spans="7:7" x14ac:dyDescent="0.3">
      <c r="G280" s="4">
        <v>231.8</v>
      </c>
    </row>
    <row r="281" spans="7:7" x14ac:dyDescent="0.3">
      <c r="G281" s="4">
        <v>232.6</v>
      </c>
    </row>
    <row r="282" spans="7:7" x14ac:dyDescent="0.3">
      <c r="G282" s="4">
        <v>242.1</v>
      </c>
    </row>
    <row r="283" spans="7:7" x14ac:dyDescent="0.3">
      <c r="G283" s="4">
        <v>231.3</v>
      </c>
    </row>
    <row r="284" spans="7:7" x14ac:dyDescent="0.3">
      <c r="G284" s="4">
        <v>231.8</v>
      </c>
    </row>
    <row r="285" spans="7:7" x14ac:dyDescent="0.3">
      <c r="G285" s="4">
        <v>205.9</v>
      </c>
    </row>
    <row r="286" spans="7:7" x14ac:dyDescent="0.3">
      <c r="G286" s="4">
        <v>324.7</v>
      </c>
    </row>
    <row r="287" spans="7:7" x14ac:dyDescent="0.3">
      <c r="G287" s="4">
        <v>267.60000000000002</v>
      </c>
    </row>
    <row r="288" spans="7:7" x14ac:dyDescent="0.3">
      <c r="G288" s="4">
        <v>1471.5</v>
      </c>
    </row>
    <row r="289" spans="7:7" x14ac:dyDescent="0.3">
      <c r="G289" s="4">
        <v>10300.5</v>
      </c>
    </row>
    <row r="290" spans="7:7" x14ac:dyDescent="0.3">
      <c r="G290" s="4">
        <v>1401</v>
      </c>
    </row>
    <row r="291" spans="7:7" x14ac:dyDescent="0.3">
      <c r="G291" s="4">
        <v>4536</v>
      </c>
    </row>
    <row r="292" spans="7:7" x14ac:dyDescent="0.3">
      <c r="G292" s="4">
        <v>4551.2</v>
      </c>
    </row>
    <row r="293" spans="7:7" x14ac:dyDescent="0.3">
      <c r="G293" s="4">
        <v>4416.3</v>
      </c>
    </row>
    <row r="294" spans="7:7" x14ac:dyDescent="0.3">
      <c r="G294" s="4">
        <v>3796.9</v>
      </c>
    </row>
    <row r="295" spans="7:7" x14ac:dyDescent="0.3">
      <c r="G295" s="4">
        <v>3763.7</v>
      </c>
    </row>
    <row r="296" spans="7:7" x14ac:dyDescent="0.3">
      <c r="G296" s="4">
        <v>7058.8</v>
      </c>
    </row>
  </sheetData>
  <autoFilter ref="J1:J156" xr:uid="{0261E7BF-CB2E-4D42-99E4-3B99A3E4CD93}"/>
  <phoneticPr fontId="1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F8181-107B-426F-AC54-EDD449944F07}">
  <dimension ref="A1:L2618"/>
  <sheetViews>
    <sheetView zoomScaleNormal="100" workbookViewId="0">
      <selection activeCell="I2" sqref="I1:L1048576"/>
    </sheetView>
  </sheetViews>
  <sheetFormatPr defaultColWidth="9.109375" defaultRowHeight="14.4" x14ac:dyDescent="0.3"/>
  <cols>
    <col min="1" max="1" width="9.6640625" style="18" bestFit="1" customWidth="1"/>
    <col min="2" max="2" width="9.109375" style="19" bestFit="1" customWidth="1"/>
    <col min="3" max="3" width="28.88671875" style="21" bestFit="1" customWidth="1"/>
    <col min="4" max="4" width="13.109375" style="21" bestFit="1" customWidth="1"/>
    <col min="5" max="5" width="9.88671875" style="54" bestFit="1" customWidth="1"/>
    <col min="6" max="6" width="11.109375" style="55" customWidth="1"/>
    <col min="7" max="7" width="9" style="56" customWidth="1"/>
    <col min="8" max="8" width="11.44140625" style="56" customWidth="1"/>
    <col min="9" max="9" width="17.109375" style="21" bestFit="1" customWidth="1"/>
    <col min="10" max="10" width="21.33203125" style="18" hidden="1" customWidth="1"/>
    <col min="11" max="11" width="23.44140625" style="19" hidden="1" customWidth="1"/>
    <col min="12" max="12" width="9.109375" style="20"/>
    <col min="13" max="16384" width="9.109375" style="21"/>
  </cols>
  <sheetData>
    <row r="1" spans="1:12" ht="18.600000000000001" thickBot="1" x14ac:dyDescent="0.35">
      <c r="A1" s="254" t="s">
        <v>152</v>
      </c>
      <c r="B1" s="255"/>
      <c r="C1" s="255"/>
      <c r="D1" s="255"/>
      <c r="E1" s="255"/>
      <c r="F1" s="255"/>
      <c r="G1" s="255"/>
      <c r="H1" s="255"/>
      <c r="I1" s="256"/>
    </row>
    <row r="2" spans="1:12" ht="29.4" thickBot="1" x14ac:dyDescent="0.35">
      <c r="A2" s="22" t="s">
        <v>153</v>
      </c>
      <c r="B2" s="23" t="s">
        <v>1</v>
      </c>
      <c r="C2" s="23" t="s">
        <v>154</v>
      </c>
      <c r="D2" s="24" t="s">
        <v>155</v>
      </c>
      <c r="E2" s="25" t="s">
        <v>156</v>
      </c>
      <c r="F2" s="26" t="s">
        <v>157</v>
      </c>
      <c r="G2" s="27" t="s">
        <v>158</v>
      </c>
      <c r="H2" s="27" t="s">
        <v>159</v>
      </c>
      <c r="I2" s="23" t="s">
        <v>160</v>
      </c>
      <c r="J2" s="18" t="s">
        <v>161</v>
      </c>
      <c r="K2" s="23" t="s">
        <v>154</v>
      </c>
      <c r="L2" s="21"/>
    </row>
    <row r="3" spans="1:12" x14ac:dyDescent="0.3">
      <c r="A3" s="28" t="s">
        <v>162</v>
      </c>
      <c r="B3" s="29" t="s">
        <v>163</v>
      </c>
      <c r="C3" s="29" t="s">
        <v>164</v>
      </c>
      <c r="D3" s="30">
        <v>10</v>
      </c>
      <c r="E3" s="31">
        <v>45.5</v>
      </c>
      <c r="F3" s="32">
        <v>455</v>
      </c>
      <c r="G3" s="33">
        <v>1.28</v>
      </c>
      <c r="H3" s="33">
        <v>12.8</v>
      </c>
      <c r="I3" s="34" t="s">
        <v>165</v>
      </c>
      <c r="J3" s="18" t="s">
        <v>166</v>
      </c>
      <c r="K3" s="29" t="s">
        <v>166</v>
      </c>
      <c r="L3" s="35"/>
    </row>
    <row r="4" spans="1:12" x14ac:dyDescent="0.3">
      <c r="A4" s="28" t="s">
        <v>167</v>
      </c>
      <c r="B4" s="36" t="s">
        <v>168</v>
      </c>
      <c r="C4" s="36" t="s">
        <v>169</v>
      </c>
      <c r="D4" s="30">
        <v>1</v>
      </c>
      <c r="E4" s="37">
        <v>70.599999999999994</v>
      </c>
      <c r="F4" s="32">
        <v>70.599999999999994</v>
      </c>
      <c r="G4" s="33">
        <v>1.94</v>
      </c>
      <c r="H4" s="33">
        <v>1.94</v>
      </c>
      <c r="I4" s="30" t="s">
        <v>170</v>
      </c>
      <c r="J4" s="18" t="s">
        <v>166</v>
      </c>
      <c r="K4" s="36" t="s">
        <v>166</v>
      </c>
      <c r="L4" s="35"/>
    </row>
    <row r="5" spans="1:12" x14ac:dyDescent="0.3">
      <c r="A5" s="28" t="s">
        <v>171</v>
      </c>
      <c r="B5" s="36" t="s">
        <v>5</v>
      </c>
      <c r="C5" s="36" t="s">
        <v>172</v>
      </c>
      <c r="D5" s="30">
        <v>1</v>
      </c>
      <c r="E5" s="37">
        <v>4542.8999999999996</v>
      </c>
      <c r="F5" s="38">
        <v>4542.8999999999996</v>
      </c>
      <c r="G5" s="33">
        <v>57.95</v>
      </c>
      <c r="H5" s="33">
        <v>57.95</v>
      </c>
      <c r="I5" s="30" t="s">
        <v>165</v>
      </c>
      <c r="J5" s="18" t="s">
        <v>166</v>
      </c>
      <c r="K5" s="36" t="s">
        <v>166</v>
      </c>
      <c r="L5" s="39"/>
    </row>
    <row r="6" spans="1:12" x14ac:dyDescent="0.3">
      <c r="A6" s="28" t="s">
        <v>173</v>
      </c>
      <c r="B6" s="36" t="s">
        <v>174</v>
      </c>
      <c r="C6" s="36" t="s">
        <v>175</v>
      </c>
      <c r="D6" s="30">
        <v>1</v>
      </c>
      <c r="E6" s="37">
        <v>4517.2</v>
      </c>
      <c r="F6" s="38">
        <v>4517.2</v>
      </c>
      <c r="G6" s="33">
        <v>57.29</v>
      </c>
      <c r="H6" s="33">
        <v>57.29</v>
      </c>
      <c r="I6" s="30" t="s">
        <v>165</v>
      </c>
      <c r="J6" s="18" t="s">
        <v>166</v>
      </c>
      <c r="K6" s="36" t="s">
        <v>166</v>
      </c>
      <c r="L6" s="39"/>
    </row>
    <row r="7" spans="1:12" x14ac:dyDescent="0.3">
      <c r="A7" s="28" t="s">
        <v>176</v>
      </c>
      <c r="B7" s="36" t="s">
        <v>144</v>
      </c>
      <c r="C7" s="36" t="s">
        <v>177</v>
      </c>
      <c r="D7" s="30">
        <v>1</v>
      </c>
      <c r="E7" s="37">
        <v>4536</v>
      </c>
      <c r="F7" s="38">
        <v>4536</v>
      </c>
      <c r="G7" s="33">
        <v>57.33</v>
      </c>
      <c r="H7" s="33">
        <v>57.33</v>
      </c>
      <c r="I7" s="30" t="s">
        <v>165</v>
      </c>
      <c r="J7" s="18" t="s">
        <v>166</v>
      </c>
      <c r="K7" s="36" t="s">
        <v>166</v>
      </c>
      <c r="L7" s="39"/>
    </row>
    <row r="8" spans="1:12" x14ac:dyDescent="0.3">
      <c r="A8" s="28" t="s">
        <v>178</v>
      </c>
      <c r="B8" s="36" t="s">
        <v>145</v>
      </c>
      <c r="C8" s="36" t="s">
        <v>179</v>
      </c>
      <c r="D8" s="30">
        <v>3</v>
      </c>
      <c r="E8" s="37">
        <v>4551.2</v>
      </c>
      <c r="F8" s="38">
        <v>13653.6</v>
      </c>
      <c r="G8" s="33">
        <v>57.72</v>
      </c>
      <c r="H8" s="33">
        <v>173.16</v>
      </c>
      <c r="I8" s="30" t="s">
        <v>165</v>
      </c>
      <c r="J8" s="18" t="s">
        <v>166</v>
      </c>
      <c r="K8" s="36" t="s">
        <v>166</v>
      </c>
      <c r="L8" s="39"/>
    </row>
    <row r="9" spans="1:12" x14ac:dyDescent="0.3">
      <c r="A9" s="28" t="s">
        <v>180</v>
      </c>
      <c r="B9" s="36" t="s">
        <v>181</v>
      </c>
      <c r="C9" s="36" t="s">
        <v>182</v>
      </c>
      <c r="D9" s="30">
        <v>2</v>
      </c>
      <c r="E9" s="37">
        <v>4535.6000000000004</v>
      </c>
      <c r="F9" s="38">
        <v>9071.2000000000007</v>
      </c>
      <c r="G9" s="33">
        <v>57.32</v>
      </c>
      <c r="H9" s="33">
        <v>114.64</v>
      </c>
      <c r="I9" s="30" t="s">
        <v>165</v>
      </c>
      <c r="J9" s="18" t="s">
        <v>166</v>
      </c>
      <c r="K9" s="36" t="s">
        <v>166</v>
      </c>
      <c r="L9" s="39"/>
    </row>
    <row r="10" spans="1:12" x14ac:dyDescent="0.3">
      <c r="A10" s="28" t="s">
        <v>183</v>
      </c>
      <c r="B10" s="36" t="s">
        <v>184</v>
      </c>
      <c r="C10" s="36" t="s">
        <v>185</v>
      </c>
      <c r="D10" s="30">
        <v>1</v>
      </c>
      <c r="E10" s="37">
        <v>4528.7</v>
      </c>
      <c r="F10" s="38">
        <v>4528.7</v>
      </c>
      <c r="G10" s="33">
        <v>57.15</v>
      </c>
      <c r="H10" s="33">
        <v>57.15</v>
      </c>
      <c r="I10" s="30" t="s">
        <v>165</v>
      </c>
      <c r="J10" s="18" t="s">
        <v>166</v>
      </c>
      <c r="K10" s="36" t="s">
        <v>166</v>
      </c>
      <c r="L10" s="39"/>
    </row>
    <row r="11" spans="1:12" x14ac:dyDescent="0.3">
      <c r="A11" s="28" t="s">
        <v>186</v>
      </c>
      <c r="B11" s="36" t="s">
        <v>146</v>
      </c>
      <c r="C11" s="36" t="s">
        <v>187</v>
      </c>
      <c r="D11" s="30">
        <v>1</v>
      </c>
      <c r="E11" s="37">
        <v>4416.3</v>
      </c>
      <c r="F11" s="38">
        <v>4416.3</v>
      </c>
      <c r="G11" s="33">
        <v>55.45</v>
      </c>
      <c r="H11" s="33">
        <v>55.45</v>
      </c>
      <c r="I11" s="30" t="s">
        <v>165</v>
      </c>
      <c r="J11" s="18" t="s">
        <v>166</v>
      </c>
      <c r="K11" s="36" t="s">
        <v>166</v>
      </c>
      <c r="L11" s="39"/>
    </row>
    <row r="12" spans="1:12" x14ac:dyDescent="0.3">
      <c r="A12" s="28" t="s">
        <v>188</v>
      </c>
      <c r="B12" s="36" t="s">
        <v>52</v>
      </c>
      <c r="C12" s="36" t="s">
        <v>189</v>
      </c>
      <c r="D12" s="30">
        <v>1</v>
      </c>
      <c r="E12" s="37">
        <v>2169.5</v>
      </c>
      <c r="F12" s="38">
        <v>2169.5</v>
      </c>
      <c r="G12" s="33">
        <v>39.96</v>
      </c>
      <c r="H12" s="33">
        <v>39.96</v>
      </c>
      <c r="I12" s="30" t="s">
        <v>165</v>
      </c>
      <c r="J12" s="18" t="s">
        <v>166</v>
      </c>
      <c r="K12" s="36" t="s">
        <v>166</v>
      </c>
      <c r="L12" s="39"/>
    </row>
    <row r="13" spans="1:12" x14ac:dyDescent="0.3">
      <c r="A13" s="28" t="s">
        <v>190</v>
      </c>
      <c r="B13" s="36" t="s">
        <v>56</v>
      </c>
      <c r="C13" s="36" t="s">
        <v>191</v>
      </c>
      <c r="D13" s="30">
        <v>1</v>
      </c>
      <c r="E13" s="37">
        <v>2048.1</v>
      </c>
      <c r="F13" s="38">
        <v>2048.1</v>
      </c>
      <c r="G13" s="33">
        <v>36.19</v>
      </c>
      <c r="H13" s="33">
        <v>36.19</v>
      </c>
      <c r="I13" s="30" t="s">
        <v>165</v>
      </c>
      <c r="J13" s="18" t="s">
        <v>166</v>
      </c>
      <c r="K13" s="36" t="s">
        <v>166</v>
      </c>
      <c r="L13" s="39"/>
    </row>
    <row r="14" spans="1:12" x14ac:dyDescent="0.3">
      <c r="A14" s="28" t="s">
        <v>192</v>
      </c>
      <c r="B14" s="36" t="s">
        <v>59</v>
      </c>
      <c r="C14" s="36" t="s">
        <v>193</v>
      </c>
      <c r="D14" s="30">
        <v>1</v>
      </c>
      <c r="E14" s="37">
        <v>2043.1</v>
      </c>
      <c r="F14" s="38">
        <v>2043.1</v>
      </c>
      <c r="G14" s="33">
        <v>36.18</v>
      </c>
      <c r="H14" s="33">
        <v>36.18</v>
      </c>
      <c r="I14" s="30" t="s">
        <v>165</v>
      </c>
      <c r="J14" s="18" t="s">
        <v>166</v>
      </c>
      <c r="K14" s="36" t="s">
        <v>166</v>
      </c>
      <c r="L14" s="39"/>
    </row>
    <row r="15" spans="1:12" x14ac:dyDescent="0.3">
      <c r="A15" s="28" t="s">
        <v>194</v>
      </c>
      <c r="B15" s="36" t="s">
        <v>7</v>
      </c>
      <c r="C15" s="36" t="s">
        <v>195</v>
      </c>
      <c r="D15" s="30">
        <v>1</v>
      </c>
      <c r="E15" s="37">
        <v>2039.2</v>
      </c>
      <c r="F15" s="38">
        <v>2039.2</v>
      </c>
      <c r="G15" s="33">
        <v>36.01</v>
      </c>
      <c r="H15" s="33">
        <v>36.01</v>
      </c>
      <c r="I15" s="30" t="s">
        <v>165</v>
      </c>
      <c r="J15" s="18" t="s">
        <v>166</v>
      </c>
      <c r="K15" s="36" t="s">
        <v>166</v>
      </c>
      <c r="L15" s="39"/>
    </row>
    <row r="16" spans="1:12" x14ac:dyDescent="0.3">
      <c r="A16" s="28" t="s">
        <v>196</v>
      </c>
      <c r="B16" s="36" t="s">
        <v>51</v>
      </c>
      <c r="C16" s="36" t="s">
        <v>197</v>
      </c>
      <c r="D16" s="30">
        <v>1</v>
      </c>
      <c r="E16" s="37">
        <v>2032.1</v>
      </c>
      <c r="F16" s="38">
        <v>2032.1</v>
      </c>
      <c r="G16" s="33">
        <v>35.83</v>
      </c>
      <c r="H16" s="33">
        <v>35.83</v>
      </c>
      <c r="I16" s="30" t="s">
        <v>165</v>
      </c>
      <c r="J16" s="18" t="s">
        <v>166</v>
      </c>
      <c r="K16" s="36" t="s">
        <v>166</v>
      </c>
      <c r="L16" s="39"/>
    </row>
    <row r="17" spans="1:12" x14ac:dyDescent="0.3">
      <c r="A17" s="28" t="s">
        <v>198</v>
      </c>
      <c r="B17" s="36" t="s">
        <v>72</v>
      </c>
      <c r="C17" s="36" t="s">
        <v>199</v>
      </c>
      <c r="D17" s="30">
        <v>1</v>
      </c>
      <c r="E17" s="37">
        <v>595.9</v>
      </c>
      <c r="F17" s="38">
        <v>595.9</v>
      </c>
      <c r="G17" s="33">
        <v>11.48</v>
      </c>
      <c r="H17" s="33">
        <v>11.48</v>
      </c>
      <c r="I17" s="30" t="s">
        <v>170</v>
      </c>
      <c r="J17" s="18" t="s">
        <v>166</v>
      </c>
      <c r="K17" s="36" t="s">
        <v>166</v>
      </c>
      <c r="L17" s="39"/>
    </row>
    <row r="18" spans="1:12" x14ac:dyDescent="0.3">
      <c r="A18" s="28" t="s">
        <v>200</v>
      </c>
      <c r="B18" s="36" t="s">
        <v>73</v>
      </c>
      <c r="C18" s="36" t="s">
        <v>201</v>
      </c>
      <c r="D18" s="30">
        <v>1</v>
      </c>
      <c r="E18" s="37">
        <v>595.9</v>
      </c>
      <c r="F18" s="38">
        <v>595.9</v>
      </c>
      <c r="G18" s="33">
        <v>11.48</v>
      </c>
      <c r="H18" s="33">
        <v>11.48</v>
      </c>
      <c r="I18" s="30" t="s">
        <v>170</v>
      </c>
      <c r="J18" s="18" t="s">
        <v>166</v>
      </c>
      <c r="K18" s="36" t="s">
        <v>166</v>
      </c>
      <c r="L18" s="39"/>
    </row>
    <row r="19" spans="1:12" x14ac:dyDescent="0.3">
      <c r="A19" s="28" t="s">
        <v>202</v>
      </c>
      <c r="B19" s="36" t="s">
        <v>74</v>
      </c>
      <c r="C19" s="36" t="s">
        <v>203</v>
      </c>
      <c r="D19" s="30">
        <v>2</v>
      </c>
      <c r="E19" s="37">
        <v>588</v>
      </c>
      <c r="F19" s="38">
        <v>1176</v>
      </c>
      <c r="G19" s="33">
        <v>11.32</v>
      </c>
      <c r="H19" s="33">
        <v>22.64</v>
      </c>
      <c r="I19" s="30" t="s">
        <v>170</v>
      </c>
      <c r="J19" s="18" t="s">
        <v>166</v>
      </c>
      <c r="K19" s="36" t="s">
        <v>166</v>
      </c>
      <c r="L19" s="39"/>
    </row>
    <row r="20" spans="1:12" x14ac:dyDescent="0.3">
      <c r="A20" s="28" t="s">
        <v>204</v>
      </c>
      <c r="B20" s="36" t="s">
        <v>75</v>
      </c>
      <c r="C20" s="36" t="s">
        <v>205</v>
      </c>
      <c r="D20" s="30">
        <v>2</v>
      </c>
      <c r="E20" s="37">
        <v>676.4</v>
      </c>
      <c r="F20" s="38">
        <v>1352.8</v>
      </c>
      <c r="G20" s="33">
        <v>12.8</v>
      </c>
      <c r="H20" s="33">
        <v>25.6</v>
      </c>
      <c r="I20" s="30" t="s">
        <v>170</v>
      </c>
      <c r="J20" s="18" t="s">
        <v>166</v>
      </c>
      <c r="K20" s="36" t="s">
        <v>166</v>
      </c>
      <c r="L20" s="39"/>
    </row>
    <row r="21" spans="1:12" x14ac:dyDescent="0.3">
      <c r="A21" s="28" t="s">
        <v>206</v>
      </c>
      <c r="B21" s="36" t="s">
        <v>76</v>
      </c>
      <c r="C21" s="36" t="s">
        <v>207</v>
      </c>
      <c r="D21" s="30">
        <v>2</v>
      </c>
      <c r="E21" s="37">
        <v>686</v>
      </c>
      <c r="F21" s="38">
        <v>1372</v>
      </c>
      <c r="G21" s="33">
        <v>13.14</v>
      </c>
      <c r="H21" s="33">
        <v>26.28</v>
      </c>
      <c r="I21" s="30" t="s">
        <v>170</v>
      </c>
      <c r="J21" s="18" t="s">
        <v>166</v>
      </c>
      <c r="K21" s="36" t="s">
        <v>166</v>
      </c>
      <c r="L21" s="39"/>
    </row>
    <row r="22" spans="1:12" x14ac:dyDescent="0.3">
      <c r="A22" s="28" t="s">
        <v>208</v>
      </c>
      <c r="B22" s="36" t="s">
        <v>77</v>
      </c>
      <c r="C22" s="36" t="s">
        <v>209</v>
      </c>
      <c r="D22" s="30">
        <v>1</v>
      </c>
      <c r="E22" s="37">
        <v>651</v>
      </c>
      <c r="F22" s="38">
        <v>651</v>
      </c>
      <c r="G22" s="33">
        <v>12.47</v>
      </c>
      <c r="H22" s="33">
        <v>12.47</v>
      </c>
      <c r="I22" s="30" t="s">
        <v>170</v>
      </c>
      <c r="J22" s="18" t="s">
        <v>166</v>
      </c>
      <c r="K22" s="36" t="s">
        <v>166</v>
      </c>
      <c r="L22" s="39"/>
    </row>
    <row r="23" spans="1:12" x14ac:dyDescent="0.3">
      <c r="A23" s="28" t="s">
        <v>210</v>
      </c>
      <c r="B23" s="36" t="s">
        <v>78</v>
      </c>
      <c r="C23" s="36" t="s">
        <v>211</v>
      </c>
      <c r="D23" s="30">
        <v>1</v>
      </c>
      <c r="E23" s="37">
        <v>651</v>
      </c>
      <c r="F23" s="38">
        <v>651</v>
      </c>
      <c r="G23" s="33">
        <v>12.47</v>
      </c>
      <c r="H23" s="33">
        <v>12.47</v>
      </c>
      <c r="I23" s="30" t="s">
        <v>170</v>
      </c>
      <c r="J23" s="18" t="s">
        <v>166</v>
      </c>
      <c r="K23" s="36" t="s">
        <v>166</v>
      </c>
      <c r="L23" s="39"/>
    </row>
    <row r="24" spans="1:12" x14ac:dyDescent="0.3">
      <c r="A24" s="28" t="s">
        <v>212</v>
      </c>
      <c r="B24" s="36" t="s">
        <v>79</v>
      </c>
      <c r="C24" s="36" t="s">
        <v>213</v>
      </c>
      <c r="D24" s="30">
        <v>1</v>
      </c>
      <c r="E24" s="37">
        <v>648.6</v>
      </c>
      <c r="F24" s="38">
        <v>648.6</v>
      </c>
      <c r="G24" s="33">
        <v>12.34</v>
      </c>
      <c r="H24" s="33">
        <v>12.34</v>
      </c>
      <c r="I24" s="30" t="s">
        <v>165</v>
      </c>
      <c r="J24" s="18" t="s">
        <v>166</v>
      </c>
      <c r="K24" s="36" t="s">
        <v>166</v>
      </c>
      <c r="L24" s="39"/>
    </row>
    <row r="25" spans="1:12" x14ac:dyDescent="0.3">
      <c r="A25" s="28" t="s">
        <v>214</v>
      </c>
      <c r="B25" s="36" t="s">
        <v>80</v>
      </c>
      <c r="C25" s="36" t="s">
        <v>215</v>
      </c>
      <c r="D25" s="30">
        <v>1</v>
      </c>
      <c r="E25" s="37">
        <v>660.2</v>
      </c>
      <c r="F25" s="38">
        <v>660.2</v>
      </c>
      <c r="G25" s="33">
        <v>12.67</v>
      </c>
      <c r="H25" s="33">
        <v>12.67</v>
      </c>
      <c r="I25" s="30" t="s">
        <v>165</v>
      </c>
      <c r="J25" s="18" t="s">
        <v>166</v>
      </c>
      <c r="K25" s="36" t="s">
        <v>166</v>
      </c>
      <c r="L25" s="39"/>
    </row>
    <row r="26" spans="1:12" x14ac:dyDescent="0.3">
      <c r="A26" s="28" t="s">
        <v>216</v>
      </c>
      <c r="B26" s="36" t="s">
        <v>81</v>
      </c>
      <c r="C26" s="36" t="s">
        <v>217</v>
      </c>
      <c r="D26" s="30">
        <v>1</v>
      </c>
      <c r="E26" s="37">
        <v>648.6</v>
      </c>
      <c r="F26" s="38">
        <v>648.6</v>
      </c>
      <c r="G26" s="33">
        <v>12.34</v>
      </c>
      <c r="H26" s="33">
        <v>12.34</v>
      </c>
      <c r="I26" s="30" t="s">
        <v>165</v>
      </c>
      <c r="J26" s="18" t="s">
        <v>166</v>
      </c>
      <c r="K26" s="36" t="s">
        <v>166</v>
      </c>
      <c r="L26" s="39"/>
    </row>
    <row r="27" spans="1:12" x14ac:dyDescent="0.3">
      <c r="A27" s="28" t="s">
        <v>218</v>
      </c>
      <c r="B27" s="36" t="s">
        <v>82</v>
      </c>
      <c r="C27" s="36" t="s">
        <v>219</v>
      </c>
      <c r="D27" s="30">
        <v>1</v>
      </c>
      <c r="E27" s="37">
        <v>657.8</v>
      </c>
      <c r="F27" s="38">
        <v>657.8</v>
      </c>
      <c r="G27" s="33">
        <v>12.61</v>
      </c>
      <c r="H27" s="33">
        <v>12.61</v>
      </c>
      <c r="I27" s="30" t="s">
        <v>165</v>
      </c>
      <c r="J27" s="18" t="s">
        <v>166</v>
      </c>
      <c r="K27" s="36" t="s">
        <v>166</v>
      </c>
      <c r="L27" s="39"/>
    </row>
    <row r="28" spans="1:12" x14ac:dyDescent="0.3">
      <c r="A28" s="28" t="s">
        <v>220</v>
      </c>
      <c r="B28" s="36" t="s">
        <v>83</v>
      </c>
      <c r="C28" s="36" t="s">
        <v>221</v>
      </c>
      <c r="D28" s="30">
        <v>2</v>
      </c>
      <c r="E28" s="37">
        <v>673.5</v>
      </c>
      <c r="F28" s="38">
        <v>1347</v>
      </c>
      <c r="G28" s="33">
        <v>12.75</v>
      </c>
      <c r="H28" s="33">
        <v>25.5</v>
      </c>
      <c r="I28" s="30" t="s">
        <v>165</v>
      </c>
      <c r="J28" s="18" t="s">
        <v>166</v>
      </c>
      <c r="K28" s="36" t="s">
        <v>166</v>
      </c>
      <c r="L28" s="39"/>
    </row>
    <row r="29" spans="1:12" x14ac:dyDescent="0.3">
      <c r="A29" s="28" t="s">
        <v>222</v>
      </c>
      <c r="B29" s="36" t="s">
        <v>84</v>
      </c>
      <c r="C29" s="36" t="s">
        <v>223</v>
      </c>
      <c r="D29" s="30">
        <v>2</v>
      </c>
      <c r="E29" s="37">
        <v>685.2</v>
      </c>
      <c r="F29" s="38">
        <v>1370.4</v>
      </c>
      <c r="G29" s="33">
        <v>13.06</v>
      </c>
      <c r="H29" s="33">
        <v>26.12</v>
      </c>
      <c r="I29" s="30" t="s">
        <v>165</v>
      </c>
      <c r="J29" s="18" t="s">
        <v>166</v>
      </c>
      <c r="K29" s="36" t="s">
        <v>166</v>
      </c>
      <c r="L29" s="39"/>
    </row>
    <row r="30" spans="1:12" x14ac:dyDescent="0.3">
      <c r="A30" s="28" t="s">
        <v>224</v>
      </c>
      <c r="B30" s="36" t="s">
        <v>85</v>
      </c>
      <c r="C30" s="36" t="s">
        <v>225</v>
      </c>
      <c r="D30" s="30">
        <v>4</v>
      </c>
      <c r="E30" s="37">
        <v>686</v>
      </c>
      <c r="F30" s="38">
        <v>2744</v>
      </c>
      <c r="G30" s="33">
        <v>13.14</v>
      </c>
      <c r="H30" s="33">
        <v>52.56</v>
      </c>
      <c r="I30" s="30" t="s">
        <v>170</v>
      </c>
      <c r="J30" s="18" t="s">
        <v>166</v>
      </c>
      <c r="K30" s="36" t="s">
        <v>166</v>
      </c>
      <c r="L30" s="39"/>
    </row>
    <row r="31" spans="1:12" x14ac:dyDescent="0.3">
      <c r="A31" s="28" t="s">
        <v>226</v>
      </c>
      <c r="B31" s="36" t="s">
        <v>86</v>
      </c>
      <c r="C31" s="36" t="s">
        <v>227</v>
      </c>
      <c r="D31" s="30">
        <v>2</v>
      </c>
      <c r="E31" s="37">
        <v>686</v>
      </c>
      <c r="F31" s="38">
        <v>1372</v>
      </c>
      <c r="G31" s="33">
        <v>13.14</v>
      </c>
      <c r="H31" s="33">
        <v>26.28</v>
      </c>
      <c r="I31" s="30" t="s">
        <v>165</v>
      </c>
      <c r="J31" s="18" t="s">
        <v>166</v>
      </c>
      <c r="K31" s="36" t="s">
        <v>166</v>
      </c>
      <c r="L31" s="39"/>
    </row>
    <row r="32" spans="1:12" x14ac:dyDescent="0.3">
      <c r="A32" s="28" t="s">
        <v>228</v>
      </c>
      <c r="B32" s="36" t="s">
        <v>87</v>
      </c>
      <c r="C32" s="36" t="s">
        <v>229</v>
      </c>
      <c r="D32" s="30">
        <v>2</v>
      </c>
      <c r="E32" s="37">
        <v>697.7</v>
      </c>
      <c r="F32" s="38">
        <v>1395.4</v>
      </c>
      <c r="G32" s="33">
        <v>13.45</v>
      </c>
      <c r="H32" s="33">
        <v>26.9</v>
      </c>
      <c r="I32" s="30" t="s">
        <v>165</v>
      </c>
      <c r="J32" s="18" t="s">
        <v>166</v>
      </c>
      <c r="K32" s="36" t="s">
        <v>166</v>
      </c>
      <c r="L32" s="39"/>
    </row>
    <row r="33" spans="1:12" x14ac:dyDescent="0.3">
      <c r="A33" s="28" t="s">
        <v>230</v>
      </c>
      <c r="B33" s="36" t="s">
        <v>88</v>
      </c>
      <c r="C33" s="36" t="s">
        <v>231</v>
      </c>
      <c r="D33" s="30">
        <v>4</v>
      </c>
      <c r="E33" s="37">
        <v>673.5</v>
      </c>
      <c r="F33" s="38">
        <v>2694</v>
      </c>
      <c r="G33" s="33">
        <v>12.75</v>
      </c>
      <c r="H33" s="33">
        <v>51</v>
      </c>
      <c r="I33" s="30" t="s">
        <v>170</v>
      </c>
      <c r="J33" s="18" t="s">
        <v>166</v>
      </c>
      <c r="K33" s="36" t="s">
        <v>166</v>
      </c>
      <c r="L33" s="39"/>
    </row>
    <row r="34" spans="1:12" x14ac:dyDescent="0.3">
      <c r="A34" s="28" t="s">
        <v>232</v>
      </c>
      <c r="B34" s="36" t="s">
        <v>89</v>
      </c>
      <c r="C34" s="36" t="s">
        <v>233</v>
      </c>
      <c r="D34" s="30">
        <v>2</v>
      </c>
      <c r="E34" s="37">
        <v>673.5</v>
      </c>
      <c r="F34" s="38">
        <v>1347</v>
      </c>
      <c r="G34" s="33">
        <v>12.75</v>
      </c>
      <c r="H34" s="33">
        <v>25.5</v>
      </c>
      <c r="I34" s="30" t="s">
        <v>165</v>
      </c>
      <c r="J34" s="18" t="s">
        <v>166</v>
      </c>
      <c r="K34" s="36" t="s">
        <v>166</v>
      </c>
      <c r="L34" s="39"/>
    </row>
    <row r="35" spans="1:12" x14ac:dyDescent="0.3">
      <c r="A35" s="28" t="s">
        <v>234</v>
      </c>
      <c r="B35" s="36" t="s">
        <v>90</v>
      </c>
      <c r="C35" s="36" t="s">
        <v>235</v>
      </c>
      <c r="D35" s="30">
        <v>2</v>
      </c>
      <c r="E35" s="37">
        <v>685.2</v>
      </c>
      <c r="F35" s="38">
        <v>1370.4</v>
      </c>
      <c r="G35" s="33">
        <v>13.06</v>
      </c>
      <c r="H35" s="33">
        <v>26.12</v>
      </c>
      <c r="I35" s="30" t="s">
        <v>165</v>
      </c>
      <c r="J35" s="18" t="s">
        <v>166</v>
      </c>
      <c r="K35" s="36" t="s">
        <v>166</v>
      </c>
      <c r="L35" s="39"/>
    </row>
    <row r="36" spans="1:12" x14ac:dyDescent="0.3">
      <c r="A36" s="28" t="s">
        <v>236</v>
      </c>
      <c r="B36" s="36" t="s">
        <v>91</v>
      </c>
      <c r="C36" s="36" t="s">
        <v>237</v>
      </c>
      <c r="D36" s="30">
        <v>4</v>
      </c>
      <c r="E36" s="37">
        <v>673.5</v>
      </c>
      <c r="F36" s="38">
        <v>2694</v>
      </c>
      <c r="G36" s="33">
        <v>12.75</v>
      </c>
      <c r="H36" s="33">
        <v>51</v>
      </c>
      <c r="I36" s="30" t="s">
        <v>170</v>
      </c>
      <c r="J36" s="18" t="s">
        <v>166</v>
      </c>
      <c r="K36" s="36" t="s">
        <v>166</v>
      </c>
      <c r="L36" s="39"/>
    </row>
    <row r="37" spans="1:12" x14ac:dyDescent="0.3">
      <c r="A37" s="28" t="s">
        <v>238</v>
      </c>
      <c r="B37" s="36" t="s">
        <v>92</v>
      </c>
      <c r="C37" s="36" t="s">
        <v>239</v>
      </c>
      <c r="D37" s="30">
        <v>1</v>
      </c>
      <c r="E37" s="37">
        <v>265.7</v>
      </c>
      <c r="F37" s="38">
        <v>265.7</v>
      </c>
      <c r="G37" s="33">
        <v>6.33</v>
      </c>
      <c r="H37" s="33">
        <v>6.33</v>
      </c>
      <c r="I37" s="30" t="s">
        <v>165</v>
      </c>
      <c r="J37" s="18" t="s">
        <v>166</v>
      </c>
      <c r="K37" s="36" t="s">
        <v>166</v>
      </c>
      <c r="L37" s="39"/>
    </row>
    <row r="38" spans="1:12" x14ac:dyDescent="0.3">
      <c r="A38" s="28" t="s">
        <v>240</v>
      </c>
      <c r="B38" s="36" t="s">
        <v>93</v>
      </c>
      <c r="C38" s="36" t="s">
        <v>241</v>
      </c>
      <c r="D38" s="30">
        <v>1</v>
      </c>
      <c r="E38" s="37">
        <v>288.7</v>
      </c>
      <c r="F38" s="38">
        <v>288.7</v>
      </c>
      <c r="G38" s="33">
        <v>6.94</v>
      </c>
      <c r="H38" s="33">
        <v>6.94</v>
      </c>
      <c r="I38" s="30" t="s">
        <v>165</v>
      </c>
      <c r="J38" s="18" t="s">
        <v>166</v>
      </c>
      <c r="K38" s="36" t="s">
        <v>166</v>
      </c>
      <c r="L38" s="39"/>
    </row>
    <row r="39" spans="1:12" x14ac:dyDescent="0.3">
      <c r="A39" s="28" t="s">
        <v>242</v>
      </c>
      <c r="B39" s="36" t="s">
        <v>94</v>
      </c>
      <c r="C39" s="36" t="s">
        <v>243</v>
      </c>
      <c r="D39" s="30">
        <v>1</v>
      </c>
      <c r="E39" s="37">
        <v>270.39999999999998</v>
      </c>
      <c r="F39" s="38">
        <v>270.39999999999998</v>
      </c>
      <c r="G39" s="33">
        <v>6.46</v>
      </c>
      <c r="H39" s="33">
        <v>6.46</v>
      </c>
      <c r="I39" s="30" t="s">
        <v>170</v>
      </c>
      <c r="J39" s="18" t="s">
        <v>166</v>
      </c>
      <c r="K39" s="36" t="s">
        <v>166</v>
      </c>
      <c r="L39" s="39"/>
    </row>
    <row r="40" spans="1:12" x14ac:dyDescent="0.3">
      <c r="A40" s="28" t="s">
        <v>244</v>
      </c>
      <c r="B40" s="36" t="s">
        <v>95</v>
      </c>
      <c r="C40" s="36" t="s">
        <v>245</v>
      </c>
      <c r="D40" s="30">
        <v>1</v>
      </c>
      <c r="E40" s="37">
        <v>270.39999999999998</v>
      </c>
      <c r="F40" s="38">
        <v>270.39999999999998</v>
      </c>
      <c r="G40" s="33">
        <v>6.46</v>
      </c>
      <c r="H40" s="33">
        <v>6.46</v>
      </c>
      <c r="I40" s="30" t="s">
        <v>170</v>
      </c>
      <c r="J40" s="18" t="s">
        <v>166</v>
      </c>
      <c r="K40" s="36" t="s">
        <v>166</v>
      </c>
      <c r="L40" s="39"/>
    </row>
    <row r="41" spans="1:12" x14ac:dyDescent="0.3">
      <c r="A41" s="28" t="s">
        <v>246</v>
      </c>
      <c r="B41" s="36" t="s">
        <v>96</v>
      </c>
      <c r="C41" s="36" t="s">
        <v>247</v>
      </c>
      <c r="D41" s="30">
        <v>1</v>
      </c>
      <c r="E41" s="37">
        <v>290</v>
      </c>
      <c r="F41" s="38">
        <v>290</v>
      </c>
      <c r="G41" s="33">
        <v>6.98</v>
      </c>
      <c r="H41" s="33">
        <v>6.98</v>
      </c>
      <c r="I41" s="30" t="s">
        <v>165</v>
      </c>
      <c r="J41" s="18" t="s">
        <v>166</v>
      </c>
      <c r="K41" s="36" t="s">
        <v>166</v>
      </c>
      <c r="L41" s="39"/>
    </row>
    <row r="42" spans="1:12" x14ac:dyDescent="0.3">
      <c r="A42" s="28" t="s">
        <v>248</v>
      </c>
      <c r="B42" s="36" t="s">
        <v>97</v>
      </c>
      <c r="C42" s="36" t="s">
        <v>249</v>
      </c>
      <c r="D42" s="30">
        <v>1</v>
      </c>
      <c r="E42" s="37">
        <v>308.8</v>
      </c>
      <c r="F42" s="38">
        <v>308.8</v>
      </c>
      <c r="G42" s="33">
        <v>7.48</v>
      </c>
      <c r="H42" s="33">
        <v>7.48</v>
      </c>
      <c r="I42" s="30" t="s">
        <v>165</v>
      </c>
      <c r="J42" s="18" t="s">
        <v>166</v>
      </c>
      <c r="K42" s="36" t="s">
        <v>166</v>
      </c>
      <c r="L42" s="39"/>
    </row>
    <row r="43" spans="1:12" x14ac:dyDescent="0.3">
      <c r="A43" s="28" t="s">
        <v>250</v>
      </c>
      <c r="B43" s="36" t="s">
        <v>98</v>
      </c>
      <c r="C43" s="36" t="s">
        <v>251</v>
      </c>
      <c r="D43" s="30">
        <v>1</v>
      </c>
      <c r="E43" s="37">
        <v>280.7</v>
      </c>
      <c r="F43" s="38">
        <v>280.7</v>
      </c>
      <c r="G43" s="33">
        <v>6.72</v>
      </c>
      <c r="H43" s="33">
        <v>6.72</v>
      </c>
      <c r="I43" s="30" t="s">
        <v>165</v>
      </c>
      <c r="J43" s="18" t="s">
        <v>166</v>
      </c>
      <c r="K43" s="36" t="s">
        <v>166</v>
      </c>
      <c r="L43" s="39"/>
    </row>
    <row r="44" spans="1:12" x14ac:dyDescent="0.3">
      <c r="A44" s="28" t="s">
        <v>252</v>
      </c>
      <c r="B44" s="36" t="s">
        <v>99</v>
      </c>
      <c r="C44" s="36" t="s">
        <v>253</v>
      </c>
      <c r="D44" s="30">
        <v>1</v>
      </c>
      <c r="E44" s="37">
        <v>299.5</v>
      </c>
      <c r="F44" s="38">
        <v>299.5</v>
      </c>
      <c r="G44" s="33">
        <v>7.22</v>
      </c>
      <c r="H44" s="33">
        <v>7.22</v>
      </c>
      <c r="I44" s="30" t="s">
        <v>165</v>
      </c>
      <c r="J44" s="18" t="s">
        <v>166</v>
      </c>
      <c r="K44" s="36" t="s">
        <v>166</v>
      </c>
      <c r="L44" s="39"/>
    </row>
    <row r="45" spans="1:12" x14ac:dyDescent="0.3">
      <c r="A45" s="28" t="s">
        <v>254</v>
      </c>
      <c r="B45" s="36" t="s">
        <v>100</v>
      </c>
      <c r="C45" s="36" t="s">
        <v>255</v>
      </c>
      <c r="D45" s="30">
        <v>1</v>
      </c>
      <c r="E45" s="37">
        <v>330.9</v>
      </c>
      <c r="F45" s="38">
        <v>330.9</v>
      </c>
      <c r="G45" s="33">
        <v>7.92</v>
      </c>
      <c r="H45" s="33">
        <v>7.92</v>
      </c>
      <c r="I45" s="30" t="s">
        <v>165</v>
      </c>
      <c r="J45" s="18" t="s">
        <v>166</v>
      </c>
      <c r="K45" s="36" t="s">
        <v>166</v>
      </c>
      <c r="L45" s="39"/>
    </row>
    <row r="46" spans="1:12" x14ac:dyDescent="0.3">
      <c r="A46" s="28" t="s">
        <v>256</v>
      </c>
      <c r="B46" s="36" t="s">
        <v>101</v>
      </c>
      <c r="C46" s="36" t="s">
        <v>257</v>
      </c>
      <c r="D46" s="30">
        <v>1</v>
      </c>
      <c r="E46" s="37">
        <v>350.6</v>
      </c>
      <c r="F46" s="38">
        <v>350.6</v>
      </c>
      <c r="G46" s="33">
        <v>8.44</v>
      </c>
      <c r="H46" s="33">
        <v>8.44</v>
      </c>
      <c r="I46" s="30" t="s">
        <v>165</v>
      </c>
      <c r="J46" s="18" t="s">
        <v>166</v>
      </c>
      <c r="K46" s="36" t="s">
        <v>166</v>
      </c>
      <c r="L46" s="39"/>
    </row>
    <row r="47" spans="1:12" x14ac:dyDescent="0.3">
      <c r="A47" s="28" t="s">
        <v>258</v>
      </c>
      <c r="B47" s="36" t="s">
        <v>102</v>
      </c>
      <c r="C47" s="36" t="s">
        <v>259</v>
      </c>
      <c r="D47" s="30">
        <v>1</v>
      </c>
      <c r="E47" s="37">
        <v>329.5</v>
      </c>
      <c r="F47" s="38">
        <v>329.5</v>
      </c>
      <c r="G47" s="33">
        <v>7.89</v>
      </c>
      <c r="H47" s="33">
        <v>7.89</v>
      </c>
      <c r="I47" s="30" t="s">
        <v>165</v>
      </c>
      <c r="J47" s="18" t="s">
        <v>166</v>
      </c>
      <c r="K47" s="36" t="s">
        <v>166</v>
      </c>
      <c r="L47" s="39"/>
    </row>
    <row r="48" spans="1:12" x14ac:dyDescent="0.3">
      <c r="A48" s="28" t="s">
        <v>260</v>
      </c>
      <c r="B48" s="36" t="s">
        <v>103</v>
      </c>
      <c r="C48" s="36" t="s">
        <v>261</v>
      </c>
      <c r="D48" s="30">
        <v>1</v>
      </c>
      <c r="E48" s="37">
        <v>349.2</v>
      </c>
      <c r="F48" s="38">
        <v>349.2</v>
      </c>
      <c r="G48" s="33">
        <v>8.41</v>
      </c>
      <c r="H48" s="33">
        <v>8.41</v>
      </c>
      <c r="I48" s="30" t="s">
        <v>165</v>
      </c>
      <c r="J48" s="18" t="s">
        <v>166</v>
      </c>
      <c r="K48" s="36" t="s">
        <v>166</v>
      </c>
      <c r="L48" s="39"/>
    </row>
    <row r="49" spans="1:12" x14ac:dyDescent="0.3">
      <c r="A49" s="28" t="s">
        <v>262</v>
      </c>
      <c r="B49" s="36" t="s">
        <v>104</v>
      </c>
      <c r="C49" s="36" t="s">
        <v>263</v>
      </c>
      <c r="D49" s="30">
        <v>1</v>
      </c>
      <c r="E49" s="37">
        <v>312.2</v>
      </c>
      <c r="F49" s="38">
        <v>312.2</v>
      </c>
      <c r="G49" s="33">
        <v>7.48</v>
      </c>
      <c r="H49" s="33">
        <v>7.48</v>
      </c>
      <c r="I49" s="30" t="s">
        <v>165</v>
      </c>
      <c r="J49" s="18" t="s">
        <v>166</v>
      </c>
      <c r="K49" s="36" t="s">
        <v>166</v>
      </c>
      <c r="L49" s="39"/>
    </row>
    <row r="50" spans="1:12" x14ac:dyDescent="0.3">
      <c r="A50" s="28" t="s">
        <v>264</v>
      </c>
      <c r="B50" s="36" t="s">
        <v>105</v>
      </c>
      <c r="C50" s="36" t="s">
        <v>265</v>
      </c>
      <c r="D50" s="30">
        <v>1</v>
      </c>
      <c r="E50" s="37">
        <v>331.8</v>
      </c>
      <c r="F50" s="38">
        <v>331.8</v>
      </c>
      <c r="G50" s="33">
        <v>7.99</v>
      </c>
      <c r="H50" s="33">
        <v>7.99</v>
      </c>
      <c r="I50" s="30" t="s">
        <v>165</v>
      </c>
      <c r="J50" s="18" t="s">
        <v>166</v>
      </c>
      <c r="K50" s="36" t="s">
        <v>166</v>
      </c>
      <c r="L50" s="39"/>
    </row>
    <row r="51" spans="1:12" x14ac:dyDescent="0.3">
      <c r="A51" s="28" t="s">
        <v>266</v>
      </c>
      <c r="B51" s="36" t="s">
        <v>106</v>
      </c>
      <c r="C51" s="36" t="s">
        <v>267</v>
      </c>
      <c r="D51" s="30">
        <v>1</v>
      </c>
      <c r="E51" s="37">
        <v>630.79999999999995</v>
      </c>
      <c r="F51" s="38">
        <v>630.79999999999995</v>
      </c>
      <c r="G51" s="33">
        <v>13.74</v>
      </c>
      <c r="H51" s="33">
        <v>13.74</v>
      </c>
      <c r="I51" s="30" t="s">
        <v>170</v>
      </c>
      <c r="J51" s="18" t="s">
        <v>166</v>
      </c>
      <c r="K51" s="36" t="s">
        <v>166</v>
      </c>
      <c r="L51" s="39"/>
    </row>
    <row r="52" spans="1:12" x14ac:dyDescent="0.3">
      <c r="A52" s="28" t="s">
        <v>268</v>
      </c>
      <c r="B52" s="36" t="s">
        <v>107</v>
      </c>
      <c r="C52" s="36" t="s">
        <v>269</v>
      </c>
      <c r="D52" s="30">
        <v>1</v>
      </c>
      <c r="E52" s="37">
        <v>626.20000000000005</v>
      </c>
      <c r="F52" s="38">
        <v>626.20000000000005</v>
      </c>
      <c r="G52" s="33">
        <v>13.62</v>
      </c>
      <c r="H52" s="33">
        <v>13.62</v>
      </c>
      <c r="I52" s="30" t="s">
        <v>165</v>
      </c>
      <c r="J52" s="18" t="s">
        <v>166</v>
      </c>
      <c r="K52" s="36" t="s">
        <v>166</v>
      </c>
      <c r="L52" s="39"/>
    </row>
    <row r="53" spans="1:12" x14ac:dyDescent="0.3">
      <c r="A53" s="28" t="s">
        <v>270</v>
      </c>
      <c r="B53" s="36" t="s">
        <v>108</v>
      </c>
      <c r="C53" s="36" t="s">
        <v>271</v>
      </c>
      <c r="D53" s="30">
        <v>2</v>
      </c>
      <c r="E53" s="37">
        <v>613</v>
      </c>
      <c r="F53" s="38">
        <v>1226</v>
      </c>
      <c r="G53" s="33">
        <v>13.27</v>
      </c>
      <c r="H53" s="33">
        <v>26.54</v>
      </c>
      <c r="I53" s="30" t="s">
        <v>170</v>
      </c>
      <c r="J53" s="18" t="s">
        <v>166</v>
      </c>
      <c r="K53" s="36" t="s">
        <v>166</v>
      </c>
      <c r="L53" s="39"/>
    </row>
    <row r="54" spans="1:12" x14ac:dyDescent="0.3">
      <c r="A54" s="28" t="s">
        <v>272</v>
      </c>
      <c r="B54" s="36" t="s">
        <v>273</v>
      </c>
      <c r="C54" s="36" t="s">
        <v>274</v>
      </c>
      <c r="D54" s="30">
        <v>1</v>
      </c>
      <c r="E54" s="37">
        <v>267.5</v>
      </c>
      <c r="F54" s="38">
        <v>267.5</v>
      </c>
      <c r="G54" s="33">
        <v>9.52</v>
      </c>
      <c r="H54" s="33">
        <v>9.52</v>
      </c>
      <c r="I54" s="30" t="s">
        <v>170</v>
      </c>
      <c r="J54" s="18" t="s">
        <v>166</v>
      </c>
      <c r="K54" s="36" t="s">
        <v>166</v>
      </c>
      <c r="L54" s="39"/>
    </row>
    <row r="55" spans="1:12" x14ac:dyDescent="0.3">
      <c r="A55" s="28" t="s">
        <v>275</v>
      </c>
      <c r="B55" s="36" t="s">
        <v>276</v>
      </c>
      <c r="C55" s="36" t="s">
        <v>277</v>
      </c>
      <c r="D55" s="30">
        <v>7</v>
      </c>
      <c r="E55" s="37">
        <v>147.4</v>
      </c>
      <c r="F55" s="38">
        <v>1031.8</v>
      </c>
      <c r="G55" s="33">
        <v>5.24</v>
      </c>
      <c r="H55" s="33">
        <v>36.68</v>
      </c>
      <c r="I55" s="30" t="s">
        <v>170</v>
      </c>
      <c r="J55" s="18" t="s">
        <v>166</v>
      </c>
      <c r="K55" s="36" t="s">
        <v>166</v>
      </c>
      <c r="L55" s="39"/>
    </row>
    <row r="56" spans="1:12" x14ac:dyDescent="0.3">
      <c r="A56" s="28" t="s">
        <v>278</v>
      </c>
      <c r="B56" s="36" t="s">
        <v>279</v>
      </c>
      <c r="C56" s="36" t="s">
        <v>280</v>
      </c>
      <c r="D56" s="30">
        <v>2</v>
      </c>
      <c r="E56" s="37">
        <v>53.8</v>
      </c>
      <c r="F56" s="38">
        <v>107.6</v>
      </c>
      <c r="G56" s="33">
        <v>1.91</v>
      </c>
      <c r="H56" s="33">
        <v>3.82</v>
      </c>
      <c r="I56" s="30" t="s">
        <v>170</v>
      </c>
      <c r="J56" s="18" t="s">
        <v>166</v>
      </c>
      <c r="K56" s="36" t="s">
        <v>166</v>
      </c>
      <c r="L56" s="39"/>
    </row>
    <row r="57" spans="1:12" x14ac:dyDescent="0.3">
      <c r="A57" s="28" t="s">
        <v>281</v>
      </c>
      <c r="B57" s="36" t="s">
        <v>282</v>
      </c>
      <c r="C57" s="36" t="s">
        <v>283</v>
      </c>
      <c r="D57" s="30">
        <v>1</v>
      </c>
      <c r="E57" s="37">
        <v>53.8</v>
      </c>
      <c r="F57" s="38">
        <v>53.8</v>
      </c>
      <c r="G57" s="33">
        <v>1.91</v>
      </c>
      <c r="H57" s="33">
        <v>1.91</v>
      </c>
      <c r="I57" s="30" t="s">
        <v>170</v>
      </c>
      <c r="J57" s="18" t="s">
        <v>166</v>
      </c>
      <c r="K57" s="36" t="s">
        <v>166</v>
      </c>
      <c r="L57" s="39"/>
    </row>
    <row r="58" spans="1:12" x14ac:dyDescent="0.3">
      <c r="A58" s="28" t="s">
        <v>284</v>
      </c>
      <c r="B58" s="36" t="s">
        <v>285</v>
      </c>
      <c r="C58" s="36" t="s">
        <v>286</v>
      </c>
      <c r="D58" s="30">
        <v>1</v>
      </c>
      <c r="E58" s="37">
        <v>17.2</v>
      </c>
      <c r="F58" s="38">
        <v>17.2</v>
      </c>
      <c r="G58" s="33">
        <v>0.62</v>
      </c>
      <c r="H58" s="33">
        <v>0.62</v>
      </c>
      <c r="I58" s="30" t="s">
        <v>170</v>
      </c>
      <c r="J58" s="18" t="s">
        <v>166</v>
      </c>
      <c r="K58" s="36" t="s">
        <v>166</v>
      </c>
      <c r="L58" s="39"/>
    </row>
    <row r="59" spans="1:12" ht="14.25" customHeight="1" x14ac:dyDescent="0.3">
      <c r="A59" s="28" t="s">
        <v>287</v>
      </c>
      <c r="B59" s="36" t="s">
        <v>288</v>
      </c>
      <c r="C59" s="36" t="s">
        <v>289</v>
      </c>
      <c r="D59" s="30">
        <v>1</v>
      </c>
      <c r="E59" s="37">
        <v>123.7</v>
      </c>
      <c r="F59" s="38">
        <v>123.7</v>
      </c>
      <c r="G59" s="33">
        <v>4.34</v>
      </c>
      <c r="H59" s="33">
        <v>4.34</v>
      </c>
      <c r="I59" s="30" t="s">
        <v>165</v>
      </c>
      <c r="J59" s="18" t="s">
        <v>166</v>
      </c>
      <c r="K59" s="36" t="s">
        <v>166</v>
      </c>
      <c r="L59" s="39"/>
    </row>
    <row r="60" spans="1:12" x14ac:dyDescent="0.3">
      <c r="A60" s="28" t="s">
        <v>290</v>
      </c>
      <c r="B60" s="36" t="s">
        <v>291</v>
      </c>
      <c r="C60" s="36" t="s">
        <v>292</v>
      </c>
      <c r="D60" s="30">
        <v>1</v>
      </c>
      <c r="E60" s="37">
        <v>48.6</v>
      </c>
      <c r="F60" s="38">
        <v>48.6</v>
      </c>
      <c r="G60" s="33">
        <v>1.71</v>
      </c>
      <c r="H60" s="33">
        <v>1.71</v>
      </c>
      <c r="I60" s="30" t="s">
        <v>170</v>
      </c>
      <c r="J60" s="18" t="s">
        <v>166</v>
      </c>
      <c r="K60" s="36" t="s">
        <v>166</v>
      </c>
      <c r="L60" s="39"/>
    </row>
    <row r="61" spans="1:12" x14ac:dyDescent="0.3">
      <c r="A61" s="28" t="s">
        <v>293</v>
      </c>
      <c r="B61" s="36" t="s">
        <v>294</v>
      </c>
      <c r="C61" s="36" t="s">
        <v>295</v>
      </c>
      <c r="D61" s="30">
        <v>1</v>
      </c>
      <c r="E61" s="37">
        <v>30.8</v>
      </c>
      <c r="F61" s="38">
        <v>30.8</v>
      </c>
      <c r="G61" s="33">
        <v>1.0900000000000001</v>
      </c>
      <c r="H61" s="33">
        <v>1.0900000000000001</v>
      </c>
      <c r="I61" s="30" t="s">
        <v>170</v>
      </c>
      <c r="J61" s="18" t="s">
        <v>166</v>
      </c>
      <c r="K61" s="36" t="s">
        <v>166</v>
      </c>
      <c r="L61" s="39"/>
    </row>
    <row r="62" spans="1:12" x14ac:dyDescent="0.3">
      <c r="A62" s="28" t="s">
        <v>296</v>
      </c>
      <c r="B62" s="36" t="s">
        <v>297</v>
      </c>
      <c r="C62" s="36" t="s">
        <v>298</v>
      </c>
      <c r="D62" s="30">
        <v>5</v>
      </c>
      <c r="E62" s="37">
        <v>100</v>
      </c>
      <c r="F62" s="38">
        <v>500</v>
      </c>
      <c r="G62" s="33">
        <v>3.55</v>
      </c>
      <c r="H62" s="33">
        <v>17.75</v>
      </c>
      <c r="I62" s="30" t="s">
        <v>170</v>
      </c>
      <c r="J62" s="18" t="s">
        <v>166</v>
      </c>
      <c r="K62" s="36" t="s">
        <v>166</v>
      </c>
      <c r="L62" s="39"/>
    </row>
    <row r="63" spans="1:12" x14ac:dyDescent="0.3">
      <c r="A63" s="28" t="s">
        <v>299</v>
      </c>
      <c r="B63" s="36" t="s">
        <v>300</v>
      </c>
      <c r="C63" s="36" t="s">
        <v>301</v>
      </c>
      <c r="D63" s="30">
        <v>1</v>
      </c>
      <c r="E63" s="37">
        <v>101.8</v>
      </c>
      <c r="F63" s="38">
        <v>101.8</v>
      </c>
      <c r="G63" s="33">
        <v>3.61</v>
      </c>
      <c r="H63" s="33">
        <v>3.61</v>
      </c>
      <c r="I63" s="30" t="s">
        <v>170</v>
      </c>
      <c r="J63" s="18" t="s">
        <v>166</v>
      </c>
      <c r="K63" s="36" t="s">
        <v>166</v>
      </c>
      <c r="L63" s="39"/>
    </row>
    <row r="64" spans="1:12" x14ac:dyDescent="0.3">
      <c r="A64" s="28" t="s">
        <v>302</v>
      </c>
      <c r="B64" s="36" t="s">
        <v>303</v>
      </c>
      <c r="C64" s="36" t="s">
        <v>304</v>
      </c>
      <c r="D64" s="30">
        <v>2</v>
      </c>
      <c r="E64" s="37">
        <v>44.9</v>
      </c>
      <c r="F64" s="38">
        <v>89.8</v>
      </c>
      <c r="G64" s="33">
        <v>1.61</v>
      </c>
      <c r="H64" s="33">
        <v>3.22</v>
      </c>
      <c r="I64" s="30" t="s">
        <v>170</v>
      </c>
      <c r="J64" s="18" t="s">
        <v>166</v>
      </c>
      <c r="K64" s="36" t="s">
        <v>166</v>
      </c>
      <c r="L64" s="39"/>
    </row>
    <row r="65" spans="1:12" x14ac:dyDescent="0.3">
      <c r="A65" s="28" t="s">
        <v>305</v>
      </c>
      <c r="B65" s="36" t="s">
        <v>306</v>
      </c>
      <c r="C65" s="36" t="s">
        <v>307</v>
      </c>
      <c r="D65" s="30">
        <v>3</v>
      </c>
      <c r="E65" s="37">
        <v>46</v>
      </c>
      <c r="F65" s="38">
        <v>138</v>
      </c>
      <c r="G65" s="33">
        <v>1.64</v>
      </c>
      <c r="H65" s="33">
        <v>4.92</v>
      </c>
      <c r="I65" s="30" t="s">
        <v>170</v>
      </c>
      <c r="J65" s="18" t="s">
        <v>166</v>
      </c>
      <c r="K65" s="36" t="s">
        <v>166</v>
      </c>
      <c r="L65" s="39"/>
    </row>
    <row r="66" spans="1:12" x14ac:dyDescent="0.3">
      <c r="A66" s="28" t="s">
        <v>308</v>
      </c>
      <c r="B66" s="36" t="s">
        <v>309</v>
      </c>
      <c r="C66" s="36" t="s">
        <v>310</v>
      </c>
      <c r="D66" s="30">
        <v>1</v>
      </c>
      <c r="E66" s="37">
        <v>39.299999999999997</v>
      </c>
      <c r="F66" s="38">
        <v>39.299999999999997</v>
      </c>
      <c r="G66" s="33">
        <v>1.39</v>
      </c>
      <c r="H66" s="33">
        <v>1.39</v>
      </c>
      <c r="I66" s="30" t="s">
        <v>170</v>
      </c>
      <c r="J66" s="18" t="s">
        <v>166</v>
      </c>
      <c r="K66" s="36" t="s">
        <v>166</v>
      </c>
      <c r="L66" s="39"/>
    </row>
    <row r="67" spans="1:12" x14ac:dyDescent="0.3">
      <c r="A67" s="28" t="s">
        <v>311</v>
      </c>
      <c r="B67" s="36" t="s">
        <v>312</v>
      </c>
      <c r="C67" s="36" t="s">
        <v>313</v>
      </c>
      <c r="D67" s="30">
        <v>1</v>
      </c>
      <c r="E67" s="37">
        <v>47.5</v>
      </c>
      <c r="F67" s="38">
        <v>47.5</v>
      </c>
      <c r="G67" s="33">
        <v>1.67</v>
      </c>
      <c r="H67" s="33">
        <v>1.67</v>
      </c>
      <c r="I67" s="30" t="s">
        <v>170</v>
      </c>
      <c r="J67" s="18" t="s">
        <v>166</v>
      </c>
      <c r="K67" s="36" t="s">
        <v>166</v>
      </c>
      <c r="L67" s="39"/>
    </row>
    <row r="68" spans="1:12" x14ac:dyDescent="0.3">
      <c r="A68" s="28" t="s">
        <v>314</v>
      </c>
      <c r="B68" s="36" t="s">
        <v>315</v>
      </c>
      <c r="C68" s="36" t="s">
        <v>316</v>
      </c>
      <c r="D68" s="30">
        <v>1</v>
      </c>
      <c r="E68" s="37">
        <v>29.7</v>
      </c>
      <c r="F68" s="38">
        <v>29.7</v>
      </c>
      <c r="G68" s="33">
        <v>1.04</v>
      </c>
      <c r="H68" s="33">
        <v>1.04</v>
      </c>
      <c r="I68" s="30" t="s">
        <v>170</v>
      </c>
      <c r="J68" s="18" t="s">
        <v>166</v>
      </c>
      <c r="K68" s="36" t="s">
        <v>166</v>
      </c>
      <c r="L68" s="39"/>
    </row>
    <row r="69" spans="1:12" x14ac:dyDescent="0.3">
      <c r="A69" s="28" t="s">
        <v>317</v>
      </c>
      <c r="B69" s="36" t="s">
        <v>318</v>
      </c>
      <c r="C69" s="36" t="s">
        <v>319</v>
      </c>
      <c r="D69" s="30">
        <v>10</v>
      </c>
      <c r="E69" s="37">
        <v>105.4</v>
      </c>
      <c r="F69" s="38">
        <v>1054</v>
      </c>
      <c r="G69" s="33">
        <v>3.77</v>
      </c>
      <c r="H69" s="33">
        <v>37.700000000000003</v>
      </c>
      <c r="I69" s="30" t="s">
        <v>170</v>
      </c>
      <c r="J69" s="18" t="s">
        <v>166</v>
      </c>
      <c r="K69" s="36" t="s">
        <v>166</v>
      </c>
      <c r="L69" s="39"/>
    </row>
    <row r="70" spans="1:12" x14ac:dyDescent="0.3">
      <c r="A70" s="28" t="s">
        <v>320</v>
      </c>
      <c r="B70" s="36" t="s">
        <v>321</v>
      </c>
      <c r="C70" s="36" t="s">
        <v>322</v>
      </c>
      <c r="D70" s="30">
        <v>1</v>
      </c>
      <c r="E70" s="37">
        <v>109.1</v>
      </c>
      <c r="F70" s="38">
        <v>109.1</v>
      </c>
      <c r="G70" s="33">
        <v>3.89</v>
      </c>
      <c r="H70" s="33">
        <v>3.89</v>
      </c>
      <c r="I70" s="30" t="s">
        <v>170</v>
      </c>
      <c r="J70" s="18" t="s">
        <v>166</v>
      </c>
      <c r="K70" s="36" t="s">
        <v>166</v>
      </c>
      <c r="L70" s="39"/>
    </row>
    <row r="71" spans="1:12" x14ac:dyDescent="0.3">
      <c r="A71" s="28" t="s">
        <v>323</v>
      </c>
      <c r="B71" s="36" t="s">
        <v>324</v>
      </c>
      <c r="C71" s="36" t="s">
        <v>325</v>
      </c>
      <c r="D71" s="30">
        <v>1</v>
      </c>
      <c r="E71" s="37">
        <v>109.1</v>
      </c>
      <c r="F71" s="38">
        <v>109.1</v>
      </c>
      <c r="G71" s="33">
        <v>3.89</v>
      </c>
      <c r="H71" s="33">
        <v>3.89</v>
      </c>
      <c r="I71" s="30" t="s">
        <v>170</v>
      </c>
      <c r="J71" s="18" t="s">
        <v>166</v>
      </c>
      <c r="K71" s="36" t="s">
        <v>166</v>
      </c>
      <c r="L71" s="39"/>
    </row>
    <row r="72" spans="1:12" x14ac:dyDescent="0.3">
      <c r="A72" s="28" t="s">
        <v>326</v>
      </c>
      <c r="B72" s="36" t="s">
        <v>327</v>
      </c>
      <c r="C72" s="36" t="s">
        <v>328</v>
      </c>
      <c r="D72" s="30">
        <v>4</v>
      </c>
      <c r="E72" s="37">
        <v>50.3</v>
      </c>
      <c r="F72" s="38">
        <v>201.2</v>
      </c>
      <c r="G72" s="33">
        <v>1.82</v>
      </c>
      <c r="H72" s="33">
        <v>7.28</v>
      </c>
      <c r="I72" s="30" t="s">
        <v>170</v>
      </c>
      <c r="J72" s="18" t="s">
        <v>166</v>
      </c>
      <c r="K72" s="36" t="s">
        <v>166</v>
      </c>
      <c r="L72" s="39"/>
    </row>
    <row r="73" spans="1:12" x14ac:dyDescent="0.3">
      <c r="A73" s="28" t="s">
        <v>329</v>
      </c>
      <c r="B73" s="36" t="s">
        <v>330</v>
      </c>
      <c r="C73" s="36" t="s">
        <v>331</v>
      </c>
      <c r="D73" s="30">
        <v>1</v>
      </c>
      <c r="E73" s="37">
        <v>39.299999999999997</v>
      </c>
      <c r="F73" s="38">
        <v>39.299999999999997</v>
      </c>
      <c r="G73" s="33">
        <v>1.39</v>
      </c>
      <c r="H73" s="33">
        <v>1.39</v>
      </c>
      <c r="I73" s="30" t="s">
        <v>170</v>
      </c>
      <c r="J73" s="18" t="s">
        <v>166</v>
      </c>
      <c r="K73" s="36" t="s">
        <v>166</v>
      </c>
      <c r="L73" s="39"/>
    </row>
    <row r="74" spans="1:12" x14ac:dyDescent="0.3">
      <c r="A74" s="28" t="s">
        <v>332</v>
      </c>
      <c r="B74" s="36" t="s">
        <v>333</v>
      </c>
      <c r="C74" s="36" t="s">
        <v>334</v>
      </c>
      <c r="D74" s="30">
        <v>1</v>
      </c>
      <c r="E74" s="37">
        <v>47.5</v>
      </c>
      <c r="F74" s="38">
        <v>47.5</v>
      </c>
      <c r="G74" s="33">
        <v>1.67</v>
      </c>
      <c r="H74" s="33">
        <v>1.67</v>
      </c>
      <c r="I74" s="30" t="s">
        <v>170</v>
      </c>
      <c r="J74" s="18" t="s">
        <v>166</v>
      </c>
      <c r="K74" s="36" t="s">
        <v>166</v>
      </c>
      <c r="L74" s="39"/>
    </row>
    <row r="75" spans="1:12" x14ac:dyDescent="0.3">
      <c r="A75" s="28" t="s">
        <v>335</v>
      </c>
      <c r="B75" s="36" t="s">
        <v>336</v>
      </c>
      <c r="C75" s="36" t="s">
        <v>337</v>
      </c>
      <c r="D75" s="30">
        <v>1</v>
      </c>
      <c r="E75" s="37">
        <v>29.7</v>
      </c>
      <c r="F75" s="38">
        <v>29.7</v>
      </c>
      <c r="G75" s="33">
        <v>1.04</v>
      </c>
      <c r="H75" s="33">
        <v>1.04</v>
      </c>
      <c r="I75" s="30" t="s">
        <v>170</v>
      </c>
      <c r="J75" s="18" t="s">
        <v>166</v>
      </c>
      <c r="K75" s="36" t="s">
        <v>166</v>
      </c>
      <c r="L75" s="39"/>
    </row>
    <row r="76" spans="1:12" x14ac:dyDescent="0.3">
      <c r="A76" s="28" t="s">
        <v>338</v>
      </c>
      <c r="B76" s="36" t="s">
        <v>339</v>
      </c>
      <c r="C76" s="36" t="s">
        <v>340</v>
      </c>
      <c r="D76" s="30">
        <v>3</v>
      </c>
      <c r="E76" s="37">
        <v>5.7</v>
      </c>
      <c r="F76" s="38">
        <v>17.100000000000001</v>
      </c>
      <c r="G76" s="33">
        <v>0.2</v>
      </c>
      <c r="H76" s="33">
        <v>0.6</v>
      </c>
      <c r="I76" s="30" t="s">
        <v>170</v>
      </c>
      <c r="J76" s="18" t="s">
        <v>166</v>
      </c>
      <c r="K76" s="36" t="s">
        <v>166</v>
      </c>
      <c r="L76" s="39"/>
    </row>
    <row r="77" spans="1:12" x14ac:dyDescent="0.3">
      <c r="A77" s="28" t="s">
        <v>341</v>
      </c>
      <c r="B77" s="36" t="s">
        <v>342</v>
      </c>
      <c r="C77" s="36" t="s">
        <v>343</v>
      </c>
      <c r="D77" s="30">
        <v>13</v>
      </c>
      <c r="E77" s="37">
        <v>117.1</v>
      </c>
      <c r="F77" s="38">
        <v>1522.3</v>
      </c>
      <c r="G77" s="33">
        <v>4.18</v>
      </c>
      <c r="H77" s="33">
        <v>54.34</v>
      </c>
      <c r="I77" s="30" t="s">
        <v>170</v>
      </c>
      <c r="J77" s="18" t="s">
        <v>166</v>
      </c>
      <c r="K77" s="36" t="s">
        <v>166</v>
      </c>
      <c r="L77" s="39"/>
    </row>
    <row r="78" spans="1:12" x14ac:dyDescent="0.3">
      <c r="A78" s="28" t="s">
        <v>344</v>
      </c>
      <c r="B78" s="36" t="s">
        <v>345</v>
      </c>
      <c r="C78" s="36" t="s">
        <v>346</v>
      </c>
      <c r="D78" s="30">
        <v>1</v>
      </c>
      <c r="E78" s="37">
        <v>123.4</v>
      </c>
      <c r="F78" s="38">
        <v>123.4</v>
      </c>
      <c r="G78" s="33">
        <v>4.41</v>
      </c>
      <c r="H78" s="33">
        <v>4.41</v>
      </c>
      <c r="I78" s="30" t="s">
        <v>170</v>
      </c>
      <c r="J78" s="18" t="s">
        <v>166</v>
      </c>
      <c r="K78" s="36" t="s">
        <v>166</v>
      </c>
      <c r="L78" s="39"/>
    </row>
    <row r="79" spans="1:12" x14ac:dyDescent="0.3">
      <c r="A79" s="28" t="s">
        <v>347</v>
      </c>
      <c r="B79" s="36" t="s">
        <v>348</v>
      </c>
      <c r="C79" s="36" t="s">
        <v>349</v>
      </c>
      <c r="D79" s="30">
        <v>6</v>
      </c>
      <c r="E79" s="37">
        <v>123.9</v>
      </c>
      <c r="F79" s="38">
        <v>743.4</v>
      </c>
      <c r="G79" s="33">
        <v>4.43</v>
      </c>
      <c r="H79" s="33">
        <v>26.58</v>
      </c>
      <c r="I79" s="30" t="s">
        <v>170</v>
      </c>
      <c r="J79" s="18" t="s">
        <v>166</v>
      </c>
      <c r="K79" s="36" t="s">
        <v>166</v>
      </c>
      <c r="L79" s="39"/>
    </row>
    <row r="80" spans="1:12" x14ac:dyDescent="0.3">
      <c r="A80" s="28" t="s">
        <v>350</v>
      </c>
      <c r="B80" s="36" t="s">
        <v>351</v>
      </c>
      <c r="C80" s="36" t="s">
        <v>352</v>
      </c>
      <c r="D80" s="30">
        <v>49</v>
      </c>
      <c r="E80" s="37">
        <v>123.4</v>
      </c>
      <c r="F80" s="38">
        <v>6046.6</v>
      </c>
      <c r="G80" s="33">
        <v>4.41</v>
      </c>
      <c r="H80" s="33">
        <v>216.09</v>
      </c>
      <c r="I80" s="30" t="s">
        <v>170</v>
      </c>
      <c r="J80" s="18" t="s">
        <v>166</v>
      </c>
      <c r="K80" s="36" t="s">
        <v>166</v>
      </c>
      <c r="L80" s="39"/>
    </row>
    <row r="81" spans="1:12" x14ac:dyDescent="0.3">
      <c r="A81" s="28" t="s">
        <v>353</v>
      </c>
      <c r="B81" s="36" t="s">
        <v>8</v>
      </c>
      <c r="C81" s="36" t="s">
        <v>354</v>
      </c>
      <c r="D81" s="30">
        <v>1</v>
      </c>
      <c r="E81" s="37">
        <v>3763.7</v>
      </c>
      <c r="F81" s="38">
        <v>3763.7</v>
      </c>
      <c r="G81" s="33">
        <v>45.26</v>
      </c>
      <c r="H81" s="33">
        <v>45.26</v>
      </c>
      <c r="I81" s="30" t="s">
        <v>165</v>
      </c>
      <c r="J81" s="18" t="s">
        <v>166</v>
      </c>
      <c r="K81" s="36" t="s">
        <v>166</v>
      </c>
      <c r="L81" s="39"/>
    </row>
    <row r="82" spans="1:12" x14ac:dyDescent="0.3">
      <c r="A82" s="28" t="s">
        <v>355</v>
      </c>
      <c r="B82" s="36" t="s">
        <v>147</v>
      </c>
      <c r="C82" s="36" t="s">
        <v>356</v>
      </c>
      <c r="D82" s="30">
        <v>1</v>
      </c>
      <c r="E82" s="37">
        <v>3796.9</v>
      </c>
      <c r="F82" s="38">
        <v>3796.9</v>
      </c>
      <c r="G82" s="33">
        <v>46.04</v>
      </c>
      <c r="H82" s="33">
        <v>46.04</v>
      </c>
      <c r="I82" s="30" t="s">
        <v>165</v>
      </c>
      <c r="J82" s="18" t="s">
        <v>166</v>
      </c>
      <c r="K82" s="36" t="s">
        <v>166</v>
      </c>
      <c r="L82" s="39"/>
    </row>
    <row r="83" spans="1:12" x14ac:dyDescent="0.3">
      <c r="A83" s="28" t="s">
        <v>357</v>
      </c>
      <c r="B83" s="36" t="s">
        <v>9</v>
      </c>
      <c r="C83" s="36" t="s">
        <v>358</v>
      </c>
      <c r="D83" s="30">
        <v>1</v>
      </c>
      <c r="E83" s="37">
        <v>3785.1</v>
      </c>
      <c r="F83" s="38">
        <v>3785.1</v>
      </c>
      <c r="G83" s="33">
        <v>45.83</v>
      </c>
      <c r="H83" s="33">
        <v>45.83</v>
      </c>
      <c r="I83" s="30" t="s">
        <v>165</v>
      </c>
      <c r="J83" s="18" t="s">
        <v>166</v>
      </c>
      <c r="K83" s="36" t="s">
        <v>166</v>
      </c>
      <c r="L83" s="39"/>
    </row>
    <row r="84" spans="1:12" x14ac:dyDescent="0.3">
      <c r="A84" s="28" t="s">
        <v>359</v>
      </c>
      <c r="B84" s="36" t="s">
        <v>10</v>
      </c>
      <c r="C84" s="36" t="s">
        <v>360</v>
      </c>
      <c r="D84" s="30">
        <v>1</v>
      </c>
      <c r="E84" s="37">
        <v>3796.9</v>
      </c>
      <c r="F84" s="38">
        <v>3796.9</v>
      </c>
      <c r="G84" s="33">
        <v>46.04</v>
      </c>
      <c r="H84" s="33">
        <v>46.04</v>
      </c>
      <c r="I84" s="30" t="s">
        <v>165</v>
      </c>
      <c r="J84" s="18" t="s">
        <v>166</v>
      </c>
      <c r="K84" s="36" t="s">
        <v>166</v>
      </c>
      <c r="L84" s="39"/>
    </row>
    <row r="85" spans="1:12" x14ac:dyDescent="0.3">
      <c r="A85" s="28" t="s">
        <v>361</v>
      </c>
      <c r="B85" s="36" t="s">
        <v>11</v>
      </c>
      <c r="C85" s="36" t="s">
        <v>362</v>
      </c>
      <c r="D85" s="30">
        <v>5</v>
      </c>
      <c r="E85" s="37">
        <v>3763.7</v>
      </c>
      <c r="F85" s="38">
        <v>18818.5</v>
      </c>
      <c r="G85" s="33">
        <v>45.26</v>
      </c>
      <c r="H85" s="33">
        <v>226.3</v>
      </c>
      <c r="I85" s="30" t="s">
        <v>165</v>
      </c>
      <c r="J85" s="18" t="s">
        <v>166</v>
      </c>
      <c r="K85" s="36" t="s">
        <v>166</v>
      </c>
      <c r="L85" s="39"/>
    </row>
    <row r="86" spans="1:12" x14ac:dyDescent="0.3">
      <c r="A86" s="28" t="s">
        <v>363</v>
      </c>
      <c r="B86" s="36" t="s">
        <v>12</v>
      </c>
      <c r="C86" s="36" t="s">
        <v>364</v>
      </c>
      <c r="D86" s="30">
        <v>1</v>
      </c>
      <c r="E86" s="37">
        <v>3757.4</v>
      </c>
      <c r="F86" s="38">
        <v>3757.4</v>
      </c>
      <c r="G86" s="33">
        <v>45.14</v>
      </c>
      <c r="H86" s="33">
        <v>45.14</v>
      </c>
      <c r="I86" s="30" t="s">
        <v>165</v>
      </c>
      <c r="J86" s="18" t="s">
        <v>166</v>
      </c>
      <c r="K86" s="36" t="s">
        <v>166</v>
      </c>
      <c r="L86" s="39"/>
    </row>
    <row r="87" spans="1:12" x14ac:dyDescent="0.3">
      <c r="A87" s="28" t="s">
        <v>365</v>
      </c>
      <c r="B87" s="36" t="s">
        <v>61</v>
      </c>
      <c r="C87" s="36" t="s">
        <v>366</v>
      </c>
      <c r="D87" s="30">
        <v>1</v>
      </c>
      <c r="E87" s="37">
        <v>1643</v>
      </c>
      <c r="F87" s="38">
        <v>1643</v>
      </c>
      <c r="G87" s="33">
        <v>27.85</v>
      </c>
      <c r="H87" s="33">
        <v>27.85</v>
      </c>
      <c r="I87" s="30" t="s">
        <v>165</v>
      </c>
      <c r="J87" s="18" t="s">
        <v>166</v>
      </c>
      <c r="K87" s="36" t="s">
        <v>166</v>
      </c>
      <c r="L87" s="39"/>
    </row>
    <row r="88" spans="1:12" x14ac:dyDescent="0.3">
      <c r="A88" s="28" t="s">
        <v>367</v>
      </c>
      <c r="B88" s="36" t="s">
        <v>54</v>
      </c>
      <c r="C88" s="36" t="s">
        <v>368</v>
      </c>
      <c r="D88" s="30">
        <v>1</v>
      </c>
      <c r="E88" s="37">
        <v>1655.1</v>
      </c>
      <c r="F88" s="38">
        <v>1655.1</v>
      </c>
      <c r="G88" s="33">
        <v>28.25</v>
      </c>
      <c r="H88" s="33">
        <v>28.25</v>
      </c>
      <c r="I88" s="30" t="s">
        <v>165</v>
      </c>
      <c r="J88" s="18" t="s">
        <v>166</v>
      </c>
      <c r="K88" s="36" t="s">
        <v>166</v>
      </c>
      <c r="L88" s="39"/>
    </row>
    <row r="89" spans="1:12" x14ac:dyDescent="0.3">
      <c r="A89" s="28" t="s">
        <v>369</v>
      </c>
      <c r="B89" s="36" t="s">
        <v>53</v>
      </c>
      <c r="C89" s="36" t="s">
        <v>370</v>
      </c>
      <c r="D89" s="30">
        <v>2</v>
      </c>
      <c r="E89" s="37">
        <v>1636.9</v>
      </c>
      <c r="F89" s="38">
        <v>3273.8</v>
      </c>
      <c r="G89" s="33">
        <v>27.65</v>
      </c>
      <c r="H89" s="33">
        <v>55.3</v>
      </c>
      <c r="I89" s="30" t="s">
        <v>165</v>
      </c>
      <c r="J89" s="18" t="s">
        <v>166</v>
      </c>
      <c r="K89" s="36" t="s">
        <v>166</v>
      </c>
      <c r="L89" s="39"/>
    </row>
    <row r="90" spans="1:12" x14ac:dyDescent="0.3">
      <c r="A90" s="28" t="s">
        <v>371</v>
      </c>
      <c r="B90" s="36" t="s">
        <v>60</v>
      </c>
      <c r="C90" s="36" t="s">
        <v>372</v>
      </c>
      <c r="D90" s="30">
        <v>1</v>
      </c>
      <c r="E90" s="37">
        <v>1636.9</v>
      </c>
      <c r="F90" s="38">
        <v>1636.9</v>
      </c>
      <c r="G90" s="33">
        <v>27.65</v>
      </c>
      <c r="H90" s="33">
        <v>27.65</v>
      </c>
      <c r="I90" s="30" t="s">
        <v>165</v>
      </c>
      <c r="J90" s="18" t="s">
        <v>166</v>
      </c>
      <c r="K90" s="36" t="s">
        <v>166</v>
      </c>
      <c r="L90" s="39"/>
    </row>
    <row r="91" spans="1:12" x14ac:dyDescent="0.3">
      <c r="A91" s="28" t="s">
        <v>373</v>
      </c>
      <c r="B91" s="36" t="s">
        <v>13</v>
      </c>
      <c r="C91" s="36" t="s">
        <v>374</v>
      </c>
      <c r="D91" s="30">
        <v>1</v>
      </c>
      <c r="E91" s="37">
        <v>792.4</v>
      </c>
      <c r="F91" s="38">
        <v>792.4</v>
      </c>
      <c r="G91" s="33">
        <v>17.170000000000002</v>
      </c>
      <c r="H91" s="33">
        <v>17.170000000000002</v>
      </c>
      <c r="I91" s="30" t="s">
        <v>170</v>
      </c>
      <c r="J91" s="18" t="s">
        <v>166</v>
      </c>
      <c r="K91" s="36" t="s">
        <v>166</v>
      </c>
      <c r="L91" s="39"/>
    </row>
    <row r="92" spans="1:12" x14ac:dyDescent="0.3">
      <c r="A92" s="28" t="s">
        <v>375</v>
      </c>
      <c r="B92" s="36" t="s">
        <v>63</v>
      </c>
      <c r="C92" s="36" t="s">
        <v>376</v>
      </c>
      <c r="D92" s="30">
        <v>2</v>
      </c>
      <c r="E92" s="37">
        <v>1678.5</v>
      </c>
      <c r="F92" s="38">
        <v>3357</v>
      </c>
      <c r="G92" s="33">
        <v>25.51</v>
      </c>
      <c r="H92" s="33">
        <v>51.02</v>
      </c>
      <c r="I92" s="30" t="s">
        <v>170</v>
      </c>
      <c r="J92" s="18" t="s">
        <v>166</v>
      </c>
      <c r="K92" s="36" t="s">
        <v>166</v>
      </c>
      <c r="L92" s="39"/>
    </row>
    <row r="93" spans="1:12" x14ac:dyDescent="0.3">
      <c r="A93" s="28" t="s">
        <v>377</v>
      </c>
      <c r="B93" s="36" t="s">
        <v>378</v>
      </c>
      <c r="C93" s="36" t="s">
        <v>379</v>
      </c>
      <c r="D93" s="30">
        <v>1</v>
      </c>
      <c r="E93" s="37">
        <v>28.6</v>
      </c>
      <c r="F93" s="38">
        <v>28.6</v>
      </c>
      <c r="G93" s="33">
        <v>1.08</v>
      </c>
      <c r="H93" s="33">
        <v>1.08</v>
      </c>
      <c r="I93" s="30" t="s">
        <v>170</v>
      </c>
      <c r="J93" s="18" t="s">
        <v>166</v>
      </c>
      <c r="K93" s="36" t="s">
        <v>166</v>
      </c>
      <c r="L93" s="39"/>
    </row>
    <row r="94" spans="1:12" x14ac:dyDescent="0.3">
      <c r="A94" s="28" t="s">
        <v>380</v>
      </c>
      <c r="B94" s="36" t="s">
        <v>381</v>
      </c>
      <c r="C94" s="36" t="s">
        <v>382</v>
      </c>
      <c r="D94" s="30">
        <v>1</v>
      </c>
      <c r="E94" s="37">
        <v>28.5</v>
      </c>
      <c r="F94" s="38">
        <v>28.5</v>
      </c>
      <c r="G94" s="33">
        <v>1.07</v>
      </c>
      <c r="H94" s="33">
        <v>1.07</v>
      </c>
      <c r="I94" s="30" t="s">
        <v>170</v>
      </c>
      <c r="J94" s="18" t="s">
        <v>166</v>
      </c>
      <c r="K94" s="36" t="s">
        <v>166</v>
      </c>
      <c r="L94" s="39"/>
    </row>
    <row r="95" spans="1:12" x14ac:dyDescent="0.3">
      <c r="A95" s="28" t="s">
        <v>383</v>
      </c>
      <c r="B95" s="36" t="s">
        <v>384</v>
      </c>
      <c r="C95" s="36" t="s">
        <v>385</v>
      </c>
      <c r="D95" s="30">
        <v>6</v>
      </c>
      <c r="E95" s="37">
        <v>27.1</v>
      </c>
      <c r="F95" s="38">
        <v>162.6</v>
      </c>
      <c r="G95" s="33">
        <v>1.01</v>
      </c>
      <c r="H95" s="33">
        <v>6.06</v>
      </c>
      <c r="I95" s="30" t="s">
        <v>170</v>
      </c>
      <c r="J95" s="18" t="s">
        <v>166</v>
      </c>
      <c r="K95" s="36" t="s">
        <v>166</v>
      </c>
      <c r="L95" s="39"/>
    </row>
    <row r="96" spans="1:12" x14ac:dyDescent="0.3">
      <c r="A96" s="28" t="s">
        <v>386</v>
      </c>
      <c r="B96" s="36" t="s">
        <v>387</v>
      </c>
      <c r="C96" s="36" t="s">
        <v>388</v>
      </c>
      <c r="D96" s="30">
        <v>3</v>
      </c>
      <c r="E96" s="37">
        <v>18</v>
      </c>
      <c r="F96" s="38">
        <v>54</v>
      </c>
      <c r="G96" s="33">
        <v>0.64</v>
      </c>
      <c r="H96" s="33">
        <v>1.92</v>
      </c>
      <c r="I96" s="30" t="s">
        <v>170</v>
      </c>
      <c r="J96" s="18" t="s">
        <v>166</v>
      </c>
      <c r="K96" s="36" t="s">
        <v>166</v>
      </c>
      <c r="L96" s="39"/>
    </row>
    <row r="97" spans="1:12" x14ac:dyDescent="0.3">
      <c r="A97" s="28" t="s">
        <v>389</v>
      </c>
      <c r="B97" s="36" t="s">
        <v>390</v>
      </c>
      <c r="C97" s="36" t="s">
        <v>391</v>
      </c>
      <c r="D97" s="30">
        <v>15</v>
      </c>
      <c r="E97" s="37">
        <v>15.8</v>
      </c>
      <c r="F97" s="38">
        <v>237</v>
      </c>
      <c r="G97" s="33">
        <v>0.55000000000000004</v>
      </c>
      <c r="H97" s="33">
        <v>8.25</v>
      </c>
      <c r="I97" s="30" t="s">
        <v>170</v>
      </c>
      <c r="J97" s="18" t="s">
        <v>166</v>
      </c>
      <c r="K97" s="36" t="s">
        <v>166</v>
      </c>
      <c r="L97" s="39"/>
    </row>
    <row r="98" spans="1:12" x14ac:dyDescent="0.3">
      <c r="A98" s="28" t="s">
        <v>392</v>
      </c>
      <c r="B98" s="36" t="s">
        <v>393</v>
      </c>
      <c r="C98" s="36" t="s">
        <v>394</v>
      </c>
      <c r="D98" s="30">
        <v>1</v>
      </c>
      <c r="E98" s="37">
        <v>18.5</v>
      </c>
      <c r="F98" s="38">
        <v>18.5</v>
      </c>
      <c r="G98" s="33">
        <v>0.7</v>
      </c>
      <c r="H98" s="33">
        <v>0.7</v>
      </c>
      <c r="I98" s="30" t="s">
        <v>170</v>
      </c>
      <c r="J98" s="18" t="s">
        <v>166</v>
      </c>
      <c r="K98" s="36" t="s">
        <v>166</v>
      </c>
      <c r="L98" s="39"/>
    </row>
    <row r="99" spans="1:12" x14ac:dyDescent="0.3">
      <c r="A99" s="28" t="s">
        <v>395</v>
      </c>
      <c r="B99" s="36" t="s">
        <v>396</v>
      </c>
      <c r="C99" s="36" t="s">
        <v>397</v>
      </c>
      <c r="D99" s="30">
        <v>1</v>
      </c>
      <c r="E99" s="37">
        <v>12.1</v>
      </c>
      <c r="F99" s="38">
        <v>12.1</v>
      </c>
      <c r="G99" s="33">
        <v>0.42</v>
      </c>
      <c r="H99" s="33">
        <v>0.42</v>
      </c>
      <c r="I99" s="30" t="s">
        <v>170</v>
      </c>
      <c r="J99" s="18" t="s">
        <v>166</v>
      </c>
      <c r="K99" s="36" t="s">
        <v>166</v>
      </c>
      <c r="L99" s="39"/>
    </row>
    <row r="100" spans="1:12" x14ac:dyDescent="0.3">
      <c r="A100" s="28" t="s">
        <v>398</v>
      </c>
      <c r="B100" s="36" t="s">
        <v>399</v>
      </c>
      <c r="C100" s="36" t="s">
        <v>400</v>
      </c>
      <c r="D100" s="30">
        <v>1</v>
      </c>
      <c r="E100" s="37">
        <v>15.4</v>
      </c>
      <c r="F100" s="38">
        <v>15.4</v>
      </c>
      <c r="G100" s="33">
        <v>0.5</v>
      </c>
      <c r="H100" s="33">
        <v>0.5</v>
      </c>
      <c r="I100" s="30" t="s">
        <v>170</v>
      </c>
      <c r="J100" s="18" t="s">
        <v>166</v>
      </c>
      <c r="K100" s="36" t="s">
        <v>166</v>
      </c>
      <c r="L100" s="39"/>
    </row>
    <row r="101" spans="1:12" x14ac:dyDescent="0.3">
      <c r="A101" s="28" t="s">
        <v>401</v>
      </c>
      <c r="B101" s="36" t="s">
        <v>402</v>
      </c>
      <c r="C101" s="36" t="s">
        <v>403</v>
      </c>
      <c r="D101" s="30">
        <v>3</v>
      </c>
      <c r="E101" s="37">
        <v>49</v>
      </c>
      <c r="F101" s="38">
        <v>147</v>
      </c>
      <c r="G101" s="33">
        <v>1.85</v>
      </c>
      <c r="H101" s="33">
        <v>5.55</v>
      </c>
      <c r="I101" s="30" t="s">
        <v>170</v>
      </c>
      <c r="J101" s="18" t="s">
        <v>166</v>
      </c>
      <c r="K101" s="36" t="s">
        <v>166</v>
      </c>
      <c r="L101" s="39"/>
    </row>
    <row r="102" spans="1:12" x14ac:dyDescent="0.3">
      <c r="A102" s="28" t="s">
        <v>404</v>
      </c>
      <c r="B102" s="36" t="s">
        <v>405</v>
      </c>
      <c r="C102" s="36" t="s">
        <v>406</v>
      </c>
      <c r="D102" s="30">
        <v>2</v>
      </c>
      <c r="E102" s="37">
        <v>45.6</v>
      </c>
      <c r="F102" s="38">
        <v>91.2</v>
      </c>
      <c r="G102" s="33">
        <v>1.72</v>
      </c>
      <c r="H102" s="33">
        <v>3.44</v>
      </c>
      <c r="I102" s="30" t="s">
        <v>170</v>
      </c>
      <c r="J102" s="18" t="s">
        <v>166</v>
      </c>
      <c r="K102" s="36" t="s">
        <v>166</v>
      </c>
      <c r="L102" s="39"/>
    </row>
    <row r="103" spans="1:12" x14ac:dyDescent="0.3">
      <c r="A103" s="28" t="s">
        <v>407</v>
      </c>
      <c r="B103" s="36" t="s">
        <v>408</v>
      </c>
      <c r="C103" s="36" t="s">
        <v>409</v>
      </c>
      <c r="D103" s="30">
        <v>1</v>
      </c>
      <c r="E103" s="37">
        <v>45.6</v>
      </c>
      <c r="F103" s="38">
        <v>45.6</v>
      </c>
      <c r="G103" s="33">
        <v>1.72</v>
      </c>
      <c r="H103" s="33">
        <v>1.72</v>
      </c>
      <c r="I103" s="30" t="s">
        <v>170</v>
      </c>
      <c r="J103" s="18" t="s">
        <v>166</v>
      </c>
      <c r="K103" s="36" t="s">
        <v>166</v>
      </c>
      <c r="L103" s="39"/>
    </row>
    <row r="104" spans="1:12" x14ac:dyDescent="0.3">
      <c r="A104" s="28" t="s">
        <v>410</v>
      </c>
      <c r="B104" s="36" t="s">
        <v>109</v>
      </c>
      <c r="C104" s="36" t="s">
        <v>411</v>
      </c>
      <c r="D104" s="30">
        <v>1</v>
      </c>
      <c r="E104" s="37">
        <v>360.1</v>
      </c>
      <c r="F104" s="38">
        <v>360.1</v>
      </c>
      <c r="G104" s="33">
        <v>11.41</v>
      </c>
      <c r="H104" s="33">
        <v>11.41</v>
      </c>
      <c r="I104" s="30" t="s">
        <v>170</v>
      </c>
      <c r="J104" s="18" t="s">
        <v>166</v>
      </c>
      <c r="K104" s="36" t="s">
        <v>166</v>
      </c>
      <c r="L104" s="39"/>
    </row>
    <row r="105" spans="1:12" x14ac:dyDescent="0.3">
      <c r="A105" s="28" t="s">
        <v>412</v>
      </c>
      <c r="B105" s="36" t="s">
        <v>110</v>
      </c>
      <c r="C105" s="36" t="s">
        <v>413</v>
      </c>
      <c r="D105" s="30">
        <v>1</v>
      </c>
      <c r="E105" s="37">
        <v>350</v>
      </c>
      <c r="F105" s="38">
        <v>350</v>
      </c>
      <c r="G105" s="33">
        <v>10.96</v>
      </c>
      <c r="H105" s="33">
        <v>10.96</v>
      </c>
      <c r="I105" s="30" t="s">
        <v>170</v>
      </c>
      <c r="J105" s="18" t="s">
        <v>166</v>
      </c>
      <c r="K105" s="36" t="s">
        <v>166</v>
      </c>
      <c r="L105" s="39"/>
    </row>
    <row r="106" spans="1:12" x14ac:dyDescent="0.3">
      <c r="A106" s="28" t="s">
        <v>414</v>
      </c>
      <c r="B106" s="36" t="s">
        <v>111</v>
      </c>
      <c r="C106" s="36" t="s">
        <v>415</v>
      </c>
      <c r="D106" s="30">
        <v>1</v>
      </c>
      <c r="E106" s="37">
        <v>397.2</v>
      </c>
      <c r="F106" s="38">
        <v>397.2</v>
      </c>
      <c r="G106" s="33">
        <v>12.44</v>
      </c>
      <c r="H106" s="33">
        <v>12.44</v>
      </c>
      <c r="I106" s="30" t="s">
        <v>170</v>
      </c>
      <c r="J106" s="18" t="s">
        <v>166</v>
      </c>
      <c r="K106" s="36" t="s">
        <v>166</v>
      </c>
      <c r="L106" s="39"/>
    </row>
    <row r="107" spans="1:12" x14ac:dyDescent="0.3">
      <c r="A107" s="28" t="s">
        <v>416</v>
      </c>
      <c r="B107" s="36" t="s">
        <v>112</v>
      </c>
      <c r="C107" s="36" t="s">
        <v>417</v>
      </c>
      <c r="D107" s="30">
        <v>1</v>
      </c>
      <c r="E107" s="37">
        <v>408.1</v>
      </c>
      <c r="F107" s="38">
        <v>408.1</v>
      </c>
      <c r="G107" s="33">
        <v>12.91</v>
      </c>
      <c r="H107" s="33">
        <v>12.91</v>
      </c>
      <c r="I107" s="30" t="s">
        <v>170</v>
      </c>
      <c r="J107" s="18" t="s">
        <v>166</v>
      </c>
      <c r="K107" s="36" t="s">
        <v>166</v>
      </c>
      <c r="L107" s="39"/>
    </row>
    <row r="108" spans="1:12" x14ac:dyDescent="0.3">
      <c r="A108" s="28" t="s">
        <v>418</v>
      </c>
      <c r="B108" s="36" t="s">
        <v>419</v>
      </c>
      <c r="C108" s="36" t="s">
        <v>420</v>
      </c>
      <c r="D108" s="30">
        <v>1</v>
      </c>
      <c r="E108" s="37">
        <v>8.1999999999999993</v>
      </c>
      <c r="F108" s="40">
        <v>8.1999999999999993</v>
      </c>
      <c r="G108" s="33">
        <v>0.27</v>
      </c>
      <c r="H108" s="33">
        <v>0.27</v>
      </c>
      <c r="I108" s="30" t="s">
        <v>170</v>
      </c>
      <c r="J108" s="18" t="s">
        <v>166</v>
      </c>
      <c r="K108" s="36" t="s">
        <v>166</v>
      </c>
      <c r="L108" s="41"/>
    </row>
    <row r="109" spans="1:12" x14ac:dyDescent="0.3">
      <c r="A109" s="28" t="s">
        <v>421</v>
      </c>
      <c r="B109" s="36" t="s">
        <v>422</v>
      </c>
      <c r="C109" s="36" t="s">
        <v>423</v>
      </c>
      <c r="D109" s="30">
        <v>1</v>
      </c>
      <c r="E109" s="37">
        <v>17.3</v>
      </c>
      <c r="F109" s="40">
        <v>17.3</v>
      </c>
      <c r="G109" s="33">
        <v>0.55000000000000004</v>
      </c>
      <c r="H109" s="33">
        <v>0.55000000000000004</v>
      </c>
      <c r="I109" s="30" t="s">
        <v>170</v>
      </c>
      <c r="J109" s="18" t="s">
        <v>166</v>
      </c>
      <c r="K109" s="36" t="s">
        <v>166</v>
      </c>
      <c r="L109" s="41"/>
    </row>
    <row r="110" spans="1:12" x14ac:dyDescent="0.3">
      <c r="A110" s="28" t="s">
        <v>424</v>
      </c>
      <c r="B110" s="36" t="s">
        <v>425</v>
      </c>
      <c r="C110" s="36" t="s">
        <v>426</v>
      </c>
      <c r="D110" s="30">
        <v>1</v>
      </c>
      <c r="E110" s="37">
        <v>4.3</v>
      </c>
      <c r="F110" s="40">
        <v>4.3</v>
      </c>
      <c r="G110" s="33">
        <v>0.15</v>
      </c>
      <c r="H110" s="33">
        <v>0.15</v>
      </c>
      <c r="I110" s="30" t="s">
        <v>170</v>
      </c>
      <c r="J110" s="18" t="s">
        <v>166</v>
      </c>
      <c r="K110" s="36" t="s">
        <v>166</v>
      </c>
      <c r="L110" s="41"/>
    </row>
    <row r="111" spans="1:12" x14ac:dyDescent="0.3">
      <c r="A111" s="28" t="s">
        <v>427</v>
      </c>
      <c r="B111" s="36" t="s">
        <v>428</v>
      </c>
      <c r="C111" s="36" t="s">
        <v>429</v>
      </c>
      <c r="D111" s="30">
        <v>1</v>
      </c>
      <c r="E111" s="37">
        <v>5.3</v>
      </c>
      <c r="F111" s="40">
        <v>5.3</v>
      </c>
      <c r="G111" s="33">
        <v>0.18</v>
      </c>
      <c r="H111" s="33">
        <v>0.18</v>
      </c>
      <c r="I111" s="30" t="s">
        <v>170</v>
      </c>
      <c r="J111" s="18" t="s">
        <v>166</v>
      </c>
      <c r="K111" s="36" t="s">
        <v>166</v>
      </c>
      <c r="L111" s="41"/>
    </row>
    <row r="112" spans="1:12" x14ac:dyDescent="0.3">
      <c r="A112" s="28" t="s">
        <v>430</v>
      </c>
      <c r="B112" s="36" t="s">
        <v>431</v>
      </c>
      <c r="C112" s="36" t="s">
        <v>432</v>
      </c>
      <c r="D112" s="30">
        <v>1</v>
      </c>
      <c r="E112" s="37">
        <v>11.6</v>
      </c>
      <c r="F112" s="40">
        <v>11.6</v>
      </c>
      <c r="G112" s="33">
        <v>0.39</v>
      </c>
      <c r="H112" s="33">
        <v>0.39</v>
      </c>
      <c r="I112" s="30" t="s">
        <v>170</v>
      </c>
      <c r="J112" s="18" t="s">
        <v>166</v>
      </c>
      <c r="K112" s="36" t="s">
        <v>166</v>
      </c>
      <c r="L112" s="41"/>
    </row>
    <row r="113" spans="1:12" x14ac:dyDescent="0.3">
      <c r="A113" s="28" t="s">
        <v>433</v>
      </c>
      <c r="B113" s="36" t="s">
        <v>434</v>
      </c>
      <c r="C113" s="36" t="s">
        <v>435</v>
      </c>
      <c r="D113" s="30">
        <v>1</v>
      </c>
      <c r="E113" s="37">
        <v>7.5</v>
      </c>
      <c r="F113" s="40">
        <v>7.5</v>
      </c>
      <c r="G113" s="33">
        <v>0.25</v>
      </c>
      <c r="H113" s="33">
        <v>0.25</v>
      </c>
      <c r="I113" s="30" t="s">
        <v>170</v>
      </c>
      <c r="J113" s="18" t="s">
        <v>166</v>
      </c>
      <c r="K113" s="36" t="s">
        <v>166</v>
      </c>
      <c r="L113" s="41"/>
    </row>
    <row r="114" spans="1:12" x14ac:dyDescent="0.3">
      <c r="A114" s="28" t="s">
        <v>436</v>
      </c>
      <c r="B114" s="36" t="s">
        <v>437</v>
      </c>
      <c r="C114" s="36" t="s">
        <v>438</v>
      </c>
      <c r="D114" s="30">
        <v>1</v>
      </c>
      <c r="E114" s="37">
        <v>2.5</v>
      </c>
      <c r="F114" s="40">
        <v>2.5</v>
      </c>
      <c r="G114" s="33">
        <v>0.08</v>
      </c>
      <c r="H114" s="33">
        <v>0.08</v>
      </c>
      <c r="I114" s="30" t="s">
        <v>170</v>
      </c>
      <c r="J114" s="18" t="s">
        <v>166</v>
      </c>
      <c r="K114" s="36" t="s">
        <v>166</v>
      </c>
      <c r="L114" s="41"/>
    </row>
    <row r="115" spans="1:12" x14ac:dyDescent="0.3">
      <c r="A115" s="28" t="s">
        <v>439</v>
      </c>
      <c r="B115" s="36" t="s">
        <v>440</v>
      </c>
      <c r="C115" s="36" t="s">
        <v>441</v>
      </c>
      <c r="D115" s="30">
        <v>1</v>
      </c>
      <c r="E115" s="37">
        <v>9.4</v>
      </c>
      <c r="F115" s="40">
        <v>9.4</v>
      </c>
      <c r="G115" s="33">
        <v>0.31</v>
      </c>
      <c r="H115" s="33">
        <v>0.31</v>
      </c>
      <c r="I115" s="30" t="s">
        <v>170</v>
      </c>
      <c r="J115" s="18" t="s">
        <v>166</v>
      </c>
      <c r="K115" s="36" t="s">
        <v>166</v>
      </c>
      <c r="L115" s="41"/>
    </row>
    <row r="116" spans="1:12" x14ac:dyDescent="0.3">
      <c r="A116" s="28" t="s">
        <v>442</v>
      </c>
      <c r="B116" s="36" t="s">
        <v>443</v>
      </c>
      <c r="C116" s="36" t="s">
        <v>444</v>
      </c>
      <c r="D116" s="30">
        <v>1</v>
      </c>
      <c r="E116" s="37">
        <v>11.1</v>
      </c>
      <c r="F116" s="40">
        <v>11.1</v>
      </c>
      <c r="G116" s="33">
        <v>0.37</v>
      </c>
      <c r="H116" s="33">
        <v>0.37</v>
      </c>
      <c r="I116" s="30" t="s">
        <v>170</v>
      </c>
      <c r="J116" s="18" t="s">
        <v>166</v>
      </c>
      <c r="K116" s="36" t="s">
        <v>166</v>
      </c>
      <c r="L116" s="41"/>
    </row>
    <row r="117" spans="1:12" x14ac:dyDescent="0.3">
      <c r="A117" s="28" t="s">
        <v>445</v>
      </c>
      <c r="B117" s="36" t="s">
        <v>446</v>
      </c>
      <c r="C117" s="36" t="s">
        <v>447</v>
      </c>
      <c r="D117" s="30">
        <v>1</v>
      </c>
      <c r="E117" s="37">
        <v>41.1</v>
      </c>
      <c r="F117" s="40">
        <v>41.1</v>
      </c>
      <c r="G117" s="33">
        <v>1.36</v>
      </c>
      <c r="H117" s="33">
        <v>1.36</v>
      </c>
      <c r="I117" s="30" t="s">
        <v>170</v>
      </c>
      <c r="J117" s="18" t="s">
        <v>166</v>
      </c>
      <c r="K117" s="36" t="s">
        <v>166</v>
      </c>
      <c r="L117" s="41"/>
    </row>
    <row r="118" spans="1:12" x14ac:dyDescent="0.3">
      <c r="A118" s="28" t="s">
        <v>448</v>
      </c>
      <c r="B118" s="36" t="s">
        <v>449</v>
      </c>
      <c r="C118" s="36" t="s">
        <v>450</v>
      </c>
      <c r="D118" s="30">
        <v>1</v>
      </c>
      <c r="E118" s="37">
        <v>30.4</v>
      </c>
      <c r="F118" s="40">
        <v>30.4</v>
      </c>
      <c r="G118" s="33">
        <v>1</v>
      </c>
      <c r="H118" s="33">
        <v>1</v>
      </c>
      <c r="I118" s="30" t="s">
        <v>170</v>
      </c>
      <c r="J118" s="18" t="s">
        <v>166</v>
      </c>
      <c r="K118" s="36" t="s">
        <v>166</v>
      </c>
      <c r="L118" s="41"/>
    </row>
    <row r="119" spans="1:12" x14ac:dyDescent="0.3">
      <c r="A119" s="28" t="s">
        <v>451</v>
      </c>
      <c r="B119" s="36" t="s">
        <v>452</v>
      </c>
      <c r="C119" s="36" t="s">
        <v>453</v>
      </c>
      <c r="D119" s="30">
        <v>62</v>
      </c>
      <c r="E119" s="37">
        <v>8.4</v>
      </c>
      <c r="F119" s="42">
        <v>520.79999999999995</v>
      </c>
      <c r="G119" s="33">
        <v>0.13</v>
      </c>
      <c r="H119" s="33">
        <v>8.06</v>
      </c>
      <c r="I119" s="30" t="s">
        <v>170</v>
      </c>
      <c r="J119" s="18" t="s">
        <v>166</v>
      </c>
      <c r="K119" s="36" t="s">
        <v>166</v>
      </c>
      <c r="L119" s="21"/>
    </row>
    <row r="120" spans="1:12" x14ac:dyDescent="0.3">
      <c r="A120" s="28" t="s">
        <v>454</v>
      </c>
      <c r="B120" s="36" t="s">
        <v>455</v>
      </c>
      <c r="C120" s="36" t="s">
        <v>456</v>
      </c>
      <c r="D120" s="30">
        <v>62</v>
      </c>
      <c r="E120" s="37">
        <v>2.2000000000000002</v>
      </c>
      <c r="F120" s="42">
        <v>136.4</v>
      </c>
      <c r="G120" s="33">
        <v>0.12</v>
      </c>
      <c r="H120" s="33">
        <v>7.44</v>
      </c>
      <c r="I120" s="30" t="s">
        <v>170</v>
      </c>
      <c r="J120" s="18" t="s">
        <v>166</v>
      </c>
      <c r="K120" s="36" t="s">
        <v>166</v>
      </c>
      <c r="L120" s="21"/>
    </row>
    <row r="121" spans="1:12" x14ac:dyDescent="0.3">
      <c r="A121" s="28" t="s">
        <v>457</v>
      </c>
      <c r="B121" s="36" t="s">
        <v>458</v>
      </c>
      <c r="C121" s="36" t="s">
        <v>459</v>
      </c>
      <c r="D121" s="30">
        <v>68</v>
      </c>
      <c r="E121" s="37">
        <v>0.7</v>
      </c>
      <c r="F121" s="42">
        <v>47.6</v>
      </c>
      <c r="G121" s="33">
        <v>0.04</v>
      </c>
      <c r="H121" s="33">
        <v>2.72</v>
      </c>
      <c r="I121" s="30" t="s">
        <v>170</v>
      </c>
      <c r="J121" s="18" t="s">
        <v>166</v>
      </c>
      <c r="K121" s="36" t="s">
        <v>166</v>
      </c>
      <c r="L121" s="21"/>
    </row>
    <row r="122" spans="1:12" x14ac:dyDescent="0.3">
      <c r="A122" s="28" t="s">
        <v>460</v>
      </c>
      <c r="B122" s="36" t="s">
        <v>461</v>
      </c>
      <c r="C122" s="36" t="s">
        <v>462</v>
      </c>
      <c r="D122" s="30">
        <v>68</v>
      </c>
      <c r="E122" s="37">
        <v>2.1</v>
      </c>
      <c r="F122" s="42">
        <v>142.80000000000001</v>
      </c>
      <c r="G122" s="33">
        <v>0.05</v>
      </c>
      <c r="H122" s="33">
        <v>3.4</v>
      </c>
      <c r="I122" s="30" t="s">
        <v>170</v>
      </c>
      <c r="J122" s="18" t="s">
        <v>166</v>
      </c>
      <c r="K122" s="36" t="s">
        <v>166</v>
      </c>
      <c r="L122" s="21"/>
    </row>
    <row r="123" spans="1:12" x14ac:dyDescent="0.3">
      <c r="A123" s="28" t="s">
        <v>463</v>
      </c>
      <c r="B123" s="36" t="s">
        <v>113</v>
      </c>
      <c r="C123" s="36" t="s">
        <v>464</v>
      </c>
      <c r="D123" s="30">
        <v>1</v>
      </c>
      <c r="E123" s="37">
        <v>1737.2</v>
      </c>
      <c r="F123" s="40">
        <v>1737.2</v>
      </c>
      <c r="G123" s="33">
        <v>37.840000000000003</v>
      </c>
      <c r="H123" s="33">
        <v>37.840000000000003</v>
      </c>
      <c r="I123" s="30" t="s">
        <v>165</v>
      </c>
      <c r="J123" s="18" t="s">
        <v>166</v>
      </c>
      <c r="K123" s="36" t="s">
        <v>166</v>
      </c>
      <c r="L123" s="43"/>
    </row>
    <row r="124" spans="1:12" x14ac:dyDescent="0.3">
      <c r="A124" s="28" t="s">
        <v>465</v>
      </c>
      <c r="B124" s="36" t="s">
        <v>15</v>
      </c>
      <c r="C124" s="36" t="s">
        <v>466</v>
      </c>
      <c r="D124" s="30">
        <v>1</v>
      </c>
      <c r="E124" s="37">
        <v>1737.2</v>
      </c>
      <c r="F124" s="40">
        <v>1737.2</v>
      </c>
      <c r="G124" s="33">
        <v>37.840000000000003</v>
      </c>
      <c r="H124" s="33">
        <v>37.840000000000003</v>
      </c>
      <c r="I124" s="30" t="s">
        <v>165</v>
      </c>
      <c r="J124" s="18" t="s">
        <v>166</v>
      </c>
      <c r="K124" s="36" t="s">
        <v>166</v>
      </c>
      <c r="L124" s="43"/>
    </row>
    <row r="125" spans="1:12" x14ac:dyDescent="0.3">
      <c r="A125" s="28" t="s">
        <v>467</v>
      </c>
      <c r="B125" s="36" t="s">
        <v>16</v>
      </c>
      <c r="C125" s="36" t="s">
        <v>468</v>
      </c>
      <c r="D125" s="30">
        <v>2</v>
      </c>
      <c r="E125" s="37">
        <v>1582.3</v>
      </c>
      <c r="F125" s="40">
        <v>3164.6</v>
      </c>
      <c r="G125" s="33">
        <v>34.880000000000003</v>
      </c>
      <c r="H125" s="33">
        <v>69.760000000000005</v>
      </c>
      <c r="I125" s="30" t="s">
        <v>165</v>
      </c>
      <c r="J125" s="18" t="s">
        <v>166</v>
      </c>
      <c r="K125" s="36" t="s">
        <v>166</v>
      </c>
      <c r="L125" s="43"/>
    </row>
    <row r="126" spans="1:12" x14ac:dyDescent="0.3">
      <c r="A126" s="28" t="s">
        <v>469</v>
      </c>
      <c r="B126" s="36" t="s">
        <v>114</v>
      </c>
      <c r="C126" s="36" t="s">
        <v>470</v>
      </c>
      <c r="D126" s="30">
        <v>1</v>
      </c>
      <c r="E126" s="37">
        <v>240.2</v>
      </c>
      <c r="F126" s="40">
        <v>240.2</v>
      </c>
      <c r="G126" s="33">
        <v>5.04</v>
      </c>
      <c r="H126" s="33">
        <v>5.04</v>
      </c>
      <c r="I126" s="30" t="s">
        <v>165</v>
      </c>
      <c r="J126" s="18" t="s">
        <v>166</v>
      </c>
      <c r="K126" s="36" t="s">
        <v>166</v>
      </c>
      <c r="L126" s="43"/>
    </row>
    <row r="127" spans="1:12" x14ac:dyDescent="0.3">
      <c r="A127" s="28" t="s">
        <v>471</v>
      </c>
      <c r="B127" s="36" t="s">
        <v>17</v>
      </c>
      <c r="C127" s="36" t="s">
        <v>472</v>
      </c>
      <c r="D127" s="30">
        <v>1</v>
      </c>
      <c r="E127" s="37">
        <v>1183.5999999999999</v>
      </c>
      <c r="F127" s="40">
        <v>1183.5999999999999</v>
      </c>
      <c r="G127" s="33">
        <v>25.1</v>
      </c>
      <c r="H127" s="33">
        <v>25.1</v>
      </c>
      <c r="I127" s="30" t="s">
        <v>165</v>
      </c>
      <c r="J127" s="18" t="s">
        <v>166</v>
      </c>
      <c r="K127" s="36" t="s">
        <v>166</v>
      </c>
      <c r="L127" s="43"/>
    </row>
    <row r="128" spans="1:12" x14ac:dyDescent="0.3">
      <c r="A128" s="28" t="s">
        <v>473</v>
      </c>
      <c r="B128" s="36" t="s">
        <v>115</v>
      </c>
      <c r="C128" s="36" t="s">
        <v>474</v>
      </c>
      <c r="D128" s="30">
        <v>1</v>
      </c>
      <c r="E128" s="37">
        <v>240.2</v>
      </c>
      <c r="F128" s="40">
        <v>240.2</v>
      </c>
      <c r="G128" s="33">
        <v>5.04</v>
      </c>
      <c r="H128" s="33">
        <v>5.04</v>
      </c>
      <c r="I128" s="30" t="s">
        <v>165</v>
      </c>
      <c r="J128" s="18" t="s">
        <v>166</v>
      </c>
      <c r="K128" s="36" t="s">
        <v>166</v>
      </c>
      <c r="L128" s="43"/>
    </row>
    <row r="129" spans="1:12" x14ac:dyDescent="0.3">
      <c r="A129" s="28" t="s">
        <v>475</v>
      </c>
      <c r="B129" s="36" t="s">
        <v>116</v>
      </c>
      <c r="C129" s="36" t="s">
        <v>476</v>
      </c>
      <c r="D129" s="30">
        <v>2</v>
      </c>
      <c r="E129" s="37">
        <v>1598.6</v>
      </c>
      <c r="F129" s="40">
        <v>3197.2</v>
      </c>
      <c r="G129" s="33">
        <v>35.29</v>
      </c>
      <c r="H129" s="33">
        <v>70.58</v>
      </c>
      <c r="I129" s="30" t="s">
        <v>165</v>
      </c>
      <c r="J129" s="18" t="s">
        <v>166</v>
      </c>
      <c r="K129" s="36" t="s">
        <v>166</v>
      </c>
      <c r="L129" s="43"/>
    </row>
    <row r="130" spans="1:12" x14ac:dyDescent="0.3">
      <c r="A130" s="28" t="s">
        <v>477</v>
      </c>
      <c r="B130" s="36" t="s">
        <v>117</v>
      </c>
      <c r="C130" s="36" t="s">
        <v>478</v>
      </c>
      <c r="D130" s="30">
        <v>1</v>
      </c>
      <c r="E130" s="37">
        <v>251.8</v>
      </c>
      <c r="F130" s="40">
        <v>251.8</v>
      </c>
      <c r="G130" s="33">
        <v>5.37</v>
      </c>
      <c r="H130" s="33">
        <v>5.37</v>
      </c>
      <c r="I130" s="30" t="s">
        <v>165</v>
      </c>
      <c r="J130" s="18" t="s">
        <v>166</v>
      </c>
      <c r="K130" s="36" t="s">
        <v>166</v>
      </c>
      <c r="L130" s="43"/>
    </row>
    <row r="131" spans="1:12" x14ac:dyDescent="0.3">
      <c r="A131" s="28" t="s">
        <v>479</v>
      </c>
      <c r="B131" s="36" t="s">
        <v>67</v>
      </c>
      <c r="C131" s="36" t="s">
        <v>480</v>
      </c>
      <c r="D131" s="30">
        <v>1</v>
      </c>
      <c r="E131" s="37">
        <v>1183.5999999999999</v>
      </c>
      <c r="F131" s="40">
        <v>1183.5999999999999</v>
      </c>
      <c r="G131" s="33">
        <v>25.1</v>
      </c>
      <c r="H131" s="33">
        <v>25.1</v>
      </c>
      <c r="I131" s="30" t="s">
        <v>165</v>
      </c>
      <c r="J131" s="18" t="s">
        <v>166</v>
      </c>
      <c r="K131" s="36" t="s">
        <v>166</v>
      </c>
      <c r="L131" s="43"/>
    </row>
    <row r="132" spans="1:12" x14ac:dyDescent="0.3">
      <c r="A132" s="28" t="s">
        <v>481</v>
      </c>
      <c r="B132" s="36" t="s">
        <v>118</v>
      </c>
      <c r="C132" s="36" t="s">
        <v>482</v>
      </c>
      <c r="D132" s="30">
        <v>1</v>
      </c>
      <c r="E132" s="37">
        <v>251.8</v>
      </c>
      <c r="F132" s="40">
        <v>251.8</v>
      </c>
      <c r="G132" s="33">
        <v>5.37</v>
      </c>
      <c r="H132" s="33">
        <v>5.37</v>
      </c>
      <c r="I132" s="30" t="s">
        <v>165</v>
      </c>
      <c r="J132" s="18" t="s">
        <v>166</v>
      </c>
      <c r="K132" s="36" t="s">
        <v>166</v>
      </c>
      <c r="L132" s="43"/>
    </row>
    <row r="133" spans="1:12" x14ac:dyDescent="0.3">
      <c r="A133" s="28" t="s">
        <v>483</v>
      </c>
      <c r="B133" s="36" t="s">
        <v>18</v>
      </c>
      <c r="C133" s="36" t="s">
        <v>484</v>
      </c>
      <c r="D133" s="30">
        <v>2</v>
      </c>
      <c r="E133" s="37">
        <v>1208.8</v>
      </c>
      <c r="F133" s="40">
        <v>2417.6</v>
      </c>
      <c r="G133" s="33">
        <v>25.71</v>
      </c>
      <c r="H133" s="33">
        <v>51.42</v>
      </c>
      <c r="I133" s="30" t="s">
        <v>165</v>
      </c>
      <c r="J133" s="18" t="s">
        <v>166</v>
      </c>
      <c r="K133" s="36" t="s">
        <v>166</v>
      </c>
      <c r="L133" s="43"/>
    </row>
    <row r="134" spans="1:12" x14ac:dyDescent="0.3">
      <c r="A134" s="28" t="s">
        <v>485</v>
      </c>
      <c r="B134" s="36" t="s">
        <v>119</v>
      </c>
      <c r="C134" s="36" t="s">
        <v>486</v>
      </c>
      <c r="D134" s="30">
        <v>1</v>
      </c>
      <c r="E134" s="37">
        <v>267.7</v>
      </c>
      <c r="F134" s="40">
        <v>267.7</v>
      </c>
      <c r="G134" s="33">
        <v>5.4</v>
      </c>
      <c r="H134" s="33">
        <v>5.4</v>
      </c>
      <c r="I134" s="30" t="s">
        <v>165</v>
      </c>
      <c r="J134" s="18" t="s">
        <v>166</v>
      </c>
      <c r="K134" s="36" t="s">
        <v>166</v>
      </c>
      <c r="L134" s="43"/>
    </row>
    <row r="135" spans="1:12" x14ac:dyDescent="0.3">
      <c r="A135" s="28" t="s">
        <v>487</v>
      </c>
      <c r="B135" s="36" t="s">
        <v>120</v>
      </c>
      <c r="C135" s="36" t="s">
        <v>488</v>
      </c>
      <c r="D135" s="30">
        <v>1</v>
      </c>
      <c r="E135" s="37">
        <v>267.7</v>
      </c>
      <c r="F135" s="40">
        <v>267.7</v>
      </c>
      <c r="G135" s="33">
        <v>5.4</v>
      </c>
      <c r="H135" s="33">
        <v>5.4</v>
      </c>
      <c r="I135" s="30" t="s">
        <v>165</v>
      </c>
      <c r="J135" s="18" t="s">
        <v>166</v>
      </c>
      <c r="K135" s="36" t="s">
        <v>166</v>
      </c>
      <c r="L135" s="43"/>
    </row>
    <row r="136" spans="1:12" x14ac:dyDescent="0.3">
      <c r="A136" s="28" t="s">
        <v>489</v>
      </c>
      <c r="B136" s="36" t="s">
        <v>19</v>
      </c>
      <c r="C136" s="36" t="s">
        <v>490</v>
      </c>
      <c r="D136" s="30">
        <v>1</v>
      </c>
      <c r="E136" s="37">
        <v>1198.7</v>
      </c>
      <c r="F136" s="40">
        <v>1198.7</v>
      </c>
      <c r="G136" s="33">
        <v>25.46</v>
      </c>
      <c r="H136" s="33">
        <v>25.46</v>
      </c>
      <c r="I136" s="30" t="s">
        <v>165</v>
      </c>
      <c r="J136" s="18" t="s">
        <v>166</v>
      </c>
      <c r="K136" s="36" t="s">
        <v>166</v>
      </c>
      <c r="L136" s="43"/>
    </row>
    <row r="137" spans="1:12" x14ac:dyDescent="0.3">
      <c r="A137" s="28" t="s">
        <v>491</v>
      </c>
      <c r="B137" s="36" t="s">
        <v>121</v>
      </c>
      <c r="C137" s="36" t="s">
        <v>492</v>
      </c>
      <c r="D137" s="30">
        <v>1</v>
      </c>
      <c r="E137" s="37">
        <v>258.10000000000002</v>
      </c>
      <c r="F137" s="40">
        <v>258.10000000000002</v>
      </c>
      <c r="G137" s="33">
        <v>4.8499999999999996</v>
      </c>
      <c r="H137" s="33">
        <v>4.8499999999999996</v>
      </c>
      <c r="I137" s="30" t="s">
        <v>165</v>
      </c>
      <c r="J137" s="18" t="s">
        <v>166</v>
      </c>
      <c r="K137" s="36" t="s">
        <v>166</v>
      </c>
      <c r="L137" s="43"/>
    </row>
    <row r="138" spans="1:12" x14ac:dyDescent="0.3">
      <c r="A138" s="28" t="s">
        <v>493</v>
      </c>
      <c r="B138" s="36" t="s">
        <v>122</v>
      </c>
      <c r="C138" s="36" t="s">
        <v>494</v>
      </c>
      <c r="D138" s="30">
        <v>1</v>
      </c>
      <c r="E138" s="37">
        <v>1235.2</v>
      </c>
      <c r="F138" s="40">
        <v>1235.2</v>
      </c>
      <c r="G138" s="33">
        <v>26.02</v>
      </c>
      <c r="H138" s="33">
        <v>26.02</v>
      </c>
      <c r="I138" s="30" t="s">
        <v>165</v>
      </c>
      <c r="J138" s="18" t="s">
        <v>166</v>
      </c>
      <c r="K138" s="36" t="s">
        <v>166</v>
      </c>
      <c r="L138" s="43"/>
    </row>
    <row r="139" spans="1:12" x14ac:dyDescent="0.3">
      <c r="A139" s="28" t="s">
        <v>495</v>
      </c>
      <c r="B139" s="36" t="s">
        <v>123</v>
      </c>
      <c r="C139" s="36" t="s">
        <v>496</v>
      </c>
      <c r="D139" s="30">
        <v>2</v>
      </c>
      <c r="E139" s="37">
        <v>225.6</v>
      </c>
      <c r="F139" s="40">
        <v>451.2</v>
      </c>
      <c r="G139" s="33">
        <v>4.42</v>
      </c>
      <c r="H139" s="33">
        <v>8.84</v>
      </c>
      <c r="I139" s="30" t="s">
        <v>165</v>
      </c>
      <c r="J139" s="18" t="s">
        <v>166</v>
      </c>
      <c r="K139" s="36" t="s">
        <v>166</v>
      </c>
      <c r="L139" s="43"/>
    </row>
    <row r="140" spans="1:12" x14ac:dyDescent="0.3">
      <c r="A140" s="28" t="s">
        <v>497</v>
      </c>
      <c r="B140" s="36" t="s">
        <v>20</v>
      </c>
      <c r="C140" s="36" t="s">
        <v>498</v>
      </c>
      <c r="D140" s="30">
        <v>1</v>
      </c>
      <c r="E140" s="37">
        <v>1198.7</v>
      </c>
      <c r="F140" s="40">
        <v>1198.7</v>
      </c>
      <c r="G140" s="33">
        <v>25.46</v>
      </c>
      <c r="H140" s="33">
        <v>25.46</v>
      </c>
      <c r="I140" s="30" t="s">
        <v>165</v>
      </c>
      <c r="J140" s="18" t="s">
        <v>166</v>
      </c>
      <c r="K140" s="36" t="s">
        <v>166</v>
      </c>
      <c r="L140" s="43"/>
    </row>
    <row r="141" spans="1:12" x14ac:dyDescent="0.3">
      <c r="A141" s="28" t="s">
        <v>499</v>
      </c>
      <c r="B141" s="36" t="s">
        <v>124</v>
      </c>
      <c r="C141" s="36" t="s">
        <v>500</v>
      </c>
      <c r="D141" s="30">
        <v>1</v>
      </c>
      <c r="E141" s="37">
        <v>258.10000000000002</v>
      </c>
      <c r="F141" s="40">
        <v>258.10000000000002</v>
      </c>
      <c r="G141" s="33">
        <v>4.8499999999999996</v>
      </c>
      <c r="H141" s="33">
        <v>4.8499999999999996</v>
      </c>
      <c r="I141" s="30" t="s">
        <v>165</v>
      </c>
      <c r="J141" s="18" t="s">
        <v>166</v>
      </c>
      <c r="K141" s="36" t="s">
        <v>166</v>
      </c>
      <c r="L141" s="43"/>
    </row>
    <row r="142" spans="1:12" x14ac:dyDescent="0.3">
      <c r="A142" s="28" t="s">
        <v>501</v>
      </c>
      <c r="B142" s="36" t="s">
        <v>125</v>
      </c>
      <c r="C142" s="36" t="s">
        <v>502</v>
      </c>
      <c r="D142" s="30">
        <v>1</v>
      </c>
      <c r="E142" s="37">
        <v>1235.2</v>
      </c>
      <c r="F142" s="40">
        <v>1235.2</v>
      </c>
      <c r="G142" s="33">
        <v>26.02</v>
      </c>
      <c r="H142" s="33">
        <v>26.02</v>
      </c>
      <c r="I142" s="30" t="s">
        <v>165</v>
      </c>
      <c r="J142" s="18" t="s">
        <v>166</v>
      </c>
      <c r="K142" s="36" t="s">
        <v>166</v>
      </c>
      <c r="L142" s="43"/>
    </row>
    <row r="143" spans="1:12" x14ac:dyDescent="0.3">
      <c r="A143" s="28" t="s">
        <v>503</v>
      </c>
      <c r="B143" s="36" t="s">
        <v>126</v>
      </c>
      <c r="C143" s="36" t="s">
        <v>504</v>
      </c>
      <c r="D143" s="30">
        <v>2</v>
      </c>
      <c r="E143" s="37">
        <v>225.6</v>
      </c>
      <c r="F143" s="40">
        <v>451.2</v>
      </c>
      <c r="G143" s="33">
        <v>4.42</v>
      </c>
      <c r="H143" s="33">
        <v>8.84</v>
      </c>
      <c r="I143" s="30" t="s">
        <v>165</v>
      </c>
      <c r="J143" s="18" t="s">
        <v>166</v>
      </c>
      <c r="K143" s="36" t="s">
        <v>166</v>
      </c>
      <c r="L143" s="43"/>
    </row>
    <row r="144" spans="1:12" x14ac:dyDescent="0.3">
      <c r="A144" s="28" t="s">
        <v>505</v>
      </c>
      <c r="B144" s="36" t="s">
        <v>21</v>
      </c>
      <c r="C144" s="36" t="s">
        <v>506</v>
      </c>
      <c r="D144" s="30">
        <v>4</v>
      </c>
      <c r="E144" s="37">
        <v>1190.4000000000001</v>
      </c>
      <c r="F144" s="40">
        <v>4761.6000000000004</v>
      </c>
      <c r="G144" s="33">
        <v>25.3</v>
      </c>
      <c r="H144" s="33">
        <v>101.2</v>
      </c>
      <c r="I144" s="30" t="s">
        <v>165</v>
      </c>
      <c r="J144" s="18" t="s">
        <v>166</v>
      </c>
      <c r="K144" s="36" t="s">
        <v>166</v>
      </c>
      <c r="L144" s="43"/>
    </row>
    <row r="145" spans="1:12" x14ac:dyDescent="0.3">
      <c r="A145" s="28" t="s">
        <v>507</v>
      </c>
      <c r="B145" s="36" t="s">
        <v>127</v>
      </c>
      <c r="C145" s="36" t="s">
        <v>508</v>
      </c>
      <c r="D145" s="30">
        <v>4</v>
      </c>
      <c r="E145" s="37">
        <v>247</v>
      </c>
      <c r="F145" s="40">
        <v>988</v>
      </c>
      <c r="G145" s="33">
        <v>4.5999999999999996</v>
      </c>
      <c r="H145" s="33">
        <v>18.399999999999999</v>
      </c>
      <c r="I145" s="30" t="s">
        <v>165</v>
      </c>
      <c r="J145" s="18" t="s">
        <v>166</v>
      </c>
      <c r="K145" s="36" t="s">
        <v>166</v>
      </c>
      <c r="L145" s="43"/>
    </row>
    <row r="146" spans="1:12" x14ac:dyDescent="0.3">
      <c r="A146" s="28" t="s">
        <v>509</v>
      </c>
      <c r="B146" s="36" t="s">
        <v>22</v>
      </c>
      <c r="C146" s="36" t="s">
        <v>510</v>
      </c>
      <c r="D146" s="30">
        <v>1</v>
      </c>
      <c r="E146" s="37">
        <v>1779.2</v>
      </c>
      <c r="F146" s="40">
        <v>1779.2</v>
      </c>
      <c r="G146" s="33">
        <v>22.16</v>
      </c>
      <c r="H146" s="33">
        <v>22.16</v>
      </c>
      <c r="I146" s="30" t="s">
        <v>165</v>
      </c>
      <c r="J146" s="18" t="s">
        <v>166</v>
      </c>
      <c r="K146" s="36" t="s">
        <v>166</v>
      </c>
      <c r="L146" s="43"/>
    </row>
    <row r="147" spans="1:12" x14ac:dyDescent="0.3">
      <c r="A147" s="28" t="s">
        <v>511</v>
      </c>
      <c r="B147" s="36" t="s">
        <v>23</v>
      </c>
      <c r="C147" s="36" t="s">
        <v>512</v>
      </c>
      <c r="D147" s="30">
        <v>7</v>
      </c>
      <c r="E147" s="37">
        <v>1764.7</v>
      </c>
      <c r="F147" s="40">
        <v>12352.9</v>
      </c>
      <c r="G147" s="33">
        <v>21.81</v>
      </c>
      <c r="H147" s="33">
        <v>152.66999999999999</v>
      </c>
      <c r="I147" s="30" t="s">
        <v>165</v>
      </c>
      <c r="J147" s="18" t="s">
        <v>166</v>
      </c>
      <c r="K147" s="36" t="s">
        <v>166</v>
      </c>
      <c r="L147" s="43"/>
    </row>
    <row r="148" spans="1:12" x14ac:dyDescent="0.3">
      <c r="A148" s="28" t="s">
        <v>513</v>
      </c>
      <c r="B148" s="36" t="s">
        <v>69</v>
      </c>
      <c r="C148" s="36" t="s">
        <v>514</v>
      </c>
      <c r="D148" s="30">
        <v>1</v>
      </c>
      <c r="E148" s="37">
        <v>1786.1</v>
      </c>
      <c r="F148" s="40">
        <v>1786.1</v>
      </c>
      <c r="G148" s="33">
        <v>22.29</v>
      </c>
      <c r="H148" s="33">
        <v>22.29</v>
      </c>
      <c r="I148" s="30" t="s">
        <v>165</v>
      </c>
      <c r="J148" s="18" t="s">
        <v>166</v>
      </c>
      <c r="K148" s="36" t="s">
        <v>166</v>
      </c>
      <c r="L148" s="43"/>
    </row>
    <row r="149" spans="1:12" x14ac:dyDescent="0.3">
      <c r="A149" s="28" t="s">
        <v>515</v>
      </c>
      <c r="B149" s="36" t="s">
        <v>24</v>
      </c>
      <c r="C149" s="36" t="s">
        <v>516</v>
      </c>
      <c r="D149" s="30">
        <v>1</v>
      </c>
      <c r="E149" s="37">
        <v>1753.2</v>
      </c>
      <c r="F149" s="40">
        <v>1753.2</v>
      </c>
      <c r="G149" s="33">
        <v>21.53</v>
      </c>
      <c r="H149" s="33">
        <v>21.53</v>
      </c>
      <c r="I149" s="30" t="s">
        <v>165</v>
      </c>
      <c r="J149" s="18" t="s">
        <v>166</v>
      </c>
      <c r="K149" s="36" t="s">
        <v>166</v>
      </c>
      <c r="L149" s="43"/>
    </row>
    <row r="150" spans="1:12" x14ac:dyDescent="0.3">
      <c r="A150" s="28" t="s">
        <v>517</v>
      </c>
      <c r="B150" s="36" t="s">
        <v>65</v>
      </c>
      <c r="C150" s="36" t="s">
        <v>518</v>
      </c>
      <c r="D150" s="30">
        <v>1</v>
      </c>
      <c r="E150" s="37">
        <v>1589.2</v>
      </c>
      <c r="F150" s="40">
        <v>1589.2</v>
      </c>
      <c r="G150" s="33">
        <v>27.29</v>
      </c>
      <c r="H150" s="33">
        <v>27.29</v>
      </c>
      <c r="I150" s="30" t="s">
        <v>165</v>
      </c>
      <c r="J150" s="18" t="s">
        <v>166</v>
      </c>
      <c r="K150" s="36" t="s">
        <v>166</v>
      </c>
      <c r="L150" s="43"/>
    </row>
    <row r="151" spans="1:12" x14ac:dyDescent="0.3">
      <c r="A151" s="28" t="s">
        <v>519</v>
      </c>
      <c r="B151" s="36" t="s">
        <v>128</v>
      </c>
      <c r="C151" s="36" t="s">
        <v>520</v>
      </c>
      <c r="D151" s="30">
        <v>1</v>
      </c>
      <c r="E151" s="37">
        <v>1611.2</v>
      </c>
      <c r="F151" s="40">
        <v>1611.2</v>
      </c>
      <c r="G151" s="33">
        <v>27.69</v>
      </c>
      <c r="H151" s="33">
        <v>27.69</v>
      </c>
      <c r="I151" s="30" t="s">
        <v>165</v>
      </c>
      <c r="J151" s="18" t="s">
        <v>166</v>
      </c>
      <c r="K151" s="36" t="s">
        <v>166</v>
      </c>
      <c r="L151" s="43"/>
    </row>
    <row r="152" spans="1:12" x14ac:dyDescent="0.3">
      <c r="A152" s="28" t="s">
        <v>521</v>
      </c>
      <c r="B152" s="36" t="s">
        <v>68</v>
      </c>
      <c r="C152" s="36" t="s">
        <v>522</v>
      </c>
      <c r="D152" s="30">
        <v>1</v>
      </c>
      <c r="E152" s="37">
        <v>1497</v>
      </c>
      <c r="F152" s="40">
        <v>1497</v>
      </c>
      <c r="G152" s="33">
        <v>25.82</v>
      </c>
      <c r="H152" s="33">
        <v>25.82</v>
      </c>
      <c r="I152" s="30" t="s">
        <v>165</v>
      </c>
      <c r="J152" s="18" t="s">
        <v>166</v>
      </c>
      <c r="K152" s="36" t="s">
        <v>166</v>
      </c>
      <c r="L152" s="43"/>
    </row>
    <row r="153" spans="1:12" x14ac:dyDescent="0.3">
      <c r="A153" s="28" t="s">
        <v>523</v>
      </c>
      <c r="B153" s="36" t="s">
        <v>55</v>
      </c>
      <c r="C153" s="36" t="s">
        <v>524</v>
      </c>
      <c r="D153" s="30">
        <v>1</v>
      </c>
      <c r="E153" s="37">
        <v>1524.6</v>
      </c>
      <c r="F153" s="40">
        <v>1524.6</v>
      </c>
      <c r="G153" s="33">
        <v>26.35</v>
      </c>
      <c r="H153" s="33">
        <v>26.35</v>
      </c>
      <c r="I153" s="30" t="s">
        <v>165</v>
      </c>
      <c r="J153" s="18" t="s">
        <v>166</v>
      </c>
      <c r="K153" s="36" t="s">
        <v>166</v>
      </c>
      <c r="L153" s="43"/>
    </row>
    <row r="154" spans="1:12" x14ac:dyDescent="0.3">
      <c r="A154" s="28" t="s">
        <v>525</v>
      </c>
      <c r="B154" s="36" t="s">
        <v>66</v>
      </c>
      <c r="C154" s="36" t="s">
        <v>526</v>
      </c>
      <c r="D154" s="30">
        <v>2</v>
      </c>
      <c r="E154" s="37">
        <v>1483.7</v>
      </c>
      <c r="F154" s="40">
        <v>2967.4</v>
      </c>
      <c r="G154" s="33">
        <v>25.6</v>
      </c>
      <c r="H154" s="33">
        <v>51.2</v>
      </c>
      <c r="I154" s="30" t="s">
        <v>165</v>
      </c>
      <c r="J154" s="18" t="s">
        <v>166</v>
      </c>
      <c r="K154" s="36" t="s">
        <v>166</v>
      </c>
      <c r="L154" s="43"/>
    </row>
    <row r="155" spans="1:12" x14ac:dyDescent="0.3">
      <c r="A155" s="28" t="s">
        <v>527</v>
      </c>
      <c r="B155" s="36" t="s">
        <v>57</v>
      </c>
      <c r="C155" s="36" t="s">
        <v>528</v>
      </c>
      <c r="D155" s="30">
        <v>1</v>
      </c>
      <c r="E155" s="37">
        <v>1511.5</v>
      </c>
      <c r="F155" s="40">
        <v>1511.5</v>
      </c>
      <c r="G155" s="33">
        <v>26.14</v>
      </c>
      <c r="H155" s="33">
        <v>26.14</v>
      </c>
      <c r="I155" s="30" t="s">
        <v>165</v>
      </c>
      <c r="J155" s="18" t="s">
        <v>166</v>
      </c>
      <c r="K155" s="36" t="s">
        <v>166</v>
      </c>
      <c r="L155" s="43"/>
    </row>
    <row r="156" spans="1:12" x14ac:dyDescent="0.3">
      <c r="A156" s="28" t="s">
        <v>529</v>
      </c>
      <c r="B156" s="36" t="s">
        <v>58</v>
      </c>
      <c r="C156" s="36" t="s">
        <v>530</v>
      </c>
      <c r="D156" s="30">
        <v>1</v>
      </c>
      <c r="E156" s="37">
        <v>1526.6</v>
      </c>
      <c r="F156" s="40">
        <v>1526.6</v>
      </c>
      <c r="G156" s="33">
        <v>26.48</v>
      </c>
      <c r="H156" s="33">
        <v>26.48</v>
      </c>
      <c r="I156" s="30" t="s">
        <v>165</v>
      </c>
      <c r="J156" s="18" t="s">
        <v>166</v>
      </c>
      <c r="K156" s="36" t="s">
        <v>166</v>
      </c>
      <c r="L156" s="43"/>
    </row>
    <row r="157" spans="1:12" x14ac:dyDescent="0.3">
      <c r="A157" s="28" t="s">
        <v>531</v>
      </c>
      <c r="B157" s="36" t="s">
        <v>64</v>
      </c>
      <c r="C157" s="36" t="s">
        <v>532</v>
      </c>
      <c r="D157" s="30">
        <v>1</v>
      </c>
      <c r="E157" s="37">
        <v>1483.7</v>
      </c>
      <c r="F157" s="40">
        <v>1483.7</v>
      </c>
      <c r="G157" s="33">
        <v>25.6</v>
      </c>
      <c r="H157" s="33">
        <v>25.6</v>
      </c>
      <c r="I157" s="30" t="s">
        <v>165</v>
      </c>
      <c r="J157" s="18" t="s">
        <v>166</v>
      </c>
      <c r="K157" s="36" t="s">
        <v>166</v>
      </c>
      <c r="L157" s="43"/>
    </row>
    <row r="158" spans="1:12" x14ac:dyDescent="0.3">
      <c r="A158" s="28" t="s">
        <v>533</v>
      </c>
      <c r="B158" s="36" t="s">
        <v>62</v>
      </c>
      <c r="C158" s="36" t="s">
        <v>534</v>
      </c>
      <c r="D158" s="30">
        <v>1</v>
      </c>
      <c r="E158" s="37">
        <v>1521.2</v>
      </c>
      <c r="F158" s="40">
        <v>1521.2</v>
      </c>
      <c r="G158" s="33">
        <v>26.4</v>
      </c>
      <c r="H158" s="33">
        <v>26.4</v>
      </c>
      <c r="I158" s="30" t="s">
        <v>165</v>
      </c>
      <c r="J158" s="18" t="s">
        <v>166</v>
      </c>
      <c r="K158" s="36" t="s">
        <v>166</v>
      </c>
      <c r="L158" s="43"/>
    </row>
    <row r="159" spans="1:12" x14ac:dyDescent="0.3">
      <c r="A159" s="28" t="s">
        <v>535</v>
      </c>
      <c r="B159" s="36" t="s">
        <v>129</v>
      </c>
      <c r="C159" s="36" t="s">
        <v>536</v>
      </c>
      <c r="D159" s="30">
        <v>6</v>
      </c>
      <c r="E159" s="37">
        <v>222.3</v>
      </c>
      <c r="F159" s="40">
        <v>1333.8</v>
      </c>
      <c r="G159" s="33">
        <v>5.14</v>
      </c>
      <c r="H159" s="33">
        <v>30.84</v>
      </c>
      <c r="I159" s="30" t="s">
        <v>165</v>
      </c>
      <c r="J159" s="18" t="s">
        <v>166</v>
      </c>
      <c r="K159" s="36" t="s">
        <v>166</v>
      </c>
      <c r="L159" s="43"/>
    </row>
    <row r="160" spans="1:12" x14ac:dyDescent="0.3">
      <c r="A160" s="28" t="s">
        <v>537</v>
      </c>
      <c r="B160" s="36" t="s">
        <v>130</v>
      </c>
      <c r="C160" s="36" t="s">
        <v>538</v>
      </c>
      <c r="D160" s="30">
        <v>6</v>
      </c>
      <c r="E160" s="37">
        <v>222.9</v>
      </c>
      <c r="F160" s="40">
        <v>1337.4</v>
      </c>
      <c r="G160" s="33">
        <v>5.47</v>
      </c>
      <c r="H160" s="33">
        <v>32.82</v>
      </c>
      <c r="I160" s="30" t="s">
        <v>165</v>
      </c>
      <c r="J160" s="18" t="s">
        <v>166</v>
      </c>
      <c r="K160" s="36" t="s">
        <v>166</v>
      </c>
      <c r="L160" s="43"/>
    </row>
    <row r="161" spans="1:12" x14ac:dyDescent="0.3">
      <c r="A161" s="28" t="s">
        <v>539</v>
      </c>
      <c r="B161" s="36" t="s">
        <v>131</v>
      </c>
      <c r="C161" s="36" t="s">
        <v>540</v>
      </c>
      <c r="D161" s="30">
        <v>1</v>
      </c>
      <c r="E161" s="37">
        <v>231.3</v>
      </c>
      <c r="F161" s="40">
        <v>231.3</v>
      </c>
      <c r="G161" s="33">
        <v>5.45</v>
      </c>
      <c r="H161" s="33">
        <v>5.45</v>
      </c>
      <c r="I161" s="30" t="s">
        <v>165</v>
      </c>
      <c r="J161" s="18" t="s">
        <v>166</v>
      </c>
      <c r="K161" s="36" t="s">
        <v>166</v>
      </c>
      <c r="L161" s="43"/>
    </row>
    <row r="162" spans="1:12" x14ac:dyDescent="0.3">
      <c r="A162" s="28" t="s">
        <v>541</v>
      </c>
      <c r="B162" s="36" t="s">
        <v>132</v>
      </c>
      <c r="C162" s="36" t="s">
        <v>542</v>
      </c>
      <c r="D162" s="30">
        <v>1</v>
      </c>
      <c r="E162" s="37">
        <v>231.8</v>
      </c>
      <c r="F162" s="40">
        <v>231.8</v>
      </c>
      <c r="G162" s="33">
        <v>5.74</v>
      </c>
      <c r="H162" s="33">
        <v>5.74</v>
      </c>
      <c r="I162" s="30" t="s">
        <v>165</v>
      </c>
      <c r="J162" s="18" t="s">
        <v>166</v>
      </c>
      <c r="K162" s="36" t="s">
        <v>166</v>
      </c>
      <c r="L162" s="43"/>
    </row>
    <row r="163" spans="1:12" x14ac:dyDescent="0.3">
      <c r="A163" s="28" t="s">
        <v>543</v>
      </c>
      <c r="B163" s="36" t="s">
        <v>133</v>
      </c>
      <c r="C163" s="36" t="s">
        <v>544</v>
      </c>
      <c r="D163" s="30">
        <v>1</v>
      </c>
      <c r="E163" s="37">
        <v>232.6</v>
      </c>
      <c r="F163" s="40">
        <v>232.6</v>
      </c>
      <c r="G163" s="33">
        <v>5.46</v>
      </c>
      <c r="H163" s="33">
        <v>5.46</v>
      </c>
      <c r="I163" s="30" t="s">
        <v>165</v>
      </c>
      <c r="J163" s="18" t="s">
        <v>166</v>
      </c>
      <c r="K163" s="36" t="s">
        <v>166</v>
      </c>
      <c r="L163" s="43"/>
    </row>
    <row r="164" spans="1:12" x14ac:dyDescent="0.3">
      <c r="A164" s="28" t="s">
        <v>545</v>
      </c>
      <c r="B164" s="36" t="s">
        <v>134</v>
      </c>
      <c r="C164" s="36" t="s">
        <v>546</v>
      </c>
      <c r="D164" s="30">
        <v>1</v>
      </c>
      <c r="E164" s="37">
        <v>242.1</v>
      </c>
      <c r="F164" s="40">
        <v>242.1</v>
      </c>
      <c r="G164" s="33">
        <v>6.11</v>
      </c>
      <c r="H164" s="33">
        <v>6.11</v>
      </c>
      <c r="I164" s="30" t="s">
        <v>165</v>
      </c>
      <c r="J164" s="18" t="s">
        <v>166</v>
      </c>
      <c r="K164" s="36" t="s">
        <v>166</v>
      </c>
      <c r="L164" s="43"/>
    </row>
    <row r="165" spans="1:12" x14ac:dyDescent="0.3">
      <c r="A165" s="28" t="s">
        <v>547</v>
      </c>
      <c r="B165" s="36" t="s">
        <v>135</v>
      </c>
      <c r="C165" s="36" t="s">
        <v>548</v>
      </c>
      <c r="D165" s="30">
        <v>1</v>
      </c>
      <c r="E165" s="37">
        <v>231.3</v>
      </c>
      <c r="F165" s="40">
        <v>231.3</v>
      </c>
      <c r="G165" s="33">
        <v>5.45</v>
      </c>
      <c r="H165" s="33">
        <v>5.45</v>
      </c>
      <c r="I165" s="30" t="s">
        <v>165</v>
      </c>
      <c r="J165" s="18" t="s">
        <v>166</v>
      </c>
      <c r="K165" s="36" t="s">
        <v>166</v>
      </c>
      <c r="L165" s="43"/>
    </row>
    <row r="166" spans="1:12" x14ac:dyDescent="0.3">
      <c r="A166" s="28" t="s">
        <v>549</v>
      </c>
      <c r="B166" s="36" t="s">
        <v>136</v>
      </c>
      <c r="C166" s="36" t="s">
        <v>550</v>
      </c>
      <c r="D166" s="30">
        <v>1</v>
      </c>
      <c r="E166" s="37">
        <v>231.8</v>
      </c>
      <c r="F166" s="40">
        <v>231.8</v>
      </c>
      <c r="G166" s="33">
        <v>5.74</v>
      </c>
      <c r="H166" s="33">
        <v>5.74</v>
      </c>
      <c r="I166" s="30" t="s">
        <v>165</v>
      </c>
      <c r="J166" s="18" t="s">
        <v>166</v>
      </c>
      <c r="K166" s="36" t="s">
        <v>166</v>
      </c>
      <c r="L166" s="43"/>
    </row>
    <row r="167" spans="1:12" x14ac:dyDescent="0.3">
      <c r="A167" s="28" t="s">
        <v>551</v>
      </c>
      <c r="B167" s="36" t="s">
        <v>137</v>
      </c>
      <c r="C167" s="36" t="s">
        <v>552</v>
      </c>
      <c r="D167" s="30">
        <v>1</v>
      </c>
      <c r="E167" s="37">
        <v>205.9</v>
      </c>
      <c r="F167" s="40">
        <v>205.9</v>
      </c>
      <c r="G167" s="33">
        <v>4.83</v>
      </c>
      <c r="H167" s="33">
        <v>4.83</v>
      </c>
      <c r="I167" s="30" t="s">
        <v>165</v>
      </c>
      <c r="J167" s="18" t="s">
        <v>166</v>
      </c>
      <c r="K167" s="36" t="s">
        <v>166</v>
      </c>
      <c r="L167" s="43"/>
    </row>
    <row r="168" spans="1:12" x14ac:dyDescent="0.3">
      <c r="A168" s="28" t="s">
        <v>553</v>
      </c>
      <c r="B168" s="36" t="s">
        <v>138</v>
      </c>
      <c r="C168" s="36" t="s">
        <v>554</v>
      </c>
      <c r="D168" s="30">
        <v>1</v>
      </c>
      <c r="E168" s="37">
        <v>324.7</v>
      </c>
      <c r="F168" s="40">
        <v>324.7</v>
      </c>
      <c r="G168" s="33">
        <v>8.2799999999999994</v>
      </c>
      <c r="H168" s="33">
        <v>8.2799999999999994</v>
      </c>
      <c r="I168" s="30" t="s">
        <v>165</v>
      </c>
      <c r="J168" s="18" t="s">
        <v>166</v>
      </c>
      <c r="K168" s="36" t="s">
        <v>166</v>
      </c>
      <c r="L168" s="43"/>
    </row>
    <row r="169" spans="1:12" x14ac:dyDescent="0.3">
      <c r="A169" s="28" t="s">
        <v>555</v>
      </c>
      <c r="B169" s="36" t="s">
        <v>139</v>
      </c>
      <c r="C169" s="36" t="s">
        <v>556</v>
      </c>
      <c r="D169" s="30">
        <v>4</v>
      </c>
      <c r="E169" s="37">
        <v>66.900000000000006</v>
      </c>
      <c r="F169" s="44">
        <v>267.60000000000002</v>
      </c>
      <c r="G169" s="33">
        <v>1.6</v>
      </c>
      <c r="H169" s="33">
        <v>6.4</v>
      </c>
      <c r="I169" s="30" t="s">
        <v>170</v>
      </c>
      <c r="J169" s="18" t="s">
        <v>166</v>
      </c>
      <c r="K169" s="36" t="s">
        <v>166</v>
      </c>
      <c r="L169" s="21"/>
    </row>
    <row r="170" spans="1:12" x14ac:dyDescent="0.3">
      <c r="A170" s="28" t="s">
        <v>557</v>
      </c>
      <c r="B170" s="36" t="s">
        <v>558</v>
      </c>
      <c r="C170" s="36" t="s">
        <v>559</v>
      </c>
      <c r="D170" s="30">
        <v>4</v>
      </c>
      <c r="E170" s="37">
        <v>17.5</v>
      </c>
      <c r="F170" s="44">
        <v>70</v>
      </c>
      <c r="G170" s="33">
        <v>0.52</v>
      </c>
      <c r="H170" s="33">
        <v>2.08</v>
      </c>
      <c r="I170" s="30" t="s">
        <v>170</v>
      </c>
      <c r="J170" s="18" t="s">
        <v>166</v>
      </c>
      <c r="K170" s="36" t="s">
        <v>166</v>
      </c>
      <c r="L170" s="21"/>
    </row>
    <row r="171" spans="1:12" x14ac:dyDescent="0.3">
      <c r="A171" s="28" t="s">
        <v>560</v>
      </c>
      <c r="B171" s="36" t="s">
        <v>561</v>
      </c>
      <c r="C171" s="36" t="s">
        <v>562</v>
      </c>
      <c r="D171" s="30">
        <v>1</v>
      </c>
      <c r="E171" s="37">
        <v>292.8</v>
      </c>
      <c r="F171" s="45">
        <v>292.8</v>
      </c>
      <c r="G171" s="33">
        <v>16</v>
      </c>
      <c r="H171" s="33">
        <v>16</v>
      </c>
      <c r="I171" s="30" t="s">
        <v>170</v>
      </c>
      <c r="J171" s="18" t="s">
        <v>166</v>
      </c>
      <c r="K171" s="36" t="s">
        <v>166</v>
      </c>
      <c r="L171" s="21"/>
    </row>
    <row r="172" spans="1:12" x14ac:dyDescent="0.3">
      <c r="A172" s="28" t="s">
        <v>563</v>
      </c>
      <c r="B172" s="36" t="s">
        <v>564</v>
      </c>
      <c r="C172" s="36" t="s">
        <v>565</v>
      </c>
      <c r="D172" s="30">
        <v>1</v>
      </c>
      <c r="E172" s="37">
        <v>330.9</v>
      </c>
      <c r="F172" s="45">
        <v>330.9</v>
      </c>
      <c r="G172" s="33">
        <v>17.28</v>
      </c>
      <c r="H172" s="33">
        <v>17.28</v>
      </c>
      <c r="I172" s="30" t="s">
        <v>170</v>
      </c>
      <c r="J172" s="18" t="s">
        <v>166</v>
      </c>
      <c r="K172" s="36" t="s">
        <v>166</v>
      </c>
      <c r="L172" s="21"/>
    </row>
    <row r="173" spans="1:12" x14ac:dyDescent="0.3">
      <c r="A173" s="28" t="s">
        <v>566</v>
      </c>
      <c r="B173" s="36" t="s">
        <v>567</v>
      </c>
      <c r="C173" s="36" t="s">
        <v>568</v>
      </c>
      <c r="D173" s="30">
        <v>1</v>
      </c>
      <c r="E173" s="37">
        <v>293.39999999999998</v>
      </c>
      <c r="F173" s="45">
        <v>293.39999999999998</v>
      </c>
      <c r="G173" s="33">
        <v>16.059999999999999</v>
      </c>
      <c r="H173" s="33">
        <v>16.059999999999999</v>
      </c>
      <c r="I173" s="30" t="s">
        <v>170</v>
      </c>
      <c r="J173" s="18" t="s">
        <v>166</v>
      </c>
      <c r="K173" s="36" t="s">
        <v>166</v>
      </c>
      <c r="L173" s="21"/>
    </row>
    <row r="174" spans="1:12" x14ac:dyDescent="0.3">
      <c r="A174" s="28" t="s">
        <v>569</v>
      </c>
      <c r="B174" s="36" t="s">
        <v>570</v>
      </c>
      <c r="C174" s="36" t="s">
        <v>571</v>
      </c>
      <c r="D174" s="30">
        <v>1</v>
      </c>
      <c r="E174" s="37">
        <v>293.39999999999998</v>
      </c>
      <c r="F174" s="45">
        <v>293.39999999999998</v>
      </c>
      <c r="G174" s="33">
        <v>16.059999999999999</v>
      </c>
      <c r="H174" s="33">
        <v>16.059999999999999</v>
      </c>
      <c r="I174" s="30" t="s">
        <v>170</v>
      </c>
      <c r="J174" s="18" t="s">
        <v>166</v>
      </c>
      <c r="K174" s="36" t="s">
        <v>166</v>
      </c>
      <c r="L174" s="21"/>
    </row>
    <row r="175" spans="1:12" x14ac:dyDescent="0.3">
      <c r="A175" s="28" t="s">
        <v>572</v>
      </c>
      <c r="B175" s="36" t="s">
        <v>573</v>
      </c>
      <c r="C175" s="36" t="s">
        <v>574</v>
      </c>
      <c r="D175" s="30">
        <v>1</v>
      </c>
      <c r="E175" s="37">
        <v>371.8</v>
      </c>
      <c r="F175" s="45">
        <v>371.8</v>
      </c>
      <c r="G175" s="33">
        <v>19.920000000000002</v>
      </c>
      <c r="H175" s="33">
        <v>19.920000000000002</v>
      </c>
      <c r="I175" s="30" t="s">
        <v>170</v>
      </c>
      <c r="J175" s="18" t="s">
        <v>166</v>
      </c>
      <c r="K175" s="36" t="s">
        <v>166</v>
      </c>
      <c r="L175" s="21"/>
    </row>
    <row r="176" spans="1:12" x14ac:dyDescent="0.3">
      <c r="A176" s="28" t="s">
        <v>575</v>
      </c>
      <c r="B176" s="36" t="s">
        <v>576</v>
      </c>
      <c r="C176" s="36" t="s">
        <v>577</v>
      </c>
      <c r="D176" s="30">
        <v>1</v>
      </c>
      <c r="E176" s="37">
        <v>204.9</v>
      </c>
      <c r="F176" s="45">
        <v>204.9</v>
      </c>
      <c r="G176" s="33">
        <v>10.72</v>
      </c>
      <c r="H176" s="33">
        <v>10.72</v>
      </c>
      <c r="I176" s="30" t="s">
        <v>170</v>
      </c>
      <c r="J176" s="18" t="s">
        <v>166</v>
      </c>
      <c r="K176" s="36" t="s">
        <v>166</v>
      </c>
      <c r="L176" s="21"/>
    </row>
    <row r="177" spans="1:12" x14ac:dyDescent="0.3">
      <c r="A177" s="28" t="s">
        <v>578</v>
      </c>
      <c r="B177" s="36" t="s">
        <v>579</v>
      </c>
      <c r="C177" s="36" t="s">
        <v>580</v>
      </c>
      <c r="D177" s="30">
        <v>1</v>
      </c>
      <c r="E177" s="37">
        <v>370.8</v>
      </c>
      <c r="F177" s="45">
        <v>370.8</v>
      </c>
      <c r="G177" s="33">
        <v>19.89</v>
      </c>
      <c r="H177" s="33">
        <v>19.89</v>
      </c>
      <c r="I177" s="30" t="s">
        <v>170</v>
      </c>
      <c r="J177" s="18" t="s">
        <v>166</v>
      </c>
      <c r="K177" s="36" t="s">
        <v>166</v>
      </c>
      <c r="L177" s="21"/>
    </row>
    <row r="178" spans="1:12" x14ac:dyDescent="0.3">
      <c r="A178" s="28" t="s">
        <v>581</v>
      </c>
      <c r="B178" s="36" t="s">
        <v>582</v>
      </c>
      <c r="C178" s="36" t="s">
        <v>583</v>
      </c>
      <c r="D178" s="30">
        <v>1</v>
      </c>
      <c r="E178" s="37">
        <v>626.79999999999995</v>
      </c>
      <c r="F178" s="45">
        <v>626.79999999999995</v>
      </c>
      <c r="G178" s="33">
        <v>31.02</v>
      </c>
      <c r="H178" s="33">
        <v>31.02</v>
      </c>
      <c r="I178" s="30" t="s">
        <v>170</v>
      </c>
      <c r="J178" s="18" t="s">
        <v>166</v>
      </c>
      <c r="K178" s="36" t="s">
        <v>166</v>
      </c>
      <c r="L178" s="21"/>
    </row>
    <row r="179" spans="1:12" x14ac:dyDescent="0.3">
      <c r="A179" s="28" t="s">
        <v>584</v>
      </c>
      <c r="B179" s="36" t="s">
        <v>585</v>
      </c>
      <c r="C179" s="36" t="s">
        <v>586</v>
      </c>
      <c r="D179" s="30">
        <v>1</v>
      </c>
      <c r="E179" s="37">
        <v>474.3</v>
      </c>
      <c r="F179" s="45">
        <v>474.3</v>
      </c>
      <c r="G179" s="33">
        <v>21.31</v>
      </c>
      <c r="H179" s="33">
        <v>21.31</v>
      </c>
      <c r="I179" s="30" t="s">
        <v>170</v>
      </c>
      <c r="J179" s="18" t="s">
        <v>166</v>
      </c>
      <c r="K179" s="36" t="s">
        <v>166</v>
      </c>
      <c r="L179" s="21"/>
    </row>
    <row r="180" spans="1:12" x14ac:dyDescent="0.3">
      <c r="A180" s="28" t="s">
        <v>587</v>
      </c>
      <c r="B180" s="36" t="s">
        <v>588</v>
      </c>
      <c r="C180" s="36" t="s">
        <v>589</v>
      </c>
      <c r="D180" s="30">
        <v>47</v>
      </c>
      <c r="E180" s="37">
        <v>1.5</v>
      </c>
      <c r="F180" s="45">
        <v>70.5</v>
      </c>
      <c r="G180" s="33">
        <v>0.04</v>
      </c>
      <c r="H180" s="33">
        <v>1.88</v>
      </c>
      <c r="I180" s="30" t="s">
        <v>170</v>
      </c>
      <c r="J180" s="18" t="s">
        <v>166</v>
      </c>
      <c r="K180" s="36" t="s">
        <v>166</v>
      </c>
      <c r="L180" s="21"/>
    </row>
    <row r="181" spans="1:12" x14ac:dyDescent="0.3">
      <c r="A181" s="28" t="s">
        <v>590</v>
      </c>
      <c r="B181" s="36" t="s">
        <v>591</v>
      </c>
      <c r="C181" s="36" t="s">
        <v>592</v>
      </c>
      <c r="D181" s="30">
        <v>10</v>
      </c>
      <c r="E181" s="37">
        <v>26.4</v>
      </c>
      <c r="F181" s="45">
        <v>264</v>
      </c>
      <c r="G181" s="33">
        <v>0.37</v>
      </c>
      <c r="H181" s="33">
        <v>3.7</v>
      </c>
      <c r="I181" s="30" t="s">
        <v>165</v>
      </c>
      <c r="J181" s="18" t="s">
        <v>166</v>
      </c>
      <c r="K181" s="36" t="s">
        <v>166</v>
      </c>
      <c r="L181" s="21"/>
    </row>
    <row r="182" spans="1:12" x14ac:dyDescent="0.3">
      <c r="A182" s="28" t="s">
        <v>593</v>
      </c>
      <c r="B182" s="36" t="s">
        <v>594</v>
      </c>
      <c r="C182" s="36" t="s">
        <v>595</v>
      </c>
      <c r="D182" s="30">
        <v>24</v>
      </c>
      <c r="E182" s="37">
        <v>0.3</v>
      </c>
      <c r="F182" s="45">
        <v>7.2</v>
      </c>
      <c r="G182" s="33">
        <v>0.02</v>
      </c>
      <c r="H182" s="33">
        <v>0.48</v>
      </c>
      <c r="I182" s="30" t="s">
        <v>170</v>
      </c>
      <c r="J182" s="18" t="s">
        <v>166</v>
      </c>
      <c r="K182" s="36" t="s">
        <v>166</v>
      </c>
      <c r="L182" s="21"/>
    </row>
    <row r="183" spans="1:12" x14ac:dyDescent="0.3">
      <c r="A183" s="28" t="s">
        <v>596</v>
      </c>
      <c r="B183" s="36" t="s">
        <v>597</v>
      </c>
      <c r="C183" s="36" t="s">
        <v>598</v>
      </c>
      <c r="D183" s="30">
        <v>8</v>
      </c>
      <c r="E183" s="37">
        <v>11.2</v>
      </c>
      <c r="F183" s="45">
        <v>89.6</v>
      </c>
      <c r="G183" s="33">
        <v>0.25</v>
      </c>
      <c r="H183" s="33">
        <v>2</v>
      </c>
      <c r="I183" s="30" t="s">
        <v>165</v>
      </c>
      <c r="J183" s="18" t="s">
        <v>166</v>
      </c>
      <c r="K183" s="36" t="s">
        <v>166</v>
      </c>
      <c r="L183" s="21"/>
    </row>
    <row r="184" spans="1:12" x14ac:dyDescent="0.3">
      <c r="A184" s="28" t="s">
        <v>599</v>
      </c>
      <c r="B184" s="36" t="s">
        <v>600</v>
      </c>
      <c r="C184" s="36" t="s">
        <v>601</v>
      </c>
      <c r="D184" s="30">
        <v>1</v>
      </c>
      <c r="E184" s="37">
        <v>10.4</v>
      </c>
      <c r="F184" s="46">
        <v>10.4</v>
      </c>
      <c r="G184" s="33">
        <v>0.52</v>
      </c>
      <c r="H184" s="33">
        <v>0.52</v>
      </c>
      <c r="I184" s="30" t="s">
        <v>170</v>
      </c>
      <c r="J184" s="18" t="s">
        <v>166</v>
      </c>
      <c r="K184" s="36" t="s">
        <v>166</v>
      </c>
      <c r="L184" s="21"/>
    </row>
    <row r="185" spans="1:12" x14ac:dyDescent="0.3">
      <c r="A185" s="28" t="s">
        <v>602</v>
      </c>
      <c r="B185" s="36" t="s">
        <v>603</v>
      </c>
      <c r="C185" s="36" t="s">
        <v>604</v>
      </c>
      <c r="D185" s="30">
        <v>1</v>
      </c>
      <c r="E185" s="37">
        <v>18.399999999999999</v>
      </c>
      <c r="F185" s="46">
        <v>18.399999999999999</v>
      </c>
      <c r="G185" s="33">
        <v>0.91</v>
      </c>
      <c r="H185" s="33">
        <v>0.91</v>
      </c>
      <c r="I185" s="30" t="s">
        <v>170</v>
      </c>
      <c r="J185" s="18" t="s">
        <v>166</v>
      </c>
      <c r="K185" s="36" t="s">
        <v>166</v>
      </c>
      <c r="L185" s="21"/>
    </row>
    <row r="186" spans="1:12" x14ac:dyDescent="0.3">
      <c r="A186" s="28" t="s">
        <v>605</v>
      </c>
      <c r="B186" s="36" t="s">
        <v>606</v>
      </c>
      <c r="C186" s="36" t="s">
        <v>607</v>
      </c>
      <c r="D186" s="30">
        <v>1</v>
      </c>
      <c r="E186" s="37">
        <v>17.3</v>
      </c>
      <c r="F186" s="46">
        <v>17.3</v>
      </c>
      <c r="G186" s="33">
        <v>0.84</v>
      </c>
      <c r="H186" s="33">
        <v>0.84</v>
      </c>
      <c r="I186" s="30" t="s">
        <v>170</v>
      </c>
      <c r="J186" s="18" t="s">
        <v>166</v>
      </c>
      <c r="K186" s="36" t="s">
        <v>166</v>
      </c>
      <c r="L186" s="21"/>
    </row>
    <row r="187" spans="1:12" x14ac:dyDescent="0.3">
      <c r="A187" s="28" t="s">
        <v>608</v>
      </c>
      <c r="B187" s="36" t="s">
        <v>609</v>
      </c>
      <c r="C187" s="36" t="s">
        <v>610</v>
      </c>
      <c r="D187" s="30">
        <v>1</v>
      </c>
      <c r="E187" s="37">
        <v>17.8</v>
      </c>
      <c r="F187" s="46">
        <v>17.8</v>
      </c>
      <c r="G187" s="33">
        <v>0.87</v>
      </c>
      <c r="H187" s="33">
        <v>0.87</v>
      </c>
      <c r="I187" s="30" t="s">
        <v>170</v>
      </c>
      <c r="J187" s="18" t="s">
        <v>166</v>
      </c>
      <c r="K187" s="36" t="s">
        <v>166</v>
      </c>
      <c r="L187" s="21"/>
    </row>
    <row r="188" spans="1:12" x14ac:dyDescent="0.3">
      <c r="A188" s="28" t="s">
        <v>611</v>
      </c>
      <c r="B188" s="36" t="s">
        <v>612</v>
      </c>
      <c r="C188" s="36" t="s">
        <v>613</v>
      </c>
      <c r="D188" s="30">
        <v>1</v>
      </c>
      <c r="E188" s="37">
        <v>27</v>
      </c>
      <c r="F188" s="46">
        <v>27</v>
      </c>
      <c r="G188" s="33">
        <v>1.34</v>
      </c>
      <c r="H188" s="33">
        <v>1.34</v>
      </c>
      <c r="I188" s="30" t="s">
        <v>170</v>
      </c>
      <c r="J188" s="18" t="s">
        <v>166</v>
      </c>
      <c r="K188" s="36" t="s">
        <v>166</v>
      </c>
      <c r="L188" s="21"/>
    </row>
    <row r="189" spans="1:12" x14ac:dyDescent="0.3">
      <c r="A189" s="28" t="s">
        <v>614</v>
      </c>
      <c r="B189" s="36" t="s">
        <v>615</v>
      </c>
      <c r="C189" s="36" t="s">
        <v>616</v>
      </c>
      <c r="D189" s="30">
        <v>1</v>
      </c>
      <c r="E189" s="37">
        <v>27</v>
      </c>
      <c r="F189" s="46">
        <v>27</v>
      </c>
      <c r="G189" s="33">
        <v>1.34</v>
      </c>
      <c r="H189" s="33">
        <v>1.34</v>
      </c>
      <c r="I189" s="30" t="s">
        <v>170</v>
      </c>
      <c r="J189" s="18" t="s">
        <v>166</v>
      </c>
      <c r="K189" s="36" t="s">
        <v>166</v>
      </c>
      <c r="L189" s="21"/>
    </row>
    <row r="190" spans="1:12" x14ac:dyDescent="0.3">
      <c r="A190" s="28" t="s">
        <v>617</v>
      </c>
      <c r="B190" s="36" t="s">
        <v>618</v>
      </c>
      <c r="C190" s="36" t="s">
        <v>619</v>
      </c>
      <c r="D190" s="30">
        <v>1</v>
      </c>
      <c r="E190" s="37">
        <v>21.6</v>
      </c>
      <c r="F190" s="46">
        <v>21.6</v>
      </c>
      <c r="G190" s="33">
        <v>1.05</v>
      </c>
      <c r="H190" s="33">
        <v>1.05</v>
      </c>
      <c r="I190" s="30" t="s">
        <v>170</v>
      </c>
      <c r="J190" s="18" t="s">
        <v>166</v>
      </c>
      <c r="K190" s="36" t="s">
        <v>166</v>
      </c>
      <c r="L190" s="21"/>
    </row>
    <row r="191" spans="1:12" x14ac:dyDescent="0.3">
      <c r="A191" s="28" t="s">
        <v>620</v>
      </c>
      <c r="B191" s="36" t="s">
        <v>621</v>
      </c>
      <c r="C191" s="36" t="s">
        <v>622</v>
      </c>
      <c r="D191" s="30">
        <v>1</v>
      </c>
      <c r="E191" s="37">
        <v>21.3</v>
      </c>
      <c r="F191" s="46">
        <v>21.3</v>
      </c>
      <c r="G191" s="33">
        <v>1.04</v>
      </c>
      <c r="H191" s="33">
        <v>1.04</v>
      </c>
      <c r="I191" s="30" t="s">
        <v>170</v>
      </c>
      <c r="J191" s="18" t="s">
        <v>166</v>
      </c>
      <c r="K191" s="36" t="s">
        <v>166</v>
      </c>
      <c r="L191" s="21"/>
    </row>
    <row r="192" spans="1:12" x14ac:dyDescent="0.3">
      <c r="A192" s="28" t="s">
        <v>623</v>
      </c>
      <c r="B192" s="36" t="s">
        <v>624</v>
      </c>
      <c r="C192" s="36" t="s">
        <v>625</v>
      </c>
      <c r="D192" s="30">
        <v>1</v>
      </c>
      <c r="E192" s="37">
        <v>27.3</v>
      </c>
      <c r="F192" s="46">
        <v>27.3</v>
      </c>
      <c r="G192" s="33">
        <v>1.36</v>
      </c>
      <c r="H192" s="33">
        <v>1.36</v>
      </c>
      <c r="I192" s="30" t="s">
        <v>170</v>
      </c>
      <c r="J192" s="18" t="s">
        <v>166</v>
      </c>
      <c r="K192" s="36" t="s">
        <v>166</v>
      </c>
      <c r="L192" s="21"/>
    </row>
    <row r="193" spans="1:12" x14ac:dyDescent="0.3">
      <c r="A193" s="28" t="s">
        <v>626</v>
      </c>
      <c r="B193" s="36" t="s">
        <v>627</v>
      </c>
      <c r="C193" s="36" t="s">
        <v>628</v>
      </c>
      <c r="D193" s="30">
        <v>1</v>
      </c>
      <c r="E193" s="37">
        <v>26.3</v>
      </c>
      <c r="F193" s="46">
        <v>26.3</v>
      </c>
      <c r="G193" s="33">
        <v>1.31</v>
      </c>
      <c r="H193" s="33">
        <v>1.31</v>
      </c>
      <c r="I193" s="30" t="s">
        <v>170</v>
      </c>
      <c r="J193" s="18" t="s">
        <v>166</v>
      </c>
      <c r="K193" s="36" t="s">
        <v>166</v>
      </c>
      <c r="L193" s="21"/>
    </row>
    <row r="194" spans="1:12" x14ac:dyDescent="0.3">
      <c r="A194" s="28" t="s">
        <v>629</v>
      </c>
      <c r="B194" s="36" t="s">
        <v>630</v>
      </c>
      <c r="C194" s="36" t="s">
        <v>631</v>
      </c>
      <c r="D194" s="30">
        <v>1</v>
      </c>
      <c r="E194" s="37">
        <v>18.600000000000001</v>
      </c>
      <c r="F194" s="46">
        <v>18.600000000000001</v>
      </c>
      <c r="G194" s="33">
        <v>0.9</v>
      </c>
      <c r="H194" s="33">
        <v>0.9</v>
      </c>
      <c r="I194" s="30" t="s">
        <v>170</v>
      </c>
      <c r="J194" s="18" t="s">
        <v>166</v>
      </c>
      <c r="K194" s="36" t="s">
        <v>166</v>
      </c>
      <c r="L194" s="21"/>
    </row>
    <row r="195" spans="1:12" x14ac:dyDescent="0.3">
      <c r="A195" s="28" t="s">
        <v>632</v>
      </c>
      <c r="B195" s="36" t="s">
        <v>633</v>
      </c>
      <c r="C195" s="36" t="s">
        <v>634</v>
      </c>
      <c r="D195" s="30">
        <v>1</v>
      </c>
      <c r="E195" s="37">
        <v>13.1</v>
      </c>
      <c r="F195" s="46">
        <v>13.1</v>
      </c>
      <c r="G195" s="33">
        <v>0.64</v>
      </c>
      <c r="H195" s="33">
        <v>0.64</v>
      </c>
      <c r="I195" s="30" t="s">
        <v>170</v>
      </c>
      <c r="J195" s="18" t="s">
        <v>166</v>
      </c>
      <c r="K195" s="36" t="s">
        <v>166</v>
      </c>
      <c r="L195" s="21"/>
    </row>
    <row r="196" spans="1:12" x14ac:dyDescent="0.3">
      <c r="A196" s="28" t="s">
        <v>635</v>
      </c>
      <c r="B196" s="36" t="s">
        <v>636</v>
      </c>
      <c r="C196" s="36" t="s">
        <v>637</v>
      </c>
      <c r="D196" s="30">
        <v>1</v>
      </c>
      <c r="E196" s="37">
        <v>38.700000000000003</v>
      </c>
      <c r="F196" s="46">
        <v>38.700000000000003</v>
      </c>
      <c r="G196" s="33">
        <v>1.97</v>
      </c>
      <c r="H196" s="33">
        <v>1.97</v>
      </c>
      <c r="I196" s="30" t="s">
        <v>170</v>
      </c>
      <c r="J196" s="18" t="s">
        <v>166</v>
      </c>
      <c r="K196" s="36" t="s">
        <v>166</v>
      </c>
      <c r="L196" s="21"/>
    </row>
    <row r="197" spans="1:12" x14ac:dyDescent="0.3">
      <c r="A197" s="28" t="s">
        <v>638</v>
      </c>
      <c r="B197" s="36" t="s">
        <v>639</v>
      </c>
      <c r="C197" s="36" t="s">
        <v>640</v>
      </c>
      <c r="D197" s="30">
        <v>1</v>
      </c>
      <c r="E197" s="37">
        <v>85.2</v>
      </c>
      <c r="F197" s="46">
        <v>85.2</v>
      </c>
      <c r="G197" s="33">
        <v>4.29</v>
      </c>
      <c r="H197" s="33">
        <v>4.29</v>
      </c>
      <c r="I197" s="30" t="s">
        <v>170</v>
      </c>
      <c r="J197" s="18" t="s">
        <v>166</v>
      </c>
      <c r="K197" s="36" t="s">
        <v>166</v>
      </c>
      <c r="L197" s="21"/>
    </row>
    <row r="198" spans="1:12" x14ac:dyDescent="0.3">
      <c r="A198" s="28" t="s">
        <v>641</v>
      </c>
      <c r="B198" s="36" t="s">
        <v>642</v>
      </c>
      <c r="C198" s="36" t="s">
        <v>643</v>
      </c>
      <c r="D198" s="30">
        <v>1</v>
      </c>
      <c r="E198" s="37">
        <v>83.6</v>
      </c>
      <c r="F198" s="46">
        <v>83.6</v>
      </c>
      <c r="G198" s="33">
        <v>4.18</v>
      </c>
      <c r="H198" s="33">
        <v>4.18</v>
      </c>
      <c r="I198" s="30" t="s">
        <v>170</v>
      </c>
      <c r="J198" s="18" t="s">
        <v>166</v>
      </c>
      <c r="K198" s="36" t="s">
        <v>166</v>
      </c>
      <c r="L198" s="21"/>
    </row>
    <row r="199" spans="1:12" x14ac:dyDescent="0.3">
      <c r="A199" s="28" t="s">
        <v>644</v>
      </c>
      <c r="B199" s="36" t="s">
        <v>645</v>
      </c>
      <c r="C199" s="36" t="s">
        <v>646</v>
      </c>
      <c r="D199" s="30">
        <v>1</v>
      </c>
      <c r="E199" s="37">
        <v>76.5</v>
      </c>
      <c r="F199" s="46">
        <v>76.5</v>
      </c>
      <c r="G199" s="33">
        <v>3.81</v>
      </c>
      <c r="H199" s="33">
        <v>3.81</v>
      </c>
      <c r="I199" s="30" t="s">
        <v>170</v>
      </c>
      <c r="J199" s="18" t="s">
        <v>166</v>
      </c>
      <c r="K199" s="36" t="s">
        <v>166</v>
      </c>
      <c r="L199" s="21"/>
    </row>
    <row r="200" spans="1:12" x14ac:dyDescent="0.3">
      <c r="A200" s="28" t="s">
        <v>647</v>
      </c>
      <c r="B200" s="36" t="s">
        <v>648</v>
      </c>
      <c r="C200" s="36" t="s">
        <v>649</v>
      </c>
      <c r="D200" s="30">
        <v>2</v>
      </c>
      <c r="E200" s="37">
        <v>114.3</v>
      </c>
      <c r="F200" s="46">
        <v>228.6</v>
      </c>
      <c r="G200" s="33">
        <v>5.75</v>
      </c>
      <c r="H200" s="33">
        <v>11.5</v>
      </c>
      <c r="I200" s="30" t="s">
        <v>170</v>
      </c>
      <c r="J200" s="18" t="s">
        <v>166</v>
      </c>
      <c r="K200" s="36" t="s">
        <v>166</v>
      </c>
      <c r="L200" s="21"/>
    </row>
    <row r="201" spans="1:12" x14ac:dyDescent="0.3">
      <c r="A201" s="28" t="s">
        <v>650</v>
      </c>
      <c r="B201" s="36" t="s">
        <v>651</v>
      </c>
      <c r="C201" s="36" t="s">
        <v>652</v>
      </c>
      <c r="D201" s="30">
        <v>2</v>
      </c>
      <c r="E201" s="37">
        <v>106.5</v>
      </c>
      <c r="F201" s="46">
        <v>213</v>
      </c>
      <c r="G201" s="33">
        <v>5.34</v>
      </c>
      <c r="H201" s="33">
        <v>10.68</v>
      </c>
      <c r="I201" s="30" t="s">
        <v>170</v>
      </c>
      <c r="J201" s="18" t="s">
        <v>166</v>
      </c>
      <c r="K201" s="36" t="s">
        <v>166</v>
      </c>
      <c r="L201" s="21"/>
    </row>
    <row r="202" spans="1:12" x14ac:dyDescent="0.3">
      <c r="A202" s="28" t="s">
        <v>653</v>
      </c>
      <c r="B202" s="36" t="s">
        <v>654</v>
      </c>
      <c r="C202" s="36" t="s">
        <v>655</v>
      </c>
      <c r="D202" s="30">
        <v>1</v>
      </c>
      <c r="E202" s="37">
        <v>102.8</v>
      </c>
      <c r="F202" s="46">
        <v>102.8</v>
      </c>
      <c r="G202" s="33">
        <v>5.13</v>
      </c>
      <c r="H202" s="33">
        <v>5.13</v>
      </c>
      <c r="I202" s="30" t="s">
        <v>170</v>
      </c>
      <c r="J202" s="18" t="s">
        <v>166</v>
      </c>
      <c r="K202" s="36" t="s">
        <v>166</v>
      </c>
      <c r="L202" s="21"/>
    </row>
    <row r="203" spans="1:12" x14ac:dyDescent="0.3">
      <c r="A203" s="28" t="s">
        <v>656</v>
      </c>
      <c r="B203" s="36" t="s">
        <v>657</v>
      </c>
      <c r="C203" s="36" t="s">
        <v>658</v>
      </c>
      <c r="D203" s="30">
        <v>1</v>
      </c>
      <c r="E203" s="37">
        <v>94.7</v>
      </c>
      <c r="F203" s="46">
        <v>94.7</v>
      </c>
      <c r="G203" s="33">
        <v>4.72</v>
      </c>
      <c r="H203" s="33">
        <v>4.72</v>
      </c>
      <c r="I203" s="30" t="s">
        <v>170</v>
      </c>
      <c r="J203" s="18" t="s">
        <v>166</v>
      </c>
      <c r="K203" s="36" t="s">
        <v>166</v>
      </c>
      <c r="L203" s="21"/>
    </row>
    <row r="204" spans="1:12" x14ac:dyDescent="0.3">
      <c r="A204" s="28" t="s">
        <v>659</v>
      </c>
      <c r="B204" s="36" t="s">
        <v>660</v>
      </c>
      <c r="C204" s="36" t="s">
        <v>661</v>
      </c>
      <c r="D204" s="30">
        <v>1</v>
      </c>
      <c r="E204" s="37">
        <v>87.6</v>
      </c>
      <c r="F204" s="46">
        <v>87.6</v>
      </c>
      <c r="G204" s="33">
        <v>4.37</v>
      </c>
      <c r="H204" s="33">
        <v>4.37</v>
      </c>
      <c r="I204" s="30" t="s">
        <v>170</v>
      </c>
      <c r="J204" s="18" t="s">
        <v>166</v>
      </c>
      <c r="K204" s="36" t="s">
        <v>166</v>
      </c>
      <c r="L204" s="21"/>
    </row>
    <row r="205" spans="1:12" x14ac:dyDescent="0.3">
      <c r="A205" s="28" t="s">
        <v>662</v>
      </c>
      <c r="B205" s="36" t="s">
        <v>663</v>
      </c>
      <c r="C205" s="36" t="s">
        <v>664</v>
      </c>
      <c r="D205" s="30">
        <v>1</v>
      </c>
      <c r="E205" s="37">
        <v>54.4</v>
      </c>
      <c r="F205" s="46">
        <v>54.4</v>
      </c>
      <c r="G205" s="33">
        <v>2.73</v>
      </c>
      <c r="H205" s="33">
        <v>2.73</v>
      </c>
      <c r="I205" s="30" t="s">
        <v>170</v>
      </c>
      <c r="J205" s="18" t="s">
        <v>166</v>
      </c>
      <c r="K205" s="36" t="s">
        <v>166</v>
      </c>
      <c r="L205" s="21"/>
    </row>
    <row r="206" spans="1:12" x14ac:dyDescent="0.3">
      <c r="A206" s="28" t="s">
        <v>665</v>
      </c>
      <c r="B206" s="36" t="s">
        <v>666</v>
      </c>
      <c r="C206" s="36" t="s">
        <v>667</v>
      </c>
      <c r="D206" s="30">
        <v>1</v>
      </c>
      <c r="E206" s="37">
        <v>91.4</v>
      </c>
      <c r="F206" s="46">
        <v>91.4</v>
      </c>
      <c r="G206" s="33">
        <v>4.6500000000000004</v>
      </c>
      <c r="H206" s="33">
        <v>4.6500000000000004</v>
      </c>
      <c r="I206" s="30" t="s">
        <v>170</v>
      </c>
      <c r="J206" s="18" t="s">
        <v>166</v>
      </c>
      <c r="K206" s="36" t="s">
        <v>166</v>
      </c>
      <c r="L206" s="21"/>
    </row>
    <row r="207" spans="1:12" x14ac:dyDescent="0.3">
      <c r="A207" s="28" t="s">
        <v>668</v>
      </c>
      <c r="B207" s="36" t="s">
        <v>669</v>
      </c>
      <c r="C207" s="36" t="s">
        <v>670</v>
      </c>
      <c r="D207" s="30">
        <v>2</v>
      </c>
      <c r="E207" s="37">
        <v>197.4</v>
      </c>
      <c r="F207" s="46">
        <v>394.8</v>
      </c>
      <c r="G207" s="33">
        <v>9.9499999999999993</v>
      </c>
      <c r="H207" s="33">
        <v>19.899999999999999</v>
      </c>
      <c r="I207" s="30" t="s">
        <v>170</v>
      </c>
      <c r="J207" s="18" t="s">
        <v>166</v>
      </c>
      <c r="K207" s="36" t="s">
        <v>166</v>
      </c>
      <c r="L207" s="21"/>
    </row>
    <row r="208" spans="1:12" x14ac:dyDescent="0.3">
      <c r="A208" s="28" t="s">
        <v>671</v>
      </c>
      <c r="B208" s="36" t="s">
        <v>672</v>
      </c>
      <c r="C208" s="36" t="s">
        <v>673</v>
      </c>
      <c r="D208" s="30">
        <v>1</v>
      </c>
      <c r="E208" s="37">
        <v>180.6</v>
      </c>
      <c r="F208" s="46">
        <v>180.6</v>
      </c>
      <c r="G208" s="33">
        <v>9.07</v>
      </c>
      <c r="H208" s="33">
        <v>9.07</v>
      </c>
      <c r="I208" s="30" t="s">
        <v>170</v>
      </c>
      <c r="J208" s="18" t="s">
        <v>166</v>
      </c>
      <c r="K208" s="36" t="s">
        <v>166</v>
      </c>
      <c r="L208" s="21"/>
    </row>
    <row r="209" spans="1:12" x14ac:dyDescent="0.3">
      <c r="A209" s="28" t="s">
        <v>674</v>
      </c>
      <c r="B209" s="36" t="s">
        <v>675</v>
      </c>
      <c r="C209" s="36" t="s">
        <v>676</v>
      </c>
      <c r="D209" s="30">
        <v>2</v>
      </c>
      <c r="E209" s="37">
        <v>264.39999999999998</v>
      </c>
      <c r="F209" s="46">
        <v>528.79999999999995</v>
      </c>
      <c r="G209" s="33">
        <v>13.32</v>
      </c>
      <c r="H209" s="33">
        <v>26.64</v>
      </c>
      <c r="I209" s="30" t="s">
        <v>170</v>
      </c>
      <c r="J209" s="18" t="s">
        <v>166</v>
      </c>
      <c r="K209" s="36" t="s">
        <v>166</v>
      </c>
      <c r="L209" s="21"/>
    </row>
    <row r="210" spans="1:12" x14ac:dyDescent="0.3">
      <c r="A210" s="28" t="s">
        <v>677</v>
      </c>
      <c r="B210" s="36" t="s">
        <v>678</v>
      </c>
      <c r="C210" s="36" t="s">
        <v>679</v>
      </c>
      <c r="D210" s="30">
        <v>2</v>
      </c>
      <c r="E210" s="37">
        <v>246.2</v>
      </c>
      <c r="F210" s="46">
        <v>492.4</v>
      </c>
      <c r="G210" s="33">
        <v>12.35</v>
      </c>
      <c r="H210" s="33">
        <v>24.7</v>
      </c>
      <c r="I210" s="30" t="s">
        <v>170</v>
      </c>
      <c r="J210" s="18" t="s">
        <v>166</v>
      </c>
      <c r="K210" s="36" t="s">
        <v>166</v>
      </c>
      <c r="L210" s="21"/>
    </row>
    <row r="211" spans="1:12" x14ac:dyDescent="0.3">
      <c r="A211" s="28" t="s">
        <v>680</v>
      </c>
      <c r="B211" s="36" t="s">
        <v>681</v>
      </c>
      <c r="C211" s="36" t="s">
        <v>682</v>
      </c>
      <c r="D211" s="30">
        <v>1</v>
      </c>
      <c r="E211" s="37">
        <v>242.5</v>
      </c>
      <c r="F211" s="46">
        <v>242.5</v>
      </c>
      <c r="G211" s="33">
        <v>12.2</v>
      </c>
      <c r="H211" s="33">
        <v>12.2</v>
      </c>
      <c r="I211" s="30" t="s">
        <v>170</v>
      </c>
      <c r="J211" s="18" t="s">
        <v>166</v>
      </c>
      <c r="K211" s="36" t="s">
        <v>166</v>
      </c>
      <c r="L211" s="21"/>
    </row>
    <row r="212" spans="1:12" x14ac:dyDescent="0.3">
      <c r="A212" s="28" t="s">
        <v>683</v>
      </c>
      <c r="B212" s="36" t="s">
        <v>684</v>
      </c>
      <c r="C212" s="36" t="s">
        <v>685</v>
      </c>
      <c r="D212" s="30">
        <v>1</v>
      </c>
      <c r="E212" s="37">
        <v>223.6</v>
      </c>
      <c r="F212" s="46">
        <v>223.6</v>
      </c>
      <c r="G212" s="33">
        <v>11.24</v>
      </c>
      <c r="H212" s="33">
        <v>11.24</v>
      </c>
      <c r="I212" s="30" t="s">
        <v>170</v>
      </c>
      <c r="J212" s="18" t="s">
        <v>166</v>
      </c>
      <c r="K212" s="36" t="s">
        <v>166</v>
      </c>
      <c r="L212" s="21"/>
    </row>
    <row r="213" spans="1:12" x14ac:dyDescent="0.3">
      <c r="A213" s="28" t="s">
        <v>686</v>
      </c>
      <c r="B213" s="36" t="s">
        <v>687</v>
      </c>
      <c r="C213" s="36" t="s">
        <v>688</v>
      </c>
      <c r="D213" s="30">
        <v>1</v>
      </c>
      <c r="E213" s="37">
        <v>206.5</v>
      </c>
      <c r="F213" s="46">
        <v>206.5</v>
      </c>
      <c r="G213" s="33">
        <v>10.39</v>
      </c>
      <c r="H213" s="33">
        <v>10.39</v>
      </c>
      <c r="I213" s="30" t="s">
        <v>170</v>
      </c>
      <c r="J213" s="18" t="s">
        <v>166</v>
      </c>
      <c r="K213" s="36" t="s">
        <v>166</v>
      </c>
      <c r="L213" s="21"/>
    </row>
    <row r="214" spans="1:12" x14ac:dyDescent="0.3">
      <c r="A214" s="28" t="s">
        <v>689</v>
      </c>
      <c r="B214" s="36" t="s">
        <v>690</v>
      </c>
      <c r="C214" s="36" t="s">
        <v>691</v>
      </c>
      <c r="D214" s="30">
        <v>1</v>
      </c>
      <c r="E214" s="37">
        <v>130.5</v>
      </c>
      <c r="F214" s="46">
        <v>130.5</v>
      </c>
      <c r="G214" s="33">
        <v>6.58</v>
      </c>
      <c r="H214" s="33">
        <v>6.58</v>
      </c>
      <c r="I214" s="30" t="s">
        <v>170</v>
      </c>
      <c r="J214" s="18" t="s">
        <v>166</v>
      </c>
      <c r="K214" s="36" t="s">
        <v>166</v>
      </c>
      <c r="L214" s="21"/>
    </row>
    <row r="215" spans="1:12" x14ac:dyDescent="0.3">
      <c r="A215" s="28" t="s">
        <v>692</v>
      </c>
      <c r="B215" s="36" t="s">
        <v>693</v>
      </c>
      <c r="C215" s="36" t="s">
        <v>694</v>
      </c>
      <c r="D215" s="30">
        <v>1</v>
      </c>
      <c r="E215" s="37">
        <v>13.9</v>
      </c>
      <c r="F215" s="46">
        <v>13.9</v>
      </c>
      <c r="G215" s="33">
        <v>0.69</v>
      </c>
      <c r="H215" s="33">
        <v>0.69</v>
      </c>
      <c r="I215" s="30" t="s">
        <v>170</v>
      </c>
      <c r="J215" s="18" t="s">
        <v>166</v>
      </c>
      <c r="K215" s="36" t="s">
        <v>166</v>
      </c>
      <c r="L215" s="21"/>
    </row>
    <row r="216" spans="1:12" x14ac:dyDescent="0.3">
      <c r="A216" s="28" t="s">
        <v>695</v>
      </c>
      <c r="B216" s="36" t="s">
        <v>696</v>
      </c>
      <c r="C216" s="36" t="s">
        <v>697</v>
      </c>
      <c r="D216" s="30">
        <v>1</v>
      </c>
      <c r="E216" s="37">
        <v>57.2</v>
      </c>
      <c r="F216" s="46">
        <v>57.2</v>
      </c>
      <c r="G216" s="33">
        <v>2.77</v>
      </c>
      <c r="H216" s="33">
        <v>2.77</v>
      </c>
      <c r="I216" s="30" t="s">
        <v>170</v>
      </c>
      <c r="J216" s="18" t="s">
        <v>166</v>
      </c>
      <c r="K216" s="36" t="s">
        <v>166</v>
      </c>
      <c r="L216" s="21"/>
    </row>
    <row r="217" spans="1:12" x14ac:dyDescent="0.3">
      <c r="A217" s="28" t="s">
        <v>698</v>
      </c>
      <c r="B217" s="36" t="s">
        <v>699</v>
      </c>
      <c r="C217" s="36" t="s">
        <v>700</v>
      </c>
      <c r="D217" s="30">
        <v>1</v>
      </c>
      <c r="E217" s="37">
        <v>57.3</v>
      </c>
      <c r="F217" s="46">
        <v>57.3</v>
      </c>
      <c r="G217" s="33">
        <v>2.77</v>
      </c>
      <c r="H217" s="33">
        <v>2.77</v>
      </c>
      <c r="I217" s="30" t="s">
        <v>170</v>
      </c>
      <c r="J217" s="18" t="s">
        <v>166</v>
      </c>
      <c r="K217" s="36" t="s">
        <v>166</v>
      </c>
      <c r="L217" s="21"/>
    </row>
    <row r="218" spans="1:12" x14ac:dyDescent="0.3">
      <c r="A218" s="28" t="s">
        <v>701</v>
      </c>
      <c r="B218" s="36" t="s">
        <v>702</v>
      </c>
      <c r="C218" s="36" t="s">
        <v>703</v>
      </c>
      <c r="D218" s="30">
        <v>1</v>
      </c>
      <c r="E218" s="37">
        <v>37.4</v>
      </c>
      <c r="F218" s="46">
        <v>37.4</v>
      </c>
      <c r="G218" s="33">
        <v>1.82</v>
      </c>
      <c r="H218" s="33">
        <v>1.82</v>
      </c>
      <c r="I218" s="30" t="s">
        <v>170</v>
      </c>
      <c r="J218" s="18" t="s">
        <v>166</v>
      </c>
      <c r="K218" s="36" t="s">
        <v>166</v>
      </c>
      <c r="L218" s="21"/>
    </row>
    <row r="219" spans="1:12" x14ac:dyDescent="0.3">
      <c r="A219" s="28" t="s">
        <v>704</v>
      </c>
      <c r="B219" s="36" t="s">
        <v>705</v>
      </c>
      <c r="C219" s="36" t="s">
        <v>706</v>
      </c>
      <c r="D219" s="30">
        <v>1</v>
      </c>
      <c r="E219" s="37">
        <v>81.3</v>
      </c>
      <c r="F219" s="46">
        <v>81.3</v>
      </c>
      <c r="G219" s="33">
        <v>4</v>
      </c>
      <c r="H219" s="33">
        <v>4</v>
      </c>
      <c r="I219" s="30" t="s">
        <v>170</v>
      </c>
      <c r="J219" s="18" t="s">
        <v>166</v>
      </c>
      <c r="K219" s="36" t="s">
        <v>166</v>
      </c>
      <c r="L219" s="21"/>
    </row>
    <row r="220" spans="1:12" x14ac:dyDescent="0.3">
      <c r="A220" s="28" t="s">
        <v>707</v>
      </c>
      <c r="B220" s="36" t="s">
        <v>708</v>
      </c>
      <c r="C220" s="36" t="s">
        <v>709</v>
      </c>
      <c r="D220" s="30">
        <v>2</v>
      </c>
      <c r="E220" s="37">
        <v>177</v>
      </c>
      <c r="F220" s="46">
        <v>354</v>
      </c>
      <c r="G220" s="33">
        <v>8.6199999999999992</v>
      </c>
      <c r="H220" s="33">
        <v>17.239999999999998</v>
      </c>
      <c r="I220" s="30" t="s">
        <v>170</v>
      </c>
      <c r="J220" s="18" t="s">
        <v>166</v>
      </c>
      <c r="K220" s="36" t="s">
        <v>166</v>
      </c>
      <c r="L220" s="21"/>
    </row>
    <row r="221" spans="1:12" x14ac:dyDescent="0.3">
      <c r="A221" s="28" t="s">
        <v>710</v>
      </c>
      <c r="B221" s="36" t="s">
        <v>711</v>
      </c>
      <c r="C221" s="36" t="s">
        <v>712</v>
      </c>
      <c r="D221" s="30">
        <v>1</v>
      </c>
      <c r="E221" s="37">
        <v>267.10000000000002</v>
      </c>
      <c r="F221" s="46">
        <v>267.10000000000002</v>
      </c>
      <c r="G221" s="33">
        <v>12.99</v>
      </c>
      <c r="H221" s="33">
        <v>12.99</v>
      </c>
      <c r="I221" s="30" t="s">
        <v>170</v>
      </c>
      <c r="J221" s="18" t="s">
        <v>166</v>
      </c>
      <c r="K221" s="36" t="s">
        <v>166</v>
      </c>
      <c r="L221" s="21"/>
    </row>
    <row r="222" spans="1:12" x14ac:dyDescent="0.3">
      <c r="A222" s="28" t="s">
        <v>713</v>
      </c>
      <c r="B222" s="36" t="s">
        <v>714</v>
      </c>
      <c r="C222" s="36" t="s">
        <v>715</v>
      </c>
      <c r="D222" s="30">
        <v>1</v>
      </c>
      <c r="E222" s="37">
        <v>164.2</v>
      </c>
      <c r="F222" s="46">
        <v>164.2</v>
      </c>
      <c r="G222" s="33">
        <v>8</v>
      </c>
      <c r="H222" s="33">
        <v>8</v>
      </c>
      <c r="I222" s="30" t="s">
        <v>170</v>
      </c>
      <c r="J222" s="18" t="s">
        <v>166</v>
      </c>
      <c r="K222" s="36" t="s">
        <v>166</v>
      </c>
      <c r="L222" s="21"/>
    </row>
    <row r="223" spans="1:12" x14ac:dyDescent="0.3">
      <c r="A223" s="28" t="s">
        <v>716</v>
      </c>
      <c r="B223" s="36" t="s">
        <v>717</v>
      </c>
      <c r="C223" s="36" t="s">
        <v>718</v>
      </c>
      <c r="D223" s="30">
        <v>1</v>
      </c>
      <c r="E223" s="37">
        <v>244.9</v>
      </c>
      <c r="F223" s="46">
        <v>244.9</v>
      </c>
      <c r="G223" s="33">
        <v>11.92</v>
      </c>
      <c r="H223" s="33">
        <v>11.92</v>
      </c>
      <c r="I223" s="30" t="s">
        <v>170</v>
      </c>
      <c r="J223" s="18" t="s">
        <v>166</v>
      </c>
      <c r="K223" s="36" t="s">
        <v>166</v>
      </c>
      <c r="L223" s="21"/>
    </row>
    <row r="224" spans="1:12" x14ac:dyDescent="0.3">
      <c r="A224" s="28" t="s">
        <v>719</v>
      </c>
      <c r="B224" s="36" t="s">
        <v>720</v>
      </c>
      <c r="C224" s="36" t="s">
        <v>721</v>
      </c>
      <c r="D224" s="30">
        <v>1</v>
      </c>
      <c r="E224" s="37">
        <v>227.6</v>
      </c>
      <c r="F224" s="46">
        <v>227.6</v>
      </c>
      <c r="G224" s="33">
        <v>11.09</v>
      </c>
      <c r="H224" s="33">
        <v>11.09</v>
      </c>
      <c r="I224" s="30" t="s">
        <v>170</v>
      </c>
      <c r="J224" s="18" t="s">
        <v>166</v>
      </c>
      <c r="K224" s="36" t="s">
        <v>166</v>
      </c>
      <c r="L224" s="21"/>
    </row>
    <row r="225" spans="1:12" x14ac:dyDescent="0.3">
      <c r="A225" s="28" t="s">
        <v>722</v>
      </c>
      <c r="B225" s="36" t="s">
        <v>723</v>
      </c>
      <c r="C225" s="36" t="s">
        <v>724</v>
      </c>
      <c r="D225" s="30">
        <v>1</v>
      </c>
      <c r="E225" s="37">
        <v>244.6</v>
      </c>
      <c r="F225" s="46">
        <v>244.6</v>
      </c>
      <c r="G225" s="33">
        <v>11.91</v>
      </c>
      <c r="H225" s="33">
        <v>11.91</v>
      </c>
      <c r="I225" s="30" t="s">
        <v>170</v>
      </c>
      <c r="J225" s="18" t="s">
        <v>166</v>
      </c>
      <c r="K225" s="36" t="s">
        <v>166</v>
      </c>
      <c r="L225" s="21"/>
    </row>
    <row r="226" spans="1:12" x14ac:dyDescent="0.3">
      <c r="A226" s="28" t="s">
        <v>725</v>
      </c>
      <c r="B226" s="36" t="s">
        <v>726</v>
      </c>
      <c r="C226" s="36" t="s">
        <v>727</v>
      </c>
      <c r="D226" s="30">
        <v>1</v>
      </c>
      <c r="E226" s="37">
        <v>227.1</v>
      </c>
      <c r="F226" s="46">
        <v>227.1</v>
      </c>
      <c r="G226" s="33">
        <v>11.07</v>
      </c>
      <c r="H226" s="33">
        <v>11.07</v>
      </c>
      <c r="I226" s="30" t="s">
        <v>170</v>
      </c>
      <c r="J226" s="18" t="s">
        <v>166</v>
      </c>
      <c r="K226" s="36" t="s">
        <v>166</v>
      </c>
      <c r="L226" s="21"/>
    </row>
    <row r="227" spans="1:12" x14ac:dyDescent="0.3">
      <c r="A227" s="28" t="s">
        <v>728</v>
      </c>
      <c r="B227" s="36" t="s">
        <v>729</v>
      </c>
      <c r="C227" s="36" t="s">
        <v>730</v>
      </c>
      <c r="D227" s="30">
        <v>1</v>
      </c>
      <c r="E227" s="37">
        <v>92.1</v>
      </c>
      <c r="F227" s="46">
        <v>92.1</v>
      </c>
      <c r="G227" s="33">
        <v>4.47</v>
      </c>
      <c r="H227" s="33">
        <v>4.47</v>
      </c>
      <c r="I227" s="30" t="s">
        <v>170</v>
      </c>
      <c r="J227" s="18" t="s">
        <v>166</v>
      </c>
      <c r="K227" s="36" t="s">
        <v>166</v>
      </c>
      <c r="L227" s="21"/>
    </row>
    <row r="228" spans="1:12" x14ac:dyDescent="0.3">
      <c r="A228" s="28" t="s">
        <v>731</v>
      </c>
      <c r="B228" s="36" t="s">
        <v>732</v>
      </c>
      <c r="C228" s="36" t="s">
        <v>733</v>
      </c>
      <c r="D228" s="30">
        <v>1</v>
      </c>
      <c r="E228" s="37">
        <v>84.9</v>
      </c>
      <c r="F228" s="46">
        <v>84.9</v>
      </c>
      <c r="G228" s="33">
        <v>4.12</v>
      </c>
      <c r="H228" s="33">
        <v>4.12</v>
      </c>
      <c r="I228" s="30" t="s">
        <v>170</v>
      </c>
      <c r="J228" s="18" t="s">
        <v>166</v>
      </c>
      <c r="K228" s="36" t="s">
        <v>166</v>
      </c>
      <c r="L228" s="21"/>
    </row>
    <row r="229" spans="1:12" x14ac:dyDescent="0.3">
      <c r="A229" s="28" t="s">
        <v>734</v>
      </c>
      <c r="B229" s="36" t="s">
        <v>735</v>
      </c>
      <c r="C229" s="36" t="s">
        <v>736</v>
      </c>
      <c r="D229" s="30">
        <v>1</v>
      </c>
      <c r="E229" s="37">
        <v>58.5</v>
      </c>
      <c r="F229" s="46">
        <v>58.5</v>
      </c>
      <c r="G229" s="33">
        <v>2.85</v>
      </c>
      <c r="H229" s="33">
        <v>2.85</v>
      </c>
      <c r="I229" s="30" t="s">
        <v>170</v>
      </c>
      <c r="J229" s="18" t="s">
        <v>166</v>
      </c>
      <c r="K229" s="36" t="s">
        <v>166</v>
      </c>
      <c r="L229" s="21"/>
    </row>
    <row r="230" spans="1:12" x14ac:dyDescent="0.3">
      <c r="A230" s="28" t="s">
        <v>737</v>
      </c>
      <c r="B230" s="36" t="s">
        <v>738</v>
      </c>
      <c r="C230" s="36" t="s">
        <v>739</v>
      </c>
      <c r="D230" s="30">
        <v>1</v>
      </c>
      <c r="E230" s="37">
        <v>69.7</v>
      </c>
      <c r="F230" s="46">
        <v>69.7</v>
      </c>
      <c r="G230" s="33">
        <v>3.37</v>
      </c>
      <c r="H230" s="33">
        <v>3.37</v>
      </c>
      <c r="I230" s="30" t="s">
        <v>170</v>
      </c>
      <c r="J230" s="18" t="s">
        <v>166</v>
      </c>
      <c r="K230" s="36" t="s">
        <v>166</v>
      </c>
      <c r="L230" s="21"/>
    </row>
    <row r="231" spans="1:12" x14ac:dyDescent="0.3">
      <c r="A231" s="28" t="s">
        <v>740</v>
      </c>
      <c r="B231" s="36" t="s">
        <v>741</v>
      </c>
      <c r="C231" s="36" t="s">
        <v>742</v>
      </c>
      <c r="D231" s="30">
        <v>1</v>
      </c>
      <c r="E231" s="37">
        <v>12.9</v>
      </c>
      <c r="F231" s="46">
        <v>12.9</v>
      </c>
      <c r="G231" s="33">
        <v>0.63</v>
      </c>
      <c r="H231" s="33">
        <v>0.63</v>
      </c>
      <c r="I231" s="30" t="s">
        <v>170</v>
      </c>
      <c r="J231" s="18" t="s">
        <v>166</v>
      </c>
      <c r="K231" s="36" t="s">
        <v>166</v>
      </c>
      <c r="L231" s="21"/>
    </row>
    <row r="232" spans="1:12" x14ac:dyDescent="0.3">
      <c r="A232" s="28" t="s">
        <v>743</v>
      </c>
      <c r="B232" s="36" t="s">
        <v>744</v>
      </c>
      <c r="C232" s="36" t="s">
        <v>745</v>
      </c>
      <c r="D232" s="30">
        <v>1</v>
      </c>
      <c r="E232" s="37">
        <v>88.5</v>
      </c>
      <c r="F232" s="46">
        <v>88.5</v>
      </c>
      <c r="G232" s="33">
        <v>4.29</v>
      </c>
      <c r="H232" s="33">
        <v>4.29</v>
      </c>
      <c r="I232" s="30" t="s">
        <v>170</v>
      </c>
      <c r="J232" s="18" t="s">
        <v>166</v>
      </c>
      <c r="K232" s="36" t="s">
        <v>166</v>
      </c>
      <c r="L232" s="21"/>
    </row>
    <row r="233" spans="1:12" x14ac:dyDescent="0.3">
      <c r="A233" s="28" t="s">
        <v>746</v>
      </c>
      <c r="B233" s="36" t="s">
        <v>747</v>
      </c>
      <c r="C233" s="36" t="s">
        <v>748</v>
      </c>
      <c r="D233" s="30">
        <v>1</v>
      </c>
      <c r="E233" s="37">
        <v>66.599999999999994</v>
      </c>
      <c r="F233" s="46">
        <v>66.599999999999994</v>
      </c>
      <c r="G233" s="33">
        <v>3.23</v>
      </c>
      <c r="H233" s="33">
        <v>3.23</v>
      </c>
      <c r="I233" s="30" t="s">
        <v>170</v>
      </c>
      <c r="J233" s="18" t="s">
        <v>166</v>
      </c>
      <c r="K233" s="36" t="s">
        <v>166</v>
      </c>
      <c r="L233" s="21"/>
    </row>
    <row r="234" spans="1:12" x14ac:dyDescent="0.3">
      <c r="A234" s="28" t="s">
        <v>749</v>
      </c>
      <c r="B234" s="36" t="s">
        <v>750</v>
      </c>
      <c r="C234" s="36" t="s">
        <v>751</v>
      </c>
      <c r="D234" s="30">
        <v>1</v>
      </c>
      <c r="E234" s="37">
        <v>94.2</v>
      </c>
      <c r="F234" s="46">
        <v>94.2</v>
      </c>
      <c r="G234" s="33">
        <v>4.57</v>
      </c>
      <c r="H234" s="33">
        <v>4.57</v>
      </c>
      <c r="I234" s="30" t="s">
        <v>170</v>
      </c>
      <c r="J234" s="18" t="s">
        <v>166</v>
      </c>
      <c r="K234" s="36" t="s">
        <v>166</v>
      </c>
      <c r="L234" s="21"/>
    </row>
    <row r="235" spans="1:12" x14ac:dyDescent="0.3">
      <c r="A235" s="28" t="s">
        <v>752</v>
      </c>
      <c r="B235" s="36" t="s">
        <v>753</v>
      </c>
      <c r="C235" s="36" t="s">
        <v>754</v>
      </c>
      <c r="D235" s="30">
        <v>1</v>
      </c>
      <c r="E235" s="37">
        <v>79.400000000000006</v>
      </c>
      <c r="F235" s="46">
        <v>79.400000000000006</v>
      </c>
      <c r="G235" s="33">
        <v>3.85</v>
      </c>
      <c r="H235" s="33">
        <v>3.85</v>
      </c>
      <c r="I235" s="30" t="s">
        <v>170</v>
      </c>
      <c r="J235" s="18" t="s">
        <v>166</v>
      </c>
      <c r="K235" s="36" t="s">
        <v>166</v>
      </c>
      <c r="L235" s="21"/>
    </row>
    <row r="236" spans="1:12" x14ac:dyDescent="0.3">
      <c r="A236" s="28" t="s">
        <v>755</v>
      </c>
      <c r="B236" s="36" t="s">
        <v>756</v>
      </c>
      <c r="C236" s="36" t="s">
        <v>757</v>
      </c>
      <c r="D236" s="30">
        <v>1</v>
      </c>
      <c r="E236" s="37">
        <v>52.5</v>
      </c>
      <c r="F236" s="46">
        <v>52.5</v>
      </c>
      <c r="G236" s="33">
        <v>2.5499999999999998</v>
      </c>
      <c r="H236" s="33">
        <v>2.5499999999999998</v>
      </c>
      <c r="I236" s="30" t="s">
        <v>170</v>
      </c>
      <c r="J236" s="18" t="s">
        <v>166</v>
      </c>
      <c r="K236" s="36" t="s">
        <v>166</v>
      </c>
      <c r="L236" s="21"/>
    </row>
    <row r="237" spans="1:12" x14ac:dyDescent="0.3">
      <c r="A237" s="28" t="s">
        <v>758</v>
      </c>
      <c r="B237" s="36" t="s">
        <v>759</v>
      </c>
      <c r="C237" s="36" t="s">
        <v>760</v>
      </c>
      <c r="D237" s="30">
        <v>1</v>
      </c>
      <c r="E237" s="37">
        <v>71.3</v>
      </c>
      <c r="F237" s="46">
        <v>71.3</v>
      </c>
      <c r="G237" s="33">
        <v>3.45</v>
      </c>
      <c r="H237" s="33">
        <v>3.45</v>
      </c>
      <c r="I237" s="30" t="s">
        <v>170</v>
      </c>
      <c r="J237" s="18" t="s">
        <v>166</v>
      </c>
      <c r="K237" s="36" t="s">
        <v>166</v>
      </c>
      <c r="L237" s="21"/>
    </row>
    <row r="238" spans="1:12" x14ac:dyDescent="0.3">
      <c r="A238" s="28" t="s">
        <v>761</v>
      </c>
      <c r="B238" s="36" t="s">
        <v>762</v>
      </c>
      <c r="C238" s="36" t="s">
        <v>763</v>
      </c>
      <c r="D238" s="30">
        <v>2</v>
      </c>
      <c r="E238" s="37">
        <v>82.7</v>
      </c>
      <c r="F238" s="46">
        <v>165.4</v>
      </c>
      <c r="G238" s="33">
        <v>4.05</v>
      </c>
      <c r="H238" s="33">
        <v>8.1</v>
      </c>
      <c r="I238" s="30" t="s">
        <v>170</v>
      </c>
      <c r="J238" s="18" t="s">
        <v>166</v>
      </c>
      <c r="K238" s="36" t="s">
        <v>166</v>
      </c>
      <c r="L238" s="21"/>
    </row>
    <row r="239" spans="1:12" x14ac:dyDescent="0.3">
      <c r="A239" s="28" t="s">
        <v>764</v>
      </c>
      <c r="B239" s="36" t="s">
        <v>765</v>
      </c>
      <c r="C239" s="36" t="s">
        <v>766</v>
      </c>
      <c r="D239" s="30">
        <v>1</v>
      </c>
      <c r="E239" s="37">
        <v>160.80000000000001</v>
      </c>
      <c r="F239" s="46">
        <v>160.80000000000001</v>
      </c>
      <c r="G239" s="33">
        <v>7.84</v>
      </c>
      <c r="H239" s="33">
        <v>7.84</v>
      </c>
      <c r="I239" s="30" t="s">
        <v>170</v>
      </c>
      <c r="J239" s="18" t="s">
        <v>166</v>
      </c>
      <c r="K239" s="36" t="s">
        <v>166</v>
      </c>
      <c r="L239" s="21"/>
    </row>
    <row r="240" spans="1:12" x14ac:dyDescent="0.3">
      <c r="A240" s="28" t="s">
        <v>767</v>
      </c>
      <c r="B240" s="36" t="s">
        <v>768</v>
      </c>
      <c r="C240" s="36" t="s">
        <v>769</v>
      </c>
      <c r="D240" s="30">
        <v>1</v>
      </c>
      <c r="E240" s="37">
        <v>247.5</v>
      </c>
      <c r="F240" s="46">
        <v>247.5</v>
      </c>
      <c r="G240" s="33">
        <v>12.02</v>
      </c>
      <c r="H240" s="33">
        <v>12.02</v>
      </c>
      <c r="I240" s="30" t="s">
        <v>170</v>
      </c>
      <c r="J240" s="18" t="s">
        <v>166</v>
      </c>
      <c r="K240" s="36" t="s">
        <v>166</v>
      </c>
      <c r="L240" s="21"/>
    </row>
    <row r="241" spans="1:12" x14ac:dyDescent="0.3">
      <c r="A241" s="28" t="s">
        <v>770</v>
      </c>
      <c r="B241" s="36" t="s">
        <v>771</v>
      </c>
      <c r="C241" s="36" t="s">
        <v>772</v>
      </c>
      <c r="D241" s="30">
        <v>1</v>
      </c>
      <c r="E241" s="37">
        <v>229.9</v>
      </c>
      <c r="F241" s="46">
        <v>229.9</v>
      </c>
      <c r="G241" s="33">
        <v>11.18</v>
      </c>
      <c r="H241" s="33">
        <v>11.18</v>
      </c>
      <c r="I241" s="30" t="s">
        <v>170</v>
      </c>
      <c r="J241" s="18" t="s">
        <v>166</v>
      </c>
      <c r="K241" s="36" t="s">
        <v>166</v>
      </c>
      <c r="L241" s="21"/>
    </row>
    <row r="242" spans="1:12" x14ac:dyDescent="0.3">
      <c r="A242" s="28" t="s">
        <v>773</v>
      </c>
      <c r="B242" s="36" t="s">
        <v>774</v>
      </c>
      <c r="C242" s="36" t="s">
        <v>775</v>
      </c>
      <c r="D242" s="30">
        <v>1</v>
      </c>
      <c r="E242" s="37">
        <v>245.1</v>
      </c>
      <c r="F242" s="46">
        <v>245.1</v>
      </c>
      <c r="G242" s="33">
        <v>11.9</v>
      </c>
      <c r="H242" s="33">
        <v>11.9</v>
      </c>
      <c r="I242" s="30" t="s">
        <v>170</v>
      </c>
      <c r="J242" s="18" t="s">
        <v>166</v>
      </c>
      <c r="K242" s="36" t="s">
        <v>166</v>
      </c>
      <c r="L242" s="21"/>
    </row>
    <row r="243" spans="1:12" x14ac:dyDescent="0.3">
      <c r="A243" s="28" t="s">
        <v>776</v>
      </c>
      <c r="B243" s="36" t="s">
        <v>777</v>
      </c>
      <c r="C243" s="36" t="s">
        <v>778</v>
      </c>
      <c r="D243" s="30">
        <v>1</v>
      </c>
      <c r="E243" s="37">
        <v>227.6</v>
      </c>
      <c r="F243" s="46">
        <v>227.6</v>
      </c>
      <c r="G243" s="33">
        <v>11.06</v>
      </c>
      <c r="H243" s="33">
        <v>11.06</v>
      </c>
      <c r="I243" s="30" t="s">
        <v>170</v>
      </c>
      <c r="J243" s="18" t="s">
        <v>166</v>
      </c>
      <c r="K243" s="36" t="s">
        <v>166</v>
      </c>
      <c r="L243" s="21"/>
    </row>
    <row r="244" spans="1:12" x14ac:dyDescent="0.3">
      <c r="A244" s="28" t="s">
        <v>779</v>
      </c>
      <c r="B244" s="36" t="s">
        <v>780</v>
      </c>
      <c r="C244" s="36" t="s">
        <v>781</v>
      </c>
      <c r="D244" s="30">
        <v>1</v>
      </c>
      <c r="E244" s="37">
        <v>78.7</v>
      </c>
      <c r="F244" s="46">
        <v>78.7</v>
      </c>
      <c r="G244" s="33">
        <v>3.83</v>
      </c>
      <c r="H244" s="33">
        <v>3.83</v>
      </c>
      <c r="I244" s="30" t="s">
        <v>170</v>
      </c>
      <c r="J244" s="18" t="s">
        <v>166</v>
      </c>
      <c r="K244" s="36" t="s">
        <v>166</v>
      </c>
      <c r="L244" s="21"/>
    </row>
    <row r="245" spans="1:12" x14ac:dyDescent="0.3">
      <c r="A245" s="28" t="s">
        <v>782</v>
      </c>
      <c r="B245" s="36" t="s">
        <v>783</v>
      </c>
      <c r="C245" s="36" t="s">
        <v>784</v>
      </c>
      <c r="D245" s="30">
        <v>1</v>
      </c>
      <c r="E245" s="37">
        <v>50.8</v>
      </c>
      <c r="F245" s="46">
        <v>50.8</v>
      </c>
      <c r="G245" s="33">
        <v>2.46</v>
      </c>
      <c r="H245" s="33">
        <v>2.46</v>
      </c>
      <c r="I245" s="30" t="s">
        <v>170</v>
      </c>
      <c r="J245" s="18" t="s">
        <v>166</v>
      </c>
      <c r="K245" s="36" t="s">
        <v>166</v>
      </c>
      <c r="L245" s="21"/>
    </row>
    <row r="246" spans="1:12" x14ac:dyDescent="0.3">
      <c r="A246" s="28" t="s">
        <v>785</v>
      </c>
      <c r="B246" s="36" t="s">
        <v>786</v>
      </c>
      <c r="C246" s="36" t="s">
        <v>787</v>
      </c>
      <c r="D246" s="30">
        <v>1</v>
      </c>
      <c r="E246" s="37">
        <v>41.8</v>
      </c>
      <c r="F246" s="46">
        <v>41.8</v>
      </c>
      <c r="G246" s="33">
        <v>2.0299999999999998</v>
      </c>
      <c r="H246" s="33">
        <v>2.0299999999999998</v>
      </c>
      <c r="I246" s="30" t="s">
        <v>170</v>
      </c>
      <c r="J246" s="18" t="s">
        <v>166</v>
      </c>
      <c r="K246" s="36" t="s">
        <v>166</v>
      </c>
      <c r="L246" s="21"/>
    </row>
    <row r="247" spans="1:12" x14ac:dyDescent="0.3">
      <c r="A247" s="28" t="s">
        <v>788</v>
      </c>
      <c r="B247" s="36" t="s">
        <v>789</v>
      </c>
      <c r="C247" s="36" t="s">
        <v>790</v>
      </c>
      <c r="D247" s="30">
        <v>1</v>
      </c>
      <c r="E247" s="37">
        <v>24.2</v>
      </c>
      <c r="F247" s="46">
        <v>24.2</v>
      </c>
      <c r="G247" s="33">
        <v>1.19</v>
      </c>
      <c r="H247" s="33">
        <v>1.19</v>
      </c>
      <c r="I247" s="30" t="s">
        <v>170</v>
      </c>
      <c r="J247" s="18" t="s">
        <v>166</v>
      </c>
      <c r="K247" s="36" t="s">
        <v>166</v>
      </c>
      <c r="L247" s="21"/>
    </row>
    <row r="248" spans="1:12" x14ac:dyDescent="0.3">
      <c r="A248" s="28" t="s">
        <v>791</v>
      </c>
      <c r="B248" s="36" t="s">
        <v>792</v>
      </c>
      <c r="C248" s="36" t="s">
        <v>793</v>
      </c>
      <c r="D248" s="30">
        <v>1</v>
      </c>
      <c r="E248" s="37">
        <v>14.7</v>
      </c>
      <c r="F248" s="46">
        <v>14.7</v>
      </c>
      <c r="G248" s="33">
        <v>0.74</v>
      </c>
      <c r="H248" s="33">
        <v>0.74</v>
      </c>
      <c r="I248" s="30" t="s">
        <v>170</v>
      </c>
      <c r="J248" s="18" t="s">
        <v>166</v>
      </c>
      <c r="K248" s="36" t="s">
        <v>166</v>
      </c>
      <c r="L248" s="21"/>
    </row>
    <row r="249" spans="1:12" x14ac:dyDescent="0.3">
      <c r="A249" s="28" t="s">
        <v>794</v>
      </c>
      <c r="B249" s="36" t="s">
        <v>795</v>
      </c>
      <c r="C249" s="36" t="s">
        <v>796</v>
      </c>
      <c r="D249" s="30">
        <v>1</v>
      </c>
      <c r="E249" s="37">
        <v>17</v>
      </c>
      <c r="F249" s="46">
        <v>17</v>
      </c>
      <c r="G249" s="33">
        <v>0.84</v>
      </c>
      <c r="H249" s="33">
        <v>0.84</v>
      </c>
      <c r="I249" s="30" t="s">
        <v>170</v>
      </c>
      <c r="J249" s="18" t="s">
        <v>166</v>
      </c>
      <c r="K249" s="36" t="s">
        <v>166</v>
      </c>
      <c r="L249" s="21"/>
    </row>
    <row r="250" spans="1:12" x14ac:dyDescent="0.3">
      <c r="A250" s="28" t="s">
        <v>797</v>
      </c>
      <c r="B250" s="36" t="s">
        <v>798</v>
      </c>
      <c r="C250" s="36" t="s">
        <v>799</v>
      </c>
      <c r="D250" s="30">
        <v>1</v>
      </c>
      <c r="E250" s="37">
        <v>19</v>
      </c>
      <c r="F250" s="46">
        <v>19</v>
      </c>
      <c r="G250" s="33">
        <v>0.93</v>
      </c>
      <c r="H250" s="33">
        <v>0.93</v>
      </c>
      <c r="I250" s="30" t="s">
        <v>170</v>
      </c>
      <c r="J250" s="18" t="s">
        <v>166</v>
      </c>
      <c r="K250" s="36" t="s">
        <v>166</v>
      </c>
      <c r="L250" s="21"/>
    </row>
    <row r="251" spans="1:12" x14ac:dyDescent="0.3">
      <c r="A251" s="28" t="s">
        <v>800</v>
      </c>
      <c r="B251" s="36" t="s">
        <v>801</v>
      </c>
      <c r="C251" s="36" t="s">
        <v>802</v>
      </c>
      <c r="D251" s="30">
        <v>1</v>
      </c>
      <c r="E251" s="37">
        <v>12.2</v>
      </c>
      <c r="F251" s="46">
        <v>12.2</v>
      </c>
      <c r="G251" s="33">
        <v>0.6</v>
      </c>
      <c r="H251" s="33">
        <v>0.6</v>
      </c>
      <c r="I251" s="30" t="s">
        <v>170</v>
      </c>
      <c r="J251" s="18" t="s">
        <v>166</v>
      </c>
      <c r="K251" s="36" t="s">
        <v>166</v>
      </c>
      <c r="L251" s="21"/>
    </row>
    <row r="252" spans="1:12" x14ac:dyDescent="0.3">
      <c r="A252" s="28" t="s">
        <v>803</v>
      </c>
      <c r="B252" s="36" t="s">
        <v>804</v>
      </c>
      <c r="C252" s="36" t="s">
        <v>805</v>
      </c>
      <c r="D252" s="30">
        <v>2</v>
      </c>
      <c r="E252" s="37">
        <v>178.8</v>
      </c>
      <c r="F252" s="46">
        <v>357.6</v>
      </c>
      <c r="G252" s="33">
        <v>8.69</v>
      </c>
      <c r="H252" s="33">
        <v>17.38</v>
      </c>
      <c r="I252" s="30" t="s">
        <v>170</v>
      </c>
      <c r="J252" s="18" t="s">
        <v>166</v>
      </c>
      <c r="K252" s="36" t="s">
        <v>166</v>
      </c>
      <c r="L252" s="21"/>
    </row>
    <row r="253" spans="1:12" x14ac:dyDescent="0.3">
      <c r="A253" s="28" t="s">
        <v>806</v>
      </c>
      <c r="B253" s="36" t="s">
        <v>807</v>
      </c>
      <c r="C253" s="36" t="s">
        <v>808</v>
      </c>
      <c r="D253" s="30">
        <v>1</v>
      </c>
      <c r="E253" s="37">
        <v>165.8</v>
      </c>
      <c r="F253" s="46">
        <v>165.8</v>
      </c>
      <c r="G253" s="33">
        <v>8.06</v>
      </c>
      <c r="H253" s="33">
        <v>8.06</v>
      </c>
      <c r="I253" s="30" t="s">
        <v>170</v>
      </c>
      <c r="J253" s="18" t="s">
        <v>166</v>
      </c>
      <c r="K253" s="36" t="s">
        <v>166</v>
      </c>
      <c r="L253" s="21"/>
    </row>
    <row r="254" spans="1:12" x14ac:dyDescent="0.3">
      <c r="A254" s="28" t="s">
        <v>809</v>
      </c>
      <c r="B254" s="36" t="s">
        <v>810</v>
      </c>
      <c r="C254" s="36" t="s">
        <v>811</v>
      </c>
      <c r="D254" s="30">
        <v>1</v>
      </c>
      <c r="E254" s="37">
        <v>247.6</v>
      </c>
      <c r="F254" s="46">
        <v>247.6</v>
      </c>
      <c r="G254" s="33">
        <v>12.03</v>
      </c>
      <c r="H254" s="33">
        <v>12.03</v>
      </c>
      <c r="I254" s="30" t="s">
        <v>170</v>
      </c>
      <c r="J254" s="18" t="s">
        <v>166</v>
      </c>
      <c r="K254" s="36" t="s">
        <v>166</v>
      </c>
      <c r="L254" s="21"/>
    </row>
    <row r="255" spans="1:12" x14ac:dyDescent="0.3">
      <c r="A255" s="28" t="s">
        <v>812</v>
      </c>
      <c r="B255" s="36" t="s">
        <v>813</v>
      </c>
      <c r="C255" s="36" t="s">
        <v>814</v>
      </c>
      <c r="D255" s="30">
        <v>1</v>
      </c>
      <c r="E255" s="37">
        <v>230</v>
      </c>
      <c r="F255" s="46">
        <v>230</v>
      </c>
      <c r="G255" s="33">
        <v>11.19</v>
      </c>
      <c r="H255" s="33">
        <v>11.19</v>
      </c>
      <c r="I255" s="30" t="s">
        <v>170</v>
      </c>
      <c r="J255" s="18" t="s">
        <v>166</v>
      </c>
      <c r="K255" s="36" t="s">
        <v>166</v>
      </c>
      <c r="L255" s="21"/>
    </row>
    <row r="256" spans="1:12" x14ac:dyDescent="0.3">
      <c r="A256" s="28" t="s">
        <v>815</v>
      </c>
      <c r="B256" s="36" t="s">
        <v>816</v>
      </c>
      <c r="C256" s="36" t="s">
        <v>817</v>
      </c>
      <c r="D256" s="30">
        <v>1</v>
      </c>
      <c r="E256" s="37">
        <v>219.6</v>
      </c>
      <c r="F256" s="46">
        <v>219.6</v>
      </c>
      <c r="G256" s="33">
        <v>10.68</v>
      </c>
      <c r="H256" s="33">
        <v>10.68</v>
      </c>
      <c r="I256" s="30" t="s">
        <v>170</v>
      </c>
      <c r="J256" s="18" t="s">
        <v>166</v>
      </c>
      <c r="K256" s="36" t="s">
        <v>166</v>
      </c>
      <c r="L256" s="21"/>
    </row>
    <row r="257" spans="1:12" x14ac:dyDescent="0.3">
      <c r="A257" s="28" t="s">
        <v>818</v>
      </c>
      <c r="B257" s="36" t="s">
        <v>819</v>
      </c>
      <c r="C257" s="36" t="s">
        <v>820</v>
      </c>
      <c r="D257" s="30">
        <v>1</v>
      </c>
      <c r="E257" s="37">
        <v>183.4</v>
      </c>
      <c r="F257" s="46">
        <v>183.4</v>
      </c>
      <c r="G257" s="33">
        <v>8.93</v>
      </c>
      <c r="H257" s="33">
        <v>8.93</v>
      </c>
      <c r="I257" s="30" t="s">
        <v>170</v>
      </c>
      <c r="J257" s="18" t="s">
        <v>166</v>
      </c>
      <c r="K257" s="36" t="s">
        <v>166</v>
      </c>
      <c r="L257" s="21"/>
    </row>
    <row r="258" spans="1:12" x14ac:dyDescent="0.3">
      <c r="A258" s="28" t="s">
        <v>821</v>
      </c>
      <c r="B258" s="36" t="s">
        <v>822</v>
      </c>
      <c r="C258" s="36" t="s">
        <v>823</v>
      </c>
      <c r="D258" s="30">
        <v>1</v>
      </c>
      <c r="E258" s="37">
        <v>244.4</v>
      </c>
      <c r="F258" s="46">
        <v>244.4</v>
      </c>
      <c r="G258" s="33">
        <v>11.87</v>
      </c>
      <c r="H258" s="33">
        <v>11.87</v>
      </c>
      <c r="I258" s="30" t="s">
        <v>170</v>
      </c>
      <c r="J258" s="18" t="s">
        <v>166</v>
      </c>
      <c r="K258" s="36" t="s">
        <v>166</v>
      </c>
      <c r="L258" s="21"/>
    </row>
    <row r="259" spans="1:12" x14ac:dyDescent="0.3">
      <c r="A259" s="28" t="s">
        <v>824</v>
      </c>
      <c r="B259" s="36" t="s">
        <v>825</v>
      </c>
      <c r="C259" s="36" t="s">
        <v>826</v>
      </c>
      <c r="D259" s="30">
        <v>1</v>
      </c>
      <c r="E259" s="37">
        <v>226.8</v>
      </c>
      <c r="F259" s="46">
        <v>226.8</v>
      </c>
      <c r="G259" s="33">
        <v>11.03</v>
      </c>
      <c r="H259" s="33">
        <v>11.03</v>
      </c>
      <c r="I259" s="30" t="s">
        <v>170</v>
      </c>
      <c r="J259" s="18" t="s">
        <v>166</v>
      </c>
      <c r="K259" s="36" t="s">
        <v>166</v>
      </c>
      <c r="L259" s="21"/>
    </row>
    <row r="260" spans="1:12" x14ac:dyDescent="0.3">
      <c r="A260" s="28" t="s">
        <v>827</v>
      </c>
      <c r="B260" s="36" t="s">
        <v>828</v>
      </c>
      <c r="C260" s="36" t="s">
        <v>829</v>
      </c>
      <c r="D260" s="30">
        <v>1</v>
      </c>
      <c r="E260" s="37">
        <v>170.5</v>
      </c>
      <c r="F260" s="46">
        <v>170.5</v>
      </c>
      <c r="G260" s="33">
        <v>8.3000000000000007</v>
      </c>
      <c r="H260" s="33">
        <v>8.3000000000000007</v>
      </c>
      <c r="I260" s="30" t="s">
        <v>170</v>
      </c>
      <c r="J260" s="18" t="s">
        <v>166</v>
      </c>
      <c r="K260" s="36" t="s">
        <v>166</v>
      </c>
      <c r="L260" s="21"/>
    </row>
    <row r="261" spans="1:12" x14ac:dyDescent="0.3">
      <c r="A261" s="28" t="s">
        <v>830</v>
      </c>
      <c r="B261" s="36" t="s">
        <v>831</v>
      </c>
      <c r="C261" s="36" t="s">
        <v>832</v>
      </c>
      <c r="D261" s="30">
        <v>1</v>
      </c>
      <c r="E261" s="37">
        <v>117.4</v>
      </c>
      <c r="F261" s="46">
        <v>117.4</v>
      </c>
      <c r="G261" s="33">
        <v>5.73</v>
      </c>
      <c r="H261" s="33">
        <v>5.73</v>
      </c>
      <c r="I261" s="30" t="s">
        <v>170</v>
      </c>
      <c r="J261" s="18" t="s">
        <v>166</v>
      </c>
      <c r="K261" s="36" t="s">
        <v>166</v>
      </c>
      <c r="L261" s="21"/>
    </row>
    <row r="262" spans="1:12" x14ac:dyDescent="0.3">
      <c r="A262" s="28" t="s">
        <v>833</v>
      </c>
      <c r="B262" s="36" t="s">
        <v>834</v>
      </c>
      <c r="C262" s="36" t="s">
        <v>835</v>
      </c>
      <c r="D262" s="30">
        <v>1</v>
      </c>
      <c r="E262" s="37">
        <v>97.7</v>
      </c>
      <c r="F262" s="46">
        <v>97.7</v>
      </c>
      <c r="G262" s="33">
        <v>4.79</v>
      </c>
      <c r="H262" s="33">
        <v>4.79</v>
      </c>
      <c r="I262" s="30" t="s">
        <v>170</v>
      </c>
      <c r="J262" s="18" t="s">
        <v>166</v>
      </c>
      <c r="K262" s="36" t="s">
        <v>166</v>
      </c>
      <c r="L262" s="21"/>
    </row>
    <row r="263" spans="1:12" x14ac:dyDescent="0.3">
      <c r="A263" s="28" t="s">
        <v>836</v>
      </c>
      <c r="B263" s="36" t="s">
        <v>837</v>
      </c>
      <c r="C263" s="36" t="s">
        <v>838</v>
      </c>
      <c r="D263" s="30">
        <v>1</v>
      </c>
      <c r="E263" s="37">
        <v>210.5</v>
      </c>
      <c r="F263" s="46">
        <v>210.5</v>
      </c>
      <c r="G263" s="33">
        <v>10.23</v>
      </c>
      <c r="H263" s="33">
        <v>10.23</v>
      </c>
      <c r="I263" s="30" t="s">
        <v>170</v>
      </c>
      <c r="J263" s="18" t="s">
        <v>166</v>
      </c>
      <c r="K263" s="36" t="s">
        <v>166</v>
      </c>
      <c r="L263" s="21"/>
    </row>
    <row r="264" spans="1:12" x14ac:dyDescent="0.3">
      <c r="A264" s="28" t="s">
        <v>839</v>
      </c>
      <c r="B264" s="36" t="s">
        <v>840</v>
      </c>
      <c r="C264" s="36" t="s">
        <v>841</v>
      </c>
      <c r="D264" s="30">
        <v>1</v>
      </c>
      <c r="E264" s="37">
        <v>211</v>
      </c>
      <c r="F264" s="46">
        <v>211</v>
      </c>
      <c r="G264" s="33">
        <v>10.25</v>
      </c>
      <c r="H264" s="33">
        <v>10.25</v>
      </c>
      <c r="I264" s="30" t="s">
        <v>170</v>
      </c>
      <c r="J264" s="18" t="s">
        <v>166</v>
      </c>
      <c r="K264" s="36" t="s">
        <v>166</v>
      </c>
      <c r="L264" s="21"/>
    </row>
    <row r="265" spans="1:12" x14ac:dyDescent="0.3">
      <c r="A265" s="28" t="s">
        <v>842</v>
      </c>
      <c r="B265" s="36" t="s">
        <v>843</v>
      </c>
      <c r="C265" s="36" t="s">
        <v>844</v>
      </c>
      <c r="D265" s="30">
        <v>1</v>
      </c>
      <c r="E265" s="37">
        <v>195.7</v>
      </c>
      <c r="F265" s="46">
        <v>195.7</v>
      </c>
      <c r="G265" s="33">
        <v>9.51</v>
      </c>
      <c r="H265" s="33">
        <v>9.51</v>
      </c>
      <c r="I265" s="30" t="s">
        <v>170</v>
      </c>
      <c r="J265" s="18" t="s">
        <v>166</v>
      </c>
      <c r="K265" s="36" t="s">
        <v>166</v>
      </c>
      <c r="L265" s="21"/>
    </row>
    <row r="266" spans="1:12" x14ac:dyDescent="0.3">
      <c r="A266" s="28" t="s">
        <v>845</v>
      </c>
      <c r="B266" s="36" t="s">
        <v>846</v>
      </c>
      <c r="C266" s="36" t="s">
        <v>847</v>
      </c>
      <c r="D266" s="30">
        <v>1</v>
      </c>
      <c r="E266" s="37">
        <v>292.3</v>
      </c>
      <c r="F266" s="46">
        <v>292.3</v>
      </c>
      <c r="G266" s="33">
        <v>14.19</v>
      </c>
      <c r="H266" s="33">
        <v>14.19</v>
      </c>
      <c r="I266" s="30" t="s">
        <v>170</v>
      </c>
      <c r="J266" s="18" t="s">
        <v>166</v>
      </c>
      <c r="K266" s="36" t="s">
        <v>166</v>
      </c>
      <c r="L266" s="21"/>
    </row>
    <row r="267" spans="1:12" x14ac:dyDescent="0.3">
      <c r="A267" s="28" t="s">
        <v>848</v>
      </c>
      <c r="B267" s="36" t="s">
        <v>849</v>
      </c>
      <c r="C267" s="36" t="s">
        <v>850</v>
      </c>
      <c r="D267" s="30">
        <v>1</v>
      </c>
      <c r="E267" s="37">
        <v>271.5</v>
      </c>
      <c r="F267" s="46">
        <v>271.5</v>
      </c>
      <c r="G267" s="33">
        <v>13.2</v>
      </c>
      <c r="H267" s="33">
        <v>13.2</v>
      </c>
      <c r="I267" s="30" t="s">
        <v>170</v>
      </c>
      <c r="J267" s="18" t="s">
        <v>166</v>
      </c>
      <c r="K267" s="36" t="s">
        <v>166</v>
      </c>
      <c r="L267" s="21"/>
    </row>
    <row r="268" spans="1:12" x14ac:dyDescent="0.3">
      <c r="A268" s="28" t="s">
        <v>851</v>
      </c>
      <c r="B268" s="36" t="s">
        <v>852</v>
      </c>
      <c r="C268" s="36" t="s">
        <v>853</v>
      </c>
      <c r="D268" s="30">
        <v>1</v>
      </c>
      <c r="E268" s="37">
        <v>259.2</v>
      </c>
      <c r="F268" s="46">
        <v>259.2</v>
      </c>
      <c r="G268" s="33">
        <v>12.61</v>
      </c>
      <c r="H268" s="33">
        <v>12.61</v>
      </c>
      <c r="I268" s="30" t="s">
        <v>170</v>
      </c>
      <c r="J268" s="18" t="s">
        <v>166</v>
      </c>
      <c r="K268" s="36" t="s">
        <v>166</v>
      </c>
      <c r="L268" s="21"/>
    </row>
    <row r="269" spans="1:12" x14ac:dyDescent="0.3">
      <c r="A269" s="28" t="s">
        <v>854</v>
      </c>
      <c r="B269" s="36" t="s">
        <v>855</v>
      </c>
      <c r="C269" s="36" t="s">
        <v>856</v>
      </c>
      <c r="D269" s="30">
        <v>1</v>
      </c>
      <c r="E269" s="37">
        <v>217.5</v>
      </c>
      <c r="F269" s="46">
        <v>217.5</v>
      </c>
      <c r="G269" s="33">
        <v>10.58</v>
      </c>
      <c r="H269" s="33">
        <v>10.58</v>
      </c>
      <c r="I269" s="30" t="s">
        <v>170</v>
      </c>
      <c r="J269" s="18" t="s">
        <v>166</v>
      </c>
      <c r="K269" s="36" t="s">
        <v>166</v>
      </c>
      <c r="L269" s="21"/>
    </row>
    <row r="270" spans="1:12" x14ac:dyDescent="0.3">
      <c r="A270" s="28" t="s">
        <v>857</v>
      </c>
      <c r="B270" s="36" t="s">
        <v>858</v>
      </c>
      <c r="C270" s="36" t="s">
        <v>859</v>
      </c>
      <c r="D270" s="30">
        <v>1</v>
      </c>
      <c r="E270" s="37">
        <v>289.5</v>
      </c>
      <c r="F270" s="46">
        <v>289.5</v>
      </c>
      <c r="G270" s="33">
        <v>14.05</v>
      </c>
      <c r="H270" s="33">
        <v>14.05</v>
      </c>
      <c r="I270" s="30" t="s">
        <v>170</v>
      </c>
      <c r="J270" s="18" t="s">
        <v>166</v>
      </c>
      <c r="K270" s="36" t="s">
        <v>166</v>
      </c>
      <c r="L270" s="21"/>
    </row>
    <row r="271" spans="1:12" x14ac:dyDescent="0.3">
      <c r="A271" s="28" t="s">
        <v>860</v>
      </c>
      <c r="B271" s="36" t="s">
        <v>861</v>
      </c>
      <c r="C271" s="36" t="s">
        <v>862</v>
      </c>
      <c r="D271" s="30">
        <v>1</v>
      </c>
      <c r="E271" s="37">
        <v>268.8</v>
      </c>
      <c r="F271" s="46">
        <v>268.8</v>
      </c>
      <c r="G271" s="33">
        <v>13.06</v>
      </c>
      <c r="H271" s="33">
        <v>13.06</v>
      </c>
      <c r="I271" s="30" t="s">
        <v>170</v>
      </c>
      <c r="J271" s="18" t="s">
        <v>166</v>
      </c>
      <c r="K271" s="36" t="s">
        <v>166</v>
      </c>
      <c r="L271" s="21"/>
    </row>
    <row r="272" spans="1:12" x14ac:dyDescent="0.3">
      <c r="A272" s="28" t="s">
        <v>863</v>
      </c>
      <c r="B272" s="36" t="s">
        <v>864</v>
      </c>
      <c r="C272" s="36" t="s">
        <v>865</v>
      </c>
      <c r="D272" s="30">
        <v>1</v>
      </c>
      <c r="E272" s="37">
        <v>202.2</v>
      </c>
      <c r="F272" s="46">
        <v>202.2</v>
      </c>
      <c r="G272" s="33">
        <v>9.84</v>
      </c>
      <c r="H272" s="33">
        <v>9.84</v>
      </c>
      <c r="I272" s="30" t="s">
        <v>170</v>
      </c>
      <c r="J272" s="18" t="s">
        <v>166</v>
      </c>
      <c r="K272" s="36" t="s">
        <v>166</v>
      </c>
      <c r="L272" s="21"/>
    </row>
    <row r="273" spans="1:12" x14ac:dyDescent="0.3">
      <c r="A273" s="28" t="s">
        <v>866</v>
      </c>
      <c r="B273" s="36" t="s">
        <v>867</v>
      </c>
      <c r="C273" s="36" t="s">
        <v>868</v>
      </c>
      <c r="D273" s="30">
        <v>1</v>
      </c>
      <c r="E273" s="37">
        <v>210.3</v>
      </c>
      <c r="F273" s="46">
        <v>210.3</v>
      </c>
      <c r="G273" s="33">
        <v>10.220000000000001</v>
      </c>
      <c r="H273" s="33">
        <v>10.220000000000001</v>
      </c>
      <c r="I273" s="30" t="s">
        <v>170</v>
      </c>
      <c r="J273" s="18" t="s">
        <v>166</v>
      </c>
      <c r="K273" s="36" t="s">
        <v>166</v>
      </c>
      <c r="L273" s="21"/>
    </row>
    <row r="274" spans="1:12" x14ac:dyDescent="0.3">
      <c r="A274" s="28" t="s">
        <v>869</v>
      </c>
      <c r="B274" s="36" t="s">
        <v>870</v>
      </c>
      <c r="C274" s="36" t="s">
        <v>871</v>
      </c>
      <c r="D274" s="30">
        <v>7</v>
      </c>
      <c r="E274" s="37">
        <v>228.8</v>
      </c>
      <c r="F274" s="46">
        <v>1601.6</v>
      </c>
      <c r="G274" s="33">
        <v>11.13</v>
      </c>
      <c r="H274" s="33">
        <v>77.91</v>
      </c>
      <c r="I274" s="30" t="s">
        <v>170</v>
      </c>
      <c r="J274" s="18" t="s">
        <v>166</v>
      </c>
      <c r="K274" s="36" t="s">
        <v>166</v>
      </c>
      <c r="L274" s="21"/>
    </row>
    <row r="275" spans="1:12" x14ac:dyDescent="0.3">
      <c r="A275" s="28" t="s">
        <v>872</v>
      </c>
      <c r="B275" s="36" t="s">
        <v>873</v>
      </c>
      <c r="C275" s="36" t="s">
        <v>874</v>
      </c>
      <c r="D275" s="30">
        <v>7</v>
      </c>
      <c r="E275" s="37">
        <v>210</v>
      </c>
      <c r="F275" s="46">
        <v>1470</v>
      </c>
      <c r="G275" s="33">
        <v>10.199999999999999</v>
      </c>
      <c r="H275" s="33">
        <v>71.400000000000006</v>
      </c>
      <c r="I275" s="30" t="s">
        <v>170</v>
      </c>
      <c r="J275" s="18" t="s">
        <v>166</v>
      </c>
      <c r="K275" s="36" t="s">
        <v>166</v>
      </c>
      <c r="L275" s="21"/>
    </row>
    <row r="276" spans="1:12" x14ac:dyDescent="0.3">
      <c r="A276" s="28" t="s">
        <v>875</v>
      </c>
      <c r="B276" s="36" t="s">
        <v>876</v>
      </c>
      <c r="C276" s="36" t="s">
        <v>877</v>
      </c>
      <c r="D276" s="30">
        <v>1</v>
      </c>
      <c r="E276" s="37">
        <v>194.8</v>
      </c>
      <c r="F276" s="46">
        <v>194.8</v>
      </c>
      <c r="G276" s="33">
        <v>9.4600000000000009</v>
      </c>
      <c r="H276" s="33">
        <v>9.4600000000000009</v>
      </c>
      <c r="I276" s="30" t="s">
        <v>170</v>
      </c>
      <c r="J276" s="18" t="s">
        <v>166</v>
      </c>
      <c r="K276" s="36" t="s">
        <v>166</v>
      </c>
      <c r="L276" s="21"/>
    </row>
    <row r="277" spans="1:12" x14ac:dyDescent="0.3">
      <c r="A277" s="28" t="s">
        <v>878</v>
      </c>
      <c r="B277" s="36" t="s">
        <v>879</v>
      </c>
      <c r="C277" s="36" t="s">
        <v>880</v>
      </c>
      <c r="D277" s="30">
        <v>1</v>
      </c>
      <c r="E277" s="37">
        <v>290.60000000000002</v>
      </c>
      <c r="F277" s="46">
        <v>290.60000000000002</v>
      </c>
      <c r="G277" s="33">
        <v>14.11</v>
      </c>
      <c r="H277" s="33">
        <v>14.11</v>
      </c>
      <c r="I277" s="30" t="s">
        <v>170</v>
      </c>
      <c r="J277" s="18" t="s">
        <v>166</v>
      </c>
      <c r="K277" s="36" t="s">
        <v>166</v>
      </c>
      <c r="L277" s="21"/>
    </row>
    <row r="278" spans="1:12" x14ac:dyDescent="0.3">
      <c r="A278" s="28" t="s">
        <v>881</v>
      </c>
      <c r="B278" s="36" t="s">
        <v>882</v>
      </c>
      <c r="C278" s="36" t="s">
        <v>883</v>
      </c>
      <c r="D278" s="30">
        <v>1</v>
      </c>
      <c r="E278" s="37">
        <v>269.89999999999998</v>
      </c>
      <c r="F278" s="46">
        <v>269.89999999999998</v>
      </c>
      <c r="G278" s="33">
        <v>13.13</v>
      </c>
      <c r="H278" s="33">
        <v>13.13</v>
      </c>
      <c r="I278" s="30" t="s">
        <v>170</v>
      </c>
      <c r="J278" s="18" t="s">
        <v>166</v>
      </c>
      <c r="K278" s="36" t="s">
        <v>166</v>
      </c>
      <c r="L278" s="21"/>
    </row>
    <row r="279" spans="1:12" x14ac:dyDescent="0.3">
      <c r="A279" s="28" t="s">
        <v>884</v>
      </c>
      <c r="B279" s="36" t="s">
        <v>885</v>
      </c>
      <c r="C279" s="36" t="s">
        <v>886</v>
      </c>
      <c r="D279" s="30">
        <v>1</v>
      </c>
      <c r="E279" s="37">
        <v>257.89999999999998</v>
      </c>
      <c r="F279" s="46">
        <v>257.89999999999998</v>
      </c>
      <c r="G279" s="33">
        <v>12.54</v>
      </c>
      <c r="H279" s="33">
        <v>12.54</v>
      </c>
      <c r="I279" s="30" t="s">
        <v>170</v>
      </c>
      <c r="J279" s="18" t="s">
        <v>166</v>
      </c>
      <c r="K279" s="36" t="s">
        <v>166</v>
      </c>
      <c r="L279" s="21"/>
    </row>
    <row r="280" spans="1:12" x14ac:dyDescent="0.3">
      <c r="A280" s="28" t="s">
        <v>887</v>
      </c>
      <c r="B280" s="36" t="s">
        <v>888</v>
      </c>
      <c r="C280" s="36" t="s">
        <v>889</v>
      </c>
      <c r="D280" s="30">
        <v>1</v>
      </c>
      <c r="E280" s="37">
        <v>215.7</v>
      </c>
      <c r="F280" s="46">
        <v>215.7</v>
      </c>
      <c r="G280" s="33">
        <v>10.5</v>
      </c>
      <c r="H280" s="33">
        <v>10.5</v>
      </c>
      <c r="I280" s="30" t="s">
        <v>170</v>
      </c>
      <c r="J280" s="18" t="s">
        <v>166</v>
      </c>
      <c r="K280" s="36" t="s">
        <v>166</v>
      </c>
      <c r="L280" s="21"/>
    </row>
    <row r="281" spans="1:12" x14ac:dyDescent="0.3">
      <c r="A281" s="28" t="s">
        <v>890</v>
      </c>
      <c r="B281" s="36" t="s">
        <v>891</v>
      </c>
      <c r="C281" s="36" t="s">
        <v>892</v>
      </c>
      <c r="D281" s="30">
        <v>1</v>
      </c>
      <c r="E281" s="37">
        <v>287.3</v>
      </c>
      <c r="F281" s="46">
        <v>287.3</v>
      </c>
      <c r="G281" s="33">
        <v>13.95</v>
      </c>
      <c r="H281" s="33">
        <v>13.95</v>
      </c>
      <c r="I281" s="30" t="s">
        <v>170</v>
      </c>
      <c r="J281" s="18" t="s">
        <v>166</v>
      </c>
      <c r="K281" s="36" t="s">
        <v>166</v>
      </c>
      <c r="L281" s="21"/>
    </row>
    <row r="282" spans="1:12" x14ac:dyDescent="0.3">
      <c r="A282" s="28" t="s">
        <v>893</v>
      </c>
      <c r="B282" s="36" t="s">
        <v>894</v>
      </c>
      <c r="C282" s="36" t="s">
        <v>895</v>
      </c>
      <c r="D282" s="30">
        <v>1</v>
      </c>
      <c r="E282" s="37">
        <v>266.7</v>
      </c>
      <c r="F282" s="46">
        <v>266.7</v>
      </c>
      <c r="G282" s="33">
        <v>12.96</v>
      </c>
      <c r="H282" s="33">
        <v>12.96</v>
      </c>
      <c r="I282" s="30" t="s">
        <v>170</v>
      </c>
      <c r="J282" s="18" t="s">
        <v>166</v>
      </c>
      <c r="K282" s="36" t="s">
        <v>166</v>
      </c>
      <c r="L282" s="21"/>
    </row>
    <row r="283" spans="1:12" x14ac:dyDescent="0.3">
      <c r="A283" s="28" t="s">
        <v>896</v>
      </c>
      <c r="B283" s="36" t="s">
        <v>897</v>
      </c>
      <c r="C283" s="36" t="s">
        <v>898</v>
      </c>
      <c r="D283" s="30">
        <v>1</v>
      </c>
      <c r="E283" s="37">
        <v>200.5</v>
      </c>
      <c r="F283" s="46">
        <v>200.5</v>
      </c>
      <c r="G283" s="33">
        <v>9.76</v>
      </c>
      <c r="H283" s="33">
        <v>9.76</v>
      </c>
      <c r="I283" s="30" t="s">
        <v>170</v>
      </c>
      <c r="J283" s="18" t="s">
        <v>166</v>
      </c>
      <c r="K283" s="36" t="s">
        <v>166</v>
      </c>
      <c r="L283" s="21"/>
    </row>
    <row r="284" spans="1:12" x14ac:dyDescent="0.3">
      <c r="A284" s="28" t="s">
        <v>899</v>
      </c>
      <c r="B284" s="36" t="s">
        <v>900</v>
      </c>
      <c r="C284" s="36" t="s">
        <v>901</v>
      </c>
      <c r="D284" s="30">
        <v>7</v>
      </c>
      <c r="E284" s="37">
        <v>209.7</v>
      </c>
      <c r="F284" s="46">
        <v>1467.9</v>
      </c>
      <c r="G284" s="33">
        <v>10.19</v>
      </c>
      <c r="H284" s="33">
        <v>71.33</v>
      </c>
      <c r="I284" s="30" t="s">
        <v>170</v>
      </c>
      <c r="J284" s="18" t="s">
        <v>166</v>
      </c>
      <c r="K284" s="36" t="s">
        <v>166</v>
      </c>
      <c r="L284" s="21"/>
    </row>
    <row r="285" spans="1:12" x14ac:dyDescent="0.3">
      <c r="A285" s="28" t="s">
        <v>902</v>
      </c>
      <c r="B285" s="36" t="s">
        <v>903</v>
      </c>
      <c r="C285" s="36" t="s">
        <v>904</v>
      </c>
      <c r="D285" s="30">
        <v>2</v>
      </c>
      <c r="E285" s="37">
        <v>215.7</v>
      </c>
      <c r="F285" s="46">
        <v>431.4</v>
      </c>
      <c r="G285" s="33">
        <v>10.48</v>
      </c>
      <c r="H285" s="33">
        <v>20.96</v>
      </c>
      <c r="I285" s="30" t="s">
        <v>170</v>
      </c>
      <c r="J285" s="18" t="s">
        <v>166</v>
      </c>
      <c r="K285" s="36" t="s">
        <v>166</v>
      </c>
      <c r="L285" s="21"/>
    </row>
    <row r="286" spans="1:12" x14ac:dyDescent="0.3">
      <c r="A286" s="28" t="s">
        <v>905</v>
      </c>
      <c r="B286" s="36" t="s">
        <v>906</v>
      </c>
      <c r="C286" s="36" t="s">
        <v>907</v>
      </c>
      <c r="D286" s="30">
        <v>2</v>
      </c>
      <c r="E286" s="37">
        <v>198.1</v>
      </c>
      <c r="F286" s="46">
        <v>396.2</v>
      </c>
      <c r="G286" s="33">
        <v>9.61</v>
      </c>
      <c r="H286" s="33">
        <v>19.22</v>
      </c>
      <c r="I286" s="30" t="s">
        <v>170</v>
      </c>
      <c r="J286" s="18" t="s">
        <v>166</v>
      </c>
      <c r="K286" s="36" t="s">
        <v>166</v>
      </c>
      <c r="L286" s="21"/>
    </row>
    <row r="287" spans="1:12" x14ac:dyDescent="0.3">
      <c r="A287" s="28" t="s">
        <v>908</v>
      </c>
      <c r="B287" s="36" t="s">
        <v>909</v>
      </c>
      <c r="C287" s="36" t="s">
        <v>910</v>
      </c>
      <c r="D287" s="30">
        <v>1</v>
      </c>
      <c r="E287" s="37">
        <v>183.7</v>
      </c>
      <c r="F287" s="46">
        <v>183.7</v>
      </c>
      <c r="G287" s="33">
        <v>8.91</v>
      </c>
      <c r="H287" s="33">
        <v>8.91</v>
      </c>
      <c r="I287" s="30" t="s">
        <v>170</v>
      </c>
      <c r="J287" s="18" t="s">
        <v>166</v>
      </c>
      <c r="K287" s="36" t="s">
        <v>166</v>
      </c>
      <c r="L287" s="21"/>
    </row>
    <row r="288" spans="1:12" x14ac:dyDescent="0.3">
      <c r="A288" s="28" t="s">
        <v>911</v>
      </c>
      <c r="B288" s="36" t="s">
        <v>912</v>
      </c>
      <c r="C288" s="36" t="s">
        <v>913</v>
      </c>
      <c r="D288" s="30">
        <v>1</v>
      </c>
      <c r="E288" s="37">
        <v>274.3</v>
      </c>
      <c r="F288" s="46">
        <v>274.3</v>
      </c>
      <c r="G288" s="33">
        <v>13.3</v>
      </c>
      <c r="H288" s="33">
        <v>13.3</v>
      </c>
      <c r="I288" s="30" t="s">
        <v>170</v>
      </c>
      <c r="J288" s="18" t="s">
        <v>166</v>
      </c>
      <c r="K288" s="36" t="s">
        <v>166</v>
      </c>
      <c r="L288" s="21"/>
    </row>
    <row r="289" spans="1:12" x14ac:dyDescent="0.3">
      <c r="A289" s="28" t="s">
        <v>914</v>
      </c>
      <c r="B289" s="36" t="s">
        <v>915</v>
      </c>
      <c r="C289" s="36" t="s">
        <v>916</v>
      </c>
      <c r="D289" s="30">
        <v>1</v>
      </c>
      <c r="E289" s="37">
        <v>254.8</v>
      </c>
      <c r="F289" s="46">
        <v>254.8</v>
      </c>
      <c r="G289" s="33">
        <v>12.37</v>
      </c>
      <c r="H289" s="33">
        <v>12.37</v>
      </c>
      <c r="I289" s="30" t="s">
        <v>170</v>
      </c>
      <c r="J289" s="18" t="s">
        <v>166</v>
      </c>
      <c r="K289" s="36" t="s">
        <v>166</v>
      </c>
      <c r="L289" s="21"/>
    </row>
    <row r="290" spans="1:12" x14ac:dyDescent="0.3">
      <c r="A290" s="28" t="s">
        <v>917</v>
      </c>
      <c r="B290" s="36" t="s">
        <v>918</v>
      </c>
      <c r="C290" s="36" t="s">
        <v>919</v>
      </c>
      <c r="D290" s="30">
        <v>1</v>
      </c>
      <c r="E290" s="37">
        <v>243.2</v>
      </c>
      <c r="F290" s="46">
        <v>243.2</v>
      </c>
      <c r="G290" s="33">
        <v>11.81</v>
      </c>
      <c r="H290" s="33">
        <v>11.81</v>
      </c>
      <c r="I290" s="30" t="s">
        <v>170</v>
      </c>
      <c r="J290" s="18" t="s">
        <v>166</v>
      </c>
      <c r="K290" s="36" t="s">
        <v>166</v>
      </c>
      <c r="L290" s="21"/>
    </row>
    <row r="291" spans="1:12" x14ac:dyDescent="0.3">
      <c r="A291" s="28" t="s">
        <v>920</v>
      </c>
      <c r="B291" s="36" t="s">
        <v>921</v>
      </c>
      <c r="C291" s="36" t="s">
        <v>922</v>
      </c>
      <c r="D291" s="30">
        <v>1</v>
      </c>
      <c r="E291" s="37">
        <v>203.4</v>
      </c>
      <c r="F291" s="46">
        <v>203.4</v>
      </c>
      <c r="G291" s="33">
        <v>9.8800000000000008</v>
      </c>
      <c r="H291" s="33">
        <v>9.8800000000000008</v>
      </c>
      <c r="I291" s="30" t="s">
        <v>170</v>
      </c>
      <c r="J291" s="18" t="s">
        <v>166</v>
      </c>
      <c r="K291" s="36" t="s">
        <v>166</v>
      </c>
      <c r="L291" s="21"/>
    </row>
    <row r="292" spans="1:12" x14ac:dyDescent="0.3">
      <c r="A292" s="28" t="s">
        <v>923</v>
      </c>
      <c r="B292" s="36" t="s">
        <v>924</v>
      </c>
      <c r="C292" s="36" t="s">
        <v>925</v>
      </c>
      <c r="D292" s="30">
        <v>1</v>
      </c>
      <c r="E292" s="37">
        <v>270.89999999999998</v>
      </c>
      <c r="F292" s="46">
        <v>270.89999999999998</v>
      </c>
      <c r="G292" s="33">
        <v>13.13</v>
      </c>
      <c r="H292" s="33">
        <v>13.13</v>
      </c>
      <c r="I292" s="30" t="s">
        <v>170</v>
      </c>
      <c r="J292" s="18" t="s">
        <v>166</v>
      </c>
      <c r="K292" s="36" t="s">
        <v>166</v>
      </c>
      <c r="L292" s="21"/>
    </row>
    <row r="293" spans="1:12" x14ac:dyDescent="0.3">
      <c r="A293" s="28" t="s">
        <v>926</v>
      </c>
      <c r="B293" s="36" t="s">
        <v>927</v>
      </c>
      <c r="C293" s="36" t="s">
        <v>928</v>
      </c>
      <c r="D293" s="30">
        <v>1</v>
      </c>
      <c r="E293" s="37">
        <v>251.5</v>
      </c>
      <c r="F293" s="46">
        <v>251.5</v>
      </c>
      <c r="G293" s="33">
        <v>12.2</v>
      </c>
      <c r="H293" s="33">
        <v>12.2</v>
      </c>
      <c r="I293" s="30" t="s">
        <v>170</v>
      </c>
      <c r="J293" s="18" t="s">
        <v>166</v>
      </c>
      <c r="K293" s="36" t="s">
        <v>166</v>
      </c>
      <c r="L293" s="21"/>
    </row>
    <row r="294" spans="1:12" x14ac:dyDescent="0.3">
      <c r="A294" s="28" t="s">
        <v>929</v>
      </c>
      <c r="B294" s="36" t="s">
        <v>930</v>
      </c>
      <c r="C294" s="36" t="s">
        <v>931</v>
      </c>
      <c r="D294" s="30">
        <v>1</v>
      </c>
      <c r="E294" s="37">
        <v>189.1</v>
      </c>
      <c r="F294" s="46">
        <v>189.1</v>
      </c>
      <c r="G294" s="33">
        <v>9.19</v>
      </c>
      <c r="H294" s="33">
        <v>9.19</v>
      </c>
      <c r="I294" s="30" t="s">
        <v>170</v>
      </c>
      <c r="J294" s="18" t="s">
        <v>166</v>
      </c>
      <c r="K294" s="36" t="s">
        <v>166</v>
      </c>
      <c r="L294" s="21"/>
    </row>
    <row r="295" spans="1:12" x14ac:dyDescent="0.3">
      <c r="A295" s="28" t="s">
        <v>932</v>
      </c>
      <c r="B295" s="36" t="s">
        <v>933</v>
      </c>
      <c r="C295" s="36" t="s">
        <v>934</v>
      </c>
      <c r="D295" s="30">
        <v>2</v>
      </c>
      <c r="E295" s="37">
        <v>197.8</v>
      </c>
      <c r="F295" s="46">
        <v>395.6</v>
      </c>
      <c r="G295" s="33">
        <v>9.59</v>
      </c>
      <c r="H295" s="33">
        <v>19.18</v>
      </c>
      <c r="I295" s="30" t="s">
        <v>170</v>
      </c>
      <c r="J295" s="18" t="s">
        <v>166</v>
      </c>
      <c r="K295" s="36" t="s">
        <v>166</v>
      </c>
      <c r="L295" s="21"/>
    </row>
    <row r="296" spans="1:12" x14ac:dyDescent="0.3">
      <c r="A296" s="28" t="s">
        <v>935</v>
      </c>
      <c r="B296" s="36" t="s">
        <v>936</v>
      </c>
      <c r="C296" s="36" t="s">
        <v>937</v>
      </c>
      <c r="D296" s="30">
        <v>1</v>
      </c>
      <c r="E296" s="37">
        <v>163.5</v>
      </c>
      <c r="F296" s="46">
        <v>163.5</v>
      </c>
      <c r="G296" s="33">
        <v>7.95</v>
      </c>
      <c r="H296" s="33">
        <v>7.95</v>
      </c>
      <c r="I296" s="30" t="s">
        <v>170</v>
      </c>
      <c r="J296" s="18" t="s">
        <v>166</v>
      </c>
      <c r="K296" s="36" t="s">
        <v>166</v>
      </c>
      <c r="L296" s="21"/>
    </row>
    <row r="297" spans="1:12" x14ac:dyDescent="0.3">
      <c r="A297" s="28" t="s">
        <v>938</v>
      </c>
      <c r="B297" s="36" t="s">
        <v>939</v>
      </c>
      <c r="C297" s="36" t="s">
        <v>940</v>
      </c>
      <c r="D297" s="30">
        <v>1</v>
      </c>
      <c r="E297" s="37">
        <v>271.5</v>
      </c>
      <c r="F297" s="46">
        <v>271.5</v>
      </c>
      <c r="G297" s="33">
        <v>13.16</v>
      </c>
      <c r="H297" s="33">
        <v>13.16</v>
      </c>
      <c r="I297" s="30" t="s">
        <v>170</v>
      </c>
      <c r="J297" s="18" t="s">
        <v>166</v>
      </c>
      <c r="K297" s="36" t="s">
        <v>166</v>
      </c>
      <c r="L297" s="21"/>
    </row>
    <row r="298" spans="1:12" x14ac:dyDescent="0.3">
      <c r="A298" s="28" t="s">
        <v>941</v>
      </c>
      <c r="B298" s="36" t="s">
        <v>942</v>
      </c>
      <c r="C298" s="36" t="s">
        <v>943</v>
      </c>
      <c r="D298" s="30">
        <v>1</v>
      </c>
      <c r="E298" s="37">
        <v>252</v>
      </c>
      <c r="F298" s="46">
        <v>252</v>
      </c>
      <c r="G298" s="33">
        <v>12.23</v>
      </c>
      <c r="H298" s="33">
        <v>12.23</v>
      </c>
      <c r="I298" s="30" t="s">
        <v>170</v>
      </c>
      <c r="J298" s="18" t="s">
        <v>166</v>
      </c>
      <c r="K298" s="36" t="s">
        <v>166</v>
      </c>
      <c r="L298" s="21"/>
    </row>
    <row r="299" spans="1:12" x14ac:dyDescent="0.3">
      <c r="A299" s="28" t="s">
        <v>944</v>
      </c>
      <c r="B299" s="36" t="s">
        <v>945</v>
      </c>
      <c r="C299" s="36" t="s">
        <v>946</v>
      </c>
      <c r="D299" s="30">
        <v>1</v>
      </c>
      <c r="E299" s="37">
        <v>223.6</v>
      </c>
      <c r="F299" s="46">
        <v>223.6</v>
      </c>
      <c r="G299" s="33">
        <v>10.85</v>
      </c>
      <c r="H299" s="33">
        <v>10.85</v>
      </c>
      <c r="I299" s="30" t="s">
        <v>170</v>
      </c>
      <c r="J299" s="18" t="s">
        <v>166</v>
      </c>
      <c r="K299" s="36" t="s">
        <v>166</v>
      </c>
      <c r="L299" s="21"/>
    </row>
    <row r="300" spans="1:12" x14ac:dyDescent="0.3">
      <c r="A300" s="28" t="s">
        <v>947</v>
      </c>
      <c r="B300" s="36" t="s">
        <v>948</v>
      </c>
      <c r="C300" s="36" t="s">
        <v>949</v>
      </c>
      <c r="D300" s="30">
        <v>1</v>
      </c>
      <c r="E300" s="37">
        <v>204.1</v>
      </c>
      <c r="F300" s="46">
        <v>204.1</v>
      </c>
      <c r="G300" s="33">
        <v>9.91</v>
      </c>
      <c r="H300" s="33">
        <v>9.91</v>
      </c>
      <c r="I300" s="30" t="s">
        <v>170</v>
      </c>
      <c r="J300" s="18" t="s">
        <v>166</v>
      </c>
      <c r="K300" s="36" t="s">
        <v>166</v>
      </c>
      <c r="L300" s="21"/>
    </row>
    <row r="301" spans="1:12" x14ac:dyDescent="0.3">
      <c r="A301" s="28" t="s">
        <v>950</v>
      </c>
      <c r="B301" s="36" t="s">
        <v>951</v>
      </c>
      <c r="C301" s="36" t="s">
        <v>952</v>
      </c>
      <c r="D301" s="30">
        <v>1</v>
      </c>
      <c r="E301" s="37">
        <v>271.60000000000002</v>
      </c>
      <c r="F301" s="46">
        <v>271.60000000000002</v>
      </c>
      <c r="G301" s="33">
        <v>13.16</v>
      </c>
      <c r="H301" s="33">
        <v>13.16</v>
      </c>
      <c r="I301" s="30" t="s">
        <v>170</v>
      </c>
      <c r="J301" s="18" t="s">
        <v>166</v>
      </c>
      <c r="K301" s="36" t="s">
        <v>166</v>
      </c>
      <c r="L301" s="21"/>
    </row>
    <row r="302" spans="1:12" x14ac:dyDescent="0.3">
      <c r="A302" s="28" t="s">
        <v>953</v>
      </c>
      <c r="B302" s="36" t="s">
        <v>954</v>
      </c>
      <c r="C302" s="36" t="s">
        <v>955</v>
      </c>
      <c r="D302" s="30">
        <v>1</v>
      </c>
      <c r="E302" s="37">
        <v>252.2</v>
      </c>
      <c r="F302" s="46">
        <v>252.2</v>
      </c>
      <c r="G302" s="33">
        <v>12.23</v>
      </c>
      <c r="H302" s="33">
        <v>12.23</v>
      </c>
      <c r="I302" s="30" t="s">
        <v>170</v>
      </c>
      <c r="J302" s="18" t="s">
        <v>166</v>
      </c>
      <c r="K302" s="36" t="s">
        <v>166</v>
      </c>
      <c r="L302" s="21"/>
    </row>
    <row r="303" spans="1:12" x14ac:dyDescent="0.3">
      <c r="A303" s="28" t="s">
        <v>956</v>
      </c>
      <c r="B303" s="36" t="s">
        <v>957</v>
      </c>
      <c r="C303" s="36" t="s">
        <v>958</v>
      </c>
      <c r="D303" s="30">
        <v>1</v>
      </c>
      <c r="E303" s="37">
        <v>189.8</v>
      </c>
      <c r="F303" s="46">
        <v>189.8</v>
      </c>
      <c r="G303" s="33">
        <v>9.2200000000000006</v>
      </c>
      <c r="H303" s="33">
        <v>9.2200000000000006</v>
      </c>
      <c r="I303" s="30" t="s">
        <v>170</v>
      </c>
      <c r="J303" s="18" t="s">
        <v>166</v>
      </c>
      <c r="K303" s="36" t="s">
        <v>166</v>
      </c>
      <c r="L303" s="21"/>
    </row>
    <row r="304" spans="1:12" x14ac:dyDescent="0.3">
      <c r="A304" s="28" t="s">
        <v>959</v>
      </c>
      <c r="B304" s="36" t="s">
        <v>960</v>
      </c>
      <c r="C304" s="36" t="s">
        <v>961</v>
      </c>
      <c r="D304" s="30">
        <v>2</v>
      </c>
      <c r="E304" s="37">
        <v>173</v>
      </c>
      <c r="F304" s="46">
        <v>346</v>
      </c>
      <c r="G304" s="33">
        <v>8.42</v>
      </c>
      <c r="H304" s="33">
        <v>16.84</v>
      </c>
      <c r="I304" s="30" t="s">
        <v>170</v>
      </c>
      <c r="J304" s="18" t="s">
        <v>166</v>
      </c>
      <c r="K304" s="36" t="s">
        <v>166</v>
      </c>
      <c r="L304" s="21"/>
    </row>
    <row r="305" spans="1:12" x14ac:dyDescent="0.3">
      <c r="A305" s="28" t="s">
        <v>962</v>
      </c>
      <c r="B305" s="36" t="s">
        <v>963</v>
      </c>
      <c r="C305" s="36" t="s">
        <v>964</v>
      </c>
      <c r="D305" s="30">
        <v>2</v>
      </c>
      <c r="E305" s="37">
        <v>287.7</v>
      </c>
      <c r="F305" s="46">
        <v>575.4</v>
      </c>
      <c r="G305" s="33">
        <v>13.97</v>
      </c>
      <c r="H305" s="33">
        <v>27.94</v>
      </c>
      <c r="I305" s="30" t="s">
        <v>170</v>
      </c>
      <c r="J305" s="18" t="s">
        <v>166</v>
      </c>
      <c r="K305" s="36" t="s">
        <v>166</v>
      </c>
      <c r="L305" s="21"/>
    </row>
    <row r="306" spans="1:12" x14ac:dyDescent="0.3">
      <c r="A306" s="28" t="s">
        <v>965</v>
      </c>
      <c r="B306" s="36" t="s">
        <v>966</v>
      </c>
      <c r="C306" s="36" t="s">
        <v>967</v>
      </c>
      <c r="D306" s="30">
        <v>1</v>
      </c>
      <c r="E306" s="37">
        <v>267.2</v>
      </c>
      <c r="F306" s="46">
        <v>267.2</v>
      </c>
      <c r="G306" s="33">
        <v>12.99</v>
      </c>
      <c r="H306" s="33">
        <v>12.99</v>
      </c>
      <c r="I306" s="30" t="s">
        <v>170</v>
      </c>
      <c r="J306" s="18" t="s">
        <v>166</v>
      </c>
      <c r="K306" s="36" t="s">
        <v>166</v>
      </c>
      <c r="L306" s="21"/>
    </row>
    <row r="307" spans="1:12" x14ac:dyDescent="0.3">
      <c r="A307" s="28" t="s">
        <v>968</v>
      </c>
      <c r="B307" s="36" t="s">
        <v>969</v>
      </c>
      <c r="C307" s="36" t="s">
        <v>970</v>
      </c>
      <c r="D307" s="30">
        <v>2</v>
      </c>
      <c r="E307" s="37">
        <v>236.8</v>
      </c>
      <c r="F307" s="46">
        <v>473.6</v>
      </c>
      <c r="G307" s="33">
        <v>11.51</v>
      </c>
      <c r="H307" s="33">
        <v>23.02</v>
      </c>
      <c r="I307" s="30" t="s">
        <v>170</v>
      </c>
      <c r="J307" s="18" t="s">
        <v>166</v>
      </c>
      <c r="K307" s="36" t="s">
        <v>166</v>
      </c>
      <c r="L307" s="21"/>
    </row>
    <row r="308" spans="1:12" x14ac:dyDescent="0.3">
      <c r="A308" s="28" t="s">
        <v>971</v>
      </c>
      <c r="B308" s="36" t="s">
        <v>972</v>
      </c>
      <c r="C308" s="36" t="s">
        <v>973</v>
      </c>
      <c r="D308" s="30">
        <v>2</v>
      </c>
      <c r="E308" s="37">
        <v>215.8</v>
      </c>
      <c r="F308" s="46">
        <v>431.6</v>
      </c>
      <c r="G308" s="33">
        <v>10.51</v>
      </c>
      <c r="H308" s="33">
        <v>21.02</v>
      </c>
      <c r="I308" s="30" t="s">
        <v>170</v>
      </c>
      <c r="J308" s="18" t="s">
        <v>166</v>
      </c>
      <c r="K308" s="36" t="s">
        <v>166</v>
      </c>
      <c r="L308" s="21"/>
    </row>
    <row r="309" spans="1:12" x14ac:dyDescent="0.3">
      <c r="A309" s="28" t="s">
        <v>974</v>
      </c>
      <c r="B309" s="36" t="s">
        <v>975</v>
      </c>
      <c r="C309" s="36" t="s">
        <v>976</v>
      </c>
      <c r="D309" s="30">
        <v>2</v>
      </c>
      <c r="E309" s="37">
        <v>287.5</v>
      </c>
      <c r="F309" s="46">
        <v>575</v>
      </c>
      <c r="G309" s="33">
        <v>13.96</v>
      </c>
      <c r="H309" s="33">
        <v>27.92</v>
      </c>
      <c r="I309" s="30" t="s">
        <v>170</v>
      </c>
      <c r="J309" s="18" t="s">
        <v>166</v>
      </c>
      <c r="K309" s="36" t="s">
        <v>166</v>
      </c>
      <c r="L309" s="21"/>
    </row>
    <row r="310" spans="1:12" x14ac:dyDescent="0.3">
      <c r="A310" s="28" t="s">
        <v>977</v>
      </c>
      <c r="B310" s="36" t="s">
        <v>978</v>
      </c>
      <c r="C310" s="36" t="s">
        <v>979</v>
      </c>
      <c r="D310" s="30">
        <v>2</v>
      </c>
      <c r="E310" s="37">
        <v>266.8</v>
      </c>
      <c r="F310" s="46">
        <v>533.6</v>
      </c>
      <c r="G310" s="33">
        <v>12.97</v>
      </c>
      <c r="H310" s="33">
        <v>25.94</v>
      </c>
      <c r="I310" s="30" t="s">
        <v>170</v>
      </c>
      <c r="J310" s="18" t="s">
        <v>166</v>
      </c>
      <c r="K310" s="36" t="s">
        <v>166</v>
      </c>
      <c r="L310" s="21"/>
    </row>
    <row r="311" spans="1:12" x14ac:dyDescent="0.3">
      <c r="A311" s="28" t="s">
        <v>980</v>
      </c>
      <c r="B311" s="36" t="s">
        <v>981</v>
      </c>
      <c r="C311" s="36" t="s">
        <v>982</v>
      </c>
      <c r="D311" s="30">
        <v>2</v>
      </c>
      <c r="E311" s="37">
        <v>200.6</v>
      </c>
      <c r="F311" s="46">
        <v>401.2</v>
      </c>
      <c r="G311" s="33">
        <v>9.77</v>
      </c>
      <c r="H311" s="33">
        <v>19.54</v>
      </c>
      <c r="I311" s="30" t="s">
        <v>170</v>
      </c>
      <c r="J311" s="18" t="s">
        <v>166</v>
      </c>
      <c r="K311" s="36" t="s">
        <v>166</v>
      </c>
      <c r="L311" s="21"/>
    </row>
    <row r="312" spans="1:12" x14ac:dyDescent="0.3">
      <c r="A312" s="28" t="s">
        <v>983</v>
      </c>
      <c r="B312" s="36" t="s">
        <v>984</v>
      </c>
      <c r="C312" s="36" t="s">
        <v>985</v>
      </c>
      <c r="D312" s="30">
        <v>2</v>
      </c>
      <c r="E312" s="37">
        <v>172.6</v>
      </c>
      <c r="F312" s="46">
        <v>345.2</v>
      </c>
      <c r="G312" s="33">
        <v>8.4</v>
      </c>
      <c r="H312" s="33">
        <v>16.8</v>
      </c>
      <c r="I312" s="30" t="s">
        <v>170</v>
      </c>
      <c r="J312" s="18" t="s">
        <v>166</v>
      </c>
      <c r="K312" s="36" t="s">
        <v>166</v>
      </c>
      <c r="L312" s="21"/>
    </row>
    <row r="313" spans="1:12" x14ac:dyDescent="0.3">
      <c r="A313" s="28" t="s">
        <v>986</v>
      </c>
      <c r="B313" s="36" t="s">
        <v>987</v>
      </c>
      <c r="C313" s="36" t="s">
        <v>988</v>
      </c>
      <c r="D313" s="30">
        <v>2</v>
      </c>
      <c r="E313" s="37">
        <v>287.3</v>
      </c>
      <c r="F313" s="46">
        <v>574.6</v>
      </c>
      <c r="G313" s="33">
        <v>13.95</v>
      </c>
      <c r="H313" s="33">
        <v>27.9</v>
      </c>
      <c r="I313" s="30" t="s">
        <v>170</v>
      </c>
      <c r="J313" s="18" t="s">
        <v>166</v>
      </c>
      <c r="K313" s="36" t="s">
        <v>166</v>
      </c>
      <c r="L313" s="21"/>
    </row>
    <row r="314" spans="1:12" x14ac:dyDescent="0.3">
      <c r="A314" s="28" t="s">
        <v>989</v>
      </c>
      <c r="B314" s="36" t="s">
        <v>990</v>
      </c>
      <c r="C314" s="36" t="s">
        <v>991</v>
      </c>
      <c r="D314" s="30">
        <v>2</v>
      </c>
      <c r="E314" s="37">
        <v>266.7</v>
      </c>
      <c r="F314" s="46">
        <v>533.4</v>
      </c>
      <c r="G314" s="33">
        <v>12.96</v>
      </c>
      <c r="H314" s="33">
        <v>25.92</v>
      </c>
      <c r="I314" s="30" t="s">
        <v>170</v>
      </c>
      <c r="J314" s="18" t="s">
        <v>166</v>
      </c>
      <c r="K314" s="36" t="s">
        <v>166</v>
      </c>
      <c r="L314" s="21"/>
    </row>
    <row r="315" spans="1:12" x14ac:dyDescent="0.3">
      <c r="A315" s="28" t="s">
        <v>992</v>
      </c>
      <c r="B315" s="36" t="s">
        <v>993</v>
      </c>
      <c r="C315" s="36" t="s">
        <v>994</v>
      </c>
      <c r="D315" s="30">
        <v>2</v>
      </c>
      <c r="E315" s="37">
        <v>236.3</v>
      </c>
      <c r="F315" s="46">
        <v>472.6</v>
      </c>
      <c r="G315" s="33">
        <v>11.49</v>
      </c>
      <c r="H315" s="33">
        <v>22.98</v>
      </c>
      <c r="I315" s="30" t="s">
        <v>170</v>
      </c>
      <c r="J315" s="18" t="s">
        <v>166</v>
      </c>
      <c r="K315" s="36" t="s">
        <v>166</v>
      </c>
      <c r="L315" s="21"/>
    </row>
    <row r="316" spans="1:12" x14ac:dyDescent="0.3">
      <c r="A316" s="28" t="s">
        <v>995</v>
      </c>
      <c r="B316" s="36" t="s">
        <v>996</v>
      </c>
      <c r="C316" s="36" t="s">
        <v>997</v>
      </c>
      <c r="D316" s="30">
        <v>2</v>
      </c>
      <c r="E316" s="37">
        <v>216.4</v>
      </c>
      <c r="F316" s="46">
        <v>432.8</v>
      </c>
      <c r="G316" s="33">
        <v>10.54</v>
      </c>
      <c r="H316" s="33">
        <v>21.08</v>
      </c>
      <c r="I316" s="30" t="s">
        <v>170</v>
      </c>
      <c r="J316" s="18" t="s">
        <v>166</v>
      </c>
      <c r="K316" s="36" t="s">
        <v>166</v>
      </c>
      <c r="L316" s="21"/>
    </row>
    <row r="317" spans="1:12" x14ac:dyDescent="0.3">
      <c r="A317" s="28" t="s">
        <v>998</v>
      </c>
      <c r="B317" s="36" t="s">
        <v>999</v>
      </c>
      <c r="C317" s="36" t="s">
        <v>1000</v>
      </c>
      <c r="D317" s="30">
        <v>2</v>
      </c>
      <c r="E317" s="37">
        <v>288.3</v>
      </c>
      <c r="F317" s="46">
        <v>576.6</v>
      </c>
      <c r="G317" s="33">
        <v>13.99</v>
      </c>
      <c r="H317" s="33">
        <v>27.98</v>
      </c>
      <c r="I317" s="30" t="s">
        <v>170</v>
      </c>
      <c r="J317" s="18" t="s">
        <v>166</v>
      </c>
      <c r="K317" s="36" t="s">
        <v>166</v>
      </c>
      <c r="L317" s="21"/>
    </row>
    <row r="318" spans="1:12" x14ac:dyDescent="0.3">
      <c r="A318" s="28" t="s">
        <v>1001</v>
      </c>
      <c r="B318" s="36" t="s">
        <v>1002</v>
      </c>
      <c r="C318" s="36" t="s">
        <v>1003</v>
      </c>
      <c r="D318" s="30">
        <v>2</v>
      </c>
      <c r="E318" s="37">
        <v>267.5</v>
      </c>
      <c r="F318" s="46">
        <v>535</v>
      </c>
      <c r="G318" s="33">
        <v>13</v>
      </c>
      <c r="H318" s="33">
        <v>26</v>
      </c>
      <c r="I318" s="30" t="s">
        <v>170</v>
      </c>
      <c r="J318" s="18" t="s">
        <v>166</v>
      </c>
      <c r="K318" s="36" t="s">
        <v>166</v>
      </c>
      <c r="L318" s="21"/>
    </row>
    <row r="319" spans="1:12" x14ac:dyDescent="0.3">
      <c r="A319" s="28" t="s">
        <v>1004</v>
      </c>
      <c r="B319" s="36" t="s">
        <v>1005</v>
      </c>
      <c r="C319" s="36" t="s">
        <v>1006</v>
      </c>
      <c r="D319" s="30">
        <v>2</v>
      </c>
      <c r="E319" s="37">
        <v>201.3</v>
      </c>
      <c r="F319" s="46">
        <v>402.6</v>
      </c>
      <c r="G319" s="33">
        <v>9.8000000000000007</v>
      </c>
      <c r="H319" s="33">
        <v>19.600000000000001</v>
      </c>
      <c r="I319" s="30" t="s">
        <v>170</v>
      </c>
      <c r="J319" s="18" t="s">
        <v>166</v>
      </c>
      <c r="K319" s="36" t="s">
        <v>166</v>
      </c>
      <c r="L319" s="21"/>
    </row>
    <row r="320" spans="1:12" x14ac:dyDescent="0.3">
      <c r="A320" s="28" t="s">
        <v>1007</v>
      </c>
      <c r="B320" s="36" t="s">
        <v>1008</v>
      </c>
      <c r="C320" s="36" t="s">
        <v>1009</v>
      </c>
      <c r="D320" s="30">
        <v>2</v>
      </c>
      <c r="E320" s="37">
        <v>173.4</v>
      </c>
      <c r="F320" s="46">
        <v>346.8</v>
      </c>
      <c r="G320" s="33">
        <v>8.44</v>
      </c>
      <c r="H320" s="33">
        <v>16.88</v>
      </c>
      <c r="I320" s="30" t="s">
        <v>170</v>
      </c>
      <c r="J320" s="18" t="s">
        <v>166</v>
      </c>
      <c r="K320" s="36" t="s">
        <v>166</v>
      </c>
      <c r="L320" s="21"/>
    </row>
    <row r="321" spans="1:12" x14ac:dyDescent="0.3">
      <c r="A321" s="28" t="s">
        <v>1010</v>
      </c>
      <c r="B321" s="36" t="s">
        <v>1011</v>
      </c>
      <c r="C321" s="36" t="s">
        <v>1012</v>
      </c>
      <c r="D321" s="30">
        <v>2</v>
      </c>
      <c r="E321" s="37">
        <v>288.3</v>
      </c>
      <c r="F321" s="46">
        <v>576.6</v>
      </c>
      <c r="G321" s="33">
        <v>13.99</v>
      </c>
      <c r="H321" s="33">
        <v>27.98</v>
      </c>
      <c r="I321" s="30" t="s">
        <v>170</v>
      </c>
      <c r="J321" s="18" t="s">
        <v>166</v>
      </c>
      <c r="K321" s="36" t="s">
        <v>166</v>
      </c>
      <c r="L321" s="21"/>
    </row>
    <row r="322" spans="1:12" x14ac:dyDescent="0.3">
      <c r="A322" s="28" t="s">
        <v>1013</v>
      </c>
      <c r="B322" s="36" t="s">
        <v>1014</v>
      </c>
      <c r="C322" s="36" t="s">
        <v>1015</v>
      </c>
      <c r="D322" s="30">
        <v>2</v>
      </c>
      <c r="E322" s="37">
        <v>267.5</v>
      </c>
      <c r="F322" s="46">
        <v>535</v>
      </c>
      <c r="G322" s="33">
        <v>13</v>
      </c>
      <c r="H322" s="33">
        <v>26</v>
      </c>
      <c r="I322" s="30" t="s">
        <v>170</v>
      </c>
      <c r="J322" s="18" t="s">
        <v>166</v>
      </c>
      <c r="K322" s="36" t="s">
        <v>166</v>
      </c>
      <c r="L322" s="21"/>
    </row>
    <row r="323" spans="1:12" x14ac:dyDescent="0.3">
      <c r="A323" s="28" t="s">
        <v>1016</v>
      </c>
      <c r="B323" s="36" t="s">
        <v>1017</v>
      </c>
      <c r="C323" s="36" t="s">
        <v>1018</v>
      </c>
      <c r="D323" s="30">
        <v>2</v>
      </c>
      <c r="E323" s="37">
        <v>237.1</v>
      </c>
      <c r="F323" s="46">
        <v>474.2</v>
      </c>
      <c r="G323" s="33">
        <v>11.53</v>
      </c>
      <c r="H323" s="33">
        <v>23.06</v>
      </c>
      <c r="I323" s="30" t="s">
        <v>170</v>
      </c>
      <c r="J323" s="18" t="s">
        <v>166</v>
      </c>
      <c r="K323" s="36" t="s">
        <v>166</v>
      </c>
      <c r="L323" s="21"/>
    </row>
    <row r="324" spans="1:12" x14ac:dyDescent="0.3">
      <c r="A324" s="28" t="s">
        <v>1019</v>
      </c>
      <c r="B324" s="36" t="s">
        <v>1020</v>
      </c>
      <c r="C324" s="36" t="s">
        <v>1021</v>
      </c>
      <c r="D324" s="30">
        <v>2</v>
      </c>
      <c r="E324" s="37">
        <v>216.4</v>
      </c>
      <c r="F324" s="46">
        <v>432.8</v>
      </c>
      <c r="G324" s="33">
        <v>10.54</v>
      </c>
      <c r="H324" s="33">
        <v>21.08</v>
      </c>
      <c r="I324" s="30" t="s">
        <v>170</v>
      </c>
      <c r="J324" s="18" t="s">
        <v>166</v>
      </c>
      <c r="K324" s="36" t="s">
        <v>166</v>
      </c>
      <c r="L324" s="21"/>
    </row>
    <row r="325" spans="1:12" x14ac:dyDescent="0.3">
      <c r="A325" s="28" t="s">
        <v>1022</v>
      </c>
      <c r="B325" s="36" t="s">
        <v>1023</v>
      </c>
      <c r="C325" s="36" t="s">
        <v>1024</v>
      </c>
      <c r="D325" s="30">
        <v>2</v>
      </c>
      <c r="E325" s="37">
        <v>288.3</v>
      </c>
      <c r="F325" s="46">
        <v>576.6</v>
      </c>
      <c r="G325" s="33">
        <v>13.99</v>
      </c>
      <c r="H325" s="33">
        <v>27.98</v>
      </c>
      <c r="I325" s="30" t="s">
        <v>170</v>
      </c>
      <c r="J325" s="18" t="s">
        <v>166</v>
      </c>
      <c r="K325" s="36" t="s">
        <v>166</v>
      </c>
      <c r="L325" s="21"/>
    </row>
    <row r="326" spans="1:12" x14ac:dyDescent="0.3">
      <c r="A326" s="28" t="s">
        <v>1025</v>
      </c>
      <c r="B326" s="36" t="s">
        <v>1026</v>
      </c>
      <c r="C326" s="36" t="s">
        <v>1027</v>
      </c>
      <c r="D326" s="30">
        <v>2</v>
      </c>
      <c r="E326" s="37">
        <v>267.5</v>
      </c>
      <c r="F326" s="46">
        <v>535</v>
      </c>
      <c r="G326" s="33">
        <v>13</v>
      </c>
      <c r="H326" s="33">
        <v>26</v>
      </c>
      <c r="I326" s="30" t="s">
        <v>170</v>
      </c>
      <c r="J326" s="18" t="s">
        <v>166</v>
      </c>
      <c r="K326" s="36" t="s">
        <v>166</v>
      </c>
      <c r="L326" s="21"/>
    </row>
    <row r="327" spans="1:12" x14ac:dyDescent="0.3">
      <c r="A327" s="28" t="s">
        <v>1028</v>
      </c>
      <c r="B327" s="36" t="s">
        <v>1029</v>
      </c>
      <c r="C327" s="36" t="s">
        <v>1030</v>
      </c>
      <c r="D327" s="30">
        <v>2</v>
      </c>
      <c r="E327" s="37">
        <v>201.3</v>
      </c>
      <c r="F327" s="46">
        <v>402.6</v>
      </c>
      <c r="G327" s="33">
        <v>9.8000000000000007</v>
      </c>
      <c r="H327" s="33">
        <v>19.600000000000001</v>
      </c>
      <c r="I327" s="30" t="s">
        <v>170</v>
      </c>
      <c r="J327" s="18" t="s">
        <v>166</v>
      </c>
      <c r="K327" s="36" t="s">
        <v>166</v>
      </c>
      <c r="L327" s="21"/>
    </row>
    <row r="328" spans="1:12" x14ac:dyDescent="0.3">
      <c r="A328" s="28" t="s">
        <v>1031</v>
      </c>
      <c r="B328" s="36" t="s">
        <v>1032</v>
      </c>
      <c r="C328" s="36" t="s">
        <v>1033</v>
      </c>
      <c r="D328" s="30">
        <v>111</v>
      </c>
      <c r="E328" s="37">
        <v>49</v>
      </c>
      <c r="F328" s="47">
        <v>5439</v>
      </c>
      <c r="G328" s="33">
        <v>14.89</v>
      </c>
      <c r="H328" s="33">
        <v>1652.79</v>
      </c>
      <c r="I328" s="30" t="s">
        <v>170</v>
      </c>
      <c r="J328" s="18" t="s">
        <v>166</v>
      </c>
      <c r="K328" s="36" t="s">
        <v>166</v>
      </c>
      <c r="L328" s="21"/>
    </row>
    <row r="329" spans="1:12" x14ac:dyDescent="0.3">
      <c r="A329" s="28" t="s">
        <v>1034</v>
      </c>
      <c r="B329" s="36" t="s">
        <v>1035</v>
      </c>
      <c r="C329" s="36" t="s">
        <v>1036</v>
      </c>
      <c r="D329" s="30">
        <v>111</v>
      </c>
      <c r="E329" s="37">
        <v>47</v>
      </c>
      <c r="F329" s="47">
        <v>5217</v>
      </c>
      <c r="G329" s="33">
        <v>14.26</v>
      </c>
      <c r="H329" s="33">
        <v>1582.86</v>
      </c>
      <c r="I329" s="30" t="s">
        <v>170</v>
      </c>
      <c r="J329" s="18" t="s">
        <v>166</v>
      </c>
      <c r="K329" s="36" t="s">
        <v>166</v>
      </c>
      <c r="L329" s="21"/>
    </row>
    <row r="330" spans="1:12" x14ac:dyDescent="0.3">
      <c r="A330" s="28" t="s">
        <v>1037</v>
      </c>
      <c r="B330" s="36" t="s">
        <v>1038</v>
      </c>
      <c r="C330" s="36" t="s">
        <v>1039</v>
      </c>
      <c r="D330" s="30">
        <v>75</v>
      </c>
      <c r="E330" s="37">
        <v>70.599999999999994</v>
      </c>
      <c r="F330" s="48">
        <v>5295</v>
      </c>
      <c r="G330" s="33">
        <v>24.34</v>
      </c>
      <c r="H330" s="33">
        <v>1825.5</v>
      </c>
      <c r="I330" s="49" t="s">
        <v>1040</v>
      </c>
      <c r="J330" s="18" t="s">
        <v>166</v>
      </c>
      <c r="K330" s="36" t="s">
        <v>166</v>
      </c>
      <c r="L330" s="21"/>
    </row>
    <row r="331" spans="1:12" x14ac:dyDescent="0.3">
      <c r="A331" s="28" t="s">
        <v>1041</v>
      </c>
      <c r="B331" s="36" t="s">
        <v>1042</v>
      </c>
      <c r="C331" s="36" t="s">
        <v>1043</v>
      </c>
      <c r="D331" s="30">
        <v>14</v>
      </c>
      <c r="E331" s="37">
        <v>71.5</v>
      </c>
      <c r="F331" s="48">
        <v>1001</v>
      </c>
      <c r="G331" s="33">
        <v>24.62</v>
      </c>
      <c r="H331" s="33">
        <v>344.68</v>
      </c>
      <c r="I331" s="49" t="s">
        <v>1040</v>
      </c>
      <c r="J331" s="18" t="s">
        <v>166</v>
      </c>
      <c r="K331" s="36" t="s">
        <v>166</v>
      </c>
      <c r="L331" s="21"/>
    </row>
    <row r="332" spans="1:12" x14ac:dyDescent="0.3">
      <c r="A332" s="28" t="s">
        <v>1044</v>
      </c>
      <c r="B332" s="36" t="s">
        <v>1045</v>
      </c>
      <c r="C332" s="36" t="s">
        <v>1046</v>
      </c>
      <c r="D332" s="30">
        <v>4</v>
      </c>
      <c r="E332" s="37">
        <v>23.3</v>
      </c>
      <c r="F332" s="48">
        <v>93.2</v>
      </c>
      <c r="G332" s="33">
        <v>8.02</v>
      </c>
      <c r="H332" s="33">
        <v>32.08</v>
      </c>
      <c r="I332" s="49" t="s">
        <v>1040</v>
      </c>
      <c r="J332" s="18" t="s">
        <v>166</v>
      </c>
      <c r="K332" s="36" t="s">
        <v>166</v>
      </c>
      <c r="L332" s="21"/>
    </row>
    <row r="333" spans="1:12" x14ac:dyDescent="0.3">
      <c r="A333" s="28" t="s">
        <v>1047</v>
      </c>
      <c r="B333" s="36" t="s">
        <v>1048</v>
      </c>
      <c r="C333" s="36" t="s">
        <v>1049</v>
      </c>
      <c r="D333" s="30">
        <v>1</v>
      </c>
      <c r="E333" s="37">
        <v>7.9</v>
      </c>
      <c r="F333" s="48">
        <v>7.9</v>
      </c>
      <c r="G333" s="33">
        <v>2.73</v>
      </c>
      <c r="H333" s="33">
        <v>2.73</v>
      </c>
      <c r="I333" s="49" t="s">
        <v>1040</v>
      </c>
      <c r="J333" s="18" t="s">
        <v>166</v>
      </c>
      <c r="K333" s="36" t="s">
        <v>166</v>
      </c>
      <c r="L333" s="21"/>
    </row>
    <row r="334" spans="1:12" x14ac:dyDescent="0.3">
      <c r="A334" s="28" t="s">
        <v>1050</v>
      </c>
      <c r="B334" s="36" t="s">
        <v>1051</v>
      </c>
      <c r="C334" s="36" t="s">
        <v>1052</v>
      </c>
      <c r="D334" s="30">
        <v>2</v>
      </c>
      <c r="E334" s="37">
        <v>17.7</v>
      </c>
      <c r="F334" s="48">
        <v>35.4</v>
      </c>
      <c r="G334" s="33">
        <v>6.11</v>
      </c>
      <c r="H334" s="33">
        <v>12.22</v>
      </c>
      <c r="I334" s="49" t="s">
        <v>1040</v>
      </c>
      <c r="J334" s="18" t="s">
        <v>166</v>
      </c>
      <c r="K334" s="36" t="s">
        <v>166</v>
      </c>
      <c r="L334" s="21"/>
    </row>
    <row r="335" spans="1:12" x14ac:dyDescent="0.3">
      <c r="A335" s="28" t="s">
        <v>1053</v>
      </c>
      <c r="B335" s="36" t="s">
        <v>1054</v>
      </c>
      <c r="C335" s="36" t="s">
        <v>1055</v>
      </c>
      <c r="D335" s="30">
        <v>2</v>
      </c>
      <c r="E335" s="37">
        <v>10.3</v>
      </c>
      <c r="F335" s="48">
        <v>20.6</v>
      </c>
      <c r="G335" s="33">
        <v>3.57</v>
      </c>
      <c r="H335" s="33">
        <v>7.14</v>
      </c>
      <c r="I335" s="49" t="s">
        <v>1040</v>
      </c>
      <c r="J335" s="18" t="s">
        <v>166</v>
      </c>
      <c r="K335" s="36" t="s">
        <v>166</v>
      </c>
      <c r="L335" s="21"/>
    </row>
    <row r="336" spans="1:12" x14ac:dyDescent="0.3">
      <c r="A336" s="28" t="s">
        <v>1056</v>
      </c>
      <c r="B336" s="36" t="s">
        <v>1057</v>
      </c>
      <c r="C336" s="36" t="s">
        <v>1058</v>
      </c>
      <c r="D336" s="30">
        <v>60</v>
      </c>
      <c r="E336" s="37">
        <v>23.6</v>
      </c>
      <c r="F336" s="48">
        <v>1416</v>
      </c>
      <c r="G336" s="33">
        <v>8.14</v>
      </c>
      <c r="H336" s="33">
        <v>488.4</v>
      </c>
      <c r="I336" s="49" t="s">
        <v>1040</v>
      </c>
      <c r="J336" s="18" t="s">
        <v>166</v>
      </c>
      <c r="K336" s="36" t="s">
        <v>166</v>
      </c>
      <c r="L336" s="21"/>
    </row>
    <row r="337" spans="1:12" x14ac:dyDescent="0.3">
      <c r="A337" s="28" t="s">
        <v>1059</v>
      </c>
      <c r="B337" s="36" t="s">
        <v>1060</v>
      </c>
      <c r="C337" s="36" t="s">
        <v>1061</v>
      </c>
      <c r="D337" s="30">
        <v>60</v>
      </c>
      <c r="E337" s="37">
        <v>22.9</v>
      </c>
      <c r="F337" s="48">
        <v>1374</v>
      </c>
      <c r="G337" s="33">
        <v>7.89</v>
      </c>
      <c r="H337" s="33">
        <v>473.4</v>
      </c>
      <c r="I337" s="49" t="s">
        <v>1040</v>
      </c>
      <c r="J337" s="18" t="s">
        <v>166</v>
      </c>
      <c r="K337" s="36" t="s">
        <v>166</v>
      </c>
      <c r="L337" s="21"/>
    </row>
    <row r="338" spans="1:12" x14ac:dyDescent="0.3">
      <c r="A338" s="28" t="s">
        <v>1062</v>
      </c>
      <c r="B338" s="36" t="s">
        <v>1063</v>
      </c>
      <c r="C338" s="36" t="s">
        <v>1064</v>
      </c>
      <c r="D338" s="30">
        <v>1</v>
      </c>
      <c r="E338" s="37">
        <v>76.900000000000006</v>
      </c>
      <c r="F338" s="48">
        <v>76.900000000000006</v>
      </c>
      <c r="G338" s="33">
        <v>26.5</v>
      </c>
      <c r="H338" s="33">
        <v>26.5</v>
      </c>
      <c r="I338" s="49" t="s">
        <v>1040</v>
      </c>
      <c r="J338" s="18" t="s">
        <v>166</v>
      </c>
      <c r="K338" s="36" t="s">
        <v>166</v>
      </c>
      <c r="L338" s="21"/>
    </row>
    <row r="339" spans="1:12" x14ac:dyDescent="0.3">
      <c r="A339" s="28" t="s">
        <v>1065</v>
      </c>
      <c r="B339" s="36" t="s">
        <v>1066</v>
      </c>
      <c r="C339" s="36" t="s">
        <v>1067</v>
      </c>
      <c r="D339" s="30">
        <v>1</v>
      </c>
      <c r="E339" s="37">
        <v>77.7</v>
      </c>
      <c r="F339" s="48">
        <v>77.7</v>
      </c>
      <c r="G339" s="33">
        <v>26.78</v>
      </c>
      <c r="H339" s="33">
        <v>26.78</v>
      </c>
      <c r="I339" s="49" t="s">
        <v>1040</v>
      </c>
      <c r="J339" s="18" t="s">
        <v>166</v>
      </c>
      <c r="K339" s="36" t="s">
        <v>166</v>
      </c>
      <c r="L339" s="21"/>
    </row>
    <row r="340" spans="1:12" x14ac:dyDescent="0.3">
      <c r="A340" s="28" t="s">
        <v>1068</v>
      </c>
      <c r="B340" s="36" t="s">
        <v>1069</v>
      </c>
      <c r="C340" s="36" t="s">
        <v>1070</v>
      </c>
      <c r="D340" s="30">
        <v>1</v>
      </c>
      <c r="E340" s="37">
        <v>76.2</v>
      </c>
      <c r="F340" s="48">
        <v>76.2</v>
      </c>
      <c r="G340" s="33">
        <v>26.25</v>
      </c>
      <c r="H340" s="33">
        <v>26.25</v>
      </c>
      <c r="I340" s="49" t="s">
        <v>1040</v>
      </c>
      <c r="J340" s="18" t="s">
        <v>166</v>
      </c>
      <c r="K340" s="36" t="s">
        <v>166</v>
      </c>
      <c r="L340" s="21"/>
    </row>
    <row r="341" spans="1:12" x14ac:dyDescent="0.3">
      <c r="A341" s="28" t="s">
        <v>1071</v>
      </c>
      <c r="B341" s="36" t="s">
        <v>1072</v>
      </c>
      <c r="C341" s="36" t="s">
        <v>1073</v>
      </c>
      <c r="D341" s="30">
        <v>1</v>
      </c>
      <c r="E341" s="37">
        <v>77</v>
      </c>
      <c r="F341" s="48">
        <v>77</v>
      </c>
      <c r="G341" s="33">
        <v>26.53</v>
      </c>
      <c r="H341" s="33">
        <v>26.53</v>
      </c>
      <c r="I341" s="49" t="s">
        <v>1040</v>
      </c>
      <c r="J341" s="18" t="s">
        <v>166</v>
      </c>
      <c r="K341" s="36" t="s">
        <v>166</v>
      </c>
      <c r="L341" s="21"/>
    </row>
    <row r="342" spans="1:12" x14ac:dyDescent="0.3">
      <c r="A342" s="28" t="s">
        <v>1074</v>
      </c>
      <c r="B342" s="36" t="s">
        <v>1075</v>
      </c>
      <c r="C342" s="36" t="s">
        <v>1076</v>
      </c>
      <c r="D342" s="30">
        <v>1</v>
      </c>
      <c r="E342" s="37">
        <v>75.400000000000006</v>
      </c>
      <c r="F342" s="48">
        <v>75.400000000000006</v>
      </c>
      <c r="G342" s="33">
        <v>25.99</v>
      </c>
      <c r="H342" s="33">
        <v>25.99</v>
      </c>
      <c r="I342" s="49" t="s">
        <v>1040</v>
      </c>
      <c r="J342" s="18" t="s">
        <v>166</v>
      </c>
      <c r="K342" s="36" t="s">
        <v>166</v>
      </c>
      <c r="L342" s="21"/>
    </row>
    <row r="343" spans="1:12" x14ac:dyDescent="0.3">
      <c r="A343" s="28" t="s">
        <v>1077</v>
      </c>
      <c r="B343" s="36" t="s">
        <v>1078</v>
      </c>
      <c r="C343" s="36" t="s">
        <v>1079</v>
      </c>
      <c r="D343" s="30">
        <v>1</v>
      </c>
      <c r="E343" s="37">
        <v>76.3</v>
      </c>
      <c r="F343" s="48">
        <v>76.3</v>
      </c>
      <c r="G343" s="33">
        <v>26.27</v>
      </c>
      <c r="H343" s="33">
        <v>26.27</v>
      </c>
      <c r="I343" s="49" t="s">
        <v>1040</v>
      </c>
      <c r="J343" s="18" t="s">
        <v>166</v>
      </c>
      <c r="K343" s="36" t="s">
        <v>166</v>
      </c>
      <c r="L343" s="21"/>
    </row>
    <row r="344" spans="1:12" x14ac:dyDescent="0.3">
      <c r="A344" s="28" t="s">
        <v>1080</v>
      </c>
      <c r="B344" s="36" t="s">
        <v>1081</v>
      </c>
      <c r="C344" s="36" t="s">
        <v>1082</v>
      </c>
      <c r="D344" s="30">
        <v>1</v>
      </c>
      <c r="E344" s="37">
        <v>74.7</v>
      </c>
      <c r="F344" s="48">
        <v>74.7</v>
      </c>
      <c r="G344" s="33">
        <v>25.74</v>
      </c>
      <c r="H344" s="33">
        <v>25.74</v>
      </c>
      <c r="I344" s="49" t="s">
        <v>1040</v>
      </c>
      <c r="J344" s="18" t="s">
        <v>166</v>
      </c>
      <c r="K344" s="36" t="s">
        <v>166</v>
      </c>
      <c r="L344" s="21"/>
    </row>
    <row r="345" spans="1:12" x14ac:dyDescent="0.3">
      <c r="A345" s="28" t="s">
        <v>1083</v>
      </c>
      <c r="B345" s="36" t="s">
        <v>1084</v>
      </c>
      <c r="C345" s="36" t="s">
        <v>1085</v>
      </c>
      <c r="D345" s="30">
        <v>1</v>
      </c>
      <c r="E345" s="37">
        <v>75.5</v>
      </c>
      <c r="F345" s="48">
        <v>75.5</v>
      </c>
      <c r="G345" s="33">
        <v>26.02</v>
      </c>
      <c r="H345" s="33">
        <v>26.02</v>
      </c>
      <c r="I345" s="49" t="s">
        <v>1040</v>
      </c>
      <c r="J345" s="18" t="s">
        <v>166</v>
      </c>
      <c r="K345" s="36" t="s">
        <v>166</v>
      </c>
      <c r="L345" s="21"/>
    </row>
    <row r="346" spans="1:12" x14ac:dyDescent="0.3">
      <c r="A346" s="28" t="s">
        <v>1086</v>
      </c>
      <c r="B346" s="36" t="s">
        <v>1087</v>
      </c>
      <c r="C346" s="36" t="s">
        <v>1088</v>
      </c>
      <c r="D346" s="30">
        <v>1</v>
      </c>
      <c r="E346" s="37">
        <v>74</v>
      </c>
      <c r="F346" s="48">
        <v>74</v>
      </c>
      <c r="G346" s="33">
        <v>25.48</v>
      </c>
      <c r="H346" s="33">
        <v>25.48</v>
      </c>
      <c r="I346" s="49" t="s">
        <v>1040</v>
      </c>
      <c r="J346" s="18" t="s">
        <v>166</v>
      </c>
      <c r="K346" s="36" t="s">
        <v>166</v>
      </c>
      <c r="L346" s="21"/>
    </row>
    <row r="347" spans="1:12" x14ac:dyDescent="0.3">
      <c r="A347" s="28" t="s">
        <v>1089</v>
      </c>
      <c r="B347" s="36" t="s">
        <v>1090</v>
      </c>
      <c r="C347" s="36" t="s">
        <v>1091</v>
      </c>
      <c r="D347" s="30">
        <v>1</v>
      </c>
      <c r="E347" s="37">
        <v>74.8</v>
      </c>
      <c r="F347" s="48">
        <v>74.8</v>
      </c>
      <c r="G347" s="33">
        <v>25.76</v>
      </c>
      <c r="H347" s="33">
        <v>25.76</v>
      </c>
      <c r="I347" s="49" t="s">
        <v>1040</v>
      </c>
      <c r="J347" s="18" t="s">
        <v>166</v>
      </c>
      <c r="K347" s="36" t="s">
        <v>166</v>
      </c>
      <c r="L347" s="21"/>
    </row>
    <row r="348" spans="1:12" x14ac:dyDescent="0.3">
      <c r="A348" s="28" t="s">
        <v>1092</v>
      </c>
      <c r="B348" s="36" t="s">
        <v>1093</v>
      </c>
      <c r="C348" s="36" t="s">
        <v>1094</v>
      </c>
      <c r="D348" s="30">
        <v>1</v>
      </c>
      <c r="E348" s="37">
        <v>73.2</v>
      </c>
      <c r="F348" s="48">
        <v>73.2</v>
      </c>
      <c r="G348" s="33">
        <v>25.23</v>
      </c>
      <c r="H348" s="33">
        <v>25.23</v>
      </c>
      <c r="I348" s="49" t="s">
        <v>1040</v>
      </c>
      <c r="J348" s="18" t="s">
        <v>166</v>
      </c>
      <c r="K348" s="36" t="s">
        <v>166</v>
      </c>
      <c r="L348" s="21"/>
    </row>
    <row r="349" spans="1:12" x14ac:dyDescent="0.3">
      <c r="A349" s="28" t="s">
        <v>1095</v>
      </c>
      <c r="B349" s="36" t="s">
        <v>1096</v>
      </c>
      <c r="C349" s="36" t="s">
        <v>1097</v>
      </c>
      <c r="D349" s="30">
        <v>1</v>
      </c>
      <c r="E349" s="37">
        <v>74</v>
      </c>
      <c r="F349" s="48">
        <v>74</v>
      </c>
      <c r="G349" s="33">
        <v>25.51</v>
      </c>
      <c r="H349" s="33">
        <v>25.51</v>
      </c>
      <c r="I349" s="49" t="s">
        <v>1040</v>
      </c>
      <c r="J349" s="18" t="s">
        <v>166</v>
      </c>
      <c r="K349" s="36" t="s">
        <v>166</v>
      </c>
      <c r="L349" s="21"/>
    </row>
    <row r="350" spans="1:12" x14ac:dyDescent="0.3">
      <c r="A350" s="28" t="s">
        <v>1098</v>
      </c>
      <c r="B350" s="36" t="s">
        <v>1099</v>
      </c>
      <c r="C350" s="36" t="s">
        <v>1100</v>
      </c>
      <c r="D350" s="30">
        <v>1</v>
      </c>
      <c r="E350" s="37">
        <v>72.5</v>
      </c>
      <c r="F350" s="48">
        <v>72.5</v>
      </c>
      <c r="G350" s="33">
        <v>24.97</v>
      </c>
      <c r="H350" s="33">
        <v>24.97</v>
      </c>
      <c r="I350" s="49" t="s">
        <v>1040</v>
      </c>
      <c r="J350" s="18" t="s">
        <v>166</v>
      </c>
      <c r="K350" s="36" t="s">
        <v>166</v>
      </c>
      <c r="L350" s="21"/>
    </row>
    <row r="351" spans="1:12" x14ac:dyDescent="0.3">
      <c r="A351" s="28" t="s">
        <v>1101</v>
      </c>
      <c r="B351" s="36" t="s">
        <v>1102</v>
      </c>
      <c r="C351" s="36" t="s">
        <v>1103</v>
      </c>
      <c r="D351" s="30">
        <v>1</v>
      </c>
      <c r="E351" s="37">
        <v>73.3</v>
      </c>
      <c r="F351" s="48">
        <v>73.3</v>
      </c>
      <c r="G351" s="33">
        <v>25.25</v>
      </c>
      <c r="H351" s="33">
        <v>25.25</v>
      </c>
      <c r="I351" s="49" t="s">
        <v>1040</v>
      </c>
      <c r="J351" s="18" t="s">
        <v>166</v>
      </c>
      <c r="K351" s="36" t="s">
        <v>166</v>
      </c>
      <c r="L351" s="21"/>
    </row>
    <row r="352" spans="1:12" x14ac:dyDescent="0.3">
      <c r="A352" s="28" t="s">
        <v>1104</v>
      </c>
      <c r="B352" s="36" t="s">
        <v>1105</v>
      </c>
      <c r="C352" s="36" t="s">
        <v>1106</v>
      </c>
      <c r="D352" s="30">
        <v>1</v>
      </c>
      <c r="E352" s="37">
        <v>71.8</v>
      </c>
      <c r="F352" s="48">
        <v>71.8</v>
      </c>
      <c r="G352" s="33">
        <v>24.72</v>
      </c>
      <c r="H352" s="33">
        <v>24.72</v>
      </c>
      <c r="I352" s="49" t="s">
        <v>1040</v>
      </c>
      <c r="J352" s="18" t="s">
        <v>166</v>
      </c>
      <c r="K352" s="36" t="s">
        <v>166</v>
      </c>
      <c r="L352" s="21"/>
    </row>
    <row r="353" spans="1:12" x14ac:dyDescent="0.3">
      <c r="A353" s="28" t="s">
        <v>1107</v>
      </c>
      <c r="B353" s="36" t="s">
        <v>1108</v>
      </c>
      <c r="C353" s="36" t="s">
        <v>1109</v>
      </c>
      <c r="D353" s="30">
        <v>1</v>
      </c>
      <c r="E353" s="37">
        <v>72.599999999999994</v>
      </c>
      <c r="F353" s="48">
        <v>72.599999999999994</v>
      </c>
      <c r="G353" s="33">
        <v>25</v>
      </c>
      <c r="H353" s="33">
        <v>25</v>
      </c>
      <c r="I353" s="49" t="s">
        <v>1040</v>
      </c>
      <c r="J353" s="18" t="s">
        <v>166</v>
      </c>
      <c r="K353" s="36" t="s">
        <v>166</v>
      </c>
      <c r="L353" s="21"/>
    </row>
    <row r="354" spans="1:12" x14ac:dyDescent="0.3">
      <c r="A354" s="28" t="s">
        <v>1110</v>
      </c>
      <c r="B354" s="36" t="s">
        <v>1111</v>
      </c>
      <c r="C354" s="36" t="s">
        <v>1112</v>
      </c>
      <c r="D354" s="30">
        <v>1</v>
      </c>
      <c r="E354" s="37">
        <v>71</v>
      </c>
      <c r="F354" s="48">
        <v>71</v>
      </c>
      <c r="G354" s="33">
        <v>24.47</v>
      </c>
      <c r="H354" s="33">
        <v>24.47</v>
      </c>
      <c r="I354" s="49" t="s">
        <v>1040</v>
      </c>
      <c r="J354" s="18" t="s">
        <v>166</v>
      </c>
      <c r="K354" s="36" t="s">
        <v>166</v>
      </c>
      <c r="L354" s="21"/>
    </row>
    <row r="355" spans="1:12" x14ac:dyDescent="0.3">
      <c r="A355" s="28" t="s">
        <v>1113</v>
      </c>
      <c r="B355" s="36" t="s">
        <v>1114</v>
      </c>
      <c r="C355" s="36" t="s">
        <v>1115</v>
      </c>
      <c r="D355" s="30">
        <v>1</v>
      </c>
      <c r="E355" s="37">
        <v>71.8</v>
      </c>
      <c r="F355" s="48">
        <v>71.8</v>
      </c>
      <c r="G355" s="33">
        <v>24.75</v>
      </c>
      <c r="H355" s="33">
        <v>24.75</v>
      </c>
      <c r="I355" s="49" t="s">
        <v>1040</v>
      </c>
      <c r="J355" s="18" t="s">
        <v>166</v>
      </c>
      <c r="K355" s="36" t="s">
        <v>166</v>
      </c>
      <c r="L355" s="21"/>
    </row>
    <row r="356" spans="1:12" x14ac:dyDescent="0.3">
      <c r="A356" s="28" t="s">
        <v>1116</v>
      </c>
      <c r="B356" s="36" t="s">
        <v>1117</v>
      </c>
      <c r="C356" s="36" t="s">
        <v>1118</v>
      </c>
      <c r="D356" s="30">
        <v>2</v>
      </c>
      <c r="E356" s="37">
        <v>20</v>
      </c>
      <c r="F356" s="46">
        <v>40</v>
      </c>
      <c r="G356" s="33">
        <v>2.46</v>
      </c>
      <c r="H356" s="33">
        <v>4.92</v>
      </c>
      <c r="I356" s="30" t="s">
        <v>170</v>
      </c>
      <c r="J356" s="18" t="s">
        <v>166</v>
      </c>
      <c r="K356" s="36" t="s">
        <v>166</v>
      </c>
      <c r="L356" s="21"/>
    </row>
    <row r="357" spans="1:12" x14ac:dyDescent="0.3">
      <c r="A357" s="28" t="s">
        <v>1119</v>
      </c>
      <c r="B357" s="36" t="s">
        <v>1120</v>
      </c>
      <c r="C357" s="36" t="s">
        <v>1121</v>
      </c>
      <c r="D357" s="30">
        <v>1</v>
      </c>
      <c r="E357" s="37">
        <v>33.4</v>
      </c>
      <c r="F357" s="46">
        <v>33.4</v>
      </c>
      <c r="G357" s="33">
        <v>4.09</v>
      </c>
      <c r="H357" s="33">
        <v>4.09</v>
      </c>
      <c r="I357" s="30" t="s">
        <v>170</v>
      </c>
      <c r="J357" s="18" t="s">
        <v>166</v>
      </c>
      <c r="K357" s="36" t="s">
        <v>166</v>
      </c>
      <c r="L357" s="21"/>
    </row>
    <row r="358" spans="1:12" x14ac:dyDescent="0.3">
      <c r="A358" s="28" t="s">
        <v>1122</v>
      </c>
      <c r="B358" s="36" t="s">
        <v>1123</v>
      </c>
      <c r="C358" s="36" t="s">
        <v>1124</v>
      </c>
      <c r="D358" s="30">
        <v>2</v>
      </c>
      <c r="E358" s="37">
        <v>29.7</v>
      </c>
      <c r="F358" s="46">
        <v>59.4</v>
      </c>
      <c r="G358" s="33">
        <v>3.63</v>
      </c>
      <c r="H358" s="33">
        <v>7.26</v>
      </c>
      <c r="I358" s="30" t="s">
        <v>170</v>
      </c>
      <c r="J358" s="18" t="s">
        <v>166</v>
      </c>
      <c r="K358" s="36" t="s">
        <v>166</v>
      </c>
      <c r="L358" s="21"/>
    </row>
    <row r="359" spans="1:12" x14ac:dyDescent="0.3">
      <c r="A359" s="28" t="s">
        <v>1125</v>
      </c>
      <c r="B359" s="36" t="s">
        <v>1126</v>
      </c>
      <c r="C359" s="36" t="s">
        <v>1127</v>
      </c>
      <c r="D359" s="30">
        <v>2</v>
      </c>
      <c r="E359" s="37">
        <v>12.6</v>
      </c>
      <c r="F359" s="46">
        <v>25.2</v>
      </c>
      <c r="G359" s="33">
        <v>1.57</v>
      </c>
      <c r="H359" s="33">
        <v>3.14</v>
      </c>
      <c r="I359" s="30" t="s">
        <v>170</v>
      </c>
      <c r="J359" s="18" t="s">
        <v>166</v>
      </c>
      <c r="K359" s="36" t="s">
        <v>166</v>
      </c>
      <c r="L359" s="21"/>
    </row>
    <row r="360" spans="1:12" x14ac:dyDescent="0.3">
      <c r="A360" s="28" t="s">
        <v>1128</v>
      </c>
      <c r="B360" s="36" t="s">
        <v>1129</v>
      </c>
      <c r="C360" s="36" t="s">
        <v>1130</v>
      </c>
      <c r="D360" s="30">
        <v>2</v>
      </c>
      <c r="E360" s="37">
        <v>25.2</v>
      </c>
      <c r="F360" s="46">
        <v>50.4</v>
      </c>
      <c r="G360" s="33">
        <v>3.09</v>
      </c>
      <c r="H360" s="33">
        <v>6.18</v>
      </c>
      <c r="I360" s="30" t="s">
        <v>170</v>
      </c>
      <c r="J360" s="18" t="s">
        <v>166</v>
      </c>
      <c r="K360" s="36" t="s">
        <v>166</v>
      </c>
      <c r="L360" s="21"/>
    </row>
    <row r="361" spans="1:12" x14ac:dyDescent="0.3">
      <c r="A361" s="28" t="s">
        <v>1131</v>
      </c>
      <c r="B361" s="36" t="s">
        <v>1132</v>
      </c>
      <c r="C361" s="36" t="s">
        <v>1133</v>
      </c>
      <c r="D361" s="30">
        <v>1</v>
      </c>
      <c r="E361" s="37">
        <v>31.1</v>
      </c>
      <c r="F361" s="46">
        <v>31.1</v>
      </c>
      <c r="G361" s="33">
        <v>3.81</v>
      </c>
      <c r="H361" s="33">
        <v>3.81</v>
      </c>
      <c r="I361" s="30" t="s">
        <v>170</v>
      </c>
      <c r="J361" s="18" t="s">
        <v>166</v>
      </c>
      <c r="K361" s="36" t="s">
        <v>166</v>
      </c>
      <c r="L361" s="21"/>
    </row>
    <row r="362" spans="1:12" x14ac:dyDescent="0.3">
      <c r="A362" s="28" t="s">
        <v>1134</v>
      </c>
      <c r="B362" s="36" t="s">
        <v>1135</v>
      </c>
      <c r="C362" s="36" t="s">
        <v>1136</v>
      </c>
      <c r="D362" s="30">
        <v>1</v>
      </c>
      <c r="E362" s="37">
        <v>17.399999999999999</v>
      </c>
      <c r="F362" s="46">
        <v>17.399999999999999</v>
      </c>
      <c r="G362" s="33">
        <v>2.14</v>
      </c>
      <c r="H362" s="33">
        <v>2.14</v>
      </c>
      <c r="I362" s="30" t="s">
        <v>170</v>
      </c>
      <c r="J362" s="18" t="s">
        <v>166</v>
      </c>
      <c r="K362" s="36" t="s">
        <v>166</v>
      </c>
      <c r="L362" s="21"/>
    </row>
    <row r="363" spans="1:12" x14ac:dyDescent="0.3">
      <c r="A363" s="28" t="s">
        <v>1137</v>
      </c>
      <c r="B363" s="36" t="s">
        <v>1138</v>
      </c>
      <c r="C363" s="36" t="s">
        <v>1139</v>
      </c>
      <c r="D363" s="30">
        <v>1</v>
      </c>
      <c r="E363" s="37">
        <v>23</v>
      </c>
      <c r="F363" s="46">
        <v>23</v>
      </c>
      <c r="G363" s="33">
        <v>2.82</v>
      </c>
      <c r="H363" s="33">
        <v>2.82</v>
      </c>
      <c r="I363" s="30" t="s">
        <v>170</v>
      </c>
      <c r="J363" s="18" t="s">
        <v>166</v>
      </c>
      <c r="K363" s="36" t="s">
        <v>166</v>
      </c>
      <c r="L363" s="21"/>
    </row>
    <row r="364" spans="1:12" x14ac:dyDescent="0.3">
      <c r="A364" s="28" t="s">
        <v>1140</v>
      </c>
      <c r="B364" s="36" t="s">
        <v>1141</v>
      </c>
      <c r="C364" s="36" t="s">
        <v>1142</v>
      </c>
      <c r="D364" s="30">
        <v>1</v>
      </c>
      <c r="E364" s="37">
        <v>8.9</v>
      </c>
      <c r="F364" s="46">
        <v>8.9</v>
      </c>
      <c r="G364" s="33">
        <v>1.1200000000000001</v>
      </c>
      <c r="H364" s="33">
        <v>1.1200000000000001</v>
      </c>
      <c r="I364" s="30" t="s">
        <v>170</v>
      </c>
      <c r="J364" s="18" t="s">
        <v>166</v>
      </c>
      <c r="K364" s="36" t="s">
        <v>166</v>
      </c>
      <c r="L364" s="21"/>
    </row>
    <row r="365" spans="1:12" x14ac:dyDescent="0.3">
      <c r="A365" s="28" t="s">
        <v>1143</v>
      </c>
      <c r="B365" s="36" t="s">
        <v>1144</v>
      </c>
      <c r="C365" s="36" t="s">
        <v>1145</v>
      </c>
      <c r="D365" s="30">
        <v>1</v>
      </c>
      <c r="E365" s="37">
        <v>16.3</v>
      </c>
      <c r="F365" s="46">
        <v>16.3</v>
      </c>
      <c r="G365" s="33">
        <v>2.02</v>
      </c>
      <c r="H365" s="33">
        <v>2.02</v>
      </c>
      <c r="I365" s="30" t="s">
        <v>170</v>
      </c>
      <c r="J365" s="18" t="s">
        <v>166</v>
      </c>
      <c r="K365" s="36" t="s">
        <v>166</v>
      </c>
      <c r="L365" s="21"/>
    </row>
    <row r="366" spans="1:12" x14ac:dyDescent="0.3">
      <c r="A366" s="28" t="s">
        <v>1146</v>
      </c>
      <c r="B366" s="36" t="s">
        <v>1147</v>
      </c>
      <c r="C366" s="36" t="s">
        <v>1148</v>
      </c>
      <c r="D366" s="30">
        <v>2</v>
      </c>
      <c r="E366" s="37">
        <v>18.3</v>
      </c>
      <c r="F366" s="46">
        <v>36.6</v>
      </c>
      <c r="G366" s="33">
        <v>2.13</v>
      </c>
      <c r="H366" s="33">
        <v>4.26</v>
      </c>
      <c r="I366" s="30" t="s">
        <v>170</v>
      </c>
      <c r="J366" s="18" t="s">
        <v>166</v>
      </c>
      <c r="K366" s="36" t="s">
        <v>166</v>
      </c>
      <c r="L366" s="21"/>
    </row>
    <row r="367" spans="1:12" x14ac:dyDescent="0.3">
      <c r="A367" s="28" t="s">
        <v>1149</v>
      </c>
      <c r="B367" s="36" t="s">
        <v>1150</v>
      </c>
      <c r="C367" s="36" t="s">
        <v>1151</v>
      </c>
      <c r="D367" s="30">
        <v>1</v>
      </c>
      <c r="E367" s="37">
        <v>16.3</v>
      </c>
      <c r="F367" s="46">
        <v>16.3</v>
      </c>
      <c r="G367" s="33">
        <v>2.0299999999999998</v>
      </c>
      <c r="H367" s="33">
        <v>2.0299999999999998</v>
      </c>
      <c r="I367" s="30" t="s">
        <v>170</v>
      </c>
      <c r="J367" s="18" t="s">
        <v>166</v>
      </c>
      <c r="K367" s="36" t="s">
        <v>166</v>
      </c>
      <c r="L367" s="21"/>
    </row>
    <row r="368" spans="1:12" x14ac:dyDescent="0.3">
      <c r="A368" s="28" t="s">
        <v>1152</v>
      </c>
      <c r="B368" s="36" t="s">
        <v>1153</v>
      </c>
      <c r="C368" s="36" t="s">
        <v>1154</v>
      </c>
      <c r="D368" s="30">
        <v>1</v>
      </c>
      <c r="E368" s="37">
        <v>1.9</v>
      </c>
      <c r="F368" s="46">
        <v>1.9</v>
      </c>
      <c r="G368" s="33">
        <v>0.26</v>
      </c>
      <c r="H368" s="33">
        <v>0.26</v>
      </c>
      <c r="I368" s="30" t="s">
        <v>170</v>
      </c>
      <c r="J368" s="18" t="s">
        <v>166</v>
      </c>
      <c r="K368" s="36" t="s">
        <v>166</v>
      </c>
      <c r="L368" s="21"/>
    </row>
    <row r="369" spans="1:12" x14ac:dyDescent="0.3">
      <c r="A369" s="28" t="s">
        <v>1155</v>
      </c>
      <c r="B369" s="36" t="s">
        <v>1156</v>
      </c>
      <c r="C369" s="36" t="s">
        <v>1157</v>
      </c>
      <c r="D369" s="30">
        <v>1</v>
      </c>
      <c r="E369" s="37">
        <v>35.299999999999997</v>
      </c>
      <c r="F369" s="46">
        <v>35.299999999999997</v>
      </c>
      <c r="G369" s="33">
        <v>1.71</v>
      </c>
      <c r="H369" s="33">
        <v>1.71</v>
      </c>
      <c r="I369" s="30" t="s">
        <v>170</v>
      </c>
      <c r="J369" s="18" t="s">
        <v>166</v>
      </c>
      <c r="K369" s="36" t="s">
        <v>166</v>
      </c>
      <c r="L369" s="21"/>
    </row>
    <row r="370" spans="1:12" x14ac:dyDescent="0.3">
      <c r="A370" s="28" t="s">
        <v>1158</v>
      </c>
      <c r="B370" s="36" t="s">
        <v>1159</v>
      </c>
      <c r="C370" s="36" t="s">
        <v>1160</v>
      </c>
      <c r="D370" s="30">
        <v>1</v>
      </c>
      <c r="E370" s="37">
        <v>32.4</v>
      </c>
      <c r="F370" s="46">
        <v>32.4</v>
      </c>
      <c r="G370" s="33">
        <v>3.97</v>
      </c>
      <c r="H370" s="33">
        <v>3.97</v>
      </c>
      <c r="I370" s="30" t="s">
        <v>170</v>
      </c>
      <c r="J370" s="18" t="s">
        <v>166</v>
      </c>
      <c r="K370" s="36" t="s">
        <v>166</v>
      </c>
      <c r="L370" s="21"/>
    </row>
    <row r="371" spans="1:12" x14ac:dyDescent="0.3">
      <c r="A371" s="28" t="s">
        <v>1161</v>
      </c>
      <c r="B371" s="36" t="s">
        <v>1162</v>
      </c>
      <c r="C371" s="36" t="s">
        <v>1163</v>
      </c>
      <c r="D371" s="30">
        <v>1</v>
      </c>
      <c r="E371" s="37">
        <v>25.6</v>
      </c>
      <c r="F371" s="46">
        <v>25.6</v>
      </c>
      <c r="G371" s="33">
        <v>3.13</v>
      </c>
      <c r="H371" s="33">
        <v>3.13</v>
      </c>
      <c r="I371" s="30" t="s">
        <v>170</v>
      </c>
      <c r="J371" s="18" t="s">
        <v>166</v>
      </c>
      <c r="K371" s="36" t="s">
        <v>166</v>
      </c>
      <c r="L371" s="21"/>
    </row>
    <row r="372" spans="1:12" x14ac:dyDescent="0.3">
      <c r="A372" s="28" t="s">
        <v>1164</v>
      </c>
      <c r="B372" s="36" t="s">
        <v>1165</v>
      </c>
      <c r="C372" s="36" t="s">
        <v>1166</v>
      </c>
      <c r="D372" s="30">
        <v>1</v>
      </c>
      <c r="E372" s="37">
        <v>24.8</v>
      </c>
      <c r="F372" s="46">
        <v>24.8</v>
      </c>
      <c r="G372" s="33">
        <v>3.03</v>
      </c>
      <c r="H372" s="33">
        <v>3.03</v>
      </c>
      <c r="I372" s="30" t="s">
        <v>170</v>
      </c>
      <c r="J372" s="18" t="s">
        <v>166</v>
      </c>
      <c r="K372" s="36" t="s">
        <v>166</v>
      </c>
      <c r="L372" s="21"/>
    </row>
    <row r="373" spans="1:12" x14ac:dyDescent="0.3">
      <c r="A373" s="28" t="s">
        <v>1167</v>
      </c>
      <c r="B373" s="36" t="s">
        <v>1168</v>
      </c>
      <c r="C373" s="36" t="s">
        <v>1169</v>
      </c>
      <c r="D373" s="30">
        <v>1</v>
      </c>
      <c r="E373" s="37">
        <v>17.7</v>
      </c>
      <c r="F373" s="46">
        <v>17.7</v>
      </c>
      <c r="G373" s="33">
        <v>2.1800000000000002</v>
      </c>
      <c r="H373" s="33">
        <v>2.1800000000000002</v>
      </c>
      <c r="I373" s="30" t="s">
        <v>170</v>
      </c>
      <c r="J373" s="18" t="s">
        <v>166</v>
      </c>
      <c r="K373" s="36" t="s">
        <v>166</v>
      </c>
      <c r="L373" s="21"/>
    </row>
    <row r="374" spans="1:12" x14ac:dyDescent="0.3">
      <c r="A374" s="28" t="s">
        <v>1170</v>
      </c>
      <c r="B374" s="36" t="s">
        <v>1171</v>
      </c>
      <c r="C374" s="36" t="s">
        <v>1172</v>
      </c>
      <c r="D374" s="30">
        <v>2</v>
      </c>
      <c r="E374" s="37">
        <v>8.1</v>
      </c>
      <c r="F374" s="46">
        <v>16.2</v>
      </c>
      <c r="G374" s="33">
        <v>1.02</v>
      </c>
      <c r="H374" s="33">
        <v>2.04</v>
      </c>
      <c r="I374" s="30" t="s">
        <v>170</v>
      </c>
      <c r="J374" s="18" t="s">
        <v>166</v>
      </c>
      <c r="K374" s="36" t="s">
        <v>166</v>
      </c>
      <c r="L374" s="21"/>
    </row>
    <row r="375" spans="1:12" x14ac:dyDescent="0.3">
      <c r="A375" s="28" t="s">
        <v>1173</v>
      </c>
      <c r="B375" s="36" t="s">
        <v>1174</v>
      </c>
      <c r="C375" s="36" t="s">
        <v>1175</v>
      </c>
      <c r="D375" s="30">
        <v>3</v>
      </c>
      <c r="E375" s="37">
        <v>20.3</v>
      </c>
      <c r="F375" s="46">
        <v>60.9</v>
      </c>
      <c r="G375" s="33">
        <v>2.5</v>
      </c>
      <c r="H375" s="33">
        <v>7.5</v>
      </c>
      <c r="I375" s="30" t="s">
        <v>170</v>
      </c>
      <c r="J375" s="18" t="s">
        <v>166</v>
      </c>
      <c r="K375" s="36" t="s">
        <v>166</v>
      </c>
      <c r="L375" s="21"/>
    </row>
    <row r="376" spans="1:12" x14ac:dyDescent="0.3">
      <c r="A376" s="28" t="s">
        <v>1176</v>
      </c>
      <c r="B376" s="36" t="s">
        <v>1177</v>
      </c>
      <c r="C376" s="36" t="s">
        <v>1178</v>
      </c>
      <c r="D376" s="30">
        <v>3</v>
      </c>
      <c r="E376" s="37">
        <v>24</v>
      </c>
      <c r="F376" s="46">
        <v>72</v>
      </c>
      <c r="G376" s="33">
        <v>2.95</v>
      </c>
      <c r="H376" s="33">
        <v>8.85</v>
      </c>
      <c r="I376" s="30" t="s">
        <v>170</v>
      </c>
      <c r="J376" s="18" t="s">
        <v>166</v>
      </c>
      <c r="K376" s="36" t="s">
        <v>166</v>
      </c>
      <c r="L376" s="21"/>
    </row>
    <row r="377" spans="1:12" x14ac:dyDescent="0.3">
      <c r="A377" s="28" t="s">
        <v>1179</v>
      </c>
      <c r="B377" s="36" t="s">
        <v>1180</v>
      </c>
      <c r="C377" s="36" t="s">
        <v>1181</v>
      </c>
      <c r="D377" s="30">
        <v>1</v>
      </c>
      <c r="E377" s="37">
        <v>7.6</v>
      </c>
      <c r="F377" s="46">
        <v>7.6</v>
      </c>
      <c r="G377" s="33">
        <v>0.95</v>
      </c>
      <c r="H377" s="33">
        <v>0.95</v>
      </c>
      <c r="I377" s="30" t="s">
        <v>170</v>
      </c>
      <c r="J377" s="18" t="s">
        <v>166</v>
      </c>
      <c r="K377" s="36" t="s">
        <v>166</v>
      </c>
      <c r="L377" s="21"/>
    </row>
    <row r="378" spans="1:12" x14ac:dyDescent="0.3">
      <c r="A378" s="28" t="s">
        <v>1182</v>
      </c>
      <c r="B378" s="36" t="s">
        <v>1183</v>
      </c>
      <c r="C378" s="36" t="s">
        <v>1184</v>
      </c>
      <c r="D378" s="30">
        <v>1</v>
      </c>
      <c r="E378" s="37">
        <v>18.7</v>
      </c>
      <c r="F378" s="45">
        <v>18.7</v>
      </c>
      <c r="G378" s="33">
        <v>1.02</v>
      </c>
      <c r="H378" s="33">
        <v>1.02</v>
      </c>
      <c r="I378" s="30" t="s">
        <v>170</v>
      </c>
      <c r="J378" s="18" t="s">
        <v>166</v>
      </c>
      <c r="K378" s="36" t="s">
        <v>166</v>
      </c>
      <c r="L378" s="21"/>
    </row>
    <row r="379" spans="1:12" x14ac:dyDescent="0.3">
      <c r="A379" s="28" t="s">
        <v>1185</v>
      </c>
      <c r="B379" s="36" t="s">
        <v>1186</v>
      </c>
      <c r="C379" s="36" t="s">
        <v>1187</v>
      </c>
      <c r="D379" s="30">
        <v>1</v>
      </c>
      <c r="E379" s="37">
        <v>72.400000000000006</v>
      </c>
      <c r="F379" s="45">
        <v>72.400000000000006</v>
      </c>
      <c r="G379" s="33">
        <v>3.99</v>
      </c>
      <c r="H379" s="33">
        <v>3.99</v>
      </c>
      <c r="I379" s="30" t="s">
        <v>170</v>
      </c>
      <c r="J379" s="18" t="s">
        <v>166</v>
      </c>
      <c r="K379" s="36" t="s">
        <v>166</v>
      </c>
      <c r="L379" s="21"/>
    </row>
    <row r="380" spans="1:12" x14ac:dyDescent="0.3">
      <c r="A380" s="28" t="s">
        <v>1188</v>
      </c>
      <c r="B380" s="36" t="s">
        <v>1189</v>
      </c>
      <c r="C380" s="36" t="s">
        <v>1190</v>
      </c>
      <c r="D380" s="30">
        <v>2</v>
      </c>
      <c r="E380" s="37">
        <v>43</v>
      </c>
      <c r="F380" s="45">
        <v>86</v>
      </c>
      <c r="G380" s="33">
        <v>2.36</v>
      </c>
      <c r="H380" s="33">
        <v>4.72</v>
      </c>
      <c r="I380" s="30" t="s">
        <v>170</v>
      </c>
      <c r="J380" s="18" t="s">
        <v>166</v>
      </c>
      <c r="K380" s="36" t="s">
        <v>166</v>
      </c>
      <c r="L380" s="21"/>
    </row>
    <row r="381" spans="1:12" x14ac:dyDescent="0.3">
      <c r="A381" s="28" t="s">
        <v>1191</v>
      </c>
      <c r="B381" s="36" t="s">
        <v>1192</v>
      </c>
      <c r="C381" s="36" t="s">
        <v>1193</v>
      </c>
      <c r="D381" s="30">
        <v>1</v>
      </c>
      <c r="E381" s="37">
        <v>16.2</v>
      </c>
      <c r="F381" s="45">
        <v>16.2</v>
      </c>
      <c r="G381" s="33">
        <v>0.88</v>
      </c>
      <c r="H381" s="33">
        <v>0.88</v>
      </c>
      <c r="I381" s="30" t="s">
        <v>170</v>
      </c>
      <c r="J381" s="18" t="s">
        <v>166</v>
      </c>
      <c r="K381" s="36" t="s">
        <v>166</v>
      </c>
      <c r="L381" s="21"/>
    </row>
    <row r="382" spans="1:12" x14ac:dyDescent="0.3">
      <c r="A382" s="28" t="s">
        <v>1194</v>
      </c>
      <c r="B382" s="36" t="s">
        <v>1195</v>
      </c>
      <c r="C382" s="36" t="s">
        <v>1196</v>
      </c>
      <c r="D382" s="30">
        <v>1</v>
      </c>
      <c r="E382" s="37">
        <v>19.600000000000001</v>
      </c>
      <c r="F382" s="45">
        <v>19.600000000000001</v>
      </c>
      <c r="G382" s="33">
        <v>1.07</v>
      </c>
      <c r="H382" s="33">
        <v>1.07</v>
      </c>
      <c r="I382" s="30" t="s">
        <v>170</v>
      </c>
      <c r="J382" s="18" t="s">
        <v>166</v>
      </c>
      <c r="K382" s="36" t="s">
        <v>166</v>
      </c>
      <c r="L382" s="21"/>
    </row>
    <row r="383" spans="1:12" x14ac:dyDescent="0.3">
      <c r="A383" s="28" t="s">
        <v>1197</v>
      </c>
      <c r="B383" s="36" t="s">
        <v>1198</v>
      </c>
      <c r="C383" s="36" t="s">
        <v>1199</v>
      </c>
      <c r="D383" s="30">
        <v>1</v>
      </c>
      <c r="E383" s="37">
        <v>19.600000000000001</v>
      </c>
      <c r="F383" s="45">
        <v>19.600000000000001</v>
      </c>
      <c r="G383" s="33">
        <v>1.07</v>
      </c>
      <c r="H383" s="33">
        <v>1.07</v>
      </c>
      <c r="I383" s="30" t="s">
        <v>170</v>
      </c>
      <c r="J383" s="18" t="s">
        <v>166</v>
      </c>
      <c r="K383" s="36" t="s">
        <v>166</v>
      </c>
      <c r="L383" s="21"/>
    </row>
    <row r="384" spans="1:12" x14ac:dyDescent="0.3">
      <c r="A384" s="28" t="s">
        <v>1200</v>
      </c>
      <c r="B384" s="36" t="s">
        <v>1201</v>
      </c>
      <c r="C384" s="36" t="s">
        <v>1202</v>
      </c>
      <c r="D384" s="30">
        <v>1</v>
      </c>
      <c r="E384" s="37">
        <v>6</v>
      </c>
      <c r="F384" s="45">
        <v>6</v>
      </c>
      <c r="G384" s="33">
        <v>0.32</v>
      </c>
      <c r="H384" s="33">
        <v>0.32</v>
      </c>
      <c r="I384" s="30" t="s">
        <v>170</v>
      </c>
      <c r="J384" s="18" t="s">
        <v>166</v>
      </c>
      <c r="K384" s="36" t="s">
        <v>166</v>
      </c>
      <c r="L384" s="21"/>
    </row>
    <row r="385" spans="1:12" x14ac:dyDescent="0.3">
      <c r="A385" s="28" t="s">
        <v>1203</v>
      </c>
      <c r="B385" s="36" t="s">
        <v>1204</v>
      </c>
      <c r="C385" s="36" t="s">
        <v>1205</v>
      </c>
      <c r="D385" s="30">
        <v>1</v>
      </c>
      <c r="E385" s="37">
        <v>16.399999999999999</v>
      </c>
      <c r="F385" s="45">
        <v>16.399999999999999</v>
      </c>
      <c r="G385" s="33">
        <v>0.88</v>
      </c>
      <c r="H385" s="33">
        <v>0.88</v>
      </c>
      <c r="I385" s="30" t="s">
        <v>170</v>
      </c>
      <c r="J385" s="18" t="s">
        <v>166</v>
      </c>
      <c r="K385" s="36" t="s">
        <v>166</v>
      </c>
      <c r="L385" s="21"/>
    </row>
    <row r="386" spans="1:12" x14ac:dyDescent="0.3">
      <c r="A386" s="28" t="s">
        <v>1206</v>
      </c>
      <c r="B386" s="36" t="s">
        <v>1207</v>
      </c>
      <c r="C386" s="36" t="s">
        <v>1208</v>
      </c>
      <c r="D386" s="30">
        <v>1</v>
      </c>
      <c r="E386" s="37">
        <v>16.2</v>
      </c>
      <c r="F386" s="45">
        <v>16.2</v>
      </c>
      <c r="G386" s="33">
        <v>0.88</v>
      </c>
      <c r="H386" s="33">
        <v>0.88</v>
      </c>
      <c r="I386" s="30" t="s">
        <v>170</v>
      </c>
      <c r="J386" s="18" t="s">
        <v>166</v>
      </c>
      <c r="K386" s="36" t="s">
        <v>166</v>
      </c>
      <c r="L386" s="21"/>
    </row>
    <row r="387" spans="1:12" x14ac:dyDescent="0.3">
      <c r="A387" s="28" t="s">
        <v>1209</v>
      </c>
      <c r="B387" s="36" t="s">
        <v>1210</v>
      </c>
      <c r="C387" s="36" t="s">
        <v>1211</v>
      </c>
      <c r="D387" s="30">
        <v>1</v>
      </c>
      <c r="E387" s="37">
        <v>18</v>
      </c>
      <c r="F387" s="45">
        <v>18</v>
      </c>
      <c r="G387" s="33">
        <v>0.98</v>
      </c>
      <c r="H387" s="33">
        <v>0.98</v>
      </c>
      <c r="I387" s="30" t="s">
        <v>170</v>
      </c>
      <c r="J387" s="18" t="s">
        <v>166</v>
      </c>
      <c r="K387" s="36" t="s">
        <v>166</v>
      </c>
      <c r="L387" s="21"/>
    </row>
    <row r="388" spans="1:12" x14ac:dyDescent="0.3">
      <c r="A388" s="28" t="s">
        <v>1212</v>
      </c>
      <c r="B388" s="36" t="s">
        <v>1213</v>
      </c>
      <c r="C388" s="36" t="s">
        <v>1214</v>
      </c>
      <c r="D388" s="30">
        <v>1</v>
      </c>
      <c r="E388" s="37">
        <v>15.3</v>
      </c>
      <c r="F388" s="45">
        <v>15.3</v>
      </c>
      <c r="G388" s="33">
        <v>0.82</v>
      </c>
      <c r="H388" s="33">
        <v>0.82</v>
      </c>
      <c r="I388" s="30" t="s">
        <v>170</v>
      </c>
      <c r="J388" s="18" t="s">
        <v>166</v>
      </c>
      <c r="K388" s="36" t="s">
        <v>166</v>
      </c>
      <c r="L388" s="21"/>
    </row>
    <row r="389" spans="1:12" x14ac:dyDescent="0.3">
      <c r="A389" s="28" t="s">
        <v>1215</v>
      </c>
      <c r="B389" s="36" t="s">
        <v>1216</v>
      </c>
      <c r="C389" s="36" t="s">
        <v>1217</v>
      </c>
      <c r="D389" s="30">
        <v>1</v>
      </c>
      <c r="E389" s="37">
        <v>21.3</v>
      </c>
      <c r="F389" s="45">
        <v>21.3</v>
      </c>
      <c r="G389" s="33">
        <v>1.18</v>
      </c>
      <c r="H389" s="33">
        <v>1.18</v>
      </c>
      <c r="I389" s="30" t="s">
        <v>170</v>
      </c>
      <c r="J389" s="18" t="s">
        <v>166</v>
      </c>
      <c r="K389" s="36" t="s">
        <v>166</v>
      </c>
      <c r="L389" s="21"/>
    </row>
    <row r="390" spans="1:12" x14ac:dyDescent="0.3">
      <c r="A390" s="28" t="s">
        <v>1218</v>
      </c>
      <c r="B390" s="36" t="s">
        <v>1219</v>
      </c>
      <c r="C390" s="36" t="s">
        <v>1220</v>
      </c>
      <c r="D390" s="30">
        <v>1</v>
      </c>
      <c r="E390" s="37">
        <v>6</v>
      </c>
      <c r="F390" s="45">
        <v>6</v>
      </c>
      <c r="G390" s="33">
        <v>0.32</v>
      </c>
      <c r="H390" s="33">
        <v>0.32</v>
      </c>
      <c r="I390" s="30" t="s">
        <v>170</v>
      </c>
      <c r="J390" s="18" t="s">
        <v>166</v>
      </c>
      <c r="K390" s="36" t="s">
        <v>166</v>
      </c>
      <c r="L390" s="21"/>
    </row>
    <row r="391" spans="1:12" x14ac:dyDescent="0.3">
      <c r="A391" s="28" t="s">
        <v>1221</v>
      </c>
      <c r="B391" s="36" t="s">
        <v>1222</v>
      </c>
      <c r="C391" s="36" t="s">
        <v>1223</v>
      </c>
      <c r="D391" s="30">
        <v>1</v>
      </c>
      <c r="E391" s="37">
        <v>13.6</v>
      </c>
      <c r="F391" s="45">
        <v>13.6</v>
      </c>
      <c r="G391" s="33">
        <v>0.73</v>
      </c>
      <c r="H391" s="33">
        <v>0.73</v>
      </c>
      <c r="I391" s="30" t="s">
        <v>170</v>
      </c>
      <c r="J391" s="18" t="s">
        <v>166</v>
      </c>
      <c r="K391" s="36" t="s">
        <v>166</v>
      </c>
      <c r="L391" s="21"/>
    </row>
    <row r="392" spans="1:12" x14ac:dyDescent="0.3">
      <c r="A392" s="28" t="s">
        <v>1224</v>
      </c>
      <c r="B392" s="36" t="s">
        <v>1225</v>
      </c>
      <c r="C392" s="36" t="s">
        <v>1226</v>
      </c>
      <c r="D392" s="30">
        <v>1</v>
      </c>
      <c r="E392" s="37">
        <v>35.6</v>
      </c>
      <c r="F392" s="45">
        <v>35.6</v>
      </c>
      <c r="G392" s="33">
        <v>1.96</v>
      </c>
      <c r="H392" s="33">
        <v>1.96</v>
      </c>
      <c r="I392" s="30" t="s">
        <v>170</v>
      </c>
      <c r="J392" s="18" t="s">
        <v>166</v>
      </c>
      <c r="K392" s="36" t="s">
        <v>166</v>
      </c>
      <c r="L392" s="21"/>
    </row>
    <row r="393" spans="1:12" x14ac:dyDescent="0.3">
      <c r="A393" s="28" t="s">
        <v>1227</v>
      </c>
      <c r="B393" s="36" t="s">
        <v>1228</v>
      </c>
      <c r="C393" s="36" t="s">
        <v>1229</v>
      </c>
      <c r="D393" s="30">
        <v>1</v>
      </c>
      <c r="E393" s="37">
        <v>35.6</v>
      </c>
      <c r="F393" s="45">
        <v>35.6</v>
      </c>
      <c r="G393" s="33">
        <v>1.96</v>
      </c>
      <c r="H393" s="33">
        <v>1.96</v>
      </c>
      <c r="I393" s="30" t="s">
        <v>170</v>
      </c>
      <c r="J393" s="18" t="s">
        <v>166</v>
      </c>
      <c r="K393" s="36" t="s">
        <v>166</v>
      </c>
      <c r="L393" s="21"/>
    </row>
    <row r="394" spans="1:12" x14ac:dyDescent="0.3">
      <c r="A394" s="28" t="s">
        <v>1230</v>
      </c>
      <c r="B394" s="36" t="s">
        <v>1231</v>
      </c>
      <c r="C394" s="36" t="s">
        <v>1232</v>
      </c>
      <c r="D394" s="30">
        <v>3</v>
      </c>
      <c r="E394" s="37">
        <v>31.3</v>
      </c>
      <c r="F394" s="45">
        <v>93.9</v>
      </c>
      <c r="G394" s="33">
        <v>1.71</v>
      </c>
      <c r="H394" s="33">
        <v>5.13</v>
      </c>
      <c r="I394" s="30" t="s">
        <v>170</v>
      </c>
      <c r="J394" s="18" t="s">
        <v>166</v>
      </c>
      <c r="K394" s="36" t="s">
        <v>166</v>
      </c>
      <c r="L394" s="21"/>
    </row>
    <row r="395" spans="1:12" x14ac:dyDescent="0.3">
      <c r="A395" s="28" t="s">
        <v>1233</v>
      </c>
      <c r="B395" s="36" t="s">
        <v>1234</v>
      </c>
      <c r="C395" s="36" t="s">
        <v>1235</v>
      </c>
      <c r="D395" s="30">
        <v>2</v>
      </c>
      <c r="E395" s="37">
        <v>29.9</v>
      </c>
      <c r="F395" s="45">
        <v>59.8</v>
      </c>
      <c r="G395" s="33">
        <v>1.64</v>
      </c>
      <c r="H395" s="33">
        <v>3.28</v>
      </c>
      <c r="I395" s="30" t="s">
        <v>170</v>
      </c>
      <c r="J395" s="18" t="s">
        <v>166</v>
      </c>
      <c r="K395" s="36" t="s">
        <v>166</v>
      </c>
      <c r="L395" s="21"/>
    </row>
    <row r="396" spans="1:12" x14ac:dyDescent="0.3">
      <c r="A396" s="28" t="s">
        <v>1236</v>
      </c>
      <c r="B396" s="36" t="s">
        <v>1237</v>
      </c>
      <c r="C396" s="36" t="s">
        <v>1238</v>
      </c>
      <c r="D396" s="30">
        <v>3</v>
      </c>
      <c r="E396" s="37">
        <v>18.100000000000001</v>
      </c>
      <c r="F396" s="45">
        <v>54.3</v>
      </c>
      <c r="G396" s="33">
        <v>0.99</v>
      </c>
      <c r="H396" s="33">
        <v>2.97</v>
      </c>
      <c r="I396" s="30" t="s">
        <v>170</v>
      </c>
      <c r="J396" s="18" t="s">
        <v>166</v>
      </c>
      <c r="K396" s="36" t="s">
        <v>166</v>
      </c>
      <c r="L396" s="21"/>
    </row>
    <row r="397" spans="1:12" x14ac:dyDescent="0.3">
      <c r="A397" s="28" t="s">
        <v>1239</v>
      </c>
      <c r="B397" s="36" t="s">
        <v>1240</v>
      </c>
      <c r="C397" s="36" t="s">
        <v>1241</v>
      </c>
      <c r="D397" s="30">
        <v>3</v>
      </c>
      <c r="E397" s="37">
        <v>18.2</v>
      </c>
      <c r="F397" s="45">
        <v>54.6</v>
      </c>
      <c r="G397" s="33">
        <v>0.99</v>
      </c>
      <c r="H397" s="33">
        <v>2.97</v>
      </c>
      <c r="I397" s="30" t="s">
        <v>170</v>
      </c>
      <c r="J397" s="18" t="s">
        <v>166</v>
      </c>
      <c r="K397" s="36" t="s">
        <v>166</v>
      </c>
      <c r="L397" s="21"/>
    </row>
    <row r="398" spans="1:12" x14ac:dyDescent="0.3">
      <c r="A398" s="28" t="s">
        <v>1242</v>
      </c>
      <c r="B398" s="36" t="s">
        <v>1243</v>
      </c>
      <c r="C398" s="36" t="s">
        <v>1244</v>
      </c>
      <c r="D398" s="30">
        <v>2</v>
      </c>
      <c r="E398" s="37">
        <v>5.0999999999999996</v>
      </c>
      <c r="F398" s="45">
        <v>10.199999999999999</v>
      </c>
      <c r="G398" s="33">
        <v>0.26</v>
      </c>
      <c r="H398" s="33">
        <v>0.52</v>
      </c>
      <c r="I398" s="30" t="s">
        <v>170</v>
      </c>
      <c r="J398" s="18" t="s">
        <v>166</v>
      </c>
      <c r="K398" s="36" t="s">
        <v>166</v>
      </c>
      <c r="L398" s="21"/>
    </row>
    <row r="399" spans="1:12" x14ac:dyDescent="0.3">
      <c r="A399" s="28" t="s">
        <v>1245</v>
      </c>
      <c r="B399" s="36" t="s">
        <v>1246</v>
      </c>
      <c r="C399" s="36" t="s">
        <v>1247</v>
      </c>
      <c r="D399" s="30">
        <v>4</v>
      </c>
      <c r="E399" s="37">
        <v>23.7</v>
      </c>
      <c r="F399" s="45">
        <v>94.8</v>
      </c>
      <c r="G399" s="33">
        <v>1.18</v>
      </c>
      <c r="H399" s="33">
        <v>4.72</v>
      </c>
      <c r="I399" s="30" t="s">
        <v>170</v>
      </c>
      <c r="J399" s="18" t="s">
        <v>166</v>
      </c>
      <c r="K399" s="36" t="s">
        <v>166</v>
      </c>
      <c r="L399" s="21"/>
    </row>
    <row r="400" spans="1:12" x14ac:dyDescent="0.3">
      <c r="A400" s="28" t="s">
        <v>1248</v>
      </c>
      <c r="B400" s="36" t="s">
        <v>1249</v>
      </c>
      <c r="C400" s="36" t="s">
        <v>1250</v>
      </c>
      <c r="D400" s="30">
        <v>4</v>
      </c>
      <c r="E400" s="37">
        <v>23.7</v>
      </c>
      <c r="F400" s="45">
        <v>94.8</v>
      </c>
      <c r="G400" s="33">
        <v>1.18</v>
      </c>
      <c r="H400" s="33">
        <v>4.72</v>
      </c>
      <c r="I400" s="30" t="s">
        <v>170</v>
      </c>
      <c r="J400" s="18" t="s">
        <v>166</v>
      </c>
      <c r="K400" s="36" t="s">
        <v>166</v>
      </c>
      <c r="L400" s="21"/>
    </row>
    <row r="401" spans="1:12" x14ac:dyDescent="0.3">
      <c r="A401" s="28" t="s">
        <v>1251</v>
      </c>
      <c r="B401" s="36" t="s">
        <v>1252</v>
      </c>
      <c r="C401" s="36" t="s">
        <v>1253</v>
      </c>
      <c r="D401" s="30">
        <v>1</v>
      </c>
      <c r="E401" s="37">
        <v>29.3</v>
      </c>
      <c r="F401" s="45">
        <v>29.3</v>
      </c>
      <c r="G401" s="33">
        <v>1.43</v>
      </c>
      <c r="H401" s="33">
        <v>1.43</v>
      </c>
      <c r="I401" s="30" t="s">
        <v>170</v>
      </c>
      <c r="J401" s="18" t="s">
        <v>166</v>
      </c>
      <c r="K401" s="36" t="s">
        <v>166</v>
      </c>
      <c r="L401" s="21"/>
    </row>
    <row r="402" spans="1:12" x14ac:dyDescent="0.3">
      <c r="A402" s="28" t="s">
        <v>1254</v>
      </c>
      <c r="B402" s="36" t="s">
        <v>1255</v>
      </c>
      <c r="C402" s="36" t="s">
        <v>1256</v>
      </c>
      <c r="D402" s="30">
        <v>1</v>
      </c>
      <c r="E402" s="37">
        <v>29.3</v>
      </c>
      <c r="F402" s="45">
        <v>29.3</v>
      </c>
      <c r="G402" s="33">
        <v>1.43</v>
      </c>
      <c r="H402" s="33">
        <v>1.43</v>
      </c>
      <c r="I402" s="30" t="s">
        <v>170</v>
      </c>
      <c r="J402" s="18" t="s">
        <v>166</v>
      </c>
      <c r="K402" s="36" t="s">
        <v>166</v>
      </c>
      <c r="L402" s="21"/>
    </row>
    <row r="403" spans="1:12" x14ac:dyDescent="0.3">
      <c r="A403" s="28" t="s">
        <v>1257</v>
      </c>
      <c r="B403" s="36" t="s">
        <v>1258</v>
      </c>
      <c r="C403" s="36" t="s">
        <v>1259</v>
      </c>
      <c r="D403" s="30">
        <v>3</v>
      </c>
      <c r="E403" s="37">
        <v>31.2</v>
      </c>
      <c r="F403" s="45">
        <v>93.6</v>
      </c>
      <c r="G403" s="33">
        <v>1.54</v>
      </c>
      <c r="H403" s="33">
        <v>4.62</v>
      </c>
      <c r="I403" s="30" t="s">
        <v>170</v>
      </c>
      <c r="J403" s="18" t="s">
        <v>166</v>
      </c>
      <c r="K403" s="36" t="s">
        <v>166</v>
      </c>
      <c r="L403" s="21"/>
    </row>
    <row r="404" spans="1:12" x14ac:dyDescent="0.3">
      <c r="A404" s="28" t="s">
        <v>1260</v>
      </c>
      <c r="B404" s="36" t="s">
        <v>1261</v>
      </c>
      <c r="C404" s="36" t="s">
        <v>1262</v>
      </c>
      <c r="D404" s="30">
        <v>3</v>
      </c>
      <c r="E404" s="37">
        <v>31.2</v>
      </c>
      <c r="F404" s="45">
        <v>93.6</v>
      </c>
      <c r="G404" s="33">
        <v>1.54</v>
      </c>
      <c r="H404" s="33">
        <v>4.62</v>
      </c>
      <c r="I404" s="30" t="s">
        <v>170</v>
      </c>
      <c r="J404" s="18" t="s">
        <v>166</v>
      </c>
      <c r="K404" s="36" t="s">
        <v>166</v>
      </c>
      <c r="L404" s="21"/>
    </row>
    <row r="405" spans="1:12" x14ac:dyDescent="0.3">
      <c r="A405" s="28" t="s">
        <v>1263</v>
      </c>
      <c r="B405" s="36" t="s">
        <v>1264</v>
      </c>
      <c r="C405" s="36" t="s">
        <v>1265</v>
      </c>
      <c r="D405" s="30">
        <v>1</v>
      </c>
      <c r="E405" s="37">
        <v>18</v>
      </c>
      <c r="F405" s="45">
        <v>18</v>
      </c>
      <c r="G405" s="33">
        <v>0.89</v>
      </c>
      <c r="H405" s="33">
        <v>0.89</v>
      </c>
      <c r="I405" s="30" t="s">
        <v>170</v>
      </c>
      <c r="J405" s="18" t="s">
        <v>166</v>
      </c>
      <c r="K405" s="36" t="s">
        <v>166</v>
      </c>
      <c r="L405" s="21"/>
    </row>
    <row r="406" spans="1:12" x14ac:dyDescent="0.3">
      <c r="A406" s="28" t="s">
        <v>1266</v>
      </c>
      <c r="B406" s="36" t="s">
        <v>1267</v>
      </c>
      <c r="C406" s="36" t="s">
        <v>1268</v>
      </c>
      <c r="D406" s="30">
        <v>1</v>
      </c>
      <c r="E406" s="37">
        <v>18</v>
      </c>
      <c r="F406" s="45">
        <v>18</v>
      </c>
      <c r="G406" s="33">
        <v>0.89</v>
      </c>
      <c r="H406" s="33">
        <v>0.89</v>
      </c>
      <c r="I406" s="30" t="s">
        <v>170</v>
      </c>
      <c r="J406" s="18" t="s">
        <v>166</v>
      </c>
      <c r="K406" s="36" t="s">
        <v>166</v>
      </c>
      <c r="L406" s="21"/>
    </row>
    <row r="407" spans="1:12" x14ac:dyDescent="0.3">
      <c r="A407" s="28" t="s">
        <v>1269</v>
      </c>
      <c r="B407" s="36" t="s">
        <v>1270</v>
      </c>
      <c r="C407" s="36" t="s">
        <v>1271</v>
      </c>
      <c r="D407" s="30">
        <v>56</v>
      </c>
      <c r="E407" s="37">
        <v>24.3</v>
      </c>
      <c r="F407" s="45">
        <v>1360.8</v>
      </c>
      <c r="G407" s="33">
        <v>0.94</v>
      </c>
      <c r="H407" s="33">
        <v>52.64</v>
      </c>
      <c r="I407" s="30" t="s">
        <v>170</v>
      </c>
      <c r="J407" s="18" t="s">
        <v>166</v>
      </c>
      <c r="K407" s="36" t="s">
        <v>166</v>
      </c>
      <c r="L407" s="21"/>
    </row>
    <row r="408" spans="1:12" x14ac:dyDescent="0.3">
      <c r="A408" s="28" t="s">
        <v>1272</v>
      </c>
      <c r="B408" s="36" t="s">
        <v>1273</v>
      </c>
      <c r="C408" s="36" t="s">
        <v>1274</v>
      </c>
      <c r="D408" s="30">
        <v>1</v>
      </c>
      <c r="E408" s="37">
        <v>164.1</v>
      </c>
      <c r="F408" s="50">
        <v>164.1</v>
      </c>
      <c r="G408" s="33">
        <v>5.78</v>
      </c>
      <c r="H408" s="33">
        <v>5.78</v>
      </c>
      <c r="I408" s="30" t="s">
        <v>170</v>
      </c>
      <c r="J408" s="18" t="s">
        <v>166</v>
      </c>
      <c r="K408" s="36" t="s">
        <v>166</v>
      </c>
      <c r="L408" s="21"/>
    </row>
    <row r="409" spans="1:12" x14ac:dyDescent="0.3">
      <c r="A409" s="28" t="s">
        <v>1275</v>
      </c>
      <c r="B409" s="36" t="s">
        <v>1276</v>
      </c>
      <c r="C409" s="36" t="s">
        <v>1277</v>
      </c>
      <c r="D409" s="30">
        <v>1</v>
      </c>
      <c r="E409" s="37">
        <v>165.7</v>
      </c>
      <c r="F409" s="50">
        <v>165.7</v>
      </c>
      <c r="G409" s="33">
        <v>5.83</v>
      </c>
      <c r="H409" s="33">
        <v>5.83</v>
      </c>
      <c r="I409" s="30" t="s">
        <v>170</v>
      </c>
      <c r="J409" s="18" t="s">
        <v>166</v>
      </c>
      <c r="K409" s="36" t="s">
        <v>166</v>
      </c>
      <c r="L409" s="21"/>
    </row>
    <row r="410" spans="1:12" x14ac:dyDescent="0.3">
      <c r="A410" s="28" t="s">
        <v>1278</v>
      </c>
      <c r="B410" s="36" t="s">
        <v>1279</v>
      </c>
      <c r="C410" s="36" t="s">
        <v>1280</v>
      </c>
      <c r="D410" s="30">
        <v>1</v>
      </c>
      <c r="E410" s="37">
        <v>164.1</v>
      </c>
      <c r="F410" s="50">
        <v>164.1</v>
      </c>
      <c r="G410" s="33">
        <v>5.78</v>
      </c>
      <c r="H410" s="33">
        <v>5.78</v>
      </c>
      <c r="I410" s="30" t="s">
        <v>170</v>
      </c>
      <c r="J410" s="18" t="s">
        <v>166</v>
      </c>
      <c r="K410" s="36" t="s">
        <v>166</v>
      </c>
      <c r="L410" s="21"/>
    </row>
    <row r="411" spans="1:12" x14ac:dyDescent="0.3">
      <c r="A411" s="28" t="s">
        <v>1281</v>
      </c>
      <c r="B411" s="36" t="s">
        <v>1282</v>
      </c>
      <c r="C411" s="36" t="s">
        <v>1283</v>
      </c>
      <c r="D411" s="30">
        <v>6</v>
      </c>
      <c r="E411" s="37">
        <v>168.2</v>
      </c>
      <c r="F411" s="50">
        <v>1009.2</v>
      </c>
      <c r="G411" s="33">
        <v>5.9</v>
      </c>
      <c r="H411" s="33">
        <v>35.4</v>
      </c>
      <c r="I411" s="30" t="s">
        <v>170</v>
      </c>
      <c r="J411" s="18" t="s">
        <v>166</v>
      </c>
      <c r="K411" s="36" t="s">
        <v>166</v>
      </c>
      <c r="L411" s="21"/>
    </row>
    <row r="412" spans="1:12" x14ac:dyDescent="0.3">
      <c r="A412" s="28" t="s">
        <v>1284</v>
      </c>
      <c r="B412" s="36" t="s">
        <v>1285</v>
      </c>
      <c r="C412" s="36" t="s">
        <v>1286</v>
      </c>
      <c r="D412" s="30">
        <v>4</v>
      </c>
      <c r="E412" s="37">
        <v>90.1</v>
      </c>
      <c r="F412" s="50">
        <v>360.4</v>
      </c>
      <c r="G412" s="33">
        <v>3.41</v>
      </c>
      <c r="H412" s="33">
        <v>13.64</v>
      </c>
      <c r="I412" s="30" t="s">
        <v>170</v>
      </c>
      <c r="J412" s="18" t="s">
        <v>166</v>
      </c>
      <c r="K412" s="36" t="s">
        <v>166</v>
      </c>
      <c r="L412" s="21"/>
    </row>
    <row r="413" spans="1:12" x14ac:dyDescent="0.3">
      <c r="A413" s="28" t="s">
        <v>1287</v>
      </c>
      <c r="B413" s="36" t="s">
        <v>1288</v>
      </c>
      <c r="C413" s="36" t="s">
        <v>1289</v>
      </c>
      <c r="D413" s="30">
        <v>3</v>
      </c>
      <c r="E413" s="37">
        <v>88</v>
      </c>
      <c r="F413" s="50">
        <v>264</v>
      </c>
      <c r="G413" s="33">
        <v>3.33</v>
      </c>
      <c r="H413" s="33">
        <v>9.99</v>
      </c>
      <c r="I413" s="30" t="s">
        <v>170</v>
      </c>
      <c r="J413" s="18" t="s">
        <v>166</v>
      </c>
      <c r="K413" s="36" t="s">
        <v>166</v>
      </c>
      <c r="L413" s="21"/>
    </row>
    <row r="414" spans="1:12" x14ac:dyDescent="0.3">
      <c r="A414" s="28" t="s">
        <v>1290</v>
      </c>
      <c r="B414" s="36" t="s">
        <v>1291</v>
      </c>
      <c r="C414" s="36" t="s">
        <v>1292</v>
      </c>
      <c r="D414" s="30">
        <v>14</v>
      </c>
      <c r="E414" s="37">
        <v>93.5</v>
      </c>
      <c r="F414" s="50">
        <v>1309</v>
      </c>
      <c r="G414" s="33">
        <v>3.54</v>
      </c>
      <c r="H414" s="33">
        <v>49.56</v>
      </c>
      <c r="I414" s="30" t="s">
        <v>170</v>
      </c>
      <c r="J414" s="18" t="s">
        <v>166</v>
      </c>
      <c r="K414" s="36" t="s">
        <v>166</v>
      </c>
      <c r="L414" s="21"/>
    </row>
    <row r="415" spans="1:12" x14ac:dyDescent="0.3">
      <c r="A415" s="28" t="s">
        <v>1293</v>
      </c>
      <c r="B415" s="36" t="s">
        <v>1294</v>
      </c>
      <c r="C415" s="36" t="s">
        <v>1295</v>
      </c>
      <c r="D415" s="30">
        <v>1</v>
      </c>
      <c r="E415" s="37">
        <v>109.8</v>
      </c>
      <c r="F415" s="50">
        <v>109.8</v>
      </c>
      <c r="G415" s="33">
        <v>4.0999999999999996</v>
      </c>
      <c r="H415" s="33">
        <v>4.0999999999999996</v>
      </c>
      <c r="I415" s="30" t="s">
        <v>170</v>
      </c>
      <c r="J415" s="18" t="s">
        <v>166</v>
      </c>
      <c r="K415" s="36" t="s">
        <v>166</v>
      </c>
      <c r="L415" s="21"/>
    </row>
    <row r="416" spans="1:12" x14ac:dyDescent="0.3">
      <c r="A416" s="28" t="s">
        <v>1296</v>
      </c>
      <c r="B416" s="36" t="s">
        <v>1297</v>
      </c>
      <c r="C416" s="36" t="s">
        <v>1298</v>
      </c>
      <c r="D416" s="30">
        <v>5</v>
      </c>
      <c r="E416" s="37">
        <v>109.8</v>
      </c>
      <c r="F416" s="50">
        <v>549</v>
      </c>
      <c r="G416" s="33">
        <v>4.0999999999999996</v>
      </c>
      <c r="H416" s="33">
        <v>20.5</v>
      </c>
      <c r="I416" s="30" t="s">
        <v>170</v>
      </c>
      <c r="J416" s="18" t="s">
        <v>166</v>
      </c>
      <c r="K416" s="36" t="s">
        <v>166</v>
      </c>
      <c r="L416" s="21"/>
    </row>
    <row r="417" spans="1:12" x14ac:dyDescent="0.3">
      <c r="A417" s="28" t="s">
        <v>1299</v>
      </c>
      <c r="B417" s="36" t="s">
        <v>1300</v>
      </c>
      <c r="C417" s="36" t="s">
        <v>1301</v>
      </c>
      <c r="D417" s="30">
        <v>1</v>
      </c>
      <c r="E417" s="37">
        <v>110.2</v>
      </c>
      <c r="F417" s="50">
        <v>110.2</v>
      </c>
      <c r="G417" s="33">
        <v>4.12</v>
      </c>
      <c r="H417" s="33">
        <v>4.12</v>
      </c>
      <c r="I417" s="30" t="s">
        <v>170</v>
      </c>
      <c r="J417" s="18" t="s">
        <v>166</v>
      </c>
      <c r="K417" s="36" t="s">
        <v>166</v>
      </c>
      <c r="L417" s="21"/>
    </row>
    <row r="418" spans="1:12" x14ac:dyDescent="0.3">
      <c r="A418" s="28" t="s">
        <v>1302</v>
      </c>
      <c r="B418" s="36" t="s">
        <v>1303</v>
      </c>
      <c r="C418" s="36" t="s">
        <v>1304</v>
      </c>
      <c r="D418" s="30">
        <v>36</v>
      </c>
      <c r="E418" s="37">
        <v>108.6</v>
      </c>
      <c r="F418" s="50">
        <v>3909.6</v>
      </c>
      <c r="G418" s="33">
        <v>4.05</v>
      </c>
      <c r="H418" s="33">
        <v>145.80000000000001</v>
      </c>
      <c r="I418" s="30" t="s">
        <v>170</v>
      </c>
      <c r="J418" s="18" t="s">
        <v>166</v>
      </c>
      <c r="K418" s="36" t="s">
        <v>166</v>
      </c>
      <c r="L418" s="21"/>
    </row>
    <row r="419" spans="1:12" x14ac:dyDescent="0.3">
      <c r="A419" s="28" t="s">
        <v>1305</v>
      </c>
      <c r="B419" s="36" t="s">
        <v>1306</v>
      </c>
      <c r="C419" s="36" t="s">
        <v>1307</v>
      </c>
      <c r="D419" s="30">
        <v>7</v>
      </c>
      <c r="E419" s="37">
        <v>109.3</v>
      </c>
      <c r="F419" s="50">
        <v>765.1</v>
      </c>
      <c r="G419" s="33">
        <v>4.07</v>
      </c>
      <c r="H419" s="33">
        <v>28.49</v>
      </c>
      <c r="I419" s="30" t="s">
        <v>170</v>
      </c>
      <c r="J419" s="18" t="s">
        <v>166</v>
      </c>
      <c r="K419" s="36" t="s">
        <v>166</v>
      </c>
      <c r="L419" s="21"/>
    </row>
    <row r="420" spans="1:12" x14ac:dyDescent="0.3">
      <c r="A420" s="28" t="s">
        <v>1308</v>
      </c>
      <c r="B420" s="36" t="s">
        <v>1309</v>
      </c>
      <c r="C420" s="36" t="s">
        <v>1310</v>
      </c>
      <c r="D420" s="30">
        <v>12</v>
      </c>
      <c r="E420" s="37">
        <v>102.9</v>
      </c>
      <c r="F420" s="50">
        <v>1234.8</v>
      </c>
      <c r="G420" s="33">
        <v>3.84</v>
      </c>
      <c r="H420" s="33">
        <v>46.08</v>
      </c>
      <c r="I420" s="30" t="s">
        <v>170</v>
      </c>
      <c r="J420" s="18" t="s">
        <v>166</v>
      </c>
      <c r="K420" s="36" t="s">
        <v>166</v>
      </c>
      <c r="L420" s="21"/>
    </row>
    <row r="421" spans="1:12" x14ac:dyDescent="0.3">
      <c r="A421" s="28" t="s">
        <v>1311</v>
      </c>
      <c r="B421" s="36" t="s">
        <v>1312</v>
      </c>
      <c r="C421" s="36" t="s">
        <v>1313</v>
      </c>
      <c r="D421" s="30">
        <v>2</v>
      </c>
      <c r="E421" s="37">
        <v>103.7</v>
      </c>
      <c r="F421" s="50">
        <v>207.4</v>
      </c>
      <c r="G421" s="33">
        <v>3.87</v>
      </c>
      <c r="H421" s="33">
        <v>7.74</v>
      </c>
      <c r="I421" s="30" t="s">
        <v>170</v>
      </c>
      <c r="J421" s="18" t="s">
        <v>166</v>
      </c>
      <c r="K421" s="36" t="s">
        <v>166</v>
      </c>
      <c r="L421" s="21"/>
    </row>
    <row r="422" spans="1:12" x14ac:dyDescent="0.3">
      <c r="A422" s="28" t="s">
        <v>1314</v>
      </c>
      <c r="B422" s="36" t="s">
        <v>1315</v>
      </c>
      <c r="C422" s="36" t="s">
        <v>1316</v>
      </c>
      <c r="D422" s="30">
        <v>1</v>
      </c>
      <c r="E422" s="37">
        <v>109</v>
      </c>
      <c r="F422" s="50">
        <v>109</v>
      </c>
      <c r="G422" s="33">
        <v>4.05</v>
      </c>
      <c r="H422" s="33">
        <v>4.05</v>
      </c>
      <c r="I422" s="30" t="s">
        <v>170</v>
      </c>
      <c r="J422" s="18" t="s">
        <v>166</v>
      </c>
      <c r="K422" s="36" t="s">
        <v>166</v>
      </c>
      <c r="L422" s="21"/>
    </row>
    <row r="423" spans="1:12" x14ac:dyDescent="0.3">
      <c r="A423" s="28" t="s">
        <v>1317</v>
      </c>
      <c r="B423" s="36" t="s">
        <v>1318</v>
      </c>
      <c r="C423" s="36" t="s">
        <v>1319</v>
      </c>
      <c r="D423" s="30">
        <v>5</v>
      </c>
      <c r="E423" s="37">
        <v>109</v>
      </c>
      <c r="F423" s="50">
        <v>545</v>
      </c>
      <c r="G423" s="33">
        <v>4.05</v>
      </c>
      <c r="H423" s="33">
        <v>20.25</v>
      </c>
      <c r="I423" s="30" t="s">
        <v>170</v>
      </c>
      <c r="J423" s="18" t="s">
        <v>166</v>
      </c>
      <c r="K423" s="36" t="s">
        <v>166</v>
      </c>
      <c r="L423" s="21"/>
    </row>
    <row r="424" spans="1:12" x14ac:dyDescent="0.3">
      <c r="A424" s="28" t="s">
        <v>1320</v>
      </c>
      <c r="B424" s="36" t="s">
        <v>1321</v>
      </c>
      <c r="C424" s="36" t="s">
        <v>1322</v>
      </c>
      <c r="D424" s="30">
        <v>1</v>
      </c>
      <c r="E424" s="37">
        <v>20.9</v>
      </c>
      <c r="F424" s="50">
        <v>20.9</v>
      </c>
      <c r="G424" s="33">
        <v>0.78</v>
      </c>
      <c r="H424" s="33">
        <v>0.78</v>
      </c>
      <c r="I424" s="30" t="s">
        <v>170</v>
      </c>
      <c r="J424" s="18" t="s">
        <v>166</v>
      </c>
      <c r="K424" s="36" t="s">
        <v>166</v>
      </c>
      <c r="L424" s="21"/>
    </row>
    <row r="425" spans="1:12" x14ac:dyDescent="0.3">
      <c r="A425" s="28" t="s">
        <v>1323</v>
      </c>
      <c r="B425" s="36" t="s">
        <v>1324</v>
      </c>
      <c r="C425" s="36" t="s">
        <v>1325</v>
      </c>
      <c r="D425" s="30">
        <v>1</v>
      </c>
      <c r="E425" s="37">
        <v>21.2</v>
      </c>
      <c r="F425" s="50">
        <v>21.2</v>
      </c>
      <c r="G425" s="33">
        <v>0.77</v>
      </c>
      <c r="H425" s="33">
        <v>0.77</v>
      </c>
      <c r="I425" s="30" t="s">
        <v>170</v>
      </c>
      <c r="J425" s="18" t="s">
        <v>166</v>
      </c>
      <c r="K425" s="36" t="s">
        <v>166</v>
      </c>
      <c r="L425" s="21"/>
    </row>
    <row r="426" spans="1:12" x14ac:dyDescent="0.3">
      <c r="A426" s="28" t="s">
        <v>1326</v>
      </c>
      <c r="B426" s="36" t="s">
        <v>1327</v>
      </c>
      <c r="C426" s="36" t="s">
        <v>1328</v>
      </c>
      <c r="D426" s="30">
        <v>5</v>
      </c>
      <c r="E426" s="37">
        <v>21.2</v>
      </c>
      <c r="F426" s="50">
        <v>106</v>
      </c>
      <c r="G426" s="33">
        <v>0.77</v>
      </c>
      <c r="H426" s="33">
        <v>3.85</v>
      </c>
      <c r="I426" s="30" t="s">
        <v>170</v>
      </c>
      <c r="J426" s="18" t="s">
        <v>166</v>
      </c>
      <c r="K426" s="36" t="s">
        <v>166</v>
      </c>
      <c r="L426" s="21"/>
    </row>
    <row r="427" spans="1:12" x14ac:dyDescent="0.3">
      <c r="A427" s="28" t="s">
        <v>1329</v>
      </c>
      <c r="B427" s="36" t="s">
        <v>1330</v>
      </c>
      <c r="C427" s="36" t="s">
        <v>1331</v>
      </c>
      <c r="D427" s="30">
        <v>1</v>
      </c>
      <c r="E427" s="37">
        <v>90.4</v>
      </c>
      <c r="F427" s="45">
        <v>90.4</v>
      </c>
      <c r="G427" s="33">
        <v>5.46</v>
      </c>
      <c r="H427" s="33">
        <v>5.46</v>
      </c>
      <c r="I427" s="30" t="s">
        <v>170</v>
      </c>
      <c r="J427" s="18" t="s">
        <v>166</v>
      </c>
      <c r="K427" s="36" t="s">
        <v>166</v>
      </c>
      <c r="L427" s="21"/>
    </row>
    <row r="428" spans="1:12" x14ac:dyDescent="0.3">
      <c r="A428" s="28" t="s">
        <v>1332</v>
      </c>
      <c r="B428" s="36" t="s">
        <v>1333</v>
      </c>
      <c r="C428" s="36" t="s">
        <v>1334</v>
      </c>
      <c r="D428" s="30">
        <v>1</v>
      </c>
      <c r="E428" s="37">
        <v>109</v>
      </c>
      <c r="F428" s="45">
        <v>109</v>
      </c>
      <c r="G428" s="33">
        <v>6.58</v>
      </c>
      <c r="H428" s="33">
        <v>6.58</v>
      </c>
      <c r="I428" s="30" t="s">
        <v>170</v>
      </c>
      <c r="J428" s="18" t="s">
        <v>166</v>
      </c>
      <c r="K428" s="36" t="s">
        <v>166</v>
      </c>
      <c r="L428" s="21"/>
    </row>
    <row r="429" spans="1:12" x14ac:dyDescent="0.3">
      <c r="A429" s="28" t="s">
        <v>1335</v>
      </c>
      <c r="B429" s="36" t="s">
        <v>1336</v>
      </c>
      <c r="C429" s="36" t="s">
        <v>1337</v>
      </c>
      <c r="D429" s="30">
        <v>1</v>
      </c>
      <c r="E429" s="37">
        <v>73.099999999999994</v>
      </c>
      <c r="F429" s="45">
        <v>73.099999999999994</v>
      </c>
      <c r="G429" s="33">
        <v>4.43</v>
      </c>
      <c r="H429" s="33">
        <v>4.43</v>
      </c>
      <c r="I429" s="30" t="s">
        <v>170</v>
      </c>
      <c r="J429" s="18" t="s">
        <v>166</v>
      </c>
      <c r="K429" s="36" t="s">
        <v>166</v>
      </c>
      <c r="L429" s="21"/>
    </row>
    <row r="430" spans="1:12" x14ac:dyDescent="0.3">
      <c r="A430" s="28" t="s">
        <v>1338</v>
      </c>
      <c r="B430" s="36" t="s">
        <v>1339</v>
      </c>
      <c r="C430" s="36" t="s">
        <v>1340</v>
      </c>
      <c r="D430" s="30">
        <v>10</v>
      </c>
      <c r="E430" s="37">
        <v>3.5</v>
      </c>
      <c r="F430" s="45">
        <v>35</v>
      </c>
      <c r="G430" s="33">
        <v>0.15</v>
      </c>
      <c r="H430" s="33">
        <v>1.5</v>
      </c>
      <c r="I430" s="30" t="s">
        <v>170</v>
      </c>
      <c r="J430" s="18" t="s">
        <v>166</v>
      </c>
      <c r="K430" s="36" t="s">
        <v>166</v>
      </c>
      <c r="L430" s="21"/>
    </row>
    <row r="431" spans="1:12" x14ac:dyDescent="0.3">
      <c r="A431" s="28" t="s">
        <v>1341</v>
      </c>
      <c r="B431" s="36" t="s">
        <v>1342</v>
      </c>
      <c r="C431" s="36" t="s">
        <v>1343</v>
      </c>
      <c r="D431" s="30">
        <v>18</v>
      </c>
      <c r="E431" s="37">
        <v>5.0999999999999996</v>
      </c>
      <c r="F431" s="45">
        <v>91.8</v>
      </c>
      <c r="G431" s="33">
        <v>0.22</v>
      </c>
      <c r="H431" s="33">
        <v>3.96</v>
      </c>
      <c r="I431" s="30" t="s">
        <v>170</v>
      </c>
      <c r="J431" s="18" t="s">
        <v>166</v>
      </c>
      <c r="K431" s="36" t="s">
        <v>166</v>
      </c>
      <c r="L431" s="21"/>
    </row>
    <row r="432" spans="1:12" x14ac:dyDescent="0.3">
      <c r="A432" s="28" t="s">
        <v>1344</v>
      </c>
      <c r="B432" s="36" t="s">
        <v>1345</v>
      </c>
      <c r="C432" s="36" t="s">
        <v>1346</v>
      </c>
      <c r="D432" s="30">
        <v>20</v>
      </c>
      <c r="E432" s="37">
        <v>1</v>
      </c>
      <c r="F432" s="45">
        <v>20</v>
      </c>
      <c r="G432" s="33">
        <v>0.05</v>
      </c>
      <c r="H432" s="33">
        <v>1</v>
      </c>
      <c r="I432" s="30" t="s">
        <v>170</v>
      </c>
      <c r="J432" s="18" t="s">
        <v>166</v>
      </c>
      <c r="K432" s="36" t="s">
        <v>166</v>
      </c>
      <c r="L432" s="21"/>
    </row>
    <row r="433" spans="1:12" x14ac:dyDescent="0.3">
      <c r="A433" s="28" t="s">
        <v>1347</v>
      </c>
      <c r="B433" s="36" t="s">
        <v>1348</v>
      </c>
      <c r="C433" s="36" t="s">
        <v>1349</v>
      </c>
      <c r="D433" s="30">
        <v>24</v>
      </c>
      <c r="E433" s="37">
        <v>0.5</v>
      </c>
      <c r="F433" s="45">
        <v>12</v>
      </c>
      <c r="G433" s="33">
        <v>0.02</v>
      </c>
      <c r="H433" s="33">
        <v>0.48</v>
      </c>
      <c r="I433" s="30" t="s">
        <v>170</v>
      </c>
      <c r="J433" s="18" t="s">
        <v>166</v>
      </c>
      <c r="K433" s="36" t="s">
        <v>166</v>
      </c>
      <c r="L433" s="21"/>
    </row>
    <row r="434" spans="1:12" x14ac:dyDescent="0.3">
      <c r="A434" s="28" t="s">
        <v>1350</v>
      </c>
      <c r="B434" s="36" t="s">
        <v>1351</v>
      </c>
      <c r="C434" s="36" t="s">
        <v>1352</v>
      </c>
      <c r="D434" s="30">
        <v>5</v>
      </c>
      <c r="E434" s="37">
        <v>212.7</v>
      </c>
      <c r="F434" s="32">
        <v>1063.5</v>
      </c>
      <c r="G434" s="33">
        <v>7.42</v>
      </c>
      <c r="H434" s="33">
        <v>37.1</v>
      </c>
      <c r="I434" s="30" t="s">
        <v>170</v>
      </c>
      <c r="J434" s="18" t="s">
        <v>166</v>
      </c>
      <c r="K434" s="36" t="s">
        <v>166</v>
      </c>
      <c r="L434" s="35"/>
    </row>
    <row r="435" spans="1:12" x14ac:dyDescent="0.3">
      <c r="A435" s="28" t="s">
        <v>1353</v>
      </c>
      <c r="B435" s="36" t="s">
        <v>1354</v>
      </c>
      <c r="C435" s="36" t="s">
        <v>1355</v>
      </c>
      <c r="D435" s="30">
        <v>5</v>
      </c>
      <c r="E435" s="37">
        <v>148.5</v>
      </c>
      <c r="F435" s="32">
        <v>742.5</v>
      </c>
      <c r="G435" s="33">
        <v>5.2</v>
      </c>
      <c r="H435" s="33">
        <v>26</v>
      </c>
      <c r="I435" s="30" t="s">
        <v>170</v>
      </c>
      <c r="J435" s="18" t="s">
        <v>166</v>
      </c>
      <c r="K435" s="36" t="s">
        <v>166</v>
      </c>
      <c r="L435" s="35"/>
    </row>
    <row r="436" spans="1:12" x14ac:dyDescent="0.3">
      <c r="A436" s="28" t="s">
        <v>1356</v>
      </c>
      <c r="B436" s="36" t="s">
        <v>1357</v>
      </c>
      <c r="C436" s="36" t="s">
        <v>1358</v>
      </c>
      <c r="D436" s="30">
        <v>8</v>
      </c>
      <c r="E436" s="37">
        <v>156.80000000000001</v>
      </c>
      <c r="F436" s="32">
        <v>1254.4000000000001</v>
      </c>
      <c r="G436" s="33">
        <v>5.48</v>
      </c>
      <c r="H436" s="33">
        <v>43.84</v>
      </c>
      <c r="I436" s="30" t="s">
        <v>170</v>
      </c>
      <c r="J436" s="18" t="s">
        <v>166</v>
      </c>
      <c r="K436" s="36" t="s">
        <v>166</v>
      </c>
      <c r="L436" s="35"/>
    </row>
    <row r="437" spans="1:12" x14ac:dyDescent="0.3">
      <c r="A437" s="28" t="s">
        <v>1359</v>
      </c>
      <c r="B437" s="36" t="s">
        <v>1360</v>
      </c>
      <c r="C437" s="36" t="s">
        <v>1361</v>
      </c>
      <c r="D437" s="30">
        <v>2</v>
      </c>
      <c r="E437" s="37">
        <v>156.1</v>
      </c>
      <c r="F437" s="32">
        <v>312.2</v>
      </c>
      <c r="G437" s="33">
        <v>5.46</v>
      </c>
      <c r="H437" s="33">
        <v>10.92</v>
      </c>
      <c r="I437" s="30" t="s">
        <v>170</v>
      </c>
      <c r="J437" s="18" t="s">
        <v>166</v>
      </c>
      <c r="K437" s="36" t="s">
        <v>166</v>
      </c>
      <c r="L437" s="35"/>
    </row>
    <row r="438" spans="1:12" x14ac:dyDescent="0.3">
      <c r="A438" s="28" t="s">
        <v>1362</v>
      </c>
      <c r="B438" s="36" t="s">
        <v>1363</v>
      </c>
      <c r="C438" s="36" t="s">
        <v>1364</v>
      </c>
      <c r="D438" s="30">
        <v>2</v>
      </c>
      <c r="E438" s="37">
        <v>181.6</v>
      </c>
      <c r="F438" s="32">
        <v>363.2</v>
      </c>
      <c r="G438" s="33">
        <v>6.32</v>
      </c>
      <c r="H438" s="33">
        <v>12.64</v>
      </c>
      <c r="I438" s="30" t="s">
        <v>170</v>
      </c>
      <c r="J438" s="18" t="s">
        <v>166</v>
      </c>
      <c r="K438" s="36" t="s">
        <v>166</v>
      </c>
      <c r="L438" s="35"/>
    </row>
    <row r="439" spans="1:12" x14ac:dyDescent="0.3">
      <c r="A439" s="28" t="s">
        <v>1365</v>
      </c>
      <c r="B439" s="36" t="s">
        <v>1366</v>
      </c>
      <c r="C439" s="36" t="s">
        <v>1367</v>
      </c>
      <c r="D439" s="30">
        <v>14</v>
      </c>
      <c r="E439" s="37">
        <v>191.7</v>
      </c>
      <c r="F439" s="32">
        <v>2683.8</v>
      </c>
      <c r="G439" s="33">
        <v>6.71</v>
      </c>
      <c r="H439" s="33">
        <v>93.94</v>
      </c>
      <c r="I439" s="30" t="s">
        <v>170</v>
      </c>
      <c r="J439" s="18" t="s">
        <v>166</v>
      </c>
      <c r="K439" s="36" t="s">
        <v>166</v>
      </c>
      <c r="L439" s="35"/>
    </row>
    <row r="440" spans="1:12" x14ac:dyDescent="0.3">
      <c r="A440" s="28" t="s">
        <v>1368</v>
      </c>
      <c r="B440" s="36" t="s">
        <v>1369</v>
      </c>
      <c r="C440" s="36" t="s">
        <v>1370</v>
      </c>
      <c r="D440" s="30">
        <v>4</v>
      </c>
      <c r="E440" s="37">
        <v>183.2</v>
      </c>
      <c r="F440" s="32">
        <v>732.8</v>
      </c>
      <c r="G440" s="33">
        <v>6.43</v>
      </c>
      <c r="H440" s="33">
        <v>25.72</v>
      </c>
      <c r="I440" s="30" t="s">
        <v>170</v>
      </c>
      <c r="J440" s="18" t="s">
        <v>166</v>
      </c>
      <c r="K440" s="36" t="s">
        <v>166</v>
      </c>
      <c r="L440" s="35"/>
    </row>
    <row r="441" spans="1:12" x14ac:dyDescent="0.3">
      <c r="A441" s="28" t="s">
        <v>1371</v>
      </c>
      <c r="B441" s="36" t="s">
        <v>1372</v>
      </c>
      <c r="C441" s="36" t="s">
        <v>1373</v>
      </c>
      <c r="D441" s="30">
        <v>3</v>
      </c>
      <c r="E441" s="37">
        <v>339.7</v>
      </c>
      <c r="F441" s="32">
        <v>1019.1</v>
      </c>
      <c r="G441" s="33">
        <v>8.84</v>
      </c>
      <c r="H441" s="33">
        <v>26.52</v>
      </c>
      <c r="I441" s="30" t="s">
        <v>170</v>
      </c>
      <c r="J441" s="18" t="s">
        <v>166</v>
      </c>
      <c r="K441" s="36" t="s">
        <v>166</v>
      </c>
      <c r="L441" s="35"/>
    </row>
    <row r="442" spans="1:12" x14ac:dyDescent="0.3">
      <c r="A442" s="28" t="s">
        <v>1374</v>
      </c>
      <c r="B442" s="36" t="s">
        <v>1375</v>
      </c>
      <c r="C442" s="36" t="s">
        <v>1376</v>
      </c>
      <c r="D442" s="30">
        <v>2</v>
      </c>
      <c r="E442" s="37">
        <v>189.5</v>
      </c>
      <c r="F442" s="32">
        <v>379</v>
      </c>
      <c r="G442" s="33">
        <v>5.08</v>
      </c>
      <c r="H442" s="33">
        <v>10.16</v>
      </c>
      <c r="I442" s="30" t="s">
        <v>170</v>
      </c>
      <c r="J442" s="18" t="s">
        <v>166</v>
      </c>
      <c r="K442" s="36" t="s">
        <v>166</v>
      </c>
      <c r="L442" s="35"/>
    </row>
    <row r="443" spans="1:12" x14ac:dyDescent="0.3">
      <c r="A443" s="28" t="s">
        <v>1377</v>
      </c>
      <c r="B443" s="36" t="s">
        <v>1378</v>
      </c>
      <c r="C443" s="36" t="s">
        <v>1379</v>
      </c>
      <c r="D443" s="30">
        <v>2</v>
      </c>
      <c r="E443" s="37">
        <v>188.4</v>
      </c>
      <c r="F443" s="32">
        <v>376.8</v>
      </c>
      <c r="G443" s="33">
        <v>5.05</v>
      </c>
      <c r="H443" s="33">
        <v>10.1</v>
      </c>
      <c r="I443" s="30" t="s">
        <v>170</v>
      </c>
      <c r="J443" s="18" t="s">
        <v>166</v>
      </c>
      <c r="K443" s="36" t="s">
        <v>166</v>
      </c>
      <c r="L443" s="35"/>
    </row>
    <row r="444" spans="1:12" x14ac:dyDescent="0.3">
      <c r="A444" s="28" t="s">
        <v>1380</v>
      </c>
      <c r="B444" s="36" t="s">
        <v>1381</v>
      </c>
      <c r="C444" s="36" t="s">
        <v>1382</v>
      </c>
      <c r="D444" s="30">
        <v>4</v>
      </c>
      <c r="E444" s="37">
        <v>128.5</v>
      </c>
      <c r="F444" s="32">
        <v>514</v>
      </c>
      <c r="G444" s="33">
        <v>3.46</v>
      </c>
      <c r="H444" s="33">
        <v>13.84</v>
      </c>
      <c r="I444" s="30" t="s">
        <v>170</v>
      </c>
      <c r="J444" s="18" t="s">
        <v>166</v>
      </c>
      <c r="K444" s="36" t="s">
        <v>166</v>
      </c>
      <c r="L444" s="35"/>
    </row>
    <row r="445" spans="1:12" x14ac:dyDescent="0.3">
      <c r="A445" s="28" t="s">
        <v>1383</v>
      </c>
      <c r="B445" s="36" t="s">
        <v>1384</v>
      </c>
      <c r="C445" s="36" t="s">
        <v>1385</v>
      </c>
      <c r="D445" s="30">
        <v>2</v>
      </c>
      <c r="E445" s="37">
        <v>275.5</v>
      </c>
      <c r="F445" s="32">
        <v>551</v>
      </c>
      <c r="G445" s="33">
        <v>7.35</v>
      </c>
      <c r="H445" s="33">
        <v>14.7</v>
      </c>
      <c r="I445" s="30" t="s">
        <v>170</v>
      </c>
      <c r="J445" s="18" t="s">
        <v>166</v>
      </c>
      <c r="K445" s="36" t="s">
        <v>166</v>
      </c>
      <c r="L445" s="35"/>
    </row>
    <row r="446" spans="1:12" x14ac:dyDescent="0.3">
      <c r="A446" s="28" t="s">
        <v>1386</v>
      </c>
      <c r="B446" s="36" t="s">
        <v>1387</v>
      </c>
      <c r="C446" s="36" t="s">
        <v>1388</v>
      </c>
      <c r="D446" s="30">
        <v>8</v>
      </c>
      <c r="E446" s="37">
        <v>324.60000000000002</v>
      </c>
      <c r="F446" s="32">
        <v>2596.8000000000002</v>
      </c>
      <c r="G446" s="33">
        <v>8.65</v>
      </c>
      <c r="H446" s="33">
        <v>69.2</v>
      </c>
      <c r="I446" s="30" t="s">
        <v>170</v>
      </c>
      <c r="J446" s="18" t="s">
        <v>166</v>
      </c>
      <c r="K446" s="36" t="s">
        <v>166</v>
      </c>
      <c r="L446" s="35"/>
    </row>
    <row r="447" spans="1:12" x14ac:dyDescent="0.3">
      <c r="A447" s="28" t="s">
        <v>1389</v>
      </c>
      <c r="B447" s="36" t="s">
        <v>1390</v>
      </c>
      <c r="C447" s="36" t="s">
        <v>1391</v>
      </c>
      <c r="D447" s="30">
        <v>1</v>
      </c>
      <c r="E447" s="37">
        <v>538.4</v>
      </c>
      <c r="F447" s="32">
        <v>538.4</v>
      </c>
      <c r="G447" s="33">
        <v>11.79</v>
      </c>
      <c r="H447" s="33">
        <v>11.79</v>
      </c>
      <c r="I447" s="30" t="s">
        <v>170</v>
      </c>
      <c r="J447" s="18" t="s">
        <v>166</v>
      </c>
      <c r="K447" s="36" t="s">
        <v>166</v>
      </c>
      <c r="L447" s="35"/>
    </row>
    <row r="448" spans="1:12" x14ac:dyDescent="0.3">
      <c r="A448" s="28" t="s">
        <v>1392</v>
      </c>
      <c r="B448" s="36" t="s">
        <v>1393</v>
      </c>
      <c r="C448" s="36" t="s">
        <v>1394</v>
      </c>
      <c r="D448" s="30">
        <v>1</v>
      </c>
      <c r="E448" s="37">
        <v>505</v>
      </c>
      <c r="F448" s="32">
        <v>505</v>
      </c>
      <c r="G448" s="33">
        <v>11.21</v>
      </c>
      <c r="H448" s="33">
        <v>11.21</v>
      </c>
      <c r="I448" s="30" t="s">
        <v>170</v>
      </c>
      <c r="J448" s="18" t="s">
        <v>166</v>
      </c>
      <c r="K448" s="36" t="s">
        <v>166</v>
      </c>
      <c r="L448" s="35"/>
    </row>
    <row r="449" spans="1:12" x14ac:dyDescent="0.3">
      <c r="A449" s="28" t="s">
        <v>1395</v>
      </c>
      <c r="B449" s="36" t="s">
        <v>1396</v>
      </c>
      <c r="C449" s="36" t="s">
        <v>1397</v>
      </c>
      <c r="D449" s="30">
        <v>1</v>
      </c>
      <c r="E449" s="37">
        <v>504.2</v>
      </c>
      <c r="F449" s="32">
        <v>504.2</v>
      </c>
      <c r="G449" s="33">
        <v>11.19</v>
      </c>
      <c r="H449" s="33">
        <v>11.19</v>
      </c>
      <c r="I449" s="30" t="s">
        <v>170</v>
      </c>
      <c r="J449" s="18" t="s">
        <v>166</v>
      </c>
      <c r="K449" s="36" t="s">
        <v>166</v>
      </c>
      <c r="L449" s="35"/>
    </row>
    <row r="450" spans="1:12" x14ac:dyDescent="0.3">
      <c r="A450" s="28" t="s">
        <v>1398</v>
      </c>
      <c r="B450" s="36" t="s">
        <v>1399</v>
      </c>
      <c r="C450" s="36" t="s">
        <v>1400</v>
      </c>
      <c r="D450" s="30">
        <v>1</v>
      </c>
      <c r="E450" s="37">
        <v>504.3</v>
      </c>
      <c r="F450" s="32">
        <v>504.3</v>
      </c>
      <c r="G450" s="33">
        <v>11.19</v>
      </c>
      <c r="H450" s="33">
        <v>11.19</v>
      </c>
      <c r="I450" s="30" t="s">
        <v>170</v>
      </c>
      <c r="J450" s="18" t="s">
        <v>166</v>
      </c>
      <c r="K450" s="36" t="s">
        <v>166</v>
      </c>
      <c r="L450" s="35"/>
    </row>
    <row r="451" spans="1:12" x14ac:dyDescent="0.3">
      <c r="A451" s="28" t="s">
        <v>1401</v>
      </c>
      <c r="B451" s="36" t="s">
        <v>1402</v>
      </c>
      <c r="C451" s="36" t="s">
        <v>1403</v>
      </c>
      <c r="D451" s="30">
        <v>1</v>
      </c>
      <c r="E451" s="37">
        <v>510.6</v>
      </c>
      <c r="F451" s="32">
        <v>510.6</v>
      </c>
      <c r="G451" s="33">
        <v>11.33</v>
      </c>
      <c r="H451" s="33">
        <v>11.33</v>
      </c>
      <c r="I451" s="30" t="s">
        <v>170</v>
      </c>
      <c r="J451" s="18" t="s">
        <v>166</v>
      </c>
      <c r="K451" s="36" t="s">
        <v>166</v>
      </c>
      <c r="L451" s="35"/>
    </row>
    <row r="452" spans="1:12" x14ac:dyDescent="0.3">
      <c r="A452" s="28" t="s">
        <v>1404</v>
      </c>
      <c r="B452" s="36" t="s">
        <v>1405</v>
      </c>
      <c r="C452" s="36" t="s">
        <v>1406</v>
      </c>
      <c r="D452" s="30">
        <v>5</v>
      </c>
      <c r="E452" s="37">
        <v>515.5</v>
      </c>
      <c r="F452" s="32">
        <v>2577.5</v>
      </c>
      <c r="G452" s="33">
        <v>11.42</v>
      </c>
      <c r="H452" s="33">
        <v>57.1</v>
      </c>
      <c r="I452" s="30" t="s">
        <v>170</v>
      </c>
      <c r="J452" s="18" t="s">
        <v>166</v>
      </c>
      <c r="K452" s="36" t="s">
        <v>166</v>
      </c>
      <c r="L452" s="35"/>
    </row>
    <row r="453" spans="1:12" x14ac:dyDescent="0.3">
      <c r="A453" s="28" t="s">
        <v>1407</v>
      </c>
      <c r="B453" s="36" t="s">
        <v>1408</v>
      </c>
      <c r="C453" s="36" t="s">
        <v>1409</v>
      </c>
      <c r="D453" s="30">
        <v>1</v>
      </c>
      <c r="E453" s="37">
        <v>572.79999999999995</v>
      </c>
      <c r="F453" s="32">
        <v>572.79999999999995</v>
      </c>
      <c r="G453" s="33">
        <v>12.73</v>
      </c>
      <c r="H453" s="33">
        <v>12.73</v>
      </c>
      <c r="I453" s="30" t="s">
        <v>170</v>
      </c>
      <c r="J453" s="18" t="s">
        <v>166</v>
      </c>
      <c r="K453" s="36" t="s">
        <v>166</v>
      </c>
      <c r="L453" s="35"/>
    </row>
    <row r="454" spans="1:12" x14ac:dyDescent="0.3">
      <c r="A454" s="28" t="s">
        <v>1410</v>
      </c>
      <c r="B454" s="36" t="s">
        <v>1411</v>
      </c>
      <c r="C454" s="36" t="s">
        <v>1412</v>
      </c>
      <c r="D454" s="30">
        <v>7</v>
      </c>
      <c r="E454" s="37">
        <v>266</v>
      </c>
      <c r="F454" s="32">
        <v>1862</v>
      </c>
      <c r="G454" s="33">
        <v>9.94</v>
      </c>
      <c r="H454" s="33">
        <v>69.58</v>
      </c>
      <c r="I454" s="30" t="s">
        <v>170</v>
      </c>
      <c r="J454" s="18" t="s">
        <v>166</v>
      </c>
      <c r="K454" s="36" t="s">
        <v>166</v>
      </c>
      <c r="L454" s="35"/>
    </row>
    <row r="455" spans="1:12" x14ac:dyDescent="0.3">
      <c r="A455" s="28" t="s">
        <v>1413</v>
      </c>
      <c r="B455" s="36" t="s">
        <v>1414</v>
      </c>
      <c r="C455" s="36" t="s">
        <v>1415</v>
      </c>
      <c r="D455" s="30">
        <v>1</v>
      </c>
      <c r="E455" s="37">
        <v>252.5</v>
      </c>
      <c r="F455" s="32">
        <v>252.5</v>
      </c>
      <c r="G455" s="33">
        <v>9.4499999999999993</v>
      </c>
      <c r="H455" s="33">
        <v>9.4499999999999993</v>
      </c>
      <c r="I455" s="30" t="s">
        <v>170</v>
      </c>
      <c r="J455" s="18" t="s">
        <v>166</v>
      </c>
      <c r="K455" s="36" t="s">
        <v>166</v>
      </c>
      <c r="L455" s="35"/>
    </row>
    <row r="456" spans="1:12" x14ac:dyDescent="0.3">
      <c r="A456" s="28" t="s">
        <v>1416</v>
      </c>
      <c r="B456" s="36" t="s">
        <v>1417</v>
      </c>
      <c r="C456" s="36" t="s">
        <v>1418</v>
      </c>
      <c r="D456" s="30">
        <v>1</v>
      </c>
      <c r="E456" s="37">
        <v>268.2</v>
      </c>
      <c r="F456" s="32">
        <v>268.2</v>
      </c>
      <c r="G456" s="33">
        <v>9.8699999999999992</v>
      </c>
      <c r="H456" s="33">
        <v>9.8699999999999992</v>
      </c>
      <c r="I456" s="30" t="s">
        <v>165</v>
      </c>
      <c r="J456" s="18" t="s">
        <v>166</v>
      </c>
      <c r="K456" s="36" t="s">
        <v>166</v>
      </c>
      <c r="L456" s="35"/>
    </row>
    <row r="457" spans="1:12" x14ac:dyDescent="0.3">
      <c r="A457" s="28" t="s">
        <v>1419</v>
      </c>
      <c r="B457" s="36" t="s">
        <v>1420</v>
      </c>
      <c r="C457" s="36" t="s">
        <v>1421</v>
      </c>
      <c r="D457" s="30">
        <v>1</v>
      </c>
      <c r="E457" s="37">
        <v>316.3</v>
      </c>
      <c r="F457" s="32">
        <v>316.3</v>
      </c>
      <c r="G457" s="33">
        <v>11.72</v>
      </c>
      <c r="H457" s="33">
        <v>11.72</v>
      </c>
      <c r="I457" s="30" t="s">
        <v>170</v>
      </c>
      <c r="J457" s="18" t="s">
        <v>166</v>
      </c>
      <c r="K457" s="36" t="s">
        <v>166</v>
      </c>
      <c r="L457" s="35"/>
    </row>
    <row r="458" spans="1:12" x14ac:dyDescent="0.3">
      <c r="A458" s="28" t="s">
        <v>1422</v>
      </c>
      <c r="B458" s="36" t="s">
        <v>1423</v>
      </c>
      <c r="C458" s="36" t="s">
        <v>1424</v>
      </c>
      <c r="D458" s="30">
        <v>1</v>
      </c>
      <c r="E458" s="37">
        <v>316.3</v>
      </c>
      <c r="F458" s="32">
        <v>316.3</v>
      </c>
      <c r="G458" s="33">
        <v>11.72</v>
      </c>
      <c r="H458" s="33">
        <v>11.72</v>
      </c>
      <c r="I458" s="30" t="s">
        <v>170</v>
      </c>
      <c r="J458" s="18" t="s">
        <v>166</v>
      </c>
      <c r="K458" s="36" t="s">
        <v>166</v>
      </c>
      <c r="L458" s="35"/>
    </row>
    <row r="459" spans="1:12" x14ac:dyDescent="0.3">
      <c r="A459" s="28" t="s">
        <v>1425</v>
      </c>
      <c r="B459" s="36" t="s">
        <v>1426</v>
      </c>
      <c r="C459" s="36" t="s">
        <v>1427</v>
      </c>
      <c r="D459" s="30">
        <v>1</v>
      </c>
      <c r="E459" s="37">
        <v>211.3</v>
      </c>
      <c r="F459" s="32">
        <v>211.3</v>
      </c>
      <c r="G459" s="33">
        <v>7.84</v>
      </c>
      <c r="H459" s="33">
        <v>7.84</v>
      </c>
      <c r="I459" s="30" t="s">
        <v>170</v>
      </c>
      <c r="J459" s="18" t="s">
        <v>166</v>
      </c>
      <c r="K459" s="36" t="s">
        <v>166</v>
      </c>
      <c r="L459" s="35"/>
    </row>
    <row r="460" spans="1:12" x14ac:dyDescent="0.3">
      <c r="A460" s="28" t="s">
        <v>1428</v>
      </c>
      <c r="B460" s="36" t="s">
        <v>1429</v>
      </c>
      <c r="C460" s="36" t="s">
        <v>1430</v>
      </c>
      <c r="D460" s="30">
        <v>1</v>
      </c>
      <c r="E460" s="37">
        <v>211.3</v>
      </c>
      <c r="F460" s="32">
        <v>211.3</v>
      </c>
      <c r="G460" s="33">
        <v>7.84</v>
      </c>
      <c r="H460" s="33">
        <v>7.84</v>
      </c>
      <c r="I460" s="30" t="s">
        <v>170</v>
      </c>
      <c r="J460" s="18" t="s">
        <v>166</v>
      </c>
      <c r="K460" s="36" t="s">
        <v>166</v>
      </c>
      <c r="L460" s="35"/>
    </row>
    <row r="461" spans="1:12" x14ac:dyDescent="0.3">
      <c r="A461" s="28" t="s">
        <v>1431</v>
      </c>
      <c r="B461" s="36" t="s">
        <v>1432</v>
      </c>
      <c r="C461" s="36" t="s">
        <v>1433</v>
      </c>
      <c r="D461" s="30">
        <v>2</v>
      </c>
      <c r="E461" s="37">
        <v>225.4</v>
      </c>
      <c r="F461" s="32">
        <v>450.8</v>
      </c>
      <c r="G461" s="33">
        <v>8.4</v>
      </c>
      <c r="H461" s="33">
        <v>16.8</v>
      </c>
      <c r="I461" s="30" t="s">
        <v>170</v>
      </c>
      <c r="J461" s="18" t="s">
        <v>166</v>
      </c>
      <c r="K461" s="36" t="s">
        <v>166</v>
      </c>
      <c r="L461" s="35"/>
    </row>
    <row r="462" spans="1:12" x14ac:dyDescent="0.3">
      <c r="A462" s="28" t="s">
        <v>1434</v>
      </c>
      <c r="B462" s="36" t="s">
        <v>1435</v>
      </c>
      <c r="C462" s="36" t="s">
        <v>1436</v>
      </c>
      <c r="D462" s="30">
        <v>2</v>
      </c>
      <c r="E462" s="37">
        <v>225.4</v>
      </c>
      <c r="F462" s="32">
        <v>450.8</v>
      </c>
      <c r="G462" s="33">
        <v>8.4</v>
      </c>
      <c r="H462" s="33">
        <v>16.8</v>
      </c>
      <c r="I462" s="30" t="s">
        <v>170</v>
      </c>
      <c r="J462" s="18" t="s">
        <v>166</v>
      </c>
      <c r="K462" s="36" t="s">
        <v>166</v>
      </c>
      <c r="L462" s="35"/>
    </row>
    <row r="463" spans="1:12" x14ac:dyDescent="0.3">
      <c r="A463" s="28" t="s">
        <v>1437</v>
      </c>
      <c r="B463" s="36" t="s">
        <v>1438</v>
      </c>
      <c r="C463" s="36" t="s">
        <v>1439</v>
      </c>
      <c r="D463" s="30">
        <v>1</v>
      </c>
      <c r="E463" s="37">
        <v>264.8</v>
      </c>
      <c r="F463" s="32">
        <v>264.8</v>
      </c>
      <c r="G463" s="33">
        <v>9.84</v>
      </c>
      <c r="H463" s="33">
        <v>9.84</v>
      </c>
      <c r="I463" s="30" t="s">
        <v>170</v>
      </c>
      <c r="J463" s="18" t="s">
        <v>166</v>
      </c>
      <c r="K463" s="36" t="s">
        <v>166</v>
      </c>
      <c r="L463" s="35"/>
    </row>
    <row r="464" spans="1:12" x14ac:dyDescent="0.3">
      <c r="A464" s="28" t="s">
        <v>1440</v>
      </c>
      <c r="B464" s="36" t="s">
        <v>1441</v>
      </c>
      <c r="C464" s="36" t="s">
        <v>1442</v>
      </c>
      <c r="D464" s="30">
        <v>1</v>
      </c>
      <c r="E464" s="37">
        <v>264.2</v>
      </c>
      <c r="F464" s="32">
        <v>264.2</v>
      </c>
      <c r="G464" s="33">
        <v>9.7200000000000006</v>
      </c>
      <c r="H464" s="33">
        <v>9.7200000000000006</v>
      </c>
      <c r="I464" s="30" t="s">
        <v>170</v>
      </c>
      <c r="J464" s="18" t="s">
        <v>166</v>
      </c>
      <c r="K464" s="36" t="s">
        <v>166</v>
      </c>
      <c r="L464" s="35"/>
    </row>
    <row r="465" spans="1:12" x14ac:dyDescent="0.3">
      <c r="A465" s="28" t="s">
        <v>1443</v>
      </c>
      <c r="B465" s="36" t="s">
        <v>1444</v>
      </c>
      <c r="C465" s="36" t="s">
        <v>1445</v>
      </c>
      <c r="D465" s="30">
        <v>1</v>
      </c>
      <c r="E465" s="37">
        <v>273.60000000000002</v>
      </c>
      <c r="F465" s="32">
        <v>273.60000000000002</v>
      </c>
      <c r="G465" s="33">
        <v>7.21</v>
      </c>
      <c r="H465" s="33">
        <v>7.21</v>
      </c>
      <c r="I465" s="30" t="s">
        <v>170</v>
      </c>
      <c r="J465" s="18" t="s">
        <v>166</v>
      </c>
      <c r="K465" s="36" t="s">
        <v>166</v>
      </c>
      <c r="L465" s="35"/>
    </row>
    <row r="466" spans="1:12" x14ac:dyDescent="0.3">
      <c r="A466" s="28" t="s">
        <v>1446</v>
      </c>
      <c r="B466" s="36" t="s">
        <v>1447</v>
      </c>
      <c r="C466" s="36" t="s">
        <v>1448</v>
      </c>
      <c r="D466" s="30">
        <v>1</v>
      </c>
      <c r="E466" s="37">
        <v>274.60000000000002</v>
      </c>
      <c r="F466" s="32">
        <v>274.60000000000002</v>
      </c>
      <c r="G466" s="33">
        <v>7.25</v>
      </c>
      <c r="H466" s="33">
        <v>7.25</v>
      </c>
      <c r="I466" s="30" t="s">
        <v>170</v>
      </c>
      <c r="J466" s="18" t="s">
        <v>166</v>
      </c>
      <c r="K466" s="36" t="s">
        <v>166</v>
      </c>
      <c r="L466" s="35"/>
    </row>
    <row r="467" spans="1:12" x14ac:dyDescent="0.3">
      <c r="A467" s="28" t="s">
        <v>1449</v>
      </c>
      <c r="B467" s="36" t="s">
        <v>1450</v>
      </c>
      <c r="C467" s="36" t="s">
        <v>1451</v>
      </c>
      <c r="D467" s="30">
        <v>1</v>
      </c>
      <c r="E467" s="37">
        <v>261.7</v>
      </c>
      <c r="F467" s="32">
        <v>261.7</v>
      </c>
      <c r="G467" s="33">
        <v>6.92</v>
      </c>
      <c r="H467" s="33">
        <v>6.92</v>
      </c>
      <c r="I467" s="30" t="s">
        <v>170</v>
      </c>
      <c r="J467" s="18" t="s">
        <v>166</v>
      </c>
      <c r="K467" s="36" t="s">
        <v>166</v>
      </c>
      <c r="L467" s="35"/>
    </row>
    <row r="468" spans="1:12" x14ac:dyDescent="0.3">
      <c r="A468" s="28" t="s">
        <v>1452</v>
      </c>
      <c r="B468" s="36" t="s">
        <v>1453</v>
      </c>
      <c r="C468" s="36" t="s">
        <v>1454</v>
      </c>
      <c r="D468" s="30">
        <v>1</v>
      </c>
      <c r="E468" s="37">
        <v>259.7</v>
      </c>
      <c r="F468" s="32">
        <v>259.7</v>
      </c>
      <c r="G468" s="33">
        <v>6.85</v>
      </c>
      <c r="H468" s="33">
        <v>6.85</v>
      </c>
      <c r="I468" s="30" t="s">
        <v>170</v>
      </c>
      <c r="J468" s="18" t="s">
        <v>166</v>
      </c>
      <c r="K468" s="36" t="s">
        <v>166</v>
      </c>
      <c r="L468" s="35"/>
    </row>
    <row r="469" spans="1:12" x14ac:dyDescent="0.3">
      <c r="A469" s="28" t="s">
        <v>1455</v>
      </c>
      <c r="B469" s="36" t="s">
        <v>1456</v>
      </c>
      <c r="C469" s="36" t="s">
        <v>1457</v>
      </c>
      <c r="D469" s="30">
        <v>1</v>
      </c>
      <c r="E469" s="37">
        <v>274.60000000000002</v>
      </c>
      <c r="F469" s="32">
        <v>274.60000000000002</v>
      </c>
      <c r="G469" s="33">
        <v>7.25</v>
      </c>
      <c r="H469" s="33">
        <v>7.25</v>
      </c>
      <c r="I469" s="30" t="s">
        <v>170</v>
      </c>
      <c r="J469" s="18" t="s">
        <v>166</v>
      </c>
      <c r="K469" s="36" t="s">
        <v>166</v>
      </c>
      <c r="L469" s="35"/>
    </row>
    <row r="470" spans="1:12" x14ac:dyDescent="0.3">
      <c r="A470" s="28" t="s">
        <v>1458</v>
      </c>
      <c r="B470" s="36" t="s">
        <v>1459</v>
      </c>
      <c r="C470" s="36" t="s">
        <v>1460</v>
      </c>
      <c r="D470" s="30">
        <v>1</v>
      </c>
      <c r="E470" s="37">
        <v>274.60000000000002</v>
      </c>
      <c r="F470" s="32">
        <v>274.60000000000002</v>
      </c>
      <c r="G470" s="33">
        <v>7.25</v>
      </c>
      <c r="H470" s="33">
        <v>7.25</v>
      </c>
      <c r="I470" s="30" t="s">
        <v>170</v>
      </c>
      <c r="J470" s="18" t="s">
        <v>166</v>
      </c>
      <c r="K470" s="36" t="s">
        <v>166</v>
      </c>
      <c r="L470" s="35"/>
    </row>
    <row r="471" spans="1:12" x14ac:dyDescent="0.3">
      <c r="A471" s="28" t="s">
        <v>1461</v>
      </c>
      <c r="B471" s="36" t="s">
        <v>1462</v>
      </c>
      <c r="C471" s="36" t="s">
        <v>1463</v>
      </c>
      <c r="D471" s="30">
        <v>1</v>
      </c>
      <c r="E471" s="37">
        <v>274.60000000000002</v>
      </c>
      <c r="F471" s="32">
        <v>274.60000000000002</v>
      </c>
      <c r="G471" s="33">
        <v>7.25</v>
      </c>
      <c r="H471" s="33">
        <v>7.25</v>
      </c>
      <c r="I471" s="30" t="s">
        <v>170</v>
      </c>
      <c r="J471" s="18" t="s">
        <v>166</v>
      </c>
      <c r="K471" s="36" t="s">
        <v>166</v>
      </c>
      <c r="L471" s="35"/>
    </row>
    <row r="472" spans="1:12" x14ac:dyDescent="0.3">
      <c r="A472" s="28" t="s">
        <v>1464</v>
      </c>
      <c r="B472" s="36" t="s">
        <v>1465</v>
      </c>
      <c r="C472" s="36" t="s">
        <v>1466</v>
      </c>
      <c r="D472" s="30">
        <v>1</v>
      </c>
      <c r="E472" s="37">
        <v>274.60000000000002</v>
      </c>
      <c r="F472" s="32">
        <v>274.60000000000002</v>
      </c>
      <c r="G472" s="33">
        <v>7.25</v>
      </c>
      <c r="H472" s="33">
        <v>7.25</v>
      </c>
      <c r="I472" s="30" t="s">
        <v>170</v>
      </c>
      <c r="J472" s="18" t="s">
        <v>166</v>
      </c>
      <c r="K472" s="36" t="s">
        <v>166</v>
      </c>
      <c r="L472" s="35"/>
    </row>
    <row r="473" spans="1:12" x14ac:dyDescent="0.3">
      <c r="A473" s="28" t="s">
        <v>1467</v>
      </c>
      <c r="B473" s="36" t="s">
        <v>1468</v>
      </c>
      <c r="C473" s="36" t="s">
        <v>1469</v>
      </c>
      <c r="D473" s="30">
        <v>1</v>
      </c>
      <c r="E473" s="37">
        <v>274.60000000000002</v>
      </c>
      <c r="F473" s="32">
        <v>274.60000000000002</v>
      </c>
      <c r="G473" s="33">
        <v>7.25</v>
      </c>
      <c r="H473" s="33">
        <v>7.25</v>
      </c>
      <c r="I473" s="30" t="s">
        <v>170</v>
      </c>
      <c r="J473" s="18" t="s">
        <v>166</v>
      </c>
      <c r="K473" s="36" t="s">
        <v>166</v>
      </c>
      <c r="L473" s="35"/>
    </row>
    <row r="474" spans="1:12" x14ac:dyDescent="0.3">
      <c r="A474" s="28" t="s">
        <v>1470</v>
      </c>
      <c r="B474" s="36" t="s">
        <v>1471</v>
      </c>
      <c r="C474" s="36" t="s">
        <v>1472</v>
      </c>
      <c r="D474" s="30">
        <v>1</v>
      </c>
      <c r="E474" s="37">
        <v>325.39999999999998</v>
      </c>
      <c r="F474" s="32">
        <v>325.39999999999998</v>
      </c>
      <c r="G474" s="33">
        <v>8.56</v>
      </c>
      <c r="H474" s="33">
        <v>8.56</v>
      </c>
      <c r="I474" s="30" t="s">
        <v>170</v>
      </c>
      <c r="J474" s="18" t="s">
        <v>166</v>
      </c>
      <c r="K474" s="36" t="s">
        <v>166</v>
      </c>
      <c r="L474" s="35"/>
    </row>
    <row r="475" spans="1:12" x14ac:dyDescent="0.3">
      <c r="A475" s="28" t="s">
        <v>1473</v>
      </c>
      <c r="B475" s="36" t="s">
        <v>1474</v>
      </c>
      <c r="C475" s="36" t="s">
        <v>1475</v>
      </c>
      <c r="D475" s="30">
        <v>1</v>
      </c>
      <c r="E475" s="37">
        <v>241.1</v>
      </c>
      <c r="F475" s="32">
        <v>241.1</v>
      </c>
      <c r="G475" s="33">
        <v>8.0299999999999994</v>
      </c>
      <c r="H475" s="33">
        <v>8.0299999999999994</v>
      </c>
      <c r="I475" s="30" t="s">
        <v>170</v>
      </c>
      <c r="J475" s="18" t="s">
        <v>166</v>
      </c>
      <c r="K475" s="36" t="s">
        <v>166</v>
      </c>
      <c r="L475" s="35"/>
    </row>
    <row r="476" spans="1:12" x14ac:dyDescent="0.3">
      <c r="A476" s="28" t="s">
        <v>1476</v>
      </c>
      <c r="B476" s="36" t="s">
        <v>1477</v>
      </c>
      <c r="C476" s="36" t="s">
        <v>1478</v>
      </c>
      <c r="D476" s="30">
        <v>6</v>
      </c>
      <c r="E476" s="37">
        <v>241.5</v>
      </c>
      <c r="F476" s="32">
        <v>1449</v>
      </c>
      <c r="G476" s="33">
        <v>8.1</v>
      </c>
      <c r="H476" s="33">
        <v>48.6</v>
      </c>
      <c r="I476" s="30" t="s">
        <v>170</v>
      </c>
      <c r="J476" s="18" t="s">
        <v>166</v>
      </c>
      <c r="K476" s="36" t="s">
        <v>166</v>
      </c>
      <c r="L476" s="35"/>
    </row>
    <row r="477" spans="1:12" x14ac:dyDescent="0.3">
      <c r="A477" s="28" t="s">
        <v>1479</v>
      </c>
      <c r="B477" s="36" t="s">
        <v>1480</v>
      </c>
      <c r="C477" s="36" t="s">
        <v>1481</v>
      </c>
      <c r="D477" s="30">
        <v>2</v>
      </c>
      <c r="E477" s="37">
        <v>229.1</v>
      </c>
      <c r="F477" s="32">
        <v>458.2</v>
      </c>
      <c r="G477" s="33">
        <v>7.69</v>
      </c>
      <c r="H477" s="33">
        <v>15.38</v>
      </c>
      <c r="I477" s="30" t="s">
        <v>170</v>
      </c>
      <c r="J477" s="18" t="s">
        <v>166</v>
      </c>
      <c r="K477" s="36" t="s">
        <v>166</v>
      </c>
      <c r="L477" s="35"/>
    </row>
    <row r="478" spans="1:12" x14ac:dyDescent="0.3">
      <c r="A478" s="28" t="s">
        <v>1482</v>
      </c>
      <c r="B478" s="36" t="s">
        <v>1483</v>
      </c>
      <c r="C478" s="36" t="s">
        <v>1484</v>
      </c>
      <c r="D478" s="30">
        <v>1</v>
      </c>
      <c r="E478" s="37">
        <v>295.60000000000002</v>
      </c>
      <c r="F478" s="32">
        <v>295.60000000000002</v>
      </c>
      <c r="G478" s="33">
        <v>9.91</v>
      </c>
      <c r="H478" s="33">
        <v>9.91</v>
      </c>
      <c r="I478" s="30" t="s">
        <v>170</v>
      </c>
      <c r="J478" s="18" t="s">
        <v>166</v>
      </c>
      <c r="K478" s="36" t="s">
        <v>166</v>
      </c>
      <c r="L478" s="35"/>
    </row>
    <row r="479" spans="1:12" x14ac:dyDescent="0.3">
      <c r="A479" s="28" t="s">
        <v>1485</v>
      </c>
      <c r="B479" s="36" t="s">
        <v>1486</v>
      </c>
      <c r="C479" s="36" t="s">
        <v>1487</v>
      </c>
      <c r="D479" s="30">
        <v>7</v>
      </c>
      <c r="E479" s="37">
        <v>188</v>
      </c>
      <c r="F479" s="32">
        <v>1316</v>
      </c>
      <c r="G479" s="33">
        <v>5.01</v>
      </c>
      <c r="H479" s="33">
        <v>35.07</v>
      </c>
      <c r="I479" s="30" t="s">
        <v>170</v>
      </c>
      <c r="J479" s="18" t="s">
        <v>166</v>
      </c>
      <c r="K479" s="36" t="s">
        <v>166</v>
      </c>
      <c r="L479" s="35"/>
    </row>
    <row r="480" spans="1:12" x14ac:dyDescent="0.3">
      <c r="A480" s="28" t="s">
        <v>1488</v>
      </c>
      <c r="B480" s="36" t="s">
        <v>1489</v>
      </c>
      <c r="C480" s="36" t="s">
        <v>1490</v>
      </c>
      <c r="D480" s="30">
        <v>2</v>
      </c>
      <c r="E480" s="37">
        <v>179.2</v>
      </c>
      <c r="F480" s="32">
        <v>358.4</v>
      </c>
      <c r="G480" s="33">
        <v>4.78</v>
      </c>
      <c r="H480" s="33">
        <v>9.56</v>
      </c>
      <c r="I480" s="30" t="s">
        <v>170</v>
      </c>
      <c r="J480" s="18" t="s">
        <v>166</v>
      </c>
      <c r="K480" s="36" t="s">
        <v>166</v>
      </c>
      <c r="L480" s="35"/>
    </row>
    <row r="481" spans="1:12" x14ac:dyDescent="0.3">
      <c r="A481" s="28" t="s">
        <v>1491</v>
      </c>
      <c r="B481" s="36" t="s">
        <v>1492</v>
      </c>
      <c r="C481" s="36" t="s">
        <v>1493</v>
      </c>
      <c r="D481" s="30">
        <v>1</v>
      </c>
      <c r="E481" s="37">
        <v>229.5</v>
      </c>
      <c r="F481" s="32">
        <v>229.5</v>
      </c>
      <c r="G481" s="33">
        <v>6.14</v>
      </c>
      <c r="H481" s="33">
        <v>6.14</v>
      </c>
      <c r="I481" s="30" t="s">
        <v>170</v>
      </c>
      <c r="J481" s="18" t="s">
        <v>166</v>
      </c>
      <c r="K481" s="36" t="s">
        <v>166</v>
      </c>
      <c r="L481" s="35"/>
    </row>
    <row r="482" spans="1:12" x14ac:dyDescent="0.3">
      <c r="A482" s="28" t="s">
        <v>1494</v>
      </c>
      <c r="B482" s="36" t="s">
        <v>1495</v>
      </c>
      <c r="C482" s="36" t="s">
        <v>1496</v>
      </c>
      <c r="D482" s="30">
        <v>2</v>
      </c>
      <c r="E482" s="37">
        <v>10.199999999999999</v>
      </c>
      <c r="F482" s="40">
        <v>20.399999999999999</v>
      </c>
      <c r="G482" s="33">
        <v>0.28999999999999998</v>
      </c>
      <c r="H482" s="33">
        <v>0.57999999999999996</v>
      </c>
      <c r="I482" s="30" t="s">
        <v>170</v>
      </c>
      <c r="J482" s="18" t="s">
        <v>166</v>
      </c>
      <c r="K482" s="36" t="s">
        <v>166</v>
      </c>
      <c r="L482" s="41"/>
    </row>
    <row r="483" spans="1:12" x14ac:dyDescent="0.3">
      <c r="A483" s="28" t="s">
        <v>1497</v>
      </c>
      <c r="B483" s="36" t="s">
        <v>1498</v>
      </c>
      <c r="C483" s="36" t="s">
        <v>1499</v>
      </c>
      <c r="D483" s="30">
        <v>6</v>
      </c>
      <c r="E483" s="37">
        <v>11.2</v>
      </c>
      <c r="F483" s="40">
        <v>67.2</v>
      </c>
      <c r="G483" s="33">
        <v>0.31</v>
      </c>
      <c r="H483" s="33">
        <v>1.86</v>
      </c>
      <c r="I483" s="30" t="s">
        <v>170</v>
      </c>
      <c r="J483" s="18" t="s">
        <v>166</v>
      </c>
      <c r="K483" s="36" t="s">
        <v>166</v>
      </c>
      <c r="L483" s="41"/>
    </row>
    <row r="484" spans="1:12" x14ac:dyDescent="0.3">
      <c r="A484" s="28" t="s">
        <v>1500</v>
      </c>
      <c r="B484" s="36" t="s">
        <v>1501</v>
      </c>
      <c r="C484" s="36" t="s">
        <v>1502</v>
      </c>
      <c r="D484" s="30">
        <v>2</v>
      </c>
      <c r="E484" s="37">
        <v>11.7</v>
      </c>
      <c r="F484" s="40">
        <v>23.4</v>
      </c>
      <c r="G484" s="33">
        <v>0.33</v>
      </c>
      <c r="H484" s="33">
        <v>0.66</v>
      </c>
      <c r="I484" s="30" t="s">
        <v>170</v>
      </c>
      <c r="J484" s="18" t="s">
        <v>166</v>
      </c>
      <c r="K484" s="36" t="s">
        <v>166</v>
      </c>
      <c r="L484" s="41"/>
    </row>
    <row r="485" spans="1:12" x14ac:dyDescent="0.3">
      <c r="A485" s="28" t="s">
        <v>1503</v>
      </c>
      <c r="B485" s="36" t="s">
        <v>1504</v>
      </c>
      <c r="C485" s="36" t="s">
        <v>1505</v>
      </c>
      <c r="D485" s="30">
        <v>2</v>
      </c>
      <c r="E485" s="37">
        <v>141</v>
      </c>
      <c r="F485" s="40">
        <v>282</v>
      </c>
      <c r="G485" s="33">
        <v>3.76</v>
      </c>
      <c r="H485" s="33">
        <v>7.52</v>
      </c>
      <c r="I485" s="30" t="s">
        <v>170</v>
      </c>
      <c r="J485" s="18" t="s">
        <v>166</v>
      </c>
      <c r="K485" s="36" t="s">
        <v>166</v>
      </c>
      <c r="L485" s="41"/>
    </row>
    <row r="486" spans="1:12" x14ac:dyDescent="0.3">
      <c r="A486" s="28" t="s">
        <v>1506</v>
      </c>
      <c r="B486" s="36" t="s">
        <v>1507</v>
      </c>
      <c r="C486" s="36" t="s">
        <v>1508</v>
      </c>
      <c r="D486" s="30">
        <v>3</v>
      </c>
      <c r="E486" s="37">
        <v>139.4</v>
      </c>
      <c r="F486" s="40">
        <v>418.2</v>
      </c>
      <c r="G486" s="33">
        <v>3.72</v>
      </c>
      <c r="H486" s="33">
        <v>11.16</v>
      </c>
      <c r="I486" s="30" t="s">
        <v>170</v>
      </c>
      <c r="J486" s="18" t="s">
        <v>166</v>
      </c>
      <c r="K486" s="36" t="s">
        <v>166</v>
      </c>
      <c r="L486" s="41"/>
    </row>
    <row r="487" spans="1:12" x14ac:dyDescent="0.3">
      <c r="A487" s="28" t="s">
        <v>1509</v>
      </c>
      <c r="B487" s="36" t="s">
        <v>1510</v>
      </c>
      <c r="C487" s="36" t="s">
        <v>1511</v>
      </c>
      <c r="D487" s="30">
        <v>2</v>
      </c>
      <c r="E487" s="37">
        <v>94.2</v>
      </c>
      <c r="F487" s="40">
        <v>188.4</v>
      </c>
      <c r="G487" s="33">
        <v>2.5099999999999998</v>
      </c>
      <c r="H487" s="33">
        <v>5.0199999999999996</v>
      </c>
      <c r="I487" s="30" t="s">
        <v>170</v>
      </c>
      <c r="J487" s="18" t="s">
        <v>166</v>
      </c>
      <c r="K487" s="36" t="s">
        <v>166</v>
      </c>
      <c r="L487" s="41"/>
    </row>
    <row r="488" spans="1:12" x14ac:dyDescent="0.3">
      <c r="A488" s="28" t="s">
        <v>1512</v>
      </c>
      <c r="B488" s="36" t="s">
        <v>1513</v>
      </c>
      <c r="C488" s="36" t="s">
        <v>1514</v>
      </c>
      <c r="D488" s="30">
        <v>3</v>
      </c>
      <c r="E488" s="37">
        <v>93.4</v>
      </c>
      <c r="F488" s="40">
        <v>280.2</v>
      </c>
      <c r="G488" s="33">
        <v>2.48</v>
      </c>
      <c r="H488" s="33">
        <v>7.44</v>
      </c>
      <c r="I488" s="30" t="s">
        <v>170</v>
      </c>
      <c r="J488" s="18" t="s">
        <v>166</v>
      </c>
      <c r="K488" s="36" t="s">
        <v>166</v>
      </c>
      <c r="L488" s="41"/>
    </row>
    <row r="489" spans="1:12" x14ac:dyDescent="0.3">
      <c r="A489" s="28" t="s">
        <v>1515</v>
      </c>
      <c r="B489" s="36" t="s">
        <v>1516</v>
      </c>
      <c r="C489" s="36" t="s">
        <v>1517</v>
      </c>
      <c r="D489" s="30">
        <v>4</v>
      </c>
      <c r="E489" s="37">
        <v>100.5</v>
      </c>
      <c r="F489" s="40">
        <v>402</v>
      </c>
      <c r="G489" s="33">
        <v>2.67</v>
      </c>
      <c r="H489" s="33">
        <v>10.68</v>
      </c>
      <c r="I489" s="30" t="s">
        <v>170</v>
      </c>
      <c r="J489" s="18" t="s">
        <v>166</v>
      </c>
      <c r="K489" s="36" t="s">
        <v>166</v>
      </c>
      <c r="L489" s="41"/>
    </row>
    <row r="490" spans="1:12" x14ac:dyDescent="0.3">
      <c r="A490" s="28" t="s">
        <v>1518</v>
      </c>
      <c r="B490" s="36" t="s">
        <v>1519</v>
      </c>
      <c r="C490" s="36" t="s">
        <v>1520</v>
      </c>
      <c r="D490" s="30">
        <v>6</v>
      </c>
      <c r="E490" s="37">
        <v>99.7</v>
      </c>
      <c r="F490" s="40">
        <v>598.20000000000005</v>
      </c>
      <c r="G490" s="33">
        <v>2.65</v>
      </c>
      <c r="H490" s="33">
        <v>15.9</v>
      </c>
      <c r="I490" s="30" t="s">
        <v>170</v>
      </c>
      <c r="J490" s="18" t="s">
        <v>166</v>
      </c>
      <c r="K490" s="36" t="s">
        <v>166</v>
      </c>
      <c r="L490" s="41"/>
    </row>
    <row r="491" spans="1:12" x14ac:dyDescent="0.3">
      <c r="A491" s="28" t="s">
        <v>1521</v>
      </c>
      <c r="B491" s="36" t="s">
        <v>1522</v>
      </c>
      <c r="C491" s="36" t="s">
        <v>1523</v>
      </c>
      <c r="D491" s="30">
        <v>1</v>
      </c>
      <c r="E491" s="37">
        <v>118.9</v>
      </c>
      <c r="F491" s="40">
        <v>118.9</v>
      </c>
      <c r="G491" s="33">
        <v>3.17</v>
      </c>
      <c r="H491" s="33">
        <v>3.17</v>
      </c>
      <c r="I491" s="30" t="s">
        <v>170</v>
      </c>
      <c r="J491" s="18" t="s">
        <v>166</v>
      </c>
      <c r="K491" s="36" t="s">
        <v>166</v>
      </c>
      <c r="L491" s="41"/>
    </row>
    <row r="492" spans="1:12" x14ac:dyDescent="0.3">
      <c r="A492" s="28" t="s">
        <v>1524</v>
      </c>
      <c r="B492" s="36" t="s">
        <v>1525</v>
      </c>
      <c r="C492" s="36" t="s">
        <v>1526</v>
      </c>
      <c r="D492" s="30">
        <v>1</v>
      </c>
      <c r="E492" s="37">
        <v>122</v>
      </c>
      <c r="F492" s="40">
        <v>122</v>
      </c>
      <c r="G492" s="33">
        <v>3.25</v>
      </c>
      <c r="H492" s="33">
        <v>3.25</v>
      </c>
      <c r="I492" s="30" t="s">
        <v>170</v>
      </c>
      <c r="J492" s="18" t="s">
        <v>166</v>
      </c>
      <c r="K492" s="36" t="s">
        <v>166</v>
      </c>
      <c r="L492" s="41"/>
    </row>
    <row r="493" spans="1:12" x14ac:dyDescent="0.3">
      <c r="A493" s="28" t="s">
        <v>1527</v>
      </c>
      <c r="B493" s="36" t="s">
        <v>1528</v>
      </c>
      <c r="C493" s="36" t="s">
        <v>1529</v>
      </c>
      <c r="D493" s="30">
        <v>1</v>
      </c>
      <c r="E493" s="37">
        <v>122</v>
      </c>
      <c r="F493" s="40">
        <v>122</v>
      </c>
      <c r="G493" s="33">
        <v>3.25</v>
      </c>
      <c r="H493" s="33">
        <v>3.25</v>
      </c>
      <c r="I493" s="30" t="s">
        <v>170</v>
      </c>
      <c r="J493" s="18" t="s">
        <v>166</v>
      </c>
      <c r="K493" s="36" t="s">
        <v>166</v>
      </c>
      <c r="L493" s="41"/>
    </row>
    <row r="494" spans="1:12" x14ac:dyDescent="0.3">
      <c r="A494" s="28" t="s">
        <v>1530</v>
      </c>
      <c r="B494" s="36" t="s">
        <v>1531</v>
      </c>
      <c r="C494" s="36" t="s">
        <v>1532</v>
      </c>
      <c r="D494" s="30">
        <v>8</v>
      </c>
      <c r="E494" s="37">
        <v>118.5</v>
      </c>
      <c r="F494" s="40">
        <v>948</v>
      </c>
      <c r="G494" s="33">
        <v>3.16</v>
      </c>
      <c r="H494" s="33">
        <v>25.28</v>
      </c>
      <c r="I494" s="30" t="s">
        <v>170</v>
      </c>
      <c r="J494" s="18" t="s">
        <v>166</v>
      </c>
      <c r="K494" s="36" t="s">
        <v>166</v>
      </c>
      <c r="L494" s="41"/>
    </row>
    <row r="495" spans="1:12" x14ac:dyDescent="0.3">
      <c r="A495" s="28" t="s">
        <v>1533</v>
      </c>
      <c r="B495" s="36" t="s">
        <v>1534</v>
      </c>
      <c r="C495" s="36" t="s">
        <v>1535</v>
      </c>
      <c r="D495" s="30">
        <v>2</v>
      </c>
      <c r="E495" s="37">
        <v>121.4</v>
      </c>
      <c r="F495" s="40">
        <v>242.8</v>
      </c>
      <c r="G495" s="33">
        <v>3.23</v>
      </c>
      <c r="H495" s="33">
        <v>6.46</v>
      </c>
      <c r="I495" s="30" t="s">
        <v>170</v>
      </c>
      <c r="J495" s="18" t="s">
        <v>166</v>
      </c>
      <c r="K495" s="36" t="s">
        <v>166</v>
      </c>
      <c r="L495" s="41"/>
    </row>
    <row r="496" spans="1:12" x14ac:dyDescent="0.3">
      <c r="A496" s="28" t="s">
        <v>1536</v>
      </c>
      <c r="B496" s="36" t="s">
        <v>1537</v>
      </c>
      <c r="C496" s="36" t="s">
        <v>1538</v>
      </c>
      <c r="D496" s="30">
        <v>14</v>
      </c>
      <c r="E496" s="37">
        <v>118.5</v>
      </c>
      <c r="F496" s="40">
        <v>1659</v>
      </c>
      <c r="G496" s="33">
        <v>3.16</v>
      </c>
      <c r="H496" s="33">
        <v>44.24</v>
      </c>
      <c r="I496" s="30" t="s">
        <v>170</v>
      </c>
      <c r="J496" s="18" t="s">
        <v>166</v>
      </c>
      <c r="K496" s="36" t="s">
        <v>166</v>
      </c>
      <c r="L496" s="41"/>
    </row>
    <row r="497" spans="1:12" x14ac:dyDescent="0.3">
      <c r="A497" s="28" t="s">
        <v>1539</v>
      </c>
      <c r="B497" s="36" t="s">
        <v>1540</v>
      </c>
      <c r="C497" s="36" t="s">
        <v>1541</v>
      </c>
      <c r="D497" s="30">
        <v>14</v>
      </c>
      <c r="E497" s="37">
        <v>121.8</v>
      </c>
      <c r="F497" s="40">
        <v>1705.2</v>
      </c>
      <c r="G497" s="33">
        <v>3.25</v>
      </c>
      <c r="H497" s="33">
        <v>45.5</v>
      </c>
      <c r="I497" s="30" t="s">
        <v>170</v>
      </c>
      <c r="J497" s="18" t="s">
        <v>166</v>
      </c>
      <c r="K497" s="36" t="s">
        <v>166</v>
      </c>
      <c r="L497" s="41"/>
    </row>
    <row r="498" spans="1:12" x14ac:dyDescent="0.3">
      <c r="A498" s="28" t="s">
        <v>1542</v>
      </c>
      <c r="B498" s="36" t="s">
        <v>1543</v>
      </c>
      <c r="C498" s="36" t="s">
        <v>1544</v>
      </c>
      <c r="D498" s="30">
        <v>4</v>
      </c>
      <c r="E498" s="37">
        <v>116.8</v>
      </c>
      <c r="F498" s="40">
        <v>467.2</v>
      </c>
      <c r="G498" s="33">
        <v>3.11</v>
      </c>
      <c r="H498" s="33">
        <v>12.44</v>
      </c>
      <c r="I498" s="30" t="s">
        <v>170</v>
      </c>
      <c r="J498" s="18" t="s">
        <v>166</v>
      </c>
      <c r="K498" s="36" t="s">
        <v>166</v>
      </c>
      <c r="L498" s="41"/>
    </row>
    <row r="499" spans="1:12" x14ac:dyDescent="0.3">
      <c r="A499" s="28" t="s">
        <v>1545</v>
      </c>
      <c r="B499" s="36" t="s">
        <v>1546</v>
      </c>
      <c r="C499" s="36" t="s">
        <v>1547</v>
      </c>
      <c r="D499" s="30">
        <v>1</v>
      </c>
      <c r="E499" s="37">
        <v>110.5</v>
      </c>
      <c r="F499" s="40">
        <v>110.5</v>
      </c>
      <c r="G499" s="33">
        <v>2.94</v>
      </c>
      <c r="H499" s="33">
        <v>2.94</v>
      </c>
      <c r="I499" s="30" t="s">
        <v>170</v>
      </c>
      <c r="J499" s="18" t="s">
        <v>166</v>
      </c>
      <c r="K499" s="36" t="s">
        <v>166</v>
      </c>
      <c r="L499" s="41"/>
    </row>
    <row r="500" spans="1:12" x14ac:dyDescent="0.3">
      <c r="A500" s="28" t="s">
        <v>1548</v>
      </c>
      <c r="B500" s="36" t="s">
        <v>1549</v>
      </c>
      <c r="C500" s="36" t="s">
        <v>1550</v>
      </c>
      <c r="D500" s="30">
        <v>4</v>
      </c>
      <c r="E500" s="37">
        <v>112.2</v>
      </c>
      <c r="F500" s="40">
        <v>448.8</v>
      </c>
      <c r="G500" s="33">
        <v>2.99</v>
      </c>
      <c r="H500" s="33">
        <v>11.96</v>
      </c>
      <c r="I500" s="30" t="s">
        <v>170</v>
      </c>
      <c r="J500" s="18" t="s">
        <v>166</v>
      </c>
      <c r="K500" s="36" t="s">
        <v>166</v>
      </c>
      <c r="L500" s="41"/>
    </row>
    <row r="501" spans="1:12" x14ac:dyDescent="0.3">
      <c r="A501" s="28" t="s">
        <v>1551</v>
      </c>
      <c r="B501" s="36" t="s">
        <v>1552</v>
      </c>
      <c r="C501" s="36" t="s">
        <v>1553</v>
      </c>
      <c r="D501" s="30">
        <v>4</v>
      </c>
      <c r="E501" s="37">
        <v>115.5</v>
      </c>
      <c r="F501" s="40">
        <v>462</v>
      </c>
      <c r="G501" s="33">
        <v>3.08</v>
      </c>
      <c r="H501" s="33">
        <v>12.32</v>
      </c>
      <c r="I501" s="30" t="s">
        <v>170</v>
      </c>
      <c r="J501" s="18" t="s">
        <v>166</v>
      </c>
      <c r="K501" s="36" t="s">
        <v>166</v>
      </c>
      <c r="L501" s="41"/>
    </row>
    <row r="502" spans="1:12" x14ac:dyDescent="0.3">
      <c r="A502" s="28" t="s">
        <v>1554</v>
      </c>
      <c r="B502" s="36" t="s">
        <v>1555</v>
      </c>
      <c r="C502" s="36" t="s">
        <v>1556</v>
      </c>
      <c r="D502" s="30">
        <v>2</v>
      </c>
      <c r="E502" s="37">
        <v>112.2</v>
      </c>
      <c r="F502" s="40">
        <v>224.4</v>
      </c>
      <c r="G502" s="33">
        <v>2.99</v>
      </c>
      <c r="H502" s="33">
        <v>5.98</v>
      </c>
      <c r="I502" s="30" t="s">
        <v>170</v>
      </c>
      <c r="J502" s="18" t="s">
        <v>166</v>
      </c>
      <c r="K502" s="36" t="s">
        <v>166</v>
      </c>
      <c r="L502" s="41"/>
    </row>
    <row r="503" spans="1:12" x14ac:dyDescent="0.3">
      <c r="A503" s="28" t="s">
        <v>1557</v>
      </c>
      <c r="B503" s="36" t="s">
        <v>1558</v>
      </c>
      <c r="C503" s="36" t="s">
        <v>1559</v>
      </c>
      <c r="D503" s="30">
        <v>1</v>
      </c>
      <c r="E503" s="37">
        <v>110.5</v>
      </c>
      <c r="F503" s="40">
        <v>110.5</v>
      </c>
      <c r="G503" s="33">
        <v>2.94</v>
      </c>
      <c r="H503" s="33">
        <v>2.94</v>
      </c>
      <c r="I503" s="30" t="s">
        <v>170</v>
      </c>
      <c r="J503" s="18" t="s">
        <v>166</v>
      </c>
      <c r="K503" s="36" t="s">
        <v>166</v>
      </c>
      <c r="L503" s="41"/>
    </row>
    <row r="504" spans="1:12" x14ac:dyDescent="0.3">
      <c r="A504" s="28" t="s">
        <v>1560</v>
      </c>
      <c r="B504" s="36" t="s">
        <v>1561</v>
      </c>
      <c r="C504" s="36" t="s">
        <v>1562</v>
      </c>
      <c r="D504" s="30">
        <v>3</v>
      </c>
      <c r="E504" s="37">
        <v>116.8</v>
      </c>
      <c r="F504" s="40">
        <v>350.4</v>
      </c>
      <c r="G504" s="33">
        <v>3.11</v>
      </c>
      <c r="H504" s="33">
        <v>9.33</v>
      </c>
      <c r="I504" s="30" t="s">
        <v>170</v>
      </c>
      <c r="J504" s="18" t="s">
        <v>166</v>
      </c>
      <c r="K504" s="36" t="s">
        <v>166</v>
      </c>
      <c r="L504" s="41"/>
    </row>
    <row r="505" spans="1:12" x14ac:dyDescent="0.3">
      <c r="A505" s="28" t="s">
        <v>1563</v>
      </c>
      <c r="B505" s="36" t="s">
        <v>1564</v>
      </c>
      <c r="C505" s="36" t="s">
        <v>1565</v>
      </c>
      <c r="D505" s="30">
        <v>1</v>
      </c>
      <c r="E505" s="37">
        <v>24.7</v>
      </c>
      <c r="F505" s="40">
        <v>24.7</v>
      </c>
      <c r="G505" s="33">
        <v>0.69</v>
      </c>
      <c r="H505" s="33">
        <v>0.69</v>
      </c>
      <c r="I505" s="30" t="s">
        <v>170</v>
      </c>
      <c r="J505" s="18" t="s">
        <v>166</v>
      </c>
      <c r="K505" s="36" t="s">
        <v>166</v>
      </c>
      <c r="L505" s="41"/>
    </row>
    <row r="506" spans="1:12" x14ac:dyDescent="0.3">
      <c r="A506" s="28" t="s">
        <v>1566</v>
      </c>
      <c r="B506" s="36" t="s">
        <v>1567</v>
      </c>
      <c r="C506" s="36" t="s">
        <v>1568</v>
      </c>
      <c r="D506" s="30">
        <v>4</v>
      </c>
      <c r="E506" s="37">
        <v>21.1</v>
      </c>
      <c r="F506" s="40">
        <v>84.4</v>
      </c>
      <c r="G506" s="33">
        <v>0.57999999999999996</v>
      </c>
      <c r="H506" s="33">
        <v>2.3199999999999998</v>
      </c>
      <c r="I506" s="30" t="s">
        <v>170</v>
      </c>
      <c r="J506" s="18" t="s">
        <v>166</v>
      </c>
      <c r="K506" s="36" t="s">
        <v>166</v>
      </c>
      <c r="L506" s="41"/>
    </row>
    <row r="507" spans="1:12" x14ac:dyDescent="0.3">
      <c r="A507" s="28" t="s">
        <v>1569</v>
      </c>
      <c r="B507" s="36" t="s">
        <v>1570</v>
      </c>
      <c r="C507" s="36" t="s">
        <v>1571</v>
      </c>
      <c r="D507" s="30">
        <v>1</v>
      </c>
      <c r="E507" s="37">
        <v>19.399999999999999</v>
      </c>
      <c r="F507" s="40">
        <v>19.399999999999999</v>
      </c>
      <c r="G507" s="33">
        <v>0.53</v>
      </c>
      <c r="H507" s="33">
        <v>0.53</v>
      </c>
      <c r="I507" s="30" t="s">
        <v>170</v>
      </c>
      <c r="J507" s="18" t="s">
        <v>166</v>
      </c>
      <c r="K507" s="36" t="s">
        <v>166</v>
      </c>
      <c r="L507" s="41"/>
    </row>
    <row r="508" spans="1:12" x14ac:dyDescent="0.3">
      <c r="A508" s="28" t="s">
        <v>1572</v>
      </c>
      <c r="B508" s="36" t="s">
        <v>1573</v>
      </c>
      <c r="C508" s="36" t="s">
        <v>1574</v>
      </c>
      <c r="D508" s="30">
        <v>7</v>
      </c>
      <c r="E508" s="37">
        <v>14.9</v>
      </c>
      <c r="F508" s="40">
        <v>104.3</v>
      </c>
      <c r="G508" s="33">
        <v>0.43</v>
      </c>
      <c r="H508" s="33">
        <v>3.01</v>
      </c>
      <c r="I508" s="30" t="s">
        <v>170</v>
      </c>
      <c r="J508" s="18" t="s">
        <v>166</v>
      </c>
      <c r="K508" s="36" t="s">
        <v>166</v>
      </c>
      <c r="L508" s="41"/>
    </row>
    <row r="509" spans="1:12" x14ac:dyDescent="0.3">
      <c r="A509" s="28" t="s">
        <v>1575</v>
      </c>
      <c r="B509" s="36" t="s">
        <v>1576</v>
      </c>
      <c r="C509" s="36" t="s">
        <v>1577</v>
      </c>
      <c r="D509" s="30">
        <v>18</v>
      </c>
      <c r="E509" s="37">
        <v>4.8</v>
      </c>
      <c r="F509" s="40">
        <v>86.4</v>
      </c>
      <c r="G509" s="33">
        <v>0.25</v>
      </c>
      <c r="H509" s="33">
        <v>4.5</v>
      </c>
      <c r="I509" s="30" t="s">
        <v>170</v>
      </c>
      <c r="J509" s="18" t="s">
        <v>166</v>
      </c>
      <c r="K509" s="36" t="s">
        <v>166</v>
      </c>
      <c r="L509" s="41"/>
    </row>
    <row r="510" spans="1:12" x14ac:dyDescent="0.3">
      <c r="A510" s="28" t="s">
        <v>1578</v>
      </c>
      <c r="B510" s="36" t="s">
        <v>1579</v>
      </c>
      <c r="C510" s="36" t="s">
        <v>1580</v>
      </c>
      <c r="D510" s="30">
        <v>2</v>
      </c>
      <c r="E510" s="37">
        <v>221.7</v>
      </c>
      <c r="F510" s="32">
        <v>443.4</v>
      </c>
      <c r="G510" s="33">
        <v>5.83</v>
      </c>
      <c r="H510" s="33">
        <v>11.66</v>
      </c>
      <c r="I510" s="30" t="s">
        <v>165</v>
      </c>
      <c r="J510" s="18" t="s">
        <v>166</v>
      </c>
      <c r="K510" s="36" t="s">
        <v>166</v>
      </c>
      <c r="L510" s="35"/>
    </row>
    <row r="511" spans="1:12" x14ac:dyDescent="0.3">
      <c r="A511" s="28" t="s">
        <v>1581</v>
      </c>
      <c r="B511" s="36" t="s">
        <v>1582</v>
      </c>
      <c r="C511" s="36" t="s">
        <v>1583</v>
      </c>
      <c r="D511" s="30">
        <v>2</v>
      </c>
      <c r="E511" s="37">
        <v>237.2</v>
      </c>
      <c r="F511" s="32">
        <v>474.4</v>
      </c>
      <c r="G511" s="33">
        <v>6.24</v>
      </c>
      <c r="H511" s="33">
        <v>12.48</v>
      </c>
      <c r="I511" s="30" t="s">
        <v>165</v>
      </c>
      <c r="J511" s="18" t="s">
        <v>166</v>
      </c>
      <c r="K511" s="36" t="s">
        <v>166</v>
      </c>
      <c r="L511" s="35"/>
    </row>
    <row r="512" spans="1:12" x14ac:dyDescent="0.3">
      <c r="A512" s="28" t="s">
        <v>1584</v>
      </c>
      <c r="B512" s="36" t="s">
        <v>1585</v>
      </c>
      <c r="C512" s="36" t="s">
        <v>1586</v>
      </c>
      <c r="D512" s="30">
        <v>4</v>
      </c>
      <c r="E512" s="37">
        <v>238.9</v>
      </c>
      <c r="F512" s="32">
        <v>955.6</v>
      </c>
      <c r="G512" s="33">
        <v>6.29</v>
      </c>
      <c r="H512" s="33">
        <v>25.16</v>
      </c>
      <c r="I512" s="30" t="s">
        <v>165</v>
      </c>
      <c r="J512" s="18" t="s">
        <v>166</v>
      </c>
      <c r="K512" s="36" t="s">
        <v>166</v>
      </c>
      <c r="L512" s="35"/>
    </row>
    <row r="513" spans="1:12" x14ac:dyDescent="0.3">
      <c r="A513" s="28" t="s">
        <v>1587</v>
      </c>
      <c r="B513" s="36" t="s">
        <v>1588</v>
      </c>
      <c r="C513" s="36" t="s">
        <v>1589</v>
      </c>
      <c r="D513" s="30">
        <v>2</v>
      </c>
      <c r="E513" s="37">
        <v>157.4</v>
      </c>
      <c r="F513" s="32">
        <v>314.8</v>
      </c>
      <c r="G513" s="33">
        <v>4.1399999999999997</v>
      </c>
      <c r="H513" s="33">
        <v>8.2799999999999994</v>
      </c>
      <c r="I513" s="30" t="s">
        <v>165</v>
      </c>
      <c r="J513" s="18" t="s">
        <v>166</v>
      </c>
      <c r="K513" s="36" t="s">
        <v>166</v>
      </c>
      <c r="L513" s="35"/>
    </row>
    <row r="514" spans="1:12" x14ac:dyDescent="0.3">
      <c r="A514" s="28" t="s">
        <v>1590</v>
      </c>
      <c r="B514" s="36" t="s">
        <v>1591</v>
      </c>
      <c r="C514" s="36" t="s">
        <v>1592</v>
      </c>
      <c r="D514" s="30">
        <v>1</v>
      </c>
      <c r="E514" s="37">
        <v>103.2</v>
      </c>
      <c r="F514" s="32">
        <v>103.2</v>
      </c>
      <c r="G514" s="33">
        <v>2.66</v>
      </c>
      <c r="H514" s="33">
        <v>2.66</v>
      </c>
      <c r="I514" s="30" t="s">
        <v>165</v>
      </c>
      <c r="J514" s="18" t="s">
        <v>166</v>
      </c>
      <c r="K514" s="36" t="s">
        <v>166</v>
      </c>
      <c r="L514" s="35"/>
    </row>
    <row r="515" spans="1:12" x14ac:dyDescent="0.3">
      <c r="A515" s="28" t="s">
        <v>1593</v>
      </c>
      <c r="B515" s="36" t="s">
        <v>1594</v>
      </c>
      <c r="C515" s="36" t="s">
        <v>1595</v>
      </c>
      <c r="D515" s="30">
        <v>2</v>
      </c>
      <c r="E515" s="37">
        <v>87.4</v>
      </c>
      <c r="F515" s="32">
        <v>174.8</v>
      </c>
      <c r="G515" s="33">
        <v>2.2999999999999998</v>
      </c>
      <c r="H515" s="33">
        <v>4.5999999999999996</v>
      </c>
      <c r="I515" s="30" t="s">
        <v>165</v>
      </c>
      <c r="J515" s="18" t="s">
        <v>166</v>
      </c>
      <c r="K515" s="36" t="s">
        <v>166</v>
      </c>
      <c r="L515" s="35"/>
    </row>
    <row r="516" spans="1:12" x14ac:dyDescent="0.3">
      <c r="A516" s="28" t="s">
        <v>1596</v>
      </c>
      <c r="B516" s="36" t="s">
        <v>1597</v>
      </c>
      <c r="C516" s="36" t="s">
        <v>1598</v>
      </c>
      <c r="D516" s="30">
        <v>1</v>
      </c>
      <c r="E516" s="37">
        <v>103.2</v>
      </c>
      <c r="F516" s="32">
        <v>103.2</v>
      </c>
      <c r="G516" s="33">
        <v>2.66</v>
      </c>
      <c r="H516" s="33">
        <v>2.66</v>
      </c>
      <c r="I516" s="30" t="s">
        <v>165</v>
      </c>
      <c r="J516" s="18" t="s">
        <v>166</v>
      </c>
      <c r="K516" s="36" t="s">
        <v>166</v>
      </c>
      <c r="L516" s="35"/>
    </row>
    <row r="517" spans="1:12" x14ac:dyDescent="0.3">
      <c r="A517" s="28" t="s">
        <v>1599</v>
      </c>
      <c r="B517" s="36" t="s">
        <v>1600</v>
      </c>
      <c r="C517" s="36" t="s">
        <v>1601</v>
      </c>
      <c r="D517" s="30">
        <v>10</v>
      </c>
      <c r="E517" s="37">
        <v>235.1</v>
      </c>
      <c r="F517" s="32">
        <v>2351</v>
      </c>
      <c r="G517" s="33">
        <v>6.19</v>
      </c>
      <c r="H517" s="33">
        <v>61.9</v>
      </c>
      <c r="I517" s="30" t="s">
        <v>165</v>
      </c>
      <c r="J517" s="18" t="s">
        <v>166</v>
      </c>
      <c r="K517" s="36" t="s">
        <v>166</v>
      </c>
      <c r="L517" s="35"/>
    </row>
    <row r="518" spans="1:12" x14ac:dyDescent="0.3">
      <c r="A518" s="28" t="s">
        <v>1602</v>
      </c>
      <c r="B518" s="36" t="s">
        <v>1603</v>
      </c>
      <c r="C518" s="36" t="s">
        <v>1604</v>
      </c>
      <c r="D518" s="30">
        <v>10</v>
      </c>
      <c r="E518" s="37">
        <v>232.1</v>
      </c>
      <c r="F518" s="32">
        <v>2321</v>
      </c>
      <c r="G518" s="33">
        <v>6.11</v>
      </c>
      <c r="H518" s="33">
        <v>61.1</v>
      </c>
      <c r="I518" s="30" t="s">
        <v>165</v>
      </c>
      <c r="J518" s="18" t="s">
        <v>166</v>
      </c>
      <c r="K518" s="36" t="s">
        <v>166</v>
      </c>
      <c r="L518" s="35"/>
    </row>
    <row r="519" spans="1:12" x14ac:dyDescent="0.3">
      <c r="A519" s="28" t="s">
        <v>1605</v>
      </c>
      <c r="B519" s="36" t="s">
        <v>1606</v>
      </c>
      <c r="C519" s="36" t="s">
        <v>1607</v>
      </c>
      <c r="D519" s="30">
        <v>4</v>
      </c>
      <c r="E519" s="37">
        <v>239</v>
      </c>
      <c r="F519" s="32">
        <v>956</v>
      </c>
      <c r="G519" s="33">
        <v>6.29</v>
      </c>
      <c r="H519" s="33">
        <v>25.16</v>
      </c>
      <c r="I519" s="30" t="s">
        <v>165</v>
      </c>
      <c r="J519" s="18" t="s">
        <v>166</v>
      </c>
      <c r="K519" s="36" t="s">
        <v>166</v>
      </c>
      <c r="L519" s="35"/>
    </row>
    <row r="520" spans="1:12" x14ac:dyDescent="0.3">
      <c r="A520" s="28" t="s">
        <v>1608</v>
      </c>
      <c r="B520" s="36" t="s">
        <v>1609</v>
      </c>
      <c r="C520" s="36" t="s">
        <v>1610</v>
      </c>
      <c r="D520" s="30">
        <v>2</v>
      </c>
      <c r="E520" s="37">
        <v>228.8</v>
      </c>
      <c r="F520" s="32">
        <v>457.6</v>
      </c>
      <c r="G520" s="33">
        <v>6.02</v>
      </c>
      <c r="H520" s="33">
        <v>12.04</v>
      </c>
      <c r="I520" s="30" t="s">
        <v>165</v>
      </c>
      <c r="J520" s="18" t="s">
        <v>166</v>
      </c>
      <c r="K520" s="36" t="s">
        <v>166</v>
      </c>
      <c r="L520" s="35"/>
    </row>
    <row r="521" spans="1:12" x14ac:dyDescent="0.3">
      <c r="A521" s="28" t="s">
        <v>1611</v>
      </c>
      <c r="B521" s="36" t="s">
        <v>1612</v>
      </c>
      <c r="C521" s="36" t="s">
        <v>1613</v>
      </c>
      <c r="D521" s="30">
        <v>2</v>
      </c>
      <c r="E521" s="37">
        <v>375.5</v>
      </c>
      <c r="F521" s="32">
        <v>751</v>
      </c>
      <c r="G521" s="33">
        <v>8.18</v>
      </c>
      <c r="H521" s="33">
        <v>16.36</v>
      </c>
      <c r="I521" s="30" t="s">
        <v>165</v>
      </c>
      <c r="J521" s="18" t="s">
        <v>166</v>
      </c>
      <c r="K521" s="36" t="s">
        <v>166</v>
      </c>
      <c r="L521" s="35"/>
    </row>
    <row r="522" spans="1:12" x14ac:dyDescent="0.3">
      <c r="A522" s="28" t="s">
        <v>1614</v>
      </c>
      <c r="B522" s="36" t="s">
        <v>1615</v>
      </c>
      <c r="C522" s="36" t="s">
        <v>1616</v>
      </c>
      <c r="D522" s="30">
        <v>1</v>
      </c>
      <c r="E522" s="37">
        <v>172.7</v>
      </c>
      <c r="F522" s="32">
        <v>172.7</v>
      </c>
      <c r="G522" s="33">
        <v>3.94</v>
      </c>
      <c r="H522" s="33">
        <v>3.94</v>
      </c>
      <c r="I522" s="30" t="s">
        <v>165</v>
      </c>
      <c r="J522" s="18" t="s">
        <v>166</v>
      </c>
      <c r="K522" s="36" t="s">
        <v>166</v>
      </c>
      <c r="L522" s="35"/>
    </row>
    <row r="523" spans="1:12" x14ac:dyDescent="0.3">
      <c r="A523" s="28" t="s">
        <v>1617</v>
      </c>
      <c r="B523" s="36" t="s">
        <v>1618</v>
      </c>
      <c r="C523" s="36" t="s">
        <v>1619</v>
      </c>
      <c r="D523" s="30">
        <v>1</v>
      </c>
      <c r="E523" s="37">
        <v>180.9</v>
      </c>
      <c r="F523" s="32">
        <v>180.9</v>
      </c>
      <c r="G523" s="33">
        <v>4.13</v>
      </c>
      <c r="H523" s="33">
        <v>4.13</v>
      </c>
      <c r="I523" s="30" t="s">
        <v>165</v>
      </c>
      <c r="J523" s="18" t="s">
        <v>166</v>
      </c>
      <c r="K523" s="36" t="s">
        <v>166</v>
      </c>
      <c r="L523" s="35"/>
    </row>
    <row r="524" spans="1:12" x14ac:dyDescent="0.3">
      <c r="A524" s="28" t="s">
        <v>1620</v>
      </c>
      <c r="B524" s="36" t="s">
        <v>1621</v>
      </c>
      <c r="C524" s="36" t="s">
        <v>1622</v>
      </c>
      <c r="D524" s="30">
        <v>1</v>
      </c>
      <c r="E524" s="37">
        <v>179.9</v>
      </c>
      <c r="F524" s="32">
        <v>179.9</v>
      </c>
      <c r="G524" s="33">
        <v>4.0999999999999996</v>
      </c>
      <c r="H524" s="33">
        <v>4.0999999999999996</v>
      </c>
      <c r="I524" s="30" t="s">
        <v>165</v>
      </c>
      <c r="J524" s="18" t="s">
        <v>166</v>
      </c>
      <c r="K524" s="36" t="s">
        <v>166</v>
      </c>
      <c r="L524" s="35"/>
    </row>
    <row r="525" spans="1:12" x14ac:dyDescent="0.3">
      <c r="A525" s="28" t="s">
        <v>1623</v>
      </c>
      <c r="B525" s="36" t="s">
        <v>1624</v>
      </c>
      <c r="C525" s="36" t="s">
        <v>1625</v>
      </c>
      <c r="D525" s="30">
        <v>1</v>
      </c>
      <c r="E525" s="37">
        <v>211.3</v>
      </c>
      <c r="F525" s="32">
        <v>211.3</v>
      </c>
      <c r="G525" s="33">
        <v>4.8</v>
      </c>
      <c r="H525" s="33">
        <v>4.8</v>
      </c>
      <c r="I525" s="30" t="s">
        <v>165</v>
      </c>
      <c r="J525" s="18" t="s">
        <v>166</v>
      </c>
      <c r="K525" s="36" t="s">
        <v>166</v>
      </c>
      <c r="L525" s="35"/>
    </row>
    <row r="526" spans="1:12" x14ac:dyDescent="0.3">
      <c r="A526" s="28" t="s">
        <v>1626</v>
      </c>
      <c r="B526" s="36" t="s">
        <v>1627</v>
      </c>
      <c r="C526" s="36" t="s">
        <v>1628</v>
      </c>
      <c r="D526" s="30">
        <v>2</v>
      </c>
      <c r="E526" s="37">
        <v>213.4</v>
      </c>
      <c r="F526" s="32">
        <v>426.8</v>
      </c>
      <c r="G526" s="33">
        <v>4.8600000000000003</v>
      </c>
      <c r="H526" s="33">
        <v>9.7200000000000006</v>
      </c>
      <c r="I526" s="30" t="s">
        <v>165</v>
      </c>
      <c r="J526" s="18" t="s">
        <v>166</v>
      </c>
      <c r="K526" s="36" t="s">
        <v>166</v>
      </c>
      <c r="L526" s="35"/>
    </row>
    <row r="527" spans="1:12" x14ac:dyDescent="0.3">
      <c r="A527" s="28" t="s">
        <v>1629</v>
      </c>
      <c r="B527" s="36" t="s">
        <v>1630</v>
      </c>
      <c r="C527" s="36" t="s">
        <v>1631</v>
      </c>
      <c r="D527" s="30">
        <v>1</v>
      </c>
      <c r="E527" s="37">
        <v>211.3</v>
      </c>
      <c r="F527" s="32">
        <v>211.3</v>
      </c>
      <c r="G527" s="33">
        <v>4.8</v>
      </c>
      <c r="H527" s="33">
        <v>4.8</v>
      </c>
      <c r="I527" s="30" t="s">
        <v>165</v>
      </c>
      <c r="J527" s="18" t="s">
        <v>166</v>
      </c>
      <c r="K527" s="36" t="s">
        <v>166</v>
      </c>
      <c r="L527" s="35"/>
    </row>
    <row r="528" spans="1:12" x14ac:dyDescent="0.3">
      <c r="A528" s="28" t="s">
        <v>1632</v>
      </c>
      <c r="B528" s="36" t="s">
        <v>1633</v>
      </c>
      <c r="C528" s="36" t="s">
        <v>1634</v>
      </c>
      <c r="D528" s="30">
        <v>12</v>
      </c>
      <c r="E528" s="37">
        <v>45.2</v>
      </c>
      <c r="F528" s="32">
        <v>542.4</v>
      </c>
      <c r="G528" s="33">
        <v>1.27</v>
      </c>
      <c r="H528" s="33">
        <v>15.24</v>
      </c>
      <c r="I528" s="30" t="s">
        <v>165</v>
      </c>
      <c r="J528" s="18" t="s">
        <v>166</v>
      </c>
      <c r="K528" s="36" t="s">
        <v>166</v>
      </c>
      <c r="L528" s="35"/>
    </row>
    <row r="529" spans="1:12" x14ac:dyDescent="0.3">
      <c r="A529" s="28" t="s">
        <v>1635</v>
      </c>
      <c r="B529" s="36" t="s">
        <v>1636</v>
      </c>
      <c r="C529" s="36" t="s">
        <v>1637</v>
      </c>
      <c r="D529" s="30">
        <v>2</v>
      </c>
      <c r="E529" s="37">
        <v>102.9</v>
      </c>
      <c r="F529" s="32">
        <v>205.8</v>
      </c>
      <c r="G529" s="33">
        <v>2.83</v>
      </c>
      <c r="H529" s="33">
        <v>5.66</v>
      </c>
      <c r="I529" s="30" t="s">
        <v>165</v>
      </c>
      <c r="J529" s="18" t="s">
        <v>166</v>
      </c>
      <c r="K529" s="36" t="s">
        <v>166</v>
      </c>
      <c r="L529" s="35"/>
    </row>
    <row r="530" spans="1:12" x14ac:dyDescent="0.3">
      <c r="A530" s="28" t="s">
        <v>1638</v>
      </c>
      <c r="B530" s="36" t="s">
        <v>1639</v>
      </c>
      <c r="C530" s="36" t="s">
        <v>1640</v>
      </c>
      <c r="D530" s="30">
        <v>2</v>
      </c>
      <c r="E530" s="37">
        <v>105.7</v>
      </c>
      <c r="F530" s="32">
        <v>211.4</v>
      </c>
      <c r="G530" s="33">
        <v>2.91</v>
      </c>
      <c r="H530" s="33">
        <v>5.82</v>
      </c>
      <c r="I530" s="30" t="s">
        <v>165</v>
      </c>
      <c r="J530" s="18" t="s">
        <v>166</v>
      </c>
      <c r="K530" s="36" t="s">
        <v>166</v>
      </c>
      <c r="L530" s="35"/>
    </row>
    <row r="531" spans="1:12" x14ac:dyDescent="0.3">
      <c r="A531" s="28" t="s">
        <v>1641</v>
      </c>
      <c r="B531" s="36" t="s">
        <v>1642</v>
      </c>
      <c r="C531" s="36" t="s">
        <v>1643</v>
      </c>
      <c r="D531" s="30">
        <v>2</v>
      </c>
      <c r="E531" s="37">
        <v>44.8</v>
      </c>
      <c r="F531" s="32">
        <v>89.6</v>
      </c>
      <c r="G531" s="33">
        <v>1.45</v>
      </c>
      <c r="H531" s="33">
        <v>2.9</v>
      </c>
      <c r="I531" s="30" t="s">
        <v>165</v>
      </c>
      <c r="J531" s="18" t="s">
        <v>166</v>
      </c>
      <c r="K531" s="36" t="s">
        <v>166</v>
      </c>
      <c r="L531" s="35"/>
    </row>
    <row r="532" spans="1:12" x14ac:dyDescent="0.3">
      <c r="A532" s="28" t="s">
        <v>1644</v>
      </c>
      <c r="B532" s="36" t="s">
        <v>1645</v>
      </c>
      <c r="C532" s="36" t="s">
        <v>1646</v>
      </c>
      <c r="D532" s="30">
        <v>3</v>
      </c>
      <c r="E532" s="37">
        <v>45.8</v>
      </c>
      <c r="F532" s="32">
        <v>137.4</v>
      </c>
      <c r="G532" s="33">
        <v>1.48</v>
      </c>
      <c r="H532" s="33">
        <v>4.4400000000000004</v>
      </c>
      <c r="I532" s="30" t="s">
        <v>165</v>
      </c>
      <c r="J532" s="18" t="s">
        <v>166</v>
      </c>
      <c r="K532" s="36" t="s">
        <v>166</v>
      </c>
      <c r="L532" s="35"/>
    </row>
    <row r="533" spans="1:12" x14ac:dyDescent="0.3">
      <c r="A533" s="28" t="s">
        <v>1647</v>
      </c>
      <c r="B533" s="36" t="s">
        <v>1648</v>
      </c>
      <c r="C533" s="36" t="s">
        <v>1649</v>
      </c>
      <c r="D533" s="30">
        <v>4</v>
      </c>
      <c r="E533" s="37">
        <v>47.3</v>
      </c>
      <c r="F533" s="32">
        <v>189.2</v>
      </c>
      <c r="G533" s="33">
        <v>1.53</v>
      </c>
      <c r="H533" s="33">
        <v>6.12</v>
      </c>
      <c r="I533" s="30" t="s">
        <v>165</v>
      </c>
      <c r="J533" s="18" t="s">
        <v>166</v>
      </c>
      <c r="K533" s="36" t="s">
        <v>166</v>
      </c>
      <c r="L533" s="35"/>
    </row>
    <row r="534" spans="1:12" x14ac:dyDescent="0.3">
      <c r="A534" s="28" t="s">
        <v>1650</v>
      </c>
      <c r="B534" s="36" t="s">
        <v>1651</v>
      </c>
      <c r="C534" s="36" t="s">
        <v>1652</v>
      </c>
      <c r="D534" s="30">
        <v>4</v>
      </c>
      <c r="E534" s="37">
        <v>52.9</v>
      </c>
      <c r="F534" s="32">
        <v>211.6</v>
      </c>
      <c r="G534" s="33">
        <v>1.71</v>
      </c>
      <c r="H534" s="33">
        <v>6.84</v>
      </c>
      <c r="I534" s="30" t="s">
        <v>165</v>
      </c>
      <c r="J534" s="18" t="s">
        <v>166</v>
      </c>
      <c r="K534" s="36" t="s">
        <v>166</v>
      </c>
      <c r="L534" s="35"/>
    </row>
    <row r="535" spans="1:12" x14ac:dyDescent="0.3">
      <c r="A535" s="28" t="s">
        <v>1653</v>
      </c>
      <c r="B535" s="36" t="s">
        <v>1654</v>
      </c>
      <c r="C535" s="36" t="s">
        <v>1655</v>
      </c>
      <c r="D535" s="30">
        <v>2</v>
      </c>
      <c r="E535" s="37">
        <v>51</v>
      </c>
      <c r="F535" s="32">
        <v>102</v>
      </c>
      <c r="G535" s="33">
        <v>1.65</v>
      </c>
      <c r="H535" s="33">
        <v>3.3</v>
      </c>
      <c r="I535" s="30" t="s">
        <v>165</v>
      </c>
      <c r="J535" s="18" t="s">
        <v>166</v>
      </c>
      <c r="K535" s="36" t="s">
        <v>166</v>
      </c>
      <c r="L535" s="35"/>
    </row>
    <row r="536" spans="1:12" x14ac:dyDescent="0.3">
      <c r="A536" s="28" t="s">
        <v>1656</v>
      </c>
      <c r="B536" s="36" t="s">
        <v>1657</v>
      </c>
      <c r="C536" s="36" t="s">
        <v>1658</v>
      </c>
      <c r="D536" s="30">
        <v>1</v>
      </c>
      <c r="E536" s="37">
        <v>46.4</v>
      </c>
      <c r="F536" s="32">
        <v>46.4</v>
      </c>
      <c r="G536" s="33">
        <v>1.5</v>
      </c>
      <c r="H536" s="33">
        <v>1.5</v>
      </c>
      <c r="I536" s="30" t="s">
        <v>165</v>
      </c>
      <c r="J536" s="18" t="s">
        <v>166</v>
      </c>
      <c r="K536" s="36" t="s">
        <v>166</v>
      </c>
      <c r="L536" s="35"/>
    </row>
    <row r="537" spans="1:12" x14ac:dyDescent="0.3">
      <c r="A537" s="28" t="s">
        <v>1659</v>
      </c>
      <c r="B537" s="36" t="s">
        <v>1660</v>
      </c>
      <c r="C537" s="36" t="s">
        <v>1661</v>
      </c>
      <c r="D537" s="30">
        <v>1</v>
      </c>
      <c r="E537" s="37">
        <v>49.2</v>
      </c>
      <c r="F537" s="32">
        <v>49.2</v>
      </c>
      <c r="G537" s="33">
        <v>1.59</v>
      </c>
      <c r="H537" s="33">
        <v>1.59</v>
      </c>
      <c r="I537" s="30" t="s">
        <v>165</v>
      </c>
      <c r="J537" s="18" t="s">
        <v>166</v>
      </c>
      <c r="K537" s="36" t="s">
        <v>166</v>
      </c>
      <c r="L537" s="35"/>
    </row>
    <row r="538" spans="1:12" x14ac:dyDescent="0.3">
      <c r="A538" s="28" t="s">
        <v>1662</v>
      </c>
      <c r="B538" s="36" t="s">
        <v>1663</v>
      </c>
      <c r="C538" s="36" t="s">
        <v>1664</v>
      </c>
      <c r="D538" s="30">
        <v>1</v>
      </c>
      <c r="E538" s="37">
        <v>52.6</v>
      </c>
      <c r="F538" s="32">
        <v>52.6</v>
      </c>
      <c r="G538" s="33">
        <v>1.7</v>
      </c>
      <c r="H538" s="33">
        <v>1.7</v>
      </c>
      <c r="I538" s="30" t="s">
        <v>165</v>
      </c>
      <c r="J538" s="18" t="s">
        <v>166</v>
      </c>
      <c r="K538" s="36" t="s">
        <v>166</v>
      </c>
      <c r="L538" s="35"/>
    </row>
    <row r="539" spans="1:12" x14ac:dyDescent="0.3">
      <c r="A539" s="28" t="s">
        <v>1665</v>
      </c>
      <c r="B539" s="36" t="s">
        <v>1666</v>
      </c>
      <c r="C539" s="36" t="s">
        <v>1667</v>
      </c>
      <c r="D539" s="30">
        <v>1</v>
      </c>
      <c r="E539" s="37">
        <v>53.5</v>
      </c>
      <c r="F539" s="32">
        <v>53.5</v>
      </c>
      <c r="G539" s="33">
        <v>1.73</v>
      </c>
      <c r="H539" s="33">
        <v>1.73</v>
      </c>
      <c r="I539" s="30" t="s">
        <v>165</v>
      </c>
      <c r="J539" s="18" t="s">
        <v>166</v>
      </c>
      <c r="K539" s="36" t="s">
        <v>166</v>
      </c>
      <c r="L539" s="35"/>
    </row>
    <row r="540" spans="1:12" x14ac:dyDescent="0.3">
      <c r="A540" s="28" t="s">
        <v>1668</v>
      </c>
      <c r="B540" s="36" t="s">
        <v>1669</v>
      </c>
      <c r="C540" s="36" t="s">
        <v>1670</v>
      </c>
      <c r="D540" s="30">
        <v>2</v>
      </c>
      <c r="E540" s="37">
        <v>53.2</v>
      </c>
      <c r="F540" s="32">
        <v>106.4</v>
      </c>
      <c r="G540" s="33">
        <v>1.72</v>
      </c>
      <c r="H540" s="33">
        <v>3.44</v>
      </c>
      <c r="I540" s="30" t="s">
        <v>165</v>
      </c>
      <c r="J540" s="18" t="s">
        <v>166</v>
      </c>
      <c r="K540" s="36" t="s">
        <v>166</v>
      </c>
      <c r="L540" s="35"/>
    </row>
    <row r="541" spans="1:12" x14ac:dyDescent="0.3">
      <c r="A541" s="28" t="s">
        <v>1671</v>
      </c>
      <c r="B541" s="36" t="s">
        <v>1672</v>
      </c>
      <c r="C541" s="36" t="s">
        <v>1673</v>
      </c>
      <c r="D541" s="30">
        <v>1</v>
      </c>
      <c r="E541" s="37">
        <v>37.299999999999997</v>
      </c>
      <c r="F541" s="32">
        <v>37.299999999999997</v>
      </c>
      <c r="G541" s="33">
        <v>1.21</v>
      </c>
      <c r="H541" s="33">
        <v>1.21</v>
      </c>
      <c r="I541" s="30" t="s">
        <v>165</v>
      </c>
      <c r="J541" s="18" t="s">
        <v>166</v>
      </c>
      <c r="K541" s="36" t="s">
        <v>166</v>
      </c>
      <c r="L541" s="35"/>
    </row>
    <row r="542" spans="1:12" x14ac:dyDescent="0.3">
      <c r="A542" s="28" t="s">
        <v>1674</v>
      </c>
      <c r="B542" s="36" t="s">
        <v>1675</v>
      </c>
      <c r="C542" s="36" t="s">
        <v>1676</v>
      </c>
      <c r="D542" s="30">
        <v>2</v>
      </c>
      <c r="E542" s="37">
        <v>35.700000000000003</v>
      </c>
      <c r="F542" s="32">
        <v>71.400000000000006</v>
      </c>
      <c r="G542" s="33">
        <v>1.1599999999999999</v>
      </c>
      <c r="H542" s="33">
        <v>2.3199999999999998</v>
      </c>
      <c r="I542" s="30" t="s">
        <v>165</v>
      </c>
      <c r="J542" s="18" t="s">
        <v>166</v>
      </c>
      <c r="K542" s="36" t="s">
        <v>166</v>
      </c>
      <c r="L542" s="35"/>
    </row>
    <row r="543" spans="1:12" x14ac:dyDescent="0.3">
      <c r="A543" s="28" t="s">
        <v>1677</v>
      </c>
      <c r="B543" s="36" t="s">
        <v>1678</v>
      </c>
      <c r="C543" s="36" t="s">
        <v>1679</v>
      </c>
      <c r="D543" s="30">
        <v>1</v>
      </c>
      <c r="E543" s="37">
        <v>29.5</v>
      </c>
      <c r="F543" s="32">
        <v>29.5</v>
      </c>
      <c r="G543" s="33">
        <v>0.96</v>
      </c>
      <c r="H543" s="33">
        <v>0.96</v>
      </c>
      <c r="I543" s="30" t="s">
        <v>165</v>
      </c>
      <c r="J543" s="18" t="s">
        <v>166</v>
      </c>
      <c r="K543" s="36" t="s">
        <v>166</v>
      </c>
      <c r="L543" s="35"/>
    </row>
    <row r="544" spans="1:12" x14ac:dyDescent="0.3">
      <c r="A544" s="28" t="s">
        <v>1680</v>
      </c>
      <c r="B544" s="36" t="s">
        <v>1681</v>
      </c>
      <c r="C544" s="36" t="s">
        <v>1682</v>
      </c>
      <c r="D544" s="30">
        <v>1</v>
      </c>
      <c r="E544" s="37">
        <v>24.7</v>
      </c>
      <c r="F544" s="32">
        <v>24.7</v>
      </c>
      <c r="G544" s="33">
        <v>0.8</v>
      </c>
      <c r="H544" s="33">
        <v>0.8</v>
      </c>
      <c r="I544" s="30" t="s">
        <v>165</v>
      </c>
      <c r="J544" s="18" t="s">
        <v>166</v>
      </c>
      <c r="K544" s="36" t="s">
        <v>166</v>
      </c>
      <c r="L544" s="35"/>
    </row>
    <row r="545" spans="1:12" x14ac:dyDescent="0.3">
      <c r="A545" s="28" t="s">
        <v>1683</v>
      </c>
      <c r="B545" s="36" t="s">
        <v>1684</v>
      </c>
      <c r="C545" s="36" t="s">
        <v>1685</v>
      </c>
      <c r="D545" s="30">
        <v>12</v>
      </c>
      <c r="E545" s="37">
        <v>55</v>
      </c>
      <c r="F545" s="32">
        <v>660</v>
      </c>
      <c r="G545" s="33">
        <v>1.78</v>
      </c>
      <c r="H545" s="33">
        <v>21.36</v>
      </c>
      <c r="I545" s="30" t="s">
        <v>165</v>
      </c>
      <c r="J545" s="18" t="s">
        <v>166</v>
      </c>
      <c r="K545" s="36" t="s">
        <v>166</v>
      </c>
      <c r="L545" s="35"/>
    </row>
    <row r="546" spans="1:12" x14ac:dyDescent="0.3">
      <c r="A546" s="28" t="s">
        <v>1686</v>
      </c>
      <c r="B546" s="36" t="s">
        <v>1687</v>
      </c>
      <c r="C546" s="36" t="s">
        <v>1688</v>
      </c>
      <c r="D546" s="30">
        <v>2</v>
      </c>
      <c r="E546" s="37">
        <v>215.7</v>
      </c>
      <c r="F546" s="32">
        <v>431.4</v>
      </c>
      <c r="G546" s="33">
        <v>4.93</v>
      </c>
      <c r="H546" s="33">
        <v>9.86</v>
      </c>
      <c r="I546" s="30" t="s">
        <v>165</v>
      </c>
      <c r="J546" s="18" t="s">
        <v>166</v>
      </c>
      <c r="K546" s="36" t="s">
        <v>166</v>
      </c>
      <c r="L546" s="35"/>
    </row>
    <row r="547" spans="1:12" x14ac:dyDescent="0.3">
      <c r="A547" s="28" t="s">
        <v>1689</v>
      </c>
      <c r="B547" s="36" t="s">
        <v>1690</v>
      </c>
      <c r="C547" s="36" t="s">
        <v>1691</v>
      </c>
      <c r="D547" s="30">
        <v>1</v>
      </c>
      <c r="E547" s="37">
        <v>218</v>
      </c>
      <c r="F547" s="32">
        <v>218</v>
      </c>
      <c r="G547" s="33">
        <v>4.9800000000000004</v>
      </c>
      <c r="H547" s="33">
        <v>4.9800000000000004</v>
      </c>
      <c r="I547" s="30" t="s">
        <v>165</v>
      </c>
      <c r="J547" s="18" t="s">
        <v>166</v>
      </c>
      <c r="K547" s="36" t="s">
        <v>166</v>
      </c>
      <c r="L547" s="35"/>
    </row>
    <row r="548" spans="1:12" x14ac:dyDescent="0.3">
      <c r="A548" s="28" t="s">
        <v>1692</v>
      </c>
      <c r="B548" s="36" t="s">
        <v>1693</v>
      </c>
      <c r="C548" s="36" t="s">
        <v>1694</v>
      </c>
      <c r="D548" s="30">
        <v>1</v>
      </c>
      <c r="E548" s="37">
        <v>218</v>
      </c>
      <c r="F548" s="32">
        <v>218</v>
      </c>
      <c r="G548" s="33">
        <v>4.9800000000000004</v>
      </c>
      <c r="H548" s="33">
        <v>4.9800000000000004</v>
      </c>
      <c r="I548" s="30" t="s">
        <v>165</v>
      </c>
      <c r="J548" s="18" t="s">
        <v>166</v>
      </c>
      <c r="K548" s="36" t="s">
        <v>166</v>
      </c>
      <c r="L548" s="35"/>
    </row>
    <row r="549" spans="1:12" x14ac:dyDescent="0.3">
      <c r="A549" s="28" t="s">
        <v>1695</v>
      </c>
      <c r="B549" s="36" t="s">
        <v>1696</v>
      </c>
      <c r="C549" s="36" t="s">
        <v>1697</v>
      </c>
      <c r="D549" s="30">
        <v>1</v>
      </c>
      <c r="E549" s="37">
        <v>286.3</v>
      </c>
      <c r="F549" s="40">
        <v>286.3</v>
      </c>
      <c r="G549" s="33">
        <v>5.66</v>
      </c>
      <c r="H549" s="33">
        <v>5.66</v>
      </c>
      <c r="I549" s="30" t="s">
        <v>170</v>
      </c>
      <c r="J549" s="18" t="s">
        <v>166</v>
      </c>
      <c r="K549" s="36" t="s">
        <v>166</v>
      </c>
      <c r="L549" s="41"/>
    </row>
    <row r="550" spans="1:12" x14ac:dyDescent="0.3">
      <c r="A550" s="28" t="s">
        <v>1698</v>
      </c>
      <c r="B550" s="36" t="s">
        <v>1699</v>
      </c>
      <c r="C550" s="36" t="s">
        <v>1700</v>
      </c>
      <c r="D550" s="30">
        <v>1</v>
      </c>
      <c r="E550" s="37">
        <v>436.5</v>
      </c>
      <c r="F550" s="40">
        <v>436.5</v>
      </c>
      <c r="G550" s="33">
        <v>9</v>
      </c>
      <c r="H550" s="33">
        <v>9</v>
      </c>
      <c r="I550" s="30" t="s">
        <v>170</v>
      </c>
      <c r="J550" s="18" t="s">
        <v>166</v>
      </c>
      <c r="K550" s="36" t="s">
        <v>166</v>
      </c>
      <c r="L550" s="41"/>
    </row>
    <row r="551" spans="1:12" x14ac:dyDescent="0.3">
      <c r="A551" s="28" t="s">
        <v>1701</v>
      </c>
      <c r="B551" s="36" t="s">
        <v>1702</v>
      </c>
      <c r="C551" s="36" t="s">
        <v>1703</v>
      </c>
      <c r="D551" s="30">
        <v>1</v>
      </c>
      <c r="E551" s="37">
        <v>61.1</v>
      </c>
      <c r="F551" s="40">
        <v>61.1</v>
      </c>
      <c r="G551" s="33">
        <v>1.71</v>
      </c>
      <c r="H551" s="33">
        <v>1.71</v>
      </c>
      <c r="I551" s="30" t="s">
        <v>170</v>
      </c>
      <c r="J551" s="18" t="s">
        <v>166</v>
      </c>
      <c r="K551" s="36" t="s">
        <v>166</v>
      </c>
      <c r="L551" s="41"/>
    </row>
    <row r="552" spans="1:12" x14ac:dyDescent="0.3">
      <c r="A552" s="28" t="s">
        <v>1704</v>
      </c>
      <c r="B552" s="36" t="s">
        <v>1705</v>
      </c>
      <c r="C552" s="36" t="s">
        <v>1706</v>
      </c>
      <c r="D552" s="30">
        <v>12</v>
      </c>
      <c r="E552" s="37">
        <v>28.9</v>
      </c>
      <c r="F552" s="40">
        <v>346.8</v>
      </c>
      <c r="G552" s="33">
        <v>0.82</v>
      </c>
      <c r="H552" s="33">
        <v>9.84</v>
      </c>
      <c r="I552" s="30" t="s">
        <v>170</v>
      </c>
      <c r="J552" s="18" t="s">
        <v>166</v>
      </c>
      <c r="K552" s="36" t="s">
        <v>166</v>
      </c>
      <c r="L552" s="41"/>
    </row>
    <row r="553" spans="1:12" x14ac:dyDescent="0.3">
      <c r="A553" s="28" t="s">
        <v>1707</v>
      </c>
      <c r="B553" s="36" t="s">
        <v>1708</v>
      </c>
      <c r="C553" s="36" t="s">
        <v>1709</v>
      </c>
      <c r="D553" s="30">
        <v>1</v>
      </c>
      <c r="E553" s="37">
        <v>43.5</v>
      </c>
      <c r="F553" s="40">
        <v>43.5</v>
      </c>
      <c r="G553" s="33">
        <v>1.19</v>
      </c>
      <c r="H553" s="33">
        <v>1.19</v>
      </c>
      <c r="I553" s="30" t="s">
        <v>170</v>
      </c>
      <c r="J553" s="18" t="s">
        <v>166</v>
      </c>
      <c r="K553" s="36" t="s">
        <v>166</v>
      </c>
      <c r="L553" s="41"/>
    </row>
    <row r="554" spans="1:12" x14ac:dyDescent="0.3">
      <c r="A554" s="28" t="s">
        <v>1710</v>
      </c>
      <c r="B554" s="36" t="s">
        <v>1711</v>
      </c>
      <c r="C554" s="36" t="s">
        <v>1712</v>
      </c>
      <c r="D554" s="30">
        <v>1</v>
      </c>
      <c r="E554" s="37">
        <v>48.8</v>
      </c>
      <c r="F554" s="40">
        <v>48.8</v>
      </c>
      <c r="G554" s="33">
        <v>1.33</v>
      </c>
      <c r="H554" s="33">
        <v>1.33</v>
      </c>
      <c r="I554" s="30" t="s">
        <v>170</v>
      </c>
      <c r="J554" s="18" t="s">
        <v>166</v>
      </c>
      <c r="K554" s="36" t="s">
        <v>166</v>
      </c>
      <c r="L554" s="41"/>
    </row>
    <row r="555" spans="1:12" x14ac:dyDescent="0.3">
      <c r="A555" s="28" t="s">
        <v>1713</v>
      </c>
      <c r="B555" s="36" t="s">
        <v>1714</v>
      </c>
      <c r="C555" s="36" t="s">
        <v>1715</v>
      </c>
      <c r="D555" s="30">
        <v>1</v>
      </c>
      <c r="E555" s="37">
        <v>12.9</v>
      </c>
      <c r="F555" s="40">
        <v>12.9</v>
      </c>
      <c r="G555" s="33">
        <v>0.68</v>
      </c>
      <c r="H555" s="33">
        <v>0.68</v>
      </c>
      <c r="I555" s="30" t="s">
        <v>170</v>
      </c>
      <c r="J555" s="18" t="s">
        <v>166</v>
      </c>
      <c r="K555" s="36" t="s">
        <v>166</v>
      </c>
      <c r="L555" s="41"/>
    </row>
    <row r="556" spans="1:12" x14ac:dyDescent="0.3">
      <c r="A556" s="28" t="s">
        <v>1716</v>
      </c>
      <c r="B556" s="36" t="s">
        <v>1717</v>
      </c>
      <c r="C556" s="36" t="s">
        <v>1718</v>
      </c>
      <c r="D556" s="30">
        <v>2</v>
      </c>
      <c r="E556" s="37">
        <v>8.8000000000000007</v>
      </c>
      <c r="F556" s="40">
        <v>17.600000000000001</v>
      </c>
      <c r="G556" s="33">
        <v>0.46</v>
      </c>
      <c r="H556" s="33">
        <v>0.92</v>
      </c>
      <c r="I556" s="30" t="s">
        <v>170</v>
      </c>
      <c r="J556" s="18" t="s">
        <v>166</v>
      </c>
      <c r="K556" s="36" t="s">
        <v>166</v>
      </c>
      <c r="L556" s="41"/>
    </row>
    <row r="557" spans="1:12" x14ac:dyDescent="0.3">
      <c r="A557" s="28" t="s">
        <v>1719</v>
      </c>
      <c r="B557" s="36" t="s">
        <v>1720</v>
      </c>
      <c r="C557" s="36" t="s">
        <v>1721</v>
      </c>
      <c r="D557" s="30">
        <v>14</v>
      </c>
      <c r="E557" s="37">
        <v>10.9</v>
      </c>
      <c r="F557" s="40">
        <v>152.6</v>
      </c>
      <c r="G557" s="33">
        <v>0.56999999999999995</v>
      </c>
      <c r="H557" s="33">
        <v>7.98</v>
      </c>
      <c r="I557" s="30" t="s">
        <v>170</v>
      </c>
      <c r="J557" s="18" t="s">
        <v>166</v>
      </c>
      <c r="K557" s="36" t="s">
        <v>166</v>
      </c>
      <c r="L557" s="41"/>
    </row>
    <row r="558" spans="1:12" x14ac:dyDescent="0.3">
      <c r="A558" s="28" t="s">
        <v>1722</v>
      </c>
      <c r="B558" s="36" t="s">
        <v>1723</v>
      </c>
      <c r="C558" s="36" t="s">
        <v>1724</v>
      </c>
      <c r="D558" s="30">
        <v>2</v>
      </c>
      <c r="E558" s="37">
        <v>10.4</v>
      </c>
      <c r="F558" s="40">
        <v>20.8</v>
      </c>
      <c r="G558" s="33">
        <v>0.55000000000000004</v>
      </c>
      <c r="H558" s="33">
        <v>1.1000000000000001</v>
      </c>
      <c r="I558" s="30" t="s">
        <v>170</v>
      </c>
      <c r="J558" s="18" t="s">
        <v>166</v>
      </c>
      <c r="K558" s="36" t="s">
        <v>166</v>
      </c>
      <c r="L558" s="41"/>
    </row>
    <row r="559" spans="1:12" x14ac:dyDescent="0.3">
      <c r="A559" s="28" t="s">
        <v>1725</v>
      </c>
      <c r="B559" s="36" t="s">
        <v>1726</v>
      </c>
      <c r="C559" s="36" t="s">
        <v>1727</v>
      </c>
      <c r="D559" s="30">
        <v>1</v>
      </c>
      <c r="E559" s="37">
        <v>16.600000000000001</v>
      </c>
      <c r="F559" s="40">
        <v>16.600000000000001</v>
      </c>
      <c r="G559" s="33">
        <v>0.87</v>
      </c>
      <c r="H559" s="33">
        <v>0.87</v>
      </c>
      <c r="I559" s="30" t="s">
        <v>170</v>
      </c>
      <c r="J559" s="18" t="s">
        <v>166</v>
      </c>
      <c r="K559" s="36" t="s">
        <v>166</v>
      </c>
      <c r="L559" s="41"/>
    </row>
    <row r="560" spans="1:12" x14ac:dyDescent="0.3">
      <c r="A560" s="28" t="s">
        <v>1728</v>
      </c>
      <c r="B560" s="36" t="s">
        <v>1729</v>
      </c>
      <c r="C560" s="36" t="s">
        <v>1730</v>
      </c>
      <c r="D560" s="30">
        <v>1</v>
      </c>
      <c r="E560" s="37">
        <v>7.6</v>
      </c>
      <c r="F560" s="40">
        <v>7.6</v>
      </c>
      <c r="G560" s="33">
        <v>0.4</v>
      </c>
      <c r="H560" s="33">
        <v>0.4</v>
      </c>
      <c r="I560" s="30" t="s">
        <v>170</v>
      </c>
      <c r="J560" s="18" t="s">
        <v>166</v>
      </c>
      <c r="K560" s="36" t="s">
        <v>166</v>
      </c>
      <c r="L560" s="41"/>
    </row>
    <row r="561" spans="1:12" x14ac:dyDescent="0.3">
      <c r="A561" s="28" t="s">
        <v>1731</v>
      </c>
      <c r="B561" s="36" t="s">
        <v>1732</v>
      </c>
      <c r="C561" s="36" t="s">
        <v>1733</v>
      </c>
      <c r="D561" s="30">
        <v>1</v>
      </c>
      <c r="E561" s="37">
        <v>6.9</v>
      </c>
      <c r="F561" s="40">
        <v>6.9</v>
      </c>
      <c r="G561" s="33">
        <v>0.36</v>
      </c>
      <c r="H561" s="33">
        <v>0.36</v>
      </c>
      <c r="I561" s="30" t="s">
        <v>170</v>
      </c>
      <c r="J561" s="18" t="s">
        <v>166</v>
      </c>
      <c r="K561" s="36" t="s">
        <v>166</v>
      </c>
      <c r="L561" s="41"/>
    </row>
    <row r="562" spans="1:12" x14ac:dyDescent="0.3">
      <c r="A562" s="28" t="s">
        <v>1734</v>
      </c>
      <c r="B562" s="36" t="s">
        <v>1735</v>
      </c>
      <c r="C562" s="36" t="s">
        <v>1736</v>
      </c>
      <c r="D562" s="30">
        <v>1</v>
      </c>
      <c r="E562" s="37">
        <v>12.5</v>
      </c>
      <c r="F562" s="40">
        <v>12.5</v>
      </c>
      <c r="G562" s="33">
        <v>0.65</v>
      </c>
      <c r="H562" s="33">
        <v>0.65</v>
      </c>
      <c r="I562" s="30" t="s">
        <v>170</v>
      </c>
      <c r="J562" s="18" t="s">
        <v>166</v>
      </c>
      <c r="K562" s="36" t="s">
        <v>166</v>
      </c>
      <c r="L562" s="41"/>
    </row>
    <row r="563" spans="1:12" x14ac:dyDescent="0.3">
      <c r="A563" s="28" t="s">
        <v>1737</v>
      </c>
      <c r="B563" s="36" t="s">
        <v>1738</v>
      </c>
      <c r="C563" s="36" t="s">
        <v>1739</v>
      </c>
      <c r="D563" s="30">
        <v>12</v>
      </c>
      <c r="E563" s="37">
        <v>8.8000000000000007</v>
      </c>
      <c r="F563" s="40">
        <v>105.6</v>
      </c>
      <c r="G563" s="33">
        <v>0.46</v>
      </c>
      <c r="H563" s="33">
        <v>5.52</v>
      </c>
      <c r="I563" s="30" t="s">
        <v>170</v>
      </c>
      <c r="J563" s="18" t="s">
        <v>166</v>
      </c>
      <c r="K563" s="36" t="s">
        <v>166</v>
      </c>
      <c r="L563" s="41"/>
    </row>
    <row r="564" spans="1:12" x14ac:dyDescent="0.3">
      <c r="A564" s="28" t="s">
        <v>1740</v>
      </c>
      <c r="B564" s="36" t="s">
        <v>1741</v>
      </c>
      <c r="C564" s="36" t="s">
        <v>1742</v>
      </c>
      <c r="D564" s="30">
        <v>12</v>
      </c>
      <c r="E564" s="37">
        <v>10.5</v>
      </c>
      <c r="F564" s="40">
        <v>126</v>
      </c>
      <c r="G564" s="33">
        <v>0.55000000000000004</v>
      </c>
      <c r="H564" s="33">
        <v>6.6</v>
      </c>
      <c r="I564" s="30" t="s">
        <v>170</v>
      </c>
      <c r="J564" s="18" t="s">
        <v>166</v>
      </c>
      <c r="K564" s="36" t="s">
        <v>166</v>
      </c>
      <c r="L564" s="41"/>
    </row>
    <row r="565" spans="1:12" x14ac:dyDescent="0.3">
      <c r="A565" s="28" t="s">
        <v>1743</v>
      </c>
      <c r="B565" s="36" t="s">
        <v>1744</v>
      </c>
      <c r="C565" s="36" t="s">
        <v>1745</v>
      </c>
      <c r="D565" s="30">
        <v>1</v>
      </c>
      <c r="E565" s="37">
        <v>9.4</v>
      </c>
      <c r="F565" s="40">
        <v>9.4</v>
      </c>
      <c r="G565" s="33">
        <v>0.5</v>
      </c>
      <c r="H565" s="33">
        <v>0.5</v>
      </c>
      <c r="I565" s="30" t="s">
        <v>170</v>
      </c>
      <c r="J565" s="18" t="s">
        <v>166</v>
      </c>
      <c r="K565" s="36" t="s">
        <v>166</v>
      </c>
      <c r="L565" s="41"/>
    </row>
    <row r="566" spans="1:12" x14ac:dyDescent="0.3">
      <c r="A566" s="28" t="s">
        <v>1746</v>
      </c>
      <c r="B566" s="36" t="s">
        <v>140</v>
      </c>
      <c r="C566" s="36" t="s">
        <v>1747</v>
      </c>
      <c r="D566" s="30">
        <v>1</v>
      </c>
      <c r="E566" s="37">
        <v>1471.5</v>
      </c>
      <c r="F566" s="38">
        <v>1471.5</v>
      </c>
      <c r="G566" s="33">
        <v>36.090000000000003</v>
      </c>
      <c r="H566" s="33">
        <v>36.090000000000003</v>
      </c>
      <c r="I566" s="30" t="s">
        <v>170</v>
      </c>
      <c r="J566" s="18" t="s">
        <v>166</v>
      </c>
      <c r="K566" s="36" t="s">
        <v>166</v>
      </c>
      <c r="L566" s="39"/>
    </row>
    <row r="567" spans="1:12" x14ac:dyDescent="0.3">
      <c r="A567" s="28" t="s">
        <v>1748</v>
      </c>
      <c r="B567" s="36" t="s">
        <v>141</v>
      </c>
      <c r="C567" s="36" t="s">
        <v>1749</v>
      </c>
      <c r="D567" s="30">
        <v>7</v>
      </c>
      <c r="E567" s="37">
        <v>1471.5</v>
      </c>
      <c r="F567" s="38">
        <v>10300.5</v>
      </c>
      <c r="G567" s="33">
        <v>36.090000000000003</v>
      </c>
      <c r="H567" s="33">
        <v>252.63</v>
      </c>
      <c r="I567" s="30" t="s">
        <v>170</v>
      </c>
      <c r="J567" s="18" t="s">
        <v>166</v>
      </c>
      <c r="K567" s="36" t="s">
        <v>166</v>
      </c>
      <c r="L567" s="39"/>
    </row>
    <row r="568" spans="1:12" x14ac:dyDescent="0.3">
      <c r="A568" s="28" t="s">
        <v>1750</v>
      </c>
      <c r="B568" s="36" t="s">
        <v>142</v>
      </c>
      <c r="C568" s="36" t="s">
        <v>1751</v>
      </c>
      <c r="D568" s="30">
        <v>1</v>
      </c>
      <c r="E568" s="37">
        <v>1401</v>
      </c>
      <c r="F568" s="38">
        <v>1401</v>
      </c>
      <c r="G568" s="33">
        <v>34.29</v>
      </c>
      <c r="H568" s="33">
        <v>34.29</v>
      </c>
      <c r="I568" s="30" t="s">
        <v>170</v>
      </c>
      <c r="J568" s="18" t="s">
        <v>166</v>
      </c>
      <c r="K568" s="36" t="s">
        <v>166</v>
      </c>
      <c r="L568" s="39"/>
    </row>
    <row r="569" spans="1:12" x14ac:dyDescent="0.3">
      <c r="A569" s="28" t="s">
        <v>1752</v>
      </c>
      <c r="B569" s="36" t="s">
        <v>1753</v>
      </c>
      <c r="C569" s="36" t="s">
        <v>1754</v>
      </c>
      <c r="D569" s="30">
        <v>144</v>
      </c>
      <c r="E569" s="37">
        <v>1.6</v>
      </c>
      <c r="F569" s="44">
        <v>230.4</v>
      </c>
      <c r="G569" s="33">
        <v>0.03</v>
      </c>
      <c r="H569" s="33">
        <v>4.32</v>
      </c>
      <c r="I569" s="30" t="s">
        <v>170</v>
      </c>
      <c r="J569" s="18" t="s">
        <v>166</v>
      </c>
      <c r="K569" s="36" t="s">
        <v>166</v>
      </c>
      <c r="L569" s="21"/>
    </row>
    <row r="570" spans="1:12" x14ac:dyDescent="0.3">
      <c r="A570" s="28" t="s">
        <v>1755</v>
      </c>
      <c r="B570" s="36" t="s">
        <v>1756</v>
      </c>
      <c r="C570" s="36" t="s">
        <v>1757</v>
      </c>
      <c r="D570" s="30">
        <v>8</v>
      </c>
      <c r="E570" s="37">
        <v>1</v>
      </c>
      <c r="F570" s="44">
        <v>8</v>
      </c>
      <c r="G570" s="33">
        <v>0.02</v>
      </c>
      <c r="H570" s="33">
        <v>0.16</v>
      </c>
      <c r="I570" s="30" t="s">
        <v>170</v>
      </c>
      <c r="J570" s="18" t="s">
        <v>166</v>
      </c>
      <c r="K570" s="36" t="s">
        <v>166</v>
      </c>
      <c r="L570" s="21"/>
    </row>
    <row r="571" spans="1:12" x14ac:dyDescent="0.3">
      <c r="A571" s="28" t="s">
        <v>1758</v>
      </c>
      <c r="B571" s="36" t="s">
        <v>1759</v>
      </c>
      <c r="C571" s="36" t="s">
        <v>1760</v>
      </c>
      <c r="D571" s="30">
        <v>2</v>
      </c>
      <c r="E571" s="37">
        <v>51.2</v>
      </c>
      <c r="F571" s="45">
        <v>102.4</v>
      </c>
      <c r="G571" s="33">
        <v>3.03</v>
      </c>
      <c r="H571" s="33">
        <v>6.06</v>
      </c>
      <c r="I571" s="30" t="s">
        <v>170</v>
      </c>
      <c r="J571" s="18" t="s">
        <v>166</v>
      </c>
      <c r="K571" s="36" t="s">
        <v>166</v>
      </c>
      <c r="L571" s="21"/>
    </row>
    <row r="572" spans="1:12" x14ac:dyDescent="0.3">
      <c r="A572" s="28" t="s">
        <v>1761</v>
      </c>
      <c r="B572" s="36" t="s">
        <v>1762</v>
      </c>
      <c r="C572" s="36" t="s">
        <v>1763</v>
      </c>
      <c r="D572" s="30">
        <v>2</v>
      </c>
      <c r="E572" s="37">
        <v>51.2</v>
      </c>
      <c r="F572" s="45">
        <v>102.4</v>
      </c>
      <c r="G572" s="33">
        <v>3.03</v>
      </c>
      <c r="H572" s="33">
        <v>6.06</v>
      </c>
      <c r="I572" s="30" t="s">
        <v>170</v>
      </c>
      <c r="J572" s="18" t="s">
        <v>166</v>
      </c>
      <c r="K572" s="36" t="s">
        <v>166</v>
      </c>
      <c r="L572" s="21"/>
    </row>
    <row r="573" spans="1:12" x14ac:dyDescent="0.3">
      <c r="A573" s="28" t="s">
        <v>1764</v>
      </c>
      <c r="B573" s="36" t="s">
        <v>1765</v>
      </c>
      <c r="C573" s="36" t="s">
        <v>1766</v>
      </c>
      <c r="D573" s="30">
        <v>4</v>
      </c>
      <c r="E573" s="37">
        <v>47.7</v>
      </c>
      <c r="F573" s="45">
        <v>190.8</v>
      </c>
      <c r="G573" s="33">
        <v>2.83</v>
      </c>
      <c r="H573" s="33">
        <v>11.32</v>
      </c>
      <c r="I573" s="30" t="s">
        <v>170</v>
      </c>
      <c r="J573" s="18" t="s">
        <v>166</v>
      </c>
      <c r="K573" s="36" t="s">
        <v>166</v>
      </c>
      <c r="L573" s="21"/>
    </row>
    <row r="574" spans="1:12" x14ac:dyDescent="0.3">
      <c r="A574" s="28" t="s">
        <v>166</v>
      </c>
      <c r="B574" s="36" t="s">
        <v>166</v>
      </c>
      <c r="C574" s="36" t="s">
        <v>1767</v>
      </c>
      <c r="D574" s="30" t="s">
        <v>166</v>
      </c>
      <c r="E574" s="51" t="s">
        <v>50</v>
      </c>
      <c r="F574" s="52">
        <v>365753.1</v>
      </c>
      <c r="G574" s="53" t="s">
        <v>166</v>
      </c>
      <c r="H574" s="53">
        <v>15218.67</v>
      </c>
      <c r="I574" s="30"/>
      <c r="J574" s="18" t="s">
        <v>166</v>
      </c>
      <c r="K574" s="36" t="s">
        <v>166</v>
      </c>
      <c r="L574" s="21"/>
    </row>
    <row r="575" spans="1:12" x14ac:dyDescent="0.3">
      <c r="A575" s="28" t="s">
        <v>166</v>
      </c>
      <c r="B575" s="36" t="s">
        <v>166</v>
      </c>
      <c r="C575" s="36" t="s">
        <v>1767</v>
      </c>
      <c r="D575" s="30" t="s">
        <v>166</v>
      </c>
      <c r="E575" s="37" t="s">
        <v>166</v>
      </c>
      <c r="F575" s="44" t="s">
        <v>166</v>
      </c>
      <c r="G575" s="33" t="s">
        <v>166</v>
      </c>
      <c r="H575" s="33" t="s">
        <v>166</v>
      </c>
      <c r="I575" s="30"/>
      <c r="J575" s="18" t="s">
        <v>166</v>
      </c>
      <c r="K575" s="36" t="s">
        <v>166</v>
      </c>
      <c r="L575" s="21"/>
    </row>
    <row r="576" spans="1:12" x14ac:dyDescent="0.3">
      <c r="A576" s="28" t="s">
        <v>166</v>
      </c>
      <c r="B576" s="36" t="s">
        <v>166</v>
      </c>
      <c r="C576" s="36" t="s">
        <v>1767</v>
      </c>
      <c r="D576" s="30" t="s">
        <v>166</v>
      </c>
      <c r="E576" s="37" t="s">
        <v>166</v>
      </c>
      <c r="F576" s="44" t="s">
        <v>166</v>
      </c>
      <c r="G576" s="33" t="s">
        <v>166</v>
      </c>
      <c r="H576" s="33" t="s">
        <v>166</v>
      </c>
      <c r="I576" s="30"/>
      <c r="J576" s="18" t="s">
        <v>166</v>
      </c>
      <c r="K576" s="36" t="s">
        <v>166</v>
      </c>
      <c r="L576" s="21"/>
    </row>
    <row r="577" spans="1:12" x14ac:dyDescent="0.3">
      <c r="A577" s="28" t="s">
        <v>166</v>
      </c>
      <c r="B577" s="36" t="s">
        <v>166</v>
      </c>
      <c r="C577" s="36" t="s">
        <v>1767</v>
      </c>
      <c r="D577" s="30" t="s">
        <v>166</v>
      </c>
      <c r="E577" s="37" t="s">
        <v>166</v>
      </c>
      <c r="F577" s="44" t="s">
        <v>166</v>
      </c>
      <c r="G577" s="33" t="s">
        <v>166</v>
      </c>
      <c r="H577" s="33" t="s">
        <v>166</v>
      </c>
      <c r="I577" s="30"/>
      <c r="J577" s="18" t="s">
        <v>166</v>
      </c>
      <c r="K577" s="36" t="s">
        <v>166</v>
      </c>
      <c r="L577" s="21"/>
    </row>
    <row r="578" spans="1:12" x14ac:dyDescent="0.3">
      <c r="A578" s="28" t="s">
        <v>166</v>
      </c>
      <c r="B578" s="36" t="s">
        <v>166</v>
      </c>
      <c r="C578" s="36" t="s">
        <v>1767</v>
      </c>
      <c r="D578" s="30" t="s">
        <v>166</v>
      </c>
      <c r="E578" s="37" t="s">
        <v>166</v>
      </c>
      <c r="F578" s="44" t="s">
        <v>166</v>
      </c>
      <c r="G578" s="33" t="s">
        <v>166</v>
      </c>
      <c r="H578" s="33" t="s">
        <v>166</v>
      </c>
      <c r="I578" s="30"/>
      <c r="J578" s="18" t="s">
        <v>166</v>
      </c>
      <c r="K578" s="36" t="s">
        <v>166</v>
      </c>
      <c r="L578" s="21"/>
    </row>
    <row r="579" spans="1:12" x14ac:dyDescent="0.3">
      <c r="A579" s="28" t="s">
        <v>166</v>
      </c>
      <c r="B579" s="36" t="s">
        <v>166</v>
      </c>
      <c r="C579" s="36" t="s">
        <v>1767</v>
      </c>
      <c r="D579" s="30" t="s">
        <v>166</v>
      </c>
      <c r="E579" s="37" t="s">
        <v>166</v>
      </c>
      <c r="F579" s="44" t="s">
        <v>166</v>
      </c>
      <c r="G579" s="33" t="s">
        <v>166</v>
      </c>
      <c r="H579" s="33" t="s">
        <v>166</v>
      </c>
      <c r="I579" s="30"/>
      <c r="J579" s="18" t="s">
        <v>166</v>
      </c>
      <c r="K579" s="36" t="s">
        <v>166</v>
      </c>
      <c r="L579" s="21"/>
    </row>
    <row r="580" spans="1:12" x14ac:dyDescent="0.3">
      <c r="A580" s="28" t="s">
        <v>166</v>
      </c>
      <c r="B580" s="36" t="s">
        <v>166</v>
      </c>
      <c r="C580" s="36" t="s">
        <v>1767</v>
      </c>
      <c r="D580" s="30" t="s">
        <v>166</v>
      </c>
      <c r="E580" s="37" t="s">
        <v>166</v>
      </c>
      <c r="F580" s="44" t="s">
        <v>166</v>
      </c>
      <c r="G580" s="33" t="s">
        <v>166</v>
      </c>
      <c r="H580" s="33" t="s">
        <v>166</v>
      </c>
      <c r="I580" s="30"/>
      <c r="J580" s="18" t="s">
        <v>166</v>
      </c>
      <c r="K580" s="36" t="s">
        <v>166</v>
      </c>
      <c r="L580" s="21"/>
    </row>
    <row r="581" spans="1:12" x14ac:dyDescent="0.3">
      <c r="A581" s="28" t="s">
        <v>166</v>
      </c>
      <c r="B581" s="36" t="s">
        <v>166</v>
      </c>
      <c r="C581" s="36" t="s">
        <v>1767</v>
      </c>
      <c r="D581" s="30" t="s">
        <v>166</v>
      </c>
      <c r="E581" s="37" t="s">
        <v>166</v>
      </c>
      <c r="F581" s="44" t="s">
        <v>166</v>
      </c>
      <c r="G581" s="33" t="s">
        <v>166</v>
      </c>
      <c r="H581" s="33" t="s">
        <v>166</v>
      </c>
      <c r="I581" s="30"/>
      <c r="J581" s="18" t="s">
        <v>166</v>
      </c>
      <c r="K581" s="36" t="s">
        <v>166</v>
      </c>
      <c r="L581" s="21"/>
    </row>
    <row r="582" spans="1:12" x14ac:dyDescent="0.3">
      <c r="A582" s="28" t="s">
        <v>166</v>
      </c>
      <c r="B582" s="36" t="s">
        <v>166</v>
      </c>
      <c r="C582" s="36" t="s">
        <v>1767</v>
      </c>
      <c r="D582" s="30" t="s">
        <v>166</v>
      </c>
      <c r="E582" s="37" t="s">
        <v>166</v>
      </c>
      <c r="F582" s="44" t="s">
        <v>166</v>
      </c>
      <c r="G582" s="33" t="s">
        <v>166</v>
      </c>
      <c r="H582" s="33" t="s">
        <v>166</v>
      </c>
      <c r="I582" s="30"/>
      <c r="J582" s="18" t="s">
        <v>166</v>
      </c>
      <c r="K582" s="36" t="s">
        <v>166</v>
      </c>
      <c r="L582" s="21"/>
    </row>
    <row r="583" spans="1:12" x14ac:dyDescent="0.3">
      <c r="A583" s="28" t="s">
        <v>166</v>
      </c>
      <c r="B583" s="36" t="s">
        <v>166</v>
      </c>
      <c r="C583" s="36" t="s">
        <v>1767</v>
      </c>
      <c r="D583" s="30" t="s">
        <v>166</v>
      </c>
      <c r="E583" s="37" t="s">
        <v>166</v>
      </c>
      <c r="F583" s="44" t="s">
        <v>166</v>
      </c>
      <c r="G583" s="33" t="s">
        <v>166</v>
      </c>
      <c r="H583" s="33" t="s">
        <v>166</v>
      </c>
      <c r="I583" s="30"/>
      <c r="J583" s="18" t="s">
        <v>166</v>
      </c>
      <c r="K583" s="36" t="s">
        <v>166</v>
      </c>
      <c r="L583" s="21"/>
    </row>
    <row r="584" spans="1:12" x14ac:dyDescent="0.3">
      <c r="A584" s="28" t="s">
        <v>166</v>
      </c>
      <c r="B584" s="36" t="s">
        <v>166</v>
      </c>
      <c r="C584" s="36" t="s">
        <v>1767</v>
      </c>
      <c r="D584" s="30" t="s">
        <v>166</v>
      </c>
      <c r="E584" s="37" t="s">
        <v>166</v>
      </c>
      <c r="F584" s="44" t="s">
        <v>166</v>
      </c>
      <c r="G584" s="33" t="s">
        <v>166</v>
      </c>
      <c r="H584" s="33" t="s">
        <v>166</v>
      </c>
      <c r="I584" s="30"/>
      <c r="J584" s="18" t="s">
        <v>166</v>
      </c>
      <c r="K584" s="36" t="s">
        <v>166</v>
      </c>
      <c r="L584" s="21"/>
    </row>
    <row r="585" spans="1:12" x14ac:dyDescent="0.3">
      <c r="A585" s="28" t="s">
        <v>166</v>
      </c>
      <c r="B585" s="36" t="s">
        <v>166</v>
      </c>
      <c r="C585" s="36" t="s">
        <v>1767</v>
      </c>
      <c r="D585" s="30" t="s">
        <v>166</v>
      </c>
      <c r="E585" s="37" t="s">
        <v>166</v>
      </c>
      <c r="F585" s="44" t="s">
        <v>166</v>
      </c>
      <c r="G585" s="33" t="s">
        <v>166</v>
      </c>
      <c r="H585" s="33" t="s">
        <v>166</v>
      </c>
      <c r="I585" s="30"/>
      <c r="J585" s="18" t="s">
        <v>166</v>
      </c>
      <c r="K585" s="36" t="s">
        <v>166</v>
      </c>
      <c r="L585" s="21"/>
    </row>
    <row r="586" spans="1:12" x14ac:dyDescent="0.3">
      <c r="A586" s="28" t="s">
        <v>166</v>
      </c>
      <c r="B586" s="36" t="s">
        <v>166</v>
      </c>
      <c r="C586" s="36" t="s">
        <v>1767</v>
      </c>
      <c r="D586" s="30" t="s">
        <v>166</v>
      </c>
      <c r="E586" s="37" t="s">
        <v>166</v>
      </c>
      <c r="F586" s="44" t="s">
        <v>166</v>
      </c>
      <c r="G586" s="33" t="s">
        <v>166</v>
      </c>
      <c r="H586" s="33" t="s">
        <v>166</v>
      </c>
      <c r="I586" s="30"/>
      <c r="J586" s="18" t="s">
        <v>166</v>
      </c>
      <c r="K586" s="36" t="s">
        <v>166</v>
      </c>
      <c r="L586" s="21"/>
    </row>
    <row r="587" spans="1:12" x14ac:dyDescent="0.3">
      <c r="A587" s="28" t="s">
        <v>166</v>
      </c>
      <c r="B587" s="36" t="s">
        <v>166</v>
      </c>
      <c r="C587" s="36" t="s">
        <v>1767</v>
      </c>
      <c r="D587" s="30" t="s">
        <v>166</v>
      </c>
      <c r="E587" s="37" t="s">
        <v>166</v>
      </c>
      <c r="F587" s="44" t="s">
        <v>166</v>
      </c>
      <c r="G587" s="33" t="s">
        <v>166</v>
      </c>
      <c r="H587" s="33" t="s">
        <v>166</v>
      </c>
      <c r="I587" s="30"/>
      <c r="J587" s="18" t="s">
        <v>166</v>
      </c>
      <c r="K587" s="36" t="s">
        <v>166</v>
      </c>
      <c r="L587" s="21"/>
    </row>
    <row r="588" spans="1:12" x14ac:dyDescent="0.3">
      <c r="A588" s="28" t="s">
        <v>166</v>
      </c>
      <c r="B588" s="36" t="s">
        <v>166</v>
      </c>
      <c r="C588" s="36" t="s">
        <v>1767</v>
      </c>
      <c r="D588" s="30" t="s">
        <v>166</v>
      </c>
      <c r="E588" s="37" t="s">
        <v>166</v>
      </c>
      <c r="F588" s="44" t="s">
        <v>166</v>
      </c>
      <c r="G588" s="33" t="s">
        <v>166</v>
      </c>
      <c r="H588" s="33" t="s">
        <v>166</v>
      </c>
      <c r="I588" s="30"/>
      <c r="J588" s="18" t="s">
        <v>166</v>
      </c>
      <c r="K588" s="36" t="s">
        <v>166</v>
      </c>
      <c r="L588" s="21"/>
    </row>
    <row r="589" spans="1:12" x14ac:dyDescent="0.3">
      <c r="A589" s="28" t="s">
        <v>166</v>
      </c>
      <c r="B589" s="36" t="s">
        <v>166</v>
      </c>
      <c r="C589" s="36" t="s">
        <v>1767</v>
      </c>
      <c r="D589" s="30" t="s">
        <v>166</v>
      </c>
      <c r="E589" s="37" t="s">
        <v>166</v>
      </c>
      <c r="F589" s="44" t="s">
        <v>166</v>
      </c>
      <c r="G589" s="33" t="s">
        <v>166</v>
      </c>
      <c r="H589" s="33" t="s">
        <v>166</v>
      </c>
      <c r="I589" s="30"/>
      <c r="J589" s="18" t="s">
        <v>166</v>
      </c>
      <c r="K589" s="36" t="s">
        <v>166</v>
      </c>
      <c r="L589" s="21"/>
    </row>
    <row r="590" spans="1:12" x14ac:dyDescent="0.3">
      <c r="A590" s="28" t="s">
        <v>166</v>
      </c>
      <c r="B590" s="36" t="s">
        <v>166</v>
      </c>
      <c r="C590" s="36" t="s">
        <v>1767</v>
      </c>
      <c r="D590" s="30" t="s">
        <v>166</v>
      </c>
      <c r="E590" s="37" t="s">
        <v>166</v>
      </c>
      <c r="F590" s="44" t="s">
        <v>166</v>
      </c>
      <c r="G590" s="33" t="s">
        <v>166</v>
      </c>
      <c r="H590" s="33" t="s">
        <v>166</v>
      </c>
      <c r="I590" s="30"/>
      <c r="J590" s="18" t="s">
        <v>166</v>
      </c>
      <c r="K590" s="36" t="s">
        <v>166</v>
      </c>
      <c r="L590" s="21"/>
    </row>
    <row r="591" spans="1:12" x14ac:dyDescent="0.3">
      <c r="A591" s="28" t="s">
        <v>166</v>
      </c>
      <c r="B591" s="36" t="s">
        <v>166</v>
      </c>
      <c r="C591" s="36" t="s">
        <v>1767</v>
      </c>
      <c r="D591" s="30" t="s">
        <v>166</v>
      </c>
      <c r="E591" s="37" t="s">
        <v>166</v>
      </c>
      <c r="F591" s="44" t="s">
        <v>166</v>
      </c>
      <c r="G591" s="33" t="s">
        <v>166</v>
      </c>
      <c r="H591" s="33" t="s">
        <v>166</v>
      </c>
      <c r="I591" s="30"/>
      <c r="J591" s="18" t="s">
        <v>166</v>
      </c>
      <c r="K591" s="36" t="s">
        <v>166</v>
      </c>
      <c r="L591" s="21"/>
    </row>
    <row r="592" spans="1:12" x14ac:dyDescent="0.3">
      <c r="A592" s="28" t="s">
        <v>166</v>
      </c>
      <c r="B592" s="36" t="s">
        <v>166</v>
      </c>
      <c r="C592" s="36" t="s">
        <v>1767</v>
      </c>
      <c r="D592" s="30" t="s">
        <v>166</v>
      </c>
      <c r="E592" s="37" t="s">
        <v>166</v>
      </c>
      <c r="F592" s="44" t="s">
        <v>166</v>
      </c>
      <c r="G592" s="33" t="s">
        <v>166</v>
      </c>
      <c r="H592" s="33" t="s">
        <v>166</v>
      </c>
      <c r="I592" s="30"/>
      <c r="J592" s="18" t="s">
        <v>166</v>
      </c>
      <c r="K592" s="36" t="s">
        <v>166</v>
      </c>
      <c r="L592" s="21"/>
    </row>
    <row r="593" spans="1:12" x14ac:dyDescent="0.3">
      <c r="A593" s="28" t="s">
        <v>166</v>
      </c>
      <c r="B593" s="36" t="s">
        <v>166</v>
      </c>
      <c r="C593" s="36" t="s">
        <v>1767</v>
      </c>
      <c r="D593" s="30" t="s">
        <v>166</v>
      </c>
      <c r="E593" s="37" t="s">
        <v>166</v>
      </c>
      <c r="F593" s="44" t="s">
        <v>166</v>
      </c>
      <c r="G593" s="33" t="s">
        <v>166</v>
      </c>
      <c r="H593" s="33" t="s">
        <v>166</v>
      </c>
      <c r="I593" s="30"/>
      <c r="J593" s="18" t="s">
        <v>166</v>
      </c>
      <c r="K593" s="36" t="s">
        <v>166</v>
      </c>
      <c r="L593" s="21"/>
    </row>
    <row r="594" spans="1:12" x14ac:dyDescent="0.3">
      <c r="A594" s="28" t="s">
        <v>166</v>
      </c>
      <c r="B594" s="36" t="s">
        <v>166</v>
      </c>
      <c r="C594" s="36" t="s">
        <v>1767</v>
      </c>
      <c r="D594" s="30" t="s">
        <v>166</v>
      </c>
      <c r="E594" s="37" t="s">
        <v>166</v>
      </c>
      <c r="F594" s="44" t="s">
        <v>166</v>
      </c>
      <c r="G594" s="33" t="s">
        <v>166</v>
      </c>
      <c r="H594" s="33" t="s">
        <v>166</v>
      </c>
      <c r="I594" s="30"/>
      <c r="J594" s="18" t="s">
        <v>166</v>
      </c>
      <c r="K594" s="36" t="s">
        <v>166</v>
      </c>
      <c r="L594" s="21"/>
    </row>
    <row r="595" spans="1:12" x14ac:dyDescent="0.3">
      <c r="A595" s="28" t="s">
        <v>166</v>
      </c>
      <c r="B595" s="36" t="s">
        <v>166</v>
      </c>
      <c r="C595" s="36" t="s">
        <v>1767</v>
      </c>
      <c r="D595" s="30" t="s">
        <v>166</v>
      </c>
      <c r="E595" s="37" t="s">
        <v>166</v>
      </c>
      <c r="F595" s="44" t="s">
        <v>166</v>
      </c>
      <c r="G595" s="33" t="s">
        <v>166</v>
      </c>
      <c r="H595" s="33" t="s">
        <v>166</v>
      </c>
      <c r="I595" s="30"/>
      <c r="J595" s="18" t="s">
        <v>166</v>
      </c>
      <c r="K595" s="36" t="s">
        <v>166</v>
      </c>
      <c r="L595" s="21"/>
    </row>
    <row r="596" spans="1:12" x14ac:dyDescent="0.3">
      <c r="A596" s="28" t="s">
        <v>166</v>
      </c>
      <c r="B596" s="36" t="s">
        <v>166</v>
      </c>
      <c r="C596" s="36" t="s">
        <v>1767</v>
      </c>
      <c r="D596" s="30" t="s">
        <v>166</v>
      </c>
      <c r="E596" s="37" t="s">
        <v>166</v>
      </c>
      <c r="F596" s="44" t="s">
        <v>166</v>
      </c>
      <c r="G596" s="33" t="s">
        <v>166</v>
      </c>
      <c r="H596" s="33" t="s">
        <v>166</v>
      </c>
      <c r="I596" s="30"/>
      <c r="J596" s="18" t="s">
        <v>166</v>
      </c>
      <c r="K596" s="36" t="s">
        <v>166</v>
      </c>
      <c r="L596" s="21"/>
    </row>
    <row r="597" spans="1:12" x14ac:dyDescent="0.3">
      <c r="A597" s="28" t="s">
        <v>166</v>
      </c>
      <c r="B597" s="36" t="s">
        <v>166</v>
      </c>
      <c r="C597" s="36" t="s">
        <v>1767</v>
      </c>
      <c r="D597" s="30" t="s">
        <v>166</v>
      </c>
      <c r="E597" s="37" t="s">
        <v>166</v>
      </c>
      <c r="F597" s="44" t="s">
        <v>166</v>
      </c>
      <c r="G597" s="33" t="s">
        <v>166</v>
      </c>
      <c r="H597" s="33" t="s">
        <v>166</v>
      </c>
      <c r="I597" s="30"/>
      <c r="J597" s="18" t="s">
        <v>166</v>
      </c>
      <c r="K597" s="36" t="s">
        <v>166</v>
      </c>
      <c r="L597" s="21"/>
    </row>
    <row r="598" spans="1:12" x14ac:dyDescent="0.3">
      <c r="A598" s="28" t="s">
        <v>166</v>
      </c>
      <c r="B598" s="36" t="s">
        <v>166</v>
      </c>
      <c r="C598" s="36" t="s">
        <v>1767</v>
      </c>
      <c r="D598" s="30" t="s">
        <v>166</v>
      </c>
      <c r="E598" s="37" t="s">
        <v>166</v>
      </c>
      <c r="F598" s="44" t="s">
        <v>166</v>
      </c>
      <c r="G598" s="33" t="s">
        <v>166</v>
      </c>
      <c r="H598" s="33" t="s">
        <v>166</v>
      </c>
      <c r="I598" s="30"/>
      <c r="J598" s="18" t="s">
        <v>166</v>
      </c>
      <c r="K598" s="36" t="s">
        <v>166</v>
      </c>
      <c r="L598" s="21"/>
    </row>
    <row r="599" spans="1:12" x14ac:dyDescent="0.3">
      <c r="A599" s="28" t="s">
        <v>166</v>
      </c>
      <c r="B599" s="36" t="s">
        <v>166</v>
      </c>
      <c r="C599" s="36" t="s">
        <v>1767</v>
      </c>
      <c r="D599" s="30" t="s">
        <v>166</v>
      </c>
      <c r="E599" s="37" t="s">
        <v>166</v>
      </c>
      <c r="F599" s="44" t="s">
        <v>166</v>
      </c>
      <c r="G599" s="33" t="s">
        <v>166</v>
      </c>
      <c r="H599" s="33" t="s">
        <v>166</v>
      </c>
      <c r="I599" s="30"/>
      <c r="J599" s="18" t="s">
        <v>166</v>
      </c>
      <c r="K599" s="36" t="s">
        <v>166</v>
      </c>
      <c r="L599" s="21"/>
    </row>
    <row r="600" spans="1:12" x14ac:dyDescent="0.3">
      <c r="A600" s="28" t="s">
        <v>166</v>
      </c>
      <c r="B600" s="36" t="s">
        <v>166</v>
      </c>
      <c r="C600" s="36" t="s">
        <v>1767</v>
      </c>
      <c r="D600" s="30" t="s">
        <v>166</v>
      </c>
      <c r="E600" s="37" t="s">
        <v>166</v>
      </c>
      <c r="F600" s="44" t="s">
        <v>166</v>
      </c>
      <c r="G600" s="33" t="s">
        <v>166</v>
      </c>
      <c r="H600" s="33" t="s">
        <v>166</v>
      </c>
      <c r="I600" s="30"/>
      <c r="J600" s="18" t="s">
        <v>166</v>
      </c>
      <c r="K600" s="36" t="s">
        <v>166</v>
      </c>
      <c r="L600" s="21"/>
    </row>
    <row r="601" spans="1:12" x14ac:dyDescent="0.3">
      <c r="A601" s="28" t="s">
        <v>166</v>
      </c>
      <c r="B601" s="36" t="s">
        <v>166</v>
      </c>
      <c r="C601" s="36" t="s">
        <v>1767</v>
      </c>
      <c r="D601" s="30" t="s">
        <v>166</v>
      </c>
      <c r="E601" s="37" t="s">
        <v>166</v>
      </c>
      <c r="F601" s="44" t="s">
        <v>166</v>
      </c>
      <c r="G601" s="33" t="s">
        <v>166</v>
      </c>
      <c r="H601" s="33" t="s">
        <v>166</v>
      </c>
      <c r="I601" s="30"/>
      <c r="J601" s="18" t="s">
        <v>166</v>
      </c>
      <c r="K601" s="36" t="s">
        <v>166</v>
      </c>
      <c r="L601" s="21"/>
    </row>
    <row r="602" spans="1:12" x14ac:dyDescent="0.3">
      <c r="A602" s="28" t="s">
        <v>166</v>
      </c>
      <c r="B602" s="36" t="s">
        <v>166</v>
      </c>
      <c r="C602" s="36" t="s">
        <v>1767</v>
      </c>
      <c r="D602" s="30" t="s">
        <v>166</v>
      </c>
      <c r="E602" s="37" t="s">
        <v>166</v>
      </c>
      <c r="F602" s="44" t="s">
        <v>166</v>
      </c>
      <c r="G602" s="33" t="s">
        <v>166</v>
      </c>
      <c r="H602" s="33" t="s">
        <v>166</v>
      </c>
      <c r="I602" s="30"/>
      <c r="J602" s="18" t="s">
        <v>166</v>
      </c>
      <c r="K602" s="36" t="s">
        <v>166</v>
      </c>
      <c r="L602" s="21"/>
    </row>
    <row r="603" spans="1:12" x14ac:dyDescent="0.3">
      <c r="A603" s="28" t="s">
        <v>166</v>
      </c>
      <c r="B603" s="36" t="s">
        <v>166</v>
      </c>
      <c r="C603" s="36" t="s">
        <v>1767</v>
      </c>
      <c r="D603" s="30" t="s">
        <v>166</v>
      </c>
      <c r="E603" s="37" t="s">
        <v>166</v>
      </c>
      <c r="F603" s="44" t="s">
        <v>166</v>
      </c>
      <c r="G603" s="33" t="s">
        <v>166</v>
      </c>
      <c r="H603" s="33" t="s">
        <v>166</v>
      </c>
      <c r="I603" s="30"/>
      <c r="J603" s="18" t="s">
        <v>166</v>
      </c>
      <c r="K603" s="36" t="s">
        <v>166</v>
      </c>
      <c r="L603" s="21"/>
    </row>
    <row r="604" spans="1:12" x14ac:dyDescent="0.3">
      <c r="A604" s="28" t="s">
        <v>166</v>
      </c>
      <c r="B604" s="36" t="s">
        <v>166</v>
      </c>
      <c r="C604" s="36" t="s">
        <v>1767</v>
      </c>
      <c r="D604" s="30" t="s">
        <v>166</v>
      </c>
      <c r="E604" s="37" t="s">
        <v>166</v>
      </c>
      <c r="F604" s="44" t="s">
        <v>166</v>
      </c>
      <c r="G604" s="33" t="s">
        <v>166</v>
      </c>
      <c r="H604" s="33" t="s">
        <v>166</v>
      </c>
      <c r="I604" s="30"/>
      <c r="J604" s="18" t="s">
        <v>166</v>
      </c>
      <c r="K604" s="36" t="s">
        <v>166</v>
      </c>
      <c r="L604" s="21"/>
    </row>
    <row r="605" spans="1:12" x14ac:dyDescent="0.3">
      <c r="A605" s="28" t="s">
        <v>166</v>
      </c>
      <c r="B605" s="36" t="s">
        <v>166</v>
      </c>
      <c r="C605" s="36" t="s">
        <v>1767</v>
      </c>
      <c r="D605" s="30" t="s">
        <v>166</v>
      </c>
      <c r="E605" s="37" t="s">
        <v>166</v>
      </c>
      <c r="F605" s="44" t="s">
        <v>166</v>
      </c>
      <c r="G605" s="33" t="s">
        <v>166</v>
      </c>
      <c r="H605" s="33" t="s">
        <v>166</v>
      </c>
      <c r="I605" s="30"/>
      <c r="J605" s="18" t="s">
        <v>166</v>
      </c>
      <c r="K605" s="36" t="s">
        <v>166</v>
      </c>
      <c r="L605" s="21"/>
    </row>
    <row r="606" spans="1:12" x14ac:dyDescent="0.3">
      <c r="A606" s="28" t="s">
        <v>166</v>
      </c>
      <c r="B606" s="36" t="s">
        <v>166</v>
      </c>
      <c r="C606" s="36" t="s">
        <v>1767</v>
      </c>
      <c r="D606" s="30" t="s">
        <v>166</v>
      </c>
      <c r="E606" s="37" t="s">
        <v>166</v>
      </c>
      <c r="F606" s="44" t="s">
        <v>166</v>
      </c>
      <c r="G606" s="33" t="s">
        <v>166</v>
      </c>
      <c r="H606" s="33" t="s">
        <v>166</v>
      </c>
      <c r="I606" s="30"/>
      <c r="J606" s="18" t="s">
        <v>166</v>
      </c>
      <c r="K606" s="36" t="s">
        <v>166</v>
      </c>
      <c r="L606" s="21"/>
    </row>
    <row r="607" spans="1:12" x14ac:dyDescent="0.3">
      <c r="A607" s="28" t="s">
        <v>166</v>
      </c>
      <c r="B607" s="36" t="s">
        <v>166</v>
      </c>
      <c r="C607" s="36" t="s">
        <v>1767</v>
      </c>
      <c r="D607" s="30" t="s">
        <v>166</v>
      </c>
      <c r="E607" s="37" t="s">
        <v>166</v>
      </c>
      <c r="F607" s="44" t="s">
        <v>166</v>
      </c>
      <c r="G607" s="33" t="s">
        <v>166</v>
      </c>
      <c r="H607" s="33" t="s">
        <v>166</v>
      </c>
      <c r="I607" s="30"/>
      <c r="J607" s="18" t="s">
        <v>166</v>
      </c>
      <c r="K607" s="36" t="s">
        <v>166</v>
      </c>
      <c r="L607" s="21"/>
    </row>
    <row r="608" spans="1:12" x14ac:dyDescent="0.3">
      <c r="A608" s="28" t="s">
        <v>166</v>
      </c>
      <c r="B608" s="36" t="s">
        <v>166</v>
      </c>
      <c r="C608" s="36" t="s">
        <v>1767</v>
      </c>
      <c r="D608" s="30" t="s">
        <v>166</v>
      </c>
      <c r="E608" s="37" t="s">
        <v>166</v>
      </c>
      <c r="F608" s="44" t="s">
        <v>166</v>
      </c>
      <c r="G608" s="33" t="s">
        <v>166</v>
      </c>
      <c r="H608" s="33" t="s">
        <v>166</v>
      </c>
      <c r="I608" s="30"/>
      <c r="J608" s="18" t="s">
        <v>166</v>
      </c>
      <c r="K608" s="36" t="s">
        <v>166</v>
      </c>
      <c r="L608" s="21"/>
    </row>
    <row r="609" spans="1:12" x14ac:dyDescent="0.3">
      <c r="A609" s="28" t="s">
        <v>166</v>
      </c>
      <c r="B609" s="36" t="s">
        <v>166</v>
      </c>
      <c r="C609" s="36" t="s">
        <v>1767</v>
      </c>
      <c r="D609" s="30" t="s">
        <v>166</v>
      </c>
      <c r="E609" s="37" t="s">
        <v>166</v>
      </c>
      <c r="F609" s="44" t="s">
        <v>166</v>
      </c>
      <c r="G609" s="33" t="s">
        <v>166</v>
      </c>
      <c r="H609" s="33" t="s">
        <v>166</v>
      </c>
      <c r="I609" s="30"/>
      <c r="J609" s="18" t="s">
        <v>166</v>
      </c>
      <c r="K609" s="36" t="s">
        <v>166</v>
      </c>
      <c r="L609" s="21"/>
    </row>
    <row r="610" spans="1:12" x14ac:dyDescent="0.3">
      <c r="A610" s="28" t="s">
        <v>166</v>
      </c>
      <c r="B610" s="36" t="s">
        <v>166</v>
      </c>
      <c r="C610" s="36" t="s">
        <v>1767</v>
      </c>
      <c r="D610" s="30" t="s">
        <v>166</v>
      </c>
      <c r="E610" s="37" t="s">
        <v>166</v>
      </c>
      <c r="F610" s="44" t="s">
        <v>166</v>
      </c>
      <c r="G610" s="33" t="s">
        <v>166</v>
      </c>
      <c r="H610" s="33" t="s">
        <v>166</v>
      </c>
      <c r="I610" s="30"/>
      <c r="J610" s="18" t="s">
        <v>166</v>
      </c>
      <c r="K610" s="36" t="s">
        <v>166</v>
      </c>
      <c r="L610" s="21"/>
    </row>
    <row r="611" spans="1:12" x14ac:dyDescent="0.3">
      <c r="A611" s="28" t="s">
        <v>166</v>
      </c>
      <c r="B611" s="36" t="s">
        <v>166</v>
      </c>
      <c r="C611" s="36" t="s">
        <v>1767</v>
      </c>
      <c r="D611" s="30" t="s">
        <v>166</v>
      </c>
      <c r="E611" s="37" t="s">
        <v>166</v>
      </c>
      <c r="F611" s="44" t="s">
        <v>166</v>
      </c>
      <c r="G611" s="33" t="s">
        <v>166</v>
      </c>
      <c r="H611" s="33" t="s">
        <v>166</v>
      </c>
      <c r="I611" s="30"/>
      <c r="J611" s="18" t="s">
        <v>166</v>
      </c>
      <c r="K611" s="36" t="s">
        <v>166</v>
      </c>
      <c r="L611" s="21"/>
    </row>
    <row r="612" spans="1:12" x14ac:dyDescent="0.3">
      <c r="A612" s="28" t="s">
        <v>166</v>
      </c>
      <c r="B612" s="36" t="s">
        <v>166</v>
      </c>
      <c r="C612" s="36" t="s">
        <v>1767</v>
      </c>
      <c r="D612" s="30" t="s">
        <v>166</v>
      </c>
      <c r="E612" s="37" t="s">
        <v>166</v>
      </c>
      <c r="F612" s="44" t="s">
        <v>166</v>
      </c>
      <c r="G612" s="33" t="s">
        <v>166</v>
      </c>
      <c r="H612" s="33" t="s">
        <v>166</v>
      </c>
      <c r="I612" s="30"/>
      <c r="J612" s="18" t="s">
        <v>166</v>
      </c>
      <c r="K612" s="36" t="s">
        <v>166</v>
      </c>
      <c r="L612" s="21"/>
    </row>
    <row r="613" spans="1:12" x14ac:dyDescent="0.3">
      <c r="A613" s="28" t="s">
        <v>166</v>
      </c>
      <c r="B613" s="36" t="s">
        <v>166</v>
      </c>
      <c r="C613" s="36" t="s">
        <v>1767</v>
      </c>
      <c r="D613" s="30" t="s">
        <v>166</v>
      </c>
      <c r="E613" s="37" t="s">
        <v>166</v>
      </c>
      <c r="F613" s="44" t="s">
        <v>166</v>
      </c>
      <c r="G613" s="33" t="s">
        <v>166</v>
      </c>
      <c r="H613" s="33" t="s">
        <v>166</v>
      </c>
      <c r="I613" s="30"/>
      <c r="J613" s="18" t="s">
        <v>166</v>
      </c>
      <c r="K613" s="36" t="s">
        <v>166</v>
      </c>
      <c r="L613" s="21"/>
    </row>
    <row r="614" spans="1:12" x14ac:dyDescent="0.3">
      <c r="A614" s="28" t="s">
        <v>166</v>
      </c>
      <c r="B614" s="36" t="s">
        <v>166</v>
      </c>
      <c r="C614" s="36" t="s">
        <v>1767</v>
      </c>
      <c r="D614" s="30" t="s">
        <v>166</v>
      </c>
      <c r="E614" s="37" t="s">
        <v>166</v>
      </c>
      <c r="F614" s="44" t="s">
        <v>166</v>
      </c>
      <c r="G614" s="33" t="s">
        <v>166</v>
      </c>
      <c r="H614" s="33" t="s">
        <v>166</v>
      </c>
      <c r="I614" s="30"/>
      <c r="J614" s="18" t="s">
        <v>166</v>
      </c>
      <c r="K614" s="36" t="s">
        <v>166</v>
      </c>
      <c r="L614" s="21"/>
    </row>
    <row r="615" spans="1:12" x14ac:dyDescent="0.3">
      <c r="A615" s="28" t="s">
        <v>166</v>
      </c>
      <c r="B615" s="36" t="s">
        <v>166</v>
      </c>
      <c r="C615" s="36" t="s">
        <v>1767</v>
      </c>
      <c r="D615" s="30" t="s">
        <v>166</v>
      </c>
      <c r="E615" s="37" t="s">
        <v>166</v>
      </c>
      <c r="F615" s="44" t="s">
        <v>166</v>
      </c>
      <c r="G615" s="33" t="s">
        <v>166</v>
      </c>
      <c r="H615" s="33" t="s">
        <v>166</v>
      </c>
      <c r="I615" s="30"/>
      <c r="J615" s="18" t="s">
        <v>166</v>
      </c>
      <c r="K615" s="36" t="s">
        <v>166</v>
      </c>
      <c r="L615" s="21"/>
    </row>
    <row r="616" spans="1:12" x14ac:dyDescent="0.3">
      <c r="A616" s="28" t="s">
        <v>166</v>
      </c>
      <c r="B616" s="36" t="s">
        <v>166</v>
      </c>
      <c r="C616" s="36" t="s">
        <v>1767</v>
      </c>
      <c r="D616" s="30" t="s">
        <v>166</v>
      </c>
      <c r="E616" s="37" t="s">
        <v>166</v>
      </c>
      <c r="F616" s="44" t="s">
        <v>166</v>
      </c>
      <c r="G616" s="33" t="s">
        <v>166</v>
      </c>
      <c r="H616" s="33" t="s">
        <v>166</v>
      </c>
      <c r="I616" s="30"/>
      <c r="J616" s="18" t="s">
        <v>166</v>
      </c>
      <c r="K616" s="36" t="s">
        <v>166</v>
      </c>
      <c r="L616" s="21"/>
    </row>
    <row r="617" spans="1:12" x14ac:dyDescent="0.3">
      <c r="A617" s="28" t="s">
        <v>166</v>
      </c>
      <c r="B617" s="36" t="s">
        <v>166</v>
      </c>
      <c r="C617" s="36" t="s">
        <v>1767</v>
      </c>
      <c r="D617" s="30" t="s">
        <v>166</v>
      </c>
      <c r="E617" s="37" t="s">
        <v>166</v>
      </c>
      <c r="F617" s="44" t="s">
        <v>166</v>
      </c>
      <c r="G617" s="33" t="s">
        <v>166</v>
      </c>
      <c r="H617" s="33" t="s">
        <v>166</v>
      </c>
      <c r="I617" s="30"/>
      <c r="J617" s="18" t="s">
        <v>166</v>
      </c>
      <c r="K617" s="36" t="s">
        <v>166</v>
      </c>
      <c r="L617" s="21"/>
    </row>
    <row r="618" spans="1:12" x14ac:dyDescent="0.3">
      <c r="A618" s="28" t="s">
        <v>166</v>
      </c>
      <c r="B618" s="36" t="s">
        <v>166</v>
      </c>
      <c r="C618" s="36" t="s">
        <v>1767</v>
      </c>
      <c r="D618" s="30" t="s">
        <v>166</v>
      </c>
      <c r="E618" s="37" t="s">
        <v>166</v>
      </c>
      <c r="F618" s="44" t="s">
        <v>166</v>
      </c>
      <c r="G618" s="33" t="s">
        <v>166</v>
      </c>
      <c r="H618" s="33" t="s">
        <v>166</v>
      </c>
      <c r="I618" s="30"/>
      <c r="J618" s="18" t="s">
        <v>166</v>
      </c>
      <c r="K618" s="36" t="s">
        <v>166</v>
      </c>
      <c r="L618" s="21"/>
    </row>
    <row r="619" spans="1:12" x14ac:dyDescent="0.3">
      <c r="A619" s="28" t="s">
        <v>166</v>
      </c>
      <c r="B619" s="36" t="s">
        <v>166</v>
      </c>
      <c r="C619" s="36" t="s">
        <v>1767</v>
      </c>
      <c r="D619" s="30" t="s">
        <v>166</v>
      </c>
      <c r="E619" s="37" t="s">
        <v>166</v>
      </c>
      <c r="F619" s="44" t="s">
        <v>166</v>
      </c>
      <c r="G619" s="33" t="s">
        <v>166</v>
      </c>
      <c r="H619" s="33" t="s">
        <v>166</v>
      </c>
      <c r="I619" s="30"/>
      <c r="J619" s="18" t="s">
        <v>166</v>
      </c>
      <c r="K619" s="36" t="s">
        <v>166</v>
      </c>
      <c r="L619" s="21"/>
    </row>
    <row r="620" spans="1:12" x14ac:dyDescent="0.3">
      <c r="A620" s="28" t="s">
        <v>166</v>
      </c>
      <c r="B620" s="36" t="s">
        <v>166</v>
      </c>
      <c r="C620" s="36" t="s">
        <v>1767</v>
      </c>
      <c r="D620" s="30" t="s">
        <v>166</v>
      </c>
      <c r="E620" s="37" t="s">
        <v>166</v>
      </c>
      <c r="F620" s="44" t="s">
        <v>166</v>
      </c>
      <c r="G620" s="33" t="s">
        <v>166</v>
      </c>
      <c r="H620" s="33" t="s">
        <v>166</v>
      </c>
      <c r="I620" s="30"/>
      <c r="J620" s="18" t="s">
        <v>166</v>
      </c>
      <c r="K620" s="36" t="s">
        <v>166</v>
      </c>
      <c r="L620" s="21"/>
    </row>
    <row r="621" spans="1:12" x14ac:dyDescent="0.3">
      <c r="A621" s="28" t="s">
        <v>166</v>
      </c>
      <c r="B621" s="36" t="s">
        <v>166</v>
      </c>
      <c r="C621" s="36" t="s">
        <v>1767</v>
      </c>
      <c r="D621" s="30" t="s">
        <v>166</v>
      </c>
      <c r="E621" s="37" t="s">
        <v>166</v>
      </c>
      <c r="F621" s="44" t="s">
        <v>166</v>
      </c>
      <c r="G621" s="33" t="s">
        <v>166</v>
      </c>
      <c r="H621" s="33" t="s">
        <v>166</v>
      </c>
      <c r="I621" s="30"/>
      <c r="J621" s="18" t="s">
        <v>166</v>
      </c>
      <c r="K621" s="36" t="s">
        <v>166</v>
      </c>
      <c r="L621" s="21"/>
    </row>
    <row r="622" spans="1:12" x14ac:dyDescent="0.3">
      <c r="A622" s="28" t="s">
        <v>166</v>
      </c>
      <c r="B622" s="36" t="s">
        <v>166</v>
      </c>
      <c r="C622" s="36" t="s">
        <v>1767</v>
      </c>
      <c r="D622" s="30" t="s">
        <v>166</v>
      </c>
      <c r="E622" s="37" t="s">
        <v>166</v>
      </c>
      <c r="F622" s="44" t="s">
        <v>166</v>
      </c>
      <c r="G622" s="33" t="s">
        <v>166</v>
      </c>
      <c r="H622" s="33" t="s">
        <v>166</v>
      </c>
      <c r="I622" s="30"/>
      <c r="J622" s="18" t="s">
        <v>166</v>
      </c>
      <c r="K622" s="36" t="s">
        <v>166</v>
      </c>
      <c r="L622" s="21"/>
    </row>
    <row r="623" spans="1:12" x14ac:dyDescent="0.3">
      <c r="A623" s="28" t="s">
        <v>166</v>
      </c>
      <c r="B623" s="36" t="s">
        <v>166</v>
      </c>
      <c r="C623" s="36" t="s">
        <v>1767</v>
      </c>
      <c r="D623" s="30" t="s">
        <v>166</v>
      </c>
      <c r="E623" s="37" t="s">
        <v>166</v>
      </c>
      <c r="F623" s="44" t="s">
        <v>166</v>
      </c>
      <c r="G623" s="33" t="s">
        <v>166</v>
      </c>
      <c r="H623" s="33" t="s">
        <v>166</v>
      </c>
      <c r="I623" s="30"/>
      <c r="J623" s="18" t="s">
        <v>166</v>
      </c>
      <c r="K623" s="36" t="s">
        <v>166</v>
      </c>
      <c r="L623" s="21"/>
    </row>
    <row r="624" spans="1:12" x14ac:dyDescent="0.3">
      <c r="A624" s="28" t="s">
        <v>166</v>
      </c>
      <c r="B624" s="36" t="s">
        <v>166</v>
      </c>
      <c r="C624" s="36" t="s">
        <v>1767</v>
      </c>
      <c r="D624" s="30" t="s">
        <v>166</v>
      </c>
      <c r="E624" s="37" t="s">
        <v>166</v>
      </c>
      <c r="F624" s="44" t="s">
        <v>166</v>
      </c>
      <c r="G624" s="33" t="s">
        <v>166</v>
      </c>
      <c r="H624" s="33" t="s">
        <v>166</v>
      </c>
      <c r="I624" s="30"/>
      <c r="J624" s="18" t="s">
        <v>166</v>
      </c>
      <c r="K624" s="36" t="s">
        <v>166</v>
      </c>
      <c r="L624" s="21"/>
    </row>
    <row r="625" spans="1:12" x14ac:dyDescent="0.3">
      <c r="A625" s="28" t="s">
        <v>166</v>
      </c>
      <c r="B625" s="36" t="s">
        <v>166</v>
      </c>
      <c r="C625" s="36" t="s">
        <v>1767</v>
      </c>
      <c r="D625" s="30" t="s">
        <v>166</v>
      </c>
      <c r="E625" s="37" t="s">
        <v>166</v>
      </c>
      <c r="F625" s="44" t="s">
        <v>166</v>
      </c>
      <c r="G625" s="33" t="s">
        <v>166</v>
      </c>
      <c r="H625" s="33" t="s">
        <v>166</v>
      </c>
      <c r="I625" s="30"/>
      <c r="J625" s="18" t="s">
        <v>166</v>
      </c>
      <c r="K625" s="36" t="s">
        <v>166</v>
      </c>
      <c r="L625" s="21"/>
    </row>
    <row r="626" spans="1:12" x14ac:dyDescent="0.3">
      <c r="A626" s="28" t="s">
        <v>166</v>
      </c>
      <c r="B626" s="36" t="s">
        <v>166</v>
      </c>
      <c r="C626" s="36" t="s">
        <v>1767</v>
      </c>
      <c r="D626" s="30" t="s">
        <v>166</v>
      </c>
      <c r="E626" s="37" t="s">
        <v>166</v>
      </c>
      <c r="F626" s="44" t="s">
        <v>166</v>
      </c>
      <c r="G626" s="33" t="s">
        <v>166</v>
      </c>
      <c r="H626" s="33" t="s">
        <v>166</v>
      </c>
      <c r="I626" s="30"/>
      <c r="J626" s="18" t="s">
        <v>166</v>
      </c>
      <c r="K626" s="36" t="s">
        <v>166</v>
      </c>
      <c r="L626" s="21"/>
    </row>
    <row r="627" spans="1:12" x14ac:dyDescent="0.3">
      <c r="A627" s="28" t="s">
        <v>166</v>
      </c>
      <c r="B627" s="36" t="s">
        <v>166</v>
      </c>
      <c r="C627" s="36" t="s">
        <v>1767</v>
      </c>
      <c r="D627" s="30" t="s">
        <v>166</v>
      </c>
      <c r="E627" s="37" t="s">
        <v>166</v>
      </c>
      <c r="F627" s="44" t="s">
        <v>166</v>
      </c>
      <c r="G627" s="33" t="s">
        <v>166</v>
      </c>
      <c r="H627" s="33" t="s">
        <v>166</v>
      </c>
      <c r="I627" s="30"/>
      <c r="J627" s="18" t="s">
        <v>166</v>
      </c>
      <c r="K627" s="36" t="s">
        <v>166</v>
      </c>
      <c r="L627" s="21"/>
    </row>
    <row r="628" spans="1:12" x14ac:dyDescent="0.3">
      <c r="A628" s="28" t="s">
        <v>166</v>
      </c>
      <c r="B628" s="36" t="s">
        <v>166</v>
      </c>
      <c r="C628" s="36" t="s">
        <v>1767</v>
      </c>
      <c r="D628" s="30" t="s">
        <v>166</v>
      </c>
      <c r="E628" s="37" t="s">
        <v>166</v>
      </c>
      <c r="F628" s="44" t="s">
        <v>166</v>
      </c>
      <c r="G628" s="33" t="s">
        <v>166</v>
      </c>
      <c r="H628" s="33" t="s">
        <v>166</v>
      </c>
      <c r="I628" s="30"/>
      <c r="J628" s="18" t="s">
        <v>166</v>
      </c>
      <c r="K628" s="36" t="s">
        <v>166</v>
      </c>
      <c r="L628" s="21"/>
    </row>
    <row r="629" spans="1:12" x14ac:dyDescent="0.3">
      <c r="A629" s="28" t="s">
        <v>166</v>
      </c>
      <c r="B629" s="36" t="s">
        <v>166</v>
      </c>
      <c r="C629" s="36" t="s">
        <v>1767</v>
      </c>
      <c r="D629" s="30" t="s">
        <v>166</v>
      </c>
      <c r="E629" s="37" t="s">
        <v>166</v>
      </c>
      <c r="F629" s="44" t="s">
        <v>166</v>
      </c>
      <c r="G629" s="33" t="s">
        <v>166</v>
      </c>
      <c r="H629" s="33" t="s">
        <v>166</v>
      </c>
      <c r="I629" s="30"/>
      <c r="J629" s="18" t="s">
        <v>166</v>
      </c>
      <c r="K629" s="36" t="s">
        <v>166</v>
      </c>
      <c r="L629" s="21"/>
    </row>
    <row r="630" spans="1:12" x14ac:dyDescent="0.3">
      <c r="A630" s="28" t="s">
        <v>166</v>
      </c>
      <c r="B630" s="36" t="s">
        <v>166</v>
      </c>
      <c r="C630" s="36" t="s">
        <v>1767</v>
      </c>
      <c r="D630" s="30" t="s">
        <v>166</v>
      </c>
      <c r="E630" s="37" t="s">
        <v>166</v>
      </c>
      <c r="F630" s="44" t="s">
        <v>166</v>
      </c>
      <c r="G630" s="33" t="s">
        <v>166</v>
      </c>
      <c r="H630" s="33" t="s">
        <v>166</v>
      </c>
      <c r="I630" s="30"/>
      <c r="J630" s="18" t="s">
        <v>166</v>
      </c>
      <c r="K630" s="36" t="s">
        <v>166</v>
      </c>
      <c r="L630" s="21"/>
    </row>
    <row r="631" spans="1:12" x14ac:dyDescent="0.3">
      <c r="A631" s="28" t="s">
        <v>166</v>
      </c>
      <c r="B631" s="36" t="s">
        <v>166</v>
      </c>
      <c r="C631" s="36" t="s">
        <v>1767</v>
      </c>
      <c r="D631" s="30" t="s">
        <v>166</v>
      </c>
      <c r="E631" s="37" t="s">
        <v>166</v>
      </c>
      <c r="F631" s="44" t="s">
        <v>166</v>
      </c>
      <c r="G631" s="33" t="s">
        <v>166</v>
      </c>
      <c r="H631" s="33" t="s">
        <v>166</v>
      </c>
      <c r="I631" s="30"/>
      <c r="J631" s="18" t="s">
        <v>166</v>
      </c>
      <c r="K631" s="36" t="s">
        <v>166</v>
      </c>
      <c r="L631" s="21"/>
    </row>
    <row r="632" spans="1:12" x14ac:dyDescent="0.3">
      <c r="A632" s="28" t="s">
        <v>166</v>
      </c>
      <c r="B632" s="36" t="s">
        <v>166</v>
      </c>
      <c r="C632" s="36" t="s">
        <v>1767</v>
      </c>
      <c r="D632" s="30" t="s">
        <v>166</v>
      </c>
      <c r="E632" s="37" t="s">
        <v>166</v>
      </c>
      <c r="F632" s="44" t="s">
        <v>166</v>
      </c>
      <c r="G632" s="33" t="s">
        <v>166</v>
      </c>
      <c r="H632" s="33" t="s">
        <v>166</v>
      </c>
      <c r="I632" s="30"/>
      <c r="J632" s="18" t="s">
        <v>166</v>
      </c>
      <c r="K632" s="36" t="s">
        <v>166</v>
      </c>
      <c r="L632" s="21"/>
    </row>
    <row r="633" spans="1:12" x14ac:dyDescent="0.3">
      <c r="A633" s="28" t="s">
        <v>166</v>
      </c>
      <c r="B633" s="36" t="s">
        <v>166</v>
      </c>
      <c r="C633" s="36" t="s">
        <v>1767</v>
      </c>
      <c r="D633" s="30" t="s">
        <v>166</v>
      </c>
      <c r="E633" s="37" t="s">
        <v>166</v>
      </c>
      <c r="F633" s="44" t="s">
        <v>166</v>
      </c>
      <c r="G633" s="33" t="s">
        <v>166</v>
      </c>
      <c r="H633" s="33" t="s">
        <v>166</v>
      </c>
      <c r="I633" s="30"/>
      <c r="J633" s="18" t="s">
        <v>166</v>
      </c>
      <c r="K633" s="36" t="s">
        <v>166</v>
      </c>
      <c r="L633" s="21"/>
    </row>
    <row r="634" spans="1:12" x14ac:dyDescent="0.3">
      <c r="A634" s="28" t="s">
        <v>166</v>
      </c>
      <c r="B634" s="36" t="s">
        <v>166</v>
      </c>
      <c r="C634" s="36" t="s">
        <v>1767</v>
      </c>
      <c r="D634" s="30" t="s">
        <v>166</v>
      </c>
      <c r="E634" s="37" t="s">
        <v>166</v>
      </c>
      <c r="F634" s="44" t="s">
        <v>166</v>
      </c>
      <c r="G634" s="33" t="s">
        <v>166</v>
      </c>
      <c r="H634" s="33" t="s">
        <v>166</v>
      </c>
      <c r="I634" s="30"/>
      <c r="J634" s="18" t="s">
        <v>166</v>
      </c>
      <c r="K634" s="36" t="s">
        <v>166</v>
      </c>
      <c r="L634" s="21"/>
    </row>
    <row r="635" spans="1:12" x14ac:dyDescent="0.3">
      <c r="A635" s="28" t="s">
        <v>166</v>
      </c>
      <c r="B635" s="36" t="s">
        <v>166</v>
      </c>
      <c r="C635" s="36" t="s">
        <v>1767</v>
      </c>
      <c r="D635" s="30" t="s">
        <v>166</v>
      </c>
      <c r="E635" s="37" t="s">
        <v>166</v>
      </c>
      <c r="F635" s="44" t="s">
        <v>166</v>
      </c>
      <c r="G635" s="33" t="s">
        <v>166</v>
      </c>
      <c r="H635" s="33" t="s">
        <v>166</v>
      </c>
      <c r="I635" s="30"/>
      <c r="J635" s="18" t="s">
        <v>166</v>
      </c>
      <c r="K635" s="36" t="s">
        <v>166</v>
      </c>
      <c r="L635" s="21"/>
    </row>
    <row r="636" spans="1:12" x14ac:dyDescent="0.3">
      <c r="A636" s="28" t="s">
        <v>166</v>
      </c>
      <c r="B636" s="36" t="s">
        <v>166</v>
      </c>
      <c r="C636" s="36" t="s">
        <v>1767</v>
      </c>
      <c r="D636" s="30" t="s">
        <v>166</v>
      </c>
      <c r="E636" s="37" t="s">
        <v>166</v>
      </c>
      <c r="F636" s="44" t="s">
        <v>166</v>
      </c>
      <c r="G636" s="33" t="s">
        <v>166</v>
      </c>
      <c r="H636" s="33" t="s">
        <v>166</v>
      </c>
      <c r="I636" s="30"/>
      <c r="J636" s="18" t="s">
        <v>166</v>
      </c>
      <c r="K636" s="36" t="s">
        <v>166</v>
      </c>
      <c r="L636" s="21"/>
    </row>
    <row r="637" spans="1:12" x14ac:dyDescent="0.3">
      <c r="A637" s="28" t="s">
        <v>166</v>
      </c>
      <c r="B637" s="36" t="s">
        <v>166</v>
      </c>
      <c r="C637" s="36" t="s">
        <v>1767</v>
      </c>
      <c r="D637" s="30" t="s">
        <v>166</v>
      </c>
      <c r="E637" s="37" t="s">
        <v>166</v>
      </c>
      <c r="F637" s="44" t="s">
        <v>166</v>
      </c>
      <c r="G637" s="33" t="s">
        <v>166</v>
      </c>
      <c r="H637" s="33" t="s">
        <v>166</v>
      </c>
      <c r="I637" s="30"/>
      <c r="J637" s="18" t="s">
        <v>166</v>
      </c>
      <c r="K637" s="36" t="s">
        <v>166</v>
      </c>
      <c r="L637" s="21"/>
    </row>
    <row r="638" spans="1:12" x14ac:dyDescent="0.3">
      <c r="A638" s="28" t="s">
        <v>166</v>
      </c>
      <c r="B638" s="36" t="s">
        <v>166</v>
      </c>
      <c r="C638" s="36" t="s">
        <v>1767</v>
      </c>
      <c r="D638" s="30" t="s">
        <v>166</v>
      </c>
      <c r="E638" s="37" t="s">
        <v>166</v>
      </c>
      <c r="F638" s="44" t="s">
        <v>166</v>
      </c>
      <c r="G638" s="33" t="s">
        <v>166</v>
      </c>
      <c r="H638" s="33" t="s">
        <v>166</v>
      </c>
      <c r="I638" s="30"/>
      <c r="J638" s="18" t="s">
        <v>166</v>
      </c>
      <c r="K638" s="36" t="s">
        <v>166</v>
      </c>
      <c r="L638" s="21"/>
    </row>
    <row r="639" spans="1:12" x14ac:dyDescent="0.3">
      <c r="A639" s="28" t="s">
        <v>166</v>
      </c>
      <c r="B639" s="36" t="s">
        <v>166</v>
      </c>
      <c r="C639" s="36" t="s">
        <v>1767</v>
      </c>
      <c r="D639" s="30" t="s">
        <v>166</v>
      </c>
      <c r="E639" s="37" t="s">
        <v>166</v>
      </c>
      <c r="F639" s="44" t="s">
        <v>166</v>
      </c>
      <c r="G639" s="33" t="s">
        <v>166</v>
      </c>
      <c r="H639" s="33" t="s">
        <v>166</v>
      </c>
      <c r="I639" s="30"/>
      <c r="J639" s="18" t="s">
        <v>166</v>
      </c>
      <c r="K639" s="36" t="s">
        <v>166</v>
      </c>
      <c r="L639" s="21"/>
    </row>
    <row r="640" spans="1:12" x14ac:dyDescent="0.3">
      <c r="A640" s="28" t="s">
        <v>166</v>
      </c>
      <c r="B640" s="36" t="s">
        <v>166</v>
      </c>
      <c r="C640" s="36" t="s">
        <v>1767</v>
      </c>
      <c r="D640" s="30" t="s">
        <v>166</v>
      </c>
      <c r="E640" s="37" t="s">
        <v>166</v>
      </c>
      <c r="F640" s="44" t="s">
        <v>166</v>
      </c>
      <c r="G640" s="33" t="s">
        <v>166</v>
      </c>
      <c r="H640" s="33" t="s">
        <v>166</v>
      </c>
      <c r="I640" s="30"/>
      <c r="J640" s="18" t="s">
        <v>166</v>
      </c>
      <c r="K640" s="36" t="s">
        <v>166</v>
      </c>
      <c r="L640" s="21"/>
    </row>
    <row r="641" spans="1:12" x14ac:dyDescent="0.3">
      <c r="A641" s="28" t="s">
        <v>166</v>
      </c>
      <c r="B641" s="36" t="s">
        <v>166</v>
      </c>
      <c r="C641" s="36" t="s">
        <v>1767</v>
      </c>
      <c r="D641" s="30" t="s">
        <v>166</v>
      </c>
      <c r="E641" s="37" t="s">
        <v>166</v>
      </c>
      <c r="F641" s="44" t="s">
        <v>166</v>
      </c>
      <c r="G641" s="33" t="s">
        <v>166</v>
      </c>
      <c r="H641" s="33" t="s">
        <v>166</v>
      </c>
      <c r="I641" s="30"/>
      <c r="J641" s="18" t="s">
        <v>166</v>
      </c>
      <c r="K641" s="36" t="s">
        <v>166</v>
      </c>
      <c r="L641" s="21"/>
    </row>
    <row r="642" spans="1:12" x14ac:dyDescent="0.3">
      <c r="A642" s="28" t="s">
        <v>166</v>
      </c>
      <c r="B642" s="36" t="s">
        <v>166</v>
      </c>
      <c r="C642" s="36" t="s">
        <v>1767</v>
      </c>
      <c r="D642" s="30" t="s">
        <v>166</v>
      </c>
      <c r="E642" s="37" t="s">
        <v>166</v>
      </c>
      <c r="F642" s="44" t="s">
        <v>166</v>
      </c>
      <c r="G642" s="33" t="s">
        <v>166</v>
      </c>
      <c r="H642" s="33" t="s">
        <v>166</v>
      </c>
      <c r="I642" s="30"/>
      <c r="J642" s="18" t="s">
        <v>166</v>
      </c>
      <c r="K642" s="36" t="s">
        <v>166</v>
      </c>
      <c r="L642" s="21"/>
    </row>
    <row r="643" spans="1:12" x14ac:dyDescent="0.3">
      <c r="A643" s="28" t="s">
        <v>166</v>
      </c>
      <c r="B643" s="36" t="s">
        <v>166</v>
      </c>
      <c r="C643" s="36" t="s">
        <v>1767</v>
      </c>
      <c r="D643" s="30" t="s">
        <v>166</v>
      </c>
      <c r="E643" s="37" t="s">
        <v>166</v>
      </c>
      <c r="F643" s="44" t="s">
        <v>166</v>
      </c>
      <c r="G643" s="33" t="s">
        <v>166</v>
      </c>
      <c r="H643" s="33" t="s">
        <v>166</v>
      </c>
      <c r="I643" s="30"/>
      <c r="J643" s="18" t="s">
        <v>166</v>
      </c>
      <c r="K643" s="36" t="s">
        <v>166</v>
      </c>
      <c r="L643" s="21"/>
    </row>
    <row r="644" spans="1:12" x14ac:dyDescent="0.3">
      <c r="A644" s="28" t="s">
        <v>166</v>
      </c>
      <c r="B644" s="36" t="s">
        <v>166</v>
      </c>
      <c r="C644" s="36" t="s">
        <v>1767</v>
      </c>
      <c r="D644" s="30" t="s">
        <v>166</v>
      </c>
      <c r="E644" s="37" t="s">
        <v>166</v>
      </c>
      <c r="F644" s="44" t="s">
        <v>166</v>
      </c>
      <c r="G644" s="33" t="s">
        <v>166</v>
      </c>
      <c r="H644" s="33" t="s">
        <v>166</v>
      </c>
      <c r="I644" s="30"/>
      <c r="J644" s="18" t="s">
        <v>166</v>
      </c>
      <c r="K644" s="36" t="s">
        <v>166</v>
      </c>
      <c r="L644" s="21"/>
    </row>
    <row r="645" spans="1:12" x14ac:dyDescent="0.3">
      <c r="A645" s="28" t="s">
        <v>166</v>
      </c>
      <c r="B645" s="36" t="s">
        <v>166</v>
      </c>
      <c r="C645" s="36" t="s">
        <v>1767</v>
      </c>
      <c r="D645" s="30" t="s">
        <v>166</v>
      </c>
      <c r="E645" s="37" t="s">
        <v>166</v>
      </c>
      <c r="F645" s="44" t="s">
        <v>166</v>
      </c>
      <c r="G645" s="33" t="s">
        <v>166</v>
      </c>
      <c r="H645" s="33" t="s">
        <v>166</v>
      </c>
      <c r="I645" s="30"/>
      <c r="J645" s="18" t="s">
        <v>166</v>
      </c>
      <c r="K645" s="36" t="s">
        <v>166</v>
      </c>
      <c r="L645" s="21"/>
    </row>
    <row r="646" spans="1:12" x14ac:dyDescent="0.3">
      <c r="A646" s="28" t="s">
        <v>166</v>
      </c>
      <c r="B646" s="36" t="s">
        <v>166</v>
      </c>
      <c r="C646" s="36" t="s">
        <v>1767</v>
      </c>
      <c r="D646" s="30" t="s">
        <v>166</v>
      </c>
      <c r="E646" s="37" t="s">
        <v>166</v>
      </c>
      <c r="F646" s="44" t="s">
        <v>166</v>
      </c>
      <c r="G646" s="33" t="s">
        <v>166</v>
      </c>
      <c r="H646" s="33" t="s">
        <v>166</v>
      </c>
      <c r="I646" s="30"/>
      <c r="J646" s="18" t="s">
        <v>166</v>
      </c>
      <c r="K646" s="36" t="s">
        <v>166</v>
      </c>
      <c r="L646" s="21"/>
    </row>
    <row r="647" spans="1:12" x14ac:dyDescent="0.3">
      <c r="A647" s="28" t="s">
        <v>166</v>
      </c>
      <c r="B647" s="36" t="s">
        <v>166</v>
      </c>
      <c r="C647" s="36" t="s">
        <v>1767</v>
      </c>
      <c r="D647" s="30" t="s">
        <v>166</v>
      </c>
      <c r="E647" s="37" t="s">
        <v>166</v>
      </c>
      <c r="F647" s="44" t="s">
        <v>166</v>
      </c>
      <c r="G647" s="33" t="s">
        <v>166</v>
      </c>
      <c r="H647" s="33" t="s">
        <v>166</v>
      </c>
      <c r="I647" s="30"/>
      <c r="J647" s="18" t="s">
        <v>166</v>
      </c>
      <c r="K647" s="36" t="s">
        <v>166</v>
      </c>
      <c r="L647" s="21"/>
    </row>
    <row r="648" spans="1:12" x14ac:dyDescent="0.3">
      <c r="A648" s="28" t="s">
        <v>166</v>
      </c>
      <c r="B648" s="36" t="s">
        <v>166</v>
      </c>
      <c r="C648" s="36" t="s">
        <v>1767</v>
      </c>
      <c r="D648" s="30" t="s">
        <v>166</v>
      </c>
      <c r="E648" s="37" t="s">
        <v>166</v>
      </c>
      <c r="F648" s="44" t="s">
        <v>166</v>
      </c>
      <c r="G648" s="33" t="s">
        <v>166</v>
      </c>
      <c r="H648" s="33" t="s">
        <v>166</v>
      </c>
      <c r="I648" s="30"/>
      <c r="J648" s="18" t="s">
        <v>166</v>
      </c>
      <c r="K648" s="36" t="s">
        <v>166</v>
      </c>
      <c r="L648" s="21"/>
    </row>
    <row r="649" spans="1:12" x14ac:dyDescent="0.3">
      <c r="A649" s="28" t="s">
        <v>166</v>
      </c>
      <c r="B649" s="36" t="s">
        <v>166</v>
      </c>
      <c r="C649" s="36" t="s">
        <v>1767</v>
      </c>
      <c r="D649" s="30" t="s">
        <v>166</v>
      </c>
      <c r="E649" s="37" t="s">
        <v>166</v>
      </c>
      <c r="F649" s="44" t="s">
        <v>166</v>
      </c>
      <c r="G649" s="33" t="s">
        <v>166</v>
      </c>
      <c r="H649" s="33" t="s">
        <v>166</v>
      </c>
      <c r="I649" s="30"/>
      <c r="J649" s="18" t="s">
        <v>166</v>
      </c>
      <c r="K649" s="36" t="s">
        <v>166</v>
      </c>
      <c r="L649" s="21"/>
    </row>
    <row r="650" spans="1:12" x14ac:dyDescent="0.3">
      <c r="A650" s="28" t="s">
        <v>166</v>
      </c>
      <c r="B650" s="36" t="s">
        <v>166</v>
      </c>
      <c r="C650" s="36" t="s">
        <v>1767</v>
      </c>
      <c r="D650" s="30" t="s">
        <v>166</v>
      </c>
      <c r="E650" s="37" t="s">
        <v>166</v>
      </c>
      <c r="F650" s="44" t="s">
        <v>166</v>
      </c>
      <c r="G650" s="33" t="s">
        <v>166</v>
      </c>
      <c r="H650" s="33" t="s">
        <v>166</v>
      </c>
      <c r="I650" s="30"/>
      <c r="J650" s="18" t="s">
        <v>166</v>
      </c>
      <c r="K650" s="36" t="s">
        <v>166</v>
      </c>
      <c r="L650" s="21"/>
    </row>
    <row r="651" spans="1:12" x14ac:dyDescent="0.3">
      <c r="A651" s="28" t="s">
        <v>166</v>
      </c>
      <c r="B651" s="36" t="s">
        <v>166</v>
      </c>
      <c r="C651" s="36" t="s">
        <v>1767</v>
      </c>
      <c r="D651" s="30" t="s">
        <v>166</v>
      </c>
      <c r="E651" s="37" t="s">
        <v>166</v>
      </c>
      <c r="F651" s="44" t="s">
        <v>166</v>
      </c>
      <c r="G651" s="33" t="s">
        <v>166</v>
      </c>
      <c r="H651" s="33" t="s">
        <v>166</v>
      </c>
      <c r="I651" s="30"/>
      <c r="J651" s="18" t="s">
        <v>166</v>
      </c>
      <c r="K651" s="36" t="s">
        <v>166</v>
      </c>
      <c r="L651" s="21"/>
    </row>
    <row r="652" spans="1:12" x14ac:dyDescent="0.3">
      <c r="A652" s="28" t="s">
        <v>166</v>
      </c>
      <c r="B652" s="36" t="s">
        <v>166</v>
      </c>
      <c r="C652" s="36" t="s">
        <v>1767</v>
      </c>
      <c r="D652" s="30" t="s">
        <v>166</v>
      </c>
      <c r="E652" s="37" t="s">
        <v>166</v>
      </c>
      <c r="F652" s="44" t="s">
        <v>166</v>
      </c>
      <c r="G652" s="33" t="s">
        <v>166</v>
      </c>
      <c r="H652" s="33" t="s">
        <v>166</v>
      </c>
      <c r="I652" s="30"/>
      <c r="J652" s="18" t="s">
        <v>166</v>
      </c>
      <c r="K652" s="36" t="s">
        <v>166</v>
      </c>
      <c r="L652" s="21"/>
    </row>
    <row r="653" spans="1:12" x14ac:dyDescent="0.3">
      <c r="A653" s="28" t="s">
        <v>166</v>
      </c>
      <c r="B653" s="36" t="s">
        <v>166</v>
      </c>
      <c r="C653" s="36" t="s">
        <v>1767</v>
      </c>
      <c r="D653" s="30" t="s">
        <v>166</v>
      </c>
      <c r="E653" s="37" t="s">
        <v>166</v>
      </c>
      <c r="F653" s="44" t="s">
        <v>166</v>
      </c>
      <c r="G653" s="33" t="s">
        <v>166</v>
      </c>
      <c r="H653" s="33" t="s">
        <v>166</v>
      </c>
      <c r="I653" s="30"/>
      <c r="J653" s="18" t="s">
        <v>166</v>
      </c>
      <c r="K653" s="36" t="s">
        <v>166</v>
      </c>
      <c r="L653" s="21"/>
    </row>
    <row r="654" spans="1:12" x14ac:dyDescent="0.3">
      <c r="A654" s="28" t="s">
        <v>166</v>
      </c>
      <c r="B654" s="36" t="s">
        <v>166</v>
      </c>
      <c r="C654" s="36" t="s">
        <v>1767</v>
      </c>
      <c r="D654" s="30" t="s">
        <v>166</v>
      </c>
      <c r="E654" s="37" t="s">
        <v>166</v>
      </c>
      <c r="F654" s="44" t="s">
        <v>166</v>
      </c>
      <c r="G654" s="33" t="s">
        <v>166</v>
      </c>
      <c r="H654" s="33" t="s">
        <v>166</v>
      </c>
      <c r="I654" s="30"/>
      <c r="J654" s="18" t="s">
        <v>166</v>
      </c>
      <c r="K654" s="36" t="s">
        <v>166</v>
      </c>
      <c r="L654" s="21"/>
    </row>
    <row r="655" spans="1:12" x14ac:dyDescent="0.3">
      <c r="A655" s="28" t="s">
        <v>166</v>
      </c>
      <c r="B655" s="36" t="s">
        <v>166</v>
      </c>
      <c r="C655" s="36" t="s">
        <v>1767</v>
      </c>
      <c r="D655" s="30" t="s">
        <v>166</v>
      </c>
      <c r="E655" s="37" t="s">
        <v>166</v>
      </c>
      <c r="F655" s="44" t="s">
        <v>166</v>
      </c>
      <c r="G655" s="33" t="s">
        <v>166</v>
      </c>
      <c r="H655" s="33" t="s">
        <v>166</v>
      </c>
      <c r="I655" s="30"/>
      <c r="J655" s="18" t="s">
        <v>166</v>
      </c>
      <c r="K655" s="36" t="s">
        <v>166</v>
      </c>
      <c r="L655" s="21"/>
    </row>
    <row r="656" spans="1:12" x14ac:dyDescent="0.3">
      <c r="A656" s="28" t="s">
        <v>166</v>
      </c>
      <c r="B656" s="36" t="s">
        <v>166</v>
      </c>
      <c r="C656" s="36" t="s">
        <v>1767</v>
      </c>
      <c r="D656" s="30" t="s">
        <v>166</v>
      </c>
      <c r="E656" s="37" t="s">
        <v>166</v>
      </c>
      <c r="F656" s="44" t="s">
        <v>166</v>
      </c>
      <c r="G656" s="33" t="s">
        <v>166</v>
      </c>
      <c r="H656" s="33" t="s">
        <v>166</v>
      </c>
      <c r="I656" s="30"/>
      <c r="J656" s="18" t="s">
        <v>166</v>
      </c>
      <c r="K656" s="36" t="s">
        <v>166</v>
      </c>
      <c r="L656" s="21"/>
    </row>
    <row r="657" spans="1:12" x14ac:dyDescent="0.3">
      <c r="A657" s="28" t="s">
        <v>166</v>
      </c>
      <c r="B657" s="36" t="s">
        <v>166</v>
      </c>
      <c r="C657" s="36" t="s">
        <v>1767</v>
      </c>
      <c r="D657" s="30" t="s">
        <v>166</v>
      </c>
      <c r="E657" s="37" t="s">
        <v>166</v>
      </c>
      <c r="F657" s="44" t="s">
        <v>166</v>
      </c>
      <c r="G657" s="33" t="s">
        <v>166</v>
      </c>
      <c r="H657" s="33" t="s">
        <v>166</v>
      </c>
      <c r="I657" s="30"/>
      <c r="J657" s="18" t="s">
        <v>166</v>
      </c>
      <c r="K657" s="36" t="s">
        <v>166</v>
      </c>
      <c r="L657" s="21"/>
    </row>
    <row r="658" spans="1:12" x14ac:dyDescent="0.3">
      <c r="A658" s="28" t="s">
        <v>166</v>
      </c>
      <c r="B658" s="36" t="s">
        <v>166</v>
      </c>
      <c r="C658" s="36" t="s">
        <v>1767</v>
      </c>
      <c r="D658" s="30" t="s">
        <v>166</v>
      </c>
      <c r="E658" s="37" t="s">
        <v>166</v>
      </c>
      <c r="F658" s="44" t="s">
        <v>166</v>
      </c>
      <c r="G658" s="33" t="s">
        <v>166</v>
      </c>
      <c r="H658" s="33" t="s">
        <v>166</v>
      </c>
      <c r="I658" s="30"/>
      <c r="J658" s="18" t="s">
        <v>166</v>
      </c>
      <c r="K658" s="36" t="s">
        <v>166</v>
      </c>
      <c r="L658" s="21"/>
    </row>
    <row r="659" spans="1:12" x14ac:dyDescent="0.3">
      <c r="A659" s="28" t="s">
        <v>166</v>
      </c>
      <c r="B659" s="36" t="s">
        <v>166</v>
      </c>
      <c r="C659" s="36" t="s">
        <v>1767</v>
      </c>
      <c r="D659" s="30" t="s">
        <v>166</v>
      </c>
      <c r="E659" s="37" t="s">
        <v>166</v>
      </c>
      <c r="F659" s="44" t="s">
        <v>166</v>
      </c>
      <c r="G659" s="33" t="s">
        <v>166</v>
      </c>
      <c r="H659" s="33" t="s">
        <v>166</v>
      </c>
      <c r="I659" s="30"/>
      <c r="J659" s="18" t="s">
        <v>166</v>
      </c>
      <c r="K659" s="36" t="s">
        <v>166</v>
      </c>
      <c r="L659" s="21"/>
    </row>
    <row r="660" spans="1:12" x14ac:dyDescent="0.3">
      <c r="A660" s="28" t="s">
        <v>166</v>
      </c>
      <c r="B660" s="36" t="s">
        <v>166</v>
      </c>
      <c r="C660" s="36" t="s">
        <v>1767</v>
      </c>
      <c r="D660" s="30" t="s">
        <v>166</v>
      </c>
      <c r="E660" s="37" t="s">
        <v>166</v>
      </c>
      <c r="F660" s="44" t="s">
        <v>166</v>
      </c>
      <c r="G660" s="33" t="s">
        <v>166</v>
      </c>
      <c r="H660" s="33" t="s">
        <v>166</v>
      </c>
      <c r="I660" s="30"/>
      <c r="J660" s="18" t="s">
        <v>166</v>
      </c>
      <c r="K660" s="36" t="s">
        <v>166</v>
      </c>
      <c r="L660" s="21"/>
    </row>
    <row r="661" spans="1:12" x14ac:dyDescent="0.3">
      <c r="A661" s="28" t="s">
        <v>166</v>
      </c>
      <c r="B661" s="36" t="s">
        <v>166</v>
      </c>
      <c r="C661" s="36" t="s">
        <v>1767</v>
      </c>
      <c r="D661" s="30" t="s">
        <v>166</v>
      </c>
      <c r="E661" s="37" t="s">
        <v>166</v>
      </c>
      <c r="F661" s="44" t="s">
        <v>166</v>
      </c>
      <c r="G661" s="33" t="s">
        <v>166</v>
      </c>
      <c r="H661" s="33" t="s">
        <v>166</v>
      </c>
      <c r="I661" s="30"/>
      <c r="J661" s="18" t="s">
        <v>166</v>
      </c>
      <c r="K661" s="36" t="s">
        <v>166</v>
      </c>
      <c r="L661" s="21"/>
    </row>
    <row r="662" spans="1:12" x14ac:dyDescent="0.3">
      <c r="A662" s="28" t="s">
        <v>166</v>
      </c>
      <c r="B662" s="36" t="s">
        <v>166</v>
      </c>
      <c r="C662" s="36" t="s">
        <v>1767</v>
      </c>
      <c r="D662" s="30" t="s">
        <v>166</v>
      </c>
      <c r="E662" s="37" t="s">
        <v>166</v>
      </c>
      <c r="F662" s="44" t="s">
        <v>166</v>
      </c>
      <c r="G662" s="33" t="s">
        <v>166</v>
      </c>
      <c r="H662" s="33" t="s">
        <v>166</v>
      </c>
      <c r="I662" s="30"/>
      <c r="J662" s="18" t="s">
        <v>166</v>
      </c>
      <c r="K662" s="36" t="s">
        <v>166</v>
      </c>
      <c r="L662" s="21"/>
    </row>
    <row r="663" spans="1:12" x14ac:dyDescent="0.3">
      <c r="A663" s="28" t="s">
        <v>166</v>
      </c>
      <c r="B663" s="36" t="s">
        <v>166</v>
      </c>
      <c r="C663" s="36" t="s">
        <v>1767</v>
      </c>
      <c r="D663" s="30" t="s">
        <v>166</v>
      </c>
      <c r="E663" s="37" t="s">
        <v>166</v>
      </c>
      <c r="F663" s="44" t="s">
        <v>166</v>
      </c>
      <c r="G663" s="33" t="s">
        <v>166</v>
      </c>
      <c r="H663" s="33" t="s">
        <v>166</v>
      </c>
      <c r="I663" s="30"/>
      <c r="J663" s="18" t="s">
        <v>166</v>
      </c>
      <c r="K663" s="36" t="s">
        <v>166</v>
      </c>
      <c r="L663" s="21"/>
    </row>
    <row r="664" spans="1:12" x14ac:dyDescent="0.3">
      <c r="A664" s="28" t="s">
        <v>166</v>
      </c>
      <c r="B664" s="36" t="s">
        <v>166</v>
      </c>
      <c r="C664" s="36" t="s">
        <v>1767</v>
      </c>
      <c r="D664" s="30" t="s">
        <v>166</v>
      </c>
      <c r="E664" s="37" t="s">
        <v>166</v>
      </c>
      <c r="F664" s="44" t="s">
        <v>166</v>
      </c>
      <c r="G664" s="33" t="s">
        <v>166</v>
      </c>
      <c r="H664" s="33" t="s">
        <v>166</v>
      </c>
      <c r="I664" s="30"/>
      <c r="J664" s="18" t="s">
        <v>166</v>
      </c>
      <c r="K664" s="36" t="s">
        <v>166</v>
      </c>
      <c r="L664" s="21"/>
    </row>
    <row r="665" spans="1:12" x14ac:dyDescent="0.3">
      <c r="A665" s="28" t="s">
        <v>166</v>
      </c>
      <c r="B665" s="36" t="s">
        <v>166</v>
      </c>
      <c r="C665" s="36" t="s">
        <v>1767</v>
      </c>
      <c r="D665" s="30" t="s">
        <v>166</v>
      </c>
      <c r="E665" s="37" t="s">
        <v>166</v>
      </c>
      <c r="F665" s="44" t="s">
        <v>166</v>
      </c>
      <c r="G665" s="33" t="s">
        <v>166</v>
      </c>
      <c r="H665" s="33" t="s">
        <v>166</v>
      </c>
      <c r="I665" s="30"/>
      <c r="J665" s="18" t="s">
        <v>166</v>
      </c>
      <c r="K665" s="36" t="s">
        <v>166</v>
      </c>
      <c r="L665" s="21"/>
    </row>
    <row r="666" spans="1:12" x14ac:dyDescent="0.3">
      <c r="A666" s="28" t="s">
        <v>166</v>
      </c>
      <c r="B666" s="36" t="s">
        <v>166</v>
      </c>
      <c r="C666" s="36" t="s">
        <v>1767</v>
      </c>
      <c r="D666" s="30" t="s">
        <v>166</v>
      </c>
      <c r="E666" s="37" t="s">
        <v>166</v>
      </c>
      <c r="F666" s="44" t="s">
        <v>166</v>
      </c>
      <c r="G666" s="33" t="s">
        <v>166</v>
      </c>
      <c r="H666" s="33" t="s">
        <v>166</v>
      </c>
      <c r="I666" s="30"/>
      <c r="J666" s="18" t="s">
        <v>166</v>
      </c>
      <c r="K666" s="36" t="s">
        <v>166</v>
      </c>
      <c r="L666" s="21"/>
    </row>
    <row r="667" spans="1:12" x14ac:dyDescent="0.3">
      <c r="A667" s="28" t="s">
        <v>166</v>
      </c>
      <c r="B667" s="36" t="s">
        <v>166</v>
      </c>
      <c r="C667" s="36" t="s">
        <v>1767</v>
      </c>
      <c r="D667" s="30" t="s">
        <v>166</v>
      </c>
      <c r="E667" s="37" t="s">
        <v>166</v>
      </c>
      <c r="F667" s="44" t="s">
        <v>166</v>
      </c>
      <c r="G667" s="33" t="s">
        <v>166</v>
      </c>
      <c r="H667" s="33" t="s">
        <v>166</v>
      </c>
      <c r="I667" s="30"/>
      <c r="J667" s="18" t="s">
        <v>166</v>
      </c>
      <c r="K667" s="36" t="s">
        <v>166</v>
      </c>
      <c r="L667" s="21"/>
    </row>
    <row r="668" spans="1:12" x14ac:dyDescent="0.3">
      <c r="A668" s="28" t="s">
        <v>166</v>
      </c>
      <c r="B668" s="36" t="s">
        <v>166</v>
      </c>
      <c r="C668" s="36" t="s">
        <v>1767</v>
      </c>
      <c r="D668" s="30" t="s">
        <v>166</v>
      </c>
      <c r="E668" s="37" t="s">
        <v>166</v>
      </c>
      <c r="F668" s="44" t="s">
        <v>166</v>
      </c>
      <c r="G668" s="33" t="s">
        <v>166</v>
      </c>
      <c r="H668" s="33" t="s">
        <v>166</v>
      </c>
      <c r="I668" s="30"/>
      <c r="J668" s="18" t="s">
        <v>166</v>
      </c>
      <c r="K668" s="36" t="s">
        <v>166</v>
      </c>
      <c r="L668" s="21"/>
    </row>
    <row r="669" spans="1:12" x14ac:dyDescent="0.3">
      <c r="A669" s="28" t="s">
        <v>166</v>
      </c>
      <c r="B669" s="36" t="s">
        <v>166</v>
      </c>
      <c r="C669" s="36" t="s">
        <v>1767</v>
      </c>
      <c r="D669" s="30" t="s">
        <v>166</v>
      </c>
      <c r="E669" s="37" t="s">
        <v>166</v>
      </c>
      <c r="F669" s="44" t="s">
        <v>166</v>
      </c>
      <c r="G669" s="33" t="s">
        <v>166</v>
      </c>
      <c r="H669" s="33" t="s">
        <v>166</v>
      </c>
      <c r="I669" s="30"/>
      <c r="J669" s="18" t="s">
        <v>166</v>
      </c>
      <c r="K669" s="36" t="s">
        <v>166</v>
      </c>
      <c r="L669" s="21"/>
    </row>
    <row r="670" spans="1:12" x14ac:dyDescent="0.3">
      <c r="A670" s="28" t="s">
        <v>166</v>
      </c>
      <c r="B670" s="36" t="s">
        <v>166</v>
      </c>
      <c r="C670" s="36" t="s">
        <v>1767</v>
      </c>
      <c r="D670" s="30" t="s">
        <v>166</v>
      </c>
      <c r="E670" s="37" t="s">
        <v>166</v>
      </c>
      <c r="F670" s="44" t="s">
        <v>166</v>
      </c>
      <c r="G670" s="33" t="s">
        <v>166</v>
      </c>
      <c r="H670" s="33" t="s">
        <v>166</v>
      </c>
      <c r="I670" s="30"/>
      <c r="J670" s="18" t="s">
        <v>166</v>
      </c>
      <c r="K670" s="36" t="s">
        <v>166</v>
      </c>
      <c r="L670" s="21"/>
    </row>
    <row r="671" spans="1:12" x14ac:dyDescent="0.3">
      <c r="A671" s="28" t="s">
        <v>166</v>
      </c>
      <c r="B671" s="36" t="s">
        <v>166</v>
      </c>
      <c r="C671" s="36" t="s">
        <v>1767</v>
      </c>
      <c r="D671" s="30" t="s">
        <v>166</v>
      </c>
      <c r="E671" s="37" t="s">
        <v>166</v>
      </c>
      <c r="F671" s="44" t="s">
        <v>166</v>
      </c>
      <c r="G671" s="33" t="s">
        <v>166</v>
      </c>
      <c r="H671" s="33" t="s">
        <v>166</v>
      </c>
      <c r="I671" s="30"/>
      <c r="J671" s="18" t="s">
        <v>166</v>
      </c>
      <c r="K671" s="36" t="s">
        <v>166</v>
      </c>
      <c r="L671" s="21"/>
    </row>
    <row r="672" spans="1:12" x14ac:dyDescent="0.3">
      <c r="A672" s="28" t="s">
        <v>166</v>
      </c>
      <c r="B672" s="36" t="s">
        <v>166</v>
      </c>
      <c r="C672" s="36" t="s">
        <v>1767</v>
      </c>
      <c r="D672" s="30" t="s">
        <v>166</v>
      </c>
      <c r="E672" s="37" t="s">
        <v>166</v>
      </c>
      <c r="F672" s="44" t="s">
        <v>166</v>
      </c>
      <c r="G672" s="33" t="s">
        <v>166</v>
      </c>
      <c r="H672" s="33" t="s">
        <v>166</v>
      </c>
      <c r="I672" s="30"/>
      <c r="J672" s="18" t="s">
        <v>166</v>
      </c>
      <c r="K672" s="36" t="s">
        <v>166</v>
      </c>
      <c r="L672" s="21"/>
    </row>
    <row r="673" spans="1:12" x14ac:dyDescent="0.3">
      <c r="A673" s="28" t="s">
        <v>166</v>
      </c>
      <c r="B673" s="36" t="s">
        <v>166</v>
      </c>
      <c r="C673" s="36" t="s">
        <v>1767</v>
      </c>
      <c r="D673" s="30" t="s">
        <v>166</v>
      </c>
      <c r="E673" s="37" t="s">
        <v>166</v>
      </c>
      <c r="F673" s="44" t="s">
        <v>166</v>
      </c>
      <c r="G673" s="33" t="s">
        <v>166</v>
      </c>
      <c r="H673" s="33" t="s">
        <v>166</v>
      </c>
      <c r="I673" s="30"/>
      <c r="J673" s="18" t="s">
        <v>166</v>
      </c>
      <c r="K673" s="36" t="s">
        <v>166</v>
      </c>
      <c r="L673" s="21"/>
    </row>
    <row r="674" spans="1:12" x14ac:dyDescent="0.3">
      <c r="A674" s="28" t="s">
        <v>166</v>
      </c>
      <c r="B674" s="36" t="s">
        <v>166</v>
      </c>
      <c r="C674" s="36" t="s">
        <v>1767</v>
      </c>
      <c r="D674" s="30" t="s">
        <v>166</v>
      </c>
      <c r="E674" s="37" t="s">
        <v>166</v>
      </c>
      <c r="F674" s="44" t="s">
        <v>166</v>
      </c>
      <c r="G674" s="33" t="s">
        <v>166</v>
      </c>
      <c r="H674" s="33" t="s">
        <v>166</v>
      </c>
      <c r="I674" s="30"/>
      <c r="J674" s="18" t="s">
        <v>166</v>
      </c>
      <c r="K674" s="36" t="s">
        <v>166</v>
      </c>
      <c r="L674" s="21"/>
    </row>
    <row r="675" spans="1:12" x14ac:dyDescent="0.3">
      <c r="A675" s="28" t="s">
        <v>166</v>
      </c>
      <c r="B675" s="36" t="s">
        <v>166</v>
      </c>
      <c r="C675" s="36" t="s">
        <v>1767</v>
      </c>
      <c r="D675" s="30" t="s">
        <v>166</v>
      </c>
      <c r="E675" s="37" t="s">
        <v>166</v>
      </c>
      <c r="F675" s="44" t="s">
        <v>166</v>
      </c>
      <c r="G675" s="33" t="s">
        <v>166</v>
      </c>
      <c r="H675" s="33" t="s">
        <v>166</v>
      </c>
      <c r="I675" s="30"/>
      <c r="J675" s="18" t="s">
        <v>166</v>
      </c>
      <c r="K675" s="36" t="s">
        <v>166</v>
      </c>
      <c r="L675" s="21"/>
    </row>
    <row r="676" spans="1:12" x14ac:dyDescent="0.3">
      <c r="A676" s="28" t="s">
        <v>166</v>
      </c>
      <c r="B676" s="36" t="s">
        <v>166</v>
      </c>
      <c r="C676" s="36" t="s">
        <v>1767</v>
      </c>
      <c r="D676" s="30" t="s">
        <v>166</v>
      </c>
      <c r="E676" s="37" t="s">
        <v>166</v>
      </c>
      <c r="F676" s="44" t="s">
        <v>166</v>
      </c>
      <c r="G676" s="33" t="s">
        <v>166</v>
      </c>
      <c r="H676" s="33" t="s">
        <v>166</v>
      </c>
      <c r="I676" s="30"/>
      <c r="J676" s="18" t="s">
        <v>166</v>
      </c>
      <c r="K676" s="36" t="s">
        <v>166</v>
      </c>
      <c r="L676" s="21"/>
    </row>
    <row r="677" spans="1:12" x14ac:dyDescent="0.3">
      <c r="A677" s="28" t="s">
        <v>166</v>
      </c>
      <c r="B677" s="36" t="s">
        <v>166</v>
      </c>
      <c r="C677" s="36" t="s">
        <v>1767</v>
      </c>
      <c r="D677" s="30" t="s">
        <v>166</v>
      </c>
      <c r="E677" s="37" t="s">
        <v>166</v>
      </c>
      <c r="F677" s="44" t="s">
        <v>166</v>
      </c>
      <c r="G677" s="33" t="s">
        <v>166</v>
      </c>
      <c r="H677" s="33" t="s">
        <v>166</v>
      </c>
      <c r="I677" s="30"/>
      <c r="J677" s="18" t="s">
        <v>166</v>
      </c>
      <c r="K677" s="36" t="s">
        <v>166</v>
      </c>
      <c r="L677" s="21"/>
    </row>
    <row r="678" spans="1:12" x14ac:dyDescent="0.3">
      <c r="A678" s="28" t="s">
        <v>166</v>
      </c>
      <c r="B678" s="36" t="s">
        <v>166</v>
      </c>
      <c r="C678" s="36" t="s">
        <v>1767</v>
      </c>
      <c r="D678" s="30" t="s">
        <v>166</v>
      </c>
      <c r="E678" s="37" t="s">
        <v>166</v>
      </c>
      <c r="F678" s="44" t="s">
        <v>166</v>
      </c>
      <c r="G678" s="33" t="s">
        <v>166</v>
      </c>
      <c r="H678" s="33" t="s">
        <v>166</v>
      </c>
      <c r="I678" s="30"/>
      <c r="J678" s="18" t="s">
        <v>166</v>
      </c>
      <c r="K678" s="36" t="s">
        <v>166</v>
      </c>
      <c r="L678" s="21"/>
    </row>
    <row r="679" spans="1:12" x14ac:dyDescent="0.3">
      <c r="A679" s="28" t="s">
        <v>166</v>
      </c>
      <c r="B679" s="36" t="s">
        <v>166</v>
      </c>
      <c r="C679" s="36" t="s">
        <v>1767</v>
      </c>
      <c r="D679" s="30" t="s">
        <v>166</v>
      </c>
      <c r="E679" s="37" t="s">
        <v>166</v>
      </c>
      <c r="F679" s="44" t="s">
        <v>166</v>
      </c>
      <c r="G679" s="33" t="s">
        <v>166</v>
      </c>
      <c r="H679" s="33" t="s">
        <v>166</v>
      </c>
      <c r="I679" s="30"/>
      <c r="J679" s="18" t="s">
        <v>166</v>
      </c>
      <c r="K679" s="36" t="s">
        <v>166</v>
      </c>
      <c r="L679" s="21"/>
    </row>
    <row r="680" spans="1:12" x14ac:dyDescent="0.3">
      <c r="A680" s="28" t="s">
        <v>166</v>
      </c>
      <c r="B680" s="36" t="s">
        <v>166</v>
      </c>
      <c r="C680" s="36" t="s">
        <v>1767</v>
      </c>
      <c r="D680" s="30" t="s">
        <v>166</v>
      </c>
      <c r="E680" s="37" t="s">
        <v>166</v>
      </c>
      <c r="F680" s="44" t="s">
        <v>166</v>
      </c>
      <c r="G680" s="33" t="s">
        <v>166</v>
      </c>
      <c r="H680" s="33" t="s">
        <v>166</v>
      </c>
      <c r="I680" s="30"/>
      <c r="J680" s="18" t="s">
        <v>166</v>
      </c>
      <c r="K680" s="36" t="s">
        <v>166</v>
      </c>
      <c r="L680" s="21"/>
    </row>
    <row r="681" spans="1:12" x14ac:dyDescent="0.3">
      <c r="A681" s="28" t="s">
        <v>166</v>
      </c>
      <c r="B681" s="36" t="s">
        <v>166</v>
      </c>
      <c r="C681" s="36" t="s">
        <v>1767</v>
      </c>
      <c r="D681" s="30" t="s">
        <v>166</v>
      </c>
      <c r="E681" s="37" t="s">
        <v>166</v>
      </c>
      <c r="F681" s="44" t="s">
        <v>166</v>
      </c>
      <c r="G681" s="33" t="s">
        <v>166</v>
      </c>
      <c r="H681" s="33" t="s">
        <v>166</v>
      </c>
      <c r="I681" s="30"/>
      <c r="J681" s="18" t="s">
        <v>166</v>
      </c>
      <c r="K681" s="36" t="s">
        <v>166</v>
      </c>
      <c r="L681" s="21"/>
    </row>
    <row r="682" spans="1:12" x14ac:dyDescent="0.3">
      <c r="A682" s="28" t="s">
        <v>166</v>
      </c>
      <c r="B682" s="36" t="s">
        <v>166</v>
      </c>
      <c r="C682" s="36" t="s">
        <v>1767</v>
      </c>
      <c r="D682" s="30" t="s">
        <v>166</v>
      </c>
      <c r="E682" s="37" t="s">
        <v>166</v>
      </c>
      <c r="F682" s="44" t="s">
        <v>166</v>
      </c>
      <c r="G682" s="33" t="s">
        <v>166</v>
      </c>
      <c r="H682" s="33" t="s">
        <v>166</v>
      </c>
      <c r="I682" s="30"/>
      <c r="J682" s="18" t="s">
        <v>166</v>
      </c>
      <c r="K682" s="36" t="s">
        <v>166</v>
      </c>
      <c r="L682" s="21"/>
    </row>
    <row r="683" spans="1:12" x14ac:dyDescent="0.3">
      <c r="A683" s="28" t="s">
        <v>166</v>
      </c>
      <c r="B683" s="36" t="s">
        <v>166</v>
      </c>
      <c r="C683" s="36" t="s">
        <v>1767</v>
      </c>
      <c r="D683" s="30" t="s">
        <v>166</v>
      </c>
      <c r="E683" s="37" t="s">
        <v>166</v>
      </c>
      <c r="F683" s="44" t="s">
        <v>166</v>
      </c>
      <c r="G683" s="33" t="s">
        <v>166</v>
      </c>
      <c r="H683" s="33" t="s">
        <v>166</v>
      </c>
      <c r="I683" s="30"/>
      <c r="J683" s="18" t="s">
        <v>166</v>
      </c>
      <c r="K683" s="36" t="s">
        <v>166</v>
      </c>
      <c r="L683" s="21"/>
    </row>
    <row r="684" spans="1:12" x14ac:dyDescent="0.3">
      <c r="A684" s="28" t="s">
        <v>166</v>
      </c>
      <c r="B684" s="36" t="s">
        <v>166</v>
      </c>
      <c r="C684" s="36" t="s">
        <v>1767</v>
      </c>
      <c r="D684" s="30" t="s">
        <v>166</v>
      </c>
      <c r="E684" s="37" t="s">
        <v>166</v>
      </c>
      <c r="F684" s="44" t="s">
        <v>166</v>
      </c>
      <c r="G684" s="33" t="s">
        <v>166</v>
      </c>
      <c r="H684" s="33" t="s">
        <v>166</v>
      </c>
      <c r="I684" s="30"/>
      <c r="J684" s="18" t="s">
        <v>166</v>
      </c>
      <c r="K684" s="36" t="s">
        <v>166</v>
      </c>
      <c r="L684" s="21"/>
    </row>
    <row r="685" spans="1:12" x14ac:dyDescent="0.3">
      <c r="A685" s="28" t="s">
        <v>166</v>
      </c>
      <c r="B685" s="36" t="s">
        <v>166</v>
      </c>
      <c r="C685" s="36" t="s">
        <v>1767</v>
      </c>
      <c r="D685" s="30" t="s">
        <v>166</v>
      </c>
      <c r="E685" s="37" t="s">
        <v>166</v>
      </c>
      <c r="F685" s="44" t="s">
        <v>166</v>
      </c>
      <c r="G685" s="33" t="s">
        <v>166</v>
      </c>
      <c r="H685" s="33" t="s">
        <v>166</v>
      </c>
      <c r="I685" s="30"/>
      <c r="J685" s="18" t="s">
        <v>166</v>
      </c>
      <c r="K685" s="36" t="s">
        <v>166</v>
      </c>
      <c r="L685" s="21"/>
    </row>
    <row r="686" spans="1:12" x14ac:dyDescent="0.3">
      <c r="A686" s="28" t="s">
        <v>166</v>
      </c>
      <c r="B686" s="36" t="s">
        <v>166</v>
      </c>
      <c r="C686" s="36" t="s">
        <v>1767</v>
      </c>
      <c r="D686" s="30" t="s">
        <v>166</v>
      </c>
      <c r="E686" s="37" t="s">
        <v>166</v>
      </c>
      <c r="F686" s="44" t="s">
        <v>166</v>
      </c>
      <c r="G686" s="33" t="s">
        <v>166</v>
      </c>
      <c r="H686" s="33" t="s">
        <v>166</v>
      </c>
      <c r="I686" s="30"/>
      <c r="J686" s="18" t="s">
        <v>166</v>
      </c>
      <c r="K686" s="36" t="s">
        <v>166</v>
      </c>
      <c r="L686" s="21"/>
    </row>
    <row r="687" spans="1:12" x14ac:dyDescent="0.3">
      <c r="A687" s="28" t="s">
        <v>166</v>
      </c>
      <c r="B687" s="36" t="s">
        <v>166</v>
      </c>
      <c r="C687" s="36" t="s">
        <v>1767</v>
      </c>
      <c r="D687" s="30" t="s">
        <v>166</v>
      </c>
      <c r="E687" s="37" t="s">
        <v>166</v>
      </c>
      <c r="F687" s="44" t="s">
        <v>166</v>
      </c>
      <c r="G687" s="33" t="s">
        <v>166</v>
      </c>
      <c r="H687" s="33" t="s">
        <v>166</v>
      </c>
      <c r="I687" s="30"/>
      <c r="J687" s="18" t="s">
        <v>166</v>
      </c>
      <c r="K687" s="36" t="s">
        <v>166</v>
      </c>
      <c r="L687" s="21"/>
    </row>
    <row r="688" spans="1:12" x14ac:dyDescent="0.3">
      <c r="A688" s="28" t="s">
        <v>166</v>
      </c>
      <c r="B688" s="36" t="s">
        <v>166</v>
      </c>
      <c r="C688" s="36" t="s">
        <v>1767</v>
      </c>
      <c r="D688" s="30" t="s">
        <v>166</v>
      </c>
      <c r="E688" s="37" t="s">
        <v>166</v>
      </c>
      <c r="F688" s="44" t="s">
        <v>166</v>
      </c>
      <c r="G688" s="33" t="s">
        <v>166</v>
      </c>
      <c r="H688" s="33" t="s">
        <v>166</v>
      </c>
      <c r="I688" s="30"/>
      <c r="J688" s="18" t="s">
        <v>166</v>
      </c>
      <c r="K688" s="36" t="s">
        <v>166</v>
      </c>
      <c r="L688" s="21"/>
    </row>
    <row r="689" spans="1:12" x14ac:dyDescent="0.3">
      <c r="A689" s="28" t="s">
        <v>166</v>
      </c>
      <c r="B689" s="36" t="s">
        <v>166</v>
      </c>
      <c r="C689" s="36" t="s">
        <v>1767</v>
      </c>
      <c r="D689" s="30" t="s">
        <v>166</v>
      </c>
      <c r="E689" s="37" t="s">
        <v>166</v>
      </c>
      <c r="F689" s="44" t="s">
        <v>166</v>
      </c>
      <c r="G689" s="33" t="s">
        <v>166</v>
      </c>
      <c r="H689" s="33" t="s">
        <v>166</v>
      </c>
      <c r="I689" s="30"/>
      <c r="J689" s="18" t="s">
        <v>166</v>
      </c>
      <c r="K689" s="36" t="s">
        <v>166</v>
      </c>
      <c r="L689" s="21"/>
    </row>
    <row r="690" spans="1:12" x14ac:dyDescent="0.3">
      <c r="A690" s="28" t="s">
        <v>166</v>
      </c>
      <c r="B690" s="36" t="s">
        <v>166</v>
      </c>
      <c r="C690" s="36" t="s">
        <v>1767</v>
      </c>
      <c r="D690" s="30" t="s">
        <v>166</v>
      </c>
      <c r="E690" s="37" t="s">
        <v>166</v>
      </c>
      <c r="F690" s="44" t="s">
        <v>166</v>
      </c>
      <c r="G690" s="33" t="s">
        <v>166</v>
      </c>
      <c r="H690" s="33" t="s">
        <v>166</v>
      </c>
      <c r="I690" s="30"/>
      <c r="J690" s="18" t="s">
        <v>166</v>
      </c>
      <c r="K690" s="36" t="s">
        <v>166</v>
      </c>
      <c r="L690" s="21"/>
    </row>
    <row r="691" spans="1:12" x14ac:dyDescent="0.3">
      <c r="A691" s="28" t="s">
        <v>166</v>
      </c>
      <c r="B691" s="36" t="s">
        <v>166</v>
      </c>
      <c r="C691" s="36" t="s">
        <v>1767</v>
      </c>
      <c r="D691" s="30" t="s">
        <v>166</v>
      </c>
      <c r="E691" s="37" t="s">
        <v>166</v>
      </c>
      <c r="F691" s="44" t="s">
        <v>166</v>
      </c>
      <c r="G691" s="33" t="s">
        <v>166</v>
      </c>
      <c r="H691" s="33" t="s">
        <v>166</v>
      </c>
      <c r="I691" s="30"/>
      <c r="J691" s="18" t="s">
        <v>166</v>
      </c>
      <c r="K691" s="36" t="s">
        <v>166</v>
      </c>
      <c r="L691" s="21"/>
    </row>
    <row r="692" spans="1:12" x14ac:dyDescent="0.3">
      <c r="A692" s="28" t="s">
        <v>166</v>
      </c>
      <c r="B692" s="36" t="s">
        <v>166</v>
      </c>
      <c r="C692" s="36" t="s">
        <v>1767</v>
      </c>
      <c r="D692" s="30" t="s">
        <v>166</v>
      </c>
      <c r="E692" s="37" t="s">
        <v>166</v>
      </c>
      <c r="F692" s="44" t="s">
        <v>166</v>
      </c>
      <c r="G692" s="33" t="s">
        <v>166</v>
      </c>
      <c r="H692" s="33" t="s">
        <v>166</v>
      </c>
      <c r="I692" s="30"/>
      <c r="J692" s="18" t="s">
        <v>166</v>
      </c>
      <c r="K692" s="36" t="s">
        <v>166</v>
      </c>
      <c r="L692" s="21"/>
    </row>
    <row r="693" spans="1:12" x14ac:dyDescent="0.3">
      <c r="A693" s="28" t="s">
        <v>166</v>
      </c>
      <c r="B693" s="36" t="s">
        <v>166</v>
      </c>
      <c r="C693" s="36" t="s">
        <v>1767</v>
      </c>
      <c r="D693" s="30" t="s">
        <v>166</v>
      </c>
      <c r="E693" s="37" t="s">
        <v>166</v>
      </c>
      <c r="F693" s="44" t="s">
        <v>166</v>
      </c>
      <c r="G693" s="33" t="s">
        <v>166</v>
      </c>
      <c r="H693" s="33" t="s">
        <v>166</v>
      </c>
      <c r="I693" s="30"/>
      <c r="J693" s="18" t="s">
        <v>166</v>
      </c>
      <c r="K693" s="36" t="s">
        <v>166</v>
      </c>
      <c r="L693" s="21"/>
    </row>
    <row r="694" spans="1:12" x14ac:dyDescent="0.3">
      <c r="A694" s="28" t="s">
        <v>166</v>
      </c>
      <c r="B694" s="36" t="s">
        <v>166</v>
      </c>
      <c r="C694" s="36" t="s">
        <v>1767</v>
      </c>
      <c r="D694" s="30" t="s">
        <v>166</v>
      </c>
      <c r="E694" s="37" t="s">
        <v>166</v>
      </c>
      <c r="F694" s="44" t="s">
        <v>166</v>
      </c>
      <c r="G694" s="33" t="s">
        <v>166</v>
      </c>
      <c r="H694" s="33" t="s">
        <v>166</v>
      </c>
      <c r="I694" s="30"/>
      <c r="J694" s="18" t="s">
        <v>166</v>
      </c>
      <c r="K694" s="36" t="s">
        <v>166</v>
      </c>
      <c r="L694" s="21"/>
    </row>
    <row r="695" spans="1:12" x14ac:dyDescent="0.3">
      <c r="A695" s="28" t="s">
        <v>166</v>
      </c>
      <c r="B695" s="36" t="s">
        <v>166</v>
      </c>
      <c r="C695" s="36" t="s">
        <v>1767</v>
      </c>
      <c r="D695" s="30" t="s">
        <v>166</v>
      </c>
      <c r="E695" s="37" t="s">
        <v>166</v>
      </c>
      <c r="F695" s="44" t="s">
        <v>166</v>
      </c>
      <c r="G695" s="33" t="s">
        <v>166</v>
      </c>
      <c r="H695" s="33" t="s">
        <v>166</v>
      </c>
      <c r="I695" s="30"/>
      <c r="J695" s="18" t="s">
        <v>166</v>
      </c>
      <c r="K695" s="36" t="s">
        <v>166</v>
      </c>
      <c r="L695" s="21"/>
    </row>
    <row r="696" spans="1:12" x14ac:dyDescent="0.3">
      <c r="A696" s="28" t="s">
        <v>166</v>
      </c>
      <c r="B696" s="36" t="s">
        <v>166</v>
      </c>
      <c r="C696" s="36" t="s">
        <v>1767</v>
      </c>
      <c r="D696" s="30" t="s">
        <v>166</v>
      </c>
      <c r="E696" s="37" t="s">
        <v>166</v>
      </c>
      <c r="F696" s="44" t="s">
        <v>166</v>
      </c>
      <c r="G696" s="33" t="s">
        <v>166</v>
      </c>
      <c r="H696" s="33" t="s">
        <v>166</v>
      </c>
      <c r="I696" s="30"/>
      <c r="J696" s="18" t="s">
        <v>166</v>
      </c>
      <c r="K696" s="36" t="s">
        <v>166</v>
      </c>
      <c r="L696" s="21"/>
    </row>
    <row r="697" spans="1:12" x14ac:dyDescent="0.3">
      <c r="A697" s="28" t="s">
        <v>166</v>
      </c>
      <c r="B697" s="36" t="s">
        <v>166</v>
      </c>
      <c r="C697" s="36" t="s">
        <v>1767</v>
      </c>
      <c r="D697" s="30" t="s">
        <v>166</v>
      </c>
      <c r="E697" s="37" t="s">
        <v>166</v>
      </c>
      <c r="F697" s="44" t="s">
        <v>166</v>
      </c>
      <c r="G697" s="33" t="s">
        <v>166</v>
      </c>
      <c r="H697" s="33" t="s">
        <v>166</v>
      </c>
      <c r="I697" s="30"/>
      <c r="J697" s="18" t="s">
        <v>166</v>
      </c>
      <c r="K697" s="36" t="s">
        <v>166</v>
      </c>
      <c r="L697" s="21"/>
    </row>
    <row r="698" spans="1:12" x14ac:dyDescent="0.3">
      <c r="A698" s="28" t="s">
        <v>166</v>
      </c>
      <c r="B698" s="36" t="s">
        <v>166</v>
      </c>
      <c r="C698" s="36" t="s">
        <v>1767</v>
      </c>
      <c r="D698" s="30" t="s">
        <v>166</v>
      </c>
      <c r="E698" s="37" t="s">
        <v>166</v>
      </c>
      <c r="F698" s="44" t="s">
        <v>166</v>
      </c>
      <c r="G698" s="33" t="s">
        <v>166</v>
      </c>
      <c r="H698" s="33" t="s">
        <v>166</v>
      </c>
      <c r="I698" s="30"/>
      <c r="J698" s="18" t="s">
        <v>166</v>
      </c>
      <c r="K698" s="36" t="s">
        <v>166</v>
      </c>
      <c r="L698" s="21"/>
    </row>
    <row r="699" spans="1:12" x14ac:dyDescent="0.3">
      <c r="A699" s="28" t="s">
        <v>166</v>
      </c>
      <c r="B699" s="36" t="s">
        <v>166</v>
      </c>
      <c r="C699" s="36" t="s">
        <v>1767</v>
      </c>
      <c r="D699" s="30" t="s">
        <v>166</v>
      </c>
      <c r="E699" s="37" t="s">
        <v>166</v>
      </c>
      <c r="F699" s="44" t="s">
        <v>166</v>
      </c>
      <c r="G699" s="33" t="s">
        <v>166</v>
      </c>
      <c r="H699" s="33" t="s">
        <v>166</v>
      </c>
      <c r="I699" s="30"/>
      <c r="J699" s="18" t="s">
        <v>166</v>
      </c>
      <c r="K699" s="36" t="s">
        <v>166</v>
      </c>
      <c r="L699" s="21"/>
    </row>
    <row r="700" spans="1:12" x14ac:dyDescent="0.3">
      <c r="A700" s="28" t="s">
        <v>166</v>
      </c>
      <c r="B700" s="36" t="s">
        <v>166</v>
      </c>
      <c r="C700" s="36" t="s">
        <v>1767</v>
      </c>
      <c r="D700" s="30" t="s">
        <v>166</v>
      </c>
      <c r="E700" s="37" t="s">
        <v>166</v>
      </c>
      <c r="F700" s="44" t="s">
        <v>166</v>
      </c>
      <c r="G700" s="33" t="s">
        <v>166</v>
      </c>
      <c r="H700" s="33" t="s">
        <v>166</v>
      </c>
      <c r="I700" s="30"/>
      <c r="J700" s="18" t="s">
        <v>166</v>
      </c>
      <c r="K700" s="36" t="s">
        <v>166</v>
      </c>
      <c r="L700" s="21"/>
    </row>
    <row r="701" spans="1:12" x14ac:dyDescent="0.3">
      <c r="A701" s="28" t="s">
        <v>166</v>
      </c>
      <c r="B701" s="36" t="s">
        <v>166</v>
      </c>
      <c r="C701" s="36" t="s">
        <v>1767</v>
      </c>
      <c r="D701" s="30" t="s">
        <v>166</v>
      </c>
      <c r="E701" s="37" t="s">
        <v>166</v>
      </c>
      <c r="F701" s="44" t="s">
        <v>166</v>
      </c>
      <c r="G701" s="33" t="s">
        <v>166</v>
      </c>
      <c r="H701" s="33" t="s">
        <v>166</v>
      </c>
      <c r="I701" s="30"/>
      <c r="J701" s="18" t="s">
        <v>166</v>
      </c>
      <c r="K701" s="36" t="s">
        <v>166</v>
      </c>
      <c r="L701" s="21"/>
    </row>
    <row r="702" spans="1:12" x14ac:dyDescent="0.3">
      <c r="A702" s="28" t="s">
        <v>166</v>
      </c>
      <c r="B702" s="36" t="s">
        <v>166</v>
      </c>
      <c r="C702" s="36" t="s">
        <v>1767</v>
      </c>
      <c r="D702" s="30" t="s">
        <v>166</v>
      </c>
      <c r="E702" s="37" t="s">
        <v>166</v>
      </c>
      <c r="F702" s="44" t="s">
        <v>166</v>
      </c>
      <c r="G702" s="33" t="s">
        <v>166</v>
      </c>
      <c r="H702" s="33" t="s">
        <v>166</v>
      </c>
      <c r="I702" s="30"/>
      <c r="J702" s="18" t="s">
        <v>166</v>
      </c>
      <c r="K702" s="36" t="s">
        <v>166</v>
      </c>
      <c r="L702" s="21"/>
    </row>
    <row r="703" spans="1:12" x14ac:dyDescent="0.3">
      <c r="A703" s="28" t="s">
        <v>166</v>
      </c>
      <c r="B703" s="36" t="s">
        <v>166</v>
      </c>
      <c r="C703" s="36" t="s">
        <v>1767</v>
      </c>
      <c r="D703" s="30" t="s">
        <v>166</v>
      </c>
      <c r="E703" s="37" t="s">
        <v>166</v>
      </c>
      <c r="F703" s="44" t="s">
        <v>166</v>
      </c>
      <c r="G703" s="33" t="s">
        <v>166</v>
      </c>
      <c r="H703" s="33" t="s">
        <v>166</v>
      </c>
      <c r="I703" s="30"/>
      <c r="J703" s="18" t="s">
        <v>166</v>
      </c>
      <c r="K703" s="36" t="s">
        <v>166</v>
      </c>
      <c r="L703" s="21"/>
    </row>
    <row r="704" spans="1:12" x14ac:dyDescent="0.3">
      <c r="A704" s="28" t="s">
        <v>166</v>
      </c>
      <c r="B704" s="36" t="s">
        <v>166</v>
      </c>
      <c r="C704" s="36" t="s">
        <v>1767</v>
      </c>
      <c r="D704" s="30" t="s">
        <v>166</v>
      </c>
      <c r="E704" s="37" t="s">
        <v>166</v>
      </c>
      <c r="F704" s="44" t="s">
        <v>166</v>
      </c>
      <c r="G704" s="33" t="s">
        <v>166</v>
      </c>
      <c r="H704" s="33" t="s">
        <v>166</v>
      </c>
      <c r="I704" s="30"/>
      <c r="J704" s="18" t="s">
        <v>166</v>
      </c>
      <c r="K704" s="36" t="s">
        <v>166</v>
      </c>
      <c r="L704" s="21"/>
    </row>
    <row r="705" spans="1:12" x14ac:dyDescent="0.3">
      <c r="A705" s="28" t="s">
        <v>166</v>
      </c>
      <c r="B705" s="36" t="s">
        <v>166</v>
      </c>
      <c r="C705" s="36" t="s">
        <v>1767</v>
      </c>
      <c r="D705" s="30" t="s">
        <v>166</v>
      </c>
      <c r="E705" s="37" t="s">
        <v>166</v>
      </c>
      <c r="F705" s="44" t="s">
        <v>166</v>
      </c>
      <c r="G705" s="33" t="s">
        <v>166</v>
      </c>
      <c r="H705" s="33" t="s">
        <v>166</v>
      </c>
      <c r="I705" s="30"/>
      <c r="J705" s="18" t="s">
        <v>166</v>
      </c>
      <c r="K705" s="36" t="s">
        <v>166</v>
      </c>
      <c r="L705" s="21"/>
    </row>
    <row r="706" spans="1:12" x14ac:dyDescent="0.3">
      <c r="A706" s="28" t="s">
        <v>166</v>
      </c>
      <c r="B706" s="36" t="s">
        <v>166</v>
      </c>
      <c r="C706" s="36" t="s">
        <v>1767</v>
      </c>
      <c r="D706" s="30" t="s">
        <v>166</v>
      </c>
      <c r="E706" s="37" t="s">
        <v>166</v>
      </c>
      <c r="F706" s="44" t="s">
        <v>166</v>
      </c>
      <c r="G706" s="33" t="s">
        <v>166</v>
      </c>
      <c r="H706" s="33" t="s">
        <v>166</v>
      </c>
      <c r="I706" s="30"/>
      <c r="J706" s="18" t="s">
        <v>166</v>
      </c>
      <c r="K706" s="36" t="s">
        <v>166</v>
      </c>
      <c r="L706" s="21"/>
    </row>
    <row r="707" spans="1:12" x14ac:dyDescent="0.3">
      <c r="A707" s="28" t="s">
        <v>166</v>
      </c>
      <c r="B707" s="36" t="s">
        <v>166</v>
      </c>
      <c r="C707" s="36" t="s">
        <v>1767</v>
      </c>
      <c r="D707" s="30" t="s">
        <v>166</v>
      </c>
      <c r="E707" s="37" t="s">
        <v>166</v>
      </c>
      <c r="F707" s="44" t="s">
        <v>166</v>
      </c>
      <c r="G707" s="33" t="s">
        <v>166</v>
      </c>
      <c r="H707" s="33" t="s">
        <v>166</v>
      </c>
      <c r="I707" s="30"/>
      <c r="J707" s="18" t="s">
        <v>166</v>
      </c>
      <c r="K707" s="36" t="s">
        <v>166</v>
      </c>
      <c r="L707" s="21"/>
    </row>
    <row r="708" spans="1:12" x14ac:dyDescent="0.3">
      <c r="A708" s="28" t="s">
        <v>166</v>
      </c>
      <c r="B708" s="36" t="s">
        <v>166</v>
      </c>
      <c r="C708" s="36" t="s">
        <v>1767</v>
      </c>
      <c r="D708" s="30" t="s">
        <v>166</v>
      </c>
      <c r="E708" s="37" t="s">
        <v>166</v>
      </c>
      <c r="F708" s="44" t="s">
        <v>166</v>
      </c>
      <c r="G708" s="33" t="s">
        <v>166</v>
      </c>
      <c r="H708" s="33" t="s">
        <v>166</v>
      </c>
      <c r="I708" s="30"/>
      <c r="J708" s="18" t="s">
        <v>166</v>
      </c>
      <c r="K708" s="36" t="s">
        <v>166</v>
      </c>
      <c r="L708" s="21"/>
    </row>
    <row r="709" spans="1:12" x14ac:dyDescent="0.3">
      <c r="A709" s="28" t="s">
        <v>166</v>
      </c>
      <c r="B709" s="36" t="s">
        <v>166</v>
      </c>
      <c r="C709" s="36" t="s">
        <v>1767</v>
      </c>
      <c r="D709" s="30" t="s">
        <v>166</v>
      </c>
      <c r="E709" s="37" t="s">
        <v>166</v>
      </c>
      <c r="F709" s="44" t="s">
        <v>166</v>
      </c>
      <c r="G709" s="33" t="s">
        <v>166</v>
      </c>
      <c r="H709" s="33" t="s">
        <v>166</v>
      </c>
      <c r="I709" s="30"/>
      <c r="J709" s="18" t="s">
        <v>166</v>
      </c>
      <c r="K709" s="36" t="s">
        <v>166</v>
      </c>
      <c r="L709" s="21"/>
    </row>
    <row r="710" spans="1:12" x14ac:dyDescent="0.3">
      <c r="A710" s="28" t="s">
        <v>166</v>
      </c>
      <c r="B710" s="36" t="s">
        <v>166</v>
      </c>
      <c r="C710" s="36" t="s">
        <v>1767</v>
      </c>
      <c r="D710" s="30" t="s">
        <v>166</v>
      </c>
      <c r="E710" s="37" t="s">
        <v>166</v>
      </c>
      <c r="F710" s="44" t="s">
        <v>166</v>
      </c>
      <c r="G710" s="33" t="s">
        <v>166</v>
      </c>
      <c r="H710" s="33" t="s">
        <v>166</v>
      </c>
      <c r="I710" s="30"/>
      <c r="J710" s="18" t="s">
        <v>166</v>
      </c>
      <c r="K710" s="36" t="s">
        <v>166</v>
      </c>
      <c r="L710" s="21"/>
    </row>
    <row r="711" spans="1:12" x14ac:dyDescent="0.3">
      <c r="A711" s="28" t="s">
        <v>166</v>
      </c>
      <c r="B711" s="36" t="s">
        <v>166</v>
      </c>
      <c r="C711" s="36" t="s">
        <v>1767</v>
      </c>
      <c r="D711" s="30" t="s">
        <v>166</v>
      </c>
      <c r="E711" s="37" t="s">
        <v>166</v>
      </c>
      <c r="F711" s="44" t="s">
        <v>166</v>
      </c>
      <c r="G711" s="33" t="s">
        <v>166</v>
      </c>
      <c r="H711" s="33" t="s">
        <v>166</v>
      </c>
      <c r="I711" s="30"/>
      <c r="J711" s="18" t="s">
        <v>166</v>
      </c>
      <c r="K711" s="36" t="s">
        <v>166</v>
      </c>
      <c r="L711" s="21"/>
    </row>
    <row r="712" spans="1:12" x14ac:dyDescent="0.3">
      <c r="A712" s="28" t="s">
        <v>166</v>
      </c>
      <c r="B712" s="36" t="s">
        <v>166</v>
      </c>
      <c r="C712" s="36" t="s">
        <v>1767</v>
      </c>
      <c r="D712" s="30" t="s">
        <v>166</v>
      </c>
      <c r="E712" s="37" t="s">
        <v>166</v>
      </c>
      <c r="F712" s="44" t="s">
        <v>166</v>
      </c>
      <c r="G712" s="33" t="s">
        <v>166</v>
      </c>
      <c r="H712" s="33" t="s">
        <v>166</v>
      </c>
      <c r="I712" s="30"/>
      <c r="J712" s="18" t="s">
        <v>166</v>
      </c>
      <c r="K712" s="36" t="s">
        <v>166</v>
      </c>
      <c r="L712" s="21"/>
    </row>
    <row r="713" spans="1:12" x14ac:dyDescent="0.3">
      <c r="A713" s="28" t="s">
        <v>166</v>
      </c>
      <c r="B713" s="36" t="s">
        <v>166</v>
      </c>
      <c r="C713" s="36" t="s">
        <v>1767</v>
      </c>
      <c r="D713" s="30" t="s">
        <v>166</v>
      </c>
      <c r="E713" s="37" t="s">
        <v>166</v>
      </c>
      <c r="F713" s="44" t="s">
        <v>166</v>
      </c>
      <c r="G713" s="33" t="s">
        <v>166</v>
      </c>
      <c r="H713" s="33" t="s">
        <v>166</v>
      </c>
      <c r="I713" s="30"/>
      <c r="J713" s="18" t="s">
        <v>166</v>
      </c>
      <c r="K713" s="36" t="s">
        <v>166</v>
      </c>
      <c r="L713" s="21"/>
    </row>
    <row r="714" spans="1:12" x14ac:dyDescent="0.3">
      <c r="A714" s="28" t="s">
        <v>166</v>
      </c>
      <c r="B714" s="36" t="s">
        <v>166</v>
      </c>
      <c r="C714" s="36" t="s">
        <v>1767</v>
      </c>
      <c r="D714" s="30" t="s">
        <v>166</v>
      </c>
      <c r="E714" s="37" t="s">
        <v>166</v>
      </c>
      <c r="F714" s="44" t="s">
        <v>166</v>
      </c>
      <c r="G714" s="33" t="s">
        <v>166</v>
      </c>
      <c r="H714" s="33" t="s">
        <v>166</v>
      </c>
      <c r="I714" s="30"/>
      <c r="J714" s="18" t="s">
        <v>166</v>
      </c>
      <c r="K714" s="36" t="s">
        <v>166</v>
      </c>
      <c r="L714" s="21"/>
    </row>
    <row r="715" spans="1:12" x14ac:dyDescent="0.3">
      <c r="A715" s="28" t="s">
        <v>166</v>
      </c>
      <c r="B715" s="36" t="s">
        <v>166</v>
      </c>
      <c r="C715" s="36" t="s">
        <v>1767</v>
      </c>
      <c r="D715" s="30" t="s">
        <v>166</v>
      </c>
      <c r="E715" s="37" t="s">
        <v>166</v>
      </c>
      <c r="F715" s="44" t="s">
        <v>166</v>
      </c>
      <c r="G715" s="33" t="s">
        <v>166</v>
      </c>
      <c r="H715" s="33" t="s">
        <v>166</v>
      </c>
      <c r="I715" s="30"/>
      <c r="J715" s="18" t="s">
        <v>166</v>
      </c>
      <c r="K715" s="36" t="s">
        <v>166</v>
      </c>
      <c r="L715" s="21"/>
    </row>
    <row r="716" spans="1:12" x14ac:dyDescent="0.3">
      <c r="A716" s="28" t="s">
        <v>166</v>
      </c>
      <c r="B716" s="36" t="s">
        <v>166</v>
      </c>
      <c r="C716" s="36" t="s">
        <v>1767</v>
      </c>
      <c r="D716" s="30" t="s">
        <v>166</v>
      </c>
      <c r="E716" s="37" t="s">
        <v>166</v>
      </c>
      <c r="F716" s="44" t="s">
        <v>166</v>
      </c>
      <c r="G716" s="33" t="s">
        <v>166</v>
      </c>
      <c r="H716" s="33" t="s">
        <v>166</v>
      </c>
      <c r="I716" s="30"/>
      <c r="J716" s="18" t="s">
        <v>166</v>
      </c>
      <c r="K716" s="36" t="s">
        <v>166</v>
      </c>
      <c r="L716" s="21"/>
    </row>
    <row r="717" spans="1:12" x14ac:dyDescent="0.3">
      <c r="A717" s="28" t="s">
        <v>166</v>
      </c>
      <c r="B717" s="36" t="s">
        <v>166</v>
      </c>
      <c r="C717" s="36" t="s">
        <v>1767</v>
      </c>
      <c r="D717" s="30" t="s">
        <v>166</v>
      </c>
      <c r="E717" s="37" t="s">
        <v>166</v>
      </c>
      <c r="F717" s="44" t="s">
        <v>166</v>
      </c>
      <c r="G717" s="33" t="s">
        <v>166</v>
      </c>
      <c r="H717" s="33" t="s">
        <v>166</v>
      </c>
      <c r="I717" s="30"/>
      <c r="J717" s="18" t="s">
        <v>166</v>
      </c>
      <c r="K717" s="36" t="s">
        <v>166</v>
      </c>
      <c r="L717" s="21"/>
    </row>
    <row r="718" spans="1:12" x14ac:dyDescent="0.3">
      <c r="A718" s="28" t="s">
        <v>166</v>
      </c>
      <c r="B718" s="36" t="s">
        <v>166</v>
      </c>
      <c r="C718" s="36" t="s">
        <v>1767</v>
      </c>
      <c r="D718" s="30" t="s">
        <v>166</v>
      </c>
      <c r="E718" s="37" t="s">
        <v>166</v>
      </c>
      <c r="F718" s="44" t="s">
        <v>166</v>
      </c>
      <c r="G718" s="33" t="s">
        <v>166</v>
      </c>
      <c r="H718" s="33" t="s">
        <v>166</v>
      </c>
      <c r="I718" s="30"/>
      <c r="J718" s="18" t="s">
        <v>166</v>
      </c>
      <c r="K718" s="36" t="s">
        <v>166</v>
      </c>
      <c r="L718" s="21"/>
    </row>
    <row r="719" spans="1:12" x14ac:dyDescent="0.3">
      <c r="A719" s="28" t="s">
        <v>166</v>
      </c>
      <c r="B719" s="36" t="s">
        <v>166</v>
      </c>
      <c r="C719" s="36" t="s">
        <v>1767</v>
      </c>
      <c r="D719" s="30" t="s">
        <v>166</v>
      </c>
      <c r="E719" s="37" t="s">
        <v>166</v>
      </c>
      <c r="F719" s="44" t="s">
        <v>166</v>
      </c>
      <c r="G719" s="33" t="s">
        <v>166</v>
      </c>
      <c r="H719" s="33" t="s">
        <v>166</v>
      </c>
      <c r="I719" s="30"/>
      <c r="J719" s="18" t="s">
        <v>166</v>
      </c>
      <c r="K719" s="36" t="s">
        <v>166</v>
      </c>
      <c r="L719" s="21"/>
    </row>
    <row r="720" spans="1:12" x14ac:dyDescent="0.3">
      <c r="A720" s="28" t="s">
        <v>166</v>
      </c>
      <c r="B720" s="36" t="s">
        <v>166</v>
      </c>
      <c r="C720" s="36" t="s">
        <v>1767</v>
      </c>
      <c r="D720" s="30" t="s">
        <v>166</v>
      </c>
      <c r="E720" s="37" t="s">
        <v>166</v>
      </c>
      <c r="F720" s="44" t="s">
        <v>166</v>
      </c>
      <c r="G720" s="33" t="s">
        <v>166</v>
      </c>
      <c r="H720" s="33" t="s">
        <v>166</v>
      </c>
      <c r="I720" s="30"/>
      <c r="J720" s="18" t="s">
        <v>166</v>
      </c>
      <c r="K720" s="36" t="s">
        <v>166</v>
      </c>
      <c r="L720" s="21"/>
    </row>
    <row r="721" spans="1:12" x14ac:dyDescent="0.3">
      <c r="A721" s="28" t="s">
        <v>166</v>
      </c>
      <c r="B721" s="36" t="s">
        <v>166</v>
      </c>
      <c r="C721" s="36" t="s">
        <v>1767</v>
      </c>
      <c r="D721" s="30" t="s">
        <v>166</v>
      </c>
      <c r="E721" s="37" t="s">
        <v>166</v>
      </c>
      <c r="F721" s="44" t="s">
        <v>166</v>
      </c>
      <c r="G721" s="33" t="s">
        <v>166</v>
      </c>
      <c r="H721" s="33" t="s">
        <v>166</v>
      </c>
      <c r="I721" s="30"/>
      <c r="J721" s="18" t="s">
        <v>166</v>
      </c>
      <c r="K721" s="36" t="s">
        <v>166</v>
      </c>
      <c r="L721" s="21"/>
    </row>
    <row r="722" spans="1:12" x14ac:dyDescent="0.3">
      <c r="A722" s="28" t="s">
        <v>166</v>
      </c>
      <c r="B722" s="36" t="s">
        <v>166</v>
      </c>
      <c r="C722" s="36" t="s">
        <v>1767</v>
      </c>
      <c r="D722" s="30" t="s">
        <v>166</v>
      </c>
      <c r="E722" s="37" t="s">
        <v>166</v>
      </c>
      <c r="F722" s="44" t="s">
        <v>166</v>
      </c>
      <c r="G722" s="33" t="s">
        <v>166</v>
      </c>
      <c r="H722" s="33" t="s">
        <v>166</v>
      </c>
      <c r="I722" s="30"/>
      <c r="J722" s="18" t="s">
        <v>166</v>
      </c>
      <c r="K722" s="36" t="s">
        <v>166</v>
      </c>
      <c r="L722" s="21"/>
    </row>
    <row r="723" spans="1:12" x14ac:dyDescent="0.3">
      <c r="A723" s="28" t="s">
        <v>166</v>
      </c>
      <c r="B723" s="36" t="s">
        <v>166</v>
      </c>
      <c r="C723" s="36" t="s">
        <v>1767</v>
      </c>
      <c r="D723" s="30" t="s">
        <v>166</v>
      </c>
      <c r="E723" s="37" t="s">
        <v>166</v>
      </c>
      <c r="F723" s="44" t="s">
        <v>166</v>
      </c>
      <c r="G723" s="33" t="s">
        <v>166</v>
      </c>
      <c r="H723" s="33" t="s">
        <v>166</v>
      </c>
      <c r="I723" s="30"/>
      <c r="J723" s="18" t="s">
        <v>166</v>
      </c>
      <c r="K723" s="36" t="s">
        <v>166</v>
      </c>
      <c r="L723" s="21"/>
    </row>
    <row r="724" spans="1:12" x14ac:dyDescent="0.3">
      <c r="A724" s="28" t="s">
        <v>166</v>
      </c>
      <c r="B724" s="36" t="s">
        <v>166</v>
      </c>
      <c r="C724" s="36" t="s">
        <v>1767</v>
      </c>
      <c r="D724" s="30" t="s">
        <v>166</v>
      </c>
      <c r="E724" s="37" t="s">
        <v>166</v>
      </c>
      <c r="F724" s="44" t="s">
        <v>166</v>
      </c>
      <c r="G724" s="33" t="s">
        <v>166</v>
      </c>
      <c r="H724" s="33" t="s">
        <v>166</v>
      </c>
      <c r="I724" s="30"/>
      <c r="J724" s="18" t="s">
        <v>166</v>
      </c>
      <c r="K724" s="36" t="s">
        <v>166</v>
      </c>
      <c r="L724" s="21"/>
    </row>
    <row r="725" spans="1:12" x14ac:dyDescent="0.3">
      <c r="A725" s="28" t="s">
        <v>166</v>
      </c>
      <c r="B725" s="36" t="s">
        <v>166</v>
      </c>
      <c r="C725" s="36" t="s">
        <v>1767</v>
      </c>
      <c r="D725" s="30" t="s">
        <v>166</v>
      </c>
      <c r="E725" s="37" t="s">
        <v>166</v>
      </c>
      <c r="F725" s="44" t="s">
        <v>166</v>
      </c>
      <c r="G725" s="33" t="s">
        <v>166</v>
      </c>
      <c r="H725" s="33" t="s">
        <v>166</v>
      </c>
      <c r="I725" s="30"/>
      <c r="J725" s="18" t="s">
        <v>166</v>
      </c>
      <c r="K725" s="36" t="s">
        <v>166</v>
      </c>
      <c r="L725" s="21"/>
    </row>
    <row r="726" spans="1:12" x14ac:dyDescent="0.3">
      <c r="A726" s="28" t="s">
        <v>166</v>
      </c>
      <c r="B726" s="36" t="s">
        <v>166</v>
      </c>
      <c r="C726" s="36" t="s">
        <v>1767</v>
      </c>
      <c r="D726" s="30" t="s">
        <v>166</v>
      </c>
      <c r="E726" s="37" t="s">
        <v>166</v>
      </c>
      <c r="F726" s="44" t="s">
        <v>166</v>
      </c>
      <c r="G726" s="33" t="s">
        <v>166</v>
      </c>
      <c r="H726" s="33" t="s">
        <v>166</v>
      </c>
      <c r="I726" s="30"/>
      <c r="J726" s="18" t="s">
        <v>166</v>
      </c>
      <c r="K726" s="36" t="s">
        <v>166</v>
      </c>
      <c r="L726" s="21"/>
    </row>
    <row r="727" spans="1:12" x14ac:dyDescent="0.3">
      <c r="A727" s="28" t="s">
        <v>166</v>
      </c>
      <c r="B727" s="36" t="s">
        <v>166</v>
      </c>
      <c r="C727" s="36" t="s">
        <v>1767</v>
      </c>
      <c r="D727" s="30" t="s">
        <v>166</v>
      </c>
      <c r="E727" s="37" t="s">
        <v>166</v>
      </c>
      <c r="F727" s="44" t="s">
        <v>166</v>
      </c>
      <c r="G727" s="33" t="s">
        <v>166</v>
      </c>
      <c r="H727" s="33" t="s">
        <v>166</v>
      </c>
      <c r="I727" s="30"/>
      <c r="J727" s="18" t="s">
        <v>166</v>
      </c>
      <c r="K727" s="36" t="s">
        <v>166</v>
      </c>
      <c r="L727" s="21"/>
    </row>
    <row r="728" spans="1:12" x14ac:dyDescent="0.3">
      <c r="A728" s="28" t="s">
        <v>166</v>
      </c>
      <c r="B728" s="36" t="s">
        <v>166</v>
      </c>
      <c r="C728" s="36" t="s">
        <v>1767</v>
      </c>
      <c r="D728" s="30" t="s">
        <v>166</v>
      </c>
      <c r="E728" s="37" t="s">
        <v>166</v>
      </c>
      <c r="F728" s="44" t="s">
        <v>166</v>
      </c>
      <c r="G728" s="33" t="s">
        <v>166</v>
      </c>
      <c r="H728" s="33" t="s">
        <v>166</v>
      </c>
      <c r="I728" s="30"/>
      <c r="J728" s="18" t="s">
        <v>166</v>
      </c>
      <c r="K728" s="36" t="s">
        <v>166</v>
      </c>
      <c r="L728" s="21"/>
    </row>
    <row r="729" spans="1:12" x14ac:dyDescent="0.3">
      <c r="A729" s="28" t="s">
        <v>166</v>
      </c>
      <c r="B729" s="36" t="s">
        <v>166</v>
      </c>
      <c r="C729" s="36" t="s">
        <v>1767</v>
      </c>
      <c r="D729" s="30" t="s">
        <v>166</v>
      </c>
      <c r="E729" s="37" t="s">
        <v>166</v>
      </c>
      <c r="F729" s="44" t="s">
        <v>166</v>
      </c>
      <c r="G729" s="33" t="s">
        <v>166</v>
      </c>
      <c r="H729" s="33" t="s">
        <v>166</v>
      </c>
      <c r="I729" s="30"/>
      <c r="J729" s="18" t="s">
        <v>166</v>
      </c>
      <c r="K729" s="36" t="s">
        <v>166</v>
      </c>
      <c r="L729" s="21"/>
    </row>
    <row r="730" spans="1:12" x14ac:dyDescent="0.3">
      <c r="A730" s="28" t="s">
        <v>166</v>
      </c>
      <c r="B730" s="36" t="s">
        <v>166</v>
      </c>
      <c r="C730" s="36" t="s">
        <v>1767</v>
      </c>
      <c r="D730" s="30" t="s">
        <v>166</v>
      </c>
      <c r="E730" s="37" t="s">
        <v>166</v>
      </c>
      <c r="F730" s="44" t="s">
        <v>166</v>
      </c>
      <c r="G730" s="33" t="s">
        <v>166</v>
      </c>
      <c r="H730" s="33" t="s">
        <v>166</v>
      </c>
      <c r="I730" s="30"/>
      <c r="J730" s="18" t="s">
        <v>166</v>
      </c>
      <c r="K730" s="36" t="s">
        <v>166</v>
      </c>
      <c r="L730" s="21"/>
    </row>
    <row r="731" spans="1:12" x14ac:dyDescent="0.3">
      <c r="A731" s="28" t="s">
        <v>166</v>
      </c>
      <c r="B731" s="36" t="s">
        <v>166</v>
      </c>
      <c r="C731" s="36" t="s">
        <v>1767</v>
      </c>
      <c r="D731" s="30" t="s">
        <v>166</v>
      </c>
      <c r="E731" s="37" t="s">
        <v>166</v>
      </c>
      <c r="F731" s="44" t="s">
        <v>166</v>
      </c>
      <c r="G731" s="33" t="s">
        <v>166</v>
      </c>
      <c r="H731" s="33" t="s">
        <v>166</v>
      </c>
      <c r="I731" s="30"/>
      <c r="J731" s="18" t="s">
        <v>166</v>
      </c>
      <c r="K731" s="36" t="s">
        <v>166</v>
      </c>
      <c r="L731" s="21"/>
    </row>
    <row r="732" spans="1:12" x14ac:dyDescent="0.3">
      <c r="A732" s="28" t="s">
        <v>166</v>
      </c>
      <c r="B732" s="36" t="s">
        <v>166</v>
      </c>
      <c r="C732" s="36" t="s">
        <v>1767</v>
      </c>
      <c r="D732" s="30" t="s">
        <v>166</v>
      </c>
      <c r="E732" s="37" t="s">
        <v>166</v>
      </c>
      <c r="F732" s="44" t="s">
        <v>166</v>
      </c>
      <c r="G732" s="33" t="s">
        <v>166</v>
      </c>
      <c r="H732" s="33" t="s">
        <v>166</v>
      </c>
      <c r="I732" s="30"/>
      <c r="J732" s="18" t="s">
        <v>166</v>
      </c>
      <c r="K732" s="36" t="s">
        <v>166</v>
      </c>
      <c r="L732" s="21"/>
    </row>
    <row r="733" spans="1:12" x14ac:dyDescent="0.3">
      <c r="A733" s="28" t="s">
        <v>166</v>
      </c>
      <c r="B733" s="36" t="s">
        <v>166</v>
      </c>
      <c r="C733" s="36" t="s">
        <v>1767</v>
      </c>
      <c r="D733" s="30" t="s">
        <v>166</v>
      </c>
      <c r="E733" s="37" t="s">
        <v>166</v>
      </c>
      <c r="F733" s="44" t="s">
        <v>166</v>
      </c>
      <c r="G733" s="33" t="s">
        <v>166</v>
      </c>
      <c r="H733" s="33" t="s">
        <v>166</v>
      </c>
      <c r="I733" s="30"/>
      <c r="J733" s="18" t="s">
        <v>166</v>
      </c>
      <c r="K733" s="36" t="s">
        <v>166</v>
      </c>
      <c r="L733" s="21"/>
    </row>
    <row r="734" spans="1:12" x14ac:dyDescent="0.3">
      <c r="A734" s="28" t="s">
        <v>166</v>
      </c>
      <c r="B734" s="36" t="s">
        <v>166</v>
      </c>
      <c r="C734" s="36" t="s">
        <v>1767</v>
      </c>
      <c r="D734" s="30" t="s">
        <v>166</v>
      </c>
      <c r="E734" s="37" t="s">
        <v>166</v>
      </c>
      <c r="F734" s="44" t="s">
        <v>166</v>
      </c>
      <c r="G734" s="33" t="s">
        <v>166</v>
      </c>
      <c r="H734" s="33" t="s">
        <v>166</v>
      </c>
      <c r="I734" s="30"/>
      <c r="J734" s="18" t="s">
        <v>166</v>
      </c>
      <c r="K734" s="36" t="s">
        <v>166</v>
      </c>
      <c r="L734" s="21"/>
    </row>
    <row r="735" spans="1:12" x14ac:dyDescent="0.3">
      <c r="A735" s="28" t="s">
        <v>166</v>
      </c>
      <c r="B735" s="36" t="s">
        <v>166</v>
      </c>
      <c r="C735" s="36" t="s">
        <v>1767</v>
      </c>
      <c r="D735" s="30" t="s">
        <v>166</v>
      </c>
      <c r="E735" s="37" t="s">
        <v>166</v>
      </c>
      <c r="F735" s="44" t="s">
        <v>166</v>
      </c>
      <c r="G735" s="33" t="s">
        <v>166</v>
      </c>
      <c r="H735" s="33" t="s">
        <v>166</v>
      </c>
      <c r="I735" s="30"/>
      <c r="J735" s="18" t="s">
        <v>166</v>
      </c>
      <c r="K735" s="36" t="s">
        <v>166</v>
      </c>
      <c r="L735" s="21"/>
    </row>
    <row r="736" spans="1:12" x14ac:dyDescent="0.3">
      <c r="A736" s="28" t="s">
        <v>166</v>
      </c>
      <c r="B736" s="36" t="s">
        <v>166</v>
      </c>
      <c r="C736" s="36" t="s">
        <v>1767</v>
      </c>
      <c r="D736" s="30" t="s">
        <v>166</v>
      </c>
      <c r="E736" s="37" t="s">
        <v>166</v>
      </c>
      <c r="F736" s="44" t="s">
        <v>166</v>
      </c>
      <c r="G736" s="33" t="s">
        <v>166</v>
      </c>
      <c r="H736" s="33" t="s">
        <v>166</v>
      </c>
      <c r="I736" s="30"/>
      <c r="J736" s="18" t="s">
        <v>166</v>
      </c>
      <c r="K736" s="36" t="s">
        <v>166</v>
      </c>
      <c r="L736" s="21"/>
    </row>
    <row r="737" spans="1:12" x14ac:dyDescent="0.3">
      <c r="A737" s="28" t="s">
        <v>166</v>
      </c>
      <c r="B737" s="36" t="s">
        <v>166</v>
      </c>
      <c r="C737" s="36" t="s">
        <v>1767</v>
      </c>
      <c r="D737" s="30" t="s">
        <v>166</v>
      </c>
      <c r="E737" s="37" t="s">
        <v>166</v>
      </c>
      <c r="F737" s="44" t="s">
        <v>166</v>
      </c>
      <c r="G737" s="33" t="s">
        <v>166</v>
      </c>
      <c r="H737" s="33" t="s">
        <v>166</v>
      </c>
      <c r="I737" s="30"/>
      <c r="J737" s="18" t="s">
        <v>166</v>
      </c>
      <c r="K737" s="36" t="s">
        <v>166</v>
      </c>
      <c r="L737" s="21"/>
    </row>
    <row r="738" spans="1:12" x14ac:dyDescent="0.3">
      <c r="A738" s="28" t="s">
        <v>166</v>
      </c>
      <c r="B738" s="36" t="s">
        <v>166</v>
      </c>
      <c r="C738" s="36" t="s">
        <v>1767</v>
      </c>
      <c r="D738" s="30" t="s">
        <v>166</v>
      </c>
      <c r="E738" s="37" t="s">
        <v>166</v>
      </c>
      <c r="F738" s="44" t="s">
        <v>166</v>
      </c>
      <c r="G738" s="33" t="s">
        <v>166</v>
      </c>
      <c r="H738" s="33" t="s">
        <v>166</v>
      </c>
      <c r="I738" s="30"/>
      <c r="J738" s="18" t="s">
        <v>166</v>
      </c>
      <c r="K738" s="36" t="s">
        <v>166</v>
      </c>
      <c r="L738" s="21"/>
    </row>
    <row r="739" spans="1:12" x14ac:dyDescent="0.3">
      <c r="A739" s="28" t="s">
        <v>166</v>
      </c>
      <c r="B739" s="36" t="s">
        <v>166</v>
      </c>
      <c r="C739" s="36" t="s">
        <v>1767</v>
      </c>
      <c r="D739" s="30" t="s">
        <v>166</v>
      </c>
      <c r="E739" s="37" t="s">
        <v>166</v>
      </c>
      <c r="F739" s="44" t="s">
        <v>166</v>
      </c>
      <c r="G739" s="33" t="s">
        <v>166</v>
      </c>
      <c r="H739" s="33" t="s">
        <v>166</v>
      </c>
      <c r="I739" s="30"/>
      <c r="J739" s="18" t="s">
        <v>166</v>
      </c>
      <c r="K739" s="36" t="s">
        <v>166</v>
      </c>
      <c r="L739" s="21"/>
    </row>
    <row r="740" spans="1:12" x14ac:dyDescent="0.3">
      <c r="A740" s="28" t="s">
        <v>166</v>
      </c>
      <c r="B740" s="36" t="s">
        <v>166</v>
      </c>
      <c r="C740" s="36" t="s">
        <v>1767</v>
      </c>
      <c r="D740" s="30" t="s">
        <v>166</v>
      </c>
      <c r="E740" s="37" t="s">
        <v>166</v>
      </c>
      <c r="F740" s="44" t="s">
        <v>166</v>
      </c>
      <c r="G740" s="33" t="s">
        <v>166</v>
      </c>
      <c r="H740" s="33" t="s">
        <v>166</v>
      </c>
      <c r="I740" s="30"/>
      <c r="J740" s="18" t="s">
        <v>166</v>
      </c>
      <c r="K740" s="36" t="s">
        <v>166</v>
      </c>
      <c r="L740" s="21"/>
    </row>
    <row r="741" spans="1:12" x14ac:dyDescent="0.3">
      <c r="A741" s="28" t="s">
        <v>166</v>
      </c>
      <c r="B741" s="36" t="s">
        <v>166</v>
      </c>
      <c r="C741" s="36" t="s">
        <v>1767</v>
      </c>
      <c r="D741" s="30" t="s">
        <v>166</v>
      </c>
      <c r="E741" s="37" t="s">
        <v>166</v>
      </c>
      <c r="F741" s="44" t="s">
        <v>166</v>
      </c>
      <c r="G741" s="33" t="s">
        <v>166</v>
      </c>
      <c r="H741" s="33" t="s">
        <v>166</v>
      </c>
      <c r="I741" s="30"/>
      <c r="J741" s="18" t="s">
        <v>166</v>
      </c>
      <c r="K741" s="36" t="s">
        <v>166</v>
      </c>
      <c r="L741" s="21"/>
    </row>
    <row r="742" spans="1:12" x14ac:dyDescent="0.3">
      <c r="A742" s="28" t="s">
        <v>166</v>
      </c>
      <c r="B742" s="36" t="s">
        <v>166</v>
      </c>
      <c r="C742" s="36" t="s">
        <v>1767</v>
      </c>
      <c r="D742" s="30" t="s">
        <v>166</v>
      </c>
      <c r="E742" s="37" t="s">
        <v>166</v>
      </c>
      <c r="F742" s="44" t="s">
        <v>166</v>
      </c>
      <c r="G742" s="33" t="s">
        <v>166</v>
      </c>
      <c r="H742" s="33" t="s">
        <v>166</v>
      </c>
      <c r="I742" s="30"/>
      <c r="J742" s="18" t="s">
        <v>166</v>
      </c>
      <c r="K742" s="36" t="s">
        <v>166</v>
      </c>
      <c r="L742" s="21"/>
    </row>
    <row r="743" spans="1:12" x14ac:dyDescent="0.3">
      <c r="A743" s="28" t="s">
        <v>166</v>
      </c>
      <c r="B743" s="36" t="s">
        <v>166</v>
      </c>
      <c r="C743" s="36" t="s">
        <v>1767</v>
      </c>
      <c r="D743" s="30" t="s">
        <v>166</v>
      </c>
      <c r="E743" s="37" t="s">
        <v>166</v>
      </c>
      <c r="F743" s="44" t="s">
        <v>166</v>
      </c>
      <c r="G743" s="33" t="s">
        <v>166</v>
      </c>
      <c r="H743" s="33" t="s">
        <v>166</v>
      </c>
      <c r="I743" s="30"/>
      <c r="J743" s="18" t="s">
        <v>166</v>
      </c>
      <c r="K743" s="36" t="s">
        <v>166</v>
      </c>
      <c r="L743" s="21"/>
    </row>
    <row r="744" spans="1:12" x14ac:dyDescent="0.3">
      <c r="A744" s="28" t="s">
        <v>166</v>
      </c>
      <c r="B744" s="36" t="s">
        <v>166</v>
      </c>
      <c r="C744" s="36" t="s">
        <v>1767</v>
      </c>
      <c r="D744" s="30" t="s">
        <v>166</v>
      </c>
      <c r="E744" s="37" t="s">
        <v>166</v>
      </c>
      <c r="F744" s="44" t="s">
        <v>166</v>
      </c>
      <c r="G744" s="33" t="s">
        <v>166</v>
      </c>
      <c r="H744" s="33" t="s">
        <v>166</v>
      </c>
      <c r="I744" s="30"/>
      <c r="J744" s="18" t="s">
        <v>166</v>
      </c>
      <c r="K744" s="36" t="s">
        <v>166</v>
      </c>
      <c r="L744" s="21"/>
    </row>
    <row r="745" spans="1:12" x14ac:dyDescent="0.3">
      <c r="A745" s="28" t="s">
        <v>166</v>
      </c>
      <c r="B745" s="36" t="s">
        <v>166</v>
      </c>
      <c r="C745" s="36" t="s">
        <v>1767</v>
      </c>
      <c r="D745" s="30" t="s">
        <v>166</v>
      </c>
      <c r="E745" s="37" t="s">
        <v>166</v>
      </c>
      <c r="F745" s="44" t="s">
        <v>166</v>
      </c>
      <c r="G745" s="33" t="s">
        <v>166</v>
      </c>
      <c r="H745" s="33" t="s">
        <v>166</v>
      </c>
      <c r="I745" s="30"/>
      <c r="J745" s="18" t="s">
        <v>166</v>
      </c>
      <c r="K745" s="36" t="s">
        <v>166</v>
      </c>
      <c r="L745" s="21"/>
    </row>
    <row r="746" spans="1:12" x14ac:dyDescent="0.3">
      <c r="A746" s="28" t="s">
        <v>166</v>
      </c>
      <c r="B746" s="36" t="s">
        <v>166</v>
      </c>
      <c r="C746" s="36" t="s">
        <v>1767</v>
      </c>
      <c r="D746" s="30" t="s">
        <v>166</v>
      </c>
      <c r="E746" s="37" t="s">
        <v>166</v>
      </c>
      <c r="F746" s="44" t="s">
        <v>166</v>
      </c>
      <c r="G746" s="33" t="s">
        <v>166</v>
      </c>
      <c r="H746" s="33" t="s">
        <v>166</v>
      </c>
      <c r="I746" s="30"/>
      <c r="J746" s="18" t="s">
        <v>166</v>
      </c>
      <c r="K746" s="36" t="s">
        <v>166</v>
      </c>
      <c r="L746" s="21"/>
    </row>
    <row r="747" spans="1:12" x14ac:dyDescent="0.3">
      <c r="A747" s="28" t="s">
        <v>166</v>
      </c>
      <c r="B747" s="36" t="s">
        <v>166</v>
      </c>
      <c r="C747" s="36" t="s">
        <v>1767</v>
      </c>
      <c r="D747" s="30" t="s">
        <v>166</v>
      </c>
      <c r="E747" s="37" t="s">
        <v>166</v>
      </c>
      <c r="F747" s="44" t="s">
        <v>166</v>
      </c>
      <c r="G747" s="33" t="s">
        <v>166</v>
      </c>
      <c r="H747" s="33" t="s">
        <v>166</v>
      </c>
      <c r="I747" s="30"/>
      <c r="J747" s="18" t="s">
        <v>166</v>
      </c>
      <c r="K747" s="36" t="s">
        <v>166</v>
      </c>
      <c r="L747" s="21"/>
    </row>
    <row r="748" spans="1:12" x14ac:dyDescent="0.3">
      <c r="A748" s="28" t="s">
        <v>166</v>
      </c>
      <c r="B748" s="36" t="s">
        <v>166</v>
      </c>
      <c r="C748" s="36" t="s">
        <v>1767</v>
      </c>
      <c r="D748" s="30" t="s">
        <v>166</v>
      </c>
      <c r="E748" s="37" t="s">
        <v>166</v>
      </c>
      <c r="F748" s="44" t="s">
        <v>166</v>
      </c>
      <c r="G748" s="33" t="s">
        <v>166</v>
      </c>
      <c r="H748" s="33" t="s">
        <v>166</v>
      </c>
      <c r="I748" s="30"/>
      <c r="J748" s="18" t="s">
        <v>166</v>
      </c>
      <c r="K748" s="36" t="s">
        <v>166</v>
      </c>
      <c r="L748" s="21"/>
    </row>
    <row r="749" spans="1:12" x14ac:dyDescent="0.3">
      <c r="A749" s="28" t="s">
        <v>166</v>
      </c>
      <c r="B749" s="36" t="s">
        <v>166</v>
      </c>
      <c r="C749" s="36" t="s">
        <v>1767</v>
      </c>
      <c r="D749" s="30" t="s">
        <v>166</v>
      </c>
      <c r="E749" s="37" t="s">
        <v>166</v>
      </c>
      <c r="F749" s="44" t="s">
        <v>166</v>
      </c>
      <c r="G749" s="33" t="s">
        <v>166</v>
      </c>
      <c r="H749" s="33" t="s">
        <v>166</v>
      </c>
      <c r="I749" s="30"/>
      <c r="J749" s="18" t="s">
        <v>166</v>
      </c>
      <c r="K749" s="36" t="s">
        <v>166</v>
      </c>
      <c r="L749" s="21"/>
    </row>
    <row r="750" spans="1:12" x14ac:dyDescent="0.3">
      <c r="A750" s="28" t="s">
        <v>166</v>
      </c>
      <c r="B750" s="36" t="s">
        <v>166</v>
      </c>
      <c r="C750" s="36" t="s">
        <v>1767</v>
      </c>
      <c r="D750" s="30" t="s">
        <v>166</v>
      </c>
      <c r="E750" s="37" t="s">
        <v>166</v>
      </c>
      <c r="F750" s="44" t="s">
        <v>166</v>
      </c>
      <c r="G750" s="33" t="s">
        <v>166</v>
      </c>
      <c r="H750" s="33" t="s">
        <v>166</v>
      </c>
      <c r="I750" s="30"/>
      <c r="J750" s="18" t="s">
        <v>166</v>
      </c>
      <c r="K750" s="36" t="s">
        <v>166</v>
      </c>
      <c r="L750" s="21"/>
    </row>
    <row r="751" spans="1:12" x14ac:dyDescent="0.3">
      <c r="A751" s="28" t="s">
        <v>166</v>
      </c>
      <c r="B751" s="36" t="s">
        <v>166</v>
      </c>
      <c r="C751" s="36" t="s">
        <v>1767</v>
      </c>
      <c r="D751" s="30" t="s">
        <v>166</v>
      </c>
      <c r="E751" s="37" t="s">
        <v>166</v>
      </c>
      <c r="F751" s="44" t="s">
        <v>166</v>
      </c>
      <c r="G751" s="33" t="s">
        <v>166</v>
      </c>
      <c r="H751" s="33" t="s">
        <v>166</v>
      </c>
      <c r="I751" s="30"/>
      <c r="J751" s="18" t="s">
        <v>166</v>
      </c>
      <c r="K751" s="36" t="s">
        <v>166</v>
      </c>
      <c r="L751" s="21"/>
    </row>
    <row r="752" spans="1:12" x14ac:dyDescent="0.3">
      <c r="A752" s="28" t="s">
        <v>166</v>
      </c>
      <c r="B752" s="36" t="s">
        <v>166</v>
      </c>
      <c r="C752" s="36" t="s">
        <v>1767</v>
      </c>
      <c r="D752" s="30" t="s">
        <v>166</v>
      </c>
      <c r="E752" s="37" t="s">
        <v>166</v>
      </c>
      <c r="F752" s="44" t="s">
        <v>166</v>
      </c>
      <c r="G752" s="33" t="s">
        <v>166</v>
      </c>
      <c r="H752" s="33" t="s">
        <v>166</v>
      </c>
      <c r="I752" s="30"/>
      <c r="J752" s="18" t="s">
        <v>166</v>
      </c>
      <c r="K752" s="36" t="s">
        <v>166</v>
      </c>
      <c r="L752" s="21"/>
    </row>
    <row r="753" spans="1:12" x14ac:dyDescent="0.3">
      <c r="A753" s="28" t="s">
        <v>166</v>
      </c>
      <c r="B753" s="36" t="s">
        <v>166</v>
      </c>
      <c r="C753" s="36" t="s">
        <v>1767</v>
      </c>
      <c r="D753" s="30" t="s">
        <v>166</v>
      </c>
      <c r="E753" s="37" t="s">
        <v>166</v>
      </c>
      <c r="F753" s="44" t="s">
        <v>166</v>
      </c>
      <c r="G753" s="33" t="s">
        <v>166</v>
      </c>
      <c r="H753" s="33" t="s">
        <v>166</v>
      </c>
      <c r="I753" s="30"/>
      <c r="J753" s="18" t="s">
        <v>166</v>
      </c>
      <c r="K753" s="36" t="s">
        <v>166</v>
      </c>
      <c r="L753" s="21"/>
    </row>
    <row r="754" spans="1:12" x14ac:dyDescent="0.3">
      <c r="A754" s="28" t="s">
        <v>166</v>
      </c>
      <c r="B754" s="36" t="s">
        <v>166</v>
      </c>
      <c r="C754" s="36" t="s">
        <v>1767</v>
      </c>
      <c r="D754" s="30" t="s">
        <v>166</v>
      </c>
      <c r="E754" s="37" t="s">
        <v>166</v>
      </c>
      <c r="F754" s="44" t="s">
        <v>166</v>
      </c>
      <c r="G754" s="33" t="s">
        <v>166</v>
      </c>
      <c r="H754" s="33" t="s">
        <v>166</v>
      </c>
      <c r="I754" s="30"/>
      <c r="J754" s="18" t="s">
        <v>166</v>
      </c>
      <c r="K754" s="36" t="s">
        <v>166</v>
      </c>
      <c r="L754" s="21"/>
    </row>
    <row r="755" spans="1:12" x14ac:dyDescent="0.3">
      <c r="A755" s="28" t="s">
        <v>166</v>
      </c>
      <c r="B755" s="36" t="s">
        <v>166</v>
      </c>
      <c r="C755" s="36" t="s">
        <v>1767</v>
      </c>
      <c r="D755" s="30" t="s">
        <v>166</v>
      </c>
      <c r="E755" s="37" t="s">
        <v>166</v>
      </c>
      <c r="F755" s="44" t="s">
        <v>166</v>
      </c>
      <c r="G755" s="33" t="s">
        <v>166</v>
      </c>
      <c r="H755" s="33" t="s">
        <v>166</v>
      </c>
      <c r="I755" s="30"/>
      <c r="J755" s="18" t="s">
        <v>166</v>
      </c>
      <c r="K755" s="36" t="s">
        <v>166</v>
      </c>
      <c r="L755" s="21"/>
    </row>
    <row r="756" spans="1:12" x14ac:dyDescent="0.3">
      <c r="A756" s="28" t="s">
        <v>166</v>
      </c>
      <c r="B756" s="36" t="s">
        <v>166</v>
      </c>
      <c r="C756" s="36" t="s">
        <v>1767</v>
      </c>
      <c r="D756" s="30" t="s">
        <v>166</v>
      </c>
      <c r="E756" s="37" t="s">
        <v>166</v>
      </c>
      <c r="F756" s="44" t="s">
        <v>166</v>
      </c>
      <c r="G756" s="33" t="s">
        <v>166</v>
      </c>
      <c r="H756" s="33" t="s">
        <v>166</v>
      </c>
      <c r="I756" s="30"/>
      <c r="J756" s="18" t="s">
        <v>166</v>
      </c>
      <c r="K756" s="36" t="s">
        <v>166</v>
      </c>
      <c r="L756" s="21"/>
    </row>
    <row r="757" spans="1:12" x14ac:dyDescent="0.3">
      <c r="A757" s="28" t="s">
        <v>166</v>
      </c>
      <c r="B757" s="36" t="s">
        <v>166</v>
      </c>
      <c r="C757" s="36" t="s">
        <v>1767</v>
      </c>
      <c r="D757" s="30" t="s">
        <v>166</v>
      </c>
      <c r="E757" s="37" t="s">
        <v>166</v>
      </c>
      <c r="F757" s="44" t="s">
        <v>166</v>
      </c>
      <c r="G757" s="33" t="s">
        <v>166</v>
      </c>
      <c r="H757" s="33" t="s">
        <v>166</v>
      </c>
      <c r="I757" s="30"/>
      <c r="J757" s="18" t="s">
        <v>166</v>
      </c>
      <c r="K757" s="36" t="s">
        <v>166</v>
      </c>
      <c r="L757" s="21"/>
    </row>
    <row r="758" spans="1:12" x14ac:dyDescent="0.3">
      <c r="A758" s="28" t="s">
        <v>166</v>
      </c>
      <c r="B758" s="36" t="s">
        <v>166</v>
      </c>
      <c r="C758" s="36" t="s">
        <v>1767</v>
      </c>
      <c r="D758" s="30" t="s">
        <v>166</v>
      </c>
      <c r="E758" s="37" t="s">
        <v>166</v>
      </c>
      <c r="F758" s="44" t="s">
        <v>166</v>
      </c>
      <c r="G758" s="33" t="s">
        <v>166</v>
      </c>
      <c r="H758" s="33" t="s">
        <v>166</v>
      </c>
      <c r="I758" s="30"/>
      <c r="J758" s="18" t="s">
        <v>166</v>
      </c>
      <c r="K758" s="36" t="s">
        <v>166</v>
      </c>
      <c r="L758" s="21"/>
    </row>
    <row r="759" spans="1:12" x14ac:dyDescent="0.3">
      <c r="A759" s="28" t="s">
        <v>166</v>
      </c>
      <c r="B759" s="36" t="s">
        <v>166</v>
      </c>
      <c r="C759" s="36" t="s">
        <v>1767</v>
      </c>
      <c r="D759" s="30" t="s">
        <v>166</v>
      </c>
      <c r="E759" s="37" t="s">
        <v>166</v>
      </c>
      <c r="F759" s="44" t="s">
        <v>166</v>
      </c>
      <c r="G759" s="33" t="s">
        <v>166</v>
      </c>
      <c r="H759" s="33" t="s">
        <v>166</v>
      </c>
      <c r="I759" s="30"/>
      <c r="J759" s="18" t="s">
        <v>166</v>
      </c>
      <c r="K759" s="36" t="s">
        <v>166</v>
      </c>
      <c r="L759" s="21"/>
    </row>
    <row r="760" spans="1:12" x14ac:dyDescent="0.3">
      <c r="A760" s="28" t="s">
        <v>166</v>
      </c>
      <c r="B760" s="36" t="s">
        <v>166</v>
      </c>
      <c r="C760" s="36" t="s">
        <v>1767</v>
      </c>
      <c r="D760" s="30" t="s">
        <v>166</v>
      </c>
      <c r="E760" s="37" t="s">
        <v>166</v>
      </c>
      <c r="F760" s="44" t="s">
        <v>166</v>
      </c>
      <c r="G760" s="33" t="s">
        <v>166</v>
      </c>
      <c r="H760" s="33" t="s">
        <v>166</v>
      </c>
      <c r="I760" s="30"/>
      <c r="J760" s="18" t="s">
        <v>166</v>
      </c>
      <c r="K760" s="36" t="s">
        <v>166</v>
      </c>
      <c r="L760" s="21"/>
    </row>
    <row r="761" spans="1:12" x14ac:dyDescent="0.3">
      <c r="A761" s="28" t="s">
        <v>166</v>
      </c>
      <c r="B761" s="36" t="s">
        <v>166</v>
      </c>
      <c r="C761" s="36" t="s">
        <v>1767</v>
      </c>
      <c r="D761" s="30" t="s">
        <v>166</v>
      </c>
      <c r="E761" s="37" t="s">
        <v>166</v>
      </c>
      <c r="F761" s="44" t="s">
        <v>166</v>
      </c>
      <c r="G761" s="33" t="s">
        <v>166</v>
      </c>
      <c r="H761" s="33" t="s">
        <v>166</v>
      </c>
      <c r="I761" s="30"/>
      <c r="J761" s="18" t="s">
        <v>166</v>
      </c>
      <c r="K761" s="36" t="s">
        <v>166</v>
      </c>
      <c r="L761" s="21"/>
    </row>
    <row r="762" spans="1:12" x14ac:dyDescent="0.3">
      <c r="A762" s="28" t="s">
        <v>166</v>
      </c>
      <c r="B762" s="36" t="s">
        <v>166</v>
      </c>
      <c r="C762" s="36" t="s">
        <v>1767</v>
      </c>
      <c r="D762" s="30" t="s">
        <v>166</v>
      </c>
      <c r="E762" s="37" t="s">
        <v>166</v>
      </c>
      <c r="F762" s="44" t="s">
        <v>166</v>
      </c>
      <c r="G762" s="33" t="s">
        <v>166</v>
      </c>
      <c r="H762" s="33" t="s">
        <v>166</v>
      </c>
      <c r="I762" s="30"/>
      <c r="J762" s="18" t="s">
        <v>166</v>
      </c>
      <c r="K762" s="36" t="s">
        <v>166</v>
      </c>
      <c r="L762" s="21"/>
    </row>
    <row r="763" spans="1:12" x14ac:dyDescent="0.3">
      <c r="A763" s="28" t="s">
        <v>166</v>
      </c>
      <c r="B763" s="36" t="s">
        <v>166</v>
      </c>
      <c r="C763" s="36" t="s">
        <v>1767</v>
      </c>
      <c r="D763" s="30" t="s">
        <v>166</v>
      </c>
      <c r="E763" s="37" t="s">
        <v>166</v>
      </c>
      <c r="F763" s="44" t="s">
        <v>166</v>
      </c>
      <c r="G763" s="33" t="s">
        <v>166</v>
      </c>
      <c r="H763" s="33" t="s">
        <v>166</v>
      </c>
      <c r="I763" s="30"/>
      <c r="J763" s="18" t="s">
        <v>166</v>
      </c>
      <c r="K763" s="36" t="s">
        <v>166</v>
      </c>
      <c r="L763" s="21"/>
    </row>
    <row r="764" spans="1:12" x14ac:dyDescent="0.3">
      <c r="A764" s="28" t="s">
        <v>166</v>
      </c>
      <c r="B764" s="36" t="s">
        <v>166</v>
      </c>
      <c r="C764" s="36" t="s">
        <v>1767</v>
      </c>
      <c r="D764" s="30" t="s">
        <v>166</v>
      </c>
      <c r="E764" s="37" t="s">
        <v>166</v>
      </c>
      <c r="F764" s="44" t="s">
        <v>166</v>
      </c>
      <c r="G764" s="33" t="s">
        <v>166</v>
      </c>
      <c r="H764" s="33" t="s">
        <v>166</v>
      </c>
      <c r="I764" s="30"/>
      <c r="J764" s="18" t="s">
        <v>166</v>
      </c>
      <c r="K764" s="36" t="s">
        <v>166</v>
      </c>
      <c r="L764" s="21"/>
    </row>
    <row r="765" spans="1:12" x14ac:dyDescent="0.3">
      <c r="A765" s="28" t="s">
        <v>166</v>
      </c>
      <c r="B765" s="36" t="s">
        <v>166</v>
      </c>
      <c r="C765" s="36" t="s">
        <v>1767</v>
      </c>
      <c r="D765" s="30" t="s">
        <v>166</v>
      </c>
      <c r="E765" s="37" t="s">
        <v>166</v>
      </c>
      <c r="F765" s="44" t="s">
        <v>166</v>
      </c>
      <c r="G765" s="33" t="s">
        <v>166</v>
      </c>
      <c r="H765" s="33" t="s">
        <v>166</v>
      </c>
      <c r="I765" s="30"/>
      <c r="J765" s="18" t="s">
        <v>166</v>
      </c>
      <c r="K765" s="36" t="s">
        <v>166</v>
      </c>
      <c r="L765" s="21"/>
    </row>
    <row r="766" spans="1:12" x14ac:dyDescent="0.3">
      <c r="A766" s="28" t="s">
        <v>166</v>
      </c>
      <c r="B766" s="36" t="s">
        <v>166</v>
      </c>
      <c r="C766" s="36" t="s">
        <v>1767</v>
      </c>
      <c r="D766" s="30" t="s">
        <v>166</v>
      </c>
      <c r="E766" s="37" t="s">
        <v>166</v>
      </c>
      <c r="F766" s="44" t="s">
        <v>166</v>
      </c>
      <c r="G766" s="33" t="s">
        <v>166</v>
      </c>
      <c r="H766" s="33" t="s">
        <v>166</v>
      </c>
      <c r="I766" s="30"/>
      <c r="J766" s="18" t="s">
        <v>166</v>
      </c>
      <c r="K766" s="36" t="s">
        <v>166</v>
      </c>
      <c r="L766" s="21"/>
    </row>
    <row r="767" spans="1:12" x14ac:dyDescent="0.3">
      <c r="A767" s="28" t="s">
        <v>166</v>
      </c>
      <c r="B767" s="36" t="s">
        <v>166</v>
      </c>
      <c r="C767" s="36" t="s">
        <v>1767</v>
      </c>
      <c r="D767" s="30" t="s">
        <v>166</v>
      </c>
      <c r="E767" s="37" t="s">
        <v>166</v>
      </c>
      <c r="F767" s="44" t="s">
        <v>166</v>
      </c>
      <c r="G767" s="33" t="s">
        <v>166</v>
      </c>
      <c r="H767" s="33" t="s">
        <v>166</v>
      </c>
      <c r="I767" s="30"/>
      <c r="J767" s="18" t="s">
        <v>166</v>
      </c>
      <c r="K767" s="36" t="s">
        <v>166</v>
      </c>
      <c r="L767" s="21"/>
    </row>
    <row r="768" spans="1:12" x14ac:dyDescent="0.3">
      <c r="A768" s="28" t="s">
        <v>166</v>
      </c>
      <c r="B768" s="36" t="s">
        <v>166</v>
      </c>
      <c r="C768" s="36" t="s">
        <v>1767</v>
      </c>
      <c r="D768" s="30" t="s">
        <v>166</v>
      </c>
      <c r="E768" s="37" t="s">
        <v>166</v>
      </c>
      <c r="F768" s="44" t="s">
        <v>166</v>
      </c>
      <c r="G768" s="33" t="s">
        <v>166</v>
      </c>
      <c r="H768" s="33" t="s">
        <v>166</v>
      </c>
      <c r="I768" s="30"/>
      <c r="J768" s="18" t="s">
        <v>166</v>
      </c>
      <c r="K768" s="36" t="s">
        <v>166</v>
      </c>
      <c r="L768" s="21"/>
    </row>
    <row r="769" spans="1:12" x14ac:dyDescent="0.3">
      <c r="A769" s="28" t="s">
        <v>166</v>
      </c>
      <c r="B769" s="36" t="s">
        <v>166</v>
      </c>
      <c r="C769" s="36" t="s">
        <v>1767</v>
      </c>
      <c r="D769" s="30" t="s">
        <v>166</v>
      </c>
      <c r="E769" s="37" t="s">
        <v>166</v>
      </c>
      <c r="F769" s="44" t="s">
        <v>166</v>
      </c>
      <c r="G769" s="33" t="s">
        <v>166</v>
      </c>
      <c r="H769" s="33" t="s">
        <v>166</v>
      </c>
      <c r="I769" s="30"/>
      <c r="J769" s="18" t="s">
        <v>166</v>
      </c>
      <c r="K769" s="36" t="s">
        <v>166</v>
      </c>
      <c r="L769" s="21"/>
    </row>
    <row r="770" spans="1:12" x14ac:dyDescent="0.3">
      <c r="A770" s="28" t="s">
        <v>166</v>
      </c>
      <c r="B770" s="36" t="s">
        <v>166</v>
      </c>
      <c r="C770" s="36" t="s">
        <v>1767</v>
      </c>
      <c r="D770" s="30" t="s">
        <v>166</v>
      </c>
      <c r="E770" s="37" t="s">
        <v>166</v>
      </c>
      <c r="F770" s="44" t="s">
        <v>166</v>
      </c>
      <c r="G770" s="33" t="s">
        <v>166</v>
      </c>
      <c r="H770" s="33" t="s">
        <v>166</v>
      </c>
      <c r="I770" s="30"/>
      <c r="J770" s="18" t="s">
        <v>166</v>
      </c>
      <c r="K770" s="36" t="s">
        <v>166</v>
      </c>
      <c r="L770" s="21"/>
    </row>
    <row r="771" spans="1:12" x14ac:dyDescent="0.3">
      <c r="A771" s="28" t="s">
        <v>166</v>
      </c>
      <c r="B771" s="36" t="s">
        <v>166</v>
      </c>
      <c r="C771" s="36" t="s">
        <v>1767</v>
      </c>
      <c r="D771" s="30" t="s">
        <v>166</v>
      </c>
      <c r="E771" s="37" t="s">
        <v>166</v>
      </c>
      <c r="F771" s="44" t="s">
        <v>166</v>
      </c>
      <c r="G771" s="33" t="s">
        <v>166</v>
      </c>
      <c r="H771" s="33" t="s">
        <v>166</v>
      </c>
      <c r="I771" s="30"/>
      <c r="J771" s="18" t="s">
        <v>166</v>
      </c>
      <c r="K771" s="36" t="s">
        <v>166</v>
      </c>
      <c r="L771" s="21"/>
    </row>
    <row r="772" spans="1:12" x14ac:dyDescent="0.3">
      <c r="A772" s="28" t="s">
        <v>166</v>
      </c>
      <c r="B772" s="36" t="s">
        <v>166</v>
      </c>
      <c r="C772" s="36" t="s">
        <v>1767</v>
      </c>
      <c r="D772" s="30" t="s">
        <v>166</v>
      </c>
      <c r="E772" s="37" t="s">
        <v>166</v>
      </c>
      <c r="F772" s="44" t="s">
        <v>166</v>
      </c>
      <c r="G772" s="33" t="s">
        <v>166</v>
      </c>
      <c r="H772" s="33" t="s">
        <v>166</v>
      </c>
      <c r="I772" s="30"/>
      <c r="J772" s="18" t="s">
        <v>166</v>
      </c>
      <c r="K772" s="36" t="s">
        <v>166</v>
      </c>
      <c r="L772" s="21"/>
    </row>
    <row r="773" spans="1:12" x14ac:dyDescent="0.3">
      <c r="A773" s="28" t="s">
        <v>166</v>
      </c>
      <c r="B773" s="36" t="s">
        <v>166</v>
      </c>
      <c r="C773" s="36" t="s">
        <v>1767</v>
      </c>
      <c r="D773" s="30" t="s">
        <v>166</v>
      </c>
      <c r="E773" s="37" t="s">
        <v>166</v>
      </c>
      <c r="F773" s="44" t="s">
        <v>166</v>
      </c>
      <c r="G773" s="33" t="s">
        <v>166</v>
      </c>
      <c r="H773" s="33" t="s">
        <v>166</v>
      </c>
      <c r="I773" s="30"/>
      <c r="J773" s="18" t="s">
        <v>166</v>
      </c>
      <c r="K773" s="36" t="s">
        <v>166</v>
      </c>
      <c r="L773" s="21"/>
    </row>
    <row r="774" spans="1:12" x14ac:dyDescent="0.3">
      <c r="A774" s="28" t="s">
        <v>166</v>
      </c>
      <c r="B774" s="36" t="s">
        <v>166</v>
      </c>
      <c r="C774" s="36" t="s">
        <v>1767</v>
      </c>
      <c r="D774" s="30" t="s">
        <v>166</v>
      </c>
      <c r="E774" s="37" t="s">
        <v>166</v>
      </c>
      <c r="F774" s="44" t="s">
        <v>166</v>
      </c>
      <c r="G774" s="33" t="s">
        <v>166</v>
      </c>
      <c r="H774" s="33" t="s">
        <v>166</v>
      </c>
      <c r="I774" s="30"/>
      <c r="J774" s="18" t="s">
        <v>166</v>
      </c>
      <c r="K774" s="36" t="s">
        <v>166</v>
      </c>
      <c r="L774" s="21"/>
    </row>
    <row r="775" spans="1:12" x14ac:dyDescent="0.3">
      <c r="A775" s="28" t="s">
        <v>166</v>
      </c>
      <c r="B775" s="36" t="s">
        <v>166</v>
      </c>
      <c r="C775" s="36" t="s">
        <v>1767</v>
      </c>
      <c r="D775" s="30" t="s">
        <v>166</v>
      </c>
      <c r="E775" s="37" t="s">
        <v>166</v>
      </c>
      <c r="F775" s="44" t="s">
        <v>166</v>
      </c>
      <c r="G775" s="33" t="s">
        <v>166</v>
      </c>
      <c r="H775" s="33" t="s">
        <v>166</v>
      </c>
      <c r="I775" s="30"/>
      <c r="J775" s="18" t="s">
        <v>166</v>
      </c>
      <c r="K775" s="36" t="s">
        <v>166</v>
      </c>
      <c r="L775" s="21"/>
    </row>
    <row r="776" spans="1:12" x14ac:dyDescent="0.3">
      <c r="A776" s="28" t="s">
        <v>166</v>
      </c>
      <c r="B776" s="36" t="s">
        <v>166</v>
      </c>
      <c r="C776" s="36" t="s">
        <v>1767</v>
      </c>
      <c r="D776" s="30" t="s">
        <v>166</v>
      </c>
      <c r="E776" s="37" t="s">
        <v>166</v>
      </c>
      <c r="F776" s="44" t="s">
        <v>166</v>
      </c>
      <c r="G776" s="33" t="s">
        <v>166</v>
      </c>
      <c r="H776" s="33" t="s">
        <v>166</v>
      </c>
      <c r="I776" s="30"/>
      <c r="J776" s="18" t="s">
        <v>166</v>
      </c>
      <c r="K776" s="36" t="s">
        <v>166</v>
      </c>
      <c r="L776" s="21"/>
    </row>
    <row r="777" spans="1:12" x14ac:dyDescent="0.3">
      <c r="A777" s="28" t="s">
        <v>166</v>
      </c>
      <c r="B777" s="36" t="s">
        <v>166</v>
      </c>
      <c r="C777" s="36" t="s">
        <v>1767</v>
      </c>
      <c r="D777" s="30" t="s">
        <v>166</v>
      </c>
      <c r="E777" s="37" t="s">
        <v>166</v>
      </c>
      <c r="F777" s="44" t="s">
        <v>166</v>
      </c>
      <c r="G777" s="33" t="s">
        <v>166</v>
      </c>
      <c r="H777" s="33" t="s">
        <v>166</v>
      </c>
      <c r="I777" s="30"/>
      <c r="J777" s="18" t="s">
        <v>166</v>
      </c>
      <c r="K777" s="36" t="s">
        <v>166</v>
      </c>
      <c r="L777" s="21"/>
    </row>
    <row r="778" spans="1:12" x14ac:dyDescent="0.3">
      <c r="A778" s="28" t="s">
        <v>166</v>
      </c>
      <c r="B778" s="36" t="s">
        <v>166</v>
      </c>
      <c r="C778" s="36" t="s">
        <v>1767</v>
      </c>
      <c r="D778" s="30" t="s">
        <v>166</v>
      </c>
      <c r="E778" s="37" t="s">
        <v>166</v>
      </c>
      <c r="F778" s="44" t="s">
        <v>166</v>
      </c>
      <c r="G778" s="33" t="s">
        <v>166</v>
      </c>
      <c r="H778" s="33" t="s">
        <v>166</v>
      </c>
      <c r="I778" s="30"/>
      <c r="J778" s="18" t="s">
        <v>166</v>
      </c>
      <c r="K778" s="36" t="s">
        <v>166</v>
      </c>
      <c r="L778" s="21"/>
    </row>
    <row r="779" spans="1:12" x14ac:dyDescent="0.3">
      <c r="A779" s="28" t="s">
        <v>166</v>
      </c>
      <c r="B779" s="36" t="s">
        <v>166</v>
      </c>
      <c r="C779" s="36" t="s">
        <v>1767</v>
      </c>
      <c r="D779" s="30" t="s">
        <v>166</v>
      </c>
      <c r="E779" s="37" t="s">
        <v>166</v>
      </c>
      <c r="F779" s="44" t="s">
        <v>166</v>
      </c>
      <c r="G779" s="33" t="s">
        <v>166</v>
      </c>
      <c r="H779" s="33" t="s">
        <v>166</v>
      </c>
      <c r="I779" s="30"/>
      <c r="J779" s="18" t="s">
        <v>166</v>
      </c>
      <c r="K779" s="36" t="s">
        <v>166</v>
      </c>
      <c r="L779" s="21"/>
    </row>
    <row r="780" spans="1:12" x14ac:dyDescent="0.3">
      <c r="A780" s="28" t="s">
        <v>166</v>
      </c>
      <c r="B780" s="36" t="s">
        <v>166</v>
      </c>
      <c r="C780" s="36" t="s">
        <v>1767</v>
      </c>
      <c r="D780" s="30" t="s">
        <v>166</v>
      </c>
      <c r="E780" s="37" t="s">
        <v>166</v>
      </c>
      <c r="F780" s="44" t="s">
        <v>166</v>
      </c>
      <c r="G780" s="33" t="s">
        <v>166</v>
      </c>
      <c r="H780" s="33" t="s">
        <v>166</v>
      </c>
      <c r="I780" s="30"/>
      <c r="J780" s="18" t="s">
        <v>166</v>
      </c>
      <c r="K780" s="36" t="s">
        <v>166</v>
      </c>
      <c r="L780" s="21"/>
    </row>
    <row r="781" spans="1:12" x14ac:dyDescent="0.3">
      <c r="A781" s="28" t="s">
        <v>166</v>
      </c>
      <c r="B781" s="36" t="s">
        <v>166</v>
      </c>
      <c r="C781" s="36" t="s">
        <v>1767</v>
      </c>
      <c r="D781" s="30" t="s">
        <v>166</v>
      </c>
      <c r="E781" s="37" t="s">
        <v>166</v>
      </c>
      <c r="F781" s="44" t="s">
        <v>166</v>
      </c>
      <c r="G781" s="33" t="s">
        <v>166</v>
      </c>
      <c r="H781" s="33" t="s">
        <v>166</v>
      </c>
      <c r="I781" s="30"/>
      <c r="J781" s="18" t="s">
        <v>166</v>
      </c>
      <c r="K781" s="36" t="s">
        <v>166</v>
      </c>
      <c r="L781" s="21"/>
    </row>
    <row r="782" spans="1:12" x14ac:dyDescent="0.3">
      <c r="A782" s="28" t="s">
        <v>166</v>
      </c>
      <c r="B782" s="36" t="s">
        <v>166</v>
      </c>
      <c r="C782" s="36" t="s">
        <v>1767</v>
      </c>
      <c r="D782" s="30" t="s">
        <v>166</v>
      </c>
      <c r="E782" s="37" t="s">
        <v>166</v>
      </c>
      <c r="F782" s="44" t="s">
        <v>166</v>
      </c>
      <c r="G782" s="33" t="s">
        <v>166</v>
      </c>
      <c r="H782" s="33" t="s">
        <v>166</v>
      </c>
      <c r="I782" s="30"/>
      <c r="J782" s="18" t="s">
        <v>166</v>
      </c>
      <c r="K782" s="36" t="s">
        <v>166</v>
      </c>
      <c r="L782" s="21"/>
    </row>
    <row r="783" spans="1:12" x14ac:dyDescent="0.3">
      <c r="A783" s="28" t="s">
        <v>166</v>
      </c>
      <c r="B783" s="36" t="s">
        <v>166</v>
      </c>
      <c r="C783" s="36" t="s">
        <v>1767</v>
      </c>
      <c r="D783" s="30" t="s">
        <v>166</v>
      </c>
      <c r="E783" s="37" t="s">
        <v>166</v>
      </c>
      <c r="F783" s="44" t="s">
        <v>166</v>
      </c>
      <c r="G783" s="33" t="s">
        <v>166</v>
      </c>
      <c r="H783" s="33" t="s">
        <v>166</v>
      </c>
      <c r="I783" s="30"/>
      <c r="J783" s="18" t="s">
        <v>166</v>
      </c>
      <c r="K783" s="36" t="s">
        <v>166</v>
      </c>
      <c r="L783" s="21"/>
    </row>
    <row r="784" spans="1:12" x14ac:dyDescent="0.3">
      <c r="A784" s="28" t="s">
        <v>166</v>
      </c>
      <c r="B784" s="36" t="s">
        <v>166</v>
      </c>
      <c r="C784" s="36" t="s">
        <v>1767</v>
      </c>
      <c r="D784" s="30" t="s">
        <v>166</v>
      </c>
      <c r="E784" s="37" t="s">
        <v>166</v>
      </c>
      <c r="F784" s="44" t="s">
        <v>166</v>
      </c>
      <c r="G784" s="33" t="s">
        <v>166</v>
      </c>
      <c r="H784" s="33" t="s">
        <v>166</v>
      </c>
      <c r="I784" s="30"/>
      <c r="J784" s="18" t="s">
        <v>166</v>
      </c>
      <c r="K784" s="36" t="s">
        <v>166</v>
      </c>
      <c r="L784" s="21"/>
    </row>
    <row r="785" spans="1:12" x14ac:dyDescent="0.3">
      <c r="A785" s="28" t="s">
        <v>166</v>
      </c>
      <c r="B785" s="36" t="s">
        <v>166</v>
      </c>
      <c r="C785" s="36" t="s">
        <v>1767</v>
      </c>
      <c r="D785" s="30" t="s">
        <v>166</v>
      </c>
      <c r="E785" s="37" t="s">
        <v>166</v>
      </c>
      <c r="F785" s="44" t="s">
        <v>166</v>
      </c>
      <c r="G785" s="33" t="s">
        <v>166</v>
      </c>
      <c r="H785" s="33" t="s">
        <v>166</v>
      </c>
      <c r="I785" s="30"/>
      <c r="J785" s="18" t="s">
        <v>166</v>
      </c>
      <c r="K785" s="36" t="s">
        <v>166</v>
      </c>
      <c r="L785" s="21"/>
    </row>
    <row r="786" spans="1:12" x14ac:dyDescent="0.3">
      <c r="A786" s="28" t="s">
        <v>166</v>
      </c>
      <c r="B786" s="36" t="s">
        <v>166</v>
      </c>
      <c r="C786" s="36" t="s">
        <v>1767</v>
      </c>
      <c r="D786" s="30" t="s">
        <v>166</v>
      </c>
      <c r="E786" s="37" t="s">
        <v>166</v>
      </c>
      <c r="F786" s="44" t="s">
        <v>166</v>
      </c>
      <c r="G786" s="33" t="s">
        <v>166</v>
      </c>
      <c r="H786" s="33" t="s">
        <v>166</v>
      </c>
      <c r="I786" s="30"/>
      <c r="J786" s="18" t="s">
        <v>166</v>
      </c>
      <c r="K786" s="36" t="s">
        <v>166</v>
      </c>
      <c r="L786" s="21"/>
    </row>
    <row r="787" spans="1:12" x14ac:dyDescent="0.3">
      <c r="A787" s="28" t="s">
        <v>166</v>
      </c>
      <c r="B787" s="36" t="s">
        <v>166</v>
      </c>
      <c r="C787" s="36" t="s">
        <v>1767</v>
      </c>
      <c r="D787" s="30" t="s">
        <v>166</v>
      </c>
      <c r="E787" s="37" t="s">
        <v>166</v>
      </c>
      <c r="F787" s="44" t="s">
        <v>166</v>
      </c>
      <c r="G787" s="33" t="s">
        <v>166</v>
      </c>
      <c r="H787" s="33" t="s">
        <v>166</v>
      </c>
      <c r="I787" s="30"/>
      <c r="J787" s="18" t="s">
        <v>166</v>
      </c>
      <c r="K787" s="36" t="s">
        <v>166</v>
      </c>
      <c r="L787" s="21"/>
    </row>
    <row r="788" spans="1:12" x14ac:dyDescent="0.3">
      <c r="A788" s="28" t="s">
        <v>166</v>
      </c>
      <c r="B788" s="36" t="s">
        <v>166</v>
      </c>
      <c r="C788" s="36" t="s">
        <v>1767</v>
      </c>
      <c r="D788" s="30" t="s">
        <v>166</v>
      </c>
      <c r="E788" s="37" t="s">
        <v>166</v>
      </c>
      <c r="F788" s="44" t="s">
        <v>166</v>
      </c>
      <c r="G788" s="33" t="s">
        <v>166</v>
      </c>
      <c r="H788" s="33" t="s">
        <v>166</v>
      </c>
      <c r="I788" s="30"/>
      <c r="J788" s="18" t="s">
        <v>166</v>
      </c>
      <c r="K788" s="36" t="s">
        <v>166</v>
      </c>
      <c r="L788" s="21"/>
    </row>
    <row r="789" spans="1:12" x14ac:dyDescent="0.3">
      <c r="A789" s="28" t="s">
        <v>166</v>
      </c>
      <c r="B789" s="36" t="s">
        <v>166</v>
      </c>
      <c r="C789" s="36" t="s">
        <v>1767</v>
      </c>
      <c r="D789" s="30" t="s">
        <v>166</v>
      </c>
      <c r="E789" s="37" t="s">
        <v>166</v>
      </c>
      <c r="F789" s="44" t="s">
        <v>166</v>
      </c>
      <c r="G789" s="33" t="s">
        <v>166</v>
      </c>
      <c r="H789" s="33" t="s">
        <v>166</v>
      </c>
      <c r="I789" s="30"/>
      <c r="J789" s="18" t="s">
        <v>166</v>
      </c>
      <c r="K789" s="36" t="s">
        <v>166</v>
      </c>
      <c r="L789" s="21"/>
    </row>
    <row r="790" spans="1:12" x14ac:dyDescent="0.3">
      <c r="A790" s="28" t="s">
        <v>166</v>
      </c>
      <c r="B790" s="36" t="s">
        <v>166</v>
      </c>
      <c r="C790" s="36" t="s">
        <v>1767</v>
      </c>
      <c r="D790" s="30" t="s">
        <v>166</v>
      </c>
      <c r="E790" s="37" t="s">
        <v>166</v>
      </c>
      <c r="F790" s="44" t="s">
        <v>166</v>
      </c>
      <c r="G790" s="33" t="s">
        <v>166</v>
      </c>
      <c r="H790" s="33" t="s">
        <v>166</v>
      </c>
      <c r="I790" s="30"/>
      <c r="J790" s="18" t="s">
        <v>166</v>
      </c>
      <c r="K790" s="36" t="s">
        <v>166</v>
      </c>
      <c r="L790" s="21"/>
    </row>
    <row r="791" spans="1:12" x14ac:dyDescent="0.3">
      <c r="A791" s="28" t="s">
        <v>166</v>
      </c>
      <c r="B791" s="36" t="s">
        <v>166</v>
      </c>
      <c r="C791" s="36" t="s">
        <v>1767</v>
      </c>
      <c r="D791" s="30" t="s">
        <v>166</v>
      </c>
      <c r="E791" s="37" t="s">
        <v>166</v>
      </c>
      <c r="F791" s="44" t="s">
        <v>166</v>
      </c>
      <c r="G791" s="33" t="s">
        <v>166</v>
      </c>
      <c r="H791" s="33" t="s">
        <v>166</v>
      </c>
      <c r="I791" s="30"/>
      <c r="J791" s="18" t="s">
        <v>166</v>
      </c>
      <c r="K791" s="36" t="s">
        <v>166</v>
      </c>
      <c r="L791" s="21"/>
    </row>
    <row r="792" spans="1:12" x14ac:dyDescent="0.3">
      <c r="A792" s="28" t="s">
        <v>166</v>
      </c>
      <c r="B792" s="36" t="s">
        <v>166</v>
      </c>
      <c r="C792" s="36" t="s">
        <v>1767</v>
      </c>
      <c r="D792" s="30" t="s">
        <v>166</v>
      </c>
      <c r="E792" s="37" t="s">
        <v>166</v>
      </c>
      <c r="F792" s="44" t="s">
        <v>166</v>
      </c>
      <c r="G792" s="33" t="s">
        <v>166</v>
      </c>
      <c r="H792" s="33" t="s">
        <v>166</v>
      </c>
      <c r="I792" s="30"/>
      <c r="J792" s="18" t="s">
        <v>166</v>
      </c>
      <c r="K792" s="36" t="s">
        <v>166</v>
      </c>
      <c r="L792" s="21"/>
    </row>
    <row r="793" spans="1:12" x14ac:dyDescent="0.3">
      <c r="A793" s="28" t="s">
        <v>166</v>
      </c>
      <c r="B793" s="36" t="s">
        <v>166</v>
      </c>
      <c r="C793" s="36" t="s">
        <v>1767</v>
      </c>
      <c r="D793" s="30" t="s">
        <v>166</v>
      </c>
      <c r="E793" s="37" t="s">
        <v>166</v>
      </c>
      <c r="F793" s="44" t="s">
        <v>166</v>
      </c>
      <c r="G793" s="33" t="s">
        <v>166</v>
      </c>
      <c r="H793" s="33" t="s">
        <v>166</v>
      </c>
      <c r="I793" s="30"/>
      <c r="J793" s="18" t="s">
        <v>166</v>
      </c>
      <c r="K793" s="36" t="s">
        <v>166</v>
      </c>
      <c r="L793" s="21"/>
    </row>
    <row r="794" spans="1:12" x14ac:dyDescent="0.3">
      <c r="A794" s="28" t="s">
        <v>166</v>
      </c>
      <c r="B794" s="36" t="s">
        <v>166</v>
      </c>
      <c r="C794" s="36" t="s">
        <v>1767</v>
      </c>
      <c r="D794" s="30" t="s">
        <v>166</v>
      </c>
      <c r="E794" s="37" t="s">
        <v>166</v>
      </c>
      <c r="F794" s="44" t="s">
        <v>166</v>
      </c>
      <c r="G794" s="33" t="s">
        <v>166</v>
      </c>
      <c r="H794" s="33" t="s">
        <v>166</v>
      </c>
      <c r="I794" s="30"/>
      <c r="J794" s="18" t="s">
        <v>166</v>
      </c>
      <c r="K794" s="36" t="s">
        <v>166</v>
      </c>
      <c r="L794" s="21"/>
    </row>
    <row r="795" spans="1:12" x14ac:dyDescent="0.3">
      <c r="A795" s="28" t="s">
        <v>166</v>
      </c>
      <c r="B795" s="36" t="s">
        <v>166</v>
      </c>
      <c r="C795" s="36" t="s">
        <v>1767</v>
      </c>
      <c r="D795" s="30" t="s">
        <v>166</v>
      </c>
      <c r="E795" s="37" t="s">
        <v>166</v>
      </c>
      <c r="F795" s="44" t="s">
        <v>166</v>
      </c>
      <c r="G795" s="33" t="s">
        <v>166</v>
      </c>
      <c r="H795" s="33" t="s">
        <v>166</v>
      </c>
      <c r="I795" s="30"/>
      <c r="J795" s="18" t="s">
        <v>166</v>
      </c>
      <c r="K795" s="36" t="s">
        <v>166</v>
      </c>
      <c r="L795" s="21"/>
    </row>
    <row r="796" spans="1:12" x14ac:dyDescent="0.3">
      <c r="A796" s="28" t="s">
        <v>166</v>
      </c>
      <c r="B796" s="36" t="s">
        <v>166</v>
      </c>
      <c r="C796" s="36" t="s">
        <v>1767</v>
      </c>
      <c r="D796" s="30" t="s">
        <v>166</v>
      </c>
      <c r="E796" s="37" t="s">
        <v>166</v>
      </c>
      <c r="F796" s="44" t="s">
        <v>166</v>
      </c>
      <c r="G796" s="33" t="s">
        <v>166</v>
      </c>
      <c r="H796" s="33" t="s">
        <v>166</v>
      </c>
      <c r="I796" s="30"/>
      <c r="J796" s="18" t="s">
        <v>166</v>
      </c>
      <c r="K796" s="36" t="s">
        <v>166</v>
      </c>
      <c r="L796" s="21"/>
    </row>
    <row r="797" spans="1:12" x14ac:dyDescent="0.3">
      <c r="A797" s="28" t="s">
        <v>166</v>
      </c>
      <c r="B797" s="36" t="s">
        <v>166</v>
      </c>
      <c r="C797" s="36" t="s">
        <v>1767</v>
      </c>
      <c r="D797" s="30" t="s">
        <v>166</v>
      </c>
      <c r="E797" s="37" t="s">
        <v>166</v>
      </c>
      <c r="F797" s="44" t="s">
        <v>166</v>
      </c>
      <c r="G797" s="33" t="s">
        <v>166</v>
      </c>
      <c r="H797" s="33" t="s">
        <v>166</v>
      </c>
      <c r="I797" s="30"/>
      <c r="J797" s="18" t="s">
        <v>166</v>
      </c>
      <c r="K797" s="36" t="s">
        <v>166</v>
      </c>
      <c r="L797" s="21"/>
    </row>
    <row r="798" spans="1:12" x14ac:dyDescent="0.3">
      <c r="A798" s="28" t="s">
        <v>166</v>
      </c>
      <c r="B798" s="36" t="s">
        <v>166</v>
      </c>
      <c r="C798" s="36" t="s">
        <v>1767</v>
      </c>
      <c r="D798" s="30" t="s">
        <v>166</v>
      </c>
      <c r="E798" s="37" t="s">
        <v>166</v>
      </c>
      <c r="F798" s="44" t="s">
        <v>166</v>
      </c>
      <c r="G798" s="33" t="s">
        <v>166</v>
      </c>
      <c r="H798" s="33" t="s">
        <v>166</v>
      </c>
      <c r="I798" s="30"/>
      <c r="J798" s="18" t="s">
        <v>166</v>
      </c>
      <c r="K798" s="36" t="s">
        <v>166</v>
      </c>
      <c r="L798" s="21"/>
    </row>
    <row r="799" spans="1:12" x14ac:dyDescent="0.3">
      <c r="A799" s="28" t="s">
        <v>166</v>
      </c>
      <c r="B799" s="36" t="s">
        <v>166</v>
      </c>
      <c r="C799" s="36" t="s">
        <v>1767</v>
      </c>
      <c r="D799" s="30" t="s">
        <v>166</v>
      </c>
      <c r="E799" s="37" t="s">
        <v>166</v>
      </c>
      <c r="F799" s="44" t="s">
        <v>166</v>
      </c>
      <c r="G799" s="33" t="s">
        <v>166</v>
      </c>
      <c r="H799" s="33" t="s">
        <v>166</v>
      </c>
      <c r="I799" s="30"/>
      <c r="J799" s="18" t="s">
        <v>166</v>
      </c>
      <c r="K799" s="36" t="s">
        <v>166</v>
      </c>
      <c r="L799" s="21"/>
    </row>
    <row r="800" spans="1:12" x14ac:dyDescent="0.3">
      <c r="A800" s="28" t="s">
        <v>166</v>
      </c>
      <c r="B800" s="36" t="s">
        <v>166</v>
      </c>
      <c r="C800" s="36" t="s">
        <v>1767</v>
      </c>
      <c r="D800" s="30" t="s">
        <v>166</v>
      </c>
      <c r="E800" s="37" t="s">
        <v>166</v>
      </c>
      <c r="F800" s="44" t="s">
        <v>166</v>
      </c>
      <c r="G800" s="33" t="s">
        <v>166</v>
      </c>
      <c r="H800" s="33" t="s">
        <v>166</v>
      </c>
      <c r="I800" s="30"/>
      <c r="J800" s="18" t="s">
        <v>166</v>
      </c>
      <c r="K800" s="36" t="s">
        <v>166</v>
      </c>
      <c r="L800" s="21"/>
    </row>
    <row r="801" spans="1:12" x14ac:dyDescent="0.3">
      <c r="A801" s="28" t="s">
        <v>166</v>
      </c>
      <c r="B801" s="36" t="s">
        <v>166</v>
      </c>
      <c r="C801" s="36" t="s">
        <v>1767</v>
      </c>
      <c r="D801" s="30" t="s">
        <v>166</v>
      </c>
      <c r="E801" s="37" t="s">
        <v>166</v>
      </c>
      <c r="F801" s="44" t="s">
        <v>166</v>
      </c>
      <c r="G801" s="33" t="s">
        <v>166</v>
      </c>
      <c r="H801" s="33" t="s">
        <v>166</v>
      </c>
      <c r="I801" s="30"/>
      <c r="J801" s="18" t="s">
        <v>166</v>
      </c>
      <c r="K801" s="36" t="s">
        <v>166</v>
      </c>
      <c r="L801" s="21"/>
    </row>
    <row r="802" spans="1:12" x14ac:dyDescent="0.3">
      <c r="A802" s="28" t="s">
        <v>166</v>
      </c>
      <c r="B802" s="36" t="s">
        <v>166</v>
      </c>
      <c r="C802" s="36" t="s">
        <v>1767</v>
      </c>
      <c r="D802" s="30" t="s">
        <v>166</v>
      </c>
      <c r="E802" s="37" t="s">
        <v>166</v>
      </c>
      <c r="F802" s="44" t="s">
        <v>166</v>
      </c>
      <c r="G802" s="33" t="s">
        <v>166</v>
      </c>
      <c r="H802" s="33" t="s">
        <v>166</v>
      </c>
      <c r="I802" s="30"/>
      <c r="J802" s="18" t="s">
        <v>166</v>
      </c>
      <c r="K802" s="36" t="s">
        <v>166</v>
      </c>
      <c r="L802" s="21"/>
    </row>
    <row r="803" spans="1:12" x14ac:dyDescent="0.3">
      <c r="A803" s="28" t="s">
        <v>166</v>
      </c>
      <c r="B803" s="36" t="s">
        <v>166</v>
      </c>
      <c r="C803" s="36" t="s">
        <v>1767</v>
      </c>
      <c r="D803" s="30" t="s">
        <v>166</v>
      </c>
      <c r="E803" s="37" t="s">
        <v>166</v>
      </c>
      <c r="F803" s="44" t="s">
        <v>166</v>
      </c>
      <c r="G803" s="33" t="s">
        <v>166</v>
      </c>
      <c r="H803" s="33" t="s">
        <v>166</v>
      </c>
      <c r="I803" s="30"/>
      <c r="J803" s="18" t="s">
        <v>166</v>
      </c>
      <c r="K803" s="36" t="s">
        <v>166</v>
      </c>
      <c r="L803" s="21"/>
    </row>
    <row r="804" spans="1:12" x14ac:dyDescent="0.3">
      <c r="A804" s="28" t="s">
        <v>166</v>
      </c>
      <c r="B804" s="36" t="s">
        <v>166</v>
      </c>
      <c r="C804" s="36" t="s">
        <v>1767</v>
      </c>
      <c r="D804" s="30" t="s">
        <v>166</v>
      </c>
      <c r="E804" s="37" t="s">
        <v>166</v>
      </c>
      <c r="F804" s="44" t="s">
        <v>166</v>
      </c>
      <c r="G804" s="33" t="s">
        <v>166</v>
      </c>
      <c r="H804" s="33" t="s">
        <v>166</v>
      </c>
      <c r="I804" s="30"/>
      <c r="J804" s="18" t="s">
        <v>166</v>
      </c>
      <c r="K804" s="36" t="s">
        <v>166</v>
      </c>
      <c r="L804" s="21"/>
    </row>
    <row r="805" spans="1:12" x14ac:dyDescent="0.3">
      <c r="A805" s="28" t="s">
        <v>166</v>
      </c>
      <c r="B805" s="36" t="s">
        <v>166</v>
      </c>
      <c r="C805" s="36" t="s">
        <v>1767</v>
      </c>
      <c r="D805" s="30" t="s">
        <v>166</v>
      </c>
      <c r="E805" s="37" t="s">
        <v>166</v>
      </c>
      <c r="F805" s="44" t="s">
        <v>166</v>
      </c>
      <c r="G805" s="33" t="s">
        <v>166</v>
      </c>
      <c r="H805" s="33" t="s">
        <v>166</v>
      </c>
      <c r="I805" s="30"/>
      <c r="J805" s="18" t="s">
        <v>166</v>
      </c>
      <c r="K805" s="36" t="s">
        <v>166</v>
      </c>
      <c r="L805" s="21"/>
    </row>
    <row r="806" spans="1:12" x14ac:dyDescent="0.3">
      <c r="A806" s="28" t="s">
        <v>166</v>
      </c>
      <c r="B806" s="36" t="s">
        <v>166</v>
      </c>
      <c r="C806" s="36" t="s">
        <v>1767</v>
      </c>
      <c r="D806" s="30" t="s">
        <v>166</v>
      </c>
      <c r="E806" s="37" t="s">
        <v>166</v>
      </c>
      <c r="F806" s="44" t="s">
        <v>166</v>
      </c>
      <c r="G806" s="33" t="s">
        <v>166</v>
      </c>
      <c r="H806" s="33" t="s">
        <v>166</v>
      </c>
      <c r="I806" s="30"/>
      <c r="J806" s="18" t="s">
        <v>166</v>
      </c>
      <c r="K806" s="36" t="s">
        <v>166</v>
      </c>
      <c r="L806" s="21"/>
    </row>
    <row r="807" spans="1:12" x14ac:dyDescent="0.3">
      <c r="A807" s="28" t="s">
        <v>166</v>
      </c>
      <c r="B807" s="36" t="s">
        <v>166</v>
      </c>
      <c r="C807" s="36" t="s">
        <v>1767</v>
      </c>
      <c r="D807" s="30" t="s">
        <v>166</v>
      </c>
      <c r="E807" s="37" t="s">
        <v>166</v>
      </c>
      <c r="F807" s="44" t="s">
        <v>166</v>
      </c>
      <c r="G807" s="33" t="s">
        <v>166</v>
      </c>
      <c r="H807" s="33" t="s">
        <v>166</v>
      </c>
      <c r="I807" s="30"/>
      <c r="J807" s="18" t="s">
        <v>166</v>
      </c>
      <c r="K807" s="36" t="s">
        <v>166</v>
      </c>
      <c r="L807" s="21"/>
    </row>
    <row r="808" spans="1:12" x14ac:dyDescent="0.3">
      <c r="A808" s="28" t="s">
        <v>166</v>
      </c>
      <c r="B808" s="36" t="s">
        <v>166</v>
      </c>
      <c r="C808" s="36" t="s">
        <v>1767</v>
      </c>
      <c r="D808" s="30" t="s">
        <v>166</v>
      </c>
      <c r="E808" s="37" t="s">
        <v>166</v>
      </c>
      <c r="F808" s="44" t="s">
        <v>166</v>
      </c>
      <c r="G808" s="33" t="s">
        <v>166</v>
      </c>
      <c r="H808" s="33" t="s">
        <v>166</v>
      </c>
      <c r="I808" s="30"/>
      <c r="J808" s="18" t="s">
        <v>166</v>
      </c>
      <c r="K808" s="36" t="s">
        <v>166</v>
      </c>
      <c r="L808" s="21"/>
    </row>
    <row r="809" spans="1:12" x14ac:dyDescent="0.3">
      <c r="A809" s="28" t="s">
        <v>166</v>
      </c>
      <c r="B809" s="36" t="s">
        <v>166</v>
      </c>
      <c r="C809" s="36" t="s">
        <v>1767</v>
      </c>
      <c r="D809" s="30" t="s">
        <v>166</v>
      </c>
      <c r="E809" s="37" t="s">
        <v>166</v>
      </c>
      <c r="F809" s="44" t="s">
        <v>166</v>
      </c>
      <c r="G809" s="33" t="s">
        <v>166</v>
      </c>
      <c r="H809" s="33" t="s">
        <v>166</v>
      </c>
      <c r="I809" s="30"/>
      <c r="J809" s="18" t="s">
        <v>166</v>
      </c>
      <c r="K809" s="36" t="s">
        <v>166</v>
      </c>
      <c r="L809" s="21"/>
    </row>
    <row r="810" spans="1:12" x14ac:dyDescent="0.3">
      <c r="A810" s="28" t="s">
        <v>166</v>
      </c>
      <c r="B810" s="36" t="s">
        <v>166</v>
      </c>
      <c r="C810" s="36" t="s">
        <v>1767</v>
      </c>
      <c r="D810" s="30" t="s">
        <v>166</v>
      </c>
      <c r="E810" s="37" t="s">
        <v>166</v>
      </c>
      <c r="F810" s="44" t="s">
        <v>166</v>
      </c>
      <c r="G810" s="33" t="s">
        <v>166</v>
      </c>
      <c r="H810" s="33" t="s">
        <v>166</v>
      </c>
      <c r="I810" s="30"/>
      <c r="J810" s="18" t="s">
        <v>166</v>
      </c>
      <c r="K810" s="36" t="s">
        <v>166</v>
      </c>
      <c r="L810" s="21"/>
    </row>
    <row r="811" spans="1:12" x14ac:dyDescent="0.3">
      <c r="A811" s="28" t="s">
        <v>166</v>
      </c>
      <c r="B811" s="36" t="s">
        <v>166</v>
      </c>
      <c r="C811" s="36" t="s">
        <v>1767</v>
      </c>
      <c r="D811" s="30" t="s">
        <v>166</v>
      </c>
      <c r="E811" s="37" t="s">
        <v>166</v>
      </c>
      <c r="F811" s="44" t="s">
        <v>166</v>
      </c>
      <c r="G811" s="33" t="s">
        <v>166</v>
      </c>
      <c r="H811" s="33" t="s">
        <v>166</v>
      </c>
      <c r="I811" s="30"/>
      <c r="J811" s="18" t="s">
        <v>166</v>
      </c>
      <c r="K811" s="36" t="s">
        <v>166</v>
      </c>
      <c r="L811" s="21"/>
    </row>
    <row r="812" spans="1:12" x14ac:dyDescent="0.3">
      <c r="A812" s="28" t="s">
        <v>166</v>
      </c>
      <c r="B812" s="36" t="s">
        <v>166</v>
      </c>
      <c r="C812" s="36" t="s">
        <v>1767</v>
      </c>
      <c r="D812" s="30" t="s">
        <v>166</v>
      </c>
      <c r="E812" s="37" t="s">
        <v>166</v>
      </c>
      <c r="F812" s="44" t="s">
        <v>166</v>
      </c>
      <c r="G812" s="33" t="s">
        <v>166</v>
      </c>
      <c r="H812" s="33" t="s">
        <v>166</v>
      </c>
      <c r="I812" s="30"/>
      <c r="J812" s="18" t="s">
        <v>166</v>
      </c>
      <c r="K812" s="36" t="s">
        <v>166</v>
      </c>
      <c r="L812" s="21"/>
    </row>
    <row r="813" spans="1:12" x14ac:dyDescent="0.3">
      <c r="A813" s="28" t="s">
        <v>166</v>
      </c>
      <c r="B813" s="36" t="s">
        <v>166</v>
      </c>
      <c r="C813" s="36" t="s">
        <v>1767</v>
      </c>
      <c r="D813" s="30" t="s">
        <v>166</v>
      </c>
      <c r="E813" s="37" t="s">
        <v>166</v>
      </c>
      <c r="F813" s="44" t="s">
        <v>166</v>
      </c>
      <c r="G813" s="33" t="s">
        <v>166</v>
      </c>
      <c r="H813" s="33" t="s">
        <v>166</v>
      </c>
      <c r="I813" s="30"/>
      <c r="J813" s="18" t="s">
        <v>166</v>
      </c>
      <c r="K813" s="36" t="s">
        <v>166</v>
      </c>
      <c r="L813" s="21"/>
    </row>
    <row r="814" spans="1:12" x14ac:dyDescent="0.3">
      <c r="A814" s="28" t="s">
        <v>166</v>
      </c>
      <c r="B814" s="36" t="s">
        <v>166</v>
      </c>
      <c r="C814" s="36" t="s">
        <v>1767</v>
      </c>
      <c r="D814" s="30" t="s">
        <v>166</v>
      </c>
      <c r="E814" s="37" t="s">
        <v>166</v>
      </c>
      <c r="F814" s="44" t="s">
        <v>166</v>
      </c>
      <c r="G814" s="33" t="s">
        <v>166</v>
      </c>
      <c r="H814" s="33" t="s">
        <v>166</v>
      </c>
      <c r="I814" s="30"/>
      <c r="J814" s="18" t="s">
        <v>166</v>
      </c>
      <c r="K814" s="36" t="s">
        <v>166</v>
      </c>
      <c r="L814" s="21"/>
    </row>
    <row r="815" spans="1:12" x14ac:dyDescent="0.3">
      <c r="A815" s="28" t="s">
        <v>166</v>
      </c>
      <c r="B815" s="36" t="s">
        <v>166</v>
      </c>
      <c r="C815" s="36" t="s">
        <v>1767</v>
      </c>
      <c r="D815" s="30" t="s">
        <v>166</v>
      </c>
      <c r="E815" s="37" t="s">
        <v>166</v>
      </c>
      <c r="F815" s="44" t="s">
        <v>166</v>
      </c>
      <c r="G815" s="33" t="s">
        <v>166</v>
      </c>
      <c r="H815" s="33" t="s">
        <v>166</v>
      </c>
      <c r="I815" s="30"/>
      <c r="J815" s="18" t="s">
        <v>166</v>
      </c>
      <c r="K815" s="36" t="s">
        <v>166</v>
      </c>
      <c r="L815" s="21"/>
    </row>
    <row r="816" spans="1:12" x14ac:dyDescent="0.3">
      <c r="A816" s="28" t="s">
        <v>166</v>
      </c>
      <c r="B816" s="36" t="s">
        <v>166</v>
      </c>
      <c r="C816" s="36" t="s">
        <v>1767</v>
      </c>
      <c r="D816" s="30" t="s">
        <v>166</v>
      </c>
      <c r="E816" s="37" t="s">
        <v>166</v>
      </c>
      <c r="F816" s="44" t="s">
        <v>166</v>
      </c>
      <c r="G816" s="33" t="s">
        <v>166</v>
      </c>
      <c r="H816" s="33" t="s">
        <v>166</v>
      </c>
      <c r="I816" s="30"/>
      <c r="J816" s="18" t="s">
        <v>166</v>
      </c>
      <c r="K816" s="36" t="s">
        <v>166</v>
      </c>
      <c r="L816" s="21"/>
    </row>
    <row r="817" spans="1:12" x14ac:dyDescent="0.3">
      <c r="A817" s="28" t="s">
        <v>166</v>
      </c>
      <c r="B817" s="36" t="s">
        <v>166</v>
      </c>
      <c r="C817" s="36" t="s">
        <v>1767</v>
      </c>
      <c r="D817" s="30" t="s">
        <v>166</v>
      </c>
      <c r="E817" s="37" t="s">
        <v>166</v>
      </c>
      <c r="F817" s="44" t="s">
        <v>166</v>
      </c>
      <c r="G817" s="33" t="s">
        <v>166</v>
      </c>
      <c r="H817" s="33" t="s">
        <v>166</v>
      </c>
      <c r="I817" s="30"/>
      <c r="J817" s="18" t="s">
        <v>166</v>
      </c>
      <c r="K817" s="36" t="s">
        <v>166</v>
      </c>
      <c r="L817" s="21"/>
    </row>
    <row r="818" spans="1:12" x14ac:dyDescent="0.3">
      <c r="A818" s="28" t="s">
        <v>166</v>
      </c>
      <c r="B818" s="36" t="s">
        <v>166</v>
      </c>
      <c r="C818" s="36" t="s">
        <v>1767</v>
      </c>
      <c r="D818" s="30" t="s">
        <v>166</v>
      </c>
      <c r="E818" s="37" t="s">
        <v>166</v>
      </c>
      <c r="F818" s="44" t="s">
        <v>166</v>
      </c>
      <c r="G818" s="33" t="s">
        <v>166</v>
      </c>
      <c r="H818" s="33" t="s">
        <v>166</v>
      </c>
      <c r="I818" s="30"/>
      <c r="J818" s="18" t="s">
        <v>166</v>
      </c>
      <c r="K818" s="36" t="s">
        <v>166</v>
      </c>
      <c r="L818" s="21"/>
    </row>
    <row r="819" spans="1:12" x14ac:dyDescent="0.3">
      <c r="A819" s="28" t="s">
        <v>166</v>
      </c>
      <c r="B819" s="36" t="s">
        <v>166</v>
      </c>
      <c r="C819" s="36" t="s">
        <v>1767</v>
      </c>
      <c r="D819" s="30" t="s">
        <v>166</v>
      </c>
      <c r="E819" s="37" t="s">
        <v>166</v>
      </c>
      <c r="F819" s="44" t="s">
        <v>166</v>
      </c>
      <c r="G819" s="33" t="s">
        <v>166</v>
      </c>
      <c r="H819" s="33" t="s">
        <v>166</v>
      </c>
      <c r="I819" s="30"/>
      <c r="J819" s="18" t="s">
        <v>166</v>
      </c>
      <c r="K819" s="36" t="s">
        <v>166</v>
      </c>
      <c r="L819" s="21"/>
    </row>
    <row r="820" spans="1:12" x14ac:dyDescent="0.3">
      <c r="A820" s="28" t="s">
        <v>166</v>
      </c>
      <c r="B820" s="36" t="s">
        <v>166</v>
      </c>
      <c r="C820" s="36" t="s">
        <v>1767</v>
      </c>
      <c r="D820" s="30" t="s">
        <v>166</v>
      </c>
      <c r="E820" s="37" t="s">
        <v>166</v>
      </c>
      <c r="F820" s="44" t="s">
        <v>166</v>
      </c>
      <c r="G820" s="33" t="s">
        <v>166</v>
      </c>
      <c r="H820" s="33" t="s">
        <v>166</v>
      </c>
      <c r="I820" s="30"/>
      <c r="J820" s="18" t="s">
        <v>166</v>
      </c>
      <c r="K820" s="36" t="s">
        <v>166</v>
      </c>
      <c r="L820" s="21"/>
    </row>
    <row r="821" spans="1:12" x14ac:dyDescent="0.3">
      <c r="A821" s="28" t="s">
        <v>166</v>
      </c>
      <c r="B821" s="36" t="s">
        <v>166</v>
      </c>
      <c r="C821" s="36" t="s">
        <v>1767</v>
      </c>
      <c r="D821" s="30" t="s">
        <v>166</v>
      </c>
      <c r="E821" s="37" t="s">
        <v>166</v>
      </c>
      <c r="F821" s="44" t="s">
        <v>166</v>
      </c>
      <c r="G821" s="33" t="s">
        <v>166</v>
      </c>
      <c r="H821" s="33" t="s">
        <v>166</v>
      </c>
      <c r="I821" s="30"/>
      <c r="J821" s="18" t="s">
        <v>166</v>
      </c>
      <c r="K821" s="36" t="s">
        <v>166</v>
      </c>
      <c r="L821" s="21"/>
    </row>
    <row r="822" spans="1:12" x14ac:dyDescent="0.3">
      <c r="A822" s="28" t="s">
        <v>166</v>
      </c>
      <c r="B822" s="36" t="s">
        <v>166</v>
      </c>
      <c r="C822" s="36" t="s">
        <v>1767</v>
      </c>
      <c r="D822" s="30" t="s">
        <v>166</v>
      </c>
      <c r="E822" s="37" t="s">
        <v>166</v>
      </c>
      <c r="F822" s="44" t="s">
        <v>166</v>
      </c>
      <c r="G822" s="33" t="s">
        <v>166</v>
      </c>
      <c r="H822" s="33" t="s">
        <v>166</v>
      </c>
      <c r="I822" s="30"/>
      <c r="J822" s="18" t="s">
        <v>166</v>
      </c>
      <c r="K822" s="36" t="s">
        <v>166</v>
      </c>
      <c r="L822" s="21"/>
    </row>
    <row r="823" spans="1:12" x14ac:dyDescent="0.3">
      <c r="A823" s="28" t="s">
        <v>166</v>
      </c>
      <c r="B823" s="36" t="s">
        <v>166</v>
      </c>
      <c r="C823" s="36" t="s">
        <v>1767</v>
      </c>
      <c r="D823" s="30" t="s">
        <v>166</v>
      </c>
      <c r="E823" s="37" t="s">
        <v>166</v>
      </c>
      <c r="F823" s="44" t="s">
        <v>166</v>
      </c>
      <c r="G823" s="33" t="s">
        <v>166</v>
      </c>
      <c r="H823" s="33" t="s">
        <v>166</v>
      </c>
      <c r="I823" s="30"/>
      <c r="J823" s="18" t="s">
        <v>166</v>
      </c>
      <c r="K823" s="36" t="s">
        <v>166</v>
      </c>
      <c r="L823" s="21"/>
    </row>
    <row r="824" spans="1:12" x14ac:dyDescent="0.3">
      <c r="A824" s="28" t="s">
        <v>166</v>
      </c>
      <c r="B824" s="36" t="s">
        <v>166</v>
      </c>
      <c r="C824" s="36" t="s">
        <v>1767</v>
      </c>
      <c r="D824" s="30" t="s">
        <v>166</v>
      </c>
      <c r="E824" s="37" t="s">
        <v>166</v>
      </c>
      <c r="F824" s="44" t="s">
        <v>166</v>
      </c>
      <c r="G824" s="33" t="s">
        <v>166</v>
      </c>
      <c r="H824" s="33" t="s">
        <v>166</v>
      </c>
      <c r="I824" s="30"/>
      <c r="J824" s="18" t="s">
        <v>166</v>
      </c>
      <c r="K824" s="36" t="s">
        <v>166</v>
      </c>
      <c r="L824" s="21"/>
    </row>
    <row r="825" spans="1:12" x14ac:dyDescent="0.3">
      <c r="A825" s="28" t="s">
        <v>166</v>
      </c>
      <c r="B825" s="36" t="s">
        <v>166</v>
      </c>
      <c r="C825" s="36" t="s">
        <v>1767</v>
      </c>
      <c r="D825" s="30" t="s">
        <v>166</v>
      </c>
      <c r="E825" s="37" t="s">
        <v>166</v>
      </c>
      <c r="F825" s="44" t="s">
        <v>166</v>
      </c>
      <c r="G825" s="33" t="s">
        <v>166</v>
      </c>
      <c r="H825" s="33" t="s">
        <v>166</v>
      </c>
      <c r="I825" s="30"/>
      <c r="J825" s="18" t="s">
        <v>166</v>
      </c>
      <c r="K825" s="36" t="s">
        <v>166</v>
      </c>
      <c r="L825" s="21"/>
    </row>
    <row r="826" spans="1:12" x14ac:dyDescent="0.3">
      <c r="A826" s="28" t="s">
        <v>166</v>
      </c>
      <c r="B826" s="36" t="s">
        <v>166</v>
      </c>
      <c r="C826" s="36" t="s">
        <v>1767</v>
      </c>
      <c r="D826" s="30" t="s">
        <v>166</v>
      </c>
      <c r="E826" s="37" t="s">
        <v>166</v>
      </c>
      <c r="F826" s="44" t="s">
        <v>166</v>
      </c>
      <c r="G826" s="33" t="s">
        <v>166</v>
      </c>
      <c r="H826" s="33" t="s">
        <v>166</v>
      </c>
      <c r="I826" s="30"/>
      <c r="J826" s="18" t="s">
        <v>166</v>
      </c>
      <c r="K826" s="36" t="s">
        <v>166</v>
      </c>
      <c r="L826" s="21"/>
    </row>
    <row r="827" spans="1:12" x14ac:dyDescent="0.3">
      <c r="A827" s="28" t="s">
        <v>166</v>
      </c>
      <c r="B827" s="36" t="s">
        <v>166</v>
      </c>
      <c r="C827" s="36" t="s">
        <v>1767</v>
      </c>
      <c r="D827" s="30" t="s">
        <v>166</v>
      </c>
      <c r="E827" s="37" t="s">
        <v>166</v>
      </c>
      <c r="F827" s="44" t="s">
        <v>166</v>
      </c>
      <c r="G827" s="33" t="s">
        <v>166</v>
      </c>
      <c r="H827" s="33" t="s">
        <v>166</v>
      </c>
      <c r="I827" s="30"/>
      <c r="J827" s="18" t="s">
        <v>166</v>
      </c>
      <c r="K827" s="36" t="s">
        <v>166</v>
      </c>
      <c r="L827" s="21"/>
    </row>
    <row r="828" spans="1:12" x14ac:dyDescent="0.3">
      <c r="A828" s="28" t="s">
        <v>166</v>
      </c>
      <c r="B828" s="36" t="s">
        <v>166</v>
      </c>
      <c r="C828" s="36" t="s">
        <v>1767</v>
      </c>
      <c r="D828" s="30" t="s">
        <v>166</v>
      </c>
      <c r="E828" s="37" t="s">
        <v>166</v>
      </c>
      <c r="F828" s="44" t="s">
        <v>166</v>
      </c>
      <c r="G828" s="33" t="s">
        <v>166</v>
      </c>
      <c r="H828" s="33" t="s">
        <v>166</v>
      </c>
      <c r="I828" s="30"/>
      <c r="J828" s="18" t="s">
        <v>166</v>
      </c>
      <c r="K828" s="36" t="s">
        <v>166</v>
      </c>
      <c r="L828" s="21"/>
    </row>
    <row r="829" spans="1:12" x14ac:dyDescent="0.3">
      <c r="A829" s="28" t="s">
        <v>166</v>
      </c>
      <c r="B829" s="36" t="s">
        <v>166</v>
      </c>
      <c r="C829" s="36" t="s">
        <v>1767</v>
      </c>
      <c r="D829" s="30" t="s">
        <v>166</v>
      </c>
      <c r="E829" s="37" t="s">
        <v>166</v>
      </c>
      <c r="F829" s="44" t="s">
        <v>166</v>
      </c>
      <c r="G829" s="33" t="s">
        <v>166</v>
      </c>
      <c r="H829" s="33" t="s">
        <v>166</v>
      </c>
      <c r="I829" s="30"/>
      <c r="J829" s="18" t="s">
        <v>166</v>
      </c>
      <c r="K829" s="36" t="s">
        <v>166</v>
      </c>
      <c r="L829" s="21"/>
    </row>
    <row r="830" spans="1:12" x14ac:dyDescent="0.3">
      <c r="A830" s="28" t="s">
        <v>166</v>
      </c>
      <c r="B830" s="36" t="s">
        <v>166</v>
      </c>
      <c r="C830" s="36" t="s">
        <v>1767</v>
      </c>
      <c r="D830" s="30" t="s">
        <v>166</v>
      </c>
      <c r="E830" s="37" t="s">
        <v>166</v>
      </c>
      <c r="F830" s="44" t="s">
        <v>166</v>
      </c>
      <c r="G830" s="33" t="s">
        <v>166</v>
      </c>
      <c r="H830" s="33" t="s">
        <v>166</v>
      </c>
      <c r="I830" s="30"/>
      <c r="J830" s="18" t="s">
        <v>166</v>
      </c>
      <c r="K830" s="36" t="s">
        <v>166</v>
      </c>
      <c r="L830" s="21"/>
    </row>
    <row r="831" spans="1:12" x14ac:dyDescent="0.3">
      <c r="A831" s="28" t="s">
        <v>166</v>
      </c>
      <c r="B831" s="36" t="s">
        <v>166</v>
      </c>
      <c r="C831" s="36" t="s">
        <v>1767</v>
      </c>
      <c r="D831" s="30" t="s">
        <v>166</v>
      </c>
      <c r="E831" s="37" t="s">
        <v>166</v>
      </c>
      <c r="F831" s="44" t="s">
        <v>166</v>
      </c>
      <c r="G831" s="33" t="s">
        <v>166</v>
      </c>
      <c r="H831" s="33" t="s">
        <v>166</v>
      </c>
      <c r="I831" s="30"/>
      <c r="J831" s="18" t="s">
        <v>166</v>
      </c>
      <c r="K831" s="36" t="s">
        <v>166</v>
      </c>
      <c r="L831" s="21"/>
    </row>
    <row r="832" spans="1:12" x14ac:dyDescent="0.3">
      <c r="A832" s="28" t="s">
        <v>166</v>
      </c>
      <c r="B832" s="36" t="s">
        <v>166</v>
      </c>
      <c r="C832" s="36" t="s">
        <v>1767</v>
      </c>
      <c r="D832" s="30" t="s">
        <v>166</v>
      </c>
      <c r="E832" s="37" t="s">
        <v>166</v>
      </c>
      <c r="F832" s="44" t="s">
        <v>166</v>
      </c>
      <c r="G832" s="33" t="s">
        <v>166</v>
      </c>
      <c r="H832" s="33" t="s">
        <v>166</v>
      </c>
      <c r="I832" s="30"/>
      <c r="J832" s="18" t="s">
        <v>166</v>
      </c>
      <c r="K832" s="36" t="s">
        <v>166</v>
      </c>
      <c r="L832" s="21"/>
    </row>
    <row r="833" spans="1:12" x14ac:dyDescent="0.3">
      <c r="A833" s="28" t="s">
        <v>166</v>
      </c>
      <c r="B833" s="36" t="s">
        <v>166</v>
      </c>
      <c r="C833" s="36" t="s">
        <v>1767</v>
      </c>
      <c r="D833" s="30" t="s">
        <v>166</v>
      </c>
      <c r="E833" s="37" t="s">
        <v>166</v>
      </c>
      <c r="F833" s="44" t="s">
        <v>166</v>
      </c>
      <c r="G833" s="33" t="s">
        <v>166</v>
      </c>
      <c r="H833" s="33" t="s">
        <v>166</v>
      </c>
      <c r="I833" s="30"/>
      <c r="J833" s="18" t="s">
        <v>166</v>
      </c>
      <c r="K833" s="36" t="s">
        <v>166</v>
      </c>
      <c r="L833" s="21"/>
    </row>
    <row r="834" spans="1:12" x14ac:dyDescent="0.3">
      <c r="A834" s="28" t="s">
        <v>166</v>
      </c>
      <c r="B834" s="36" t="s">
        <v>166</v>
      </c>
      <c r="C834" s="36" t="s">
        <v>1767</v>
      </c>
      <c r="D834" s="30" t="s">
        <v>166</v>
      </c>
      <c r="E834" s="37" t="s">
        <v>166</v>
      </c>
      <c r="F834" s="44" t="s">
        <v>166</v>
      </c>
      <c r="G834" s="33" t="s">
        <v>166</v>
      </c>
      <c r="H834" s="33" t="s">
        <v>166</v>
      </c>
      <c r="I834" s="30"/>
      <c r="J834" s="18" t="s">
        <v>166</v>
      </c>
      <c r="K834" s="36" t="s">
        <v>166</v>
      </c>
      <c r="L834" s="21"/>
    </row>
    <row r="835" spans="1:12" x14ac:dyDescent="0.3">
      <c r="A835" s="28" t="s">
        <v>166</v>
      </c>
      <c r="B835" s="36" t="s">
        <v>166</v>
      </c>
      <c r="C835" s="36" t="s">
        <v>1767</v>
      </c>
      <c r="D835" s="30" t="s">
        <v>166</v>
      </c>
      <c r="E835" s="37" t="s">
        <v>166</v>
      </c>
      <c r="F835" s="44" t="s">
        <v>166</v>
      </c>
      <c r="G835" s="33" t="s">
        <v>166</v>
      </c>
      <c r="H835" s="33" t="s">
        <v>166</v>
      </c>
      <c r="I835" s="30"/>
      <c r="J835" s="18" t="s">
        <v>166</v>
      </c>
      <c r="K835" s="36" t="s">
        <v>166</v>
      </c>
      <c r="L835" s="21"/>
    </row>
    <row r="836" spans="1:12" x14ac:dyDescent="0.3">
      <c r="A836" s="28" t="s">
        <v>166</v>
      </c>
      <c r="B836" s="36" t="s">
        <v>166</v>
      </c>
      <c r="C836" s="36" t="s">
        <v>1767</v>
      </c>
      <c r="D836" s="30" t="s">
        <v>166</v>
      </c>
      <c r="E836" s="37" t="s">
        <v>166</v>
      </c>
      <c r="F836" s="44" t="s">
        <v>166</v>
      </c>
      <c r="G836" s="33" t="s">
        <v>166</v>
      </c>
      <c r="H836" s="33" t="s">
        <v>166</v>
      </c>
      <c r="I836" s="30"/>
      <c r="J836" s="18" t="s">
        <v>166</v>
      </c>
      <c r="K836" s="36" t="s">
        <v>166</v>
      </c>
      <c r="L836" s="21"/>
    </row>
    <row r="837" spans="1:12" x14ac:dyDescent="0.3">
      <c r="A837" s="28" t="s">
        <v>166</v>
      </c>
      <c r="B837" s="36" t="s">
        <v>166</v>
      </c>
      <c r="C837" s="36" t="s">
        <v>1767</v>
      </c>
      <c r="D837" s="30" t="s">
        <v>166</v>
      </c>
      <c r="E837" s="37" t="s">
        <v>166</v>
      </c>
      <c r="F837" s="44" t="s">
        <v>166</v>
      </c>
      <c r="G837" s="33" t="s">
        <v>166</v>
      </c>
      <c r="H837" s="33" t="s">
        <v>166</v>
      </c>
      <c r="I837" s="30"/>
      <c r="J837" s="18" t="s">
        <v>166</v>
      </c>
      <c r="K837" s="36" t="s">
        <v>166</v>
      </c>
      <c r="L837" s="21"/>
    </row>
    <row r="838" spans="1:12" x14ac:dyDescent="0.3">
      <c r="A838" s="28" t="s">
        <v>166</v>
      </c>
      <c r="B838" s="36" t="s">
        <v>166</v>
      </c>
      <c r="C838" s="36" t="s">
        <v>1767</v>
      </c>
      <c r="D838" s="30" t="s">
        <v>166</v>
      </c>
      <c r="E838" s="37" t="s">
        <v>166</v>
      </c>
      <c r="F838" s="44" t="s">
        <v>166</v>
      </c>
      <c r="G838" s="33" t="s">
        <v>166</v>
      </c>
      <c r="H838" s="33" t="s">
        <v>166</v>
      </c>
      <c r="I838" s="30"/>
      <c r="J838" s="18" t="s">
        <v>166</v>
      </c>
      <c r="K838" s="36" t="s">
        <v>166</v>
      </c>
      <c r="L838" s="21"/>
    </row>
    <row r="839" spans="1:12" x14ac:dyDescent="0.3">
      <c r="A839" s="28" t="s">
        <v>166</v>
      </c>
      <c r="B839" s="36" t="s">
        <v>166</v>
      </c>
      <c r="C839" s="36" t="s">
        <v>1767</v>
      </c>
      <c r="D839" s="30" t="s">
        <v>166</v>
      </c>
      <c r="E839" s="37" t="s">
        <v>166</v>
      </c>
      <c r="F839" s="44" t="s">
        <v>166</v>
      </c>
      <c r="G839" s="33" t="s">
        <v>166</v>
      </c>
      <c r="H839" s="33" t="s">
        <v>166</v>
      </c>
      <c r="I839" s="30"/>
      <c r="J839" s="18" t="s">
        <v>166</v>
      </c>
      <c r="K839" s="36" t="s">
        <v>166</v>
      </c>
      <c r="L839" s="21"/>
    </row>
    <row r="840" spans="1:12" x14ac:dyDescent="0.3">
      <c r="A840" s="28" t="s">
        <v>166</v>
      </c>
      <c r="B840" s="36" t="s">
        <v>166</v>
      </c>
      <c r="C840" s="36" t="s">
        <v>1767</v>
      </c>
      <c r="D840" s="30" t="s">
        <v>166</v>
      </c>
      <c r="E840" s="37" t="s">
        <v>166</v>
      </c>
      <c r="F840" s="44" t="s">
        <v>166</v>
      </c>
      <c r="G840" s="33" t="s">
        <v>166</v>
      </c>
      <c r="H840" s="33" t="s">
        <v>166</v>
      </c>
      <c r="I840" s="30"/>
      <c r="J840" s="18" t="s">
        <v>166</v>
      </c>
      <c r="K840" s="36" t="s">
        <v>166</v>
      </c>
      <c r="L840" s="21"/>
    </row>
    <row r="841" spans="1:12" x14ac:dyDescent="0.3">
      <c r="A841" s="28" t="s">
        <v>166</v>
      </c>
      <c r="B841" s="36" t="s">
        <v>166</v>
      </c>
      <c r="C841" s="36" t="s">
        <v>1767</v>
      </c>
      <c r="D841" s="30" t="s">
        <v>166</v>
      </c>
      <c r="E841" s="37" t="s">
        <v>166</v>
      </c>
      <c r="F841" s="44" t="s">
        <v>166</v>
      </c>
      <c r="G841" s="33" t="s">
        <v>166</v>
      </c>
      <c r="H841" s="33" t="s">
        <v>166</v>
      </c>
      <c r="I841" s="30"/>
      <c r="J841" s="18" t="s">
        <v>166</v>
      </c>
      <c r="K841" s="36" t="s">
        <v>166</v>
      </c>
      <c r="L841" s="21"/>
    </row>
    <row r="842" spans="1:12" x14ac:dyDescent="0.3">
      <c r="A842" s="28" t="s">
        <v>166</v>
      </c>
      <c r="B842" s="36" t="s">
        <v>166</v>
      </c>
      <c r="C842" s="36" t="s">
        <v>1767</v>
      </c>
      <c r="D842" s="30" t="s">
        <v>166</v>
      </c>
      <c r="E842" s="37" t="s">
        <v>166</v>
      </c>
      <c r="F842" s="44" t="s">
        <v>166</v>
      </c>
      <c r="G842" s="33" t="s">
        <v>166</v>
      </c>
      <c r="H842" s="33" t="s">
        <v>166</v>
      </c>
      <c r="I842" s="30"/>
      <c r="J842" s="18" t="s">
        <v>166</v>
      </c>
      <c r="K842" s="36" t="s">
        <v>166</v>
      </c>
      <c r="L842" s="21"/>
    </row>
    <row r="843" spans="1:12" x14ac:dyDescent="0.3">
      <c r="A843" s="28" t="s">
        <v>166</v>
      </c>
      <c r="B843" s="36" t="s">
        <v>166</v>
      </c>
      <c r="C843" s="36" t="s">
        <v>1767</v>
      </c>
      <c r="D843" s="30" t="s">
        <v>166</v>
      </c>
      <c r="E843" s="37" t="s">
        <v>166</v>
      </c>
      <c r="F843" s="44" t="s">
        <v>166</v>
      </c>
      <c r="G843" s="33" t="s">
        <v>166</v>
      </c>
      <c r="H843" s="33" t="s">
        <v>166</v>
      </c>
      <c r="I843" s="30"/>
      <c r="J843" s="18" t="s">
        <v>166</v>
      </c>
      <c r="K843" s="36" t="s">
        <v>166</v>
      </c>
      <c r="L843" s="21"/>
    </row>
    <row r="844" spans="1:12" x14ac:dyDescent="0.3">
      <c r="A844" s="28" t="s">
        <v>166</v>
      </c>
      <c r="B844" s="36" t="s">
        <v>166</v>
      </c>
      <c r="C844" s="36" t="s">
        <v>1767</v>
      </c>
      <c r="D844" s="30" t="s">
        <v>166</v>
      </c>
      <c r="E844" s="37" t="s">
        <v>166</v>
      </c>
      <c r="F844" s="44" t="s">
        <v>166</v>
      </c>
      <c r="G844" s="33" t="s">
        <v>166</v>
      </c>
      <c r="H844" s="33" t="s">
        <v>166</v>
      </c>
      <c r="I844" s="30"/>
      <c r="J844" s="18" t="s">
        <v>166</v>
      </c>
      <c r="K844" s="36" t="s">
        <v>166</v>
      </c>
      <c r="L844" s="21"/>
    </row>
    <row r="845" spans="1:12" x14ac:dyDescent="0.3">
      <c r="A845" s="28" t="s">
        <v>166</v>
      </c>
      <c r="B845" s="36" t="s">
        <v>166</v>
      </c>
      <c r="C845" s="36" t="s">
        <v>1767</v>
      </c>
      <c r="D845" s="30" t="s">
        <v>166</v>
      </c>
      <c r="E845" s="37" t="s">
        <v>166</v>
      </c>
      <c r="F845" s="44" t="s">
        <v>166</v>
      </c>
      <c r="G845" s="33" t="s">
        <v>166</v>
      </c>
      <c r="H845" s="33" t="s">
        <v>166</v>
      </c>
      <c r="I845" s="30"/>
      <c r="J845" s="18" t="s">
        <v>166</v>
      </c>
      <c r="K845" s="36" t="s">
        <v>166</v>
      </c>
      <c r="L845" s="21"/>
    </row>
    <row r="846" spans="1:12" x14ac:dyDescent="0.3">
      <c r="A846" s="28" t="s">
        <v>166</v>
      </c>
      <c r="B846" s="36" t="s">
        <v>166</v>
      </c>
      <c r="C846" s="36" t="s">
        <v>1767</v>
      </c>
      <c r="D846" s="30" t="s">
        <v>166</v>
      </c>
      <c r="E846" s="37" t="s">
        <v>166</v>
      </c>
      <c r="F846" s="44" t="s">
        <v>166</v>
      </c>
      <c r="G846" s="33" t="s">
        <v>166</v>
      </c>
      <c r="H846" s="33" t="s">
        <v>166</v>
      </c>
      <c r="I846" s="30"/>
      <c r="J846" s="18" t="s">
        <v>166</v>
      </c>
      <c r="K846" s="36" t="s">
        <v>166</v>
      </c>
      <c r="L846" s="21"/>
    </row>
    <row r="847" spans="1:12" x14ac:dyDescent="0.3">
      <c r="A847" s="28" t="s">
        <v>166</v>
      </c>
      <c r="B847" s="36" t="s">
        <v>166</v>
      </c>
      <c r="C847" s="36" t="s">
        <v>1767</v>
      </c>
      <c r="D847" s="30" t="s">
        <v>166</v>
      </c>
      <c r="E847" s="37" t="s">
        <v>166</v>
      </c>
      <c r="F847" s="44" t="s">
        <v>166</v>
      </c>
      <c r="G847" s="33" t="s">
        <v>166</v>
      </c>
      <c r="H847" s="33" t="s">
        <v>166</v>
      </c>
      <c r="I847" s="30"/>
      <c r="J847" s="18" t="s">
        <v>166</v>
      </c>
      <c r="K847" s="36" t="s">
        <v>166</v>
      </c>
      <c r="L847" s="21"/>
    </row>
    <row r="848" spans="1:12" x14ac:dyDescent="0.3">
      <c r="A848" s="28" t="s">
        <v>166</v>
      </c>
      <c r="B848" s="36" t="s">
        <v>166</v>
      </c>
      <c r="C848" s="36" t="s">
        <v>1767</v>
      </c>
      <c r="D848" s="30" t="s">
        <v>166</v>
      </c>
      <c r="E848" s="37" t="s">
        <v>166</v>
      </c>
      <c r="F848" s="44" t="s">
        <v>166</v>
      </c>
      <c r="G848" s="33" t="s">
        <v>166</v>
      </c>
      <c r="H848" s="33" t="s">
        <v>166</v>
      </c>
      <c r="I848" s="30"/>
      <c r="J848" s="18" t="s">
        <v>166</v>
      </c>
      <c r="K848" s="36" t="s">
        <v>166</v>
      </c>
      <c r="L848" s="21"/>
    </row>
    <row r="849" spans="1:12" x14ac:dyDescent="0.3">
      <c r="A849" s="28" t="s">
        <v>166</v>
      </c>
      <c r="B849" s="36" t="s">
        <v>166</v>
      </c>
      <c r="C849" s="36" t="s">
        <v>1767</v>
      </c>
      <c r="D849" s="30" t="s">
        <v>166</v>
      </c>
      <c r="E849" s="37" t="s">
        <v>166</v>
      </c>
      <c r="F849" s="44" t="s">
        <v>166</v>
      </c>
      <c r="G849" s="33" t="s">
        <v>166</v>
      </c>
      <c r="H849" s="33" t="s">
        <v>166</v>
      </c>
      <c r="I849" s="30"/>
      <c r="J849" s="18" t="s">
        <v>166</v>
      </c>
      <c r="K849" s="36" t="s">
        <v>166</v>
      </c>
      <c r="L849" s="21"/>
    </row>
    <row r="850" spans="1:12" x14ac:dyDescent="0.3">
      <c r="A850" s="28" t="s">
        <v>166</v>
      </c>
      <c r="B850" s="36" t="s">
        <v>166</v>
      </c>
      <c r="C850" s="36" t="s">
        <v>1767</v>
      </c>
      <c r="D850" s="30" t="s">
        <v>166</v>
      </c>
      <c r="E850" s="37" t="s">
        <v>166</v>
      </c>
      <c r="F850" s="44" t="s">
        <v>166</v>
      </c>
      <c r="G850" s="33" t="s">
        <v>166</v>
      </c>
      <c r="H850" s="33" t="s">
        <v>166</v>
      </c>
      <c r="I850" s="30"/>
      <c r="J850" s="18" t="s">
        <v>166</v>
      </c>
      <c r="K850" s="36" t="s">
        <v>166</v>
      </c>
      <c r="L850" s="21"/>
    </row>
    <row r="851" spans="1:12" x14ac:dyDescent="0.3">
      <c r="A851" s="28" t="s">
        <v>166</v>
      </c>
      <c r="B851" s="36" t="s">
        <v>166</v>
      </c>
      <c r="C851" s="36" t="s">
        <v>1767</v>
      </c>
      <c r="D851" s="30" t="s">
        <v>166</v>
      </c>
      <c r="E851" s="37" t="s">
        <v>166</v>
      </c>
      <c r="F851" s="44" t="s">
        <v>166</v>
      </c>
      <c r="G851" s="33" t="s">
        <v>166</v>
      </c>
      <c r="H851" s="33" t="s">
        <v>166</v>
      </c>
      <c r="I851" s="30"/>
      <c r="J851" s="18" t="s">
        <v>166</v>
      </c>
      <c r="K851" s="36" t="s">
        <v>166</v>
      </c>
      <c r="L851" s="21"/>
    </row>
    <row r="852" spans="1:12" x14ac:dyDescent="0.3">
      <c r="A852" s="28" t="s">
        <v>166</v>
      </c>
      <c r="B852" s="36" t="s">
        <v>166</v>
      </c>
      <c r="C852" s="36" t="s">
        <v>1767</v>
      </c>
      <c r="D852" s="30" t="s">
        <v>166</v>
      </c>
      <c r="E852" s="37" t="s">
        <v>166</v>
      </c>
      <c r="F852" s="44" t="s">
        <v>166</v>
      </c>
      <c r="G852" s="33" t="s">
        <v>166</v>
      </c>
      <c r="H852" s="33" t="s">
        <v>166</v>
      </c>
      <c r="I852" s="30"/>
      <c r="J852" s="18" t="s">
        <v>166</v>
      </c>
      <c r="K852" s="36" t="s">
        <v>166</v>
      </c>
      <c r="L852" s="21"/>
    </row>
    <row r="853" spans="1:12" x14ac:dyDescent="0.3">
      <c r="A853" s="28" t="s">
        <v>166</v>
      </c>
      <c r="B853" s="36" t="s">
        <v>166</v>
      </c>
      <c r="C853" s="36" t="s">
        <v>1767</v>
      </c>
      <c r="D853" s="30" t="s">
        <v>166</v>
      </c>
      <c r="E853" s="37" t="s">
        <v>166</v>
      </c>
      <c r="F853" s="44" t="s">
        <v>166</v>
      </c>
      <c r="G853" s="33" t="s">
        <v>166</v>
      </c>
      <c r="H853" s="33" t="s">
        <v>166</v>
      </c>
      <c r="I853" s="30"/>
      <c r="J853" s="18" t="s">
        <v>166</v>
      </c>
      <c r="K853" s="36" t="s">
        <v>166</v>
      </c>
      <c r="L853" s="21"/>
    </row>
    <row r="854" spans="1:12" x14ac:dyDescent="0.3">
      <c r="A854" s="28" t="s">
        <v>166</v>
      </c>
      <c r="B854" s="36" t="s">
        <v>166</v>
      </c>
      <c r="C854" s="36" t="s">
        <v>1767</v>
      </c>
      <c r="D854" s="30" t="s">
        <v>166</v>
      </c>
      <c r="E854" s="37" t="s">
        <v>166</v>
      </c>
      <c r="F854" s="44" t="s">
        <v>166</v>
      </c>
      <c r="G854" s="33" t="s">
        <v>166</v>
      </c>
      <c r="H854" s="33" t="s">
        <v>166</v>
      </c>
      <c r="I854" s="30"/>
      <c r="J854" s="18" t="s">
        <v>166</v>
      </c>
      <c r="K854" s="36" t="s">
        <v>166</v>
      </c>
      <c r="L854" s="21"/>
    </row>
    <row r="855" spans="1:12" x14ac:dyDescent="0.3">
      <c r="A855" s="28" t="s">
        <v>166</v>
      </c>
      <c r="B855" s="36" t="s">
        <v>166</v>
      </c>
      <c r="C855" s="36" t="s">
        <v>1767</v>
      </c>
      <c r="D855" s="30" t="s">
        <v>166</v>
      </c>
      <c r="E855" s="37" t="s">
        <v>166</v>
      </c>
      <c r="F855" s="44" t="s">
        <v>166</v>
      </c>
      <c r="G855" s="33" t="s">
        <v>166</v>
      </c>
      <c r="H855" s="33" t="s">
        <v>166</v>
      </c>
      <c r="I855" s="30"/>
      <c r="J855" s="18" t="s">
        <v>166</v>
      </c>
      <c r="K855" s="36" t="s">
        <v>166</v>
      </c>
      <c r="L855" s="21"/>
    </row>
    <row r="856" spans="1:12" x14ac:dyDescent="0.3">
      <c r="A856" s="28" t="s">
        <v>166</v>
      </c>
      <c r="B856" s="36" t="s">
        <v>166</v>
      </c>
      <c r="C856" s="36" t="s">
        <v>1767</v>
      </c>
      <c r="D856" s="30" t="s">
        <v>166</v>
      </c>
      <c r="E856" s="37" t="s">
        <v>166</v>
      </c>
      <c r="F856" s="44" t="s">
        <v>166</v>
      </c>
      <c r="G856" s="33" t="s">
        <v>166</v>
      </c>
      <c r="H856" s="33" t="s">
        <v>166</v>
      </c>
      <c r="I856" s="30"/>
      <c r="J856" s="18" t="s">
        <v>166</v>
      </c>
      <c r="K856" s="36" t="s">
        <v>166</v>
      </c>
      <c r="L856" s="21"/>
    </row>
    <row r="857" spans="1:12" x14ac:dyDescent="0.3">
      <c r="A857" s="28" t="s">
        <v>166</v>
      </c>
      <c r="B857" s="36" t="s">
        <v>166</v>
      </c>
      <c r="C857" s="36" t="s">
        <v>1767</v>
      </c>
      <c r="D857" s="30" t="s">
        <v>166</v>
      </c>
      <c r="E857" s="37" t="s">
        <v>166</v>
      </c>
      <c r="F857" s="44" t="s">
        <v>166</v>
      </c>
      <c r="G857" s="33" t="s">
        <v>166</v>
      </c>
      <c r="H857" s="33" t="s">
        <v>166</v>
      </c>
      <c r="I857" s="30"/>
      <c r="J857" s="18" t="s">
        <v>166</v>
      </c>
      <c r="K857" s="36" t="s">
        <v>166</v>
      </c>
      <c r="L857" s="21"/>
    </row>
    <row r="858" spans="1:12" x14ac:dyDescent="0.3">
      <c r="A858" s="28" t="s">
        <v>166</v>
      </c>
      <c r="B858" s="36" t="s">
        <v>166</v>
      </c>
      <c r="C858" s="36" t="s">
        <v>1767</v>
      </c>
      <c r="D858" s="30" t="s">
        <v>166</v>
      </c>
      <c r="E858" s="37" t="s">
        <v>166</v>
      </c>
      <c r="F858" s="44" t="s">
        <v>166</v>
      </c>
      <c r="G858" s="33" t="s">
        <v>166</v>
      </c>
      <c r="H858" s="33" t="s">
        <v>166</v>
      </c>
      <c r="I858" s="30"/>
      <c r="J858" s="18" t="s">
        <v>166</v>
      </c>
      <c r="K858" s="36" t="s">
        <v>166</v>
      </c>
      <c r="L858" s="21"/>
    </row>
    <row r="859" spans="1:12" x14ac:dyDescent="0.3">
      <c r="A859" s="28" t="s">
        <v>166</v>
      </c>
      <c r="B859" s="36" t="s">
        <v>166</v>
      </c>
      <c r="C859" s="36" t="s">
        <v>1767</v>
      </c>
      <c r="D859" s="30" t="s">
        <v>166</v>
      </c>
      <c r="E859" s="37" t="s">
        <v>166</v>
      </c>
      <c r="F859" s="44" t="s">
        <v>166</v>
      </c>
      <c r="G859" s="33" t="s">
        <v>166</v>
      </c>
      <c r="H859" s="33" t="s">
        <v>166</v>
      </c>
      <c r="I859" s="30"/>
      <c r="J859" s="18" t="s">
        <v>166</v>
      </c>
      <c r="K859" s="36" t="s">
        <v>166</v>
      </c>
      <c r="L859" s="21"/>
    </row>
    <row r="860" spans="1:12" x14ac:dyDescent="0.3">
      <c r="A860" s="28" t="s">
        <v>166</v>
      </c>
      <c r="B860" s="36" t="s">
        <v>166</v>
      </c>
      <c r="C860" s="36" t="s">
        <v>1767</v>
      </c>
      <c r="D860" s="30" t="s">
        <v>166</v>
      </c>
      <c r="E860" s="37" t="s">
        <v>166</v>
      </c>
      <c r="F860" s="44" t="s">
        <v>166</v>
      </c>
      <c r="G860" s="33" t="s">
        <v>166</v>
      </c>
      <c r="H860" s="33" t="s">
        <v>166</v>
      </c>
      <c r="I860" s="30"/>
      <c r="J860" s="18" t="s">
        <v>166</v>
      </c>
      <c r="K860" s="36" t="s">
        <v>166</v>
      </c>
      <c r="L860" s="21"/>
    </row>
    <row r="861" spans="1:12" x14ac:dyDescent="0.3">
      <c r="A861" s="28" t="s">
        <v>166</v>
      </c>
      <c r="B861" s="36" t="s">
        <v>166</v>
      </c>
      <c r="C861" s="36" t="s">
        <v>1767</v>
      </c>
      <c r="D861" s="30" t="s">
        <v>166</v>
      </c>
      <c r="E861" s="37" t="s">
        <v>166</v>
      </c>
      <c r="F861" s="44" t="s">
        <v>166</v>
      </c>
      <c r="G861" s="33" t="s">
        <v>166</v>
      </c>
      <c r="H861" s="33" t="s">
        <v>166</v>
      </c>
      <c r="I861" s="30"/>
      <c r="J861" s="18" t="s">
        <v>166</v>
      </c>
      <c r="K861" s="36" t="s">
        <v>166</v>
      </c>
      <c r="L861" s="21"/>
    </row>
    <row r="862" spans="1:12" x14ac:dyDescent="0.3">
      <c r="A862" s="28" t="s">
        <v>166</v>
      </c>
      <c r="B862" s="36" t="s">
        <v>166</v>
      </c>
      <c r="C862" s="36" t="s">
        <v>1767</v>
      </c>
      <c r="D862" s="30" t="s">
        <v>166</v>
      </c>
      <c r="E862" s="37" t="s">
        <v>166</v>
      </c>
      <c r="F862" s="44" t="s">
        <v>166</v>
      </c>
      <c r="G862" s="33" t="s">
        <v>166</v>
      </c>
      <c r="H862" s="33" t="s">
        <v>166</v>
      </c>
      <c r="I862" s="30"/>
      <c r="J862" s="18" t="s">
        <v>166</v>
      </c>
      <c r="K862" s="36" t="s">
        <v>166</v>
      </c>
      <c r="L862" s="21"/>
    </row>
    <row r="863" spans="1:12" x14ac:dyDescent="0.3">
      <c r="A863" s="28" t="s">
        <v>166</v>
      </c>
      <c r="B863" s="36" t="s">
        <v>166</v>
      </c>
      <c r="C863" s="36" t="s">
        <v>1767</v>
      </c>
      <c r="D863" s="30" t="s">
        <v>166</v>
      </c>
      <c r="E863" s="37" t="s">
        <v>166</v>
      </c>
      <c r="F863" s="44" t="s">
        <v>166</v>
      </c>
      <c r="G863" s="33" t="s">
        <v>166</v>
      </c>
      <c r="H863" s="33" t="s">
        <v>166</v>
      </c>
      <c r="I863" s="30"/>
      <c r="J863" s="18" t="s">
        <v>166</v>
      </c>
      <c r="K863" s="36" t="s">
        <v>166</v>
      </c>
      <c r="L863" s="21"/>
    </row>
    <row r="864" spans="1:12" x14ac:dyDescent="0.3">
      <c r="A864" s="28" t="s">
        <v>166</v>
      </c>
      <c r="B864" s="36" t="s">
        <v>166</v>
      </c>
      <c r="C864" s="36" t="s">
        <v>1767</v>
      </c>
      <c r="D864" s="30" t="s">
        <v>166</v>
      </c>
      <c r="E864" s="37" t="s">
        <v>166</v>
      </c>
      <c r="F864" s="44" t="s">
        <v>166</v>
      </c>
      <c r="G864" s="33" t="s">
        <v>166</v>
      </c>
      <c r="H864" s="33" t="s">
        <v>166</v>
      </c>
      <c r="I864" s="30"/>
      <c r="J864" s="18" t="s">
        <v>166</v>
      </c>
      <c r="K864" s="36" t="s">
        <v>166</v>
      </c>
      <c r="L864" s="21"/>
    </row>
    <row r="865" spans="1:12" x14ac:dyDescent="0.3">
      <c r="A865" s="28" t="s">
        <v>166</v>
      </c>
      <c r="B865" s="36" t="s">
        <v>166</v>
      </c>
      <c r="C865" s="36" t="s">
        <v>1767</v>
      </c>
      <c r="D865" s="30" t="s">
        <v>166</v>
      </c>
      <c r="E865" s="37" t="s">
        <v>166</v>
      </c>
      <c r="F865" s="44" t="s">
        <v>166</v>
      </c>
      <c r="G865" s="33" t="s">
        <v>166</v>
      </c>
      <c r="H865" s="33" t="s">
        <v>166</v>
      </c>
      <c r="I865" s="30"/>
      <c r="J865" s="18" t="s">
        <v>166</v>
      </c>
      <c r="K865" s="36" t="s">
        <v>166</v>
      </c>
      <c r="L865" s="21"/>
    </row>
    <row r="866" spans="1:12" x14ac:dyDescent="0.3">
      <c r="A866" s="28" t="s">
        <v>166</v>
      </c>
      <c r="B866" s="36" t="s">
        <v>166</v>
      </c>
      <c r="C866" s="36" t="s">
        <v>1767</v>
      </c>
      <c r="D866" s="30" t="s">
        <v>166</v>
      </c>
      <c r="E866" s="37" t="s">
        <v>166</v>
      </c>
      <c r="F866" s="44" t="s">
        <v>166</v>
      </c>
      <c r="G866" s="33" t="s">
        <v>166</v>
      </c>
      <c r="H866" s="33" t="s">
        <v>166</v>
      </c>
      <c r="I866" s="30"/>
      <c r="J866" s="18" t="s">
        <v>166</v>
      </c>
      <c r="K866" s="36" t="s">
        <v>166</v>
      </c>
      <c r="L866" s="21"/>
    </row>
    <row r="867" spans="1:12" x14ac:dyDescent="0.3">
      <c r="A867" s="28" t="s">
        <v>166</v>
      </c>
      <c r="B867" s="36" t="s">
        <v>166</v>
      </c>
      <c r="C867" s="36" t="s">
        <v>1767</v>
      </c>
      <c r="D867" s="30" t="s">
        <v>166</v>
      </c>
      <c r="E867" s="37" t="s">
        <v>166</v>
      </c>
      <c r="F867" s="44" t="s">
        <v>166</v>
      </c>
      <c r="G867" s="33" t="s">
        <v>166</v>
      </c>
      <c r="H867" s="33" t="s">
        <v>166</v>
      </c>
      <c r="I867" s="30"/>
      <c r="J867" s="18" t="s">
        <v>166</v>
      </c>
      <c r="K867" s="36" t="s">
        <v>166</v>
      </c>
      <c r="L867" s="21"/>
    </row>
    <row r="868" spans="1:12" x14ac:dyDescent="0.3">
      <c r="A868" s="28" t="s">
        <v>166</v>
      </c>
      <c r="B868" s="36" t="s">
        <v>166</v>
      </c>
      <c r="C868" s="36" t="s">
        <v>1767</v>
      </c>
      <c r="D868" s="30" t="s">
        <v>166</v>
      </c>
      <c r="E868" s="37" t="s">
        <v>166</v>
      </c>
      <c r="F868" s="44" t="s">
        <v>166</v>
      </c>
      <c r="G868" s="33" t="s">
        <v>166</v>
      </c>
      <c r="H868" s="33" t="s">
        <v>166</v>
      </c>
      <c r="I868" s="30"/>
      <c r="J868" s="18" t="s">
        <v>166</v>
      </c>
      <c r="K868" s="36" t="s">
        <v>166</v>
      </c>
      <c r="L868" s="21"/>
    </row>
    <row r="869" spans="1:12" x14ac:dyDescent="0.3">
      <c r="A869" s="28" t="s">
        <v>166</v>
      </c>
      <c r="B869" s="36" t="s">
        <v>166</v>
      </c>
      <c r="C869" s="36" t="s">
        <v>1767</v>
      </c>
      <c r="D869" s="30" t="s">
        <v>166</v>
      </c>
      <c r="E869" s="37" t="s">
        <v>166</v>
      </c>
      <c r="F869" s="44" t="s">
        <v>166</v>
      </c>
      <c r="G869" s="33" t="s">
        <v>166</v>
      </c>
      <c r="H869" s="33" t="s">
        <v>166</v>
      </c>
      <c r="I869" s="30"/>
      <c r="J869" s="18" t="s">
        <v>166</v>
      </c>
      <c r="K869" s="36" t="s">
        <v>166</v>
      </c>
      <c r="L869" s="21"/>
    </row>
    <row r="870" spans="1:12" x14ac:dyDescent="0.3">
      <c r="A870" s="28" t="s">
        <v>166</v>
      </c>
      <c r="B870" s="36" t="s">
        <v>166</v>
      </c>
      <c r="C870" s="36" t="s">
        <v>1767</v>
      </c>
      <c r="D870" s="30" t="s">
        <v>166</v>
      </c>
      <c r="E870" s="37" t="s">
        <v>166</v>
      </c>
      <c r="F870" s="44" t="s">
        <v>166</v>
      </c>
      <c r="G870" s="33" t="s">
        <v>166</v>
      </c>
      <c r="H870" s="33" t="s">
        <v>166</v>
      </c>
      <c r="I870" s="30"/>
      <c r="J870" s="18" t="s">
        <v>166</v>
      </c>
      <c r="K870" s="36" t="s">
        <v>166</v>
      </c>
      <c r="L870" s="21"/>
    </row>
    <row r="871" spans="1:12" x14ac:dyDescent="0.3">
      <c r="A871" s="28" t="s">
        <v>166</v>
      </c>
      <c r="B871" s="36" t="s">
        <v>166</v>
      </c>
      <c r="C871" s="36" t="s">
        <v>1767</v>
      </c>
      <c r="D871" s="30" t="s">
        <v>166</v>
      </c>
      <c r="E871" s="37" t="s">
        <v>166</v>
      </c>
      <c r="F871" s="44" t="s">
        <v>166</v>
      </c>
      <c r="G871" s="33" t="s">
        <v>166</v>
      </c>
      <c r="H871" s="33" t="s">
        <v>166</v>
      </c>
      <c r="I871" s="30"/>
      <c r="J871" s="18" t="s">
        <v>166</v>
      </c>
      <c r="K871" s="36" t="s">
        <v>166</v>
      </c>
      <c r="L871" s="21"/>
    </row>
    <row r="872" spans="1:12" x14ac:dyDescent="0.3">
      <c r="A872" s="28" t="s">
        <v>166</v>
      </c>
      <c r="B872" s="36" t="s">
        <v>166</v>
      </c>
      <c r="C872" s="36" t="s">
        <v>1767</v>
      </c>
      <c r="D872" s="30" t="s">
        <v>166</v>
      </c>
      <c r="E872" s="37" t="s">
        <v>166</v>
      </c>
      <c r="F872" s="44" t="s">
        <v>166</v>
      </c>
      <c r="G872" s="33" t="s">
        <v>166</v>
      </c>
      <c r="H872" s="33" t="s">
        <v>166</v>
      </c>
      <c r="I872" s="30"/>
      <c r="J872" s="18" t="s">
        <v>166</v>
      </c>
      <c r="K872" s="36" t="s">
        <v>166</v>
      </c>
      <c r="L872" s="21"/>
    </row>
    <row r="873" spans="1:12" x14ac:dyDescent="0.3">
      <c r="A873" s="28" t="s">
        <v>166</v>
      </c>
      <c r="B873" s="36" t="s">
        <v>166</v>
      </c>
      <c r="C873" s="36" t="s">
        <v>1767</v>
      </c>
      <c r="D873" s="30" t="s">
        <v>166</v>
      </c>
      <c r="E873" s="37" t="s">
        <v>166</v>
      </c>
      <c r="F873" s="44" t="s">
        <v>166</v>
      </c>
      <c r="G873" s="33" t="s">
        <v>166</v>
      </c>
      <c r="H873" s="33" t="s">
        <v>166</v>
      </c>
      <c r="I873" s="30"/>
      <c r="J873" s="18" t="s">
        <v>166</v>
      </c>
      <c r="K873" s="36" t="s">
        <v>166</v>
      </c>
      <c r="L873" s="21"/>
    </row>
    <row r="874" spans="1:12" x14ac:dyDescent="0.3">
      <c r="A874" s="28" t="s">
        <v>166</v>
      </c>
      <c r="B874" s="36" t="s">
        <v>166</v>
      </c>
      <c r="C874" s="36" t="s">
        <v>1767</v>
      </c>
      <c r="D874" s="30" t="s">
        <v>166</v>
      </c>
      <c r="E874" s="37" t="s">
        <v>166</v>
      </c>
      <c r="F874" s="44" t="s">
        <v>166</v>
      </c>
      <c r="G874" s="33" t="s">
        <v>166</v>
      </c>
      <c r="H874" s="33" t="s">
        <v>166</v>
      </c>
      <c r="I874" s="30"/>
      <c r="J874" s="18" t="s">
        <v>166</v>
      </c>
      <c r="K874" s="36" t="s">
        <v>166</v>
      </c>
      <c r="L874" s="21"/>
    </row>
    <row r="875" spans="1:12" x14ac:dyDescent="0.3">
      <c r="A875" s="28" t="s">
        <v>166</v>
      </c>
      <c r="B875" s="36" t="s">
        <v>166</v>
      </c>
      <c r="C875" s="36" t="s">
        <v>1767</v>
      </c>
      <c r="D875" s="30" t="s">
        <v>166</v>
      </c>
      <c r="E875" s="37" t="s">
        <v>166</v>
      </c>
      <c r="F875" s="44" t="s">
        <v>166</v>
      </c>
      <c r="G875" s="33" t="s">
        <v>166</v>
      </c>
      <c r="H875" s="33" t="s">
        <v>166</v>
      </c>
      <c r="I875" s="30"/>
      <c r="J875" s="18" t="s">
        <v>166</v>
      </c>
      <c r="K875" s="36" t="s">
        <v>166</v>
      </c>
      <c r="L875" s="21"/>
    </row>
    <row r="876" spans="1:12" x14ac:dyDescent="0.3">
      <c r="A876" s="28" t="s">
        <v>166</v>
      </c>
      <c r="B876" s="36" t="s">
        <v>166</v>
      </c>
      <c r="C876" s="36" t="s">
        <v>1767</v>
      </c>
      <c r="D876" s="30" t="s">
        <v>166</v>
      </c>
      <c r="E876" s="37" t="s">
        <v>166</v>
      </c>
      <c r="F876" s="44" t="s">
        <v>166</v>
      </c>
      <c r="G876" s="33" t="s">
        <v>166</v>
      </c>
      <c r="H876" s="33" t="s">
        <v>166</v>
      </c>
      <c r="I876" s="30"/>
      <c r="J876" s="18" t="s">
        <v>166</v>
      </c>
      <c r="K876" s="36" t="s">
        <v>166</v>
      </c>
      <c r="L876" s="21"/>
    </row>
    <row r="877" spans="1:12" x14ac:dyDescent="0.3">
      <c r="A877" s="28" t="s">
        <v>166</v>
      </c>
      <c r="B877" s="36" t="s">
        <v>166</v>
      </c>
      <c r="C877" s="36" t="s">
        <v>1767</v>
      </c>
      <c r="D877" s="30" t="s">
        <v>166</v>
      </c>
      <c r="E877" s="37" t="s">
        <v>166</v>
      </c>
      <c r="F877" s="44" t="s">
        <v>166</v>
      </c>
      <c r="G877" s="33" t="s">
        <v>166</v>
      </c>
      <c r="H877" s="33" t="s">
        <v>166</v>
      </c>
      <c r="I877" s="30"/>
      <c r="J877" s="18" t="s">
        <v>166</v>
      </c>
      <c r="K877" s="36" t="s">
        <v>166</v>
      </c>
      <c r="L877" s="21"/>
    </row>
    <row r="878" spans="1:12" x14ac:dyDescent="0.3">
      <c r="A878" s="28" t="s">
        <v>166</v>
      </c>
      <c r="B878" s="36" t="s">
        <v>166</v>
      </c>
      <c r="C878" s="36" t="s">
        <v>1767</v>
      </c>
      <c r="D878" s="30" t="s">
        <v>166</v>
      </c>
      <c r="E878" s="37" t="s">
        <v>166</v>
      </c>
      <c r="F878" s="44" t="s">
        <v>166</v>
      </c>
      <c r="G878" s="33" t="s">
        <v>166</v>
      </c>
      <c r="H878" s="33" t="s">
        <v>166</v>
      </c>
      <c r="I878" s="30"/>
      <c r="J878" s="18" t="s">
        <v>166</v>
      </c>
      <c r="K878" s="36" t="s">
        <v>166</v>
      </c>
      <c r="L878" s="21"/>
    </row>
    <row r="879" spans="1:12" x14ac:dyDescent="0.3">
      <c r="A879" s="28" t="s">
        <v>166</v>
      </c>
      <c r="B879" s="36" t="s">
        <v>166</v>
      </c>
      <c r="C879" s="36" t="s">
        <v>1767</v>
      </c>
      <c r="D879" s="30" t="s">
        <v>166</v>
      </c>
      <c r="E879" s="37" t="s">
        <v>166</v>
      </c>
      <c r="F879" s="44" t="s">
        <v>166</v>
      </c>
      <c r="G879" s="33" t="s">
        <v>166</v>
      </c>
      <c r="H879" s="33" t="s">
        <v>166</v>
      </c>
      <c r="I879" s="30"/>
      <c r="J879" s="18" t="s">
        <v>166</v>
      </c>
      <c r="K879" s="36" t="s">
        <v>166</v>
      </c>
      <c r="L879" s="21"/>
    </row>
    <row r="880" spans="1:12" x14ac:dyDescent="0.3">
      <c r="A880" s="28" t="s">
        <v>166</v>
      </c>
      <c r="B880" s="36" t="s">
        <v>166</v>
      </c>
      <c r="C880" s="36" t="s">
        <v>1767</v>
      </c>
      <c r="D880" s="30" t="s">
        <v>166</v>
      </c>
      <c r="E880" s="37" t="s">
        <v>166</v>
      </c>
      <c r="F880" s="44" t="s">
        <v>166</v>
      </c>
      <c r="G880" s="33" t="s">
        <v>166</v>
      </c>
      <c r="H880" s="33" t="s">
        <v>166</v>
      </c>
      <c r="I880" s="30"/>
      <c r="J880" s="18" t="s">
        <v>166</v>
      </c>
      <c r="K880" s="36" t="s">
        <v>166</v>
      </c>
      <c r="L880" s="21"/>
    </row>
    <row r="881" spans="1:12" x14ac:dyDescent="0.3">
      <c r="A881" s="28" t="s">
        <v>166</v>
      </c>
      <c r="B881" s="36" t="s">
        <v>166</v>
      </c>
      <c r="C881" s="36" t="s">
        <v>1767</v>
      </c>
      <c r="D881" s="30" t="s">
        <v>166</v>
      </c>
      <c r="E881" s="37" t="s">
        <v>166</v>
      </c>
      <c r="F881" s="44" t="s">
        <v>166</v>
      </c>
      <c r="G881" s="33" t="s">
        <v>166</v>
      </c>
      <c r="H881" s="33" t="s">
        <v>166</v>
      </c>
      <c r="I881" s="30"/>
      <c r="J881" s="18" t="s">
        <v>166</v>
      </c>
      <c r="K881" s="36" t="s">
        <v>166</v>
      </c>
      <c r="L881" s="21"/>
    </row>
    <row r="882" spans="1:12" x14ac:dyDescent="0.3">
      <c r="A882" s="28" t="s">
        <v>166</v>
      </c>
      <c r="B882" s="36" t="s">
        <v>166</v>
      </c>
      <c r="C882" s="36" t="s">
        <v>1767</v>
      </c>
      <c r="D882" s="30" t="s">
        <v>166</v>
      </c>
      <c r="E882" s="37" t="s">
        <v>166</v>
      </c>
      <c r="F882" s="44" t="s">
        <v>166</v>
      </c>
      <c r="G882" s="33" t="s">
        <v>166</v>
      </c>
      <c r="H882" s="33" t="s">
        <v>166</v>
      </c>
      <c r="I882" s="30"/>
      <c r="J882" s="18" t="s">
        <v>166</v>
      </c>
      <c r="K882" s="36" t="s">
        <v>166</v>
      </c>
      <c r="L882" s="21"/>
    </row>
    <row r="883" spans="1:12" x14ac:dyDescent="0.3">
      <c r="A883" s="28" t="s">
        <v>166</v>
      </c>
      <c r="B883" s="36" t="s">
        <v>166</v>
      </c>
      <c r="C883" s="36" t="s">
        <v>1767</v>
      </c>
      <c r="D883" s="30" t="s">
        <v>166</v>
      </c>
      <c r="E883" s="37" t="s">
        <v>166</v>
      </c>
      <c r="F883" s="44" t="s">
        <v>166</v>
      </c>
      <c r="G883" s="33" t="s">
        <v>166</v>
      </c>
      <c r="H883" s="33" t="s">
        <v>166</v>
      </c>
      <c r="I883" s="30"/>
      <c r="J883" s="18" t="s">
        <v>166</v>
      </c>
      <c r="K883" s="36" t="s">
        <v>166</v>
      </c>
      <c r="L883" s="21"/>
    </row>
    <row r="884" spans="1:12" x14ac:dyDescent="0.3">
      <c r="A884" s="28" t="s">
        <v>166</v>
      </c>
      <c r="B884" s="36" t="s">
        <v>166</v>
      </c>
      <c r="C884" s="36" t="s">
        <v>1767</v>
      </c>
      <c r="D884" s="30" t="s">
        <v>166</v>
      </c>
      <c r="E884" s="37" t="s">
        <v>166</v>
      </c>
      <c r="F884" s="44" t="s">
        <v>166</v>
      </c>
      <c r="G884" s="33" t="s">
        <v>166</v>
      </c>
      <c r="H884" s="33" t="s">
        <v>166</v>
      </c>
      <c r="I884" s="30"/>
      <c r="J884" s="18" t="s">
        <v>166</v>
      </c>
      <c r="K884" s="36" t="s">
        <v>166</v>
      </c>
      <c r="L884" s="21"/>
    </row>
    <row r="885" spans="1:12" x14ac:dyDescent="0.3">
      <c r="A885" s="28" t="s">
        <v>166</v>
      </c>
      <c r="B885" s="36" t="s">
        <v>166</v>
      </c>
      <c r="C885" s="36" t="s">
        <v>1767</v>
      </c>
      <c r="D885" s="30" t="s">
        <v>166</v>
      </c>
      <c r="E885" s="37" t="s">
        <v>166</v>
      </c>
      <c r="F885" s="44" t="s">
        <v>166</v>
      </c>
      <c r="G885" s="33" t="s">
        <v>166</v>
      </c>
      <c r="H885" s="33" t="s">
        <v>166</v>
      </c>
      <c r="I885" s="30"/>
      <c r="J885" s="18" t="s">
        <v>166</v>
      </c>
      <c r="K885" s="36" t="s">
        <v>166</v>
      </c>
      <c r="L885" s="21"/>
    </row>
    <row r="886" spans="1:12" x14ac:dyDescent="0.3">
      <c r="A886" s="28" t="s">
        <v>166</v>
      </c>
      <c r="B886" s="36" t="s">
        <v>166</v>
      </c>
      <c r="C886" s="36" t="s">
        <v>1767</v>
      </c>
      <c r="D886" s="30" t="s">
        <v>166</v>
      </c>
      <c r="E886" s="37" t="s">
        <v>166</v>
      </c>
      <c r="F886" s="44" t="s">
        <v>166</v>
      </c>
      <c r="G886" s="33" t="s">
        <v>166</v>
      </c>
      <c r="H886" s="33" t="s">
        <v>166</v>
      </c>
      <c r="I886" s="30"/>
      <c r="J886" s="18" t="s">
        <v>166</v>
      </c>
      <c r="K886" s="36" t="s">
        <v>166</v>
      </c>
      <c r="L886" s="21"/>
    </row>
    <row r="887" spans="1:12" x14ac:dyDescent="0.3">
      <c r="A887" s="28" t="s">
        <v>166</v>
      </c>
      <c r="B887" s="36" t="s">
        <v>166</v>
      </c>
      <c r="C887" s="36" t="s">
        <v>1767</v>
      </c>
      <c r="D887" s="30" t="s">
        <v>166</v>
      </c>
      <c r="E887" s="37" t="s">
        <v>166</v>
      </c>
      <c r="F887" s="44" t="s">
        <v>166</v>
      </c>
      <c r="G887" s="33" t="s">
        <v>166</v>
      </c>
      <c r="H887" s="33" t="s">
        <v>166</v>
      </c>
      <c r="I887" s="30"/>
      <c r="J887" s="18" t="s">
        <v>166</v>
      </c>
      <c r="K887" s="36" t="s">
        <v>166</v>
      </c>
      <c r="L887" s="21"/>
    </row>
    <row r="888" spans="1:12" x14ac:dyDescent="0.3">
      <c r="A888" s="28" t="s">
        <v>166</v>
      </c>
      <c r="B888" s="36" t="s">
        <v>166</v>
      </c>
      <c r="C888" s="36" t="s">
        <v>1767</v>
      </c>
      <c r="D888" s="30" t="s">
        <v>166</v>
      </c>
      <c r="E888" s="37" t="s">
        <v>166</v>
      </c>
      <c r="F888" s="44" t="s">
        <v>166</v>
      </c>
      <c r="G888" s="33" t="s">
        <v>166</v>
      </c>
      <c r="H888" s="33" t="s">
        <v>166</v>
      </c>
      <c r="I888" s="30"/>
      <c r="J888" s="18" t="s">
        <v>166</v>
      </c>
      <c r="K888" s="36" t="s">
        <v>166</v>
      </c>
      <c r="L888" s="21"/>
    </row>
    <row r="889" spans="1:12" x14ac:dyDescent="0.3">
      <c r="A889" s="28" t="s">
        <v>166</v>
      </c>
      <c r="B889" s="36" t="s">
        <v>166</v>
      </c>
      <c r="C889" s="36" t="s">
        <v>1767</v>
      </c>
      <c r="D889" s="30" t="s">
        <v>166</v>
      </c>
      <c r="E889" s="37" t="s">
        <v>166</v>
      </c>
      <c r="F889" s="44" t="s">
        <v>166</v>
      </c>
      <c r="G889" s="33" t="s">
        <v>166</v>
      </c>
      <c r="H889" s="33" t="s">
        <v>166</v>
      </c>
      <c r="I889" s="30"/>
      <c r="J889" s="18" t="s">
        <v>166</v>
      </c>
      <c r="K889" s="36" t="s">
        <v>166</v>
      </c>
      <c r="L889" s="21"/>
    </row>
    <row r="890" spans="1:12" x14ac:dyDescent="0.3">
      <c r="A890" s="28" t="s">
        <v>166</v>
      </c>
      <c r="B890" s="36" t="s">
        <v>166</v>
      </c>
      <c r="C890" s="36" t="s">
        <v>1767</v>
      </c>
      <c r="D890" s="30" t="s">
        <v>166</v>
      </c>
      <c r="E890" s="37" t="s">
        <v>166</v>
      </c>
      <c r="F890" s="44" t="s">
        <v>166</v>
      </c>
      <c r="G890" s="33" t="s">
        <v>166</v>
      </c>
      <c r="H890" s="33" t="s">
        <v>166</v>
      </c>
      <c r="I890" s="30"/>
      <c r="J890" s="18" t="s">
        <v>166</v>
      </c>
      <c r="K890" s="36" t="s">
        <v>166</v>
      </c>
      <c r="L890" s="21"/>
    </row>
    <row r="891" spans="1:12" x14ac:dyDescent="0.3">
      <c r="A891" s="28" t="s">
        <v>166</v>
      </c>
      <c r="B891" s="36" t="s">
        <v>166</v>
      </c>
      <c r="C891" s="36" t="s">
        <v>1767</v>
      </c>
      <c r="D891" s="30" t="s">
        <v>166</v>
      </c>
      <c r="E891" s="37" t="s">
        <v>166</v>
      </c>
      <c r="F891" s="44" t="s">
        <v>166</v>
      </c>
      <c r="G891" s="33" t="s">
        <v>166</v>
      </c>
      <c r="H891" s="33" t="s">
        <v>166</v>
      </c>
      <c r="I891" s="30"/>
      <c r="J891" s="18" t="s">
        <v>166</v>
      </c>
      <c r="K891" s="36" t="s">
        <v>166</v>
      </c>
      <c r="L891" s="21"/>
    </row>
    <row r="892" spans="1:12" x14ac:dyDescent="0.3">
      <c r="A892" s="28" t="s">
        <v>166</v>
      </c>
      <c r="B892" s="36" t="s">
        <v>166</v>
      </c>
      <c r="C892" s="36" t="s">
        <v>1767</v>
      </c>
      <c r="D892" s="30" t="s">
        <v>166</v>
      </c>
      <c r="E892" s="37" t="s">
        <v>166</v>
      </c>
      <c r="F892" s="44" t="s">
        <v>166</v>
      </c>
      <c r="G892" s="33" t="s">
        <v>166</v>
      </c>
      <c r="H892" s="33" t="s">
        <v>166</v>
      </c>
      <c r="I892" s="30"/>
      <c r="J892" s="18" t="s">
        <v>166</v>
      </c>
      <c r="K892" s="36" t="s">
        <v>166</v>
      </c>
      <c r="L892" s="21"/>
    </row>
    <row r="893" spans="1:12" x14ac:dyDescent="0.3">
      <c r="A893" s="28" t="s">
        <v>166</v>
      </c>
      <c r="B893" s="36" t="s">
        <v>166</v>
      </c>
      <c r="C893" s="36" t="s">
        <v>1767</v>
      </c>
      <c r="D893" s="30" t="s">
        <v>166</v>
      </c>
      <c r="E893" s="37" t="s">
        <v>166</v>
      </c>
      <c r="F893" s="44" t="s">
        <v>166</v>
      </c>
      <c r="G893" s="33" t="s">
        <v>166</v>
      </c>
      <c r="H893" s="33" t="s">
        <v>166</v>
      </c>
      <c r="I893" s="30"/>
      <c r="J893" s="18" t="s">
        <v>166</v>
      </c>
      <c r="K893" s="36" t="s">
        <v>166</v>
      </c>
      <c r="L893" s="21"/>
    </row>
    <row r="894" spans="1:12" x14ac:dyDescent="0.3">
      <c r="A894" s="28" t="s">
        <v>166</v>
      </c>
      <c r="B894" s="36" t="s">
        <v>166</v>
      </c>
      <c r="C894" s="36" t="s">
        <v>1767</v>
      </c>
      <c r="D894" s="30" t="s">
        <v>166</v>
      </c>
      <c r="E894" s="37" t="s">
        <v>166</v>
      </c>
      <c r="F894" s="44" t="s">
        <v>166</v>
      </c>
      <c r="G894" s="33" t="s">
        <v>166</v>
      </c>
      <c r="H894" s="33" t="s">
        <v>166</v>
      </c>
      <c r="I894" s="30"/>
      <c r="J894" s="18" t="s">
        <v>166</v>
      </c>
      <c r="K894" s="36" t="s">
        <v>166</v>
      </c>
      <c r="L894" s="21"/>
    </row>
    <row r="895" spans="1:12" x14ac:dyDescent="0.3">
      <c r="A895" s="28" t="s">
        <v>166</v>
      </c>
      <c r="B895" s="36" t="s">
        <v>166</v>
      </c>
      <c r="C895" s="36" t="s">
        <v>1767</v>
      </c>
      <c r="D895" s="30" t="s">
        <v>166</v>
      </c>
      <c r="E895" s="37" t="s">
        <v>166</v>
      </c>
      <c r="F895" s="44" t="s">
        <v>166</v>
      </c>
      <c r="G895" s="33" t="s">
        <v>166</v>
      </c>
      <c r="H895" s="33" t="s">
        <v>166</v>
      </c>
      <c r="I895" s="30"/>
      <c r="J895" s="18" t="s">
        <v>166</v>
      </c>
      <c r="K895" s="36" t="s">
        <v>166</v>
      </c>
      <c r="L895" s="21"/>
    </row>
    <row r="896" spans="1:12" x14ac:dyDescent="0.3">
      <c r="A896" s="28" t="s">
        <v>166</v>
      </c>
      <c r="B896" s="36" t="s">
        <v>166</v>
      </c>
      <c r="C896" s="36" t="s">
        <v>1767</v>
      </c>
      <c r="D896" s="30" t="s">
        <v>166</v>
      </c>
      <c r="E896" s="37" t="s">
        <v>166</v>
      </c>
      <c r="F896" s="44" t="s">
        <v>166</v>
      </c>
      <c r="G896" s="33" t="s">
        <v>166</v>
      </c>
      <c r="H896" s="33" t="s">
        <v>166</v>
      </c>
      <c r="I896" s="30"/>
      <c r="J896" s="18" t="s">
        <v>166</v>
      </c>
      <c r="K896" s="36" t="s">
        <v>166</v>
      </c>
      <c r="L896" s="21"/>
    </row>
    <row r="897" spans="1:12" x14ac:dyDescent="0.3">
      <c r="A897" s="28" t="s">
        <v>166</v>
      </c>
      <c r="B897" s="36" t="s">
        <v>166</v>
      </c>
      <c r="C897" s="36" t="s">
        <v>1767</v>
      </c>
      <c r="D897" s="30" t="s">
        <v>166</v>
      </c>
      <c r="E897" s="37" t="s">
        <v>166</v>
      </c>
      <c r="F897" s="44" t="s">
        <v>166</v>
      </c>
      <c r="G897" s="33" t="s">
        <v>166</v>
      </c>
      <c r="H897" s="33" t="s">
        <v>166</v>
      </c>
      <c r="I897" s="30"/>
      <c r="J897" s="18" t="s">
        <v>166</v>
      </c>
      <c r="K897" s="36" t="s">
        <v>166</v>
      </c>
      <c r="L897" s="21"/>
    </row>
    <row r="898" spans="1:12" x14ac:dyDescent="0.3">
      <c r="A898" s="28" t="s">
        <v>166</v>
      </c>
      <c r="B898" s="36" t="s">
        <v>166</v>
      </c>
      <c r="C898" s="36" t="s">
        <v>1767</v>
      </c>
      <c r="D898" s="30" t="s">
        <v>166</v>
      </c>
      <c r="E898" s="37" t="s">
        <v>166</v>
      </c>
      <c r="F898" s="44" t="s">
        <v>166</v>
      </c>
      <c r="G898" s="33" t="s">
        <v>166</v>
      </c>
      <c r="H898" s="33" t="s">
        <v>166</v>
      </c>
      <c r="I898" s="30"/>
      <c r="J898" s="18" t="s">
        <v>166</v>
      </c>
      <c r="K898" s="36" t="s">
        <v>166</v>
      </c>
      <c r="L898" s="21"/>
    </row>
    <row r="899" spans="1:12" x14ac:dyDescent="0.3">
      <c r="A899" s="28" t="s">
        <v>166</v>
      </c>
      <c r="B899" s="36" t="s">
        <v>166</v>
      </c>
      <c r="C899" s="36" t="s">
        <v>1767</v>
      </c>
      <c r="D899" s="30" t="s">
        <v>166</v>
      </c>
      <c r="E899" s="37" t="s">
        <v>166</v>
      </c>
      <c r="F899" s="44" t="s">
        <v>166</v>
      </c>
      <c r="G899" s="33" t="s">
        <v>166</v>
      </c>
      <c r="H899" s="33" t="s">
        <v>166</v>
      </c>
      <c r="I899" s="30"/>
      <c r="J899" s="18" t="s">
        <v>166</v>
      </c>
      <c r="K899" s="36" t="s">
        <v>166</v>
      </c>
      <c r="L899" s="21"/>
    </row>
    <row r="900" spans="1:12" x14ac:dyDescent="0.3">
      <c r="A900" s="28" t="s">
        <v>166</v>
      </c>
      <c r="B900" s="36" t="s">
        <v>166</v>
      </c>
      <c r="C900" s="36" t="s">
        <v>1767</v>
      </c>
      <c r="D900" s="30" t="s">
        <v>166</v>
      </c>
      <c r="E900" s="37" t="s">
        <v>166</v>
      </c>
      <c r="F900" s="44" t="s">
        <v>166</v>
      </c>
      <c r="G900" s="33" t="s">
        <v>166</v>
      </c>
      <c r="H900" s="33" t="s">
        <v>166</v>
      </c>
      <c r="I900" s="30"/>
      <c r="J900" s="18" t="s">
        <v>166</v>
      </c>
      <c r="K900" s="36" t="s">
        <v>166</v>
      </c>
      <c r="L900" s="21"/>
    </row>
    <row r="901" spans="1:12" x14ac:dyDescent="0.3">
      <c r="A901" s="28" t="s">
        <v>166</v>
      </c>
      <c r="B901" s="36" t="s">
        <v>166</v>
      </c>
      <c r="C901" s="36" t="s">
        <v>1767</v>
      </c>
      <c r="D901" s="30" t="s">
        <v>166</v>
      </c>
      <c r="E901" s="37" t="s">
        <v>166</v>
      </c>
      <c r="F901" s="44" t="s">
        <v>166</v>
      </c>
      <c r="G901" s="33" t="s">
        <v>166</v>
      </c>
      <c r="H901" s="33" t="s">
        <v>166</v>
      </c>
      <c r="I901" s="30"/>
      <c r="J901" s="18" t="s">
        <v>166</v>
      </c>
      <c r="K901" s="36" t="s">
        <v>166</v>
      </c>
      <c r="L901" s="21"/>
    </row>
    <row r="902" spans="1:12" x14ac:dyDescent="0.3">
      <c r="A902" s="28" t="s">
        <v>166</v>
      </c>
      <c r="B902" s="36" t="s">
        <v>166</v>
      </c>
      <c r="C902" s="36" t="s">
        <v>1767</v>
      </c>
      <c r="D902" s="30" t="s">
        <v>166</v>
      </c>
      <c r="E902" s="37" t="s">
        <v>166</v>
      </c>
      <c r="F902" s="44" t="s">
        <v>166</v>
      </c>
      <c r="G902" s="33" t="s">
        <v>166</v>
      </c>
      <c r="H902" s="33" t="s">
        <v>166</v>
      </c>
      <c r="I902" s="30"/>
      <c r="J902" s="18" t="s">
        <v>166</v>
      </c>
      <c r="K902" s="36" t="s">
        <v>166</v>
      </c>
      <c r="L902" s="21"/>
    </row>
    <row r="903" spans="1:12" x14ac:dyDescent="0.3">
      <c r="A903" s="28" t="s">
        <v>166</v>
      </c>
      <c r="B903" s="36" t="s">
        <v>166</v>
      </c>
      <c r="C903" s="36" t="s">
        <v>1767</v>
      </c>
      <c r="D903" s="30" t="s">
        <v>166</v>
      </c>
      <c r="E903" s="37" t="s">
        <v>166</v>
      </c>
      <c r="F903" s="44" t="s">
        <v>166</v>
      </c>
      <c r="G903" s="33" t="s">
        <v>166</v>
      </c>
      <c r="H903" s="33" t="s">
        <v>166</v>
      </c>
      <c r="I903" s="30"/>
      <c r="J903" s="18" t="s">
        <v>166</v>
      </c>
      <c r="K903" s="36" t="s">
        <v>166</v>
      </c>
      <c r="L903" s="21"/>
    </row>
    <row r="904" spans="1:12" x14ac:dyDescent="0.3">
      <c r="A904" s="28" t="s">
        <v>166</v>
      </c>
      <c r="B904" s="36" t="s">
        <v>166</v>
      </c>
      <c r="C904" s="36" t="s">
        <v>1767</v>
      </c>
      <c r="D904" s="30" t="s">
        <v>166</v>
      </c>
      <c r="E904" s="37" t="s">
        <v>166</v>
      </c>
      <c r="F904" s="44" t="s">
        <v>166</v>
      </c>
      <c r="G904" s="33" t="s">
        <v>166</v>
      </c>
      <c r="H904" s="33" t="s">
        <v>166</v>
      </c>
      <c r="I904" s="30"/>
      <c r="J904" s="18" t="s">
        <v>166</v>
      </c>
      <c r="K904" s="36" t="s">
        <v>166</v>
      </c>
      <c r="L904" s="21"/>
    </row>
    <row r="905" spans="1:12" x14ac:dyDescent="0.3">
      <c r="A905" s="28" t="s">
        <v>166</v>
      </c>
      <c r="B905" s="36" t="s">
        <v>166</v>
      </c>
      <c r="C905" s="36" t="s">
        <v>1767</v>
      </c>
      <c r="D905" s="30" t="s">
        <v>166</v>
      </c>
      <c r="E905" s="37" t="s">
        <v>166</v>
      </c>
      <c r="F905" s="44" t="s">
        <v>166</v>
      </c>
      <c r="G905" s="33" t="s">
        <v>166</v>
      </c>
      <c r="H905" s="33" t="s">
        <v>166</v>
      </c>
      <c r="I905" s="30"/>
      <c r="J905" s="18" t="s">
        <v>166</v>
      </c>
      <c r="K905" s="36" t="s">
        <v>166</v>
      </c>
      <c r="L905" s="21"/>
    </row>
    <row r="906" spans="1:12" x14ac:dyDescent="0.3">
      <c r="A906" s="28" t="s">
        <v>166</v>
      </c>
      <c r="B906" s="36" t="s">
        <v>166</v>
      </c>
      <c r="C906" s="36" t="s">
        <v>1767</v>
      </c>
      <c r="D906" s="30" t="s">
        <v>166</v>
      </c>
      <c r="E906" s="37" t="s">
        <v>166</v>
      </c>
      <c r="F906" s="44" t="s">
        <v>166</v>
      </c>
      <c r="G906" s="33" t="s">
        <v>166</v>
      </c>
      <c r="H906" s="33" t="s">
        <v>166</v>
      </c>
      <c r="I906" s="30"/>
      <c r="J906" s="18" t="s">
        <v>166</v>
      </c>
      <c r="K906" s="36" t="s">
        <v>166</v>
      </c>
      <c r="L906" s="21"/>
    </row>
    <row r="907" spans="1:12" x14ac:dyDescent="0.3">
      <c r="A907" s="28" t="s">
        <v>166</v>
      </c>
      <c r="B907" s="36" t="s">
        <v>166</v>
      </c>
      <c r="C907" s="36" t="s">
        <v>1767</v>
      </c>
      <c r="D907" s="30" t="s">
        <v>166</v>
      </c>
      <c r="E907" s="37" t="s">
        <v>166</v>
      </c>
      <c r="F907" s="44" t="s">
        <v>166</v>
      </c>
      <c r="G907" s="33" t="s">
        <v>166</v>
      </c>
      <c r="H907" s="33" t="s">
        <v>166</v>
      </c>
      <c r="I907" s="30"/>
      <c r="J907" s="18" t="s">
        <v>166</v>
      </c>
      <c r="K907" s="36" t="s">
        <v>166</v>
      </c>
      <c r="L907" s="21"/>
    </row>
    <row r="908" spans="1:12" x14ac:dyDescent="0.3">
      <c r="A908" s="28" t="s">
        <v>166</v>
      </c>
      <c r="B908" s="36" t="s">
        <v>166</v>
      </c>
      <c r="C908" s="36" t="s">
        <v>1767</v>
      </c>
      <c r="D908" s="30" t="s">
        <v>166</v>
      </c>
      <c r="E908" s="37" t="s">
        <v>166</v>
      </c>
      <c r="F908" s="44" t="s">
        <v>166</v>
      </c>
      <c r="G908" s="33" t="s">
        <v>166</v>
      </c>
      <c r="H908" s="33" t="s">
        <v>166</v>
      </c>
      <c r="I908" s="30"/>
      <c r="J908" s="18" t="s">
        <v>166</v>
      </c>
      <c r="K908" s="36" t="s">
        <v>166</v>
      </c>
      <c r="L908" s="21"/>
    </row>
    <row r="909" spans="1:12" x14ac:dyDescent="0.3">
      <c r="A909" s="28" t="s">
        <v>166</v>
      </c>
      <c r="B909" s="36" t="s">
        <v>166</v>
      </c>
      <c r="C909" s="36" t="s">
        <v>1767</v>
      </c>
      <c r="D909" s="30" t="s">
        <v>166</v>
      </c>
      <c r="E909" s="37" t="s">
        <v>166</v>
      </c>
      <c r="F909" s="44" t="s">
        <v>166</v>
      </c>
      <c r="G909" s="33" t="s">
        <v>166</v>
      </c>
      <c r="H909" s="33" t="s">
        <v>166</v>
      </c>
      <c r="I909" s="30"/>
      <c r="J909" s="18" t="s">
        <v>166</v>
      </c>
      <c r="K909" s="36" t="s">
        <v>166</v>
      </c>
      <c r="L909" s="21"/>
    </row>
    <row r="910" spans="1:12" x14ac:dyDescent="0.3">
      <c r="A910" s="28" t="s">
        <v>166</v>
      </c>
      <c r="B910" s="36" t="s">
        <v>166</v>
      </c>
      <c r="C910" s="36" t="s">
        <v>1767</v>
      </c>
      <c r="D910" s="30" t="s">
        <v>166</v>
      </c>
      <c r="E910" s="37" t="s">
        <v>166</v>
      </c>
      <c r="F910" s="44" t="s">
        <v>166</v>
      </c>
      <c r="G910" s="33" t="s">
        <v>166</v>
      </c>
      <c r="H910" s="33" t="s">
        <v>166</v>
      </c>
      <c r="I910" s="30"/>
      <c r="J910" s="18" t="s">
        <v>166</v>
      </c>
      <c r="K910" s="36" t="s">
        <v>166</v>
      </c>
      <c r="L910" s="21"/>
    </row>
    <row r="911" spans="1:12" x14ac:dyDescent="0.3">
      <c r="A911" s="28" t="s">
        <v>166</v>
      </c>
      <c r="B911" s="36" t="s">
        <v>166</v>
      </c>
      <c r="C911" s="36" t="s">
        <v>1767</v>
      </c>
      <c r="D911" s="30" t="s">
        <v>166</v>
      </c>
      <c r="E911" s="37" t="s">
        <v>166</v>
      </c>
      <c r="F911" s="44" t="s">
        <v>166</v>
      </c>
      <c r="G911" s="33" t="s">
        <v>166</v>
      </c>
      <c r="H911" s="33" t="s">
        <v>166</v>
      </c>
      <c r="I911" s="30"/>
      <c r="J911" s="18" t="s">
        <v>166</v>
      </c>
      <c r="K911" s="36" t="s">
        <v>166</v>
      </c>
      <c r="L911" s="21"/>
    </row>
    <row r="912" spans="1:12" x14ac:dyDescent="0.3">
      <c r="A912" s="28" t="s">
        <v>166</v>
      </c>
      <c r="B912" s="36" t="s">
        <v>166</v>
      </c>
      <c r="C912" s="36" t="s">
        <v>1767</v>
      </c>
      <c r="D912" s="30" t="s">
        <v>166</v>
      </c>
      <c r="E912" s="37" t="s">
        <v>166</v>
      </c>
      <c r="F912" s="44" t="s">
        <v>166</v>
      </c>
      <c r="G912" s="33" t="s">
        <v>166</v>
      </c>
      <c r="H912" s="33" t="s">
        <v>166</v>
      </c>
      <c r="I912" s="30"/>
      <c r="J912" s="18" t="s">
        <v>166</v>
      </c>
      <c r="K912" s="36" t="s">
        <v>166</v>
      </c>
      <c r="L912" s="21"/>
    </row>
    <row r="913" spans="1:12" x14ac:dyDescent="0.3">
      <c r="A913" s="28" t="s">
        <v>166</v>
      </c>
      <c r="B913" s="36" t="s">
        <v>166</v>
      </c>
      <c r="C913" s="36" t="s">
        <v>1767</v>
      </c>
      <c r="D913" s="30" t="s">
        <v>166</v>
      </c>
      <c r="E913" s="37" t="s">
        <v>166</v>
      </c>
      <c r="F913" s="44" t="s">
        <v>166</v>
      </c>
      <c r="G913" s="33" t="s">
        <v>166</v>
      </c>
      <c r="H913" s="33" t="s">
        <v>166</v>
      </c>
      <c r="I913" s="30"/>
      <c r="J913" s="18" t="s">
        <v>166</v>
      </c>
      <c r="K913" s="36" t="s">
        <v>166</v>
      </c>
      <c r="L913" s="21"/>
    </row>
    <row r="914" spans="1:12" x14ac:dyDescent="0.3">
      <c r="A914" s="28" t="s">
        <v>166</v>
      </c>
      <c r="B914" s="36" t="s">
        <v>166</v>
      </c>
      <c r="C914" s="36" t="s">
        <v>1767</v>
      </c>
      <c r="D914" s="30" t="s">
        <v>166</v>
      </c>
      <c r="E914" s="37" t="s">
        <v>166</v>
      </c>
      <c r="F914" s="44" t="s">
        <v>166</v>
      </c>
      <c r="G914" s="33" t="s">
        <v>166</v>
      </c>
      <c r="H914" s="33" t="s">
        <v>166</v>
      </c>
      <c r="I914" s="30"/>
      <c r="J914" s="18" t="s">
        <v>166</v>
      </c>
      <c r="K914" s="36" t="s">
        <v>166</v>
      </c>
      <c r="L914" s="21"/>
    </row>
    <row r="915" spans="1:12" x14ac:dyDescent="0.3">
      <c r="A915" s="28" t="s">
        <v>166</v>
      </c>
      <c r="B915" s="36" t="s">
        <v>166</v>
      </c>
      <c r="C915" s="36" t="s">
        <v>1767</v>
      </c>
      <c r="D915" s="30" t="s">
        <v>166</v>
      </c>
      <c r="E915" s="37" t="s">
        <v>166</v>
      </c>
      <c r="F915" s="44" t="s">
        <v>166</v>
      </c>
      <c r="G915" s="33" t="s">
        <v>166</v>
      </c>
      <c r="H915" s="33" t="s">
        <v>166</v>
      </c>
      <c r="I915" s="30"/>
      <c r="J915" s="18" t="s">
        <v>166</v>
      </c>
      <c r="K915" s="36" t="s">
        <v>166</v>
      </c>
      <c r="L915" s="21"/>
    </row>
    <row r="916" spans="1:12" x14ac:dyDescent="0.3">
      <c r="A916" s="28" t="s">
        <v>166</v>
      </c>
      <c r="B916" s="36" t="s">
        <v>166</v>
      </c>
      <c r="C916" s="36" t="s">
        <v>1767</v>
      </c>
      <c r="D916" s="30" t="s">
        <v>166</v>
      </c>
      <c r="E916" s="37" t="s">
        <v>166</v>
      </c>
      <c r="F916" s="44" t="s">
        <v>166</v>
      </c>
      <c r="G916" s="33" t="s">
        <v>166</v>
      </c>
      <c r="H916" s="33" t="s">
        <v>166</v>
      </c>
      <c r="I916" s="30"/>
      <c r="J916" s="18" t="s">
        <v>166</v>
      </c>
      <c r="K916" s="36" t="s">
        <v>166</v>
      </c>
      <c r="L916" s="21"/>
    </row>
    <row r="917" spans="1:12" x14ac:dyDescent="0.3">
      <c r="A917" s="28" t="s">
        <v>166</v>
      </c>
      <c r="B917" s="36" t="s">
        <v>166</v>
      </c>
      <c r="C917" s="36" t="s">
        <v>1767</v>
      </c>
      <c r="D917" s="30" t="s">
        <v>166</v>
      </c>
      <c r="E917" s="37" t="s">
        <v>166</v>
      </c>
      <c r="F917" s="44" t="s">
        <v>166</v>
      </c>
      <c r="G917" s="33" t="s">
        <v>166</v>
      </c>
      <c r="H917" s="33" t="s">
        <v>166</v>
      </c>
      <c r="I917" s="30"/>
      <c r="J917" s="18" t="s">
        <v>166</v>
      </c>
      <c r="K917" s="36" t="s">
        <v>166</v>
      </c>
      <c r="L917" s="21"/>
    </row>
    <row r="918" spans="1:12" x14ac:dyDescent="0.3">
      <c r="A918" s="28" t="s">
        <v>166</v>
      </c>
      <c r="B918" s="36" t="s">
        <v>166</v>
      </c>
      <c r="C918" s="36" t="s">
        <v>1767</v>
      </c>
      <c r="D918" s="30" t="s">
        <v>166</v>
      </c>
      <c r="E918" s="37" t="s">
        <v>166</v>
      </c>
      <c r="F918" s="44" t="s">
        <v>166</v>
      </c>
      <c r="G918" s="33" t="s">
        <v>166</v>
      </c>
      <c r="H918" s="33" t="s">
        <v>166</v>
      </c>
      <c r="I918" s="30"/>
      <c r="J918" s="18" t="s">
        <v>166</v>
      </c>
      <c r="K918" s="36" t="s">
        <v>166</v>
      </c>
      <c r="L918" s="21"/>
    </row>
    <row r="919" spans="1:12" x14ac:dyDescent="0.3">
      <c r="A919" s="28" t="s">
        <v>166</v>
      </c>
      <c r="B919" s="36" t="s">
        <v>166</v>
      </c>
      <c r="C919" s="36" t="s">
        <v>1767</v>
      </c>
      <c r="D919" s="30" t="s">
        <v>166</v>
      </c>
      <c r="E919" s="37" t="s">
        <v>166</v>
      </c>
      <c r="F919" s="44" t="s">
        <v>166</v>
      </c>
      <c r="G919" s="33" t="s">
        <v>166</v>
      </c>
      <c r="H919" s="33" t="s">
        <v>166</v>
      </c>
      <c r="I919" s="30"/>
      <c r="J919" s="18" t="s">
        <v>166</v>
      </c>
      <c r="K919" s="36" t="s">
        <v>166</v>
      </c>
      <c r="L919" s="21"/>
    </row>
    <row r="920" spans="1:12" x14ac:dyDescent="0.3">
      <c r="A920" s="28" t="s">
        <v>166</v>
      </c>
      <c r="B920" s="36" t="s">
        <v>166</v>
      </c>
      <c r="C920" s="36" t="s">
        <v>1767</v>
      </c>
      <c r="D920" s="30" t="s">
        <v>166</v>
      </c>
      <c r="E920" s="37" t="s">
        <v>166</v>
      </c>
      <c r="F920" s="44" t="s">
        <v>166</v>
      </c>
      <c r="G920" s="33" t="s">
        <v>166</v>
      </c>
      <c r="H920" s="33" t="s">
        <v>166</v>
      </c>
      <c r="I920" s="30"/>
      <c r="J920" s="18" t="s">
        <v>166</v>
      </c>
      <c r="K920" s="36" t="s">
        <v>166</v>
      </c>
      <c r="L920" s="21"/>
    </row>
    <row r="921" spans="1:12" x14ac:dyDescent="0.3">
      <c r="A921" s="28" t="s">
        <v>166</v>
      </c>
      <c r="B921" s="36" t="s">
        <v>166</v>
      </c>
      <c r="C921" s="36" t="s">
        <v>1767</v>
      </c>
      <c r="D921" s="30" t="s">
        <v>166</v>
      </c>
      <c r="E921" s="37" t="s">
        <v>166</v>
      </c>
      <c r="F921" s="44" t="s">
        <v>166</v>
      </c>
      <c r="G921" s="33" t="s">
        <v>166</v>
      </c>
      <c r="H921" s="33" t="s">
        <v>166</v>
      </c>
      <c r="I921" s="30"/>
      <c r="J921" s="18" t="s">
        <v>166</v>
      </c>
      <c r="K921" s="36" t="s">
        <v>166</v>
      </c>
      <c r="L921" s="21"/>
    </row>
    <row r="922" spans="1:12" x14ac:dyDescent="0.3">
      <c r="A922" s="28" t="s">
        <v>166</v>
      </c>
      <c r="B922" s="36" t="s">
        <v>166</v>
      </c>
      <c r="C922" s="36" t="s">
        <v>1767</v>
      </c>
      <c r="D922" s="30" t="s">
        <v>166</v>
      </c>
      <c r="E922" s="37" t="s">
        <v>166</v>
      </c>
      <c r="F922" s="44" t="s">
        <v>166</v>
      </c>
      <c r="G922" s="33" t="s">
        <v>166</v>
      </c>
      <c r="H922" s="33" t="s">
        <v>166</v>
      </c>
      <c r="I922" s="30"/>
      <c r="J922" s="18" t="s">
        <v>166</v>
      </c>
      <c r="K922" s="36" t="s">
        <v>166</v>
      </c>
      <c r="L922" s="21"/>
    </row>
    <row r="923" spans="1:12" x14ac:dyDescent="0.3">
      <c r="A923" s="28" t="s">
        <v>166</v>
      </c>
      <c r="B923" s="36" t="s">
        <v>166</v>
      </c>
      <c r="C923" s="36" t="s">
        <v>1767</v>
      </c>
      <c r="D923" s="30" t="s">
        <v>166</v>
      </c>
      <c r="E923" s="37" t="s">
        <v>166</v>
      </c>
      <c r="F923" s="44" t="s">
        <v>166</v>
      </c>
      <c r="G923" s="33" t="s">
        <v>166</v>
      </c>
      <c r="H923" s="33" t="s">
        <v>166</v>
      </c>
      <c r="I923" s="30"/>
      <c r="J923" s="18" t="s">
        <v>166</v>
      </c>
      <c r="K923" s="36" t="s">
        <v>166</v>
      </c>
      <c r="L923" s="21"/>
    </row>
    <row r="924" spans="1:12" x14ac:dyDescent="0.3">
      <c r="A924" s="28" t="s">
        <v>166</v>
      </c>
      <c r="B924" s="36" t="s">
        <v>166</v>
      </c>
      <c r="C924" s="36" t="s">
        <v>1767</v>
      </c>
      <c r="D924" s="30" t="s">
        <v>166</v>
      </c>
      <c r="E924" s="37" t="s">
        <v>166</v>
      </c>
      <c r="F924" s="44" t="s">
        <v>166</v>
      </c>
      <c r="G924" s="33" t="s">
        <v>166</v>
      </c>
      <c r="H924" s="33" t="s">
        <v>166</v>
      </c>
      <c r="I924" s="30"/>
      <c r="J924" s="18" t="s">
        <v>166</v>
      </c>
      <c r="K924" s="36" t="s">
        <v>166</v>
      </c>
      <c r="L924" s="21"/>
    </row>
    <row r="925" spans="1:12" x14ac:dyDescent="0.3">
      <c r="A925" s="28" t="s">
        <v>166</v>
      </c>
      <c r="B925" s="36" t="s">
        <v>166</v>
      </c>
      <c r="C925" s="36" t="s">
        <v>1767</v>
      </c>
      <c r="D925" s="30" t="s">
        <v>166</v>
      </c>
      <c r="E925" s="37" t="s">
        <v>166</v>
      </c>
      <c r="F925" s="44" t="s">
        <v>166</v>
      </c>
      <c r="G925" s="33" t="s">
        <v>166</v>
      </c>
      <c r="H925" s="33" t="s">
        <v>166</v>
      </c>
      <c r="I925" s="30"/>
      <c r="J925" s="18" t="s">
        <v>166</v>
      </c>
      <c r="K925" s="36" t="s">
        <v>166</v>
      </c>
      <c r="L925" s="21"/>
    </row>
    <row r="926" spans="1:12" x14ac:dyDescent="0.3">
      <c r="A926" s="28" t="s">
        <v>166</v>
      </c>
      <c r="B926" s="36" t="s">
        <v>166</v>
      </c>
      <c r="C926" s="36" t="s">
        <v>1767</v>
      </c>
      <c r="D926" s="30" t="s">
        <v>166</v>
      </c>
      <c r="E926" s="37" t="s">
        <v>166</v>
      </c>
      <c r="F926" s="44" t="s">
        <v>166</v>
      </c>
      <c r="G926" s="33" t="s">
        <v>166</v>
      </c>
      <c r="H926" s="33" t="s">
        <v>166</v>
      </c>
      <c r="I926" s="30"/>
      <c r="J926" s="18" t="s">
        <v>166</v>
      </c>
      <c r="K926" s="36" t="s">
        <v>166</v>
      </c>
      <c r="L926" s="21"/>
    </row>
    <row r="927" spans="1:12" x14ac:dyDescent="0.3">
      <c r="A927" s="28" t="s">
        <v>166</v>
      </c>
      <c r="B927" s="36" t="s">
        <v>166</v>
      </c>
      <c r="C927" s="36" t="s">
        <v>1767</v>
      </c>
      <c r="D927" s="30" t="s">
        <v>166</v>
      </c>
      <c r="E927" s="37" t="s">
        <v>166</v>
      </c>
      <c r="F927" s="44" t="s">
        <v>166</v>
      </c>
      <c r="G927" s="33" t="s">
        <v>166</v>
      </c>
      <c r="H927" s="33" t="s">
        <v>166</v>
      </c>
      <c r="I927" s="30"/>
      <c r="J927" s="18" t="s">
        <v>166</v>
      </c>
      <c r="K927" s="36" t="s">
        <v>166</v>
      </c>
      <c r="L927" s="21"/>
    </row>
    <row r="928" spans="1:12" x14ac:dyDescent="0.3">
      <c r="A928" s="28" t="s">
        <v>166</v>
      </c>
      <c r="B928" s="36" t="s">
        <v>166</v>
      </c>
      <c r="C928" s="36" t="s">
        <v>1767</v>
      </c>
      <c r="D928" s="30" t="s">
        <v>166</v>
      </c>
      <c r="E928" s="37" t="s">
        <v>166</v>
      </c>
      <c r="F928" s="44" t="s">
        <v>166</v>
      </c>
      <c r="G928" s="33" t="s">
        <v>166</v>
      </c>
      <c r="H928" s="33" t="s">
        <v>166</v>
      </c>
      <c r="I928" s="30"/>
      <c r="J928" s="18" t="s">
        <v>166</v>
      </c>
      <c r="K928" s="36" t="s">
        <v>166</v>
      </c>
      <c r="L928" s="21"/>
    </row>
    <row r="929" spans="1:12" x14ac:dyDescent="0.3">
      <c r="A929" s="28" t="s">
        <v>166</v>
      </c>
      <c r="B929" s="36" t="s">
        <v>166</v>
      </c>
      <c r="C929" s="36" t="s">
        <v>1767</v>
      </c>
      <c r="D929" s="30" t="s">
        <v>166</v>
      </c>
      <c r="E929" s="37" t="s">
        <v>166</v>
      </c>
      <c r="F929" s="44" t="s">
        <v>166</v>
      </c>
      <c r="G929" s="33" t="s">
        <v>166</v>
      </c>
      <c r="H929" s="33" t="s">
        <v>166</v>
      </c>
      <c r="I929" s="30"/>
      <c r="J929" s="18" t="s">
        <v>166</v>
      </c>
      <c r="K929" s="36" t="s">
        <v>166</v>
      </c>
      <c r="L929" s="21"/>
    </row>
    <row r="930" spans="1:12" x14ac:dyDescent="0.3">
      <c r="A930" s="28" t="s">
        <v>166</v>
      </c>
      <c r="B930" s="36" t="s">
        <v>166</v>
      </c>
      <c r="C930" s="36" t="s">
        <v>1767</v>
      </c>
      <c r="D930" s="30" t="s">
        <v>166</v>
      </c>
      <c r="E930" s="37" t="s">
        <v>166</v>
      </c>
      <c r="F930" s="44" t="s">
        <v>166</v>
      </c>
      <c r="G930" s="33" t="s">
        <v>166</v>
      </c>
      <c r="H930" s="33" t="s">
        <v>166</v>
      </c>
      <c r="I930" s="30"/>
      <c r="J930" s="18" t="s">
        <v>166</v>
      </c>
      <c r="K930" s="36" t="s">
        <v>166</v>
      </c>
      <c r="L930" s="21"/>
    </row>
    <row r="931" spans="1:12" x14ac:dyDescent="0.3">
      <c r="A931" s="28" t="s">
        <v>166</v>
      </c>
      <c r="B931" s="36" t="s">
        <v>166</v>
      </c>
      <c r="C931" s="36" t="s">
        <v>1767</v>
      </c>
      <c r="D931" s="30" t="s">
        <v>166</v>
      </c>
      <c r="E931" s="37" t="s">
        <v>166</v>
      </c>
      <c r="F931" s="44" t="s">
        <v>166</v>
      </c>
      <c r="G931" s="33" t="s">
        <v>166</v>
      </c>
      <c r="H931" s="33" t="s">
        <v>166</v>
      </c>
      <c r="I931" s="30"/>
      <c r="J931" s="18" t="s">
        <v>166</v>
      </c>
      <c r="K931" s="36" t="s">
        <v>166</v>
      </c>
      <c r="L931" s="21"/>
    </row>
    <row r="932" spans="1:12" x14ac:dyDescent="0.3">
      <c r="A932" s="28" t="s">
        <v>166</v>
      </c>
      <c r="B932" s="36" t="s">
        <v>166</v>
      </c>
      <c r="C932" s="36" t="s">
        <v>1767</v>
      </c>
      <c r="D932" s="30" t="s">
        <v>166</v>
      </c>
      <c r="E932" s="37" t="s">
        <v>166</v>
      </c>
      <c r="F932" s="44" t="s">
        <v>166</v>
      </c>
      <c r="G932" s="33" t="s">
        <v>166</v>
      </c>
      <c r="H932" s="33" t="s">
        <v>166</v>
      </c>
      <c r="I932" s="30"/>
      <c r="J932" s="18" t="s">
        <v>166</v>
      </c>
      <c r="K932" s="36" t="s">
        <v>166</v>
      </c>
      <c r="L932" s="21"/>
    </row>
    <row r="933" spans="1:12" x14ac:dyDescent="0.3">
      <c r="A933" s="28" t="s">
        <v>166</v>
      </c>
      <c r="B933" s="36" t="s">
        <v>166</v>
      </c>
      <c r="C933" s="36" t="s">
        <v>1767</v>
      </c>
      <c r="D933" s="30" t="s">
        <v>166</v>
      </c>
      <c r="E933" s="37" t="s">
        <v>166</v>
      </c>
      <c r="F933" s="44" t="s">
        <v>166</v>
      </c>
      <c r="G933" s="33" t="s">
        <v>166</v>
      </c>
      <c r="H933" s="33" t="s">
        <v>166</v>
      </c>
      <c r="I933" s="30"/>
      <c r="J933" s="18" t="s">
        <v>166</v>
      </c>
      <c r="K933" s="36" t="s">
        <v>166</v>
      </c>
      <c r="L933" s="21"/>
    </row>
    <row r="934" spans="1:12" x14ac:dyDescent="0.3">
      <c r="A934" s="28" t="s">
        <v>166</v>
      </c>
      <c r="B934" s="36" t="s">
        <v>166</v>
      </c>
      <c r="C934" s="36" t="s">
        <v>1767</v>
      </c>
      <c r="D934" s="30" t="s">
        <v>166</v>
      </c>
      <c r="E934" s="37" t="s">
        <v>166</v>
      </c>
      <c r="F934" s="44" t="s">
        <v>166</v>
      </c>
      <c r="G934" s="33" t="s">
        <v>166</v>
      </c>
      <c r="H934" s="33" t="s">
        <v>166</v>
      </c>
      <c r="I934" s="30"/>
      <c r="J934" s="18" t="s">
        <v>166</v>
      </c>
      <c r="K934" s="36" t="s">
        <v>166</v>
      </c>
      <c r="L934" s="21"/>
    </row>
    <row r="935" spans="1:12" x14ac:dyDescent="0.3">
      <c r="A935" s="28" t="s">
        <v>166</v>
      </c>
      <c r="B935" s="36" t="s">
        <v>166</v>
      </c>
      <c r="C935" s="36" t="s">
        <v>1767</v>
      </c>
      <c r="D935" s="30" t="s">
        <v>166</v>
      </c>
      <c r="E935" s="37" t="s">
        <v>166</v>
      </c>
      <c r="F935" s="44" t="s">
        <v>166</v>
      </c>
      <c r="G935" s="33" t="s">
        <v>166</v>
      </c>
      <c r="H935" s="33" t="s">
        <v>166</v>
      </c>
      <c r="I935" s="30"/>
      <c r="J935" s="18" t="s">
        <v>166</v>
      </c>
      <c r="K935" s="36" t="s">
        <v>166</v>
      </c>
      <c r="L935" s="21"/>
    </row>
    <row r="936" spans="1:12" x14ac:dyDescent="0.3">
      <c r="A936" s="28" t="s">
        <v>166</v>
      </c>
      <c r="B936" s="36" t="s">
        <v>166</v>
      </c>
      <c r="C936" s="36" t="s">
        <v>1767</v>
      </c>
      <c r="D936" s="30" t="s">
        <v>166</v>
      </c>
      <c r="E936" s="37" t="s">
        <v>166</v>
      </c>
      <c r="F936" s="44" t="s">
        <v>166</v>
      </c>
      <c r="G936" s="33" t="s">
        <v>166</v>
      </c>
      <c r="H936" s="33" t="s">
        <v>166</v>
      </c>
      <c r="I936" s="30"/>
      <c r="J936" s="18" t="s">
        <v>166</v>
      </c>
      <c r="K936" s="36" t="s">
        <v>166</v>
      </c>
      <c r="L936" s="21"/>
    </row>
    <row r="937" spans="1:12" x14ac:dyDescent="0.3">
      <c r="A937" s="28" t="s">
        <v>166</v>
      </c>
      <c r="B937" s="36" t="s">
        <v>166</v>
      </c>
      <c r="C937" s="36" t="s">
        <v>1767</v>
      </c>
      <c r="D937" s="30" t="s">
        <v>166</v>
      </c>
      <c r="E937" s="37" t="s">
        <v>166</v>
      </c>
      <c r="F937" s="44" t="s">
        <v>166</v>
      </c>
      <c r="G937" s="33" t="s">
        <v>166</v>
      </c>
      <c r="H937" s="33" t="s">
        <v>166</v>
      </c>
      <c r="I937" s="30"/>
      <c r="J937" s="18" t="s">
        <v>166</v>
      </c>
      <c r="K937" s="36" t="s">
        <v>166</v>
      </c>
      <c r="L937" s="21"/>
    </row>
    <row r="938" spans="1:12" x14ac:dyDescent="0.3">
      <c r="A938" s="28" t="s">
        <v>166</v>
      </c>
      <c r="B938" s="36" t="s">
        <v>166</v>
      </c>
      <c r="C938" s="36" t="s">
        <v>1767</v>
      </c>
      <c r="D938" s="30" t="s">
        <v>166</v>
      </c>
      <c r="E938" s="37" t="s">
        <v>166</v>
      </c>
      <c r="F938" s="44" t="s">
        <v>166</v>
      </c>
      <c r="G938" s="33" t="s">
        <v>166</v>
      </c>
      <c r="H938" s="33" t="s">
        <v>166</v>
      </c>
      <c r="I938" s="30"/>
      <c r="J938" s="18" t="s">
        <v>166</v>
      </c>
      <c r="K938" s="36" t="s">
        <v>166</v>
      </c>
      <c r="L938" s="21"/>
    </row>
    <row r="939" spans="1:12" x14ac:dyDescent="0.3">
      <c r="A939" s="28" t="s">
        <v>166</v>
      </c>
      <c r="B939" s="36" t="s">
        <v>166</v>
      </c>
      <c r="C939" s="36" t="s">
        <v>1767</v>
      </c>
      <c r="D939" s="30" t="s">
        <v>166</v>
      </c>
      <c r="E939" s="37" t="s">
        <v>166</v>
      </c>
      <c r="F939" s="44" t="s">
        <v>166</v>
      </c>
      <c r="G939" s="33" t="s">
        <v>166</v>
      </c>
      <c r="H939" s="33" t="s">
        <v>166</v>
      </c>
      <c r="I939" s="30"/>
      <c r="J939" s="18" t="s">
        <v>166</v>
      </c>
      <c r="K939" s="36" t="s">
        <v>166</v>
      </c>
      <c r="L939" s="21"/>
    </row>
    <row r="940" spans="1:12" x14ac:dyDescent="0.3">
      <c r="A940" s="28" t="s">
        <v>166</v>
      </c>
      <c r="B940" s="36" t="s">
        <v>166</v>
      </c>
      <c r="C940" s="36" t="s">
        <v>1767</v>
      </c>
      <c r="D940" s="30" t="s">
        <v>166</v>
      </c>
      <c r="E940" s="37" t="s">
        <v>166</v>
      </c>
      <c r="F940" s="44" t="s">
        <v>166</v>
      </c>
      <c r="G940" s="33" t="s">
        <v>166</v>
      </c>
      <c r="H940" s="33" t="s">
        <v>166</v>
      </c>
      <c r="I940" s="30"/>
      <c r="J940" s="18" t="s">
        <v>166</v>
      </c>
      <c r="K940" s="36" t="s">
        <v>166</v>
      </c>
      <c r="L940" s="21"/>
    </row>
    <row r="941" spans="1:12" x14ac:dyDescent="0.3">
      <c r="A941" s="28" t="s">
        <v>166</v>
      </c>
      <c r="B941" s="36" t="s">
        <v>166</v>
      </c>
      <c r="C941" s="36" t="s">
        <v>1767</v>
      </c>
      <c r="D941" s="30" t="s">
        <v>166</v>
      </c>
      <c r="E941" s="37" t="s">
        <v>166</v>
      </c>
      <c r="F941" s="44" t="s">
        <v>166</v>
      </c>
      <c r="G941" s="33" t="s">
        <v>166</v>
      </c>
      <c r="H941" s="33" t="s">
        <v>166</v>
      </c>
      <c r="I941" s="30"/>
      <c r="J941" s="18" t="s">
        <v>166</v>
      </c>
      <c r="K941" s="36" t="s">
        <v>166</v>
      </c>
      <c r="L941" s="21"/>
    </row>
    <row r="942" spans="1:12" x14ac:dyDescent="0.3">
      <c r="A942" s="28" t="s">
        <v>166</v>
      </c>
      <c r="B942" s="36" t="s">
        <v>166</v>
      </c>
      <c r="C942" s="36" t="s">
        <v>1767</v>
      </c>
      <c r="D942" s="30" t="s">
        <v>166</v>
      </c>
      <c r="E942" s="37" t="s">
        <v>166</v>
      </c>
      <c r="F942" s="44" t="s">
        <v>166</v>
      </c>
      <c r="G942" s="33" t="s">
        <v>166</v>
      </c>
      <c r="H942" s="33" t="s">
        <v>166</v>
      </c>
      <c r="I942" s="30"/>
      <c r="J942" s="18" t="s">
        <v>166</v>
      </c>
      <c r="K942" s="36" t="s">
        <v>166</v>
      </c>
      <c r="L942" s="21"/>
    </row>
    <row r="943" spans="1:12" x14ac:dyDescent="0.3">
      <c r="A943" s="28" t="s">
        <v>166</v>
      </c>
      <c r="B943" s="36" t="s">
        <v>166</v>
      </c>
      <c r="C943" s="36" t="s">
        <v>1767</v>
      </c>
      <c r="D943" s="30" t="s">
        <v>166</v>
      </c>
      <c r="E943" s="37" t="s">
        <v>166</v>
      </c>
      <c r="F943" s="44" t="s">
        <v>166</v>
      </c>
      <c r="G943" s="33" t="s">
        <v>166</v>
      </c>
      <c r="H943" s="33" t="s">
        <v>166</v>
      </c>
      <c r="I943" s="30"/>
      <c r="J943" s="18" t="s">
        <v>166</v>
      </c>
      <c r="K943" s="36" t="s">
        <v>166</v>
      </c>
      <c r="L943" s="21"/>
    </row>
    <row r="944" spans="1:12" x14ac:dyDescent="0.3">
      <c r="A944" s="28" t="s">
        <v>166</v>
      </c>
      <c r="B944" s="36" t="s">
        <v>166</v>
      </c>
      <c r="C944" s="36" t="s">
        <v>1767</v>
      </c>
      <c r="D944" s="30" t="s">
        <v>166</v>
      </c>
      <c r="E944" s="37" t="s">
        <v>166</v>
      </c>
      <c r="F944" s="44" t="s">
        <v>166</v>
      </c>
      <c r="G944" s="33" t="s">
        <v>166</v>
      </c>
      <c r="H944" s="33" t="s">
        <v>166</v>
      </c>
      <c r="I944" s="30"/>
      <c r="J944" s="18" t="s">
        <v>166</v>
      </c>
      <c r="K944" s="36" t="s">
        <v>166</v>
      </c>
      <c r="L944" s="21"/>
    </row>
    <row r="945" spans="1:12" x14ac:dyDescent="0.3">
      <c r="A945" s="28" t="s">
        <v>166</v>
      </c>
      <c r="B945" s="36" t="s">
        <v>166</v>
      </c>
      <c r="C945" s="36" t="s">
        <v>1767</v>
      </c>
      <c r="D945" s="30" t="s">
        <v>166</v>
      </c>
      <c r="E945" s="37" t="s">
        <v>166</v>
      </c>
      <c r="F945" s="44" t="s">
        <v>166</v>
      </c>
      <c r="G945" s="33" t="s">
        <v>166</v>
      </c>
      <c r="H945" s="33" t="s">
        <v>166</v>
      </c>
      <c r="I945" s="30"/>
      <c r="J945" s="18" t="s">
        <v>166</v>
      </c>
      <c r="K945" s="36" t="s">
        <v>166</v>
      </c>
      <c r="L945" s="21"/>
    </row>
    <row r="946" spans="1:12" x14ac:dyDescent="0.3">
      <c r="A946" s="28" t="s">
        <v>166</v>
      </c>
      <c r="B946" s="36" t="s">
        <v>166</v>
      </c>
      <c r="C946" s="36" t="s">
        <v>1767</v>
      </c>
      <c r="D946" s="30" t="s">
        <v>166</v>
      </c>
      <c r="E946" s="37" t="s">
        <v>166</v>
      </c>
      <c r="F946" s="44" t="s">
        <v>166</v>
      </c>
      <c r="G946" s="33" t="s">
        <v>166</v>
      </c>
      <c r="H946" s="33" t="s">
        <v>166</v>
      </c>
      <c r="I946" s="30"/>
      <c r="J946" s="18" t="s">
        <v>166</v>
      </c>
      <c r="K946" s="36" t="s">
        <v>166</v>
      </c>
      <c r="L946" s="21"/>
    </row>
    <row r="947" spans="1:12" x14ac:dyDescent="0.3">
      <c r="A947" s="28" t="s">
        <v>166</v>
      </c>
      <c r="B947" s="36" t="s">
        <v>166</v>
      </c>
      <c r="C947" s="36" t="s">
        <v>1767</v>
      </c>
      <c r="D947" s="30" t="s">
        <v>166</v>
      </c>
      <c r="E947" s="37" t="s">
        <v>166</v>
      </c>
      <c r="F947" s="44" t="s">
        <v>166</v>
      </c>
      <c r="G947" s="33" t="s">
        <v>166</v>
      </c>
      <c r="H947" s="33" t="s">
        <v>166</v>
      </c>
      <c r="I947" s="30"/>
      <c r="J947" s="18" t="s">
        <v>166</v>
      </c>
      <c r="K947" s="36" t="s">
        <v>166</v>
      </c>
      <c r="L947" s="21"/>
    </row>
    <row r="948" spans="1:12" x14ac:dyDescent="0.3">
      <c r="A948" s="28" t="s">
        <v>166</v>
      </c>
      <c r="B948" s="36" t="s">
        <v>166</v>
      </c>
      <c r="C948" s="36" t="s">
        <v>1767</v>
      </c>
      <c r="D948" s="30" t="s">
        <v>166</v>
      </c>
      <c r="E948" s="37" t="s">
        <v>166</v>
      </c>
      <c r="F948" s="44" t="s">
        <v>166</v>
      </c>
      <c r="G948" s="33" t="s">
        <v>166</v>
      </c>
      <c r="H948" s="33" t="s">
        <v>166</v>
      </c>
      <c r="I948" s="30"/>
      <c r="J948" s="18" t="s">
        <v>166</v>
      </c>
      <c r="K948" s="36" t="s">
        <v>166</v>
      </c>
      <c r="L948" s="21"/>
    </row>
    <row r="949" spans="1:12" x14ac:dyDescent="0.3">
      <c r="A949" s="28" t="s">
        <v>166</v>
      </c>
      <c r="B949" s="36" t="s">
        <v>166</v>
      </c>
      <c r="C949" s="36" t="s">
        <v>1767</v>
      </c>
      <c r="D949" s="30" t="s">
        <v>166</v>
      </c>
      <c r="E949" s="37" t="s">
        <v>166</v>
      </c>
      <c r="F949" s="44" t="s">
        <v>166</v>
      </c>
      <c r="G949" s="33" t="s">
        <v>166</v>
      </c>
      <c r="H949" s="33" t="s">
        <v>166</v>
      </c>
      <c r="I949" s="30"/>
      <c r="J949" s="18" t="s">
        <v>166</v>
      </c>
      <c r="K949" s="36" t="s">
        <v>166</v>
      </c>
      <c r="L949" s="21"/>
    </row>
    <row r="950" spans="1:12" x14ac:dyDescent="0.3">
      <c r="A950" s="28" t="s">
        <v>166</v>
      </c>
      <c r="B950" s="36" t="s">
        <v>166</v>
      </c>
      <c r="C950" s="36" t="s">
        <v>1767</v>
      </c>
      <c r="D950" s="30" t="s">
        <v>166</v>
      </c>
      <c r="E950" s="37" t="s">
        <v>166</v>
      </c>
      <c r="F950" s="44" t="s">
        <v>166</v>
      </c>
      <c r="G950" s="33" t="s">
        <v>166</v>
      </c>
      <c r="H950" s="33" t="s">
        <v>166</v>
      </c>
      <c r="I950" s="30"/>
      <c r="J950" s="18" t="s">
        <v>166</v>
      </c>
      <c r="K950" s="36" t="s">
        <v>166</v>
      </c>
      <c r="L950" s="21"/>
    </row>
    <row r="951" spans="1:12" x14ac:dyDescent="0.3">
      <c r="A951" s="28" t="s">
        <v>166</v>
      </c>
      <c r="B951" s="36" t="s">
        <v>166</v>
      </c>
      <c r="C951" s="36" t="s">
        <v>1767</v>
      </c>
      <c r="D951" s="30" t="s">
        <v>166</v>
      </c>
      <c r="E951" s="37" t="s">
        <v>166</v>
      </c>
      <c r="F951" s="44" t="s">
        <v>166</v>
      </c>
      <c r="G951" s="33" t="s">
        <v>166</v>
      </c>
      <c r="H951" s="33" t="s">
        <v>166</v>
      </c>
      <c r="I951" s="30"/>
      <c r="J951" s="18" t="s">
        <v>166</v>
      </c>
      <c r="K951" s="36" t="s">
        <v>166</v>
      </c>
      <c r="L951" s="21"/>
    </row>
    <row r="952" spans="1:12" x14ac:dyDescent="0.3">
      <c r="A952" s="28" t="s">
        <v>166</v>
      </c>
      <c r="B952" s="36" t="s">
        <v>166</v>
      </c>
      <c r="C952" s="36" t="s">
        <v>1767</v>
      </c>
      <c r="D952" s="30" t="s">
        <v>166</v>
      </c>
      <c r="E952" s="37" t="s">
        <v>166</v>
      </c>
      <c r="F952" s="44" t="s">
        <v>166</v>
      </c>
      <c r="G952" s="33" t="s">
        <v>166</v>
      </c>
      <c r="H952" s="33" t="s">
        <v>166</v>
      </c>
      <c r="I952" s="30"/>
      <c r="J952" s="18" t="s">
        <v>166</v>
      </c>
      <c r="K952" s="36" t="s">
        <v>166</v>
      </c>
      <c r="L952" s="21"/>
    </row>
    <row r="953" spans="1:12" x14ac:dyDescent="0.3">
      <c r="A953" s="28" t="s">
        <v>166</v>
      </c>
      <c r="B953" s="36" t="s">
        <v>166</v>
      </c>
      <c r="C953" s="36" t="s">
        <v>1767</v>
      </c>
      <c r="D953" s="30" t="s">
        <v>166</v>
      </c>
      <c r="E953" s="37" t="s">
        <v>166</v>
      </c>
      <c r="F953" s="44" t="s">
        <v>166</v>
      </c>
      <c r="G953" s="33" t="s">
        <v>166</v>
      </c>
      <c r="H953" s="33" t="s">
        <v>166</v>
      </c>
      <c r="I953" s="30"/>
      <c r="J953" s="18" t="s">
        <v>166</v>
      </c>
      <c r="K953" s="36" t="s">
        <v>166</v>
      </c>
      <c r="L953" s="21"/>
    </row>
    <row r="954" spans="1:12" x14ac:dyDescent="0.3">
      <c r="A954" s="28" t="s">
        <v>166</v>
      </c>
      <c r="B954" s="36" t="s">
        <v>166</v>
      </c>
      <c r="C954" s="36" t="s">
        <v>1767</v>
      </c>
      <c r="D954" s="30" t="s">
        <v>166</v>
      </c>
      <c r="E954" s="37" t="s">
        <v>166</v>
      </c>
      <c r="F954" s="44" t="s">
        <v>166</v>
      </c>
      <c r="G954" s="33" t="s">
        <v>166</v>
      </c>
      <c r="H954" s="33" t="s">
        <v>166</v>
      </c>
      <c r="I954" s="30"/>
      <c r="J954" s="18" t="s">
        <v>166</v>
      </c>
      <c r="K954" s="36" t="s">
        <v>166</v>
      </c>
      <c r="L954" s="21"/>
    </row>
    <row r="955" spans="1:12" x14ac:dyDescent="0.3">
      <c r="A955" s="28" t="s">
        <v>166</v>
      </c>
      <c r="B955" s="36" t="s">
        <v>166</v>
      </c>
      <c r="C955" s="36" t="s">
        <v>1767</v>
      </c>
      <c r="D955" s="30" t="s">
        <v>166</v>
      </c>
      <c r="E955" s="37" t="s">
        <v>166</v>
      </c>
      <c r="F955" s="44" t="s">
        <v>166</v>
      </c>
      <c r="G955" s="33" t="s">
        <v>166</v>
      </c>
      <c r="H955" s="33" t="s">
        <v>166</v>
      </c>
      <c r="I955" s="30"/>
      <c r="J955" s="18" t="s">
        <v>166</v>
      </c>
      <c r="K955" s="36" t="s">
        <v>166</v>
      </c>
      <c r="L955" s="21"/>
    </row>
    <row r="956" spans="1:12" x14ac:dyDescent="0.3">
      <c r="A956" s="28" t="s">
        <v>166</v>
      </c>
      <c r="B956" s="36" t="s">
        <v>166</v>
      </c>
      <c r="C956" s="36" t="s">
        <v>1767</v>
      </c>
      <c r="D956" s="30" t="s">
        <v>166</v>
      </c>
      <c r="E956" s="37" t="s">
        <v>166</v>
      </c>
      <c r="F956" s="44" t="s">
        <v>166</v>
      </c>
      <c r="G956" s="33" t="s">
        <v>166</v>
      </c>
      <c r="H956" s="33" t="s">
        <v>166</v>
      </c>
      <c r="I956" s="30"/>
      <c r="J956" s="18" t="s">
        <v>166</v>
      </c>
      <c r="K956" s="36" t="s">
        <v>166</v>
      </c>
      <c r="L956" s="21"/>
    </row>
    <row r="957" spans="1:12" x14ac:dyDescent="0.3">
      <c r="A957" s="28" t="s">
        <v>166</v>
      </c>
      <c r="B957" s="36" t="s">
        <v>166</v>
      </c>
      <c r="C957" s="36" t="s">
        <v>1767</v>
      </c>
      <c r="D957" s="30" t="s">
        <v>166</v>
      </c>
      <c r="E957" s="37" t="s">
        <v>166</v>
      </c>
      <c r="F957" s="44" t="s">
        <v>166</v>
      </c>
      <c r="G957" s="33" t="s">
        <v>166</v>
      </c>
      <c r="H957" s="33" t="s">
        <v>166</v>
      </c>
      <c r="I957" s="30"/>
      <c r="J957" s="18" t="s">
        <v>166</v>
      </c>
      <c r="K957" s="36" t="s">
        <v>166</v>
      </c>
      <c r="L957" s="21"/>
    </row>
    <row r="958" spans="1:12" x14ac:dyDescent="0.3">
      <c r="A958" s="28" t="s">
        <v>166</v>
      </c>
      <c r="B958" s="36" t="s">
        <v>166</v>
      </c>
      <c r="C958" s="36" t="s">
        <v>1767</v>
      </c>
      <c r="D958" s="30" t="s">
        <v>166</v>
      </c>
      <c r="E958" s="37" t="s">
        <v>166</v>
      </c>
      <c r="F958" s="44" t="s">
        <v>166</v>
      </c>
      <c r="G958" s="33" t="s">
        <v>166</v>
      </c>
      <c r="H958" s="33" t="s">
        <v>166</v>
      </c>
      <c r="I958" s="30"/>
      <c r="J958" s="18" t="s">
        <v>166</v>
      </c>
      <c r="K958" s="36" t="s">
        <v>166</v>
      </c>
      <c r="L958" s="21"/>
    </row>
    <row r="959" spans="1:12" x14ac:dyDescent="0.3">
      <c r="A959" s="28" t="s">
        <v>166</v>
      </c>
      <c r="B959" s="36" t="s">
        <v>166</v>
      </c>
      <c r="C959" s="36" t="s">
        <v>1767</v>
      </c>
      <c r="D959" s="30" t="s">
        <v>166</v>
      </c>
      <c r="E959" s="37" t="s">
        <v>166</v>
      </c>
      <c r="F959" s="44" t="s">
        <v>166</v>
      </c>
      <c r="G959" s="33" t="s">
        <v>166</v>
      </c>
      <c r="H959" s="33" t="s">
        <v>166</v>
      </c>
      <c r="I959" s="30"/>
      <c r="J959" s="18" t="s">
        <v>166</v>
      </c>
      <c r="K959" s="36" t="s">
        <v>166</v>
      </c>
      <c r="L959" s="21"/>
    </row>
    <row r="960" spans="1:12" x14ac:dyDescent="0.3">
      <c r="A960" s="28" t="s">
        <v>166</v>
      </c>
      <c r="B960" s="36" t="s">
        <v>166</v>
      </c>
      <c r="C960" s="36" t="s">
        <v>1767</v>
      </c>
      <c r="D960" s="30" t="s">
        <v>166</v>
      </c>
      <c r="E960" s="37" t="s">
        <v>166</v>
      </c>
      <c r="F960" s="44" t="s">
        <v>166</v>
      </c>
      <c r="G960" s="33" t="s">
        <v>166</v>
      </c>
      <c r="H960" s="33" t="s">
        <v>166</v>
      </c>
      <c r="I960" s="30"/>
      <c r="J960" s="18" t="s">
        <v>166</v>
      </c>
      <c r="K960" s="36" t="s">
        <v>166</v>
      </c>
      <c r="L960" s="21"/>
    </row>
    <row r="961" spans="1:12" x14ac:dyDescent="0.3">
      <c r="A961" s="28" t="s">
        <v>166</v>
      </c>
      <c r="B961" s="36" t="s">
        <v>166</v>
      </c>
      <c r="C961" s="36" t="s">
        <v>1767</v>
      </c>
      <c r="D961" s="30" t="s">
        <v>166</v>
      </c>
      <c r="E961" s="37" t="s">
        <v>166</v>
      </c>
      <c r="F961" s="44" t="s">
        <v>166</v>
      </c>
      <c r="G961" s="33" t="s">
        <v>166</v>
      </c>
      <c r="H961" s="33" t="s">
        <v>166</v>
      </c>
      <c r="I961" s="30"/>
      <c r="J961" s="18" t="s">
        <v>166</v>
      </c>
      <c r="K961" s="36" t="s">
        <v>166</v>
      </c>
      <c r="L961" s="21"/>
    </row>
    <row r="962" spans="1:12" x14ac:dyDescent="0.3">
      <c r="A962" s="28" t="s">
        <v>166</v>
      </c>
      <c r="B962" s="36" t="s">
        <v>166</v>
      </c>
      <c r="C962" s="36" t="s">
        <v>1767</v>
      </c>
      <c r="D962" s="30" t="s">
        <v>166</v>
      </c>
      <c r="E962" s="37" t="s">
        <v>166</v>
      </c>
      <c r="F962" s="44" t="s">
        <v>166</v>
      </c>
      <c r="G962" s="33" t="s">
        <v>166</v>
      </c>
      <c r="H962" s="33" t="s">
        <v>166</v>
      </c>
      <c r="I962" s="30"/>
      <c r="J962" s="18" t="s">
        <v>166</v>
      </c>
      <c r="K962" s="36" t="s">
        <v>166</v>
      </c>
      <c r="L962" s="21"/>
    </row>
    <row r="963" spans="1:12" x14ac:dyDescent="0.3">
      <c r="A963" s="28" t="s">
        <v>166</v>
      </c>
      <c r="B963" s="36" t="s">
        <v>166</v>
      </c>
      <c r="C963" s="36" t="s">
        <v>1767</v>
      </c>
      <c r="D963" s="30" t="s">
        <v>166</v>
      </c>
      <c r="E963" s="37" t="s">
        <v>166</v>
      </c>
      <c r="F963" s="44" t="s">
        <v>166</v>
      </c>
      <c r="G963" s="33" t="s">
        <v>166</v>
      </c>
      <c r="H963" s="33" t="s">
        <v>166</v>
      </c>
      <c r="I963" s="30"/>
      <c r="J963" s="18" t="s">
        <v>166</v>
      </c>
      <c r="K963" s="36" t="s">
        <v>166</v>
      </c>
      <c r="L963" s="21"/>
    </row>
    <row r="964" spans="1:12" x14ac:dyDescent="0.3">
      <c r="A964" s="28" t="s">
        <v>166</v>
      </c>
      <c r="B964" s="36" t="s">
        <v>166</v>
      </c>
      <c r="C964" s="36" t="s">
        <v>1767</v>
      </c>
      <c r="D964" s="30" t="s">
        <v>166</v>
      </c>
      <c r="E964" s="37" t="s">
        <v>166</v>
      </c>
      <c r="F964" s="44" t="s">
        <v>166</v>
      </c>
      <c r="G964" s="33" t="s">
        <v>166</v>
      </c>
      <c r="H964" s="33" t="s">
        <v>166</v>
      </c>
      <c r="I964" s="30"/>
      <c r="J964" s="18" t="s">
        <v>166</v>
      </c>
      <c r="K964" s="36" t="s">
        <v>166</v>
      </c>
      <c r="L964" s="21"/>
    </row>
    <row r="965" spans="1:12" x14ac:dyDescent="0.3">
      <c r="A965" s="28" t="s">
        <v>166</v>
      </c>
      <c r="B965" s="36" t="s">
        <v>166</v>
      </c>
      <c r="C965" s="36" t="s">
        <v>1767</v>
      </c>
      <c r="D965" s="30" t="s">
        <v>166</v>
      </c>
      <c r="E965" s="37" t="s">
        <v>166</v>
      </c>
      <c r="F965" s="44" t="s">
        <v>166</v>
      </c>
      <c r="G965" s="33" t="s">
        <v>166</v>
      </c>
      <c r="H965" s="33" t="s">
        <v>166</v>
      </c>
      <c r="I965" s="30"/>
      <c r="J965" s="18" t="s">
        <v>166</v>
      </c>
      <c r="K965" s="36" t="s">
        <v>166</v>
      </c>
      <c r="L965" s="21"/>
    </row>
    <row r="966" spans="1:12" x14ac:dyDescent="0.3">
      <c r="A966" s="28" t="s">
        <v>166</v>
      </c>
      <c r="B966" s="36" t="s">
        <v>166</v>
      </c>
      <c r="C966" s="36" t="s">
        <v>1767</v>
      </c>
      <c r="D966" s="30" t="s">
        <v>166</v>
      </c>
      <c r="E966" s="37" t="s">
        <v>166</v>
      </c>
      <c r="F966" s="44" t="s">
        <v>166</v>
      </c>
      <c r="G966" s="33" t="s">
        <v>166</v>
      </c>
      <c r="H966" s="33" t="s">
        <v>166</v>
      </c>
      <c r="I966" s="30"/>
      <c r="J966" s="18" t="s">
        <v>166</v>
      </c>
      <c r="K966" s="36" t="s">
        <v>166</v>
      </c>
      <c r="L966" s="21"/>
    </row>
    <row r="967" spans="1:12" x14ac:dyDescent="0.3">
      <c r="A967" s="28" t="s">
        <v>166</v>
      </c>
      <c r="B967" s="36" t="s">
        <v>166</v>
      </c>
      <c r="C967" s="36" t="s">
        <v>1767</v>
      </c>
      <c r="D967" s="30" t="s">
        <v>166</v>
      </c>
      <c r="E967" s="37" t="s">
        <v>166</v>
      </c>
      <c r="F967" s="44" t="s">
        <v>166</v>
      </c>
      <c r="G967" s="33" t="s">
        <v>166</v>
      </c>
      <c r="H967" s="33" t="s">
        <v>166</v>
      </c>
      <c r="I967" s="30"/>
      <c r="J967" s="18" t="s">
        <v>166</v>
      </c>
      <c r="K967" s="36" t="s">
        <v>166</v>
      </c>
      <c r="L967" s="21"/>
    </row>
    <row r="968" spans="1:12" x14ac:dyDescent="0.3">
      <c r="A968" s="28" t="s">
        <v>166</v>
      </c>
      <c r="B968" s="36" t="s">
        <v>166</v>
      </c>
      <c r="C968" s="36" t="s">
        <v>1767</v>
      </c>
      <c r="D968" s="30" t="s">
        <v>166</v>
      </c>
      <c r="E968" s="37" t="s">
        <v>166</v>
      </c>
      <c r="F968" s="44" t="s">
        <v>166</v>
      </c>
      <c r="G968" s="33" t="s">
        <v>166</v>
      </c>
      <c r="H968" s="33" t="s">
        <v>166</v>
      </c>
      <c r="I968" s="30"/>
      <c r="J968" s="18" t="s">
        <v>166</v>
      </c>
      <c r="K968" s="36" t="s">
        <v>166</v>
      </c>
      <c r="L968" s="21"/>
    </row>
    <row r="969" spans="1:12" x14ac:dyDescent="0.3">
      <c r="A969" s="28" t="s">
        <v>166</v>
      </c>
      <c r="B969" s="36" t="s">
        <v>166</v>
      </c>
      <c r="C969" s="36" t="s">
        <v>1767</v>
      </c>
      <c r="D969" s="30" t="s">
        <v>166</v>
      </c>
      <c r="E969" s="37" t="s">
        <v>166</v>
      </c>
      <c r="F969" s="44" t="s">
        <v>166</v>
      </c>
      <c r="G969" s="33" t="s">
        <v>166</v>
      </c>
      <c r="H969" s="33" t="s">
        <v>166</v>
      </c>
      <c r="I969" s="30"/>
      <c r="J969" s="18" t="s">
        <v>166</v>
      </c>
      <c r="K969" s="36" t="s">
        <v>166</v>
      </c>
      <c r="L969" s="21"/>
    </row>
    <row r="970" spans="1:12" x14ac:dyDescent="0.3">
      <c r="A970" s="28" t="s">
        <v>166</v>
      </c>
      <c r="B970" s="36" t="s">
        <v>166</v>
      </c>
      <c r="C970" s="36" t="s">
        <v>1767</v>
      </c>
      <c r="D970" s="30" t="s">
        <v>166</v>
      </c>
      <c r="E970" s="37" t="s">
        <v>166</v>
      </c>
      <c r="F970" s="44" t="s">
        <v>166</v>
      </c>
      <c r="G970" s="33" t="s">
        <v>166</v>
      </c>
      <c r="H970" s="33" t="s">
        <v>166</v>
      </c>
      <c r="I970" s="30"/>
      <c r="J970" s="18" t="s">
        <v>166</v>
      </c>
      <c r="K970" s="36" t="s">
        <v>166</v>
      </c>
      <c r="L970" s="21"/>
    </row>
    <row r="971" spans="1:12" x14ac:dyDescent="0.3">
      <c r="A971" s="28" t="s">
        <v>166</v>
      </c>
      <c r="B971" s="36" t="s">
        <v>166</v>
      </c>
      <c r="C971" s="36" t="s">
        <v>1767</v>
      </c>
      <c r="D971" s="30" t="s">
        <v>166</v>
      </c>
      <c r="E971" s="37" t="s">
        <v>166</v>
      </c>
      <c r="F971" s="44" t="s">
        <v>166</v>
      </c>
      <c r="G971" s="33" t="s">
        <v>166</v>
      </c>
      <c r="H971" s="33" t="s">
        <v>166</v>
      </c>
      <c r="I971" s="30"/>
      <c r="J971" s="18" t="s">
        <v>166</v>
      </c>
      <c r="K971" s="36" t="s">
        <v>166</v>
      </c>
      <c r="L971" s="21"/>
    </row>
    <row r="972" spans="1:12" x14ac:dyDescent="0.3">
      <c r="A972" s="28" t="s">
        <v>166</v>
      </c>
      <c r="B972" s="36" t="s">
        <v>166</v>
      </c>
      <c r="C972" s="36" t="s">
        <v>1767</v>
      </c>
      <c r="D972" s="30" t="s">
        <v>166</v>
      </c>
      <c r="E972" s="37" t="s">
        <v>166</v>
      </c>
      <c r="F972" s="44" t="s">
        <v>166</v>
      </c>
      <c r="G972" s="33" t="s">
        <v>166</v>
      </c>
      <c r="H972" s="33" t="s">
        <v>166</v>
      </c>
      <c r="I972" s="30"/>
      <c r="J972" s="18" t="s">
        <v>166</v>
      </c>
      <c r="K972" s="36" t="s">
        <v>166</v>
      </c>
      <c r="L972" s="21"/>
    </row>
    <row r="973" spans="1:12" x14ac:dyDescent="0.3">
      <c r="A973" s="28" t="s">
        <v>166</v>
      </c>
      <c r="B973" s="36" t="s">
        <v>166</v>
      </c>
      <c r="C973" s="36" t="s">
        <v>1767</v>
      </c>
      <c r="D973" s="30" t="s">
        <v>166</v>
      </c>
      <c r="E973" s="37" t="s">
        <v>166</v>
      </c>
      <c r="F973" s="44" t="s">
        <v>166</v>
      </c>
      <c r="G973" s="33" t="s">
        <v>166</v>
      </c>
      <c r="H973" s="33" t="s">
        <v>166</v>
      </c>
      <c r="I973" s="30"/>
      <c r="J973" s="18" t="s">
        <v>166</v>
      </c>
      <c r="K973" s="36" t="s">
        <v>166</v>
      </c>
      <c r="L973" s="21"/>
    </row>
    <row r="974" spans="1:12" x14ac:dyDescent="0.3">
      <c r="A974" s="28" t="s">
        <v>166</v>
      </c>
      <c r="B974" s="36" t="s">
        <v>166</v>
      </c>
      <c r="C974" s="36" t="s">
        <v>1767</v>
      </c>
      <c r="D974" s="30" t="s">
        <v>166</v>
      </c>
      <c r="E974" s="37" t="s">
        <v>166</v>
      </c>
      <c r="F974" s="44" t="s">
        <v>166</v>
      </c>
      <c r="G974" s="33" t="s">
        <v>166</v>
      </c>
      <c r="H974" s="33" t="s">
        <v>166</v>
      </c>
      <c r="I974" s="30"/>
      <c r="J974" s="18" t="s">
        <v>166</v>
      </c>
      <c r="K974" s="36" t="s">
        <v>166</v>
      </c>
      <c r="L974" s="21"/>
    </row>
    <row r="975" spans="1:12" x14ac:dyDescent="0.3">
      <c r="A975" s="28" t="s">
        <v>166</v>
      </c>
      <c r="B975" s="36" t="s">
        <v>166</v>
      </c>
      <c r="C975" s="36" t="s">
        <v>1767</v>
      </c>
      <c r="D975" s="30" t="s">
        <v>166</v>
      </c>
      <c r="E975" s="37" t="s">
        <v>166</v>
      </c>
      <c r="F975" s="44" t="s">
        <v>166</v>
      </c>
      <c r="G975" s="33" t="s">
        <v>166</v>
      </c>
      <c r="H975" s="33" t="s">
        <v>166</v>
      </c>
      <c r="I975" s="30"/>
      <c r="J975" s="18" t="s">
        <v>166</v>
      </c>
      <c r="K975" s="36" t="s">
        <v>166</v>
      </c>
      <c r="L975" s="21"/>
    </row>
    <row r="976" spans="1:12" x14ac:dyDescent="0.3">
      <c r="A976" s="28" t="s">
        <v>166</v>
      </c>
      <c r="B976" s="36" t="s">
        <v>166</v>
      </c>
      <c r="C976" s="36" t="s">
        <v>1767</v>
      </c>
      <c r="D976" s="30" t="s">
        <v>166</v>
      </c>
      <c r="E976" s="37" t="s">
        <v>166</v>
      </c>
      <c r="F976" s="44" t="s">
        <v>166</v>
      </c>
      <c r="G976" s="33" t="s">
        <v>166</v>
      </c>
      <c r="H976" s="33" t="s">
        <v>166</v>
      </c>
      <c r="I976" s="30"/>
      <c r="J976" s="18" t="s">
        <v>166</v>
      </c>
      <c r="K976" s="36" t="s">
        <v>166</v>
      </c>
      <c r="L976" s="21"/>
    </row>
    <row r="977" spans="1:12" x14ac:dyDescent="0.3">
      <c r="A977" s="28" t="s">
        <v>166</v>
      </c>
      <c r="B977" s="36" t="s">
        <v>166</v>
      </c>
      <c r="C977" s="36" t="s">
        <v>1767</v>
      </c>
      <c r="D977" s="30" t="s">
        <v>166</v>
      </c>
      <c r="E977" s="37" t="s">
        <v>166</v>
      </c>
      <c r="F977" s="44" t="s">
        <v>166</v>
      </c>
      <c r="G977" s="33" t="s">
        <v>166</v>
      </c>
      <c r="H977" s="33" t="s">
        <v>166</v>
      </c>
      <c r="I977" s="30"/>
      <c r="J977" s="18" t="s">
        <v>166</v>
      </c>
      <c r="K977" s="36" t="s">
        <v>166</v>
      </c>
      <c r="L977" s="21"/>
    </row>
    <row r="978" spans="1:12" x14ac:dyDescent="0.3">
      <c r="A978" s="28" t="s">
        <v>166</v>
      </c>
      <c r="B978" s="36" t="s">
        <v>166</v>
      </c>
      <c r="C978" s="36" t="s">
        <v>1767</v>
      </c>
      <c r="D978" s="30" t="s">
        <v>166</v>
      </c>
      <c r="E978" s="37" t="s">
        <v>166</v>
      </c>
      <c r="F978" s="44" t="s">
        <v>166</v>
      </c>
      <c r="G978" s="33" t="s">
        <v>166</v>
      </c>
      <c r="H978" s="33" t="s">
        <v>166</v>
      </c>
      <c r="I978" s="30"/>
      <c r="J978" s="18" t="s">
        <v>166</v>
      </c>
      <c r="K978" s="36" t="s">
        <v>166</v>
      </c>
      <c r="L978" s="21"/>
    </row>
    <row r="979" spans="1:12" x14ac:dyDescent="0.3">
      <c r="A979" s="28" t="s">
        <v>166</v>
      </c>
      <c r="B979" s="36" t="s">
        <v>166</v>
      </c>
      <c r="C979" s="36" t="s">
        <v>1767</v>
      </c>
      <c r="D979" s="30" t="s">
        <v>166</v>
      </c>
      <c r="E979" s="37" t="s">
        <v>166</v>
      </c>
      <c r="F979" s="44" t="s">
        <v>166</v>
      </c>
      <c r="G979" s="33" t="s">
        <v>166</v>
      </c>
      <c r="H979" s="33" t="s">
        <v>166</v>
      </c>
      <c r="I979" s="30"/>
      <c r="J979" s="18" t="s">
        <v>166</v>
      </c>
      <c r="K979" s="36" t="s">
        <v>166</v>
      </c>
      <c r="L979" s="21"/>
    </row>
    <row r="980" spans="1:12" x14ac:dyDescent="0.3">
      <c r="A980" s="28" t="s">
        <v>166</v>
      </c>
      <c r="B980" s="36" t="s">
        <v>166</v>
      </c>
      <c r="C980" s="36" t="s">
        <v>1767</v>
      </c>
      <c r="D980" s="30" t="s">
        <v>166</v>
      </c>
      <c r="E980" s="37" t="s">
        <v>166</v>
      </c>
      <c r="F980" s="44" t="s">
        <v>166</v>
      </c>
      <c r="G980" s="33" t="s">
        <v>166</v>
      </c>
      <c r="H980" s="33" t="s">
        <v>166</v>
      </c>
      <c r="I980" s="30"/>
      <c r="J980" s="18" t="s">
        <v>166</v>
      </c>
      <c r="K980" s="36" t="s">
        <v>166</v>
      </c>
      <c r="L980" s="21"/>
    </row>
    <row r="981" spans="1:12" x14ac:dyDescent="0.3">
      <c r="A981" s="28" t="s">
        <v>166</v>
      </c>
      <c r="B981" s="36" t="s">
        <v>166</v>
      </c>
      <c r="C981" s="36" t="s">
        <v>1767</v>
      </c>
      <c r="D981" s="30" t="s">
        <v>166</v>
      </c>
      <c r="E981" s="37" t="s">
        <v>166</v>
      </c>
      <c r="F981" s="44" t="s">
        <v>166</v>
      </c>
      <c r="G981" s="33" t="s">
        <v>166</v>
      </c>
      <c r="H981" s="33" t="s">
        <v>166</v>
      </c>
      <c r="I981" s="30"/>
      <c r="J981" s="18" t="s">
        <v>166</v>
      </c>
      <c r="K981" s="36" t="s">
        <v>166</v>
      </c>
      <c r="L981" s="21"/>
    </row>
    <row r="982" spans="1:12" x14ac:dyDescent="0.3">
      <c r="A982" s="28" t="s">
        <v>166</v>
      </c>
      <c r="B982" s="36" t="s">
        <v>166</v>
      </c>
      <c r="C982" s="36" t="s">
        <v>1767</v>
      </c>
      <c r="D982" s="30" t="s">
        <v>166</v>
      </c>
      <c r="E982" s="37" t="s">
        <v>166</v>
      </c>
      <c r="F982" s="44" t="s">
        <v>166</v>
      </c>
      <c r="G982" s="33" t="s">
        <v>166</v>
      </c>
      <c r="H982" s="33" t="s">
        <v>166</v>
      </c>
      <c r="I982" s="30"/>
      <c r="J982" s="18" t="s">
        <v>166</v>
      </c>
      <c r="K982" s="36" t="s">
        <v>166</v>
      </c>
      <c r="L982" s="21"/>
    </row>
    <row r="983" spans="1:12" x14ac:dyDescent="0.3">
      <c r="A983" s="28" t="s">
        <v>166</v>
      </c>
      <c r="B983" s="36" t="s">
        <v>166</v>
      </c>
      <c r="C983" s="36" t="s">
        <v>1767</v>
      </c>
      <c r="D983" s="30" t="s">
        <v>166</v>
      </c>
      <c r="E983" s="37" t="s">
        <v>166</v>
      </c>
      <c r="F983" s="44" t="s">
        <v>166</v>
      </c>
      <c r="G983" s="33" t="s">
        <v>166</v>
      </c>
      <c r="H983" s="33" t="s">
        <v>166</v>
      </c>
      <c r="I983" s="30"/>
      <c r="J983" s="18" t="s">
        <v>166</v>
      </c>
      <c r="K983" s="36" t="s">
        <v>166</v>
      </c>
      <c r="L983" s="21"/>
    </row>
    <row r="984" spans="1:12" x14ac:dyDescent="0.3">
      <c r="A984" s="28" t="s">
        <v>166</v>
      </c>
      <c r="B984" s="36" t="s">
        <v>166</v>
      </c>
      <c r="C984" s="36" t="s">
        <v>1767</v>
      </c>
      <c r="D984" s="30" t="s">
        <v>166</v>
      </c>
      <c r="E984" s="37" t="s">
        <v>166</v>
      </c>
      <c r="F984" s="44" t="s">
        <v>166</v>
      </c>
      <c r="G984" s="33" t="s">
        <v>166</v>
      </c>
      <c r="H984" s="33" t="s">
        <v>166</v>
      </c>
      <c r="I984" s="30"/>
      <c r="J984" s="18" t="s">
        <v>166</v>
      </c>
      <c r="K984" s="36" t="s">
        <v>166</v>
      </c>
      <c r="L984" s="21"/>
    </row>
    <row r="985" spans="1:12" x14ac:dyDescent="0.3">
      <c r="A985" s="28" t="s">
        <v>166</v>
      </c>
      <c r="B985" s="36" t="s">
        <v>166</v>
      </c>
      <c r="C985" s="36" t="s">
        <v>1767</v>
      </c>
      <c r="D985" s="30" t="s">
        <v>166</v>
      </c>
      <c r="E985" s="37" t="s">
        <v>166</v>
      </c>
      <c r="F985" s="44" t="s">
        <v>166</v>
      </c>
      <c r="G985" s="33" t="s">
        <v>166</v>
      </c>
      <c r="H985" s="33" t="s">
        <v>166</v>
      </c>
      <c r="I985" s="30"/>
      <c r="J985" s="18" t="s">
        <v>166</v>
      </c>
      <c r="K985" s="36" t="s">
        <v>166</v>
      </c>
      <c r="L985" s="21"/>
    </row>
    <row r="986" spans="1:12" x14ac:dyDescent="0.3">
      <c r="A986" s="28" t="s">
        <v>166</v>
      </c>
      <c r="B986" s="36" t="s">
        <v>166</v>
      </c>
      <c r="C986" s="36" t="s">
        <v>1767</v>
      </c>
      <c r="D986" s="30" t="s">
        <v>166</v>
      </c>
      <c r="E986" s="37" t="s">
        <v>166</v>
      </c>
      <c r="F986" s="44" t="s">
        <v>166</v>
      </c>
      <c r="G986" s="33" t="s">
        <v>166</v>
      </c>
      <c r="H986" s="33" t="s">
        <v>166</v>
      </c>
      <c r="I986" s="30"/>
      <c r="J986" s="18" t="s">
        <v>166</v>
      </c>
      <c r="K986" s="36" t="s">
        <v>166</v>
      </c>
      <c r="L986" s="21"/>
    </row>
    <row r="987" spans="1:12" x14ac:dyDescent="0.3">
      <c r="A987" s="28" t="s">
        <v>166</v>
      </c>
      <c r="B987" s="36" t="s">
        <v>166</v>
      </c>
      <c r="C987" s="36" t="s">
        <v>1767</v>
      </c>
      <c r="D987" s="30" t="s">
        <v>166</v>
      </c>
      <c r="E987" s="37" t="s">
        <v>166</v>
      </c>
      <c r="F987" s="44" t="s">
        <v>166</v>
      </c>
      <c r="G987" s="33" t="s">
        <v>166</v>
      </c>
      <c r="H987" s="33" t="s">
        <v>166</v>
      </c>
      <c r="I987" s="30"/>
      <c r="J987" s="18" t="s">
        <v>166</v>
      </c>
      <c r="K987" s="36" t="s">
        <v>166</v>
      </c>
      <c r="L987" s="21"/>
    </row>
    <row r="988" spans="1:12" x14ac:dyDescent="0.3">
      <c r="A988" s="28" t="s">
        <v>166</v>
      </c>
      <c r="B988" s="36" t="s">
        <v>166</v>
      </c>
      <c r="C988" s="36" t="s">
        <v>1767</v>
      </c>
      <c r="D988" s="30" t="s">
        <v>166</v>
      </c>
      <c r="E988" s="37" t="s">
        <v>166</v>
      </c>
      <c r="F988" s="44" t="s">
        <v>166</v>
      </c>
      <c r="G988" s="33" t="s">
        <v>166</v>
      </c>
      <c r="H988" s="33" t="s">
        <v>166</v>
      </c>
      <c r="I988" s="30"/>
      <c r="J988" s="18" t="s">
        <v>166</v>
      </c>
      <c r="K988" s="36" t="s">
        <v>166</v>
      </c>
      <c r="L988" s="21"/>
    </row>
    <row r="989" spans="1:12" x14ac:dyDescent="0.3">
      <c r="A989" s="28" t="s">
        <v>166</v>
      </c>
      <c r="B989" s="36" t="s">
        <v>166</v>
      </c>
      <c r="C989" s="36" t="s">
        <v>1767</v>
      </c>
      <c r="D989" s="30" t="s">
        <v>166</v>
      </c>
      <c r="E989" s="37" t="s">
        <v>166</v>
      </c>
      <c r="F989" s="44" t="s">
        <v>166</v>
      </c>
      <c r="G989" s="33" t="s">
        <v>166</v>
      </c>
      <c r="H989" s="33" t="s">
        <v>166</v>
      </c>
      <c r="I989" s="30"/>
      <c r="J989" s="18" t="s">
        <v>166</v>
      </c>
      <c r="K989" s="36" t="s">
        <v>166</v>
      </c>
      <c r="L989" s="21"/>
    </row>
    <row r="990" spans="1:12" x14ac:dyDescent="0.3">
      <c r="A990" s="28" t="s">
        <v>166</v>
      </c>
      <c r="B990" s="36" t="s">
        <v>166</v>
      </c>
      <c r="C990" s="36" t="s">
        <v>1767</v>
      </c>
      <c r="D990" s="30" t="s">
        <v>166</v>
      </c>
      <c r="E990" s="37" t="s">
        <v>166</v>
      </c>
      <c r="F990" s="44" t="s">
        <v>166</v>
      </c>
      <c r="G990" s="33" t="s">
        <v>166</v>
      </c>
      <c r="H990" s="33" t="s">
        <v>166</v>
      </c>
      <c r="I990" s="30"/>
      <c r="J990" s="18" t="s">
        <v>166</v>
      </c>
      <c r="K990" s="36" t="s">
        <v>166</v>
      </c>
      <c r="L990" s="21"/>
    </row>
    <row r="991" spans="1:12" x14ac:dyDescent="0.3">
      <c r="A991" s="28" t="s">
        <v>166</v>
      </c>
      <c r="B991" s="36" t="s">
        <v>166</v>
      </c>
      <c r="C991" s="36" t="s">
        <v>1767</v>
      </c>
      <c r="D991" s="30" t="s">
        <v>166</v>
      </c>
      <c r="E991" s="37" t="s">
        <v>166</v>
      </c>
      <c r="F991" s="44" t="s">
        <v>166</v>
      </c>
      <c r="G991" s="33" t="s">
        <v>166</v>
      </c>
      <c r="H991" s="33" t="s">
        <v>166</v>
      </c>
      <c r="I991" s="30"/>
      <c r="J991" s="18" t="s">
        <v>166</v>
      </c>
      <c r="K991" s="36" t="s">
        <v>166</v>
      </c>
      <c r="L991" s="21"/>
    </row>
    <row r="992" spans="1:12" x14ac:dyDescent="0.3">
      <c r="A992" s="28" t="s">
        <v>166</v>
      </c>
      <c r="B992" s="36" t="s">
        <v>166</v>
      </c>
      <c r="C992" s="36" t="s">
        <v>1767</v>
      </c>
      <c r="D992" s="30" t="s">
        <v>166</v>
      </c>
      <c r="E992" s="37" t="s">
        <v>166</v>
      </c>
      <c r="F992" s="44" t="s">
        <v>166</v>
      </c>
      <c r="G992" s="33" t="s">
        <v>166</v>
      </c>
      <c r="H992" s="33" t="s">
        <v>166</v>
      </c>
      <c r="I992" s="30"/>
      <c r="J992" s="18" t="s">
        <v>166</v>
      </c>
      <c r="K992" s="36" t="s">
        <v>166</v>
      </c>
      <c r="L992" s="21"/>
    </row>
    <row r="993" spans="1:12" x14ac:dyDescent="0.3">
      <c r="A993" s="28" t="s">
        <v>166</v>
      </c>
      <c r="B993" s="36" t="s">
        <v>166</v>
      </c>
      <c r="C993" s="36" t="s">
        <v>1767</v>
      </c>
      <c r="D993" s="30" t="s">
        <v>166</v>
      </c>
      <c r="E993" s="37" t="s">
        <v>166</v>
      </c>
      <c r="F993" s="44" t="s">
        <v>166</v>
      </c>
      <c r="G993" s="33" t="s">
        <v>166</v>
      </c>
      <c r="H993" s="33" t="s">
        <v>166</v>
      </c>
      <c r="I993" s="30"/>
      <c r="J993" s="18" t="s">
        <v>166</v>
      </c>
      <c r="K993" s="36" t="s">
        <v>166</v>
      </c>
      <c r="L993" s="21"/>
    </row>
    <row r="994" spans="1:12" x14ac:dyDescent="0.3">
      <c r="A994" s="28" t="s">
        <v>166</v>
      </c>
      <c r="B994" s="36" t="s">
        <v>166</v>
      </c>
      <c r="C994" s="36" t="s">
        <v>1767</v>
      </c>
      <c r="D994" s="30" t="s">
        <v>166</v>
      </c>
      <c r="E994" s="37" t="s">
        <v>166</v>
      </c>
      <c r="F994" s="44" t="s">
        <v>166</v>
      </c>
      <c r="G994" s="33" t="s">
        <v>166</v>
      </c>
      <c r="H994" s="33" t="s">
        <v>166</v>
      </c>
      <c r="I994" s="30"/>
      <c r="J994" s="18" t="s">
        <v>166</v>
      </c>
      <c r="K994" s="36" t="s">
        <v>166</v>
      </c>
      <c r="L994" s="21"/>
    </row>
    <row r="995" spans="1:12" x14ac:dyDescent="0.3">
      <c r="A995" s="28" t="s">
        <v>166</v>
      </c>
      <c r="B995" s="36" t="s">
        <v>166</v>
      </c>
      <c r="C995" s="36" t="s">
        <v>1767</v>
      </c>
      <c r="D995" s="30" t="s">
        <v>166</v>
      </c>
      <c r="E995" s="37" t="s">
        <v>166</v>
      </c>
      <c r="F995" s="44" t="s">
        <v>166</v>
      </c>
      <c r="G995" s="33" t="s">
        <v>166</v>
      </c>
      <c r="H995" s="33" t="s">
        <v>166</v>
      </c>
      <c r="I995" s="30"/>
      <c r="J995" s="18" t="s">
        <v>166</v>
      </c>
      <c r="K995" s="36" t="s">
        <v>166</v>
      </c>
      <c r="L995" s="21"/>
    </row>
    <row r="996" spans="1:12" x14ac:dyDescent="0.3">
      <c r="A996" s="28" t="s">
        <v>166</v>
      </c>
      <c r="B996" s="36" t="s">
        <v>166</v>
      </c>
      <c r="C996" s="36" t="s">
        <v>1767</v>
      </c>
      <c r="D996" s="30" t="s">
        <v>166</v>
      </c>
      <c r="E996" s="37" t="s">
        <v>166</v>
      </c>
      <c r="F996" s="44" t="s">
        <v>166</v>
      </c>
      <c r="G996" s="33" t="s">
        <v>166</v>
      </c>
      <c r="H996" s="33" t="s">
        <v>166</v>
      </c>
      <c r="I996" s="30"/>
      <c r="J996" s="18" t="s">
        <v>166</v>
      </c>
      <c r="K996" s="36" t="s">
        <v>166</v>
      </c>
      <c r="L996" s="21"/>
    </row>
    <row r="997" spans="1:12" x14ac:dyDescent="0.3">
      <c r="A997" s="28" t="s">
        <v>166</v>
      </c>
      <c r="B997" s="36" t="s">
        <v>166</v>
      </c>
      <c r="C997" s="36" t="s">
        <v>1767</v>
      </c>
      <c r="D997" s="30" t="s">
        <v>166</v>
      </c>
      <c r="E997" s="37" t="s">
        <v>166</v>
      </c>
      <c r="F997" s="44" t="s">
        <v>166</v>
      </c>
      <c r="G997" s="33" t="s">
        <v>166</v>
      </c>
      <c r="H997" s="33" t="s">
        <v>166</v>
      </c>
      <c r="I997" s="30"/>
      <c r="J997" s="18" t="s">
        <v>166</v>
      </c>
      <c r="K997" s="36" t="s">
        <v>166</v>
      </c>
      <c r="L997" s="21"/>
    </row>
    <row r="998" spans="1:12" x14ac:dyDescent="0.3">
      <c r="A998" s="28" t="s">
        <v>166</v>
      </c>
      <c r="B998" s="36" t="s">
        <v>166</v>
      </c>
      <c r="C998" s="36" t="s">
        <v>1767</v>
      </c>
      <c r="D998" s="30" t="s">
        <v>166</v>
      </c>
      <c r="E998" s="37" t="s">
        <v>166</v>
      </c>
      <c r="F998" s="44" t="s">
        <v>166</v>
      </c>
      <c r="G998" s="33" t="s">
        <v>166</v>
      </c>
      <c r="H998" s="33" t="s">
        <v>166</v>
      </c>
      <c r="I998" s="30"/>
      <c r="J998" s="18" t="s">
        <v>166</v>
      </c>
      <c r="K998" s="36" t="s">
        <v>166</v>
      </c>
      <c r="L998" s="21"/>
    </row>
    <row r="999" spans="1:12" x14ac:dyDescent="0.3">
      <c r="A999" s="28" t="s">
        <v>166</v>
      </c>
      <c r="B999" s="36" t="s">
        <v>166</v>
      </c>
      <c r="C999" s="36" t="s">
        <v>1767</v>
      </c>
      <c r="D999" s="30" t="s">
        <v>166</v>
      </c>
      <c r="E999" s="37" t="s">
        <v>166</v>
      </c>
      <c r="F999" s="44" t="s">
        <v>166</v>
      </c>
      <c r="G999" s="33" t="s">
        <v>166</v>
      </c>
      <c r="H999" s="33" t="s">
        <v>166</v>
      </c>
      <c r="I999" s="30"/>
      <c r="J999" s="18" t="s">
        <v>166</v>
      </c>
      <c r="K999" s="36" t="s">
        <v>166</v>
      </c>
      <c r="L999" s="21"/>
    </row>
    <row r="1000" spans="1:12" x14ac:dyDescent="0.3">
      <c r="A1000" s="28" t="s">
        <v>166</v>
      </c>
      <c r="B1000" s="36" t="s">
        <v>166</v>
      </c>
      <c r="C1000" s="36" t="s">
        <v>1767</v>
      </c>
      <c r="D1000" s="30" t="s">
        <v>166</v>
      </c>
      <c r="E1000" s="37" t="s">
        <v>166</v>
      </c>
      <c r="F1000" s="44" t="s">
        <v>166</v>
      </c>
      <c r="G1000" s="33" t="s">
        <v>166</v>
      </c>
      <c r="H1000" s="33" t="s">
        <v>166</v>
      </c>
      <c r="I1000" s="30"/>
      <c r="J1000" s="18" t="s">
        <v>166</v>
      </c>
      <c r="K1000" s="36" t="s">
        <v>166</v>
      </c>
      <c r="L1000" s="21"/>
    </row>
    <row r="1001" spans="1:12" x14ac:dyDescent="0.3">
      <c r="A1001" s="28" t="s">
        <v>166</v>
      </c>
      <c r="B1001" s="36" t="s">
        <v>166</v>
      </c>
      <c r="C1001" s="36" t="s">
        <v>1767</v>
      </c>
      <c r="D1001" s="30" t="s">
        <v>166</v>
      </c>
      <c r="E1001" s="37" t="s">
        <v>166</v>
      </c>
      <c r="F1001" s="44" t="s">
        <v>166</v>
      </c>
      <c r="G1001" s="33" t="s">
        <v>166</v>
      </c>
      <c r="H1001" s="33" t="s">
        <v>166</v>
      </c>
      <c r="I1001" s="30"/>
      <c r="J1001" s="18" t="s">
        <v>166</v>
      </c>
      <c r="K1001" s="36" t="s">
        <v>166</v>
      </c>
      <c r="L1001" s="21"/>
    </row>
    <row r="1002" spans="1:12" x14ac:dyDescent="0.3">
      <c r="A1002" s="28" t="s">
        <v>166</v>
      </c>
      <c r="B1002" s="36" t="s">
        <v>166</v>
      </c>
      <c r="C1002" s="36" t="s">
        <v>1767</v>
      </c>
      <c r="D1002" s="30" t="s">
        <v>166</v>
      </c>
      <c r="E1002" s="37" t="s">
        <v>166</v>
      </c>
      <c r="F1002" s="44" t="s">
        <v>166</v>
      </c>
      <c r="G1002" s="33" t="s">
        <v>166</v>
      </c>
      <c r="H1002" s="33" t="s">
        <v>166</v>
      </c>
      <c r="I1002" s="30"/>
      <c r="J1002" s="18" t="s">
        <v>166</v>
      </c>
      <c r="K1002" s="36" t="s">
        <v>166</v>
      </c>
      <c r="L1002" s="21"/>
    </row>
    <row r="1003" spans="1:12" x14ac:dyDescent="0.3">
      <c r="A1003" s="28" t="s">
        <v>166</v>
      </c>
      <c r="B1003" s="36" t="s">
        <v>166</v>
      </c>
      <c r="C1003" s="36" t="s">
        <v>1767</v>
      </c>
      <c r="D1003" s="30" t="s">
        <v>166</v>
      </c>
      <c r="E1003" s="37" t="s">
        <v>166</v>
      </c>
      <c r="F1003" s="44" t="s">
        <v>166</v>
      </c>
      <c r="G1003" s="33" t="s">
        <v>166</v>
      </c>
      <c r="H1003" s="33" t="s">
        <v>166</v>
      </c>
      <c r="I1003" s="30"/>
      <c r="J1003" s="18" t="s">
        <v>166</v>
      </c>
      <c r="K1003" s="36" t="s">
        <v>166</v>
      </c>
      <c r="L1003" s="21"/>
    </row>
    <row r="1004" spans="1:12" x14ac:dyDescent="0.3">
      <c r="A1004" s="28" t="s">
        <v>166</v>
      </c>
      <c r="B1004" s="36" t="s">
        <v>166</v>
      </c>
      <c r="C1004" s="36" t="s">
        <v>1767</v>
      </c>
      <c r="D1004" s="30" t="s">
        <v>166</v>
      </c>
      <c r="E1004" s="37" t="s">
        <v>166</v>
      </c>
      <c r="F1004" s="44" t="s">
        <v>166</v>
      </c>
      <c r="G1004" s="33" t="s">
        <v>166</v>
      </c>
      <c r="H1004" s="33" t="s">
        <v>166</v>
      </c>
      <c r="I1004" s="30"/>
      <c r="J1004" s="18" t="s">
        <v>166</v>
      </c>
      <c r="K1004" s="36" t="s">
        <v>166</v>
      </c>
      <c r="L1004" s="21"/>
    </row>
    <row r="1005" spans="1:12" x14ac:dyDescent="0.3">
      <c r="A1005" s="28" t="s">
        <v>166</v>
      </c>
      <c r="B1005" s="36" t="s">
        <v>166</v>
      </c>
      <c r="C1005" s="36" t="s">
        <v>1767</v>
      </c>
      <c r="D1005" s="30" t="s">
        <v>166</v>
      </c>
      <c r="E1005" s="37" t="s">
        <v>166</v>
      </c>
      <c r="F1005" s="44" t="s">
        <v>166</v>
      </c>
      <c r="G1005" s="33" t="s">
        <v>166</v>
      </c>
      <c r="H1005" s="33" t="s">
        <v>166</v>
      </c>
      <c r="I1005" s="30"/>
      <c r="J1005" s="18" t="s">
        <v>166</v>
      </c>
      <c r="K1005" s="36" t="s">
        <v>166</v>
      </c>
      <c r="L1005" s="21"/>
    </row>
    <row r="1006" spans="1:12" x14ac:dyDescent="0.3">
      <c r="A1006" s="28" t="s">
        <v>166</v>
      </c>
      <c r="B1006" s="36" t="s">
        <v>166</v>
      </c>
      <c r="C1006" s="36" t="s">
        <v>1767</v>
      </c>
      <c r="D1006" s="30" t="s">
        <v>166</v>
      </c>
      <c r="E1006" s="37" t="s">
        <v>166</v>
      </c>
      <c r="F1006" s="44" t="s">
        <v>166</v>
      </c>
      <c r="G1006" s="33" t="s">
        <v>166</v>
      </c>
      <c r="H1006" s="33" t="s">
        <v>166</v>
      </c>
      <c r="I1006" s="30"/>
      <c r="J1006" s="18" t="s">
        <v>166</v>
      </c>
      <c r="K1006" s="36" t="s">
        <v>166</v>
      </c>
      <c r="L1006" s="21"/>
    </row>
    <row r="1007" spans="1:12" x14ac:dyDescent="0.3">
      <c r="A1007" s="28" t="s">
        <v>166</v>
      </c>
      <c r="B1007" s="36" t="s">
        <v>166</v>
      </c>
      <c r="C1007" s="36" t="s">
        <v>1767</v>
      </c>
      <c r="D1007" s="30" t="s">
        <v>166</v>
      </c>
      <c r="E1007" s="37" t="s">
        <v>166</v>
      </c>
      <c r="F1007" s="44" t="s">
        <v>166</v>
      </c>
      <c r="G1007" s="33" t="s">
        <v>166</v>
      </c>
      <c r="H1007" s="33" t="s">
        <v>166</v>
      </c>
      <c r="I1007" s="30"/>
      <c r="J1007" s="18" t="s">
        <v>166</v>
      </c>
      <c r="K1007" s="36" t="s">
        <v>166</v>
      </c>
      <c r="L1007" s="21"/>
    </row>
    <row r="1008" spans="1:12" x14ac:dyDescent="0.3">
      <c r="A1008" s="28" t="s">
        <v>166</v>
      </c>
      <c r="B1008" s="36" t="s">
        <v>166</v>
      </c>
      <c r="C1008" s="36" t="s">
        <v>1767</v>
      </c>
      <c r="D1008" s="30" t="s">
        <v>166</v>
      </c>
      <c r="E1008" s="37" t="s">
        <v>166</v>
      </c>
      <c r="F1008" s="44" t="s">
        <v>166</v>
      </c>
      <c r="G1008" s="33" t="s">
        <v>166</v>
      </c>
      <c r="H1008" s="33" t="s">
        <v>166</v>
      </c>
      <c r="I1008" s="30"/>
      <c r="J1008" s="18" t="s">
        <v>166</v>
      </c>
      <c r="K1008" s="36" t="s">
        <v>166</v>
      </c>
      <c r="L1008" s="21"/>
    </row>
    <row r="1009" spans="1:12" x14ac:dyDescent="0.3">
      <c r="A1009" s="28" t="s">
        <v>166</v>
      </c>
      <c r="B1009" s="36" t="s">
        <v>166</v>
      </c>
      <c r="C1009" s="36" t="s">
        <v>1767</v>
      </c>
      <c r="D1009" s="30" t="s">
        <v>166</v>
      </c>
      <c r="E1009" s="37" t="s">
        <v>166</v>
      </c>
      <c r="F1009" s="44" t="s">
        <v>166</v>
      </c>
      <c r="G1009" s="33" t="s">
        <v>166</v>
      </c>
      <c r="H1009" s="33" t="s">
        <v>166</v>
      </c>
      <c r="I1009" s="30"/>
      <c r="J1009" s="18" t="s">
        <v>166</v>
      </c>
      <c r="K1009" s="36" t="s">
        <v>166</v>
      </c>
      <c r="L1009" s="21"/>
    </row>
    <row r="1010" spans="1:12" x14ac:dyDescent="0.3">
      <c r="A1010" s="28" t="s">
        <v>166</v>
      </c>
      <c r="B1010" s="36" t="s">
        <v>166</v>
      </c>
      <c r="C1010" s="36" t="s">
        <v>1767</v>
      </c>
      <c r="D1010" s="30" t="s">
        <v>166</v>
      </c>
      <c r="E1010" s="37" t="s">
        <v>166</v>
      </c>
      <c r="F1010" s="44" t="s">
        <v>166</v>
      </c>
      <c r="G1010" s="33" t="s">
        <v>166</v>
      </c>
      <c r="H1010" s="33" t="s">
        <v>166</v>
      </c>
      <c r="I1010" s="30"/>
      <c r="J1010" s="18" t="s">
        <v>166</v>
      </c>
      <c r="K1010" s="36" t="s">
        <v>166</v>
      </c>
      <c r="L1010" s="21"/>
    </row>
    <row r="1011" spans="1:12" x14ac:dyDescent="0.3">
      <c r="A1011" s="28" t="s">
        <v>166</v>
      </c>
      <c r="B1011" s="36" t="s">
        <v>166</v>
      </c>
      <c r="C1011" s="36" t="s">
        <v>1767</v>
      </c>
      <c r="D1011" s="30" t="s">
        <v>166</v>
      </c>
      <c r="E1011" s="37" t="s">
        <v>166</v>
      </c>
      <c r="F1011" s="44" t="s">
        <v>166</v>
      </c>
      <c r="G1011" s="33" t="s">
        <v>166</v>
      </c>
      <c r="H1011" s="33" t="s">
        <v>166</v>
      </c>
      <c r="I1011" s="30"/>
      <c r="J1011" s="18" t="s">
        <v>166</v>
      </c>
      <c r="K1011" s="36" t="s">
        <v>166</v>
      </c>
      <c r="L1011" s="21"/>
    </row>
    <row r="1012" spans="1:12" x14ac:dyDescent="0.3">
      <c r="A1012" s="28" t="s">
        <v>166</v>
      </c>
      <c r="B1012" s="36" t="s">
        <v>166</v>
      </c>
      <c r="C1012" s="36" t="s">
        <v>1767</v>
      </c>
      <c r="D1012" s="30" t="s">
        <v>166</v>
      </c>
      <c r="E1012" s="37" t="s">
        <v>166</v>
      </c>
      <c r="F1012" s="44" t="s">
        <v>166</v>
      </c>
      <c r="G1012" s="33" t="s">
        <v>166</v>
      </c>
      <c r="H1012" s="33" t="s">
        <v>166</v>
      </c>
      <c r="I1012" s="30"/>
      <c r="J1012" s="18" t="s">
        <v>166</v>
      </c>
      <c r="K1012" s="36" t="s">
        <v>166</v>
      </c>
      <c r="L1012" s="21"/>
    </row>
    <row r="1013" spans="1:12" x14ac:dyDescent="0.3">
      <c r="A1013" s="28" t="s">
        <v>166</v>
      </c>
      <c r="B1013" s="36" t="s">
        <v>166</v>
      </c>
      <c r="C1013" s="36" t="s">
        <v>1767</v>
      </c>
      <c r="D1013" s="30" t="s">
        <v>166</v>
      </c>
      <c r="E1013" s="37" t="s">
        <v>166</v>
      </c>
      <c r="F1013" s="44" t="s">
        <v>166</v>
      </c>
      <c r="G1013" s="33" t="s">
        <v>166</v>
      </c>
      <c r="H1013" s="33" t="s">
        <v>166</v>
      </c>
      <c r="I1013" s="30"/>
      <c r="J1013" s="18" t="s">
        <v>166</v>
      </c>
      <c r="K1013" s="36" t="s">
        <v>166</v>
      </c>
      <c r="L1013" s="21"/>
    </row>
    <row r="1014" spans="1:12" x14ac:dyDescent="0.3">
      <c r="A1014" s="28" t="s">
        <v>166</v>
      </c>
      <c r="B1014" s="36" t="s">
        <v>166</v>
      </c>
      <c r="C1014" s="36" t="s">
        <v>1767</v>
      </c>
      <c r="D1014" s="30" t="s">
        <v>166</v>
      </c>
      <c r="E1014" s="37" t="s">
        <v>166</v>
      </c>
      <c r="F1014" s="44" t="s">
        <v>166</v>
      </c>
      <c r="G1014" s="33" t="s">
        <v>166</v>
      </c>
      <c r="H1014" s="33" t="s">
        <v>166</v>
      </c>
      <c r="I1014" s="30"/>
      <c r="J1014" s="18" t="s">
        <v>166</v>
      </c>
      <c r="K1014" s="36" t="s">
        <v>166</v>
      </c>
      <c r="L1014" s="21"/>
    </row>
    <row r="1015" spans="1:12" x14ac:dyDescent="0.3">
      <c r="A1015" s="28" t="s">
        <v>166</v>
      </c>
      <c r="B1015" s="36" t="s">
        <v>166</v>
      </c>
      <c r="C1015" s="36" t="s">
        <v>1767</v>
      </c>
      <c r="D1015" s="30" t="s">
        <v>166</v>
      </c>
      <c r="E1015" s="37" t="s">
        <v>166</v>
      </c>
      <c r="F1015" s="44" t="s">
        <v>166</v>
      </c>
      <c r="G1015" s="33" t="s">
        <v>166</v>
      </c>
      <c r="H1015" s="33" t="s">
        <v>166</v>
      </c>
      <c r="I1015" s="30"/>
      <c r="J1015" s="18" t="s">
        <v>166</v>
      </c>
      <c r="K1015" s="36" t="s">
        <v>166</v>
      </c>
      <c r="L1015" s="21"/>
    </row>
    <row r="1016" spans="1:12" x14ac:dyDescent="0.3">
      <c r="A1016" s="28" t="s">
        <v>166</v>
      </c>
      <c r="B1016" s="36" t="s">
        <v>166</v>
      </c>
      <c r="C1016" s="36" t="s">
        <v>1767</v>
      </c>
      <c r="D1016" s="30" t="s">
        <v>166</v>
      </c>
      <c r="E1016" s="37" t="s">
        <v>166</v>
      </c>
      <c r="F1016" s="44" t="s">
        <v>166</v>
      </c>
      <c r="G1016" s="33" t="s">
        <v>166</v>
      </c>
      <c r="H1016" s="33" t="s">
        <v>166</v>
      </c>
      <c r="I1016" s="30"/>
      <c r="J1016" s="18" t="s">
        <v>166</v>
      </c>
      <c r="K1016" s="36" t="s">
        <v>166</v>
      </c>
      <c r="L1016" s="21"/>
    </row>
    <row r="1017" spans="1:12" x14ac:dyDescent="0.3">
      <c r="A1017" s="28" t="s">
        <v>166</v>
      </c>
      <c r="B1017" s="36" t="s">
        <v>166</v>
      </c>
      <c r="C1017" s="36" t="s">
        <v>1767</v>
      </c>
      <c r="D1017" s="30" t="s">
        <v>166</v>
      </c>
      <c r="E1017" s="37" t="s">
        <v>166</v>
      </c>
      <c r="F1017" s="44" t="s">
        <v>166</v>
      </c>
      <c r="G1017" s="33" t="s">
        <v>166</v>
      </c>
      <c r="H1017" s="33" t="s">
        <v>166</v>
      </c>
      <c r="I1017" s="30"/>
      <c r="J1017" s="18" t="s">
        <v>166</v>
      </c>
      <c r="K1017" s="36" t="s">
        <v>166</v>
      </c>
      <c r="L1017" s="21"/>
    </row>
    <row r="1018" spans="1:12" x14ac:dyDescent="0.3">
      <c r="A1018" s="28" t="s">
        <v>166</v>
      </c>
      <c r="B1018" s="36" t="s">
        <v>166</v>
      </c>
      <c r="C1018" s="36" t="s">
        <v>1767</v>
      </c>
      <c r="D1018" s="30" t="s">
        <v>166</v>
      </c>
      <c r="E1018" s="37" t="s">
        <v>166</v>
      </c>
      <c r="F1018" s="44" t="s">
        <v>166</v>
      </c>
      <c r="G1018" s="33" t="s">
        <v>166</v>
      </c>
      <c r="H1018" s="33" t="s">
        <v>166</v>
      </c>
      <c r="I1018" s="30"/>
      <c r="J1018" s="18" t="s">
        <v>166</v>
      </c>
      <c r="K1018" s="36" t="s">
        <v>166</v>
      </c>
      <c r="L1018" s="21"/>
    </row>
    <row r="1019" spans="1:12" x14ac:dyDescent="0.3">
      <c r="A1019" s="28" t="s">
        <v>166</v>
      </c>
      <c r="B1019" s="36" t="s">
        <v>166</v>
      </c>
      <c r="C1019" s="36" t="s">
        <v>1767</v>
      </c>
      <c r="D1019" s="30" t="s">
        <v>166</v>
      </c>
      <c r="E1019" s="37" t="s">
        <v>166</v>
      </c>
      <c r="F1019" s="44" t="s">
        <v>166</v>
      </c>
      <c r="G1019" s="33" t="s">
        <v>166</v>
      </c>
      <c r="H1019" s="33" t="s">
        <v>166</v>
      </c>
      <c r="I1019" s="30"/>
      <c r="J1019" s="18" t="s">
        <v>166</v>
      </c>
      <c r="K1019" s="36" t="s">
        <v>166</v>
      </c>
      <c r="L1019" s="21"/>
    </row>
    <row r="1020" spans="1:12" x14ac:dyDescent="0.3">
      <c r="A1020" s="28" t="s">
        <v>166</v>
      </c>
      <c r="B1020" s="36" t="s">
        <v>166</v>
      </c>
      <c r="C1020" s="36" t="s">
        <v>1767</v>
      </c>
      <c r="D1020" s="30" t="s">
        <v>166</v>
      </c>
      <c r="E1020" s="37" t="s">
        <v>166</v>
      </c>
      <c r="F1020" s="44" t="s">
        <v>166</v>
      </c>
      <c r="G1020" s="33" t="s">
        <v>166</v>
      </c>
      <c r="H1020" s="33" t="s">
        <v>166</v>
      </c>
      <c r="I1020" s="30"/>
      <c r="J1020" s="18" t="s">
        <v>166</v>
      </c>
      <c r="K1020" s="36" t="s">
        <v>166</v>
      </c>
      <c r="L1020" s="21"/>
    </row>
    <row r="1021" spans="1:12" x14ac:dyDescent="0.3">
      <c r="A1021" s="28" t="s">
        <v>166</v>
      </c>
      <c r="B1021" s="36" t="s">
        <v>166</v>
      </c>
      <c r="C1021" s="36" t="s">
        <v>1767</v>
      </c>
      <c r="D1021" s="30" t="s">
        <v>166</v>
      </c>
      <c r="E1021" s="37" t="s">
        <v>166</v>
      </c>
      <c r="F1021" s="44" t="s">
        <v>166</v>
      </c>
      <c r="G1021" s="33" t="s">
        <v>166</v>
      </c>
      <c r="H1021" s="33" t="s">
        <v>166</v>
      </c>
      <c r="I1021" s="30"/>
      <c r="J1021" s="18" t="s">
        <v>166</v>
      </c>
      <c r="K1021" s="36" t="s">
        <v>166</v>
      </c>
      <c r="L1021" s="21"/>
    </row>
    <row r="1022" spans="1:12" x14ac:dyDescent="0.3">
      <c r="A1022" s="28" t="s">
        <v>166</v>
      </c>
      <c r="B1022" s="36" t="s">
        <v>166</v>
      </c>
      <c r="C1022" s="36" t="s">
        <v>1767</v>
      </c>
      <c r="D1022" s="30" t="s">
        <v>166</v>
      </c>
      <c r="E1022" s="37" t="s">
        <v>166</v>
      </c>
      <c r="F1022" s="44" t="s">
        <v>166</v>
      </c>
      <c r="G1022" s="33" t="s">
        <v>166</v>
      </c>
      <c r="H1022" s="33" t="s">
        <v>166</v>
      </c>
      <c r="I1022" s="30"/>
      <c r="J1022" s="18" t="s">
        <v>166</v>
      </c>
      <c r="K1022" s="36" t="s">
        <v>166</v>
      </c>
      <c r="L1022" s="21"/>
    </row>
    <row r="1023" spans="1:12" x14ac:dyDescent="0.3">
      <c r="A1023" s="28" t="s">
        <v>166</v>
      </c>
      <c r="B1023" s="36" t="s">
        <v>166</v>
      </c>
      <c r="C1023" s="36" t="s">
        <v>1767</v>
      </c>
      <c r="D1023" s="30" t="s">
        <v>166</v>
      </c>
      <c r="E1023" s="37" t="s">
        <v>166</v>
      </c>
      <c r="F1023" s="44" t="s">
        <v>166</v>
      </c>
      <c r="G1023" s="33" t="s">
        <v>166</v>
      </c>
      <c r="H1023" s="33" t="s">
        <v>166</v>
      </c>
      <c r="I1023" s="30"/>
      <c r="J1023" s="18" t="s">
        <v>166</v>
      </c>
      <c r="K1023" s="36" t="s">
        <v>166</v>
      </c>
      <c r="L1023" s="21"/>
    </row>
    <row r="1024" spans="1:12" x14ac:dyDescent="0.3">
      <c r="A1024" s="28" t="s">
        <v>166</v>
      </c>
      <c r="B1024" s="36" t="s">
        <v>166</v>
      </c>
      <c r="C1024" s="36" t="s">
        <v>1767</v>
      </c>
      <c r="D1024" s="30" t="s">
        <v>166</v>
      </c>
      <c r="E1024" s="37" t="s">
        <v>166</v>
      </c>
      <c r="F1024" s="44" t="s">
        <v>166</v>
      </c>
      <c r="G1024" s="33" t="s">
        <v>166</v>
      </c>
      <c r="H1024" s="33" t="s">
        <v>166</v>
      </c>
      <c r="I1024" s="30"/>
      <c r="J1024" s="18" t="s">
        <v>166</v>
      </c>
      <c r="K1024" s="36" t="s">
        <v>166</v>
      </c>
      <c r="L1024" s="21"/>
    </row>
    <row r="1025" spans="1:12" x14ac:dyDescent="0.3">
      <c r="A1025" s="28" t="s">
        <v>166</v>
      </c>
      <c r="B1025" s="36" t="s">
        <v>166</v>
      </c>
      <c r="C1025" s="36" t="s">
        <v>1767</v>
      </c>
      <c r="D1025" s="30" t="s">
        <v>166</v>
      </c>
      <c r="E1025" s="37" t="s">
        <v>166</v>
      </c>
      <c r="F1025" s="44" t="s">
        <v>166</v>
      </c>
      <c r="G1025" s="33" t="s">
        <v>166</v>
      </c>
      <c r="H1025" s="33" t="s">
        <v>166</v>
      </c>
      <c r="I1025" s="30"/>
      <c r="J1025" s="18" t="s">
        <v>166</v>
      </c>
      <c r="K1025" s="36" t="s">
        <v>166</v>
      </c>
      <c r="L1025" s="21"/>
    </row>
    <row r="1026" spans="1:12" x14ac:dyDescent="0.3">
      <c r="A1026" s="28" t="s">
        <v>166</v>
      </c>
      <c r="B1026" s="36" t="s">
        <v>166</v>
      </c>
      <c r="C1026" s="36" t="s">
        <v>1767</v>
      </c>
      <c r="D1026" s="30" t="s">
        <v>166</v>
      </c>
      <c r="E1026" s="37" t="s">
        <v>166</v>
      </c>
      <c r="F1026" s="44" t="s">
        <v>166</v>
      </c>
      <c r="G1026" s="33" t="s">
        <v>166</v>
      </c>
      <c r="H1026" s="33" t="s">
        <v>166</v>
      </c>
      <c r="I1026" s="30"/>
      <c r="J1026" s="18" t="s">
        <v>166</v>
      </c>
      <c r="K1026" s="36" t="s">
        <v>166</v>
      </c>
      <c r="L1026" s="21"/>
    </row>
    <row r="1027" spans="1:12" x14ac:dyDescent="0.3">
      <c r="A1027" s="28" t="s">
        <v>166</v>
      </c>
      <c r="B1027" s="36" t="s">
        <v>166</v>
      </c>
      <c r="C1027" s="36" t="s">
        <v>1767</v>
      </c>
      <c r="D1027" s="30" t="s">
        <v>166</v>
      </c>
      <c r="E1027" s="37" t="s">
        <v>166</v>
      </c>
      <c r="F1027" s="44" t="s">
        <v>166</v>
      </c>
      <c r="G1027" s="33" t="s">
        <v>166</v>
      </c>
      <c r="H1027" s="33" t="s">
        <v>166</v>
      </c>
      <c r="I1027" s="30"/>
      <c r="J1027" s="18" t="s">
        <v>166</v>
      </c>
      <c r="K1027" s="36" t="s">
        <v>166</v>
      </c>
      <c r="L1027" s="21"/>
    </row>
    <row r="1028" spans="1:12" x14ac:dyDescent="0.3">
      <c r="A1028" s="28" t="s">
        <v>166</v>
      </c>
      <c r="B1028" s="36" t="s">
        <v>166</v>
      </c>
      <c r="C1028" s="36" t="s">
        <v>1767</v>
      </c>
      <c r="D1028" s="30" t="s">
        <v>166</v>
      </c>
      <c r="E1028" s="37" t="s">
        <v>166</v>
      </c>
      <c r="F1028" s="44" t="s">
        <v>166</v>
      </c>
      <c r="G1028" s="33" t="s">
        <v>166</v>
      </c>
      <c r="H1028" s="33" t="s">
        <v>166</v>
      </c>
      <c r="I1028" s="30"/>
      <c r="J1028" s="18" t="s">
        <v>166</v>
      </c>
      <c r="K1028" s="36" t="s">
        <v>166</v>
      </c>
      <c r="L1028" s="21"/>
    </row>
    <row r="1029" spans="1:12" x14ac:dyDescent="0.3">
      <c r="A1029" s="28" t="s">
        <v>166</v>
      </c>
      <c r="B1029" s="36" t="s">
        <v>166</v>
      </c>
      <c r="C1029" s="36" t="s">
        <v>1767</v>
      </c>
      <c r="D1029" s="30" t="s">
        <v>166</v>
      </c>
      <c r="E1029" s="37" t="s">
        <v>166</v>
      </c>
      <c r="F1029" s="44" t="s">
        <v>166</v>
      </c>
      <c r="G1029" s="33" t="s">
        <v>166</v>
      </c>
      <c r="H1029" s="33" t="s">
        <v>166</v>
      </c>
      <c r="I1029" s="30"/>
      <c r="J1029" s="18" t="s">
        <v>166</v>
      </c>
      <c r="K1029" s="36" t="s">
        <v>166</v>
      </c>
      <c r="L1029" s="21"/>
    </row>
    <row r="1030" spans="1:12" x14ac:dyDescent="0.3">
      <c r="A1030" s="28" t="s">
        <v>166</v>
      </c>
      <c r="B1030" s="36" t="s">
        <v>166</v>
      </c>
      <c r="C1030" s="36" t="s">
        <v>1767</v>
      </c>
      <c r="D1030" s="30" t="s">
        <v>166</v>
      </c>
      <c r="E1030" s="37" t="s">
        <v>166</v>
      </c>
      <c r="F1030" s="44" t="s">
        <v>166</v>
      </c>
      <c r="G1030" s="33" t="s">
        <v>166</v>
      </c>
      <c r="H1030" s="33" t="s">
        <v>166</v>
      </c>
      <c r="I1030" s="30"/>
      <c r="J1030" s="18" t="s">
        <v>166</v>
      </c>
      <c r="K1030" s="36" t="s">
        <v>166</v>
      </c>
      <c r="L1030" s="21"/>
    </row>
    <row r="1031" spans="1:12" x14ac:dyDescent="0.3">
      <c r="A1031" s="28" t="s">
        <v>166</v>
      </c>
      <c r="B1031" s="36" t="s">
        <v>166</v>
      </c>
      <c r="C1031" s="36" t="s">
        <v>1767</v>
      </c>
      <c r="D1031" s="30" t="s">
        <v>166</v>
      </c>
      <c r="E1031" s="37" t="s">
        <v>166</v>
      </c>
      <c r="F1031" s="44" t="s">
        <v>166</v>
      </c>
      <c r="G1031" s="33" t="s">
        <v>166</v>
      </c>
      <c r="H1031" s="33" t="s">
        <v>166</v>
      </c>
      <c r="I1031" s="30"/>
      <c r="J1031" s="18" t="s">
        <v>166</v>
      </c>
      <c r="K1031" s="36" t="s">
        <v>166</v>
      </c>
      <c r="L1031" s="21"/>
    </row>
    <row r="1032" spans="1:12" x14ac:dyDescent="0.3">
      <c r="A1032" s="28" t="s">
        <v>166</v>
      </c>
      <c r="B1032" s="36" t="s">
        <v>166</v>
      </c>
      <c r="C1032" s="36" t="s">
        <v>1767</v>
      </c>
      <c r="D1032" s="30" t="s">
        <v>166</v>
      </c>
      <c r="E1032" s="37" t="s">
        <v>166</v>
      </c>
      <c r="F1032" s="44" t="s">
        <v>166</v>
      </c>
      <c r="G1032" s="33" t="s">
        <v>166</v>
      </c>
      <c r="H1032" s="33" t="s">
        <v>166</v>
      </c>
      <c r="I1032" s="30"/>
      <c r="J1032" s="18" t="s">
        <v>166</v>
      </c>
      <c r="K1032" s="36" t="s">
        <v>166</v>
      </c>
      <c r="L1032" s="21"/>
    </row>
    <row r="1033" spans="1:12" x14ac:dyDescent="0.3">
      <c r="A1033" s="28" t="s">
        <v>166</v>
      </c>
      <c r="B1033" s="36" t="s">
        <v>166</v>
      </c>
      <c r="C1033" s="36" t="s">
        <v>1767</v>
      </c>
      <c r="D1033" s="30" t="s">
        <v>166</v>
      </c>
      <c r="E1033" s="37" t="s">
        <v>166</v>
      </c>
      <c r="F1033" s="44" t="s">
        <v>166</v>
      </c>
      <c r="G1033" s="33" t="s">
        <v>166</v>
      </c>
      <c r="H1033" s="33" t="s">
        <v>166</v>
      </c>
      <c r="I1033" s="30"/>
      <c r="J1033" s="18" t="s">
        <v>166</v>
      </c>
      <c r="K1033" s="36" t="s">
        <v>166</v>
      </c>
      <c r="L1033" s="21"/>
    </row>
    <row r="1034" spans="1:12" x14ac:dyDescent="0.3">
      <c r="A1034" s="28" t="s">
        <v>166</v>
      </c>
      <c r="B1034" s="36" t="s">
        <v>166</v>
      </c>
      <c r="C1034" s="36" t="s">
        <v>1767</v>
      </c>
      <c r="D1034" s="30" t="s">
        <v>166</v>
      </c>
      <c r="E1034" s="37" t="s">
        <v>166</v>
      </c>
      <c r="F1034" s="44" t="s">
        <v>166</v>
      </c>
      <c r="G1034" s="33" t="s">
        <v>166</v>
      </c>
      <c r="H1034" s="33" t="s">
        <v>166</v>
      </c>
      <c r="I1034" s="30"/>
      <c r="J1034" s="18" t="s">
        <v>166</v>
      </c>
      <c r="K1034" s="36" t="s">
        <v>166</v>
      </c>
      <c r="L1034" s="21"/>
    </row>
    <row r="1035" spans="1:12" x14ac:dyDescent="0.3">
      <c r="A1035" s="28" t="s">
        <v>166</v>
      </c>
      <c r="B1035" s="36" t="s">
        <v>166</v>
      </c>
      <c r="C1035" s="36" t="s">
        <v>1767</v>
      </c>
      <c r="D1035" s="30" t="s">
        <v>166</v>
      </c>
      <c r="E1035" s="37" t="s">
        <v>166</v>
      </c>
      <c r="F1035" s="44" t="s">
        <v>166</v>
      </c>
      <c r="G1035" s="33" t="s">
        <v>166</v>
      </c>
      <c r="H1035" s="33" t="s">
        <v>166</v>
      </c>
      <c r="I1035" s="30"/>
      <c r="J1035" s="18" t="s">
        <v>166</v>
      </c>
      <c r="K1035" s="36" t="s">
        <v>166</v>
      </c>
      <c r="L1035" s="21"/>
    </row>
    <row r="1036" spans="1:12" x14ac:dyDescent="0.3">
      <c r="A1036" s="28" t="s">
        <v>166</v>
      </c>
      <c r="B1036" s="36" t="s">
        <v>166</v>
      </c>
      <c r="C1036" s="36" t="s">
        <v>1767</v>
      </c>
      <c r="D1036" s="30" t="s">
        <v>166</v>
      </c>
      <c r="E1036" s="37" t="s">
        <v>166</v>
      </c>
      <c r="F1036" s="44" t="s">
        <v>166</v>
      </c>
      <c r="G1036" s="33" t="s">
        <v>166</v>
      </c>
      <c r="H1036" s="33" t="s">
        <v>166</v>
      </c>
      <c r="I1036" s="30"/>
      <c r="J1036" s="18" t="s">
        <v>166</v>
      </c>
      <c r="K1036" s="36" t="s">
        <v>166</v>
      </c>
      <c r="L1036" s="21"/>
    </row>
    <row r="1037" spans="1:12" x14ac:dyDescent="0.3">
      <c r="A1037" s="28" t="s">
        <v>166</v>
      </c>
      <c r="B1037" s="36" t="s">
        <v>166</v>
      </c>
      <c r="C1037" s="36" t="s">
        <v>1767</v>
      </c>
      <c r="D1037" s="30" t="s">
        <v>166</v>
      </c>
      <c r="E1037" s="37" t="s">
        <v>166</v>
      </c>
      <c r="F1037" s="44" t="s">
        <v>166</v>
      </c>
      <c r="G1037" s="33" t="s">
        <v>166</v>
      </c>
      <c r="H1037" s="33" t="s">
        <v>166</v>
      </c>
      <c r="I1037" s="30"/>
      <c r="J1037" s="18" t="s">
        <v>166</v>
      </c>
      <c r="K1037" s="36" t="s">
        <v>166</v>
      </c>
      <c r="L1037" s="21"/>
    </row>
    <row r="1038" spans="1:12" x14ac:dyDescent="0.3">
      <c r="A1038" s="28" t="s">
        <v>166</v>
      </c>
      <c r="B1038" s="36" t="s">
        <v>166</v>
      </c>
      <c r="C1038" s="36" t="s">
        <v>1767</v>
      </c>
      <c r="D1038" s="30" t="s">
        <v>166</v>
      </c>
      <c r="E1038" s="37" t="s">
        <v>166</v>
      </c>
      <c r="F1038" s="44" t="s">
        <v>166</v>
      </c>
      <c r="G1038" s="33" t="s">
        <v>166</v>
      </c>
      <c r="H1038" s="33" t="s">
        <v>166</v>
      </c>
      <c r="I1038" s="30"/>
      <c r="J1038" s="18" t="s">
        <v>166</v>
      </c>
      <c r="K1038" s="36" t="s">
        <v>166</v>
      </c>
      <c r="L1038" s="21"/>
    </row>
    <row r="1039" spans="1:12" x14ac:dyDescent="0.3">
      <c r="A1039" s="28" t="s">
        <v>166</v>
      </c>
      <c r="B1039" s="36" t="s">
        <v>166</v>
      </c>
      <c r="C1039" s="36" t="s">
        <v>1767</v>
      </c>
      <c r="D1039" s="30" t="s">
        <v>166</v>
      </c>
      <c r="E1039" s="37" t="s">
        <v>166</v>
      </c>
      <c r="F1039" s="44" t="s">
        <v>166</v>
      </c>
      <c r="G1039" s="33" t="s">
        <v>166</v>
      </c>
      <c r="H1039" s="33" t="s">
        <v>166</v>
      </c>
      <c r="I1039" s="30"/>
      <c r="J1039" s="18" t="s">
        <v>166</v>
      </c>
      <c r="K1039" s="36" t="s">
        <v>166</v>
      </c>
      <c r="L1039" s="21"/>
    </row>
    <row r="1040" spans="1:12" x14ac:dyDescent="0.3">
      <c r="A1040" s="28" t="s">
        <v>166</v>
      </c>
      <c r="B1040" s="36" t="s">
        <v>166</v>
      </c>
      <c r="C1040" s="36" t="s">
        <v>1767</v>
      </c>
      <c r="D1040" s="30" t="s">
        <v>166</v>
      </c>
      <c r="E1040" s="37" t="s">
        <v>166</v>
      </c>
      <c r="F1040" s="44" t="s">
        <v>166</v>
      </c>
      <c r="G1040" s="33" t="s">
        <v>166</v>
      </c>
      <c r="H1040" s="33" t="s">
        <v>166</v>
      </c>
      <c r="I1040" s="30"/>
      <c r="J1040" s="18" t="s">
        <v>166</v>
      </c>
      <c r="K1040" s="36" t="s">
        <v>166</v>
      </c>
      <c r="L1040" s="21"/>
    </row>
    <row r="1041" spans="1:12" x14ac:dyDescent="0.3">
      <c r="A1041" s="28" t="s">
        <v>166</v>
      </c>
      <c r="B1041" s="36" t="s">
        <v>166</v>
      </c>
      <c r="C1041" s="36" t="s">
        <v>1767</v>
      </c>
      <c r="D1041" s="30" t="s">
        <v>166</v>
      </c>
      <c r="E1041" s="37" t="s">
        <v>166</v>
      </c>
      <c r="F1041" s="44" t="s">
        <v>166</v>
      </c>
      <c r="G1041" s="33" t="s">
        <v>166</v>
      </c>
      <c r="H1041" s="33" t="s">
        <v>166</v>
      </c>
      <c r="I1041" s="30"/>
      <c r="J1041" s="18" t="s">
        <v>166</v>
      </c>
      <c r="K1041" s="36" t="s">
        <v>166</v>
      </c>
      <c r="L1041" s="21"/>
    </row>
    <row r="1042" spans="1:12" x14ac:dyDescent="0.3">
      <c r="A1042" s="28" t="s">
        <v>166</v>
      </c>
      <c r="B1042" s="36" t="s">
        <v>166</v>
      </c>
      <c r="C1042" s="36" t="s">
        <v>1767</v>
      </c>
      <c r="D1042" s="30" t="s">
        <v>166</v>
      </c>
      <c r="E1042" s="37" t="s">
        <v>166</v>
      </c>
      <c r="F1042" s="44" t="s">
        <v>166</v>
      </c>
      <c r="G1042" s="33" t="s">
        <v>166</v>
      </c>
      <c r="H1042" s="33" t="s">
        <v>166</v>
      </c>
      <c r="I1042" s="30"/>
      <c r="J1042" s="18" t="s">
        <v>166</v>
      </c>
      <c r="K1042" s="36" t="s">
        <v>166</v>
      </c>
      <c r="L1042" s="21"/>
    </row>
    <row r="1043" spans="1:12" x14ac:dyDescent="0.3">
      <c r="A1043" s="28" t="s">
        <v>166</v>
      </c>
      <c r="B1043" s="36" t="s">
        <v>166</v>
      </c>
      <c r="C1043" s="36" t="s">
        <v>1767</v>
      </c>
      <c r="D1043" s="30" t="s">
        <v>166</v>
      </c>
      <c r="E1043" s="37" t="s">
        <v>166</v>
      </c>
      <c r="F1043" s="44" t="s">
        <v>166</v>
      </c>
      <c r="G1043" s="33" t="s">
        <v>166</v>
      </c>
      <c r="H1043" s="33" t="s">
        <v>166</v>
      </c>
      <c r="I1043" s="30"/>
      <c r="J1043" s="18" t="s">
        <v>166</v>
      </c>
      <c r="K1043" s="36" t="s">
        <v>166</v>
      </c>
      <c r="L1043" s="21"/>
    </row>
    <row r="1044" spans="1:12" x14ac:dyDescent="0.3">
      <c r="A1044" s="28" t="s">
        <v>166</v>
      </c>
      <c r="B1044" s="36" t="s">
        <v>166</v>
      </c>
      <c r="C1044" s="36" t="s">
        <v>1767</v>
      </c>
      <c r="D1044" s="30" t="s">
        <v>166</v>
      </c>
      <c r="E1044" s="37" t="s">
        <v>166</v>
      </c>
      <c r="F1044" s="44" t="s">
        <v>166</v>
      </c>
      <c r="G1044" s="33" t="s">
        <v>166</v>
      </c>
      <c r="H1044" s="33" t="s">
        <v>166</v>
      </c>
      <c r="I1044" s="30"/>
      <c r="J1044" s="18" t="s">
        <v>166</v>
      </c>
      <c r="K1044" s="36" t="s">
        <v>166</v>
      </c>
      <c r="L1044" s="21"/>
    </row>
    <row r="1045" spans="1:12" x14ac:dyDescent="0.3">
      <c r="A1045" s="28" t="s">
        <v>166</v>
      </c>
      <c r="B1045" s="36" t="s">
        <v>166</v>
      </c>
      <c r="C1045" s="36" t="s">
        <v>1767</v>
      </c>
      <c r="D1045" s="30" t="s">
        <v>166</v>
      </c>
      <c r="E1045" s="37" t="s">
        <v>166</v>
      </c>
      <c r="F1045" s="44" t="s">
        <v>166</v>
      </c>
      <c r="G1045" s="33" t="s">
        <v>166</v>
      </c>
      <c r="H1045" s="33" t="s">
        <v>166</v>
      </c>
      <c r="I1045" s="30"/>
      <c r="J1045" s="18" t="s">
        <v>166</v>
      </c>
      <c r="K1045" s="36" t="s">
        <v>166</v>
      </c>
      <c r="L1045" s="21"/>
    </row>
    <row r="1046" spans="1:12" x14ac:dyDescent="0.3">
      <c r="A1046" s="28" t="s">
        <v>166</v>
      </c>
      <c r="B1046" s="36" t="s">
        <v>166</v>
      </c>
      <c r="C1046" s="36" t="s">
        <v>1767</v>
      </c>
      <c r="D1046" s="30" t="s">
        <v>166</v>
      </c>
      <c r="E1046" s="37" t="s">
        <v>166</v>
      </c>
      <c r="F1046" s="44" t="s">
        <v>166</v>
      </c>
      <c r="G1046" s="33" t="s">
        <v>166</v>
      </c>
      <c r="H1046" s="33" t="s">
        <v>166</v>
      </c>
      <c r="I1046" s="30"/>
      <c r="J1046" s="18" t="s">
        <v>166</v>
      </c>
      <c r="K1046" s="36" t="s">
        <v>166</v>
      </c>
      <c r="L1046" s="21"/>
    </row>
    <row r="1047" spans="1:12" x14ac:dyDescent="0.3">
      <c r="A1047" s="28" t="s">
        <v>166</v>
      </c>
      <c r="B1047" s="36" t="s">
        <v>166</v>
      </c>
      <c r="C1047" s="36" t="s">
        <v>1767</v>
      </c>
      <c r="D1047" s="30" t="s">
        <v>166</v>
      </c>
      <c r="E1047" s="37" t="s">
        <v>166</v>
      </c>
      <c r="F1047" s="44" t="s">
        <v>166</v>
      </c>
      <c r="G1047" s="33" t="s">
        <v>166</v>
      </c>
      <c r="H1047" s="33" t="s">
        <v>166</v>
      </c>
      <c r="I1047" s="30"/>
      <c r="J1047" s="18" t="s">
        <v>166</v>
      </c>
      <c r="K1047" s="36" t="s">
        <v>166</v>
      </c>
      <c r="L1047" s="21"/>
    </row>
    <row r="1048" spans="1:12" x14ac:dyDescent="0.3">
      <c r="A1048" s="28" t="s">
        <v>166</v>
      </c>
      <c r="B1048" s="36" t="s">
        <v>166</v>
      </c>
      <c r="C1048" s="36" t="s">
        <v>1767</v>
      </c>
      <c r="D1048" s="30" t="s">
        <v>166</v>
      </c>
      <c r="E1048" s="37" t="s">
        <v>166</v>
      </c>
      <c r="F1048" s="44" t="s">
        <v>166</v>
      </c>
      <c r="G1048" s="33" t="s">
        <v>166</v>
      </c>
      <c r="H1048" s="33" t="s">
        <v>166</v>
      </c>
      <c r="I1048" s="30"/>
      <c r="J1048" s="18" t="s">
        <v>166</v>
      </c>
      <c r="K1048" s="36" t="s">
        <v>166</v>
      </c>
      <c r="L1048" s="21"/>
    </row>
    <row r="1049" spans="1:12" x14ac:dyDescent="0.3">
      <c r="A1049" s="28" t="s">
        <v>166</v>
      </c>
      <c r="B1049" s="36" t="s">
        <v>166</v>
      </c>
      <c r="C1049" s="36" t="s">
        <v>1767</v>
      </c>
      <c r="D1049" s="30" t="s">
        <v>166</v>
      </c>
      <c r="E1049" s="37" t="s">
        <v>166</v>
      </c>
      <c r="F1049" s="44" t="s">
        <v>166</v>
      </c>
      <c r="G1049" s="33" t="s">
        <v>166</v>
      </c>
      <c r="H1049" s="33" t="s">
        <v>166</v>
      </c>
      <c r="I1049" s="30"/>
      <c r="J1049" s="18" t="s">
        <v>166</v>
      </c>
      <c r="K1049" s="36" t="s">
        <v>166</v>
      </c>
      <c r="L1049" s="21"/>
    </row>
    <row r="1050" spans="1:12" x14ac:dyDescent="0.3">
      <c r="A1050" s="28" t="s">
        <v>166</v>
      </c>
      <c r="B1050" s="36" t="s">
        <v>166</v>
      </c>
      <c r="C1050" s="36" t="s">
        <v>1767</v>
      </c>
      <c r="D1050" s="30" t="s">
        <v>166</v>
      </c>
      <c r="E1050" s="37" t="s">
        <v>166</v>
      </c>
      <c r="F1050" s="44" t="s">
        <v>166</v>
      </c>
      <c r="G1050" s="33" t="s">
        <v>166</v>
      </c>
      <c r="H1050" s="33" t="s">
        <v>166</v>
      </c>
      <c r="I1050" s="30"/>
      <c r="J1050" s="18" t="s">
        <v>166</v>
      </c>
      <c r="K1050" s="36" t="s">
        <v>166</v>
      </c>
      <c r="L1050" s="21"/>
    </row>
    <row r="1051" spans="1:12" x14ac:dyDescent="0.3">
      <c r="A1051" s="28" t="s">
        <v>166</v>
      </c>
      <c r="B1051" s="36" t="s">
        <v>166</v>
      </c>
      <c r="C1051" s="36" t="s">
        <v>1767</v>
      </c>
      <c r="D1051" s="30" t="s">
        <v>166</v>
      </c>
      <c r="E1051" s="37" t="s">
        <v>166</v>
      </c>
      <c r="F1051" s="44" t="s">
        <v>166</v>
      </c>
      <c r="G1051" s="33" t="s">
        <v>166</v>
      </c>
      <c r="H1051" s="33" t="s">
        <v>166</v>
      </c>
      <c r="I1051" s="30"/>
      <c r="J1051" s="18" t="s">
        <v>166</v>
      </c>
      <c r="K1051" s="36" t="s">
        <v>166</v>
      </c>
      <c r="L1051" s="21"/>
    </row>
    <row r="1052" spans="1:12" x14ac:dyDescent="0.3">
      <c r="A1052" s="28" t="s">
        <v>166</v>
      </c>
      <c r="B1052" s="36" t="s">
        <v>166</v>
      </c>
      <c r="C1052" s="36" t="s">
        <v>1767</v>
      </c>
      <c r="D1052" s="30" t="s">
        <v>166</v>
      </c>
      <c r="E1052" s="37" t="s">
        <v>166</v>
      </c>
      <c r="F1052" s="44" t="s">
        <v>166</v>
      </c>
      <c r="G1052" s="33" t="s">
        <v>166</v>
      </c>
      <c r="H1052" s="33" t="s">
        <v>166</v>
      </c>
      <c r="I1052" s="30"/>
      <c r="J1052" s="18" t="s">
        <v>166</v>
      </c>
      <c r="K1052" s="36" t="s">
        <v>166</v>
      </c>
      <c r="L1052" s="21"/>
    </row>
    <row r="1053" spans="1:12" x14ac:dyDescent="0.3">
      <c r="A1053" s="28" t="s">
        <v>166</v>
      </c>
      <c r="B1053" s="36" t="s">
        <v>166</v>
      </c>
      <c r="C1053" s="36" t="s">
        <v>1767</v>
      </c>
      <c r="D1053" s="30" t="s">
        <v>166</v>
      </c>
      <c r="E1053" s="37" t="s">
        <v>166</v>
      </c>
      <c r="F1053" s="44" t="s">
        <v>166</v>
      </c>
      <c r="G1053" s="33" t="s">
        <v>166</v>
      </c>
      <c r="H1053" s="33" t="s">
        <v>166</v>
      </c>
      <c r="I1053" s="30"/>
      <c r="J1053" s="18" t="s">
        <v>166</v>
      </c>
      <c r="K1053" s="36" t="s">
        <v>166</v>
      </c>
      <c r="L1053" s="21"/>
    </row>
    <row r="1054" spans="1:12" x14ac:dyDescent="0.3">
      <c r="A1054" s="28" t="s">
        <v>166</v>
      </c>
      <c r="B1054" s="36" t="s">
        <v>166</v>
      </c>
      <c r="C1054" s="36" t="s">
        <v>1767</v>
      </c>
      <c r="D1054" s="30" t="s">
        <v>166</v>
      </c>
      <c r="E1054" s="37" t="s">
        <v>166</v>
      </c>
      <c r="F1054" s="44" t="s">
        <v>166</v>
      </c>
      <c r="G1054" s="33" t="s">
        <v>166</v>
      </c>
      <c r="H1054" s="33" t="s">
        <v>166</v>
      </c>
      <c r="I1054" s="30"/>
      <c r="J1054" s="18" t="s">
        <v>166</v>
      </c>
      <c r="K1054" s="36" t="s">
        <v>166</v>
      </c>
      <c r="L1054" s="21"/>
    </row>
    <row r="1055" spans="1:12" x14ac:dyDescent="0.3">
      <c r="A1055" s="28" t="s">
        <v>166</v>
      </c>
      <c r="B1055" s="36" t="s">
        <v>166</v>
      </c>
      <c r="C1055" s="36" t="s">
        <v>1767</v>
      </c>
      <c r="D1055" s="30" t="s">
        <v>166</v>
      </c>
      <c r="E1055" s="37" t="s">
        <v>166</v>
      </c>
      <c r="F1055" s="44" t="s">
        <v>166</v>
      </c>
      <c r="G1055" s="33" t="s">
        <v>166</v>
      </c>
      <c r="H1055" s="33" t="s">
        <v>166</v>
      </c>
      <c r="I1055" s="30"/>
      <c r="J1055" s="18" t="s">
        <v>166</v>
      </c>
      <c r="K1055" s="36" t="s">
        <v>166</v>
      </c>
      <c r="L1055" s="21"/>
    </row>
    <row r="1056" spans="1:12" x14ac:dyDescent="0.3">
      <c r="A1056" s="28" t="s">
        <v>166</v>
      </c>
      <c r="B1056" s="36" t="s">
        <v>166</v>
      </c>
      <c r="C1056" s="36" t="s">
        <v>1767</v>
      </c>
      <c r="D1056" s="30" t="s">
        <v>166</v>
      </c>
      <c r="E1056" s="37" t="s">
        <v>166</v>
      </c>
      <c r="F1056" s="44" t="s">
        <v>166</v>
      </c>
      <c r="G1056" s="33" t="s">
        <v>166</v>
      </c>
      <c r="H1056" s="33" t="s">
        <v>166</v>
      </c>
      <c r="I1056" s="30"/>
      <c r="J1056" s="18" t="s">
        <v>166</v>
      </c>
      <c r="K1056" s="36" t="s">
        <v>166</v>
      </c>
      <c r="L1056" s="21"/>
    </row>
    <row r="1057" spans="1:12" x14ac:dyDescent="0.3">
      <c r="A1057" s="28" t="s">
        <v>166</v>
      </c>
      <c r="B1057" s="36" t="s">
        <v>166</v>
      </c>
      <c r="C1057" s="36" t="s">
        <v>1767</v>
      </c>
      <c r="D1057" s="30" t="s">
        <v>166</v>
      </c>
      <c r="E1057" s="37" t="s">
        <v>166</v>
      </c>
      <c r="F1057" s="44" t="s">
        <v>166</v>
      </c>
      <c r="G1057" s="33" t="s">
        <v>166</v>
      </c>
      <c r="H1057" s="33" t="s">
        <v>166</v>
      </c>
      <c r="I1057" s="30"/>
      <c r="J1057" s="18" t="s">
        <v>166</v>
      </c>
      <c r="K1057" s="36" t="s">
        <v>166</v>
      </c>
      <c r="L1057" s="21"/>
    </row>
    <row r="1058" spans="1:12" x14ac:dyDescent="0.3">
      <c r="A1058" s="28" t="s">
        <v>166</v>
      </c>
      <c r="B1058" s="36" t="s">
        <v>166</v>
      </c>
      <c r="C1058" s="36" t="s">
        <v>1767</v>
      </c>
      <c r="D1058" s="30" t="s">
        <v>166</v>
      </c>
      <c r="E1058" s="37" t="s">
        <v>166</v>
      </c>
      <c r="F1058" s="44" t="s">
        <v>166</v>
      </c>
      <c r="G1058" s="33" t="s">
        <v>166</v>
      </c>
      <c r="H1058" s="33" t="s">
        <v>166</v>
      </c>
      <c r="I1058" s="30"/>
      <c r="J1058" s="18" t="s">
        <v>166</v>
      </c>
      <c r="K1058" s="36" t="s">
        <v>166</v>
      </c>
      <c r="L1058" s="21"/>
    </row>
    <row r="1059" spans="1:12" x14ac:dyDescent="0.3">
      <c r="A1059" s="28" t="s">
        <v>166</v>
      </c>
      <c r="B1059" s="36" t="s">
        <v>166</v>
      </c>
      <c r="C1059" s="36" t="s">
        <v>1767</v>
      </c>
      <c r="D1059" s="30" t="s">
        <v>166</v>
      </c>
      <c r="E1059" s="37" t="s">
        <v>166</v>
      </c>
      <c r="F1059" s="44" t="s">
        <v>166</v>
      </c>
      <c r="G1059" s="33" t="s">
        <v>166</v>
      </c>
      <c r="H1059" s="33" t="s">
        <v>166</v>
      </c>
      <c r="I1059" s="30"/>
      <c r="J1059" s="18" t="s">
        <v>166</v>
      </c>
      <c r="K1059" s="36" t="s">
        <v>166</v>
      </c>
      <c r="L1059" s="21"/>
    </row>
    <row r="1060" spans="1:12" x14ac:dyDescent="0.3">
      <c r="A1060" s="28" t="s">
        <v>166</v>
      </c>
      <c r="B1060" s="36" t="s">
        <v>166</v>
      </c>
      <c r="C1060" s="36" t="s">
        <v>1767</v>
      </c>
      <c r="D1060" s="30" t="s">
        <v>166</v>
      </c>
      <c r="E1060" s="37" t="s">
        <v>166</v>
      </c>
      <c r="F1060" s="44" t="s">
        <v>166</v>
      </c>
      <c r="G1060" s="33" t="s">
        <v>166</v>
      </c>
      <c r="H1060" s="33" t="s">
        <v>166</v>
      </c>
      <c r="I1060" s="30"/>
      <c r="J1060" s="18" t="s">
        <v>166</v>
      </c>
      <c r="K1060" s="36" t="s">
        <v>166</v>
      </c>
      <c r="L1060" s="21"/>
    </row>
    <row r="1061" spans="1:12" x14ac:dyDescent="0.3">
      <c r="A1061" s="28" t="s">
        <v>166</v>
      </c>
      <c r="B1061" s="36" t="s">
        <v>166</v>
      </c>
      <c r="C1061" s="36" t="s">
        <v>1767</v>
      </c>
      <c r="D1061" s="30" t="s">
        <v>166</v>
      </c>
      <c r="E1061" s="37" t="s">
        <v>166</v>
      </c>
      <c r="F1061" s="44" t="s">
        <v>166</v>
      </c>
      <c r="G1061" s="33" t="s">
        <v>166</v>
      </c>
      <c r="H1061" s="33" t="s">
        <v>166</v>
      </c>
      <c r="I1061" s="30"/>
      <c r="J1061" s="18" t="s">
        <v>166</v>
      </c>
      <c r="K1061" s="36" t="s">
        <v>166</v>
      </c>
      <c r="L1061" s="21"/>
    </row>
    <row r="1062" spans="1:12" x14ac:dyDescent="0.3">
      <c r="A1062" s="28" t="s">
        <v>166</v>
      </c>
      <c r="B1062" s="36" t="s">
        <v>166</v>
      </c>
      <c r="C1062" s="36" t="s">
        <v>1767</v>
      </c>
      <c r="D1062" s="30" t="s">
        <v>166</v>
      </c>
      <c r="E1062" s="37" t="s">
        <v>166</v>
      </c>
      <c r="F1062" s="44" t="s">
        <v>166</v>
      </c>
      <c r="G1062" s="33" t="s">
        <v>166</v>
      </c>
      <c r="H1062" s="33" t="s">
        <v>166</v>
      </c>
      <c r="I1062" s="30"/>
      <c r="J1062" s="18" t="s">
        <v>166</v>
      </c>
      <c r="K1062" s="36" t="s">
        <v>166</v>
      </c>
      <c r="L1062" s="21"/>
    </row>
    <row r="1063" spans="1:12" x14ac:dyDescent="0.3">
      <c r="A1063" s="28" t="s">
        <v>166</v>
      </c>
      <c r="B1063" s="36" t="s">
        <v>166</v>
      </c>
      <c r="C1063" s="36" t="s">
        <v>1767</v>
      </c>
      <c r="D1063" s="30" t="s">
        <v>166</v>
      </c>
      <c r="E1063" s="37" t="s">
        <v>166</v>
      </c>
      <c r="F1063" s="44" t="s">
        <v>166</v>
      </c>
      <c r="G1063" s="33" t="s">
        <v>166</v>
      </c>
      <c r="H1063" s="33" t="s">
        <v>166</v>
      </c>
      <c r="I1063" s="30"/>
      <c r="J1063" s="18" t="s">
        <v>166</v>
      </c>
      <c r="K1063" s="36" t="s">
        <v>166</v>
      </c>
      <c r="L1063" s="21"/>
    </row>
    <row r="1064" spans="1:12" x14ac:dyDescent="0.3">
      <c r="A1064" s="28" t="s">
        <v>166</v>
      </c>
      <c r="B1064" s="36" t="s">
        <v>166</v>
      </c>
      <c r="C1064" s="36" t="s">
        <v>1767</v>
      </c>
      <c r="D1064" s="30" t="s">
        <v>166</v>
      </c>
      <c r="E1064" s="37" t="s">
        <v>166</v>
      </c>
      <c r="F1064" s="44" t="s">
        <v>166</v>
      </c>
      <c r="G1064" s="33" t="s">
        <v>166</v>
      </c>
      <c r="H1064" s="33" t="s">
        <v>166</v>
      </c>
      <c r="I1064" s="30"/>
      <c r="J1064" s="18" t="s">
        <v>166</v>
      </c>
      <c r="K1064" s="36" t="s">
        <v>166</v>
      </c>
      <c r="L1064" s="21"/>
    </row>
    <row r="1065" spans="1:12" x14ac:dyDescent="0.3">
      <c r="A1065" s="28" t="s">
        <v>166</v>
      </c>
      <c r="B1065" s="36" t="s">
        <v>166</v>
      </c>
      <c r="C1065" s="36" t="s">
        <v>1767</v>
      </c>
      <c r="D1065" s="30" t="s">
        <v>166</v>
      </c>
      <c r="E1065" s="37" t="s">
        <v>166</v>
      </c>
      <c r="F1065" s="44" t="s">
        <v>166</v>
      </c>
      <c r="G1065" s="33" t="s">
        <v>166</v>
      </c>
      <c r="H1065" s="33" t="s">
        <v>166</v>
      </c>
      <c r="I1065" s="30"/>
      <c r="J1065" s="18" t="s">
        <v>166</v>
      </c>
      <c r="K1065" s="36" t="s">
        <v>166</v>
      </c>
      <c r="L1065" s="21"/>
    </row>
    <row r="1066" spans="1:12" x14ac:dyDescent="0.3">
      <c r="A1066" s="28" t="s">
        <v>166</v>
      </c>
      <c r="B1066" s="36" t="s">
        <v>166</v>
      </c>
      <c r="C1066" s="36" t="s">
        <v>1767</v>
      </c>
      <c r="D1066" s="30" t="s">
        <v>166</v>
      </c>
      <c r="E1066" s="37" t="s">
        <v>166</v>
      </c>
      <c r="F1066" s="44" t="s">
        <v>166</v>
      </c>
      <c r="G1066" s="33" t="s">
        <v>166</v>
      </c>
      <c r="H1066" s="33" t="s">
        <v>166</v>
      </c>
      <c r="I1066" s="30"/>
      <c r="J1066" s="18" t="s">
        <v>166</v>
      </c>
      <c r="K1066" s="36" t="s">
        <v>166</v>
      </c>
      <c r="L1066" s="21"/>
    </row>
    <row r="1067" spans="1:12" x14ac:dyDescent="0.3">
      <c r="A1067" s="28" t="s">
        <v>166</v>
      </c>
      <c r="B1067" s="36" t="s">
        <v>166</v>
      </c>
      <c r="C1067" s="36" t="s">
        <v>1767</v>
      </c>
      <c r="D1067" s="30" t="s">
        <v>166</v>
      </c>
      <c r="E1067" s="37" t="s">
        <v>166</v>
      </c>
      <c r="F1067" s="44" t="s">
        <v>166</v>
      </c>
      <c r="G1067" s="33" t="s">
        <v>166</v>
      </c>
      <c r="H1067" s="33" t="s">
        <v>166</v>
      </c>
      <c r="I1067" s="30"/>
      <c r="J1067" s="18" t="s">
        <v>166</v>
      </c>
      <c r="K1067" s="36" t="s">
        <v>166</v>
      </c>
      <c r="L1067" s="21"/>
    </row>
    <row r="1068" spans="1:12" x14ac:dyDescent="0.3">
      <c r="A1068" s="28" t="s">
        <v>166</v>
      </c>
      <c r="B1068" s="36" t="s">
        <v>166</v>
      </c>
      <c r="C1068" s="36" t="s">
        <v>1767</v>
      </c>
      <c r="D1068" s="30" t="s">
        <v>166</v>
      </c>
      <c r="E1068" s="37" t="s">
        <v>166</v>
      </c>
      <c r="F1068" s="44" t="s">
        <v>166</v>
      </c>
      <c r="G1068" s="33" t="s">
        <v>166</v>
      </c>
      <c r="H1068" s="33" t="s">
        <v>166</v>
      </c>
      <c r="I1068" s="30"/>
      <c r="J1068" s="18" t="s">
        <v>166</v>
      </c>
      <c r="K1068" s="36" t="s">
        <v>166</v>
      </c>
      <c r="L1068" s="21"/>
    </row>
    <row r="1069" spans="1:12" x14ac:dyDescent="0.3">
      <c r="A1069" s="28" t="s">
        <v>166</v>
      </c>
      <c r="B1069" s="36" t="s">
        <v>166</v>
      </c>
      <c r="C1069" s="36" t="s">
        <v>1767</v>
      </c>
      <c r="D1069" s="30" t="s">
        <v>166</v>
      </c>
      <c r="E1069" s="37" t="s">
        <v>166</v>
      </c>
      <c r="F1069" s="44" t="s">
        <v>166</v>
      </c>
      <c r="G1069" s="33" t="s">
        <v>166</v>
      </c>
      <c r="H1069" s="33" t="s">
        <v>166</v>
      </c>
      <c r="I1069" s="30"/>
      <c r="J1069" s="18" t="s">
        <v>166</v>
      </c>
      <c r="K1069" s="36" t="s">
        <v>166</v>
      </c>
      <c r="L1069" s="21"/>
    </row>
    <row r="1070" spans="1:12" x14ac:dyDescent="0.3">
      <c r="A1070" s="28" t="s">
        <v>166</v>
      </c>
      <c r="B1070" s="36" t="s">
        <v>166</v>
      </c>
      <c r="C1070" s="36" t="s">
        <v>1767</v>
      </c>
      <c r="D1070" s="30" t="s">
        <v>166</v>
      </c>
      <c r="E1070" s="37" t="s">
        <v>166</v>
      </c>
      <c r="F1070" s="44" t="s">
        <v>166</v>
      </c>
      <c r="G1070" s="33" t="s">
        <v>166</v>
      </c>
      <c r="H1070" s="33" t="s">
        <v>166</v>
      </c>
      <c r="I1070" s="30"/>
      <c r="J1070" s="18" t="s">
        <v>166</v>
      </c>
      <c r="K1070" s="36" t="s">
        <v>166</v>
      </c>
      <c r="L1070" s="21"/>
    </row>
    <row r="1071" spans="1:12" x14ac:dyDescent="0.3">
      <c r="A1071" s="28" t="s">
        <v>166</v>
      </c>
      <c r="B1071" s="36" t="s">
        <v>166</v>
      </c>
      <c r="C1071" s="36" t="s">
        <v>1767</v>
      </c>
      <c r="D1071" s="30" t="s">
        <v>166</v>
      </c>
      <c r="E1071" s="37" t="s">
        <v>166</v>
      </c>
      <c r="F1071" s="44" t="s">
        <v>166</v>
      </c>
      <c r="G1071" s="33" t="s">
        <v>166</v>
      </c>
      <c r="H1071" s="33" t="s">
        <v>166</v>
      </c>
      <c r="I1071" s="30"/>
      <c r="J1071" s="18" t="s">
        <v>166</v>
      </c>
      <c r="K1071" s="36" t="s">
        <v>166</v>
      </c>
      <c r="L1071" s="21"/>
    </row>
    <row r="1072" spans="1:12" x14ac:dyDescent="0.3">
      <c r="A1072" s="28" t="s">
        <v>166</v>
      </c>
      <c r="B1072" s="36" t="s">
        <v>166</v>
      </c>
      <c r="C1072" s="36" t="s">
        <v>1767</v>
      </c>
      <c r="D1072" s="30" t="s">
        <v>166</v>
      </c>
      <c r="E1072" s="37" t="s">
        <v>166</v>
      </c>
      <c r="F1072" s="44" t="s">
        <v>166</v>
      </c>
      <c r="G1072" s="33" t="s">
        <v>166</v>
      </c>
      <c r="H1072" s="33" t="s">
        <v>166</v>
      </c>
      <c r="I1072" s="30"/>
      <c r="J1072" s="18" t="s">
        <v>166</v>
      </c>
      <c r="K1072" s="36" t="s">
        <v>166</v>
      </c>
      <c r="L1072" s="21"/>
    </row>
    <row r="1073" spans="1:12" x14ac:dyDescent="0.3">
      <c r="A1073" s="28" t="s">
        <v>166</v>
      </c>
      <c r="B1073" s="36" t="s">
        <v>166</v>
      </c>
      <c r="C1073" s="36" t="s">
        <v>1767</v>
      </c>
      <c r="D1073" s="30" t="s">
        <v>166</v>
      </c>
      <c r="E1073" s="37" t="s">
        <v>166</v>
      </c>
      <c r="F1073" s="44" t="s">
        <v>166</v>
      </c>
      <c r="G1073" s="33" t="s">
        <v>166</v>
      </c>
      <c r="H1073" s="33" t="s">
        <v>166</v>
      </c>
      <c r="I1073" s="30"/>
      <c r="J1073" s="18" t="s">
        <v>166</v>
      </c>
      <c r="K1073" s="36" t="s">
        <v>166</v>
      </c>
      <c r="L1073" s="21"/>
    </row>
    <row r="1074" spans="1:12" x14ac:dyDescent="0.3">
      <c r="A1074" s="28" t="s">
        <v>166</v>
      </c>
      <c r="B1074" s="36" t="s">
        <v>166</v>
      </c>
      <c r="C1074" s="36" t="s">
        <v>1767</v>
      </c>
      <c r="D1074" s="30" t="s">
        <v>166</v>
      </c>
      <c r="E1074" s="37" t="s">
        <v>166</v>
      </c>
      <c r="F1074" s="44" t="s">
        <v>166</v>
      </c>
      <c r="G1074" s="33" t="s">
        <v>166</v>
      </c>
      <c r="H1074" s="33" t="s">
        <v>166</v>
      </c>
      <c r="I1074" s="30"/>
      <c r="J1074" s="18" t="s">
        <v>166</v>
      </c>
      <c r="K1074" s="36" t="s">
        <v>166</v>
      </c>
      <c r="L1074" s="21"/>
    </row>
    <row r="1075" spans="1:12" x14ac:dyDescent="0.3">
      <c r="A1075" s="28" t="s">
        <v>166</v>
      </c>
      <c r="B1075" s="36" t="s">
        <v>166</v>
      </c>
      <c r="C1075" s="36" t="s">
        <v>1767</v>
      </c>
      <c r="D1075" s="30" t="s">
        <v>166</v>
      </c>
      <c r="E1075" s="37" t="s">
        <v>166</v>
      </c>
      <c r="F1075" s="44" t="s">
        <v>166</v>
      </c>
      <c r="G1075" s="33" t="s">
        <v>166</v>
      </c>
      <c r="H1075" s="33" t="s">
        <v>166</v>
      </c>
      <c r="I1075" s="30"/>
      <c r="J1075" s="18" t="s">
        <v>166</v>
      </c>
      <c r="K1075" s="36" t="s">
        <v>166</v>
      </c>
      <c r="L1075" s="21"/>
    </row>
    <row r="1076" spans="1:12" x14ac:dyDescent="0.3">
      <c r="A1076" s="28" t="s">
        <v>166</v>
      </c>
      <c r="B1076" s="36" t="s">
        <v>166</v>
      </c>
      <c r="C1076" s="36" t="s">
        <v>1767</v>
      </c>
      <c r="D1076" s="30" t="s">
        <v>166</v>
      </c>
      <c r="E1076" s="37" t="s">
        <v>166</v>
      </c>
      <c r="F1076" s="44" t="s">
        <v>166</v>
      </c>
      <c r="G1076" s="33" t="s">
        <v>166</v>
      </c>
      <c r="H1076" s="33" t="s">
        <v>166</v>
      </c>
      <c r="I1076" s="30"/>
      <c r="J1076" s="18" t="s">
        <v>166</v>
      </c>
      <c r="K1076" s="36" t="s">
        <v>166</v>
      </c>
      <c r="L1076" s="21"/>
    </row>
    <row r="1077" spans="1:12" x14ac:dyDescent="0.3">
      <c r="A1077" s="28" t="s">
        <v>166</v>
      </c>
      <c r="B1077" s="36" t="s">
        <v>166</v>
      </c>
      <c r="C1077" s="36" t="s">
        <v>1767</v>
      </c>
      <c r="D1077" s="30" t="s">
        <v>166</v>
      </c>
      <c r="E1077" s="37" t="s">
        <v>166</v>
      </c>
      <c r="F1077" s="44" t="s">
        <v>166</v>
      </c>
      <c r="G1077" s="33" t="s">
        <v>166</v>
      </c>
      <c r="H1077" s="33" t="s">
        <v>166</v>
      </c>
      <c r="I1077" s="30"/>
      <c r="J1077" s="18" t="s">
        <v>166</v>
      </c>
      <c r="K1077" s="36" t="s">
        <v>166</v>
      </c>
      <c r="L1077" s="21"/>
    </row>
    <row r="1078" spans="1:12" x14ac:dyDescent="0.3">
      <c r="A1078" s="28" t="s">
        <v>166</v>
      </c>
      <c r="B1078" s="36" t="s">
        <v>166</v>
      </c>
      <c r="C1078" s="36" t="s">
        <v>1767</v>
      </c>
      <c r="D1078" s="30" t="s">
        <v>166</v>
      </c>
      <c r="E1078" s="37" t="s">
        <v>166</v>
      </c>
      <c r="F1078" s="44" t="s">
        <v>166</v>
      </c>
      <c r="G1078" s="33" t="s">
        <v>166</v>
      </c>
      <c r="H1078" s="33" t="s">
        <v>166</v>
      </c>
      <c r="I1078" s="30"/>
      <c r="J1078" s="18" t="s">
        <v>166</v>
      </c>
      <c r="K1078" s="36" t="s">
        <v>166</v>
      </c>
      <c r="L1078" s="21"/>
    </row>
    <row r="1079" spans="1:12" x14ac:dyDescent="0.3">
      <c r="A1079" s="28" t="s">
        <v>166</v>
      </c>
      <c r="B1079" s="36" t="s">
        <v>166</v>
      </c>
      <c r="C1079" s="36" t="s">
        <v>1767</v>
      </c>
      <c r="D1079" s="30" t="s">
        <v>166</v>
      </c>
      <c r="E1079" s="37" t="s">
        <v>166</v>
      </c>
      <c r="F1079" s="44" t="s">
        <v>166</v>
      </c>
      <c r="G1079" s="33" t="s">
        <v>166</v>
      </c>
      <c r="H1079" s="33" t="s">
        <v>166</v>
      </c>
      <c r="I1079" s="30"/>
      <c r="J1079" s="18" t="s">
        <v>166</v>
      </c>
      <c r="K1079" s="36" t="s">
        <v>166</v>
      </c>
      <c r="L1079" s="21"/>
    </row>
    <row r="1080" spans="1:12" x14ac:dyDescent="0.3">
      <c r="A1080" s="28" t="s">
        <v>166</v>
      </c>
      <c r="B1080" s="36" t="s">
        <v>166</v>
      </c>
      <c r="C1080" s="36" t="s">
        <v>1767</v>
      </c>
      <c r="D1080" s="30" t="s">
        <v>166</v>
      </c>
      <c r="E1080" s="37" t="s">
        <v>166</v>
      </c>
      <c r="F1080" s="44" t="s">
        <v>166</v>
      </c>
      <c r="G1080" s="33" t="s">
        <v>166</v>
      </c>
      <c r="H1080" s="33" t="s">
        <v>166</v>
      </c>
      <c r="I1080" s="30"/>
      <c r="J1080" s="18" t="s">
        <v>166</v>
      </c>
      <c r="K1080" s="36" t="s">
        <v>166</v>
      </c>
      <c r="L1080" s="21"/>
    </row>
    <row r="1081" spans="1:12" x14ac:dyDescent="0.3">
      <c r="A1081" s="28" t="s">
        <v>166</v>
      </c>
      <c r="B1081" s="36" t="s">
        <v>166</v>
      </c>
      <c r="C1081" s="36" t="s">
        <v>1767</v>
      </c>
      <c r="D1081" s="30" t="s">
        <v>166</v>
      </c>
      <c r="E1081" s="37" t="s">
        <v>166</v>
      </c>
      <c r="F1081" s="44" t="s">
        <v>166</v>
      </c>
      <c r="G1081" s="33" t="s">
        <v>166</v>
      </c>
      <c r="H1081" s="33" t="s">
        <v>166</v>
      </c>
      <c r="I1081" s="30"/>
      <c r="J1081" s="18" t="s">
        <v>166</v>
      </c>
      <c r="K1081" s="36" t="s">
        <v>166</v>
      </c>
      <c r="L1081" s="21"/>
    </row>
    <row r="1082" spans="1:12" x14ac:dyDescent="0.3">
      <c r="A1082" s="28" t="s">
        <v>166</v>
      </c>
      <c r="B1082" s="36" t="s">
        <v>166</v>
      </c>
      <c r="C1082" s="36" t="s">
        <v>1767</v>
      </c>
      <c r="D1082" s="30" t="s">
        <v>166</v>
      </c>
      <c r="E1082" s="37" t="s">
        <v>166</v>
      </c>
      <c r="F1082" s="44" t="s">
        <v>166</v>
      </c>
      <c r="G1082" s="33" t="s">
        <v>166</v>
      </c>
      <c r="H1082" s="33" t="s">
        <v>166</v>
      </c>
      <c r="I1082" s="30"/>
      <c r="J1082" s="18" t="s">
        <v>166</v>
      </c>
      <c r="K1082" s="36" t="s">
        <v>166</v>
      </c>
      <c r="L1082" s="21"/>
    </row>
    <row r="1083" spans="1:12" x14ac:dyDescent="0.3">
      <c r="A1083" s="28" t="s">
        <v>166</v>
      </c>
      <c r="B1083" s="36" t="s">
        <v>166</v>
      </c>
      <c r="C1083" s="36" t="s">
        <v>1767</v>
      </c>
      <c r="D1083" s="30" t="s">
        <v>166</v>
      </c>
      <c r="E1083" s="37" t="s">
        <v>166</v>
      </c>
      <c r="F1083" s="44" t="s">
        <v>166</v>
      </c>
      <c r="G1083" s="33" t="s">
        <v>166</v>
      </c>
      <c r="H1083" s="33" t="s">
        <v>166</v>
      </c>
      <c r="I1083" s="30"/>
      <c r="J1083" s="18" t="s">
        <v>166</v>
      </c>
      <c r="K1083" s="36" t="s">
        <v>166</v>
      </c>
      <c r="L1083" s="21"/>
    </row>
    <row r="1084" spans="1:12" x14ac:dyDescent="0.3">
      <c r="A1084" s="28" t="s">
        <v>166</v>
      </c>
      <c r="B1084" s="36" t="s">
        <v>166</v>
      </c>
      <c r="C1084" s="36" t="s">
        <v>1767</v>
      </c>
      <c r="D1084" s="30" t="s">
        <v>166</v>
      </c>
      <c r="E1084" s="37" t="s">
        <v>166</v>
      </c>
      <c r="F1084" s="44" t="s">
        <v>166</v>
      </c>
      <c r="G1084" s="33" t="s">
        <v>166</v>
      </c>
      <c r="H1084" s="33" t="s">
        <v>166</v>
      </c>
      <c r="I1084" s="30"/>
      <c r="J1084" s="18" t="s">
        <v>166</v>
      </c>
      <c r="K1084" s="36" t="s">
        <v>166</v>
      </c>
      <c r="L1084" s="21"/>
    </row>
    <row r="1085" spans="1:12" x14ac:dyDescent="0.3">
      <c r="A1085" s="28" t="s">
        <v>166</v>
      </c>
      <c r="B1085" s="36" t="s">
        <v>166</v>
      </c>
      <c r="C1085" s="36" t="s">
        <v>1767</v>
      </c>
      <c r="D1085" s="30" t="s">
        <v>166</v>
      </c>
      <c r="E1085" s="37" t="s">
        <v>166</v>
      </c>
      <c r="F1085" s="44" t="s">
        <v>166</v>
      </c>
      <c r="G1085" s="33" t="s">
        <v>166</v>
      </c>
      <c r="H1085" s="33" t="s">
        <v>166</v>
      </c>
      <c r="I1085" s="30"/>
      <c r="J1085" s="18" t="s">
        <v>166</v>
      </c>
      <c r="K1085" s="36" t="s">
        <v>166</v>
      </c>
      <c r="L1085" s="21"/>
    </row>
    <row r="1086" spans="1:12" x14ac:dyDescent="0.3">
      <c r="A1086" s="28" t="s">
        <v>166</v>
      </c>
      <c r="B1086" s="36" t="s">
        <v>166</v>
      </c>
      <c r="C1086" s="36" t="s">
        <v>1767</v>
      </c>
      <c r="D1086" s="30" t="s">
        <v>166</v>
      </c>
      <c r="E1086" s="37" t="s">
        <v>166</v>
      </c>
      <c r="F1086" s="44" t="s">
        <v>166</v>
      </c>
      <c r="G1086" s="33" t="s">
        <v>166</v>
      </c>
      <c r="H1086" s="33" t="s">
        <v>166</v>
      </c>
      <c r="I1086" s="30"/>
      <c r="J1086" s="18" t="s">
        <v>166</v>
      </c>
      <c r="K1086" s="36" t="s">
        <v>166</v>
      </c>
      <c r="L1086" s="21"/>
    </row>
    <row r="1087" spans="1:12" x14ac:dyDescent="0.3">
      <c r="A1087" s="28" t="s">
        <v>166</v>
      </c>
      <c r="B1087" s="36" t="s">
        <v>166</v>
      </c>
      <c r="C1087" s="36" t="s">
        <v>1767</v>
      </c>
      <c r="D1087" s="30" t="s">
        <v>166</v>
      </c>
      <c r="E1087" s="37" t="s">
        <v>166</v>
      </c>
      <c r="F1087" s="44" t="s">
        <v>166</v>
      </c>
      <c r="G1087" s="33" t="s">
        <v>166</v>
      </c>
      <c r="H1087" s="33" t="s">
        <v>166</v>
      </c>
      <c r="I1087" s="30"/>
      <c r="J1087" s="18" t="s">
        <v>166</v>
      </c>
      <c r="K1087" s="36" t="s">
        <v>166</v>
      </c>
      <c r="L1087" s="21"/>
    </row>
    <row r="1088" spans="1:12" x14ac:dyDescent="0.3">
      <c r="A1088" s="28" t="s">
        <v>166</v>
      </c>
      <c r="B1088" s="36" t="s">
        <v>166</v>
      </c>
      <c r="C1088" s="36" t="s">
        <v>1767</v>
      </c>
      <c r="D1088" s="30" t="s">
        <v>166</v>
      </c>
      <c r="E1088" s="37" t="s">
        <v>166</v>
      </c>
      <c r="F1088" s="44" t="s">
        <v>166</v>
      </c>
      <c r="G1088" s="33" t="s">
        <v>166</v>
      </c>
      <c r="H1088" s="33" t="s">
        <v>166</v>
      </c>
      <c r="I1088" s="30"/>
      <c r="J1088" s="18" t="s">
        <v>166</v>
      </c>
      <c r="K1088" s="36" t="s">
        <v>166</v>
      </c>
      <c r="L1088" s="21"/>
    </row>
    <row r="1089" spans="1:12" x14ac:dyDescent="0.3">
      <c r="A1089" s="28" t="s">
        <v>166</v>
      </c>
      <c r="B1089" s="36" t="s">
        <v>166</v>
      </c>
      <c r="C1089" s="36" t="s">
        <v>1767</v>
      </c>
      <c r="D1089" s="30" t="s">
        <v>166</v>
      </c>
      <c r="E1089" s="37" t="s">
        <v>166</v>
      </c>
      <c r="F1089" s="44" t="s">
        <v>166</v>
      </c>
      <c r="G1089" s="33" t="s">
        <v>166</v>
      </c>
      <c r="H1089" s="33" t="s">
        <v>166</v>
      </c>
      <c r="I1089" s="30"/>
      <c r="J1089" s="18" t="s">
        <v>166</v>
      </c>
      <c r="K1089" s="36" t="s">
        <v>166</v>
      </c>
      <c r="L1089" s="21"/>
    </row>
    <row r="1090" spans="1:12" x14ac:dyDescent="0.3">
      <c r="A1090" s="28" t="s">
        <v>166</v>
      </c>
      <c r="B1090" s="36" t="s">
        <v>166</v>
      </c>
      <c r="C1090" s="36" t="s">
        <v>1767</v>
      </c>
      <c r="D1090" s="30" t="s">
        <v>166</v>
      </c>
      <c r="E1090" s="37" t="s">
        <v>166</v>
      </c>
      <c r="F1090" s="44" t="s">
        <v>166</v>
      </c>
      <c r="G1090" s="33" t="s">
        <v>166</v>
      </c>
      <c r="H1090" s="33" t="s">
        <v>166</v>
      </c>
      <c r="I1090" s="30"/>
      <c r="J1090" s="18" t="s">
        <v>166</v>
      </c>
      <c r="K1090" s="36" t="s">
        <v>166</v>
      </c>
      <c r="L1090" s="21"/>
    </row>
    <row r="1091" spans="1:12" x14ac:dyDescent="0.3">
      <c r="A1091" s="28" t="s">
        <v>166</v>
      </c>
      <c r="B1091" s="36" t="s">
        <v>166</v>
      </c>
      <c r="C1091" s="36" t="s">
        <v>1767</v>
      </c>
      <c r="D1091" s="30" t="s">
        <v>166</v>
      </c>
      <c r="E1091" s="37" t="s">
        <v>166</v>
      </c>
      <c r="F1091" s="44" t="s">
        <v>166</v>
      </c>
      <c r="G1091" s="33" t="s">
        <v>166</v>
      </c>
      <c r="H1091" s="33" t="s">
        <v>166</v>
      </c>
      <c r="I1091" s="30"/>
      <c r="J1091" s="18" t="s">
        <v>166</v>
      </c>
      <c r="K1091" s="36" t="s">
        <v>166</v>
      </c>
      <c r="L1091" s="21"/>
    </row>
    <row r="1092" spans="1:12" x14ac:dyDescent="0.3">
      <c r="A1092" s="28" t="s">
        <v>166</v>
      </c>
      <c r="B1092" s="36" t="s">
        <v>166</v>
      </c>
      <c r="C1092" s="36" t="s">
        <v>1767</v>
      </c>
      <c r="D1092" s="30" t="s">
        <v>166</v>
      </c>
      <c r="E1092" s="37" t="s">
        <v>166</v>
      </c>
      <c r="F1092" s="44" t="s">
        <v>166</v>
      </c>
      <c r="G1092" s="33" t="s">
        <v>166</v>
      </c>
      <c r="H1092" s="33" t="s">
        <v>166</v>
      </c>
      <c r="I1092" s="30"/>
      <c r="J1092" s="18" t="s">
        <v>166</v>
      </c>
      <c r="K1092" s="36" t="s">
        <v>166</v>
      </c>
      <c r="L1092" s="21"/>
    </row>
    <row r="1093" spans="1:12" x14ac:dyDescent="0.3">
      <c r="A1093" s="28" t="s">
        <v>166</v>
      </c>
      <c r="B1093" s="36" t="s">
        <v>166</v>
      </c>
      <c r="C1093" s="36" t="s">
        <v>1767</v>
      </c>
      <c r="D1093" s="30" t="s">
        <v>166</v>
      </c>
      <c r="E1093" s="37" t="s">
        <v>166</v>
      </c>
      <c r="F1093" s="44" t="s">
        <v>166</v>
      </c>
      <c r="G1093" s="33" t="s">
        <v>166</v>
      </c>
      <c r="H1093" s="33" t="s">
        <v>166</v>
      </c>
      <c r="I1093" s="30"/>
      <c r="J1093" s="18" t="s">
        <v>166</v>
      </c>
      <c r="K1093" s="36" t="s">
        <v>166</v>
      </c>
      <c r="L1093" s="21"/>
    </row>
    <row r="1094" spans="1:12" x14ac:dyDescent="0.3">
      <c r="A1094" s="28" t="s">
        <v>166</v>
      </c>
      <c r="B1094" s="36" t="s">
        <v>166</v>
      </c>
      <c r="C1094" s="36" t="s">
        <v>1767</v>
      </c>
      <c r="D1094" s="30" t="s">
        <v>166</v>
      </c>
      <c r="E1094" s="37" t="s">
        <v>166</v>
      </c>
      <c r="F1094" s="44" t="s">
        <v>166</v>
      </c>
      <c r="G1094" s="33" t="s">
        <v>166</v>
      </c>
      <c r="H1094" s="33" t="s">
        <v>166</v>
      </c>
      <c r="I1094" s="30"/>
      <c r="J1094" s="18" t="s">
        <v>166</v>
      </c>
      <c r="K1094" s="36" t="s">
        <v>166</v>
      </c>
      <c r="L1094" s="21"/>
    </row>
    <row r="1095" spans="1:12" x14ac:dyDescent="0.3">
      <c r="A1095" s="28" t="s">
        <v>166</v>
      </c>
      <c r="B1095" s="36" t="s">
        <v>166</v>
      </c>
      <c r="C1095" s="36" t="s">
        <v>1767</v>
      </c>
      <c r="D1095" s="30" t="s">
        <v>166</v>
      </c>
      <c r="E1095" s="37" t="s">
        <v>166</v>
      </c>
      <c r="F1095" s="44" t="s">
        <v>166</v>
      </c>
      <c r="G1095" s="33" t="s">
        <v>166</v>
      </c>
      <c r="H1095" s="33" t="s">
        <v>166</v>
      </c>
      <c r="I1095" s="30"/>
      <c r="J1095" s="18" t="s">
        <v>166</v>
      </c>
      <c r="K1095" s="36" t="s">
        <v>166</v>
      </c>
      <c r="L1095" s="21"/>
    </row>
    <row r="1096" spans="1:12" x14ac:dyDescent="0.3">
      <c r="A1096" s="28" t="s">
        <v>166</v>
      </c>
      <c r="B1096" s="36" t="s">
        <v>166</v>
      </c>
      <c r="C1096" s="36" t="s">
        <v>1767</v>
      </c>
      <c r="D1096" s="30" t="s">
        <v>166</v>
      </c>
      <c r="E1096" s="37" t="s">
        <v>166</v>
      </c>
      <c r="F1096" s="44" t="s">
        <v>166</v>
      </c>
      <c r="G1096" s="33" t="s">
        <v>166</v>
      </c>
      <c r="H1096" s="33" t="s">
        <v>166</v>
      </c>
      <c r="I1096" s="30"/>
      <c r="J1096" s="18" t="s">
        <v>166</v>
      </c>
      <c r="K1096" s="36" t="s">
        <v>166</v>
      </c>
      <c r="L1096" s="21"/>
    </row>
    <row r="1097" spans="1:12" x14ac:dyDescent="0.3">
      <c r="A1097" s="28" t="s">
        <v>166</v>
      </c>
      <c r="B1097" s="36" t="s">
        <v>166</v>
      </c>
      <c r="C1097" s="36" t="s">
        <v>1767</v>
      </c>
      <c r="D1097" s="30" t="s">
        <v>166</v>
      </c>
      <c r="E1097" s="37" t="s">
        <v>166</v>
      </c>
      <c r="F1097" s="44" t="s">
        <v>166</v>
      </c>
      <c r="G1097" s="33" t="s">
        <v>166</v>
      </c>
      <c r="H1097" s="33" t="s">
        <v>166</v>
      </c>
      <c r="I1097" s="30"/>
      <c r="J1097" s="18" t="s">
        <v>166</v>
      </c>
      <c r="K1097" s="36" t="s">
        <v>166</v>
      </c>
      <c r="L1097" s="21"/>
    </row>
    <row r="1098" spans="1:12" x14ac:dyDescent="0.3">
      <c r="A1098" s="28" t="s">
        <v>166</v>
      </c>
      <c r="B1098" s="36" t="s">
        <v>166</v>
      </c>
      <c r="C1098" s="36" t="s">
        <v>1767</v>
      </c>
      <c r="D1098" s="30" t="s">
        <v>166</v>
      </c>
      <c r="E1098" s="37" t="s">
        <v>166</v>
      </c>
      <c r="F1098" s="44" t="s">
        <v>166</v>
      </c>
      <c r="G1098" s="33" t="s">
        <v>166</v>
      </c>
      <c r="H1098" s="33" t="s">
        <v>166</v>
      </c>
      <c r="I1098" s="30"/>
      <c r="J1098" s="18" t="s">
        <v>166</v>
      </c>
      <c r="K1098" s="36" t="s">
        <v>166</v>
      </c>
      <c r="L1098" s="21"/>
    </row>
    <row r="1099" spans="1:12" x14ac:dyDescent="0.3">
      <c r="A1099" s="28" t="s">
        <v>166</v>
      </c>
      <c r="B1099" s="36" t="s">
        <v>166</v>
      </c>
      <c r="C1099" s="36" t="s">
        <v>1767</v>
      </c>
      <c r="D1099" s="30" t="s">
        <v>166</v>
      </c>
      <c r="E1099" s="37" t="s">
        <v>166</v>
      </c>
      <c r="F1099" s="44" t="s">
        <v>166</v>
      </c>
      <c r="G1099" s="33" t="s">
        <v>166</v>
      </c>
      <c r="H1099" s="33" t="s">
        <v>166</v>
      </c>
      <c r="I1099" s="30"/>
      <c r="J1099" s="18" t="s">
        <v>166</v>
      </c>
      <c r="K1099" s="36" t="s">
        <v>166</v>
      </c>
      <c r="L1099" s="21"/>
    </row>
    <row r="1100" spans="1:12" x14ac:dyDescent="0.3">
      <c r="A1100" s="28" t="s">
        <v>166</v>
      </c>
      <c r="B1100" s="36" t="s">
        <v>166</v>
      </c>
      <c r="C1100" s="36" t="s">
        <v>1767</v>
      </c>
      <c r="D1100" s="30" t="s">
        <v>166</v>
      </c>
      <c r="E1100" s="37" t="s">
        <v>166</v>
      </c>
      <c r="F1100" s="44" t="s">
        <v>166</v>
      </c>
      <c r="G1100" s="33" t="s">
        <v>166</v>
      </c>
      <c r="H1100" s="33" t="s">
        <v>166</v>
      </c>
      <c r="I1100" s="30"/>
      <c r="J1100" s="18" t="s">
        <v>166</v>
      </c>
      <c r="K1100" s="36" t="s">
        <v>166</v>
      </c>
      <c r="L1100" s="21"/>
    </row>
    <row r="1101" spans="1:12" x14ac:dyDescent="0.3">
      <c r="A1101" s="28" t="s">
        <v>166</v>
      </c>
      <c r="B1101" s="36" t="s">
        <v>166</v>
      </c>
      <c r="C1101" s="36" t="s">
        <v>1767</v>
      </c>
      <c r="D1101" s="30" t="s">
        <v>166</v>
      </c>
      <c r="E1101" s="37" t="s">
        <v>166</v>
      </c>
      <c r="F1101" s="44" t="s">
        <v>166</v>
      </c>
      <c r="G1101" s="33" t="s">
        <v>166</v>
      </c>
      <c r="H1101" s="33" t="s">
        <v>166</v>
      </c>
      <c r="I1101" s="30"/>
      <c r="J1101" s="18" t="s">
        <v>166</v>
      </c>
      <c r="K1101" s="36" t="s">
        <v>166</v>
      </c>
      <c r="L1101" s="21"/>
    </row>
    <row r="1102" spans="1:12" x14ac:dyDescent="0.3">
      <c r="A1102" s="28" t="s">
        <v>166</v>
      </c>
      <c r="B1102" s="36" t="s">
        <v>166</v>
      </c>
      <c r="C1102" s="36" t="s">
        <v>1767</v>
      </c>
      <c r="D1102" s="30" t="s">
        <v>166</v>
      </c>
      <c r="E1102" s="37" t="s">
        <v>166</v>
      </c>
      <c r="F1102" s="44" t="s">
        <v>166</v>
      </c>
      <c r="G1102" s="33" t="s">
        <v>166</v>
      </c>
      <c r="H1102" s="33" t="s">
        <v>166</v>
      </c>
      <c r="I1102" s="30"/>
      <c r="J1102" s="18" t="s">
        <v>166</v>
      </c>
      <c r="K1102" s="36" t="s">
        <v>166</v>
      </c>
      <c r="L1102" s="21"/>
    </row>
    <row r="1103" spans="1:12" x14ac:dyDescent="0.3">
      <c r="A1103" s="28" t="s">
        <v>166</v>
      </c>
      <c r="B1103" s="36" t="s">
        <v>166</v>
      </c>
      <c r="C1103" s="36" t="s">
        <v>1767</v>
      </c>
      <c r="D1103" s="30" t="s">
        <v>166</v>
      </c>
      <c r="E1103" s="37" t="s">
        <v>166</v>
      </c>
      <c r="F1103" s="44" t="s">
        <v>166</v>
      </c>
      <c r="G1103" s="33" t="s">
        <v>166</v>
      </c>
      <c r="H1103" s="33" t="s">
        <v>166</v>
      </c>
      <c r="I1103" s="30"/>
      <c r="J1103" s="18" t="s">
        <v>166</v>
      </c>
      <c r="K1103" s="36" t="s">
        <v>166</v>
      </c>
      <c r="L1103" s="21"/>
    </row>
    <row r="1104" spans="1:12" x14ac:dyDescent="0.3">
      <c r="A1104" s="28" t="s">
        <v>166</v>
      </c>
      <c r="B1104" s="36" t="s">
        <v>166</v>
      </c>
      <c r="C1104" s="36" t="s">
        <v>1767</v>
      </c>
      <c r="D1104" s="30" t="s">
        <v>166</v>
      </c>
      <c r="E1104" s="37" t="s">
        <v>166</v>
      </c>
      <c r="F1104" s="44" t="s">
        <v>166</v>
      </c>
      <c r="G1104" s="33" t="s">
        <v>166</v>
      </c>
      <c r="H1104" s="33" t="s">
        <v>166</v>
      </c>
      <c r="I1104" s="30"/>
      <c r="J1104" s="18" t="s">
        <v>166</v>
      </c>
      <c r="K1104" s="36" t="s">
        <v>166</v>
      </c>
      <c r="L1104" s="21"/>
    </row>
    <row r="1105" spans="1:12" x14ac:dyDescent="0.3">
      <c r="A1105" s="28" t="s">
        <v>166</v>
      </c>
      <c r="B1105" s="36" t="s">
        <v>166</v>
      </c>
      <c r="C1105" s="36" t="s">
        <v>1767</v>
      </c>
      <c r="D1105" s="30" t="s">
        <v>166</v>
      </c>
      <c r="E1105" s="37" t="s">
        <v>166</v>
      </c>
      <c r="F1105" s="44" t="s">
        <v>166</v>
      </c>
      <c r="G1105" s="33" t="s">
        <v>166</v>
      </c>
      <c r="H1105" s="33" t="s">
        <v>166</v>
      </c>
      <c r="I1105" s="30"/>
      <c r="J1105" s="18" t="s">
        <v>166</v>
      </c>
      <c r="K1105" s="36" t="s">
        <v>166</v>
      </c>
      <c r="L1105" s="21"/>
    </row>
    <row r="1106" spans="1:12" x14ac:dyDescent="0.3">
      <c r="A1106" s="28" t="s">
        <v>166</v>
      </c>
      <c r="B1106" s="36" t="s">
        <v>166</v>
      </c>
      <c r="C1106" s="36" t="s">
        <v>1767</v>
      </c>
      <c r="D1106" s="30" t="s">
        <v>166</v>
      </c>
      <c r="E1106" s="37" t="s">
        <v>166</v>
      </c>
      <c r="F1106" s="44" t="s">
        <v>166</v>
      </c>
      <c r="G1106" s="33" t="s">
        <v>166</v>
      </c>
      <c r="H1106" s="33" t="s">
        <v>166</v>
      </c>
      <c r="I1106" s="30"/>
      <c r="J1106" s="18" t="s">
        <v>166</v>
      </c>
      <c r="K1106" s="36" t="s">
        <v>166</v>
      </c>
      <c r="L1106" s="21"/>
    </row>
    <row r="1107" spans="1:12" x14ac:dyDescent="0.3">
      <c r="A1107" s="28" t="s">
        <v>166</v>
      </c>
      <c r="B1107" s="36" t="s">
        <v>166</v>
      </c>
      <c r="C1107" s="36" t="s">
        <v>1767</v>
      </c>
      <c r="D1107" s="30" t="s">
        <v>166</v>
      </c>
      <c r="E1107" s="37" t="s">
        <v>166</v>
      </c>
      <c r="F1107" s="44" t="s">
        <v>166</v>
      </c>
      <c r="G1107" s="33" t="s">
        <v>166</v>
      </c>
      <c r="H1107" s="33" t="s">
        <v>166</v>
      </c>
      <c r="I1107" s="30"/>
      <c r="J1107" s="18" t="s">
        <v>166</v>
      </c>
      <c r="K1107" s="36" t="s">
        <v>166</v>
      </c>
      <c r="L1107" s="21"/>
    </row>
    <row r="1108" spans="1:12" x14ac:dyDescent="0.3">
      <c r="A1108" s="28" t="s">
        <v>166</v>
      </c>
      <c r="B1108" s="36" t="s">
        <v>166</v>
      </c>
      <c r="C1108" s="36" t="s">
        <v>1767</v>
      </c>
      <c r="D1108" s="30" t="s">
        <v>166</v>
      </c>
      <c r="E1108" s="37" t="s">
        <v>166</v>
      </c>
      <c r="F1108" s="44" t="s">
        <v>166</v>
      </c>
      <c r="G1108" s="33" t="s">
        <v>166</v>
      </c>
      <c r="H1108" s="33" t="s">
        <v>166</v>
      </c>
      <c r="I1108" s="30"/>
      <c r="J1108" s="18" t="s">
        <v>166</v>
      </c>
      <c r="K1108" s="36" t="s">
        <v>166</v>
      </c>
      <c r="L1108" s="21"/>
    </row>
    <row r="1109" spans="1:12" x14ac:dyDescent="0.3">
      <c r="A1109" s="28" t="s">
        <v>166</v>
      </c>
      <c r="B1109" s="36" t="s">
        <v>166</v>
      </c>
      <c r="C1109" s="36" t="s">
        <v>1767</v>
      </c>
      <c r="D1109" s="30" t="s">
        <v>166</v>
      </c>
      <c r="E1109" s="37" t="s">
        <v>166</v>
      </c>
      <c r="F1109" s="44" t="s">
        <v>166</v>
      </c>
      <c r="G1109" s="33" t="s">
        <v>166</v>
      </c>
      <c r="H1109" s="33" t="s">
        <v>166</v>
      </c>
      <c r="I1109" s="30"/>
      <c r="J1109" s="18" t="s">
        <v>166</v>
      </c>
      <c r="K1109" s="36" t="s">
        <v>166</v>
      </c>
      <c r="L1109" s="21"/>
    </row>
    <row r="1110" spans="1:12" x14ac:dyDescent="0.3">
      <c r="A1110" s="28" t="s">
        <v>166</v>
      </c>
      <c r="B1110" s="36" t="s">
        <v>166</v>
      </c>
      <c r="C1110" s="36" t="s">
        <v>1767</v>
      </c>
      <c r="D1110" s="30" t="s">
        <v>166</v>
      </c>
      <c r="E1110" s="37" t="s">
        <v>166</v>
      </c>
      <c r="F1110" s="44" t="s">
        <v>166</v>
      </c>
      <c r="G1110" s="33" t="s">
        <v>166</v>
      </c>
      <c r="H1110" s="33" t="s">
        <v>166</v>
      </c>
      <c r="I1110" s="30"/>
      <c r="J1110" s="18" t="s">
        <v>166</v>
      </c>
      <c r="K1110" s="36" t="s">
        <v>166</v>
      </c>
      <c r="L1110" s="21"/>
    </row>
    <row r="1111" spans="1:12" x14ac:dyDescent="0.3">
      <c r="A1111" s="28" t="s">
        <v>166</v>
      </c>
      <c r="B1111" s="36" t="s">
        <v>166</v>
      </c>
      <c r="C1111" s="36" t="s">
        <v>1767</v>
      </c>
      <c r="D1111" s="30" t="s">
        <v>166</v>
      </c>
      <c r="E1111" s="37" t="s">
        <v>166</v>
      </c>
      <c r="F1111" s="44" t="s">
        <v>166</v>
      </c>
      <c r="G1111" s="33" t="s">
        <v>166</v>
      </c>
      <c r="H1111" s="33" t="s">
        <v>166</v>
      </c>
      <c r="I1111" s="30"/>
      <c r="J1111" s="18" t="s">
        <v>166</v>
      </c>
      <c r="K1111" s="36" t="s">
        <v>166</v>
      </c>
      <c r="L1111" s="21"/>
    </row>
    <row r="1112" spans="1:12" x14ac:dyDescent="0.3">
      <c r="A1112" s="28" t="s">
        <v>166</v>
      </c>
      <c r="B1112" s="36" t="s">
        <v>166</v>
      </c>
      <c r="C1112" s="36" t="s">
        <v>1767</v>
      </c>
      <c r="D1112" s="30" t="s">
        <v>166</v>
      </c>
      <c r="E1112" s="37" t="s">
        <v>166</v>
      </c>
      <c r="F1112" s="44" t="s">
        <v>166</v>
      </c>
      <c r="G1112" s="33" t="s">
        <v>166</v>
      </c>
      <c r="H1112" s="33" t="s">
        <v>166</v>
      </c>
      <c r="I1112" s="30"/>
      <c r="J1112" s="18" t="s">
        <v>166</v>
      </c>
      <c r="K1112" s="36" t="s">
        <v>166</v>
      </c>
      <c r="L1112" s="21"/>
    </row>
    <row r="1113" spans="1:12" x14ac:dyDescent="0.3">
      <c r="A1113" s="28" t="s">
        <v>166</v>
      </c>
      <c r="B1113" s="36" t="s">
        <v>166</v>
      </c>
      <c r="C1113" s="36" t="s">
        <v>1767</v>
      </c>
      <c r="D1113" s="30" t="s">
        <v>166</v>
      </c>
      <c r="E1113" s="37" t="s">
        <v>166</v>
      </c>
      <c r="F1113" s="44" t="s">
        <v>166</v>
      </c>
      <c r="G1113" s="33" t="s">
        <v>166</v>
      </c>
      <c r="H1113" s="33" t="s">
        <v>166</v>
      </c>
      <c r="I1113" s="30"/>
      <c r="J1113" s="18" t="s">
        <v>166</v>
      </c>
      <c r="K1113" s="36" t="s">
        <v>166</v>
      </c>
      <c r="L1113" s="21"/>
    </row>
    <row r="1114" spans="1:12" x14ac:dyDescent="0.3">
      <c r="A1114" s="28" t="s">
        <v>166</v>
      </c>
      <c r="B1114" s="36" t="s">
        <v>166</v>
      </c>
      <c r="C1114" s="36" t="s">
        <v>1767</v>
      </c>
      <c r="D1114" s="30" t="s">
        <v>166</v>
      </c>
      <c r="E1114" s="37" t="s">
        <v>166</v>
      </c>
      <c r="F1114" s="44" t="s">
        <v>166</v>
      </c>
      <c r="G1114" s="33" t="s">
        <v>166</v>
      </c>
      <c r="H1114" s="33" t="s">
        <v>166</v>
      </c>
      <c r="I1114" s="30"/>
      <c r="J1114" s="18" t="s">
        <v>166</v>
      </c>
      <c r="K1114" s="36" t="s">
        <v>166</v>
      </c>
      <c r="L1114" s="21"/>
    </row>
    <row r="1115" spans="1:12" x14ac:dyDescent="0.3">
      <c r="A1115" s="28" t="s">
        <v>166</v>
      </c>
      <c r="B1115" s="36" t="s">
        <v>166</v>
      </c>
      <c r="C1115" s="36" t="s">
        <v>1767</v>
      </c>
      <c r="D1115" s="30" t="s">
        <v>166</v>
      </c>
      <c r="E1115" s="37" t="s">
        <v>166</v>
      </c>
      <c r="F1115" s="44" t="s">
        <v>166</v>
      </c>
      <c r="G1115" s="33" t="s">
        <v>166</v>
      </c>
      <c r="H1115" s="33" t="s">
        <v>166</v>
      </c>
      <c r="I1115" s="30"/>
      <c r="J1115" s="18" t="s">
        <v>166</v>
      </c>
      <c r="K1115" s="36" t="s">
        <v>166</v>
      </c>
      <c r="L1115" s="21"/>
    </row>
    <row r="1116" spans="1:12" x14ac:dyDescent="0.3">
      <c r="A1116" s="28" t="s">
        <v>166</v>
      </c>
      <c r="B1116" s="36" t="s">
        <v>166</v>
      </c>
      <c r="C1116" s="36" t="s">
        <v>1767</v>
      </c>
      <c r="D1116" s="30" t="s">
        <v>166</v>
      </c>
      <c r="E1116" s="37" t="s">
        <v>166</v>
      </c>
      <c r="F1116" s="44" t="s">
        <v>166</v>
      </c>
      <c r="G1116" s="33" t="s">
        <v>166</v>
      </c>
      <c r="H1116" s="33" t="s">
        <v>166</v>
      </c>
      <c r="I1116" s="30"/>
      <c r="J1116" s="18" t="s">
        <v>166</v>
      </c>
      <c r="K1116" s="36" t="s">
        <v>166</v>
      </c>
      <c r="L1116" s="21"/>
    </row>
    <row r="1117" spans="1:12" x14ac:dyDescent="0.3">
      <c r="A1117" s="28" t="s">
        <v>166</v>
      </c>
      <c r="B1117" s="36" t="s">
        <v>166</v>
      </c>
      <c r="C1117" s="36" t="s">
        <v>1767</v>
      </c>
      <c r="D1117" s="30" t="s">
        <v>166</v>
      </c>
      <c r="E1117" s="37" t="s">
        <v>166</v>
      </c>
      <c r="F1117" s="44" t="s">
        <v>166</v>
      </c>
      <c r="G1117" s="33" t="s">
        <v>166</v>
      </c>
      <c r="H1117" s="33" t="s">
        <v>166</v>
      </c>
      <c r="I1117" s="30"/>
      <c r="J1117" s="18" t="s">
        <v>166</v>
      </c>
      <c r="K1117" s="36" t="s">
        <v>166</v>
      </c>
      <c r="L1117" s="21"/>
    </row>
    <row r="1118" spans="1:12" x14ac:dyDescent="0.3">
      <c r="A1118" s="28" t="s">
        <v>166</v>
      </c>
      <c r="B1118" s="36" t="s">
        <v>166</v>
      </c>
      <c r="C1118" s="36" t="s">
        <v>1767</v>
      </c>
      <c r="D1118" s="30" t="s">
        <v>166</v>
      </c>
      <c r="E1118" s="37" t="s">
        <v>166</v>
      </c>
      <c r="F1118" s="44" t="s">
        <v>166</v>
      </c>
      <c r="G1118" s="33" t="s">
        <v>166</v>
      </c>
      <c r="H1118" s="33" t="s">
        <v>166</v>
      </c>
      <c r="I1118" s="30"/>
      <c r="J1118" s="18" t="s">
        <v>166</v>
      </c>
      <c r="K1118" s="36" t="s">
        <v>166</v>
      </c>
      <c r="L1118" s="21"/>
    </row>
    <row r="1119" spans="1:12" x14ac:dyDescent="0.3">
      <c r="A1119" s="28" t="s">
        <v>166</v>
      </c>
      <c r="B1119" s="36" t="s">
        <v>166</v>
      </c>
      <c r="C1119" s="36" t="s">
        <v>1767</v>
      </c>
      <c r="D1119" s="30" t="s">
        <v>166</v>
      </c>
      <c r="E1119" s="37" t="s">
        <v>166</v>
      </c>
      <c r="F1119" s="44" t="s">
        <v>166</v>
      </c>
      <c r="G1119" s="33" t="s">
        <v>166</v>
      </c>
      <c r="H1119" s="33" t="s">
        <v>166</v>
      </c>
      <c r="I1119" s="30"/>
      <c r="J1119" s="18" t="s">
        <v>166</v>
      </c>
      <c r="K1119" s="36" t="s">
        <v>166</v>
      </c>
      <c r="L1119" s="21"/>
    </row>
    <row r="1120" spans="1:12" x14ac:dyDescent="0.3">
      <c r="A1120" s="28" t="s">
        <v>166</v>
      </c>
      <c r="B1120" s="36" t="s">
        <v>166</v>
      </c>
      <c r="C1120" s="36" t="s">
        <v>1767</v>
      </c>
      <c r="D1120" s="30" t="s">
        <v>166</v>
      </c>
      <c r="E1120" s="37" t="s">
        <v>166</v>
      </c>
      <c r="F1120" s="44" t="s">
        <v>166</v>
      </c>
      <c r="G1120" s="33" t="s">
        <v>166</v>
      </c>
      <c r="H1120" s="33" t="s">
        <v>166</v>
      </c>
      <c r="I1120" s="30"/>
      <c r="J1120" s="18" t="s">
        <v>166</v>
      </c>
      <c r="K1120" s="36" t="s">
        <v>166</v>
      </c>
      <c r="L1120" s="21"/>
    </row>
    <row r="1121" spans="1:12" x14ac:dyDescent="0.3">
      <c r="A1121" s="28" t="s">
        <v>166</v>
      </c>
      <c r="B1121" s="36" t="s">
        <v>166</v>
      </c>
      <c r="C1121" s="36" t="s">
        <v>1767</v>
      </c>
      <c r="D1121" s="30" t="s">
        <v>166</v>
      </c>
      <c r="E1121" s="37" t="s">
        <v>166</v>
      </c>
      <c r="F1121" s="44" t="s">
        <v>166</v>
      </c>
      <c r="G1121" s="33" t="s">
        <v>166</v>
      </c>
      <c r="H1121" s="33" t="s">
        <v>166</v>
      </c>
      <c r="I1121" s="30"/>
      <c r="J1121" s="18" t="s">
        <v>166</v>
      </c>
      <c r="K1121" s="36" t="s">
        <v>166</v>
      </c>
      <c r="L1121" s="21"/>
    </row>
    <row r="1122" spans="1:12" x14ac:dyDescent="0.3">
      <c r="A1122" s="28" t="s">
        <v>166</v>
      </c>
      <c r="B1122" s="36" t="s">
        <v>166</v>
      </c>
      <c r="C1122" s="36" t="s">
        <v>1767</v>
      </c>
      <c r="D1122" s="30" t="s">
        <v>166</v>
      </c>
      <c r="E1122" s="37" t="s">
        <v>166</v>
      </c>
      <c r="F1122" s="44" t="s">
        <v>166</v>
      </c>
      <c r="G1122" s="33" t="s">
        <v>166</v>
      </c>
      <c r="H1122" s="33" t="s">
        <v>166</v>
      </c>
      <c r="I1122" s="30"/>
      <c r="J1122" s="18" t="s">
        <v>166</v>
      </c>
      <c r="K1122" s="36" t="s">
        <v>166</v>
      </c>
      <c r="L1122" s="21"/>
    </row>
    <row r="1123" spans="1:12" x14ac:dyDescent="0.3">
      <c r="A1123" s="28" t="s">
        <v>166</v>
      </c>
      <c r="B1123" s="36" t="s">
        <v>166</v>
      </c>
      <c r="C1123" s="36" t="s">
        <v>1767</v>
      </c>
      <c r="D1123" s="30" t="s">
        <v>166</v>
      </c>
      <c r="E1123" s="37" t="s">
        <v>166</v>
      </c>
      <c r="F1123" s="44" t="s">
        <v>166</v>
      </c>
      <c r="G1123" s="33" t="s">
        <v>166</v>
      </c>
      <c r="H1123" s="33" t="s">
        <v>166</v>
      </c>
      <c r="I1123" s="30"/>
      <c r="J1123" s="18" t="s">
        <v>166</v>
      </c>
      <c r="K1123" s="36" t="s">
        <v>166</v>
      </c>
      <c r="L1123" s="21"/>
    </row>
    <row r="1124" spans="1:12" x14ac:dyDescent="0.3">
      <c r="A1124" s="28" t="s">
        <v>166</v>
      </c>
      <c r="B1124" s="36" t="s">
        <v>166</v>
      </c>
      <c r="C1124" s="36" t="s">
        <v>1767</v>
      </c>
      <c r="D1124" s="30" t="s">
        <v>166</v>
      </c>
      <c r="E1124" s="37" t="s">
        <v>166</v>
      </c>
      <c r="F1124" s="44" t="s">
        <v>166</v>
      </c>
      <c r="G1124" s="33" t="s">
        <v>166</v>
      </c>
      <c r="H1124" s="33" t="s">
        <v>166</v>
      </c>
      <c r="I1124" s="30"/>
      <c r="J1124" s="18" t="s">
        <v>166</v>
      </c>
      <c r="K1124" s="36" t="s">
        <v>166</v>
      </c>
      <c r="L1124" s="21"/>
    </row>
    <row r="1125" spans="1:12" x14ac:dyDescent="0.3">
      <c r="A1125" s="28" t="s">
        <v>166</v>
      </c>
      <c r="B1125" s="36" t="s">
        <v>166</v>
      </c>
      <c r="C1125" s="36" t="s">
        <v>1767</v>
      </c>
      <c r="D1125" s="30" t="s">
        <v>166</v>
      </c>
      <c r="E1125" s="37" t="s">
        <v>166</v>
      </c>
      <c r="F1125" s="44" t="s">
        <v>166</v>
      </c>
      <c r="G1125" s="33" t="s">
        <v>166</v>
      </c>
      <c r="H1125" s="33" t="s">
        <v>166</v>
      </c>
      <c r="I1125" s="30"/>
      <c r="J1125" s="18" t="s">
        <v>166</v>
      </c>
      <c r="K1125" s="36" t="s">
        <v>166</v>
      </c>
      <c r="L1125" s="21"/>
    </row>
    <row r="1126" spans="1:12" x14ac:dyDescent="0.3">
      <c r="A1126" s="28" t="s">
        <v>166</v>
      </c>
      <c r="B1126" s="36" t="s">
        <v>166</v>
      </c>
      <c r="C1126" s="36" t="s">
        <v>1767</v>
      </c>
      <c r="D1126" s="30" t="s">
        <v>166</v>
      </c>
      <c r="E1126" s="37" t="s">
        <v>166</v>
      </c>
      <c r="F1126" s="44" t="s">
        <v>166</v>
      </c>
      <c r="G1126" s="33" t="s">
        <v>166</v>
      </c>
      <c r="H1126" s="33" t="s">
        <v>166</v>
      </c>
      <c r="I1126" s="30"/>
      <c r="J1126" s="18" t="s">
        <v>166</v>
      </c>
      <c r="K1126" s="36" t="s">
        <v>166</v>
      </c>
      <c r="L1126" s="21"/>
    </row>
    <row r="1127" spans="1:12" x14ac:dyDescent="0.3">
      <c r="A1127" s="28" t="s">
        <v>166</v>
      </c>
      <c r="B1127" s="36" t="s">
        <v>166</v>
      </c>
      <c r="C1127" s="36" t="s">
        <v>1767</v>
      </c>
      <c r="D1127" s="30" t="s">
        <v>166</v>
      </c>
      <c r="E1127" s="37" t="s">
        <v>166</v>
      </c>
      <c r="F1127" s="44" t="s">
        <v>166</v>
      </c>
      <c r="G1127" s="33" t="s">
        <v>166</v>
      </c>
      <c r="H1127" s="33" t="s">
        <v>166</v>
      </c>
      <c r="I1127" s="30"/>
      <c r="J1127" s="18" t="s">
        <v>166</v>
      </c>
      <c r="K1127" s="36" t="s">
        <v>166</v>
      </c>
      <c r="L1127" s="21"/>
    </row>
    <row r="1128" spans="1:12" x14ac:dyDescent="0.3">
      <c r="A1128" s="28" t="s">
        <v>166</v>
      </c>
      <c r="B1128" s="36" t="s">
        <v>166</v>
      </c>
      <c r="C1128" s="36" t="s">
        <v>1767</v>
      </c>
      <c r="D1128" s="30" t="s">
        <v>166</v>
      </c>
      <c r="E1128" s="37" t="s">
        <v>166</v>
      </c>
      <c r="F1128" s="44" t="s">
        <v>166</v>
      </c>
      <c r="G1128" s="33" t="s">
        <v>166</v>
      </c>
      <c r="H1128" s="33" t="s">
        <v>166</v>
      </c>
      <c r="I1128" s="30"/>
      <c r="J1128" s="18" t="s">
        <v>166</v>
      </c>
      <c r="K1128" s="36" t="s">
        <v>166</v>
      </c>
      <c r="L1128" s="21"/>
    </row>
    <row r="1129" spans="1:12" x14ac:dyDescent="0.3">
      <c r="A1129" s="28" t="s">
        <v>166</v>
      </c>
      <c r="B1129" s="36" t="s">
        <v>166</v>
      </c>
      <c r="C1129" s="36" t="s">
        <v>1767</v>
      </c>
      <c r="D1129" s="30" t="s">
        <v>166</v>
      </c>
      <c r="E1129" s="37" t="s">
        <v>166</v>
      </c>
      <c r="F1129" s="44" t="s">
        <v>166</v>
      </c>
      <c r="G1129" s="33" t="s">
        <v>166</v>
      </c>
      <c r="H1129" s="33" t="s">
        <v>166</v>
      </c>
      <c r="I1129" s="30"/>
      <c r="J1129" s="18" t="s">
        <v>166</v>
      </c>
      <c r="K1129" s="36" t="s">
        <v>166</v>
      </c>
      <c r="L1129" s="21"/>
    </row>
    <row r="1130" spans="1:12" x14ac:dyDescent="0.3">
      <c r="A1130" s="28" t="s">
        <v>166</v>
      </c>
      <c r="B1130" s="36" t="s">
        <v>166</v>
      </c>
      <c r="C1130" s="36" t="s">
        <v>1767</v>
      </c>
      <c r="D1130" s="30" t="s">
        <v>166</v>
      </c>
      <c r="E1130" s="37" t="s">
        <v>166</v>
      </c>
      <c r="F1130" s="44" t="s">
        <v>166</v>
      </c>
      <c r="G1130" s="33" t="s">
        <v>166</v>
      </c>
      <c r="H1130" s="33" t="s">
        <v>166</v>
      </c>
      <c r="I1130" s="30"/>
      <c r="J1130" s="18" t="s">
        <v>166</v>
      </c>
      <c r="K1130" s="36" t="s">
        <v>166</v>
      </c>
      <c r="L1130" s="21"/>
    </row>
    <row r="1131" spans="1:12" x14ac:dyDescent="0.3">
      <c r="A1131" s="28" t="s">
        <v>166</v>
      </c>
      <c r="B1131" s="36" t="s">
        <v>166</v>
      </c>
      <c r="C1131" s="36" t="s">
        <v>1767</v>
      </c>
      <c r="D1131" s="30" t="s">
        <v>166</v>
      </c>
      <c r="E1131" s="37" t="s">
        <v>166</v>
      </c>
      <c r="F1131" s="44" t="s">
        <v>166</v>
      </c>
      <c r="G1131" s="33" t="s">
        <v>166</v>
      </c>
      <c r="H1131" s="33" t="s">
        <v>166</v>
      </c>
      <c r="I1131" s="30"/>
      <c r="J1131" s="18" t="s">
        <v>166</v>
      </c>
      <c r="K1131" s="36" t="s">
        <v>166</v>
      </c>
      <c r="L1131" s="21"/>
    </row>
    <row r="1132" spans="1:12" x14ac:dyDescent="0.3">
      <c r="A1132" s="28" t="s">
        <v>166</v>
      </c>
      <c r="B1132" s="36" t="s">
        <v>166</v>
      </c>
      <c r="C1132" s="36" t="s">
        <v>1767</v>
      </c>
      <c r="D1132" s="30" t="s">
        <v>166</v>
      </c>
      <c r="E1132" s="37" t="s">
        <v>166</v>
      </c>
      <c r="F1132" s="44" t="s">
        <v>166</v>
      </c>
      <c r="G1132" s="33" t="s">
        <v>166</v>
      </c>
      <c r="H1132" s="33" t="s">
        <v>166</v>
      </c>
      <c r="I1132" s="30"/>
      <c r="J1132" s="18" t="s">
        <v>166</v>
      </c>
      <c r="K1132" s="36" t="s">
        <v>166</v>
      </c>
      <c r="L1132" s="21"/>
    </row>
    <row r="1133" spans="1:12" x14ac:dyDescent="0.3">
      <c r="A1133" s="28" t="s">
        <v>166</v>
      </c>
      <c r="B1133" s="36" t="s">
        <v>166</v>
      </c>
      <c r="C1133" s="36" t="s">
        <v>1767</v>
      </c>
      <c r="D1133" s="30" t="s">
        <v>166</v>
      </c>
      <c r="E1133" s="37" t="s">
        <v>166</v>
      </c>
      <c r="F1133" s="44" t="s">
        <v>166</v>
      </c>
      <c r="G1133" s="33" t="s">
        <v>166</v>
      </c>
      <c r="H1133" s="33" t="s">
        <v>166</v>
      </c>
      <c r="I1133" s="30"/>
      <c r="J1133" s="18" t="s">
        <v>166</v>
      </c>
      <c r="K1133" s="36" t="s">
        <v>166</v>
      </c>
      <c r="L1133" s="21"/>
    </row>
    <row r="1134" spans="1:12" x14ac:dyDescent="0.3">
      <c r="A1134" s="28" t="s">
        <v>166</v>
      </c>
      <c r="B1134" s="36" t="s">
        <v>166</v>
      </c>
      <c r="C1134" s="36" t="s">
        <v>1767</v>
      </c>
      <c r="D1134" s="30" t="s">
        <v>166</v>
      </c>
      <c r="E1134" s="37" t="s">
        <v>166</v>
      </c>
      <c r="F1134" s="44" t="s">
        <v>166</v>
      </c>
      <c r="G1134" s="33" t="s">
        <v>166</v>
      </c>
      <c r="H1134" s="33" t="s">
        <v>166</v>
      </c>
      <c r="I1134" s="30"/>
      <c r="J1134" s="18" t="s">
        <v>166</v>
      </c>
      <c r="K1134" s="36" t="s">
        <v>166</v>
      </c>
      <c r="L1134" s="21"/>
    </row>
    <row r="1135" spans="1:12" x14ac:dyDescent="0.3">
      <c r="A1135" s="28" t="s">
        <v>166</v>
      </c>
      <c r="B1135" s="36" t="s">
        <v>166</v>
      </c>
      <c r="C1135" s="36" t="s">
        <v>1767</v>
      </c>
      <c r="D1135" s="30" t="s">
        <v>166</v>
      </c>
      <c r="E1135" s="37" t="s">
        <v>166</v>
      </c>
      <c r="F1135" s="44" t="s">
        <v>166</v>
      </c>
      <c r="G1135" s="33" t="s">
        <v>166</v>
      </c>
      <c r="H1135" s="33" t="s">
        <v>166</v>
      </c>
      <c r="I1135" s="30"/>
      <c r="J1135" s="18" t="s">
        <v>166</v>
      </c>
      <c r="K1135" s="36" t="s">
        <v>166</v>
      </c>
      <c r="L1135" s="21"/>
    </row>
    <row r="1136" spans="1:12" x14ac:dyDescent="0.3">
      <c r="A1136" s="28" t="s">
        <v>166</v>
      </c>
      <c r="B1136" s="36" t="s">
        <v>166</v>
      </c>
      <c r="C1136" s="36" t="s">
        <v>1767</v>
      </c>
      <c r="D1136" s="30" t="s">
        <v>166</v>
      </c>
      <c r="E1136" s="37" t="s">
        <v>166</v>
      </c>
      <c r="F1136" s="44" t="s">
        <v>166</v>
      </c>
      <c r="G1136" s="33" t="s">
        <v>166</v>
      </c>
      <c r="H1136" s="33" t="s">
        <v>166</v>
      </c>
      <c r="I1136" s="30"/>
      <c r="J1136" s="18" t="s">
        <v>166</v>
      </c>
      <c r="K1136" s="36" t="s">
        <v>166</v>
      </c>
      <c r="L1136" s="21"/>
    </row>
    <row r="1137" spans="1:12" x14ac:dyDescent="0.3">
      <c r="A1137" s="28" t="s">
        <v>166</v>
      </c>
      <c r="B1137" s="36" t="s">
        <v>166</v>
      </c>
      <c r="C1137" s="36" t="s">
        <v>1767</v>
      </c>
      <c r="D1137" s="30" t="s">
        <v>166</v>
      </c>
      <c r="E1137" s="37" t="s">
        <v>166</v>
      </c>
      <c r="F1137" s="44" t="s">
        <v>166</v>
      </c>
      <c r="G1137" s="33" t="s">
        <v>166</v>
      </c>
      <c r="H1137" s="33" t="s">
        <v>166</v>
      </c>
      <c r="I1137" s="30"/>
      <c r="J1137" s="18" t="s">
        <v>166</v>
      </c>
      <c r="K1137" s="36" t="s">
        <v>166</v>
      </c>
      <c r="L1137" s="21"/>
    </row>
    <row r="1138" spans="1:12" x14ac:dyDescent="0.3">
      <c r="A1138" s="28" t="s">
        <v>166</v>
      </c>
      <c r="B1138" s="36" t="s">
        <v>166</v>
      </c>
      <c r="C1138" s="36" t="s">
        <v>1767</v>
      </c>
      <c r="D1138" s="30" t="s">
        <v>166</v>
      </c>
      <c r="E1138" s="37" t="s">
        <v>166</v>
      </c>
      <c r="F1138" s="44" t="s">
        <v>166</v>
      </c>
      <c r="G1138" s="33" t="s">
        <v>166</v>
      </c>
      <c r="H1138" s="33" t="s">
        <v>166</v>
      </c>
      <c r="I1138" s="30"/>
      <c r="J1138" s="18" t="s">
        <v>166</v>
      </c>
      <c r="K1138" s="36" t="s">
        <v>166</v>
      </c>
      <c r="L1138" s="21"/>
    </row>
    <row r="1139" spans="1:12" x14ac:dyDescent="0.3">
      <c r="A1139" s="28" t="s">
        <v>166</v>
      </c>
      <c r="B1139" s="36" t="s">
        <v>166</v>
      </c>
      <c r="C1139" s="36" t="s">
        <v>1767</v>
      </c>
      <c r="D1139" s="30" t="s">
        <v>166</v>
      </c>
      <c r="E1139" s="37" t="s">
        <v>166</v>
      </c>
      <c r="F1139" s="44" t="s">
        <v>166</v>
      </c>
      <c r="G1139" s="33" t="s">
        <v>166</v>
      </c>
      <c r="H1139" s="33" t="s">
        <v>166</v>
      </c>
      <c r="I1139" s="30"/>
      <c r="J1139" s="18" t="s">
        <v>166</v>
      </c>
      <c r="K1139" s="36" t="s">
        <v>166</v>
      </c>
      <c r="L1139" s="21"/>
    </row>
    <row r="1140" spans="1:12" x14ac:dyDescent="0.3">
      <c r="A1140" s="28" t="s">
        <v>166</v>
      </c>
      <c r="B1140" s="36" t="s">
        <v>166</v>
      </c>
      <c r="C1140" s="36" t="s">
        <v>1767</v>
      </c>
      <c r="D1140" s="30" t="s">
        <v>166</v>
      </c>
      <c r="E1140" s="37" t="s">
        <v>166</v>
      </c>
      <c r="F1140" s="44" t="s">
        <v>166</v>
      </c>
      <c r="G1140" s="33" t="s">
        <v>166</v>
      </c>
      <c r="H1140" s="33" t="s">
        <v>166</v>
      </c>
      <c r="I1140" s="30"/>
      <c r="J1140" s="18" t="s">
        <v>166</v>
      </c>
      <c r="K1140" s="36" t="s">
        <v>166</v>
      </c>
      <c r="L1140" s="21"/>
    </row>
    <row r="1141" spans="1:12" x14ac:dyDescent="0.3">
      <c r="A1141" s="28" t="s">
        <v>166</v>
      </c>
      <c r="B1141" s="36" t="s">
        <v>166</v>
      </c>
      <c r="C1141" s="36" t="s">
        <v>1767</v>
      </c>
      <c r="D1141" s="30" t="s">
        <v>166</v>
      </c>
      <c r="E1141" s="37" t="s">
        <v>166</v>
      </c>
      <c r="F1141" s="44" t="s">
        <v>166</v>
      </c>
      <c r="G1141" s="33" t="s">
        <v>166</v>
      </c>
      <c r="H1141" s="33" t="s">
        <v>166</v>
      </c>
      <c r="I1141" s="30"/>
      <c r="J1141" s="18" t="s">
        <v>166</v>
      </c>
      <c r="K1141" s="36" t="s">
        <v>166</v>
      </c>
      <c r="L1141" s="21"/>
    </row>
    <row r="1142" spans="1:12" x14ac:dyDescent="0.3">
      <c r="A1142" s="28" t="s">
        <v>166</v>
      </c>
      <c r="B1142" s="36" t="s">
        <v>166</v>
      </c>
      <c r="C1142" s="36" t="s">
        <v>1767</v>
      </c>
      <c r="D1142" s="30" t="s">
        <v>166</v>
      </c>
      <c r="E1142" s="37" t="s">
        <v>166</v>
      </c>
      <c r="F1142" s="44" t="s">
        <v>166</v>
      </c>
      <c r="G1142" s="33" t="s">
        <v>166</v>
      </c>
      <c r="H1142" s="33" t="s">
        <v>166</v>
      </c>
      <c r="I1142" s="30"/>
      <c r="J1142" s="18" t="s">
        <v>166</v>
      </c>
      <c r="K1142" s="36" t="s">
        <v>166</v>
      </c>
      <c r="L1142" s="21"/>
    </row>
    <row r="1143" spans="1:12" x14ac:dyDescent="0.3">
      <c r="A1143" s="28" t="s">
        <v>166</v>
      </c>
      <c r="B1143" s="36" t="s">
        <v>166</v>
      </c>
      <c r="C1143" s="36" t="s">
        <v>1767</v>
      </c>
      <c r="D1143" s="30" t="s">
        <v>166</v>
      </c>
      <c r="E1143" s="37" t="s">
        <v>166</v>
      </c>
      <c r="F1143" s="44" t="s">
        <v>166</v>
      </c>
      <c r="G1143" s="33" t="s">
        <v>166</v>
      </c>
      <c r="H1143" s="33" t="s">
        <v>166</v>
      </c>
      <c r="I1143" s="30"/>
      <c r="J1143" s="18" t="s">
        <v>166</v>
      </c>
      <c r="K1143" s="36" t="s">
        <v>166</v>
      </c>
      <c r="L1143" s="21"/>
    </row>
    <row r="1144" spans="1:12" x14ac:dyDescent="0.3">
      <c r="A1144" s="28" t="s">
        <v>166</v>
      </c>
      <c r="B1144" s="36" t="s">
        <v>166</v>
      </c>
      <c r="C1144" s="36" t="s">
        <v>1767</v>
      </c>
      <c r="D1144" s="30" t="s">
        <v>166</v>
      </c>
      <c r="E1144" s="37" t="s">
        <v>166</v>
      </c>
      <c r="F1144" s="44" t="s">
        <v>166</v>
      </c>
      <c r="G1144" s="33" t="s">
        <v>166</v>
      </c>
      <c r="H1144" s="33" t="s">
        <v>166</v>
      </c>
      <c r="I1144" s="30"/>
      <c r="J1144" s="18" t="s">
        <v>166</v>
      </c>
      <c r="K1144" s="36" t="s">
        <v>166</v>
      </c>
      <c r="L1144" s="21"/>
    </row>
    <row r="1145" spans="1:12" x14ac:dyDescent="0.3">
      <c r="A1145" s="28" t="s">
        <v>166</v>
      </c>
      <c r="B1145" s="36" t="s">
        <v>166</v>
      </c>
      <c r="C1145" s="36" t="s">
        <v>1767</v>
      </c>
      <c r="D1145" s="30" t="s">
        <v>166</v>
      </c>
      <c r="E1145" s="37" t="s">
        <v>166</v>
      </c>
      <c r="F1145" s="44" t="s">
        <v>166</v>
      </c>
      <c r="G1145" s="33" t="s">
        <v>166</v>
      </c>
      <c r="H1145" s="33" t="s">
        <v>166</v>
      </c>
      <c r="I1145" s="30"/>
      <c r="J1145" s="18" t="s">
        <v>166</v>
      </c>
      <c r="K1145" s="36" t="s">
        <v>166</v>
      </c>
      <c r="L1145" s="21"/>
    </row>
    <row r="1146" spans="1:12" x14ac:dyDescent="0.3">
      <c r="A1146" s="28" t="s">
        <v>166</v>
      </c>
      <c r="B1146" s="36" t="s">
        <v>166</v>
      </c>
      <c r="C1146" s="36" t="s">
        <v>1767</v>
      </c>
      <c r="D1146" s="30" t="s">
        <v>166</v>
      </c>
      <c r="E1146" s="37" t="s">
        <v>166</v>
      </c>
      <c r="F1146" s="44" t="s">
        <v>166</v>
      </c>
      <c r="G1146" s="33" t="s">
        <v>166</v>
      </c>
      <c r="H1146" s="33" t="s">
        <v>166</v>
      </c>
      <c r="I1146" s="30"/>
      <c r="J1146" s="18" t="s">
        <v>166</v>
      </c>
      <c r="K1146" s="36" t="s">
        <v>166</v>
      </c>
      <c r="L1146" s="21"/>
    </row>
    <row r="1147" spans="1:12" x14ac:dyDescent="0.3">
      <c r="A1147" s="28" t="s">
        <v>166</v>
      </c>
      <c r="B1147" s="36" t="s">
        <v>166</v>
      </c>
      <c r="C1147" s="36" t="s">
        <v>1767</v>
      </c>
      <c r="D1147" s="30" t="s">
        <v>166</v>
      </c>
      <c r="E1147" s="37" t="s">
        <v>166</v>
      </c>
      <c r="F1147" s="44" t="s">
        <v>166</v>
      </c>
      <c r="G1147" s="33" t="s">
        <v>166</v>
      </c>
      <c r="H1147" s="33" t="s">
        <v>166</v>
      </c>
      <c r="I1147" s="30"/>
      <c r="J1147" s="18" t="s">
        <v>166</v>
      </c>
      <c r="K1147" s="36" t="s">
        <v>166</v>
      </c>
      <c r="L1147" s="21"/>
    </row>
    <row r="1148" spans="1:12" x14ac:dyDescent="0.3">
      <c r="A1148" s="28" t="s">
        <v>166</v>
      </c>
      <c r="B1148" s="36" t="s">
        <v>166</v>
      </c>
      <c r="C1148" s="36" t="s">
        <v>1767</v>
      </c>
      <c r="D1148" s="30" t="s">
        <v>166</v>
      </c>
      <c r="E1148" s="37" t="s">
        <v>166</v>
      </c>
      <c r="F1148" s="44" t="s">
        <v>166</v>
      </c>
      <c r="G1148" s="33" t="s">
        <v>166</v>
      </c>
      <c r="H1148" s="33" t="s">
        <v>166</v>
      </c>
      <c r="I1148" s="30"/>
      <c r="J1148" s="18" t="s">
        <v>166</v>
      </c>
      <c r="K1148" s="36" t="s">
        <v>166</v>
      </c>
      <c r="L1148" s="21"/>
    </row>
    <row r="1149" spans="1:12" x14ac:dyDescent="0.3">
      <c r="A1149" s="28" t="s">
        <v>166</v>
      </c>
      <c r="B1149" s="36" t="s">
        <v>166</v>
      </c>
      <c r="C1149" s="36" t="s">
        <v>1767</v>
      </c>
      <c r="D1149" s="30" t="s">
        <v>166</v>
      </c>
      <c r="E1149" s="37" t="s">
        <v>166</v>
      </c>
      <c r="F1149" s="44" t="s">
        <v>166</v>
      </c>
      <c r="G1149" s="33" t="s">
        <v>166</v>
      </c>
      <c r="H1149" s="33" t="s">
        <v>166</v>
      </c>
      <c r="I1149" s="30"/>
      <c r="J1149" s="18" t="s">
        <v>166</v>
      </c>
      <c r="K1149" s="36" t="s">
        <v>166</v>
      </c>
      <c r="L1149" s="21"/>
    </row>
    <row r="1150" spans="1:12" x14ac:dyDescent="0.3">
      <c r="A1150" s="28" t="s">
        <v>166</v>
      </c>
      <c r="B1150" s="36" t="s">
        <v>166</v>
      </c>
      <c r="C1150" s="36" t="s">
        <v>1767</v>
      </c>
      <c r="D1150" s="30" t="s">
        <v>166</v>
      </c>
      <c r="E1150" s="37" t="s">
        <v>166</v>
      </c>
      <c r="F1150" s="44" t="s">
        <v>166</v>
      </c>
      <c r="G1150" s="33" t="s">
        <v>166</v>
      </c>
      <c r="H1150" s="33" t="s">
        <v>166</v>
      </c>
      <c r="I1150" s="30"/>
      <c r="J1150" s="18" t="s">
        <v>166</v>
      </c>
      <c r="K1150" s="36" t="s">
        <v>166</v>
      </c>
      <c r="L1150" s="21"/>
    </row>
    <row r="1151" spans="1:12" x14ac:dyDescent="0.3">
      <c r="A1151" s="28" t="s">
        <v>166</v>
      </c>
      <c r="B1151" s="36" t="s">
        <v>166</v>
      </c>
      <c r="C1151" s="36" t="s">
        <v>1767</v>
      </c>
      <c r="D1151" s="30" t="s">
        <v>166</v>
      </c>
      <c r="E1151" s="37" t="s">
        <v>166</v>
      </c>
      <c r="F1151" s="44" t="s">
        <v>166</v>
      </c>
      <c r="G1151" s="33" t="s">
        <v>166</v>
      </c>
      <c r="H1151" s="33" t="s">
        <v>166</v>
      </c>
      <c r="I1151" s="30"/>
      <c r="J1151" s="18" t="s">
        <v>166</v>
      </c>
      <c r="K1151" s="36" t="s">
        <v>166</v>
      </c>
      <c r="L1151" s="21"/>
    </row>
    <row r="1152" spans="1:12" x14ac:dyDescent="0.3">
      <c r="A1152" s="28" t="s">
        <v>166</v>
      </c>
      <c r="B1152" s="36" t="s">
        <v>166</v>
      </c>
      <c r="C1152" s="36" t="s">
        <v>1767</v>
      </c>
      <c r="D1152" s="30" t="s">
        <v>166</v>
      </c>
      <c r="E1152" s="37" t="s">
        <v>166</v>
      </c>
      <c r="F1152" s="44" t="s">
        <v>166</v>
      </c>
      <c r="G1152" s="33" t="s">
        <v>166</v>
      </c>
      <c r="H1152" s="33" t="s">
        <v>166</v>
      </c>
      <c r="I1152" s="30"/>
      <c r="J1152" s="18" t="s">
        <v>166</v>
      </c>
      <c r="K1152" s="36" t="s">
        <v>166</v>
      </c>
      <c r="L1152" s="21"/>
    </row>
    <row r="1153" spans="1:12" x14ac:dyDescent="0.3">
      <c r="A1153" s="28" t="s">
        <v>166</v>
      </c>
      <c r="B1153" s="36" t="s">
        <v>166</v>
      </c>
      <c r="C1153" s="36" t="s">
        <v>1767</v>
      </c>
      <c r="D1153" s="30" t="s">
        <v>166</v>
      </c>
      <c r="E1153" s="37" t="s">
        <v>166</v>
      </c>
      <c r="F1153" s="44" t="s">
        <v>166</v>
      </c>
      <c r="G1153" s="33" t="s">
        <v>166</v>
      </c>
      <c r="H1153" s="33" t="s">
        <v>166</v>
      </c>
      <c r="I1153" s="30"/>
      <c r="J1153" s="18" t="s">
        <v>166</v>
      </c>
      <c r="K1153" s="36" t="s">
        <v>166</v>
      </c>
      <c r="L1153" s="21"/>
    </row>
    <row r="1154" spans="1:12" x14ac:dyDescent="0.3">
      <c r="A1154" s="28" t="s">
        <v>166</v>
      </c>
      <c r="B1154" s="36" t="s">
        <v>166</v>
      </c>
      <c r="C1154" s="36" t="s">
        <v>1767</v>
      </c>
      <c r="D1154" s="30" t="s">
        <v>166</v>
      </c>
      <c r="E1154" s="37" t="s">
        <v>166</v>
      </c>
      <c r="F1154" s="44" t="s">
        <v>166</v>
      </c>
      <c r="G1154" s="33" t="s">
        <v>166</v>
      </c>
      <c r="H1154" s="33" t="s">
        <v>166</v>
      </c>
      <c r="I1154" s="30"/>
      <c r="J1154" s="18" t="s">
        <v>166</v>
      </c>
      <c r="K1154" s="36" t="s">
        <v>166</v>
      </c>
      <c r="L1154" s="21"/>
    </row>
    <row r="1155" spans="1:12" x14ac:dyDescent="0.3">
      <c r="A1155" s="28" t="s">
        <v>166</v>
      </c>
      <c r="B1155" s="36" t="s">
        <v>166</v>
      </c>
      <c r="C1155" s="36" t="s">
        <v>1767</v>
      </c>
      <c r="D1155" s="30" t="s">
        <v>166</v>
      </c>
      <c r="E1155" s="37" t="s">
        <v>166</v>
      </c>
      <c r="F1155" s="44" t="s">
        <v>166</v>
      </c>
      <c r="G1155" s="33" t="s">
        <v>166</v>
      </c>
      <c r="H1155" s="33" t="s">
        <v>166</v>
      </c>
      <c r="I1155" s="30"/>
      <c r="J1155" s="18" t="s">
        <v>166</v>
      </c>
      <c r="K1155" s="36" t="s">
        <v>166</v>
      </c>
      <c r="L1155" s="21"/>
    </row>
    <row r="1156" spans="1:12" x14ac:dyDescent="0.3">
      <c r="A1156" s="28" t="s">
        <v>166</v>
      </c>
      <c r="B1156" s="36" t="s">
        <v>166</v>
      </c>
      <c r="C1156" s="36" t="s">
        <v>1767</v>
      </c>
      <c r="D1156" s="30" t="s">
        <v>166</v>
      </c>
      <c r="E1156" s="37" t="s">
        <v>166</v>
      </c>
      <c r="F1156" s="44" t="s">
        <v>166</v>
      </c>
      <c r="G1156" s="33" t="s">
        <v>166</v>
      </c>
      <c r="H1156" s="33" t="s">
        <v>166</v>
      </c>
      <c r="I1156" s="30"/>
      <c r="J1156" s="18" t="s">
        <v>166</v>
      </c>
      <c r="K1156" s="36" t="s">
        <v>166</v>
      </c>
      <c r="L1156" s="21"/>
    </row>
    <row r="1157" spans="1:12" x14ac:dyDescent="0.3">
      <c r="A1157" s="28" t="s">
        <v>166</v>
      </c>
      <c r="B1157" s="36" t="s">
        <v>166</v>
      </c>
      <c r="C1157" s="36" t="s">
        <v>1767</v>
      </c>
      <c r="D1157" s="30" t="s">
        <v>166</v>
      </c>
      <c r="E1157" s="37" t="s">
        <v>166</v>
      </c>
      <c r="F1157" s="44" t="s">
        <v>166</v>
      </c>
      <c r="G1157" s="33" t="s">
        <v>166</v>
      </c>
      <c r="H1157" s="33" t="s">
        <v>166</v>
      </c>
      <c r="I1157" s="30"/>
      <c r="J1157" s="18" t="s">
        <v>166</v>
      </c>
      <c r="K1157" s="36" t="s">
        <v>166</v>
      </c>
      <c r="L1157" s="21"/>
    </row>
    <row r="1158" spans="1:12" x14ac:dyDescent="0.3">
      <c r="A1158" s="28" t="s">
        <v>166</v>
      </c>
      <c r="B1158" s="36" t="s">
        <v>166</v>
      </c>
      <c r="C1158" s="36" t="s">
        <v>1767</v>
      </c>
      <c r="D1158" s="30" t="s">
        <v>166</v>
      </c>
      <c r="E1158" s="37" t="s">
        <v>166</v>
      </c>
      <c r="F1158" s="44" t="s">
        <v>166</v>
      </c>
      <c r="G1158" s="33" t="s">
        <v>166</v>
      </c>
      <c r="H1158" s="33" t="s">
        <v>166</v>
      </c>
      <c r="I1158" s="30"/>
      <c r="J1158" s="18" t="s">
        <v>166</v>
      </c>
      <c r="K1158" s="36" t="s">
        <v>166</v>
      </c>
      <c r="L1158" s="21"/>
    </row>
    <row r="1159" spans="1:12" x14ac:dyDescent="0.3">
      <c r="A1159" s="28" t="s">
        <v>166</v>
      </c>
      <c r="B1159" s="36" t="s">
        <v>166</v>
      </c>
      <c r="C1159" s="36" t="s">
        <v>1767</v>
      </c>
      <c r="D1159" s="30" t="s">
        <v>166</v>
      </c>
      <c r="E1159" s="37" t="s">
        <v>166</v>
      </c>
      <c r="F1159" s="44" t="s">
        <v>166</v>
      </c>
      <c r="G1159" s="33" t="s">
        <v>166</v>
      </c>
      <c r="H1159" s="33" t="s">
        <v>166</v>
      </c>
      <c r="I1159" s="30"/>
      <c r="J1159" s="18" t="s">
        <v>166</v>
      </c>
      <c r="K1159" s="36" t="s">
        <v>166</v>
      </c>
      <c r="L1159" s="21"/>
    </row>
    <row r="1160" spans="1:12" x14ac:dyDescent="0.3">
      <c r="A1160" s="28" t="s">
        <v>166</v>
      </c>
      <c r="B1160" s="36" t="s">
        <v>166</v>
      </c>
      <c r="C1160" s="36" t="s">
        <v>1767</v>
      </c>
      <c r="D1160" s="30" t="s">
        <v>166</v>
      </c>
      <c r="E1160" s="37" t="s">
        <v>166</v>
      </c>
      <c r="F1160" s="44" t="s">
        <v>166</v>
      </c>
      <c r="G1160" s="33" t="s">
        <v>166</v>
      </c>
      <c r="H1160" s="33" t="s">
        <v>166</v>
      </c>
      <c r="I1160" s="30"/>
      <c r="J1160" s="18" t="s">
        <v>166</v>
      </c>
      <c r="K1160" s="36" t="s">
        <v>166</v>
      </c>
      <c r="L1160" s="21"/>
    </row>
    <row r="1161" spans="1:12" x14ac:dyDescent="0.3">
      <c r="A1161" s="28" t="s">
        <v>166</v>
      </c>
      <c r="B1161" s="36" t="s">
        <v>166</v>
      </c>
      <c r="C1161" s="36" t="s">
        <v>1767</v>
      </c>
      <c r="D1161" s="30" t="s">
        <v>166</v>
      </c>
      <c r="E1161" s="37" t="s">
        <v>166</v>
      </c>
      <c r="F1161" s="44" t="s">
        <v>166</v>
      </c>
      <c r="G1161" s="33" t="s">
        <v>166</v>
      </c>
      <c r="H1161" s="33" t="s">
        <v>166</v>
      </c>
      <c r="I1161" s="30"/>
      <c r="J1161" s="18" t="s">
        <v>166</v>
      </c>
      <c r="K1161" s="36" t="s">
        <v>166</v>
      </c>
      <c r="L1161" s="21"/>
    </row>
    <row r="1162" spans="1:12" x14ac:dyDescent="0.3">
      <c r="A1162" s="28" t="s">
        <v>166</v>
      </c>
      <c r="B1162" s="36" t="s">
        <v>166</v>
      </c>
      <c r="C1162" s="36" t="s">
        <v>1767</v>
      </c>
      <c r="D1162" s="30" t="s">
        <v>166</v>
      </c>
      <c r="E1162" s="37" t="s">
        <v>166</v>
      </c>
      <c r="F1162" s="44" t="s">
        <v>166</v>
      </c>
      <c r="G1162" s="33" t="s">
        <v>166</v>
      </c>
      <c r="H1162" s="33" t="s">
        <v>166</v>
      </c>
      <c r="I1162" s="30"/>
      <c r="J1162" s="18" t="s">
        <v>166</v>
      </c>
      <c r="K1162" s="36" t="s">
        <v>166</v>
      </c>
      <c r="L1162" s="21"/>
    </row>
    <row r="1163" spans="1:12" x14ac:dyDescent="0.3">
      <c r="A1163" s="28" t="s">
        <v>166</v>
      </c>
      <c r="B1163" s="36" t="s">
        <v>166</v>
      </c>
      <c r="C1163" s="36" t="s">
        <v>1767</v>
      </c>
      <c r="D1163" s="30" t="s">
        <v>166</v>
      </c>
      <c r="E1163" s="37" t="s">
        <v>166</v>
      </c>
      <c r="F1163" s="44" t="s">
        <v>166</v>
      </c>
      <c r="G1163" s="33" t="s">
        <v>166</v>
      </c>
      <c r="H1163" s="33" t="s">
        <v>166</v>
      </c>
      <c r="I1163" s="30"/>
      <c r="J1163" s="18" t="s">
        <v>166</v>
      </c>
      <c r="K1163" s="36" t="s">
        <v>166</v>
      </c>
      <c r="L1163" s="21"/>
    </row>
    <row r="1164" spans="1:12" x14ac:dyDescent="0.3">
      <c r="A1164" s="28" t="s">
        <v>166</v>
      </c>
      <c r="B1164" s="36" t="s">
        <v>166</v>
      </c>
      <c r="C1164" s="36" t="s">
        <v>1767</v>
      </c>
      <c r="D1164" s="30" t="s">
        <v>166</v>
      </c>
      <c r="E1164" s="37" t="s">
        <v>166</v>
      </c>
      <c r="F1164" s="44" t="s">
        <v>166</v>
      </c>
      <c r="G1164" s="33" t="s">
        <v>166</v>
      </c>
      <c r="H1164" s="33" t="s">
        <v>166</v>
      </c>
      <c r="I1164" s="30"/>
      <c r="J1164" s="18" t="s">
        <v>166</v>
      </c>
      <c r="K1164" s="36" t="s">
        <v>166</v>
      </c>
      <c r="L1164" s="21"/>
    </row>
    <row r="1165" spans="1:12" x14ac:dyDescent="0.3">
      <c r="A1165" s="28" t="s">
        <v>166</v>
      </c>
      <c r="B1165" s="36" t="s">
        <v>166</v>
      </c>
      <c r="C1165" s="36" t="s">
        <v>1767</v>
      </c>
      <c r="D1165" s="30" t="s">
        <v>166</v>
      </c>
      <c r="E1165" s="37" t="s">
        <v>166</v>
      </c>
      <c r="F1165" s="44" t="s">
        <v>166</v>
      </c>
      <c r="G1165" s="33" t="s">
        <v>166</v>
      </c>
      <c r="H1165" s="33" t="s">
        <v>166</v>
      </c>
      <c r="I1165" s="30"/>
      <c r="J1165" s="18" t="s">
        <v>166</v>
      </c>
      <c r="K1165" s="36" t="s">
        <v>166</v>
      </c>
      <c r="L1165" s="21"/>
    </row>
    <row r="1166" spans="1:12" x14ac:dyDescent="0.3">
      <c r="A1166" s="28" t="s">
        <v>166</v>
      </c>
      <c r="B1166" s="36" t="s">
        <v>166</v>
      </c>
      <c r="C1166" s="36" t="s">
        <v>1767</v>
      </c>
      <c r="D1166" s="30" t="s">
        <v>166</v>
      </c>
      <c r="E1166" s="37" t="s">
        <v>166</v>
      </c>
      <c r="F1166" s="44" t="s">
        <v>166</v>
      </c>
      <c r="G1166" s="33" t="s">
        <v>166</v>
      </c>
      <c r="H1166" s="33" t="s">
        <v>166</v>
      </c>
      <c r="I1166" s="30"/>
      <c r="J1166" s="18" t="s">
        <v>166</v>
      </c>
      <c r="K1166" s="36" t="s">
        <v>166</v>
      </c>
      <c r="L1166" s="21"/>
    </row>
    <row r="1167" spans="1:12" x14ac:dyDescent="0.3">
      <c r="A1167" s="28" t="s">
        <v>166</v>
      </c>
      <c r="B1167" s="36" t="s">
        <v>166</v>
      </c>
      <c r="C1167" s="36" t="s">
        <v>1767</v>
      </c>
      <c r="D1167" s="30" t="s">
        <v>166</v>
      </c>
      <c r="E1167" s="37" t="s">
        <v>166</v>
      </c>
      <c r="F1167" s="44" t="s">
        <v>166</v>
      </c>
      <c r="G1167" s="33" t="s">
        <v>166</v>
      </c>
      <c r="H1167" s="33" t="s">
        <v>166</v>
      </c>
      <c r="I1167" s="30"/>
      <c r="J1167" s="18" t="s">
        <v>166</v>
      </c>
      <c r="K1167" s="36" t="s">
        <v>166</v>
      </c>
      <c r="L1167" s="21"/>
    </row>
    <row r="1168" spans="1:12" x14ac:dyDescent="0.3">
      <c r="A1168" s="28" t="s">
        <v>166</v>
      </c>
      <c r="B1168" s="36" t="s">
        <v>166</v>
      </c>
      <c r="C1168" s="36" t="s">
        <v>1767</v>
      </c>
      <c r="D1168" s="30" t="s">
        <v>166</v>
      </c>
      <c r="E1168" s="37" t="s">
        <v>166</v>
      </c>
      <c r="F1168" s="44" t="s">
        <v>166</v>
      </c>
      <c r="G1168" s="33" t="s">
        <v>166</v>
      </c>
      <c r="H1168" s="33" t="s">
        <v>166</v>
      </c>
      <c r="I1168" s="30"/>
      <c r="J1168" s="18" t="s">
        <v>166</v>
      </c>
      <c r="K1168" s="36" t="s">
        <v>166</v>
      </c>
      <c r="L1168" s="21"/>
    </row>
    <row r="1169" spans="1:12" x14ac:dyDescent="0.3">
      <c r="A1169" s="28" t="s">
        <v>166</v>
      </c>
      <c r="B1169" s="36" t="s">
        <v>166</v>
      </c>
      <c r="C1169" s="36" t="s">
        <v>1767</v>
      </c>
      <c r="D1169" s="30" t="s">
        <v>166</v>
      </c>
      <c r="E1169" s="37" t="s">
        <v>166</v>
      </c>
      <c r="F1169" s="44" t="s">
        <v>166</v>
      </c>
      <c r="G1169" s="33" t="s">
        <v>166</v>
      </c>
      <c r="H1169" s="33" t="s">
        <v>166</v>
      </c>
      <c r="I1169" s="30"/>
      <c r="J1169" s="18" t="s">
        <v>166</v>
      </c>
      <c r="K1169" s="36" t="s">
        <v>166</v>
      </c>
      <c r="L1169" s="21"/>
    </row>
    <row r="1170" spans="1:12" x14ac:dyDescent="0.3">
      <c r="A1170" s="28" t="s">
        <v>166</v>
      </c>
      <c r="B1170" s="36" t="s">
        <v>166</v>
      </c>
      <c r="C1170" s="36" t="s">
        <v>1767</v>
      </c>
      <c r="D1170" s="30" t="s">
        <v>166</v>
      </c>
      <c r="E1170" s="37" t="s">
        <v>166</v>
      </c>
      <c r="F1170" s="44" t="s">
        <v>166</v>
      </c>
      <c r="G1170" s="33" t="s">
        <v>166</v>
      </c>
      <c r="H1170" s="33" t="s">
        <v>166</v>
      </c>
      <c r="I1170" s="30"/>
      <c r="J1170" s="18" t="s">
        <v>166</v>
      </c>
      <c r="K1170" s="36" t="s">
        <v>166</v>
      </c>
      <c r="L1170" s="21"/>
    </row>
    <row r="1171" spans="1:12" x14ac:dyDescent="0.3">
      <c r="A1171" s="28" t="s">
        <v>166</v>
      </c>
      <c r="B1171" s="36" t="s">
        <v>166</v>
      </c>
      <c r="C1171" s="36" t="s">
        <v>1767</v>
      </c>
      <c r="D1171" s="30" t="s">
        <v>166</v>
      </c>
      <c r="E1171" s="37" t="s">
        <v>166</v>
      </c>
      <c r="F1171" s="44" t="s">
        <v>166</v>
      </c>
      <c r="G1171" s="33" t="s">
        <v>166</v>
      </c>
      <c r="H1171" s="33" t="s">
        <v>166</v>
      </c>
      <c r="I1171" s="30"/>
      <c r="J1171" s="18" t="s">
        <v>166</v>
      </c>
      <c r="K1171" s="36" t="s">
        <v>166</v>
      </c>
      <c r="L1171" s="21"/>
    </row>
    <row r="1172" spans="1:12" x14ac:dyDescent="0.3">
      <c r="A1172" s="28" t="s">
        <v>166</v>
      </c>
      <c r="B1172" s="36" t="s">
        <v>166</v>
      </c>
      <c r="C1172" s="36" t="s">
        <v>1767</v>
      </c>
      <c r="D1172" s="30" t="s">
        <v>166</v>
      </c>
      <c r="E1172" s="37" t="s">
        <v>166</v>
      </c>
      <c r="F1172" s="44" t="s">
        <v>166</v>
      </c>
      <c r="G1172" s="33" t="s">
        <v>166</v>
      </c>
      <c r="H1172" s="33" t="s">
        <v>166</v>
      </c>
      <c r="I1172" s="30"/>
      <c r="J1172" s="18" t="s">
        <v>166</v>
      </c>
      <c r="K1172" s="36" t="s">
        <v>166</v>
      </c>
      <c r="L1172" s="21"/>
    </row>
    <row r="1173" spans="1:12" x14ac:dyDescent="0.3">
      <c r="A1173" s="28" t="s">
        <v>166</v>
      </c>
      <c r="B1173" s="36" t="s">
        <v>166</v>
      </c>
      <c r="C1173" s="36" t="s">
        <v>1767</v>
      </c>
      <c r="D1173" s="30" t="s">
        <v>166</v>
      </c>
      <c r="E1173" s="37" t="s">
        <v>166</v>
      </c>
      <c r="F1173" s="44" t="s">
        <v>166</v>
      </c>
      <c r="G1173" s="33" t="s">
        <v>166</v>
      </c>
      <c r="H1173" s="33" t="s">
        <v>166</v>
      </c>
      <c r="I1173" s="30"/>
      <c r="J1173" s="18" t="s">
        <v>166</v>
      </c>
      <c r="K1173" s="36" t="s">
        <v>166</v>
      </c>
      <c r="L1173" s="21"/>
    </row>
    <row r="1174" spans="1:12" x14ac:dyDescent="0.3">
      <c r="A1174" s="28" t="s">
        <v>166</v>
      </c>
      <c r="B1174" s="36" t="s">
        <v>166</v>
      </c>
      <c r="C1174" s="36" t="s">
        <v>1767</v>
      </c>
      <c r="D1174" s="30" t="s">
        <v>166</v>
      </c>
      <c r="E1174" s="37" t="s">
        <v>166</v>
      </c>
      <c r="F1174" s="44" t="s">
        <v>166</v>
      </c>
      <c r="G1174" s="33" t="s">
        <v>166</v>
      </c>
      <c r="H1174" s="33" t="s">
        <v>166</v>
      </c>
      <c r="I1174" s="30"/>
      <c r="J1174" s="18" t="s">
        <v>166</v>
      </c>
      <c r="K1174" s="36" t="s">
        <v>166</v>
      </c>
      <c r="L1174" s="21"/>
    </row>
    <row r="1175" spans="1:12" x14ac:dyDescent="0.3">
      <c r="A1175" s="28" t="s">
        <v>166</v>
      </c>
      <c r="B1175" s="36" t="s">
        <v>166</v>
      </c>
      <c r="C1175" s="36" t="s">
        <v>1767</v>
      </c>
      <c r="D1175" s="30" t="s">
        <v>166</v>
      </c>
      <c r="E1175" s="37" t="s">
        <v>166</v>
      </c>
      <c r="F1175" s="44" t="s">
        <v>166</v>
      </c>
      <c r="G1175" s="33" t="s">
        <v>166</v>
      </c>
      <c r="H1175" s="33" t="s">
        <v>166</v>
      </c>
      <c r="I1175" s="30"/>
      <c r="J1175" s="18" t="s">
        <v>166</v>
      </c>
      <c r="K1175" s="36" t="s">
        <v>166</v>
      </c>
      <c r="L1175" s="21"/>
    </row>
    <row r="1176" spans="1:12" x14ac:dyDescent="0.3">
      <c r="A1176" s="28" t="s">
        <v>166</v>
      </c>
      <c r="B1176" s="36" t="s">
        <v>166</v>
      </c>
      <c r="C1176" s="36" t="s">
        <v>1767</v>
      </c>
      <c r="D1176" s="30" t="s">
        <v>166</v>
      </c>
      <c r="E1176" s="37" t="s">
        <v>166</v>
      </c>
      <c r="F1176" s="44" t="s">
        <v>166</v>
      </c>
      <c r="G1176" s="33" t="s">
        <v>166</v>
      </c>
      <c r="H1176" s="33" t="s">
        <v>166</v>
      </c>
      <c r="I1176" s="30"/>
      <c r="J1176" s="18" t="s">
        <v>166</v>
      </c>
      <c r="K1176" s="36" t="s">
        <v>166</v>
      </c>
      <c r="L1176" s="21"/>
    </row>
    <row r="1177" spans="1:12" x14ac:dyDescent="0.3">
      <c r="A1177" s="28" t="s">
        <v>166</v>
      </c>
      <c r="B1177" s="36" t="s">
        <v>166</v>
      </c>
      <c r="C1177" s="36" t="s">
        <v>1767</v>
      </c>
      <c r="D1177" s="30" t="s">
        <v>166</v>
      </c>
      <c r="E1177" s="37" t="s">
        <v>166</v>
      </c>
      <c r="F1177" s="44" t="s">
        <v>166</v>
      </c>
      <c r="G1177" s="33" t="s">
        <v>166</v>
      </c>
      <c r="H1177" s="33" t="s">
        <v>166</v>
      </c>
      <c r="I1177" s="30"/>
      <c r="J1177" s="18" t="s">
        <v>166</v>
      </c>
      <c r="K1177" s="36" t="s">
        <v>166</v>
      </c>
      <c r="L1177" s="21"/>
    </row>
    <row r="1178" spans="1:12" x14ac:dyDescent="0.3">
      <c r="A1178" s="28" t="s">
        <v>166</v>
      </c>
      <c r="B1178" s="36" t="s">
        <v>166</v>
      </c>
      <c r="C1178" s="36" t="s">
        <v>1767</v>
      </c>
      <c r="D1178" s="30" t="s">
        <v>166</v>
      </c>
      <c r="E1178" s="37" t="s">
        <v>166</v>
      </c>
      <c r="F1178" s="44" t="s">
        <v>166</v>
      </c>
      <c r="G1178" s="33" t="s">
        <v>166</v>
      </c>
      <c r="H1178" s="33" t="s">
        <v>166</v>
      </c>
      <c r="I1178" s="30"/>
      <c r="J1178" s="18" t="s">
        <v>166</v>
      </c>
      <c r="K1178" s="36" t="s">
        <v>166</v>
      </c>
      <c r="L1178" s="21"/>
    </row>
    <row r="1179" spans="1:12" x14ac:dyDescent="0.3">
      <c r="A1179" s="28" t="s">
        <v>166</v>
      </c>
      <c r="B1179" s="36" t="s">
        <v>166</v>
      </c>
      <c r="C1179" s="36" t="s">
        <v>1767</v>
      </c>
      <c r="D1179" s="30" t="s">
        <v>166</v>
      </c>
      <c r="E1179" s="37" t="s">
        <v>166</v>
      </c>
      <c r="F1179" s="44" t="s">
        <v>166</v>
      </c>
      <c r="G1179" s="33" t="s">
        <v>166</v>
      </c>
      <c r="H1179" s="33" t="s">
        <v>166</v>
      </c>
      <c r="I1179" s="30"/>
      <c r="J1179" s="18" t="s">
        <v>166</v>
      </c>
      <c r="K1179" s="36" t="s">
        <v>166</v>
      </c>
      <c r="L1179" s="21"/>
    </row>
    <row r="1180" spans="1:12" x14ac:dyDescent="0.3">
      <c r="A1180" s="28" t="s">
        <v>166</v>
      </c>
      <c r="B1180" s="36" t="s">
        <v>166</v>
      </c>
      <c r="C1180" s="36" t="s">
        <v>1767</v>
      </c>
      <c r="D1180" s="30" t="s">
        <v>166</v>
      </c>
      <c r="E1180" s="37" t="s">
        <v>166</v>
      </c>
      <c r="F1180" s="44" t="s">
        <v>166</v>
      </c>
      <c r="G1180" s="33" t="s">
        <v>166</v>
      </c>
      <c r="H1180" s="33" t="s">
        <v>166</v>
      </c>
      <c r="I1180" s="30"/>
      <c r="J1180" s="18" t="s">
        <v>166</v>
      </c>
      <c r="K1180" s="36" t="s">
        <v>166</v>
      </c>
      <c r="L1180" s="21"/>
    </row>
    <row r="1181" spans="1:12" x14ac:dyDescent="0.3">
      <c r="A1181" s="28" t="s">
        <v>166</v>
      </c>
      <c r="B1181" s="36" t="s">
        <v>166</v>
      </c>
      <c r="C1181" s="36" t="s">
        <v>1767</v>
      </c>
      <c r="D1181" s="30" t="s">
        <v>166</v>
      </c>
      <c r="E1181" s="37" t="s">
        <v>166</v>
      </c>
      <c r="F1181" s="44" t="s">
        <v>166</v>
      </c>
      <c r="G1181" s="33" t="s">
        <v>166</v>
      </c>
      <c r="H1181" s="33" t="s">
        <v>166</v>
      </c>
      <c r="I1181" s="30"/>
      <c r="J1181" s="18" t="s">
        <v>166</v>
      </c>
      <c r="K1181" s="36" t="s">
        <v>166</v>
      </c>
      <c r="L1181" s="21"/>
    </row>
    <row r="1182" spans="1:12" x14ac:dyDescent="0.3">
      <c r="A1182" s="28" t="s">
        <v>166</v>
      </c>
      <c r="B1182" s="36" t="s">
        <v>166</v>
      </c>
      <c r="C1182" s="36" t="s">
        <v>1767</v>
      </c>
      <c r="D1182" s="30" t="s">
        <v>166</v>
      </c>
      <c r="E1182" s="37" t="s">
        <v>166</v>
      </c>
      <c r="F1182" s="44" t="s">
        <v>166</v>
      </c>
      <c r="G1182" s="33" t="s">
        <v>166</v>
      </c>
      <c r="H1182" s="33" t="s">
        <v>166</v>
      </c>
      <c r="I1182" s="30"/>
      <c r="J1182" s="18" t="s">
        <v>166</v>
      </c>
      <c r="K1182" s="36" t="s">
        <v>166</v>
      </c>
      <c r="L1182" s="21"/>
    </row>
    <row r="1183" spans="1:12" x14ac:dyDescent="0.3">
      <c r="A1183" s="28" t="s">
        <v>166</v>
      </c>
      <c r="B1183" s="36" t="s">
        <v>166</v>
      </c>
      <c r="C1183" s="36" t="s">
        <v>1767</v>
      </c>
      <c r="D1183" s="30" t="s">
        <v>166</v>
      </c>
      <c r="E1183" s="37" t="s">
        <v>166</v>
      </c>
      <c r="F1183" s="44" t="s">
        <v>166</v>
      </c>
      <c r="G1183" s="33" t="s">
        <v>166</v>
      </c>
      <c r="H1183" s="33" t="s">
        <v>166</v>
      </c>
      <c r="I1183" s="30"/>
      <c r="J1183" s="18" t="s">
        <v>166</v>
      </c>
      <c r="K1183" s="36" t="s">
        <v>166</v>
      </c>
      <c r="L1183" s="21"/>
    </row>
    <row r="1184" spans="1:12" x14ac:dyDescent="0.3">
      <c r="A1184" s="28" t="s">
        <v>166</v>
      </c>
      <c r="B1184" s="36" t="s">
        <v>166</v>
      </c>
      <c r="C1184" s="36" t="s">
        <v>1767</v>
      </c>
      <c r="D1184" s="30" t="s">
        <v>166</v>
      </c>
      <c r="E1184" s="37" t="s">
        <v>166</v>
      </c>
      <c r="F1184" s="44" t="s">
        <v>166</v>
      </c>
      <c r="G1184" s="33" t="s">
        <v>166</v>
      </c>
      <c r="H1184" s="33" t="s">
        <v>166</v>
      </c>
      <c r="I1184" s="30"/>
      <c r="J1184" s="18" t="s">
        <v>166</v>
      </c>
      <c r="K1184" s="36" t="s">
        <v>166</v>
      </c>
      <c r="L1184" s="21"/>
    </row>
    <row r="1185" spans="1:12" x14ac:dyDescent="0.3">
      <c r="A1185" s="28" t="s">
        <v>166</v>
      </c>
      <c r="B1185" s="36" t="s">
        <v>166</v>
      </c>
      <c r="C1185" s="36" t="s">
        <v>1767</v>
      </c>
      <c r="D1185" s="30" t="s">
        <v>166</v>
      </c>
      <c r="E1185" s="37" t="s">
        <v>166</v>
      </c>
      <c r="F1185" s="44" t="s">
        <v>166</v>
      </c>
      <c r="G1185" s="33" t="s">
        <v>166</v>
      </c>
      <c r="H1185" s="33" t="s">
        <v>166</v>
      </c>
      <c r="I1185" s="30"/>
      <c r="J1185" s="18" t="s">
        <v>166</v>
      </c>
      <c r="K1185" s="36" t="s">
        <v>166</v>
      </c>
      <c r="L1185" s="21"/>
    </row>
    <row r="1186" spans="1:12" x14ac:dyDescent="0.3">
      <c r="A1186" s="28" t="s">
        <v>166</v>
      </c>
      <c r="B1186" s="36" t="s">
        <v>166</v>
      </c>
      <c r="C1186" s="36" t="s">
        <v>1767</v>
      </c>
      <c r="D1186" s="30" t="s">
        <v>166</v>
      </c>
      <c r="E1186" s="37" t="s">
        <v>166</v>
      </c>
      <c r="F1186" s="44" t="s">
        <v>166</v>
      </c>
      <c r="G1186" s="33" t="s">
        <v>166</v>
      </c>
      <c r="H1186" s="33" t="s">
        <v>166</v>
      </c>
      <c r="I1186" s="30"/>
      <c r="J1186" s="18" t="s">
        <v>166</v>
      </c>
      <c r="K1186" s="36" t="s">
        <v>166</v>
      </c>
      <c r="L1186" s="21"/>
    </row>
    <row r="1187" spans="1:12" x14ac:dyDescent="0.3">
      <c r="A1187" s="28" t="s">
        <v>166</v>
      </c>
      <c r="B1187" s="36" t="s">
        <v>166</v>
      </c>
      <c r="C1187" s="36" t="s">
        <v>1767</v>
      </c>
      <c r="D1187" s="30" t="s">
        <v>166</v>
      </c>
      <c r="E1187" s="37" t="s">
        <v>166</v>
      </c>
      <c r="F1187" s="44" t="s">
        <v>166</v>
      </c>
      <c r="G1187" s="33" t="s">
        <v>166</v>
      </c>
      <c r="H1187" s="33" t="s">
        <v>166</v>
      </c>
      <c r="I1187" s="30"/>
      <c r="J1187" s="18" t="s">
        <v>166</v>
      </c>
      <c r="K1187" s="36" t="s">
        <v>166</v>
      </c>
      <c r="L1187" s="21"/>
    </row>
    <row r="1188" spans="1:12" x14ac:dyDescent="0.3">
      <c r="A1188" s="28" t="s">
        <v>166</v>
      </c>
      <c r="B1188" s="36" t="s">
        <v>166</v>
      </c>
      <c r="C1188" s="36" t="s">
        <v>1767</v>
      </c>
      <c r="D1188" s="30" t="s">
        <v>166</v>
      </c>
      <c r="E1188" s="37" t="s">
        <v>166</v>
      </c>
      <c r="F1188" s="44" t="s">
        <v>166</v>
      </c>
      <c r="G1188" s="33" t="s">
        <v>166</v>
      </c>
      <c r="H1188" s="33" t="s">
        <v>166</v>
      </c>
      <c r="I1188" s="30"/>
      <c r="J1188" s="18" t="s">
        <v>166</v>
      </c>
      <c r="K1188" s="36" t="s">
        <v>166</v>
      </c>
      <c r="L1188" s="21"/>
    </row>
    <row r="1189" spans="1:12" x14ac:dyDescent="0.3">
      <c r="A1189" s="28" t="s">
        <v>166</v>
      </c>
      <c r="B1189" s="36" t="s">
        <v>166</v>
      </c>
      <c r="C1189" s="36" t="s">
        <v>1767</v>
      </c>
      <c r="D1189" s="30" t="s">
        <v>166</v>
      </c>
      <c r="E1189" s="37" t="s">
        <v>166</v>
      </c>
      <c r="F1189" s="44" t="s">
        <v>166</v>
      </c>
      <c r="G1189" s="33" t="s">
        <v>166</v>
      </c>
      <c r="H1189" s="33" t="s">
        <v>166</v>
      </c>
      <c r="I1189" s="30"/>
      <c r="J1189" s="18" t="s">
        <v>166</v>
      </c>
      <c r="K1189" s="36" t="s">
        <v>166</v>
      </c>
      <c r="L1189" s="21"/>
    </row>
    <row r="1190" spans="1:12" x14ac:dyDescent="0.3">
      <c r="A1190" s="28" t="s">
        <v>166</v>
      </c>
      <c r="B1190" s="36" t="s">
        <v>166</v>
      </c>
      <c r="C1190" s="36" t="s">
        <v>1767</v>
      </c>
      <c r="D1190" s="30" t="s">
        <v>166</v>
      </c>
      <c r="E1190" s="37" t="s">
        <v>166</v>
      </c>
      <c r="F1190" s="44" t="s">
        <v>166</v>
      </c>
      <c r="G1190" s="33" t="s">
        <v>166</v>
      </c>
      <c r="H1190" s="33" t="s">
        <v>166</v>
      </c>
      <c r="I1190" s="30"/>
      <c r="J1190" s="18" t="s">
        <v>166</v>
      </c>
      <c r="K1190" s="36" t="s">
        <v>166</v>
      </c>
      <c r="L1190" s="21"/>
    </row>
    <row r="1191" spans="1:12" x14ac:dyDescent="0.3">
      <c r="A1191" s="28" t="s">
        <v>166</v>
      </c>
      <c r="B1191" s="36" t="s">
        <v>166</v>
      </c>
      <c r="C1191" s="36" t="s">
        <v>1767</v>
      </c>
      <c r="D1191" s="30" t="s">
        <v>166</v>
      </c>
      <c r="E1191" s="37" t="s">
        <v>166</v>
      </c>
      <c r="F1191" s="44" t="s">
        <v>166</v>
      </c>
      <c r="G1191" s="33" t="s">
        <v>166</v>
      </c>
      <c r="H1191" s="33" t="s">
        <v>166</v>
      </c>
      <c r="I1191" s="30"/>
      <c r="J1191" s="18" t="s">
        <v>166</v>
      </c>
      <c r="K1191" s="36" t="s">
        <v>166</v>
      </c>
      <c r="L1191" s="21"/>
    </row>
    <row r="1192" spans="1:12" x14ac:dyDescent="0.3">
      <c r="A1192" s="28" t="s">
        <v>166</v>
      </c>
      <c r="B1192" s="36" t="s">
        <v>166</v>
      </c>
      <c r="C1192" s="36" t="s">
        <v>1767</v>
      </c>
      <c r="D1192" s="30" t="s">
        <v>166</v>
      </c>
      <c r="E1192" s="37" t="s">
        <v>166</v>
      </c>
      <c r="F1192" s="44" t="s">
        <v>166</v>
      </c>
      <c r="G1192" s="33" t="s">
        <v>166</v>
      </c>
      <c r="H1192" s="33" t="s">
        <v>166</v>
      </c>
      <c r="I1192" s="30"/>
      <c r="J1192" s="18" t="s">
        <v>166</v>
      </c>
      <c r="K1192" s="36" t="s">
        <v>166</v>
      </c>
      <c r="L1192" s="21"/>
    </row>
    <row r="1193" spans="1:12" x14ac:dyDescent="0.3">
      <c r="A1193" s="28" t="s">
        <v>166</v>
      </c>
      <c r="B1193" s="36" t="s">
        <v>166</v>
      </c>
      <c r="C1193" s="36" t="s">
        <v>1767</v>
      </c>
      <c r="D1193" s="30" t="s">
        <v>166</v>
      </c>
      <c r="E1193" s="37" t="s">
        <v>166</v>
      </c>
      <c r="F1193" s="44" t="s">
        <v>166</v>
      </c>
      <c r="G1193" s="33" t="s">
        <v>166</v>
      </c>
      <c r="H1193" s="33" t="s">
        <v>166</v>
      </c>
      <c r="I1193" s="30"/>
      <c r="J1193" s="18" t="s">
        <v>166</v>
      </c>
      <c r="K1193" s="36" t="s">
        <v>166</v>
      </c>
      <c r="L1193" s="21"/>
    </row>
    <row r="1194" spans="1:12" x14ac:dyDescent="0.3">
      <c r="A1194" s="28" t="s">
        <v>166</v>
      </c>
      <c r="B1194" s="36" t="s">
        <v>166</v>
      </c>
      <c r="C1194" s="36" t="s">
        <v>1767</v>
      </c>
      <c r="D1194" s="30" t="s">
        <v>166</v>
      </c>
      <c r="E1194" s="37" t="s">
        <v>166</v>
      </c>
      <c r="F1194" s="44" t="s">
        <v>166</v>
      </c>
      <c r="G1194" s="33" t="s">
        <v>166</v>
      </c>
      <c r="H1194" s="33" t="s">
        <v>166</v>
      </c>
      <c r="I1194" s="30"/>
      <c r="J1194" s="18" t="s">
        <v>166</v>
      </c>
      <c r="K1194" s="36" t="s">
        <v>166</v>
      </c>
      <c r="L1194" s="21"/>
    </row>
    <row r="1195" spans="1:12" x14ac:dyDescent="0.3">
      <c r="A1195" s="28" t="s">
        <v>166</v>
      </c>
      <c r="B1195" s="36" t="s">
        <v>166</v>
      </c>
      <c r="C1195" s="36" t="s">
        <v>1767</v>
      </c>
      <c r="D1195" s="30" t="s">
        <v>166</v>
      </c>
      <c r="E1195" s="37" t="s">
        <v>166</v>
      </c>
      <c r="F1195" s="44" t="s">
        <v>166</v>
      </c>
      <c r="G1195" s="33" t="s">
        <v>166</v>
      </c>
      <c r="H1195" s="33" t="s">
        <v>166</v>
      </c>
      <c r="I1195" s="30"/>
      <c r="J1195" s="18" t="s">
        <v>166</v>
      </c>
      <c r="K1195" s="36" t="s">
        <v>166</v>
      </c>
      <c r="L1195" s="21"/>
    </row>
    <row r="1196" spans="1:12" x14ac:dyDescent="0.3">
      <c r="A1196" s="28" t="s">
        <v>166</v>
      </c>
      <c r="B1196" s="36" t="s">
        <v>166</v>
      </c>
      <c r="C1196" s="36" t="s">
        <v>1767</v>
      </c>
      <c r="D1196" s="30" t="s">
        <v>166</v>
      </c>
      <c r="E1196" s="37" t="s">
        <v>166</v>
      </c>
      <c r="F1196" s="44" t="s">
        <v>166</v>
      </c>
      <c r="G1196" s="33" t="s">
        <v>166</v>
      </c>
      <c r="H1196" s="33" t="s">
        <v>166</v>
      </c>
      <c r="I1196" s="30"/>
      <c r="J1196" s="18" t="s">
        <v>166</v>
      </c>
      <c r="K1196" s="36" t="s">
        <v>166</v>
      </c>
      <c r="L1196" s="21"/>
    </row>
    <row r="1197" spans="1:12" x14ac:dyDescent="0.3">
      <c r="A1197" s="28" t="s">
        <v>166</v>
      </c>
      <c r="B1197" s="36" t="s">
        <v>166</v>
      </c>
      <c r="C1197" s="36" t="s">
        <v>1767</v>
      </c>
      <c r="D1197" s="30" t="s">
        <v>166</v>
      </c>
      <c r="E1197" s="37" t="s">
        <v>166</v>
      </c>
      <c r="F1197" s="44" t="s">
        <v>166</v>
      </c>
      <c r="G1197" s="33" t="s">
        <v>166</v>
      </c>
      <c r="H1197" s="33" t="s">
        <v>166</v>
      </c>
      <c r="I1197" s="30"/>
      <c r="J1197" s="18" t="s">
        <v>166</v>
      </c>
      <c r="K1197" s="36" t="s">
        <v>166</v>
      </c>
      <c r="L1197" s="21"/>
    </row>
    <row r="1198" spans="1:12" x14ac:dyDescent="0.3">
      <c r="A1198" s="28" t="s">
        <v>166</v>
      </c>
      <c r="B1198" s="36" t="s">
        <v>166</v>
      </c>
      <c r="C1198" s="36" t="s">
        <v>1767</v>
      </c>
      <c r="D1198" s="30" t="s">
        <v>166</v>
      </c>
      <c r="E1198" s="37" t="s">
        <v>166</v>
      </c>
      <c r="F1198" s="44" t="s">
        <v>166</v>
      </c>
      <c r="G1198" s="33" t="s">
        <v>166</v>
      </c>
      <c r="H1198" s="33" t="s">
        <v>166</v>
      </c>
      <c r="I1198" s="30"/>
      <c r="J1198" s="18" t="s">
        <v>166</v>
      </c>
      <c r="K1198" s="36" t="s">
        <v>166</v>
      </c>
      <c r="L1198" s="21"/>
    </row>
    <row r="1199" spans="1:12" x14ac:dyDescent="0.3">
      <c r="A1199" s="28" t="s">
        <v>166</v>
      </c>
      <c r="B1199" s="36" t="s">
        <v>166</v>
      </c>
      <c r="C1199" s="36" t="s">
        <v>1767</v>
      </c>
      <c r="D1199" s="30" t="s">
        <v>166</v>
      </c>
      <c r="E1199" s="37" t="s">
        <v>166</v>
      </c>
      <c r="F1199" s="44" t="s">
        <v>166</v>
      </c>
      <c r="G1199" s="33" t="s">
        <v>166</v>
      </c>
      <c r="H1199" s="33" t="s">
        <v>166</v>
      </c>
      <c r="I1199" s="30"/>
      <c r="J1199" s="18" t="s">
        <v>166</v>
      </c>
      <c r="K1199" s="36" t="s">
        <v>166</v>
      </c>
      <c r="L1199" s="21"/>
    </row>
    <row r="1200" spans="1:12" x14ac:dyDescent="0.3">
      <c r="A1200" s="28" t="s">
        <v>166</v>
      </c>
      <c r="B1200" s="36" t="s">
        <v>166</v>
      </c>
      <c r="C1200" s="36" t="s">
        <v>1767</v>
      </c>
      <c r="D1200" s="30" t="s">
        <v>166</v>
      </c>
      <c r="E1200" s="37" t="s">
        <v>166</v>
      </c>
      <c r="F1200" s="44" t="s">
        <v>166</v>
      </c>
      <c r="G1200" s="33" t="s">
        <v>166</v>
      </c>
      <c r="H1200" s="33" t="s">
        <v>166</v>
      </c>
      <c r="I1200" s="30"/>
      <c r="J1200" s="18" t="s">
        <v>166</v>
      </c>
      <c r="K1200" s="36" t="s">
        <v>166</v>
      </c>
      <c r="L1200" s="21"/>
    </row>
    <row r="1201" spans="1:12" x14ac:dyDescent="0.3">
      <c r="A1201" s="28" t="s">
        <v>166</v>
      </c>
      <c r="B1201" s="36" t="s">
        <v>166</v>
      </c>
      <c r="C1201" s="36" t="s">
        <v>1767</v>
      </c>
      <c r="D1201" s="30" t="s">
        <v>166</v>
      </c>
      <c r="E1201" s="37" t="s">
        <v>166</v>
      </c>
      <c r="F1201" s="44" t="s">
        <v>166</v>
      </c>
      <c r="G1201" s="33" t="s">
        <v>166</v>
      </c>
      <c r="H1201" s="33" t="s">
        <v>166</v>
      </c>
      <c r="I1201" s="30"/>
      <c r="J1201" s="18" t="s">
        <v>166</v>
      </c>
      <c r="K1201" s="36" t="s">
        <v>166</v>
      </c>
      <c r="L1201" s="21"/>
    </row>
    <row r="1202" spans="1:12" x14ac:dyDescent="0.3">
      <c r="A1202" s="28" t="s">
        <v>166</v>
      </c>
      <c r="B1202" s="36" t="s">
        <v>166</v>
      </c>
      <c r="C1202" s="36" t="s">
        <v>1767</v>
      </c>
      <c r="D1202" s="30" t="s">
        <v>166</v>
      </c>
      <c r="E1202" s="37" t="s">
        <v>166</v>
      </c>
      <c r="F1202" s="44" t="s">
        <v>166</v>
      </c>
      <c r="G1202" s="33" t="s">
        <v>166</v>
      </c>
      <c r="H1202" s="33" t="s">
        <v>166</v>
      </c>
      <c r="I1202" s="30"/>
      <c r="J1202" s="18" t="s">
        <v>166</v>
      </c>
      <c r="K1202" s="36" t="s">
        <v>166</v>
      </c>
      <c r="L1202" s="21"/>
    </row>
    <row r="1203" spans="1:12" x14ac:dyDescent="0.3">
      <c r="A1203" s="28" t="s">
        <v>166</v>
      </c>
      <c r="B1203" s="36" t="s">
        <v>166</v>
      </c>
      <c r="C1203" s="36" t="s">
        <v>1767</v>
      </c>
      <c r="D1203" s="30" t="s">
        <v>166</v>
      </c>
      <c r="E1203" s="37" t="s">
        <v>166</v>
      </c>
      <c r="F1203" s="44" t="s">
        <v>166</v>
      </c>
      <c r="G1203" s="33" t="s">
        <v>166</v>
      </c>
      <c r="H1203" s="33" t="s">
        <v>166</v>
      </c>
      <c r="I1203" s="30"/>
      <c r="J1203" s="18" t="s">
        <v>166</v>
      </c>
      <c r="K1203" s="36" t="s">
        <v>166</v>
      </c>
      <c r="L1203" s="21"/>
    </row>
    <row r="1204" spans="1:12" x14ac:dyDescent="0.3">
      <c r="A1204" s="28" t="s">
        <v>166</v>
      </c>
      <c r="B1204" s="36" t="s">
        <v>166</v>
      </c>
      <c r="C1204" s="36" t="s">
        <v>1767</v>
      </c>
      <c r="D1204" s="30" t="s">
        <v>166</v>
      </c>
      <c r="E1204" s="37" t="s">
        <v>166</v>
      </c>
      <c r="F1204" s="44" t="s">
        <v>166</v>
      </c>
      <c r="G1204" s="33" t="s">
        <v>166</v>
      </c>
      <c r="H1204" s="33" t="s">
        <v>166</v>
      </c>
      <c r="I1204" s="30"/>
      <c r="J1204" s="18" t="s">
        <v>166</v>
      </c>
      <c r="K1204" s="36" t="s">
        <v>166</v>
      </c>
      <c r="L1204" s="21"/>
    </row>
    <row r="1205" spans="1:12" x14ac:dyDescent="0.3">
      <c r="A1205" s="28" t="s">
        <v>166</v>
      </c>
      <c r="B1205" s="36" t="s">
        <v>166</v>
      </c>
      <c r="C1205" s="36" t="s">
        <v>1767</v>
      </c>
      <c r="D1205" s="30" t="s">
        <v>166</v>
      </c>
      <c r="E1205" s="37" t="s">
        <v>166</v>
      </c>
      <c r="F1205" s="44" t="s">
        <v>166</v>
      </c>
      <c r="G1205" s="33" t="s">
        <v>166</v>
      </c>
      <c r="H1205" s="33" t="s">
        <v>166</v>
      </c>
      <c r="I1205" s="30"/>
      <c r="J1205" s="18" t="s">
        <v>166</v>
      </c>
      <c r="K1205" s="36" t="s">
        <v>166</v>
      </c>
      <c r="L1205" s="21"/>
    </row>
    <row r="1206" spans="1:12" x14ac:dyDescent="0.3">
      <c r="A1206" s="28" t="s">
        <v>166</v>
      </c>
      <c r="B1206" s="36" t="s">
        <v>166</v>
      </c>
      <c r="C1206" s="36" t="s">
        <v>1767</v>
      </c>
      <c r="D1206" s="30" t="s">
        <v>166</v>
      </c>
      <c r="E1206" s="37" t="s">
        <v>166</v>
      </c>
      <c r="F1206" s="44" t="s">
        <v>166</v>
      </c>
      <c r="G1206" s="33" t="s">
        <v>166</v>
      </c>
      <c r="H1206" s="33" t="s">
        <v>166</v>
      </c>
      <c r="I1206" s="30"/>
      <c r="J1206" s="18" t="s">
        <v>166</v>
      </c>
      <c r="K1206" s="36" t="s">
        <v>166</v>
      </c>
      <c r="L1206" s="21"/>
    </row>
    <row r="1207" spans="1:12" x14ac:dyDescent="0.3">
      <c r="A1207" s="28" t="s">
        <v>166</v>
      </c>
      <c r="B1207" s="36" t="s">
        <v>166</v>
      </c>
      <c r="C1207" s="36" t="s">
        <v>1767</v>
      </c>
      <c r="D1207" s="30" t="s">
        <v>166</v>
      </c>
      <c r="E1207" s="37" t="s">
        <v>166</v>
      </c>
      <c r="F1207" s="44" t="s">
        <v>166</v>
      </c>
      <c r="G1207" s="33" t="s">
        <v>166</v>
      </c>
      <c r="H1207" s="33" t="s">
        <v>166</v>
      </c>
      <c r="I1207" s="30"/>
      <c r="J1207" s="18" t="s">
        <v>166</v>
      </c>
      <c r="K1207" s="36" t="s">
        <v>166</v>
      </c>
      <c r="L1207" s="21"/>
    </row>
    <row r="1208" spans="1:12" x14ac:dyDescent="0.3">
      <c r="A1208" s="28" t="s">
        <v>166</v>
      </c>
      <c r="B1208" s="36" t="s">
        <v>166</v>
      </c>
      <c r="C1208" s="36" t="s">
        <v>1767</v>
      </c>
      <c r="D1208" s="30" t="s">
        <v>166</v>
      </c>
      <c r="E1208" s="37" t="s">
        <v>166</v>
      </c>
      <c r="F1208" s="44" t="s">
        <v>166</v>
      </c>
      <c r="G1208" s="33" t="s">
        <v>166</v>
      </c>
      <c r="H1208" s="33" t="s">
        <v>166</v>
      </c>
      <c r="I1208" s="30"/>
      <c r="J1208" s="18" t="s">
        <v>166</v>
      </c>
      <c r="K1208" s="36" t="s">
        <v>166</v>
      </c>
      <c r="L1208" s="21"/>
    </row>
    <row r="1209" spans="1:12" x14ac:dyDescent="0.3">
      <c r="A1209" s="28" t="s">
        <v>166</v>
      </c>
      <c r="B1209" s="36" t="s">
        <v>166</v>
      </c>
      <c r="C1209" s="36" t="s">
        <v>1767</v>
      </c>
      <c r="D1209" s="30" t="s">
        <v>166</v>
      </c>
      <c r="E1209" s="37" t="s">
        <v>166</v>
      </c>
      <c r="F1209" s="44" t="s">
        <v>166</v>
      </c>
      <c r="G1209" s="33" t="s">
        <v>166</v>
      </c>
      <c r="H1209" s="33" t="s">
        <v>166</v>
      </c>
      <c r="I1209" s="30"/>
      <c r="J1209" s="18" t="s">
        <v>166</v>
      </c>
      <c r="K1209" s="36" t="s">
        <v>166</v>
      </c>
      <c r="L1209" s="21"/>
    </row>
    <row r="1210" spans="1:12" x14ac:dyDescent="0.3">
      <c r="A1210" s="28" t="s">
        <v>166</v>
      </c>
      <c r="B1210" s="36" t="s">
        <v>166</v>
      </c>
      <c r="C1210" s="36" t="s">
        <v>1767</v>
      </c>
      <c r="D1210" s="30" t="s">
        <v>166</v>
      </c>
      <c r="E1210" s="37" t="s">
        <v>166</v>
      </c>
      <c r="F1210" s="44" t="s">
        <v>166</v>
      </c>
      <c r="G1210" s="33" t="s">
        <v>166</v>
      </c>
      <c r="H1210" s="33" t="s">
        <v>166</v>
      </c>
      <c r="I1210" s="30"/>
      <c r="J1210" s="18" t="s">
        <v>166</v>
      </c>
      <c r="K1210" s="36" t="s">
        <v>166</v>
      </c>
      <c r="L1210" s="21"/>
    </row>
    <row r="1211" spans="1:12" x14ac:dyDescent="0.3">
      <c r="A1211" s="28" t="s">
        <v>166</v>
      </c>
      <c r="B1211" s="36" t="s">
        <v>166</v>
      </c>
      <c r="C1211" s="36" t="s">
        <v>1767</v>
      </c>
      <c r="D1211" s="30" t="s">
        <v>166</v>
      </c>
      <c r="E1211" s="37" t="s">
        <v>166</v>
      </c>
      <c r="F1211" s="44" t="s">
        <v>166</v>
      </c>
      <c r="G1211" s="33" t="s">
        <v>166</v>
      </c>
      <c r="H1211" s="33" t="s">
        <v>166</v>
      </c>
      <c r="I1211" s="30"/>
      <c r="J1211" s="18" t="s">
        <v>166</v>
      </c>
      <c r="K1211" s="36" t="s">
        <v>166</v>
      </c>
      <c r="L1211" s="21"/>
    </row>
    <row r="1212" spans="1:12" x14ac:dyDescent="0.3">
      <c r="A1212" s="28" t="s">
        <v>166</v>
      </c>
      <c r="B1212" s="36" t="s">
        <v>166</v>
      </c>
      <c r="C1212" s="36" t="s">
        <v>1767</v>
      </c>
      <c r="D1212" s="30" t="s">
        <v>166</v>
      </c>
      <c r="E1212" s="37" t="s">
        <v>166</v>
      </c>
      <c r="F1212" s="44" t="s">
        <v>166</v>
      </c>
      <c r="G1212" s="33" t="s">
        <v>166</v>
      </c>
      <c r="H1212" s="33" t="s">
        <v>166</v>
      </c>
      <c r="I1212" s="30"/>
      <c r="J1212" s="18" t="s">
        <v>166</v>
      </c>
      <c r="K1212" s="36" t="s">
        <v>166</v>
      </c>
      <c r="L1212" s="21"/>
    </row>
    <row r="1213" spans="1:12" x14ac:dyDescent="0.3">
      <c r="A1213" s="28" t="s">
        <v>166</v>
      </c>
      <c r="B1213" s="36" t="s">
        <v>166</v>
      </c>
      <c r="C1213" s="36" t="s">
        <v>1767</v>
      </c>
      <c r="D1213" s="30" t="s">
        <v>166</v>
      </c>
      <c r="E1213" s="37" t="s">
        <v>166</v>
      </c>
      <c r="F1213" s="44" t="s">
        <v>166</v>
      </c>
      <c r="G1213" s="33" t="s">
        <v>166</v>
      </c>
      <c r="H1213" s="33" t="s">
        <v>166</v>
      </c>
      <c r="I1213" s="30"/>
      <c r="J1213" s="18" t="s">
        <v>166</v>
      </c>
      <c r="K1213" s="36" t="s">
        <v>166</v>
      </c>
      <c r="L1213" s="21"/>
    </row>
    <row r="1214" spans="1:12" x14ac:dyDescent="0.3">
      <c r="A1214" s="28" t="s">
        <v>166</v>
      </c>
      <c r="B1214" s="36" t="s">
        <v>166</v>
      </c>
      <c r="C1214" s="36" t="s">
        <v>1767</v>
      </c>
      <c r="D1214" s="30" t="s">
        <v>166</v>
      </c>
      <c r="E1214" s="37" t="s">
        <v>166</v>
      </c>
      <c r="F1214" s="44" t="s">
        <v>166</v>
      </c>
      <c r="G1214" s="33" t="s">
        <v>166</v>
      </c>
      <c r="H1214" s="33" t="s">
        <v>166</v>
      </c>
      <c r="I1214" s="30"/>
      <c r="J1214" s="18" t="s">
        <v>166</v>
      </c>
      <c r="K1214" s="36" t="s">
        <v>166</v>
      </c>
      <c r="L1214" s="21"/>
    </row>
    <row r="1215" spans="1:12" x14ac:dyDescent="0.3">
      <c r="A1215" s="28" t="s">
        <v>166</v>
      </c>
      <c r="B1215" s="36" t="s">
        <v>166</v>
      </c>
      <c r="C1215" s="36" t="s">
        <v>1767</v>
      </c>
      <c r="D1215" s="30" t="s">
        <v>166</v>
      </c>
      <c r="E1215" s="37" t="s">
        <v>166</v>
      </c>
      <c r="F1215" s="44" t="s">
        <v>166</v>
      </c>
      <c r="G1215" s="33" t="s">
        <v>166</v>
      </c>
      <c r="H1215" s="33" t="s">
        <v>166</v>
      </c>
      <c r="I1215" s="30"/>
      <c r="J1215" s="18" t="s">
        <v>166</v>
      </c>
      <c r="K1215" s="36" t="s">
        <v>166</v>
      </c>
      <c r="L1215" s="21"/>
    </row>
    <row r="1216" spans="1:12" x14ac:dyDescent="0.3">
      <c r="A1216" s="28" t="s">
        <v>166</v>
      </c>
      <c r="B1216" s="36" t="s">
        <v>166</v>
      </c>
      <c r="C1216" s="36" t="s">
        <v>1767</v>
      </c>
      <c r="D1216" s="30" t="s">
        <v>166</v>
      </c>
      <c r="E1216" s="37" t="s">
        <v>166</v>
      </c>
      <c r="F1216" s="44" t="s">
        <v>166</v>
      </c>
      <c r="G1216" s="33" t="s">
        <v>166</v>
      </c>
      <c r="H1216" s="33" t="s">
        <v>166</v>
      </c>
      <c r="I1216" s="30"/>
      <c r="J1216" s="18" t="s">
        <v>166</v>
      </c>
      <c r="K1216" s="36" t="s">
        <v>166</v>
      </c>
      <c r="L1216" s="21"/>
    </row>
    <row r="1217" spans="1:12" x14ac:dyDescent="0.3">
      <c r="A1217" s="28" t="s">
        <v>166</v>
      </c>
      <c r="B1217" s="36" t="s">
        <v>166</v>
      </c>
      <c r="C1217" s="36" t="s">
        <v>1767</v>
      </c>
      <c r="D1217" s="30" t="s">
        <v>166</v>
      </c>
      <c r="E1217" s="37" t="s">
        <v>166</v>
      </c>
      <c r="F1217" s="44" t="s">
        <v>166</v>
      </c>
      <c r="G1217" s="33" t="s">
        <v>166</v>
      </c>
      <c r="H1217" s="33" t="s">
        <v>166</v>
      </c>
      <c r="I1217" s="30"/>
      <c r="J1217" s="18" t="s">
        <v>166</v>
      </c>
      <c r="K1217" s="36" t="s">
        <v>166</v>
      </c>
      <c r="L1217" s="21"/>
    </row>
    <row r="1218" spans="1:12" x14ac:dyDescent="0.3">
      <c r="A1218" s="28" t="s">
        <v>166</v>
      </c>
      <c r="B1218" s="36" t="s">
        <v>166</v>
      </c>
      <c r="C1218" s="36" t="s">
        <v>1767</v>
      </c>
      <c r="D1218" s="30" t="s">
        <v>166</v>
      </c>
      <c r="E1218" s="37" t="s">
        <v>166</v>
      </c>
      <c r="F1218" s="44" t="s">
        <v>166</v>
      </c>
      <c r="G1218" s="33" t="s">
        <v>166</v>
      </c>
      <c r="H1218" s="33" t="s">
        <v>166</v>
      </c>
      <c r="I1218" s="30"/>
      <c r="J1218" s="18" t="s">
        <v>166</v>
      </c>
      <c r="K1218" s="36" t="s">
        <v>166</v>
      </c>
      <c r="L1218" s="21"/>
    </row>
    <row r="1219" spans="1:12" x14ac:dyDescent="0.3">
      <c r="A1219" s="28" t="s">
        <v>166</v>
      </c>
      <c r="B1219" s="36" t="s">
        <v>166</v>
      </c>
      <c r="C1219" s="36" t="s">
        <v>1767</v>
      </c>
      <c r="D1219" s="30" t="s">
        <v>166</v>
      </c>
      <c r="E1219" s="37" t="s">
        <v>166</v>
      </c>
      <c r="F1219" s="44" t="s">
        <v>166</v>
      </c>
      <c r="G1219" s="33" t="s">
        <v>166</v>
      </c>
      <c r="H1219" s="33" t="s">
        <v>166</v>
      </c>
      <c r="I1219" s="30"/>
      <c r="J1219" s="18" t="s">
        <v>166</v>
      </c>
      <c r="K1219" s="36" t="s">
        <v>166</v>
      </c>
      <c r="L1219" s="21"/>
    </row>
    <row r="1220" spans="1:12" x14ac:dyDescent="0.3">
      <c r="A1220" s="28" t="s">
        <v>166</v>
      </c>
      <c r="B1220" s="36" t="s">
        <v>166</v>
      </c>
      <c r="C1220" s="36" t="s">
        <v>1767</v>
      </c>
      <c r="D1220" s="30" t="s">
        <v>166</v>
      </c>
      <c r="E1220" s="37" t="s">
        <v>166</v>
      </c>
      <c r="F1220" s="44" t="s">
        <v>166</v>
      </c>
      <c r="G1220" s="33" t="s">
        <v>166</v>
      </c>
      <c r="H1220" s="33" t="s">
        <v>166</v>
      </c>
      <c r="I1220" s="30"/>
      <c r="J1220" s="18" t="s">
        <v>166</v>
      </c>
      <c r="K1220" s="36" t="s">
        <v>166</v>
      </c>
      <c r="L1220" s="21"/>
    </row>
    <row r="1221" spans="1:12" x14ac:dyDescent="0.3">
      <c r="A1221" s="28" t="s">
        <v>166</v>
      </c>
      <c r="B1221" s="36" t="s">
        <v>166</v>
      </c>
      <c r="C1221" s="36" t="s">
        <v>1767</v>
      </c>
      <c r="D1221" s="30" t="s">
        <v>166</v>
      </c>
      <c r="E1221" s="37" t="s">
        <v>166</v>
      </c>
      <c r="F1221" s="44" t="s">
        <v>166</v>
      </c>
      <c r="G1221" s="33" t="s">
        <v>166</v>
      </c>
      <c r="H1221" s="33" t="s">
        <v>166</v>
      </c>
      <c r="I1221" s="30"/>
      <c r="J1221" s="18" t="s">
        <v>166</v>
      </c>
      <c r="K1221" s="36" t="s">
        <v>166</v>
      </c>
      <c r="L1221" s="21"/>
    </row>
    <row r="1222" spans="1:12" x14ac:dyDescent="0.3">
      <c r="A1222" s="28" t="s">
        <v>166</v>
      </c>
      <c r="B1222" s="36" t="s">
        <v>166</v>
      </c>
      <c r="C1222" s="36" t="s">
        <v>1767</v>
      </c>
      <c r="D1222" s="30" t="s">
        <v>166</v>
      </c>
      <c r="E1222" s="37" t="s">
        <v>166</v>
      </c>
      <c r="F1222" s="44" t="s">
        <v>166</v>
      </c>
      <c r="G1222" s="33" t="s">
        <v>166</v>
      </c>
      <c r="H1222" s="33" t="s">
        <v>166</v>
      </c>
      <c r="I1222" s="30"/>
      <c r="J1222" s="18" t="s">
        <v>166</v>
      </c>
      <c r="K1222" s="36" t="s">
        <v>166</v>
      </c>
      <c r="L1222" s="21"/>
    </row>
    <row r="1223" spans="1:12" x14ac:dyDescent="0.3">
      <c r="A1223" s="28" t="s">
        <v>166</v>
      </c>
      <c r="B1223" s="36" t="s">
        <v>166</v>
      </c>
      <c r="C1223" s="36" t="s">
        <v>1767</v>
      </c>
      <c r="D1223" s="30" t="s">
        <v>166</v>
      </c>
      <c r="E1223" s="37" t="s">
        <v>166</v>
      </c>
      <c r="F1223" s="44" t="s">
        <v>166</v>
      </c>
      <c r="G1223" s="33" t="s">
        <v>166</v>
      </c>
      <c r="H1223" s="33" t="s">
        <v>166</v>
      </c>
      <c r="I1223" s="30"/>
      <c r="J1223" s="18" t="s">
        <v>166</v>
      </c>
      <c r="K1223" s="36" t="s">
        <v>166</v>
      </c>
      <c r="L1223" s="21"/>
    </row>
    <row r="1224" spans="1:12" x14ac:dyDescent="0.3">
      <c r="A1224" s="28" t="s">
        <v>166</v>
      </c>
      <c r="B1224" s="36" t="s">
        <v>166</v>
      </c>
      <c r="C1224" s="36" t="s">
        <v>1767</v>
      </c>
      <c r="D1224" s="30" t="s">
        <v>166</v>
      </c>
      <c r="E1224" s="37" t="s">
        <v>166</v>
      </c>
      <c r="F1224" s="44" t="s">
        <v>166</v>
      </c>
      <c r="G1224" s="33" t="s">
        <v>166</v>
      </c>
      <c r="H1224" s="33" t="s">
        <v>166</v>
      </c>
      <c r="I1224" s="30"/>
      <c r="J1224" s="18" t="s">
        <v>166</v>
      </c>
      <c r="K1224" s="36" t="s">
        <v>166</v>
      </c>
      <c r="L1224" s="21"/>
    </row>
    <row r="1225" spans="1:12" x14ac:dyDescent="0.3">
      <c r="A1225" s="28" t="s">
        <v>166</v>
      </c>
      <c r="B1225" s="36" t="s">
        <v>166</v>
      </c>
      <c r="C1225" s="36" t="s">
        <v>1767</v>
      </c>
      <c r="D1225" s="30" t="s">
        <v>166</v>
      </c>
      <c r="E1225" s="37" t="s">
        <v>166</v>
      </c>
      <c r="F1225" s="44" t="s">
        <v>166</v>
      </c>
      <c r="G1225" s="33" t="s">
        <v>166</v>
      </c>
      <c r="H1225" s="33" t="s">
        <v>166</v>
      </c>
      <c r="I1225" s="30"/>
      <c r="J1225" s="18" t="s">
        <v>166</v>
      </c>
      <c r="K1225" s="36" t="s">
        <v>166</v>
      </c>
      <c r="L1225" s="21"/>
    </row>
    <row r="1226" spans="1:12" x14ac:dyDescent="0.3">
      <c r="A1226" s="28" t="s">
        <v>166</v>
      </c>
      <c r="B1226" s="36" t="s">
        <v>166</v>
      </c>
      <c r="C1226" s="36" t="s">
        <v>1767</v>
      </c>
      <c r="D1226" s="30" t="s">
        <v>166</v>
      </c>
      <c r="E1226" s="37" t="s">
        <v>166</v>
      </c>
      <c r="F1226" s="44" t="s">
        <v>166</v>
      </c>
      <c r="G1226" s="33" t="s">
        <v>166</v>
      </c>
      <c r="H1226" s="33" t="s">
        <v>166</v>
      </c>
      <c r="I1226" s="30"/>
      <c r="J1226" s="18" t="s">
        <v>166</v>
      </c>
      <c r="K1226" s="36" t="s">
        <v>166</v>
      </c>
      <c r="L1226" s="21"/>
    </row>
    <row r="1227" spans="1:12" x14ac:dyDescent="0.3">
      <c r="A1227" s="28" t="s">
        <v>166</v>
      </c>
      <c r="B1227" s="36" t="s">
        <v>166</v>
      </c>
      <c r="C1227" s="36" t="s">
        <v>1767</v>
      </c>
      <c r="D1227" s="30" t="s">
        <v>166</v>
      </c>
      <c r="E1227" s="37" t="s">
        <v>166</v>
      </c>
      <c r="F1227" s="44" t="s">
        <v>166</v>
      </c>
      <c r="G1227" s="33" t="s">
        <v>166</v>
      </c>
      <c r="H1227" s="33" t="s">
        <v>166</v>
      </c>
      <c r="I1227" s="30"/>
      <c r="J1227" s="18" t="s">
        <v>166</v>
      </c>
      <c r="K1227" s="36" t="s">
        <v>166</v>
      </c>
      <c r="L1227" s="21"/>
    </row>
    <row r="1228" spans="1:12" x14ac:dyDescent="0.3">
      <c r="A1228" s="28" t="s">
        <v>166</v>
      </c>
      <c r="B1228" s="36" t="s">
        <v>166</v>
      </c>
      <c r="C1228" s="36" t="s">
        <v>1767</v>
      </c>
      <c r="D1228" s="30" t="s">
        <v>166</v>
      </c>
      <c r="E1228" s="37" t="s">
        <v>166</v>
      </c>
      <c r="F1228" s="44" t="s">
        <v>166</v>
      </c>
      <c r="G1228" s="33" t="s">
        <v>166</v>
      </c>
      <c r="H1228" s="33" t="s">
        <v>166</v>
      </c>
      <c r="I1228" s="30"/>
      <c r="J1228" s="18" t="s">
        <v>166</v>
      </c>
      <c r="K1228" s="36" t="s">
        <v>166</v>
      </c>
      <c r="L1228" s="21"/>
    </row>
    <row r="1229" spans="1:12" x14ac:dyDescent="0.3">
      <c r="A1229" s="28" t="s">
        <v>166</v>
      </c>
      <c r="B1229" s="36" t="s">
        <v>166</v>
      </c>
      <c r="C1229" s="36" t="s">
        <v>1767</v>
      </c>
      <c r="D1229" s="30" t="s">
        <v>166</v>
      </c>
      <c r="E1229" s="37" t="s">
        <v>166</v>
      </c>
      <c r="F1229" s="44" t="s">
        <v>166</v>
      </c>
      <c r="G1229" s="33" t="s">
        <v>166</v>
      </c>
      <c r="H1229" s="33" t="s">
        <v>166</v>
      </c>
      <c r="I1229" s="30"/>
      <c r="J1229" s="18" t="s">
        <v>166</v>
      </c>
      <c r="K1229" s="36" t="s">
        <v>166</v>
      </c>
      <c r="L1229" s="21"/>
    </row>
    <row r="1230" spans="1:12" x14ac:dyDescent="0.3">
      <c r="A1230" s="28" t="s">
        <v>166</v>
      </c>
      <c r="B1230" s="36" t="s">
        <v>166</v>
      </c>
      <c r="C1230" s="36" t="s">
        <v>1767</v>
      </c>
      <c r="D1230" s="30" t="s">
        <v>166</v>
      </c>
      <c r="E1230" s="37" t="s">
        <v>166</v>
      </c>
      <c r="F1230" s="44" t="s">
        <v>166</v>
      </c>
      <c r="G1230" s="33" t="s">
        <v>166</v>
      </c>
      <c r="H1230" s="33" t="s">
        <v>166</v>
      </c>
      <c r="I1230" s="30"/>
      <c r="J1230" s="18" t="s">
        <v>166</v>
      </c>
      <c r="K1230" s="36" t="s">
        <v>166</v>
      </c>
      <c r="L1230" s="21"/>
    </row>
    <row r="1231" spans="1:12" x14ac:dyDescent="0.3">
      <c r="A1231" s="28" t="s">
        <v>166</v>
      </c>
      <c r="B1231" s="36" t="s">
        <v>166</v>
      </c>
      <c r="C1231" s="36" t="s">
        <v>1767</v>
      </c>
      <c r="D1231" s="30" t="s">
        <v>166</v>
      </c>
      <c r="E1231" s="37" t="s">
        <v>166</v>
      </c>
      <c r="F1231" s="44" t="s">
        <v>166</v>
      </c>
      <c r="G1231" s="33" t="s">
        <v>166</v>
      </c>
      <c r="H1231" s="33" t="s">
        <v>166</v>
      </c>
      <c r="I1231" s="30"/>
      <c r="J1231" s="18" t="s">
        <v>166</v>
      </c>
      <c r="K1231" s="36" t="s">
        <v>166</v>
      </c>
      <c r="L1231" s="21"/>
    </row>
    <row r="1232" spans="1:12" x14ac:dyDescent="0.3">
      <c r="A1232" s="28" t="s">
        <v>166</v>
      </c>
      <c r="B1232" s="36" t="s">
        <v>166</v>
      </c>
      <c r="C1232" s="36" t="s">
        <v>1767</v>
      </c>
      <c r="D1232" s="30" t="s">
        <v>166</v>
      </c>
      <c r="E1232" s="37" t="s">
        <v>166</v>
      </c>
      <c r="F1232" s="44" t="s">
        <v>166</v>
      </c>
      <c r="G1232" s="33" t="s">
        <v>166</v>
      </c>
      <c r="H1232" s="33" t="s">
        <v>166</v>
      </c>
      <c r="I1232" s="30"/>
      <c r="J1232" s="18" t="s">
        <v>166</v>
      </c>
      <c r="K1232" s="36" t="s">
        <v>166</v>
      </c>
      <c r="L1232" s="21"/>
    </row>
    <row r="1233" spans="1:12" x14ac:dyDescent="0.3">
      <c r="A1233" s="28" t="s">
        <v>166</v>
      </c>
      <c r="B1233" s="36" t="s">
        <v>166</v>
      </c>
      <c r="C1233" s="36" t="s">
        <v>1767</v>
      </c>
      <c r="D1233" s="30" t="s">
        <v>166</v>
      </c>
      <c r="E1233" s="37" t="s">
        <v>166</v>
      </c>
      <c r="F1233" s="44" t="s">
        <v>166</v>
      </c>
      <c r="G1233" s="33" t="s">
        <v>166</v>
      </c>
      <c r="H1233" s="33" t="s">
        <v>166</v>
      </c>
      <c r="I1233" s="30"/>
      <c r="J1233" s="18" t="s">
        <v>166</v>
      </c>
      <c r="K1233" s="36" t="s">
        <v>166</v>
      </c>
      <c r="L1233" s="21"/>
    </row>
    <row r="1234" spans="1:12" x14ac:dyDescent="0.3">
      <c r="A1234" s="28" t="s">
        <v>166</v>
      </c>
      <c r="B1234" s="36" t="s">
        <v>166</v>
      </c>
      <c r="C1234" s="36" t="s">
        <v>1767</v>
      </c>
      <c r="D1234" s="30" t="s">
        <v>166</v>
      </c>
      <c r="E1234" s="37" t="s">
        <v>166</v>
      </c>
      <c r="F1234" s="44" t="s">
        <v>166</v>
      </c>
      <c r="G1234" s="33" t="s">
        <v>166</v>
      </c>
      <c r="H1234" s="33" t="s">
        <v>166</v>
      </c>
      <c r="I1234" s="30"/>
      <c r="J1234" s="18" t="s">
        <v>166</v>
      </c>
      <c r="K1234" s="36" t="s">
        <v>166</v>
      </c>
      <c r="L1234" s="21"/>
    </row>
    <row r="1235" spans="1:12" x14ac:dyDescent="0.3">
      <c r="A1235" s="28" t="s">
        <v>166</v>
      </c>
      <c r="B1235" s="36" t="s">
        <v>166</v>
      </c>
      <c r="C1235" s="36" t="s">
        <v>1767</v>
      </c>
      <c r="D1235" s="30" t="s">
        <v>166</v>
      </c>
      <c r="E1235" s="37" t="s">
        <v>166</v>
      </c>
      <c r="F1235" s="44" t="s">
        <v>166</v>
      </c>
      <c r="G1235" s="33" t="s">
        <v>166</v>
      </c>
      <c r="H1235" s="33" t="s">
        <v>166</v>
      </c>
      <c r="I1235" s="30"/>
      <c r="J1235" s="18" t="s">
        <v>166</v>
      </c>
      <c r="K1235" s="36" t="s">
        <v>166</v>
      </c>
      <c r="L1235" s="21"/>
    </row>
    <row r="1236" spans="1:12" x14ac:dyDescent="0.3">
      <c r="A1236" s="28" t="s">
        <v>166</v>
      </c>
      <c r="B1236" s="36" t="s">
        <v>166</v>
      </c>
      <c r="C1236" s="36" t="s">
        <v>1767</v>
      </c>
      <c r="D1236" s="30" t="s">
        <v>166</v>
      </c>
      <c r="E1236" s="37" t="s">
        <v>166</v>
      </c>
      <c r="F1236" s="44" t="s">
        <v>166</v>
      </c>
      <c r="G1236" s="33" t="s">
        <v>166</v>
      </c>
      <c r="H1236" s="33" t="s">
        <v>166</v>
      </c>
      <c r="I1236" s="30"/>
      <c r="J1236" s="18" t="s">
        <v>166</v>
      </c>
      <c r="K1236" s="36" t="s">
        <v>166</v>
      </c>
      <c r="L1236" s="21"/>
    </row>
    <row r="1237" spans="1:12" x14ac:dyDescent="0.3">
      <c r="A1237" s="28" t="s">
        <v>166</v>
      </c>
      <c r="B1237" s="36" t="s">
        <v>166</v>
      </c>
      <c r="C1237" s="36" t="s">
        <v>1767</v>
      </c>
      <c r="D1237" s="30" t="s">
        <v>166</v>
      </c>
      <c r="E1237" s="37" t="s">
        <v>166</v>
      </c>
      <c r="F1237" s="44" t="s">
        <v>166</v>
      </c>
      <c r="G1237" s="33" t="s">
        <v>166</v>
      </c>
      <c r="H1237" s="33" t="s">
        <v>166</v>
      </c>
      <c r="I1237" s="30"/>
      <c r="J1237" s="18" t="s">
        <v>166</v>
      </c>
      <c r="K1237" s="36" t="s">
        <v>166</v>
      </c>
      <c r="L1237" s="21"/>
    </row>
    <row r="1238" spans="1:12" x14ac:dyDescent="0.3">
      <c r="A1238" s="28" t="s">
        <v>166</v>
      </c>
      <c r="B1238" s="36" t="s">
        <v>166</v>
      </c>
      <c r="C1238" s="36" t="s">
        <v>1767</v>
      </c>
      <c r="D1238" s="30" t="s">
        <v>166</v>
      </c>
      <c r="E1238" s="37" t="s">
        <v>166</v>
      </c>
      <c r="F1238" s="44" t="s">
        <v>166</v>
      </c>
      <c r="G1238" s="33" t="s">
        <v>166</v>
      </c>
      <c r="H1238" s="33" t="s">
        <v>166</v>
      </c>
      <c r="I1238" s="30"/>
      <c r="J1238" s="18" t="s">
        <v>166</v>
      </c>
      <c r="K1238" s="36" t="s">
        <v>166</v>
      </c>
      <c r="L1238" s="21"/>
    </row>
    <row r="1239" spans="1:12" x14ac:dyDescent="0.3">
      <c r="A1239" s="28" t="s">
        <v>166</v>
      </c>
      <c r="B1239" s="36" t="s">
        <v>166</v>
      </c>
      <c r="C1239" s="36" t="s">
        <v>1767</v>
      </c>
      <c r="D1239" s="30" t="s">
        <v>166</v>
      </c>
      <c r="E1239" s="37" t="s">
        <v>166</v>
      </c>
      <c r="F1239" s="44" t="s">
        <v>166</v>
      </c>
      <c r="G1239" s="33" t="s">
        <v>166</v>
      </c>
      <c r="H1239" s="33" t="s">
        <v>166</v>
      </c>
      <c r="I1239" s="30"/>
      <c r="J1239" s="18" t="s">
        <v>166</v>
      </c>
      <c r="K1239" s="36" t="s">
        <v>166</v>
      </c>
      <c r="L1239" s="21"/>
    </row>
    <row r="1240" spans="1:12" x14ac:dyDescent="0.3">
      <c r="A1240" s="28" t="s">
        <v>166</v>
      </c>
      <c r="B1240" s="36" t="s">
        <v>166</v>
      </c>
      <c r="C1240" s="36" t="s">
        <v>1767</v>
      </c>
      <c r="D1240" s="30" t="s">
        <v>166</v>
      </c>
      <c r="E1240" s="37" t="s">
        <v>166</v>
      </c>
      <c r="F1240" s="44" t="s">
        <v>166</v>
      </c>
      <c r="G1240" s="33" t="s">
        <v>166</v>
      </c>
      <c r="H1240" s="33" t="s">
        <v>166</v>
      </c>
      <c r="I1240" s="30"/>
      <c r="J1240" s="18" t="s">
        <v>166</v>
      </c>
      <c r="K1240" s="36" t="s">
        <v>166</v>
      </c>
      <c r="L1240" s="21"/>
    </row>
    <row r="1241" spans="1:12" x14ac:dyDescent="0.3">
      <c r="A1241" s="28" t="s">
        <v>166</v>
      </c>
      <c r="B1241" s="36" t="s">
        <v>166</v>
      </c>
      <c r="C1241" s="36" t="s">
        <v>1767</v>
      </c>
      <c r="D1241" s="30" t="s">
        <v>166</v>
      </c>
      <c r="E1241" s="37" t="s">
        <v>166</v>
      </c>
      <c r="F1241" s="44" t="s">
        <v>166</v>
      </c>
      <c r="G1241" s="33" t="s">
        <v>166</v>
      </c>
      <c r="H1241" s="33" t="s">
        <v>166</v>
      </c>
      <c r="I1241" s="30"/>
      <c r="J1241" s="18" t="s">
        <v>166</v>
      </c>
      <c r="K1241" s="36" t="s">
        <v>166</v>
      </c>
      <c r="L1241" s="21"/>
    </row>
    <row r="1242" spans="1:12" x14ac:dyDescent="0.3">
      <c r="A1242" s="28" t="s">
        <v>166</v>
      </c>
      <c r="B1242" s="36" t="s">
        <v>166</v>
      </c>
      <c r="C1242" s="36" t="s">
        <v>1767</v>
      </c>
      <c r="D1242" s="30" t="s">
        <v>166</v>
      </c>
      <c r="E1242" s="37" t="s">
        <v>166</v>
      </c>
      <c r="F1242" s="44" t="s">
        <v>166</v>
      </c>
      <c r="G1242" s="33" t="s">
        <v>166</v>
      </c>
      <c r="H1242" s="33" t="s">
        <v>166</v>
      </c>
      <c r="I1242" s="30"/>
      <c r="J1242" s="18" t="s">
        <v>166</v>
      </c>
      <c r="K1242" s="36" t="s">
        <v>166</v>
      </c>
      <c r="L1242" s="21"/>
    </row>
    <row r="1243" spans="1:12" x14ac:dyDescent="0.3">
      <c r="A1243" s="28" t="s">
        <v>166</v>
      </c>
      <c r="B1243" s="36" t="s">
        <v>166</v>
      </c>
      <c r="C1243" s="36" t="s">
        <v>1767</v>
      </c>
      <c r="D1243" s="30" t="s">
        <v>166</v>
      </c>
      <c r="E1243" s="37" t="s">
        <v>166</v>
      </c>
      <c r="F1243" s="44" t="s">
        <v>166</v>
      </c>
      <c r="G1243" s="33" t="s">
        <v>166</v>
      </c>
      <c r="H1243" s="33" t="s">
        <v>166</v>
      </c>
      <c r="I1243" s="30"/>
      <c r="J1243" s="18" t="s">
        <v>166</v>
      </c>
      <c r="K1243" s="36" t="s">
        <v>166</v>
      </c>
      <c r="L1243" s="21"/>
    </row>
    <row r="1244" spans="1:12" x14ac:dyDescent="0.3">
      <c r="A1244" s="28" t="s">
        <v>166</v>
      </c>
      <c r="B1244" s="36" t="s">
        <v>166</v>
      </c>
      <c r="C1244" s="36" t="s">
        <v>1767</v>
      </c>
      <c r="D1244" s="30" t="s">
        <v>166</v>
      </c>
      <c r="E1244" s="37" t="s">
        <v>166</v>
      </c>
      <c r="F1244" s="44" t="s">
        <v>166</v>
      </c>
      <c r="G1244" s="33" t="s">
        <v>166</v>
      </c>
      <c r="H1244" s="33" t="s">
        <v>166</v>
      </c>
      <c r="I1244" s="30"/>
      <c r="J1244" s="18" t="s">
        <v>166</v>
      </c>
      <c r="K1244" s="36" t="s">
        <v>166</v>
      </c>
      <c r="L1244" s="21"/>
    </row>
    <row r="1245" spans="1:12" x14ac:dyDescent="0.3">
      <c r="A1245" s="28" t="s">
        <v>166</v>
      </c>
      <c r="B1245" s="36" t="s">
        <v>166</v>
      </c>
      <c r="C1245" s="36" t="s">
        <v>1767</v>
      </c>
      <c r="D1245" s="30" t="s">
        <v>166</v>
      </c>
      <c r="E1245" s="37" t="s">
        <v>166</v>
      </c>
      <c r="F1245" s="44" t="s">
        <v>166</v>
      </c>
      <c r="G1245" s="33" t="s">
        <v>166</v>
      </c>
      <c r="H1245" s="33" t="s">
        <v>166</v>
      </c>
      <c r="I1245" s="30"/>
      <c r="J1245" s="18" t="s">
        <v>166</v>
      </c>
      <c r="K1245" s="36" t="s">
        <v>166</v>
      </c>
      <c r="L1245" s="21"/>
    </row>
    <row r="1246" spans="1:12" x14ac:dyDescent="0.3">
      <c r="A1246" s="28" t="s">
        <v>166</v>
      </c>
      <c r="B1246" s="36" t="s">
        <v>166</v>
      </c>
      <c r="C1246" s="36" t="s">
        <v>1767</v>
      </c>
      <c r="D1246" s="30" t="s">
        <v>166</v>
      </c>
      <c r="E1246" s="37" t="s">
        <v>166</v>
      </c>
      <c r="F1246" s="44" t="s">
        <v>166</v>
      </c>
      <c r="G1246" s="33" t="s">
        <v>166</v>
      </c>
      <c r="H1246" s="33" t="s">
        <v>166</v>
      </c>
      <c r="I1246" s="30"/>
      <c r="J1246" s="18" t="s">
        <v>166</v>
      </c>
      <c r="K1246" s="36" t="s">
        <v>166</v>
      </c>
      <c r="L1246" s="21"/>
    </row>
    <row r="1247" spans="1:12" x14ac:dyDescent="0.3">
      <c r="A1247" s="28" t="s">
        <v>166</v>
      </c>
      <c r="B1247" s="36" t="s">
        <v>166</v>
      </c>
      <c r="C1247" s="36" t="s">
        <v>1767</v>
      </c>
      <c r="D1247" s="30" t="s">
        <v>166</v>
      </c>
      <c r="E1247" s="37" t="s">
        <v>166</v>
      </c>
      <c r="F1247" s="44" t="s">
        <v>166</v>
      </c>
      <c r="G1247" s="33" t="s">
        <v>166</v>
      </c>
      <c r="H1247" s="33" t="s">
        <v>166</v>
      </c>
      <c r="I1247" s="30"/>
      <c r="J1247" s="18" t="s">
        <v>166</v>
      </c>
      <c r="K1247" s="36" t="s">
        <v>166</v>
      </c>
      <c r="L1247" s="21"/>
    </row>
    <row r="1248" spans="1:12" x14ac:dyDescent="0.3">
      <c r="A1248" s="28" t="s">
        <v>166</v>
      </c>
      <c r="B1248" s="36" t="s">
        <v>166</v>
      </c>
      <c r="C1248" s="36" t="s">
        <v>1767</v>
      </c>
      <c r="D1248" s="30" t="s">
        <v>166</v>
      </c>
      <c r="E1248" s="37" t="s">
        <v>166</v>
      </c>
      <c r="F1248" s="44" t="s">
        <v>166</v>
      </c>
      <c r="G1248" s="33" t="s">
        <v>166</v>
      </c>
      <c r="H1248" s="33" t="s">
        <v>166</v>
      </c>
      <c r="I1248" s="30"/>
      <c r="J1248" s="18" t="s">
        <v>166</v>
      </c>
      <c r="K1248" s="36" t="s">
        <v>166</v>
      </c>
      <c r="L1248" s="21"/>
    </row>
    <row r="1249" spans="1:12" x14ac:dyDescent="0.3">
      <c r="A1249" s="28" t="s">
        <v>166</v>
      </c>
      <c r="B1249" s="36" t="s">
        <v>166</v>
      </c>
      <c r="C1249" s="36" t="s">
        <v>1767</v>
      </c>
      <c r="D1249" s="30" t="s">
        <v>166</v>
      </c>
      <c r="E1249" s="37" t="s">
        <v>166</v>
      </c>
      <c r="F1249" s="44" t="s">
        <v>166</v>
      </c>
      <c r="G1249" s="33" t="s">
        <v>166</v>
      </c>
      <c r="H1249" s="33" t="s">
        <v>166</v>
      </c>
      <c r="I1249" s="30"/>
      <c r="J1249" s="18" t="s">
        <v>166</v>
      </c>
      <c r="K1249" s="36" t="s">
        <v>166</v>
      </c>
      <c r="L1249" s="21"/>
    </row>
    <row r="1250" spans="1:12" x14ac:dyDescent="0.3">
      <c r="A1250" s="28" t="s">
        <v>166</v>
      </c>
      <c r="B1250" s="36" t="s">
        <v>166</v>
      </c>
      <c r="C1250" s="36" t="s">
        <v>1767</v>
      </c>
      <c r="D1250" s="30" t="s">
        <v>166</v>
      </c>
      <c r="E1250" s="37" t="s">
        <v>166</v>
      </c>
      <c r="F1250" s="44" t="s">
        <v>166</v>
      </c>
      <c r="G1250" s="33" t="s">
        <v>166</v>
      </c>
      <c r="H1250" s="33" t="s">
        <v>166</v>
      </c>
      <c r="I1250" s="30"/>
      <c r="J1250" s="18" t="s">
        <v>166</v>
      </c>
      <c r="K1250" s="36" t="s">
        <v>166</v>
      </c>
      <c r="L1250" s="21"/>
    </row>
    <row r="1251" spans="1:12" x14ac:dyDescent="0.3">
      <c r="A1251" s="28" t="s">
        <v>166</v>
      </c>
      <c r="B1251" s="36" t="s">
        <v>166</v>
      </c>
      <c r="C1251" s="36" t="s">
        <v>1767</v>
      </c>
      <c r="D1251" s="30" t="s">
        <v>166</v>
      </c>
      <c r="E1251" s="37" t="s">
        <v>166</v>
      </c>
      <c r="F1251" s="44" t="s">
        <v>166</v>
      </c>
      <c r="G1251" s="33" t="s">
        <v>166</v>
      </c>
      <c r="H1251" s="33" t="s">
        <v>166</v>
      </c>
      <c r="I1251" s="30"/>
      <c r="J1251" s="18" t="s">
        <v>166</v>
      </c>
      <c r="K1251" s="36" t="s">
        <v>166</v>
      </c>
      <c r="L1251" s="21"/>
    </row>
    <row r="1252" spans="1:12" x14ac:dyDescent="0.3">
      <c r="A1252" s="28" t="s">
        <v>166</v>
      </c>
      <c r="B1252" s="36" t="s">
        <v>166</v>
      </c>
      <c r="C1252" s="36" t="s">
        <v>1767</v>
      </c>
      <c r="D1252" s="30" t="s">
        <v>166</v>
      </c>
      <c r="E1252" s="37" t="s">
        <v>166</v>
      </c>
      <c r="F1252" s="44" t="s">
        <v>166</v>
      </c>
      <c r="G1252" s="33" t="s">
        <v>166</v>
      </c>
      <c r="H1252" s="33" t="s">
        <v>166</v>
      </c>
      <c r="I1252" s="30"/>
      <c r="J1252" s="18" t="s">
        <v>166</v>
      </c>
      <c r="K1252" s="36" t="s">
        <v>166</v>
      </c>
      <c r="L1252" s="21"/>
    </row>
    <row r="1253" spans="1:12" x14ac:dyDescent="0.3">
      <c r="A1253" s="28" t="s">
        <v>166</v>
      </c>
      <c r="B1253" s="36" t="s">
        <v>166</v>
      </c>
      <c r="C1253" s="36" t="s">
        <v>1767</v>
      </c>
      <c r="D1253" s="30" t="s">
        <v>166</v>
      </c>
      <c r="E1253" s="37" t="s">
        <v>166</v>
      </c>
      <c r="F1253" s="44" t="s">
        <v>166</v>
      </c>
      <c r="G1253" s="33" t="s">
        <v>166</v>
      </c>
      <c r="H1253" s="33" t="s">
        <v>166</v>
      </c>
      <c r="I1253" s="30"/>
      <c r="J1253" s="18" t="s">
        <v>166</v>
      </c>
      <c r="K1253" s="36" t="s">
        <v>166</v>
      </c>
      <c r="L1253" s="21"/>
    </row>
    <row r="1254" spans="1:12" x14ac:dyDescent="0.3">
      <c r="A1254" s="28" t="s">
        <v>166</v>
      </c>
      <c r="B1254" s="36" t="s">
        <v>166</v>
      </c>
      <c r="C1254" s="36" t="s">
        <v>1767</v>
      </c>
      <c r="D1254" s="30" t="s">
        <v>166</v>
      </c>
      <c r="E1254" s="37" t="s">
        <v>166</v>
      </c>
      <c r="F1254" s="44" t="s">
        <v>166</v>
      </c>
      <c r="G1254" s="33" t="s">
        <v>166</v>
      </c>
      <c r="H1254" s="33" t="s">
        <v>166</v>
      </c>
      <c r="I1254" s="30"/>
      <c r="J1254" s="18" t="s">
        <v>166</v>
      </c>
      <c r="K1254" s="36" t="s">
        <v>166</v>
      </c>
      <c r="L1254" s="21"/>
    </row>
    <row r="1255" spans="1:12" x14ac:dyDescent="0.3">
      <c r="A1255" s="28" t="s">
        <v>166</v>
      </c>
      <c r="B1255" s="36" t="s">
        <v>166</v>
      </c>
      <c r="C1255" s="36" t="s">
        <v>1767</v>
      </c>
      <c r="D1255" s="30" t="s">
        <v>166</v>
      </c>
      <c r="E1255" s="37" t="s">
        <v>166</v>
      </c>
      <c r="F1255" s="44" t="s">
        <v>166</v>
      </c>
      <c r="G1255" s="33" t="s">
        <v>166</v>
      </c>
      <c r="H1255" s="33" t="s">
        <v>166</v>
      </c>
      <c r="I1255" s="30"/>
      <c r="J1255" s="18" t="s">
        <v>166</v>
      </c>
      <c r="K1255" s="36" t="s">
        <v>166</v>
      </c>
      <c r="L1255" s="21"/>
    </row>
    <row r="1256" spans="1:12" x14ac:dyDescent="0.3">
      <c r="A1256" s="28" t="s">
        <v>166</v>
      </c>
      <c r="B1256" s="36" t="s">
        <v>166</v>
      </c>
      <c r="C1256" s="36" t="s">
        <v>1767</v>
      </c>
      <c r="D1256" s="30" t="s">
        <v>166</v>
      </c>
      <c r="E1256" s="37" t="s">
        <v>166</v>
      </c>
      <c r="F1256" s="44" t="s">
        <v>166</v>
      </c>
      <c r="G1256" s="33" t="s">
        <v>166</v>
      </c>
      <c r="H1256" s="33" t="s">
        <v>166</v>
      </c>
      <c r="I1256" s="30"/>
      <c r="J1256" s="18" t="s">
        <v>166</v>
      </c>
      <c r="K1256" s="36" t="s">
        <v>166</v>
      </c>
      <c r="L1256" s="21"/>
    </row>
    <row r="1257" spans="1:12" x14ac:dyDescent="0.3">
      <c r="A1257" s="28" t="s">
        <v>166</v>
      </c>
      <c r="B1257" s="36" t="s">
        <v>166</v>
      </c>
      <c r="C1257" s="36" t="s">
        <v>1767</v>
      </c>
      <c r="D1257" s="30" t="s">
        <v>166</v>
      </c>
      <c r="E1257" s="37" t="s">
        <v>166</v>
      </c>
      <c r="F1257" s="44" t="s">
        <v>166</v>
      </c>
      <c r="G1257" s="33" t="s">
        <v>166</v>
      </c>
      <c r="H1257" s="33" t="s">
        <v>166</v>
      </c>
      <c r="I1257" s="30"/>
      <c r="J1257" s="18" t="s">
        <v>166</v>
      </c>
      <c r="K1257" s="36" t="s">
        <v>166</v>
      </c>
      <c r="L1257" s="21"/>
    </row>
    <row r="1258" spans="1:12" x14ac:dyDescent="0.3">
      <c r="A1258" s="28" t="s">
        <v>166</v>
      </c>
      <c r="B1258" s="36" t="s">
        <v>166</v>
      </c>
      <c r="C1258" s="36" t="s">
        <v>1767</v>
      </c>
      <c r="D1258" s="30" t="s">
        <v>166</v>
      </c>
      <c r="E1258" s="37" t="s">
        <v>166</v>
      </c>
      <c r="F1258" s="44" t="s">
        <v>166</v>
      </c>
      <c r="G1258" s="33" t="s">
        <v>166</v>
      </c>
      <c r="H1258" s="33" t="s">
        <v>166</v>
      </c>
      <c r="I1258" s="30"/>
      <c r="J1258" s="18" t="s">
        <v>166</v>
      </c>
      <c r="K1258" s="36" t="s">
        <v>166</v>
      </c>
      <c r="L1258" s="21"/>
    </row>
    <row r="1259" spans="1:12" x14ac:dyDescent="0.3">
      <c r="A1259" s="28" t="s">
        <v>166</v>
      </c>
      <c r="B1259" s="36" t="s">
        <v>166</v>
      </c>
      <c r="C1259" s="36" t="s">
        <v>1767</v>
      </c>
      <c r="D1259" s="30" t="s">
        <v>166</v>
      </c>
      <c r="E1259" s="37" t="s">
        <v>166</v>
      </c>
      <c r="F1259" s="44" t="s">
        <v>166</v>
      </c>
      <c r="G1259" s="33" t="s">
        <v>166</v>
      </c>
      <c r="H1259" s="33" t="s">
        <v>166</v>
      </c>
      <c r="I1259" s="30"/>
      <c r="J1259" s="18" t="s">
        <v>166</v>
      </c>
      <c r="K1259" s="36" t="s">
        <v>166</v>
      </c>
      <c r="L1259" s="21"/>
    </row>
    <row r="1260" spans="1:12" x14ac:dyDescent="0.3">
      <c r="A1260" s="28" t="s">
        <v>166</v>
      </c>
      <c r="B1260" s="36" t="s">
        <v>166</v>
      </c>
      <c r="C1260" s="36" t="s">
        <v>1767</v>
      </c>
      <c r="D1260" s="30" t="s">
        <v>166</v>
      </c>
      <c r="E1260" s="37" t="s">
        <v>166</v>
      </c>
      <c r="F1260" s="44" t="s">
        <v>166</v>
      </c>
      <c r="G1260" s="33" t="s">
        <v>166</v>
      </c>
      <c r="H1260" s="33" t="s">
        <v>166</v>
      </c>
      <c r="I1260" s="30"/>
      <c r="J1260" s="18" t="s">
        <v>166</v>
      </c>
      <c r="K1260" s="36" t="s">
        <v>166</v>
      </c>
      <c r="L1260" s="21"/>
    </row>
    <row r="1261" spans="1:12" x14ac:dyDescent="0.3">
      <c r="A1261" s="28" t="s">
        <v>166</v>
      </c>
      <c r="B1261" s="36" t="s">
        <v>166</v>
      </c>
      <c r="C1261" s="36" t="s">
        <v>1767</v>
      </c>
      <c r="D1261" s="30" t="s">
        <v>166</v>
      </c>
      <c r="E1261" s="37" t="s">
        <v>166</v>
      </c>
      <c r="F1261" s="44" t="s">
        <v>166</v>
      </c>
      <c r="G1261" s="33" t="s">
        <v>166</v>
      </c>
      <c r="H1261" s="33" t="s">
        <v>166</v>
      </c>
      <c r="I1261" s="30"/>
      <c r="J1261" s="18" t="s">
        <v>166</v>
      </c>
      <c r="K1261" s="36" t="s">
        <v>166</v>
      </c>
      <c r="L1261" s="21"/>
    </row>
    <row r="1262" spans="1:12" x14ac:dyDescent="0.3">
      <c r="A1262" s="28" t="s">
        <v>166</v>
      </c>
      <c r="B1262" s="36" t="s">
        <v>166</v>
      </c>
      <c r="C1262" s="36" t="s">
        <v>1767</v>
      </c>
      <c r="D1262" s="30" t="s">
        <v>166</v>
      </c>
      <c r="E1262" s="37" t="s">
        <v>166</v>
      </c>
      <c r="F1262" s="44" t="s">
        <v>166</v>
      </c>
      <c r="G1262" s="33" t="s">
        <v>166</v>
      </c>
      <c r="H1262" s="33" t="s">
        <v>166</v>
      </c>
      <c r="I1262" s="30"/>
      <c r="J1262" s="18" t="s">
        <v>166</v>
      </c>
      <c r="K1262" s="36" t="s">
        <v>166</v>
      </c>
      <c r="L1262" s="21"/>
    </row>
    <row r="1263" spans="1:12" x14ac:dyDescent="0.3">
      <c r="A1263" s="28" t="s">
        <v>166</v>
      </c>
      <c r="B1263" s="36" t="s">
        <v>166</v>
      </c>
      <c r="C1263" s="36" t="s">
        <v>1767</v>
      </c>
      <c r="D1263" s="30" t="s">
        <v>166</v>
      </c>
      <c r="E1263" s="37" t="s">
        <v>166</v>
      </c>
      <c r="F1263" s="44" t="s">
        <v>166</v>
      </c>
      <c r="G1263" s="33" t="s">
        <v>166</v>
      </c>
      <c r="H1263" s="33" t="s">
        <v>166</v>
      </c>
      <c r="I1263" s="30"/>
      <c r="J1263" s="18" t="s">
        <v>166</v>
      </c>
      <c r="K1263" s="36" t="s">
        <v>166</v>
      </c>
      <c r="L1263" s="21"/>
    </row>
    <row r="1264" spans="1:12" x14ac:dyDescent="0.3">
      <c r="A1264" s="28" t="s">
        <v>166</v>
      </c>
      <c r="B1264" s="36" t="s">
        <v>166</v>
      </c>
      <c r="C1264" s="36" t="s">
        <v>1767</v>
      </c>
      <c r="D1264" s="30" t="s">
        <v>166</v>
      </c>
      <c r="E1264" s="37" t="s">
        <v>166</v>
      </c>
      <c r="F1264" s="44" t="s">
        <v>166</v>
      </c>
      <c r="G1264" s="33" t="s">
        <v>166</v>
      </c>
      <c r="H1264" s="33" t="s">
        <v>166</v>
      </c>
      <c r="I1264" s="30"/>
      <c r="J1264" s="18" t="s">
        <v>166</v>
      </c>
      <c r="K1264" s="36" t="s">
        <v>166</v>
      </c>
      <c r="L1264" s="21"/>
    </row>
    <row r="1265" spans="1:12" x14ac:dyDescent="0.3">
      <c r="A1265" s="28" t="s">
        <v>166</v>
      </c>
      <c r="B1265" s="36" t="s">
        <v>166</v>
      </c>
      <c r="C1265" s="36" t="s">
        <v>1767</v>
      </c>
      <c r="D1265" s="30" t="s">
        <v>166</v>
      </c>
      <c r="E1265" s="37" t="s">
        <v>166</v>
      </c>
      <c r="F1265" s="44" t="s">
        <v>166</v>
      </c>
      <c r="G1265" s="33" t="s">
        <v>166</v>
      </c>
      <c r="H1265" s="33" t="s">
        <v>166</v>
      </c>
      <c r="I1265" s="30"/>
      <c r="J1265" s="18" t="s">
        <v>166</v>
      </c>
      <c r="K1265" s="36" t="s">
        <v>166</v>
      </c>
      <c r="L1265" s="21"/>
    </row>
    <row r="1266" spans="1:12" x14ac:dyDescent="0.3">
      <c r="A1266" s="28" t="s">
        <v>166</v>
      </c>
      <c r="B1266" s="36" t="s">
        <v>166</v>
      </c>
      <c r="C1266" s="36" t="s">
        <v>1767</v>
      </c>
      <c r="D1266" s="30" t="s">
        <v>166</v>
      </c>
      <c r="E1266" s="37" t="s">
        <v>166</v>
      </c>
      <c r="F1266" s="44" t="s">
        <v>166</v>
      </c>
      <c r="G1266" s="33" t="s">
        <v>166</v>
      </c>
      <c r="H1266" s="33" t="s">
        <v>166</v>
      </c>
      <c r="I1266" s="30"/>
      <c r="J1266" s="18" t="s">
        <v>166</v>
      </c>
      <c r="K1266" s="36" t="s">
        <v>166</v>
      </c>
      <c r="L1266" s="21"/>
    </row>
    <row r="1267" spans="1:12" x14ac:dyDescent="0.3">
      <c r="A1267" s="28" t="s">
        <v>166</v>
      </c>
      <c r="B1267" s="36" t="s">
        <v>166</v>
      </c>
      <c r="C1267" s="36" t="s">
        <v>1767</v>
      </c>
      <c r="D1267" s="30" t="s">
        <v>166</v>
      </c>
      <c r="E1267" s="37" t="s">
        <v>166</v>
      </c>
      <c r="F1267" s="44" t="s">
        <v>166</v>
      </c>
      <c r="G1267" s="33" t="s">
        <v>166</v>
      </c>
      <c r="H1267" s="33" t="s">
        <v>166</v>
      </c>
      <c r="I1267" s="30"/>
      <c r="J1267" s="18" t="s">
        <v>166</v>
      </c>
      <c r="K1267" s="36" t="s">
        <v>166</v>
      </c>
      <c r="L1267" s="21"/>
    </row>
    <row r="1268" spans="1:12" x14ac:dyDescent="0.3">
      <c r="A1268" s="28" t="s">
        <v>166</v>
      </c>
      <c r="B1268" s="36" t="s">
        <v>166</v>
      </c>
      <c r="C1268" s="36" t="s">
        <v>1767</v>
      </c>
      <c r="D1268" s="30" t="s">
        <v>166</v>
      </c>
      <c r="E1268" s="37" t="s">
        <v>166</v>
      </c>
      <c r="F1268" s="44" t="s">
        <v>166</v>
      </c>
      <c r="G1268" s="33" t="s">
        <v>166</v>
      </c>
      <c r="H1268" s="33" t="s">
        <v>166</v>
      </c>
      <c r="I1268" s="30"/>
      <c r="J1268" s="18" t="s">
        <v>166</v>
      </c>
      <c r="K1268" s="36" t="s">
        <v>166</v>
      </c>
      <c r="L1268" s="21"/>
    </row>
    <row r="1269" spans="1:12" x14ac:dyDescent="0.3">
      <c r="A1269" s="28" t="s">
        <v>166</v>
      </c>
      <c r="B1269" s="36" t="s">
        <v>166</v>
      </c>
      <c r="C1269" s="36" t="s">
        <v>1767</v>
      </c>
      <c r="D1269" s="30" t="s">
        <v>166</v>
      </c>
      <c r="E1269" s="37" t="s">
        <v>166</v>
      </c>
      <c r="F1269" s="44" t="s">
        <v>166</v>
      </c>
      <c r="G1269" s="33" t="s">
        <v>166</v>
      </c>
      <c r="H1269" s="33" t="s">
        <v>166</v>
      </c>
      <c r="I1269" s="30"/>
      <c r="J1269" s="18" t="s">
        <v>166</v>
      </c>
      <c r="K1269" s="36" t="s">
        <v>166</v>
      </c>
      <c r="L1269" s="21"/>
    </row>
    <row r="1270" spans="1:12" x14ac:dyDescent="0.3">
      <c r="A1270" s="28" t="s">
        <v>166</v>
      </c>
      <c r="B1270" s="36" t="s">
        <v>166</v>
      </c>
      <c r="C1270" s="36" t="s">
        <v>1767</v>
      </c>
      <c r="D1270" s="30" t="s">
        <v>166</v>
      </c>
      <c r="E1270" s="37" t="s">
        <v>166</v>
      </c>
      <c r="F1270" s="44" t="s">
        <v>166</v>
      </c>
      <c r="G1270" s="33" t="s">
        <v>166</v>
      </c>
      <c r="H1270" s="33" t="s">
        <v>166</v>
      </c>
      <c r="I1270" s="30"/>
      <c r="J1270" s="18" t="s">
        <v>166</v>
      </c>
      <c r="K1270" s="36" t="s">
        <v>166</v>
      </c>
      <c r="L1270" s="21"/>
    </row>
    <row r="1271" spans="1:12" x14ac:dyDescent="0.3">
      <c r="A1271" s="28" t="s">
        <v>166</v>
      </c>
      <c r="B1271" s="36" t="s">
        <v>166</v>
      </c>
      <c r="C1271" s="36" t="s">
        <v>1767</v>
      </c>
      <c r="D1271" s="30" t="s">
        <v>166</v>
      </c>
      <c r="E1271" s="37" t="s">
        <v>166</v>
      </c>
      <c r="F1271" s="44" t="s">
        <v>166</v>
      </c>
      <c r="G1271" s="33" t="s">
        <v>166</v>
      </c>
      <c r="H1271" s="33" t="s">
        <v>166</v>
      </c>
      <c r="I1271" s="30"/>
      <c r="J1271" s="18" t="s">
        <v>166</v>
      </c>
      <c r="K1271" s="36" t="s">
        <v>166</v>
      </c>
      <c r="L1271" s="21"/>
    </row>
    <row r="1272" spans="1:12" x14ac:dyDescent="0.3">
      <c r="A1272" s="28" t="s">
        <v>166</v>
      </c>
      <c r="B1272" s="36" t="s">
        <v>166</v>
      </c>
      <c r="C1272" s="36" t="s">
        <v>1767</v>
      </c>
      <c r="D1272" s="30" t="s">
        <v>166</v>
      </c>
      <c r="E1272" s="37" t="s">
        <v>166</v>
      </c>
      <c r="F1272" s="44" t="s">
        <v>166</v>
      </c>
      <c r="G1272" s="33" t="s">
        <v>166</v>
      </c>
      <c r="H1272" s="33" t="s">
        <v>166</v>
      </c>
      <c r="I1272" s="30"/>
      <c r="J1272" s="18" t="s">
        <v>166</v>
      </c>
      <c r="K1272" s="36" t="s">
        <v>166</v>
      </c>
      <c r="L1272" s="21"/>
    </row>
    <row r="1273" spans="1:12" x14ac:dyDescent="0.3">
      <c r="A1273" s="28" t="s">
        <v>166</v>
      </c>
      <c r="B1273" s="36" t="s">
        <v>166</v>
      </c>
      <c r="C1273" s="36" t="s">
        <v>1767</v>
      </c>
      <c r="D1273" s="30" t="s">
        <v>166</v>
      </c>
      <c r="E1273" s="37" t="s">
        <v>166</v>
      </c>
      <c r="F1273" s="44" t="s">
        <v>166</v>
      </c>
      <c r="G1273" s="33" t="s">
        <v>166</v>
      </c>
      <c r="H1273" s="33" t="s">
        <v>166</v>
      </c>
      <c r="I1273" s="30"/>
      <c r="J1273" s="18" t="s">
        <v>166</v>
      </c>
      <c r="K1273" s="36" t="s">
        <v>166</v>
      </c>
      <c r="L1273" s="21"/>
    </row>
    <row r="1274" spans="1:12" x14ac:dyDescent="0.3">
      <c r="A1274" s="28" t="s">
        <v>166</v>
      </c>
      <c r="B1274" s="36" t="s">
        <v>166</v>
      </c>
      <c r="C1274" s="36" t="s">
        <v>1767</v>
      </c>
      <c r="D1274" s="30" t="s">
        <v>166</v>
      </c>
      <c r="E1274" s="37" t="s">
        <v>166</v>
      </c>
      <c r="F1274" s="44" t="s">
        <v>166</v>
      </c>
      <c r="G1274" s="33" t="s">
        <v>166</v>
      </c>
      <c r="H1274" s="33" t="s">
        <v>166</v>
      </c>
      <c r="I1274" s="30"/>
      <c r="J1274" s="18" t="s">
        <v>166</v>
      </c>
      <c r="K1274" s="36" t="s">
        <v>166</v>
      </c>
      <c r="L1274" s="21"/>
    </row>
    <row r="1275" spans="1:12" x14ac:dyDescent="0.3">
      <c r="A1275" s="28" t="s">
        <v>166</v>
      </c>
      <c r="B1275" s="36" t="s">
        <v>166</v>
      </c>
      <c r="C1275" s="36" t="s">
        <v>1767</v>
      </c>
      <c r="D1275" s="30" t="s">
        <v>166</v>
      </c>
      <c r="E1275" s="37" t="s">
        <v>166</v>
      </c>
      <c r="F1275" s="44" t="s">
        <v>166</v>
      </c>
      <c r="G1275" s="33" t="s">
        <v>166</v>
      </c>
      <c r="H1275" s="33" t="s">
        <v>166</v>
      </c>
      <c r="I1275" s="30"/>
      <c r="J1275" s="18" t="s">
        <v>166</v>
      </c>
      <c r="K1275" s="36" t="s">
        <v>166</v>
      </c>
      <c r="L1275" s="21"/>
    </row>
    <row r="1276" spans="1:12" x14ac:dyDescent="0.3">
      <c r="A1276" s="28" t="s">
        <v>166</v>
      </c>
      <c r="B1276" s="36" t="s">
        <v>166</v>
      </c>
      <c r="C1276" s="36" t="s">
        <v>1767</v>
      </c>
      <c r="D1276" s="30" t="s">
        <v>166</v>
      </c>
      <c r="E1276" s="37" t="s">
        <v>166</v>
      </c>
      <c r="F1276" s="44" t="s">
        <v>166</v>
      </c>
      <c r="G1276" s="33" t="s">
        <v>166</v>
      </c>
      <c r="H1276" s="33" t="s">
        <v>166</v>
      </c>
      <c r="I1276" s="30"/>
      <c r="J1276" s="18" t="s">
        <v>166</v>
      </c>
      <c r="K1276" s="36" t="s">
        <v>166</v>
      </c>
      <c r="L1276" s="21"/>
    </row>
    <row r="1277" spans="1:12" x14ac:dyDescent="0.3">
      <c r="A1277" s="28" t="s">
        <v>166</v>
      </c>
      <c r="B1277" s="36" t="s">
        <v>166</v>
      </c>
      <c r="C1277" s="36" t="s">
        <v>1767</v>
      </c>
      <c r="D1277" s="30" t="s">
        <v>166</v>
      </c>
      <c r="E1277" s="37" t="s">
        <v>166</v>
      </c>
      <c r="F1277" s="44" t="s">
        <v>166</v>
      </c>
      <c r="G1277" s="33" t="s">
        <v>166</v>
      </c>
      <c r="H1277" s="33" t="s">
        <v>166</v>
      </c>
      <c r="I1277" s="30"/>
      <c r="J1277" s="18" t="s">
        <v>166</v>
      </c>
      <c r="K1277" s="36" t="s">
        <v>166</v>
      </c>
      <c r="L1277" s="21"/>
    </row>
    <row r="1278" spans="1:12" x14ac:dyDescent="0.3">
      <c r="A1278" s="28" t="s">
        <v>166</v>
      </c>
      <c r="B1278" s="36" t="s">
        <v>166</v>
      </c>
      <c r="C1278" s="36" t="s">
        <v>1767</v>
      </c>
      <c r="D1278" s="30" t="s">
        <v>166</v>
      </c>
      <c r="E1278" s="37" t="s">
        <v>166</v>
      </c>
      <c r="F1278" s="44" t="s">
        <v>166</v>
      </c>
      <c r="G1278" s="33" t="s">
        <v>166</v>
      </c>
      <c r="H1278" s="33" t="s">
        <v>166</v>
      </c>
      <c r="I1278" s="30"/>
      <c r="J1278" s="18" t="s">
        <v>166</v>
      </c>
      <c r="K1278" s="36" t="s">
        <v>166</v>
      </c>
      <c r="L1278" s="21"/>
    </row>
    <row r="1279" spans="1:12" x14ac:dyDescent="0.3">
      <c r="A1279" s="28" t="s">
        <v>166</v>
      </c>
      <c r="B1279" s="36" t="s">
        <v>166</v>
      </c>
      <c r="C1279" s="36" t="s">
        <v>1767</v>
      </c>
      <c r="D1279" s="30" t="s">
        <v>166</v>
      </c>
      <c r="E1279" s="37" t="s">
        <v>166</v>
      </c>
      <c r="F1279" s="44" t="s">
        <v>166</v>
      </c>
      <c r="G1279" s="33" t="s">
        <v>166</v>
      </c>
      <c r="H1279" s="33" t="s">
        <v>166</v>
      </c>
      <c r="I1279" s="30"/>
      <c r="J1279" s="18" t="s">
        <v>166</v>
      </c>
      <c r="K1279" s="36" t="s">
        <v>166</v>
      </c>
      <c r="L1279" s="21"/>
    </row>
    <row r="1280" spans="1:12" x14ac:dyDescent="0.3">
      <c r="A1280" s="28" t="s">
        <v>166</v>
      </c>
      <c r="B1280" s="36" t="s">
        <v>166</v>
      </c>
      <c r="C1280" s="36" t="s">
        <v>1767</v>
      </c>
      <c r="D1280" s="30" t="s">
        <v>166</v>
      </c>
      <c r="E1280" s="37" t="s">
        <v>166</v>
      </c>
      <c r="F1280" s="44" t="s">
        <v>166</v>
      </c>
      <c r="G1280" s="33" t="s">
        <v>166</v>
      </c>
      <c r="H1280" s="33" t="s">
        <v>166</v>
      </c>
      <c r="I1280" s="30"/>
      <c r="J1280" s="18" t="s">
        <v>166</v>
      </c>
      <c r="K1280" s="36" t="s">
        <v>166</v>
      </c>
      <c r="L1280" s="21"/>
    </row>
    <row r="1281" spans="1:12" x14ac:dyDescent="0.3">
      <c r="A1281" s="28" t="s">
        <v>166</v>
      </c>
      <c r="B1281" s="36" t="s">
        <v>166</v>
      </c>
      <c r="C1281" s="36" t="s">
        <v>1767</v>
      </c>
      <c r="D1281" s="30" t="s">
        <v>166</v>
      </c>
      <c r="E1281" s="37" t="s">
        <v>166</v>
      </c>
      <c r="F1281" s="44" t="s">
        <v>166</v>
      </c>
      <c r="G1281" s="33" t="s">
        <v>166</v>
      </c>
      <c r="H1281" s="33" t="s">
        <v>166</v>
      </c>
      <c r="I1281" s="30"/>
      <c r="J1281" s="18" t="s">
        <v>166</v>
      </c>
      <c r="K1281" s="36" t="s">
        <v>166</v>
      </c>
      <c r="L1281" s="21"/>
    </row>
    <row r="1282" spans="1:12" x14ac:dyDescent="0.3">
      <c r="A1282" s="28" t="s">
        <v>166</v>
      </c>
      <c r="B1282" s="36" t="s">
        <v>166</v>
      </c>
      <c r="C1282" s="36" t="s">
        <v>1767</v>
      </c>
      <c r="D1282" s="30" t="s">
        <v>166</v>
      </c>
      <c r="E1282" s="37" t="s">
        <v>166</v>
      </c>
      <c r="F1282" s="44" t="s">
        <v>166</v>
      </c>
      <c r="G1282" s="33" t="s">
        <v>166</v>
      </c>
      <c r="H1282" s="33" t="s">
        <v>166</v>
      </c>
      <c r="I1282" s="30"/>
      <c r="J1282" s="18" t="s">
        <v>166</v>
      </c>
      <c r="K1282" s="36" t="s">
        <v>166</v>
      </c>
      <c r="L1282" s="21"/>
    </row>
    <row r="1283" spans="1:12" x14ac:dyDescent="0.3">
      <c r="A1283" s="28" t="s">
        <v>166</v>
      </c>
      <c r="B1283" s="36" t="s">
        <v>166</v>
      </c>
      <c r="C1283" s="36" t="s">
        <v>1767</v>
      </c>
      <c r="D1283" s="30" t="s">
        <v>166</v>
      </c>
      <c r="E1283" s="37" t="s">
        <v>166</v>
      </c>
      <c r="F1283" s="44" t="s">
        <v>166</v>
      </c>
      <c r="G1283" s="33" t="s">
        <v>166</v>
      </c>
      <c r="H1283" s="33" t="s">
        <v>166</v>
      </c>
      <c r="I1283" s="30"/>
      <c r="J1283" s="18" t="s">
        <v>166</v>
      </c>
      <c r="K1283" s="36" t="s">
        <v>166</v>
      </c>
      <c r="L1283" s="21"/>
    </row>
    <row r="1284" spans="1:12" x14ac:dyDescent="0.3">
      <c r="A1284" s="28" t="s">
        <v>166</v>
      </c>
      <c r="B1284" s="36" t="s">
        <v>166</v>
      </c>
      <c r="C1284" s="36" t="s">
        <v>1767</v>
      </c>
      <c r="D1284" s="30" t="s">
        <v>166</v>
      </c>
      <c r="E1284" s="37" t="s">
        <v>166</v>
      </c>
      <c r="F1284" s="44" t="s">
        <v>166</v>
      </c>
      <c r="G1284" s="33" t="s">
        <v>166</v>
      </c>
      <c r="H1284" s="33" t="s">
        <v>166</v>
      </c>
      <c r="I1284" s="30"/>
      <c r="J1284" s="18" t="s">
        <v>166</v>
      </c>
      <c r="K1284" s="36" t="s">
        <v>166</v>
      </c>
      <c r="L1284" s="21"/>
    </row>
    <row r="1285" spans="1:12" x14ac:dyDescent="0.3">
      <c r="A1285" s="28" t="s">
        <v>166</v>
      </c>
      <c r="B1285" s="36" t="s">
        <v>166</v>
      </c>
      <c r="C1285" s="36" t="s">
        <v>1767</v>
      </c>
      <c r="D1285" s="30" t="s">
        <v>166</v>
      </c>
      <c r="E1285" s="37" t="s">
        <v>166</v>
      </c>
      <c r="F1285" s="44" t="s">
        <v>166</v>
      </c>
      <c r="G1285" s="33" t="s">
        <v>166</v>
      </c>
      <c r="H1285" s="33" t="s">
        <v>166</v>
      </c>
      <c r="I1285" s="30"/>
      <c r="J1285" s="18" t="s">
        <v>166</v>
      </c>
      <c r="K1285" s="36" t="s">
        <v>166</v>
      </c>
      <c r="L1285" s="21"/>
    </row>
    <row r="1286" spans="1:12" x14ac:dyDescent="0.3">
      <c r="A1286" s="28" t="s">
        <v>166</v>
      </c>
      <c r="B1286" s="36" t="s">
        <v>166</v>
      </c>
      <c r="C1286" s="36" t="s">
        <v>1767</v>
      </c>
      <c r="D1286" s="30" t="s">
        <v>166</v>
      </c>
      <c r="E1286" s="37" t="s">
        <v>166</v>
      </c>
      <c r="F1286" s="44" t="s">
        <v>166</v>
      </c>
      <c r="G1286" s="33" t="s">
        <v>166</v>
      </c>
      <c r="H1286" s="33" t="s">
        <v>166</v>
      </c>
      <c r="I1286" s="30"/>
      <c r="J1286" s="18" t="s">
        <v>166</v>
      </c>
      <c r="K1286" s="36" t="s">
        <v>166</v>
      </c>
      <c r="L1286" s="21"/>
    </row>
    <row r="1287" spans="1:12" x14ac:dyDescent="0.3">
      <c r="A1287" s="28" t="s">
        <v>166</v>
      </c>
      <c r="B1287" s="36" t="s">
        <v>166</v>
      </c>
      <c r="C1287" s="36" t="s">
        <v>1767</v>
      </c>
      <c r="D1287" s="30" t="s">
        <v>166</v>
      </c>
      <c r="E1287" s="37" t="s">
        <v>166</v>
      </c>
      <c r="F1287" s="44" t="s">
        <v>166</v>
      </c>
      <c r="G1287" s="33" t="s">
        <v>166</v>
      </c>
      <c r="H1287" s="33" t="s">
        <v>166</v>
      </c>
      <c r="I1287" s="30"/>
      <c r="J1287" s="18" t="s">
        <v>166</v>
      </c>
      <c r="K1287" s="36" t="s">
        <v>166</v>
      </c>
      <c r="L1287" s="21"/>
    </row>
    <row r="1288" spans="1:12" x14ac:dyDescent="0.3">
      <c r="A1288" s="28" t="s">
        <v>166</v>
      </c>
      <c r="B1288" s="36" t="s">
        <v>166</v>
      </c>
      <c r="C1288" s="36" t="s">
        <v>1767</v>
      </c>
      <c r="D1288" s="30" t="s">
        <v>166</v>
      </c>
      <c r="E1288" s="37" t="s">
        <v>166</v>
      </c>
      <c r="F1288" s="44" t="s">
        <v>166</v>
      </c>
      <c r="G1288" s="33" t="s">
        <v>166</v>
      </c>
      <c r="H1288" s="33" t="s">
        <v>166</v>
      </c>
      <c r="I1288" s="30"/>
      <c r="J1288" s="18" t="s">
        <v>166</v>
      </c>
      <c r="K1288" s="36" t="s">
        <v>166</v>
      </c>
      <c r="L1288" s="21"/>
    </row>
    <row r="1289" spans="1:12" x14ac:dyDescent="0.3">
      <c r="A1289" s="28" t="s">
        <v>166</v>
      </c>
      <c r="B1289" s="36" t="s">
        <v>166</v>
      </c>
      <c r="C1289" s="36" t="s">
        <v>1767</v>
      </c>
      <c r="D1289" s="30" t="s">
        <v>166</v>
      </c>
      <c r="E1289" s="37" t="s">
        <v>166</v>
      </c>
      <c r="F1289" s="44" t="s">
        <v>166</v>
      </c>
      <c r="G1289" s="33" t="s">
        <v>166</v>
      </c>
      <c r="H1289" s="33" t="s">
        <v>166</v>
      </c>
      <c r="I1289" s="30"/>
      <c r="J1289" s="18" t="s">
        <v>166</v>
      </c>
      <c r="K1289" s="36" t="s">
        <v>166</v>
      </c>
      <c r="L1289" s="21"/>
    </row>
    <row r="1290" spans="1:12" x14ac:dyDescent="0.3">
      <c r="A1290" s="28" t="s">
        <v>166</v>
      </c>
      <c r="B1290" s="36" t="s">
        <v>166</v>
      </c>
      <c r="C1290" s="36" t="s">
        <v>1767</v>
      </c>
      <c r="D1290" s="30" t="s">
        <v>166</v>
      </c>
      <c r="E1290" s="37" t="s">
        <v>166</v>
      </c>
      <c r="F1290" s="44" t="s">
        <v>166</v>
      </c>
      <c r="G1290" s="33" t="s">
        <v>166</v>
      </c>
      <c r="H1290" s="33" t="s">
        <v>166</v>
      </c>
      <c r="I1290" s="30"/>
      <c r="J1290" s="18" t="s">
        <v>166</v>
      </c>
      <c r="K1290" s="36" t="s">
        <v>166</v>
      </c>
      <c r="L1290" s="21"/>
    </row>
    <row r="1291" spans="1:12" x14ac:dyDescent="0.3">
      <c r="A1291" s="28" t="s">
        <v>166</v>
      </c>
      <c r="B1291" s="36" t="s">
        <v>166</v>
      </c>
      <c r="C1291" s="36" t="s">
        <v>1767</v>
      </c>
      <c r="D1291" s="30" t="s">
        <v>166</v>
      </c>
      <c r="E1291" s="37" t="s">
        <v>166</v>
      </c>
      <c r="F1291" s="44" t="s">
        <v>166</v>
      </c>
      <c r="G1291" s="33" t="s">
        <v>166</v>
      </c>
      <c r="H1291" s="33" t="s">
        <v>166</v>
      </c>
      <c r="I1291" s="30"/>
      <c r="J1291" s="18" t="s">
        <v>166</v>
      </c>
      <c r="K1291" s="36" t="s">
        <v>166</v>
      </c>
      <c r="L1291" s="21"/>
    </row>
    <row r="1292" spans="1:12" x14ac:dyDescent="0.3">
      <c r="A1292" s="28" t="s">
        <v>166</v>
      </c>
      <c r="B1292" s="36" t="s">
        <v>166</v>
      </c>
      <c r="C1292" s="36" t="s">
        <v>1767</v>
      </c>
      <c r="D1292" s="30" t="s">
        <v>166</v>
      </c>
      <c r="E1292" s="37" t="s">
        <v>166</v>
      </c>
      <c r="F1292" s="44" t="s">
        <v>166</v>
      </c>
      <c r="G1292" s="33" t="s">
        <v>166</v>
      </c>
      <c r="H1292" s="33" t="s">
        <v>166</v>
      </c>
      <c r="I1292" s="30"/>
      <c r="J1292" s="18" t="s">
        <v>166</v>
      </c>
      <c r="K1292" s="36" t="s">
        <v>166</v>
      </c>
      <c r="L1292" s="21"/>
    </row>
    <row r="1293" spans="1:12" x14ac:dyDescent="0.3">
      <c r="A1293" s="28" t="s">
        <v>166</v>
      </c>
      <c r="B1293" s="36" t="s">
        <v>166</v>
      </c>
      <c r="C1293" s="36" t="s">
        <v>1767</v>
      </c>
      <c r="D1293" s="30" t="s">
        <v>166</v>
      </c>
      <c r="E1293" s="37" t="s">
        <v>166</v>
      </c>
      <c r="F1293" s="44" t="s">
        <v>166</v>
      </c>
      <c r="G1293" s="33" t="s">
        <v>166</v>
      </c>
      <c r="H1293" s="33" t="s">
        <v>166</v>
      </c>
      <c r="I1293" s="30"/>
      <c r="J1293" s="18" t="s">
        <v>166</v>
      </c>
      <c r="K1293" s="36" t="s">
        <v>166</v>
      </c>
      <c r="L1293" s="21"/>
    </row>
    <row r="1294" spans="1:12" x14ac:dyDescent="0.3">
      <c r="A1294" s="28" t="s">
        <v>166</v>
      </c>
      <c r="B1294" s="36" t="s">
        <v>166</v>
      </c>
      <c r="C1294" s="36" t="s">
        <v>1767</v>
      </c>
      <c r="D1294" s="30" t="s">
        <v>166</v>
      </c>
      <c r="E1294" s="37" t="s">
        <v>166</v>
      </c>
      <c r="F1294" s="44" t="s">
        <v>166</v>
      </c>
      <c r="G1294" s="33" t="s">
        <v>166</v>
      </c>
      <c r="H1294" s="33" t="s">
        <v>166</v>
      </c>
      <c r="I1294" s="30"/>
      <c r="J1294" s="18" t="s">
        <v>166</v>
      </c>
      <c r="K1294" s="36" t="s">
        <v>166</v>
      </c>
      <c r="L1294" s="21"/>
    </row>
    <row r="1295" spans="1:12" x14ac:dyDescent="0.3">
      <c r="A1295" s="28" t="s">
        <v>166</v>
      </c>
      <c r="B1295" s="36" t="s">
        <v>166</v>
      </c>
      <c r="C1295" s="36" t="s">
        <v>1767</v>
      </c>
      <c r="D1295" s="30" t="s">
        <v>166</v>
      </c>
      <c r="E1295" s="37" t="s">
        <v>166</v>
      </c>
      <c r="F1295" s="44" t="s">
        <v>166</v>
      </c>
      <c r="G1295" s="33" t="s">
        <v>166</v>
      </c>
      <c r="H1295" s="33" t="s">
        <v>166</v>
      </c>
      <c r="I1295" s="30"/>
      <c r="J1295" s="18" t="s">
        <v>166</v>
      </c>
      <c r="K1295" s="36" t="s">
        <v>166</v>
      </c>
      <c r="L1295" s="21"/>
    </row>
    <row r="1296" spans="1:12" x14ac:dyDescent="0.3">
      <c r="A1296" s="28" t="s">
        <v>166</v>
      </c>
      <c r="B1296" s="36" t="s">
        <v>166</v>
      </c>
      <c r="C1296" s="36" t="s">
        <v>1767</v>
      </c>
      <c r="D1296" s="30" t="s">
        <v>166</v>
      </c>
      <c r="E1296" s="37" t="s">
        <v>166</v>
      </c>
      <c r="F1296" s="44" t="s">
        <v>166</v>
      </c>
      <c r="G1296" s="33" t="s">
        <v>166</v>
      </c>
      <c r="H1296" s="33" t="s">
        <v>166</v>
      </c>
      <c r="I1296" s="30"/>
      <c r="J1296" s="18" t="s">
        <v>166</v>
      </c>
      <c r="K1296" s="36" t="s">
        <v>166</v>
      </c>
      <c r="L1296" s="21"/>
    </row>
    <row r="1297" spans="1:12" x14ac:dyDescent="0.3">
      <c r="A1297" s="28" t="s">
        <v>166</v>
      </c>
      <c r="B1297" s="36" t="s">
        <v>166</v>
      </c>
      <c r="C1297" s="36" t="s">
        <v>1767</v>
      </c>
      <c r="D1297" s="30" t="s">
        <v>166</v>
      </c>
      <c r="E1297" s="37" t="s">
        <v>166</v>
      </c>
      <c r="F1297" s="44" t="s">
        <v>166</v>
      </c>
      <c r="G1297" s="33" t="s">
        <v>166</v>
      </c>
      <c r="H1297" s="33" t="s">
        <v>166</v>
      </c>
      <c r="I1297" s="30"/>
      <c r="J1297" s="18" t="s">
        <v>166</v>
      </c>
      <c r="K1297" s="36" t="s">
        <v>166</v>
      </c>
      <c r="L1297" s="21"/>
    </row>
    <row r="1298" spans="1:12" x14ac:dyDescent="0.3">
      <c r="A1298" s="28" t="s">
        <v>166</v>
      </c>
      <c r="B1298" s="36" t="s">
        <v>166</v>
      </c>
      <c r="C1298" s="36" t="s">
        <v>1767</v>
      </c>
      <c r="D1298" s="30" t="s">
        <v>166</v>
      </c>
      <c r="E1298" s="37" t="s">
        <v>166</v>
      </c>
      <c r="F1298" s="44" t="s">
        <v>166</v>
      </c>
      <c r="G1298" s="33" t="s">
        <v>166</v>
      </c>
      <c r="H1298" s="33" t="s">
        <v>166</v>
      </c>
      <c r="I1298" s="30"/>
      <c r="J1298" s="18" t="s">
        <v>166</v>
      </c>
      <c r="K1298" s="36" t="s">
        <v>166</v>
      </c>
      <c r="L1298" s="21"/>
    </row>
    <row r="1299" spans="1:12" x14ac:dyDescent="0.3">
      <c r="A1299" s="28" t="s">
        <v>166</v>
      </c>
      <c r="B1299" s="36" t="s">
        <v>166</v>
      </c>
      <c r="C1299" s="36" t="s">
        <v>1767</v>
      </c>
      <c r="D1299" s="30" t="s">
        <v>166</v>
      </c>
      <c r="E1299" s="37" t="s">
        <v>166</v>
      </c>
      <c r="F1299" s="44" t="s">
        <v>166</v>
      </c>
      <c r="G1299" s="33" t="s">
        <v>166</v>
      </c>
      <c r="H1299" s="33" t="s">
        <v>166</v>
      </c>
      <c r="I1299" s="30"/>
      <c r="J1299" s="18" t="s">
        <v>166</v>
      </c>
      <c r="K1299" s="36" t="s">
        <v>166</v>
      </c>
      <c r="L1299" s="21"/>
    </row>
    <row r="1300" spans="1:12" x14ac:dyDescent="0.3">
      <c r="A1300" s="28" t="s">
        <v>166</v>
      </c>
      <c r="B1300" s="36" t="s">
        <v>166</v>
      </c>
      <c r="C1300" s="36" t="s">
        <v>1767</v>
      </c>
      <c r="D1300" s="30" t="s">
        <v>166</v>
      </c>
      <c r="E1300" s="37" t="s">
        <v>166</v>
      </c>
      <c r="F1300" s="44" t="s">
        <v>166</v>
      </c>
      <c r="G1300" s="33" t="s">
        <v>166</v>
      </c>
      <c r="H1300" s="33" t="s">
        <v>166</v>
      </c>
      <c r="I1300" s="30"/>
      <c r="J1300" s="18" t="s">
        <v>166</v>
      </c>
      <c r="K1300" s="36" t="s">
        <v>166</v>
      </c>
      <c r="L1300" s="21"/>
    </row>
    <row r="1301" spans="1:12" x14ac:dyDescent="0.3">
      <c r="A1301" s="28" t="s">
        <v>166</v>
      </c>
      <c r="B1301" s="36" t="s">
        <v>166</v>
      </c>
      <c r="C1301" s="36" t="s">
        <v>1767</v>
      </c>
      <c r="D1301" s="30" t="s">
        <v>166</v>
      </c>
      <c r="E1301" s="37" t="s">
        <v>166</v>
      </c>
      <c r="F1301" s="44" t="s">
        <v>166</v>
      </c>
      <c r="G1301" s="33" t="s">
        <v>166</v>
      </c>
      <c r="H1301" s="33" t="s">
        <v>166</v>
      </c>
      <c r="I1301" s="30"/>
      <c r="J1301" s="18" t="s">
        <v>166</v>
      </c>
      <c r="K1301" s="36" t="s">
        <v>166</v>
      </c>
      <c r="L1301" s="21"/>
    </row>
    <row r="1302" spans="1:12" x14ac:dyDescent="0.3">
      <c r="A1302" s="28" t="s">
        <v>166</v>
      </c>
      <c r="B1302" s="36" t="s">
        <v>166</v>
      </c>
      <c r="C1302" s="36" t="s">
        <v>1767</v>
      </c>
      <c r="D1302" s="30" t="s">
        <v>166</v>
      </c>
      <c r="E1302" s="37" t="s">
        <v>166</v>
      </c>
      <c r="F1302" s="44" t="s">
        <v>166</v>
      </c>
      <c r="G1302" s="33" t="s">
        <v>166</v>
      </c>
      <c r="H1302" s="33" t="s">
        <v>166</v>
      </c>
      <c r="I1302" s="30"/>
      <c r="J1302" s="18" t="s">
        <v>166</v>
      </c>
      <c r="K1302" s="36" t="s">
        <v>166</v>
      </c>
      <c r="L1302" s="21"/>
    </row>
    <row r="1303" spans="1:12" x14ac:dyDescent="0.3">
      <c r="A1303" s="28" t="s">
        <v>166</v>
      </c>
      <c r="B1303" s="36" t="s">
        <v>166</v>
      </c>
      <c r="C1303" s="36" t="s">
        <v>1767</v>
      </c>
      <c r="D1303" s="30" t="s">
        <v>166</v>
      </c>
      <c r="E1303" s="37" t="s">
        <v>166</v>
      </c>
      <c r="F1303" s="44" t="s">
        <v>166</v>
      </c>
      <c r="G1303" s="33" t="s">
        <v>166</v>
      </c>
      <c r="H1303" s="33" t="s">
        <v>166</v>
      </c>
      <c r="I1303" s="30"/>
      <c r="J1303" s="18" t="s">
        <v>166</v>
      </c>
      <c r="K1303" s="36" t="s">
        <v>166</v>
      </c>
      <c r="L1303" s="21"/>
    </row>
    <row r="1304" spans="1:12" x14ac:dyDescent="0.3">
      <c r="A1304" s="28" t="s">
        <v>166</v>
      </c>
      <c r="B1304" s="36" t="s">
        <v>166</v>
      </c>
      <c r="C1304" s="36" t="s">
        <v>1767</v>
      </c>
      <c r="D1304" s="30" t="s">
        <v>166</v>
      </c>
      <c r="E1304" s="37" t="s">
        <v>166</v>
      </c>
      <c r="F1304" s="44" t="s">
        <v>166</v>
      </c>
      <c r="G1304" s="33" t="s">
        <v>166</v>
      </c>
      <c r="H1304" s="33" t="s">
        <v>166</v>
      </c>
      <c r="I1304" s="30"/>
      <c r="J1304" s="18" t="s">
        <v>166</v>
      </c>
      <c r="K1304" s="36" t="s">
        <v>166</v>
      </c>
      <c r="L1304" s="21"/>
    </row>
    <row r="1305" spans="1:12" x14ac:dyDescent="0.3">
      <c r="A1305" s="28" t="s">
        <v>166</v>
      </c>
      <c r="B1305" s="36" t="s">
        <v>166</v>
      </c>
      <c r="C1305" s="36" t="s">
        <v>1767</v>
      </c>
      <c r="D1305" s="30" t="s">
        <v>166</v>
      </c>
      <c r="E1305" s="37" t="s">
        <v>166</v>
      </c>
      <c r="F1305" s="44" t="s">
        <v>166</v>
      </c>
      <c r="G1305" s="33" t="s">
        <v>166</v>
      </c>
      <c r="H1305" s="33" t="s">
        <v>166</v>
      </c>
      <c r="I1305" s="30"/>
      <c r="J1305" s="18" t="s">
        <v>166</v>
      </c>
      <c r="K1305" s="36" t="s">
        <v>166</v>
      </c>
      <c r="L1305" s="21"/>
    </row>
    <row r="1306" spans="1:12" x14ac:dyDescent="0.3">
      <c r="A1306" s="28" t="s">
        <v>166</v>
      </c>
      <c r="B1306" s="36" t="s">
        <v>166</v>
      </c>
      <c r="C1306" s="36" t="s">
        <v>1767</v>
      </c>
      <c r="D1306" s="30" t="s">
        <v>166</v>
      </c>
      <c r="E1306" s="37" t="s">
        <v>166</v>
      </c>
      <c r="F1306" s="44" t="s">
        <v>166</v>
      </c>
      <c r="G1306" s="33" t="s">
        <v>166</v>
      </c>
      <c r="H1306" s="33" t="s">
        <v>166</v>
      </c>
      <c r="I1306" s="30"/>
      <c r="J1306" s="18" t="s">
        <v>166</v>
      </c>
      <c r="K1306" s="36" t="s">
        <v>166</v>
      </c>
      <c r="L1306" s="21"/>
    </row>
    <row r="1307" spans="1:12" x14ac:dyDescent="0.3">
      <c r="A1307" s="28" t="s">
        <v>166</v>
      </c>
      <c r="B1307" s="36" t="s">
        <v>166</v>
      </c>
      <c r="C1307" s="36" t="s">
        <v>1767</v>
      </c>
      <c r="D1307" s="30" t="s">
        <v>166</v>
      </c>
      <c r="E1307" s="37" t="s">
        <v>166</v>
      </c>
      <c r="F1307" s="44" t="s">
        <v>166</v>
      </c>
      <c r="G1307" s="33" t="s">
        <v>166</v>
      </c>
      <c r="H1307" s="33" t="s">
        <v>166</v>
      </c>
      <c r="I1307" s="30"/>
      <c r="J1307" s="18" t="s">
        <v>166</v>
      </c>
      <c r="K1307" s="36" t="s">
        <v>166</v>
      </c>
      <c r="L1307" s="21"/>
    </row>
    <row r="1308" spans="1:12" x14ac:dyDescent="0.3">
      <c r="A1308" s="28" t="s">
        <v>166</v>
      </c>
      <c r="B1308" s="36" t="s">
        <v>166</v>
      </c>
      <c r="C1308" s="36" t="s">
        <v>1767</v>
      </c>
      <c r="D1308" s="30" t="s">
        <v>166</v>
      </c>
      <c r="E1308" s="37" t="s">
        <v>166</v>
      </c>
      <c r="F1308" s="44" t="s">
        <v>166</v>
      </c>
      <c r="G1308" s="33" t="s">
        <v>166</v>
      </c>
      <c r="H1308" s="33" t="s">
        <v>166</v>
      </c>
      <c r="I1308" s="30"/>
      <c r="J1308" s="18" t="s">
        <v>166</v>
      </c>
      <c r="K1308" s="36" t="s">
        <v>166</v>
      </c>
      <c r="L1308" s="21"/>
    </row>
    <row r="1309" spans="1:12" x14ac:dyDescent="0.3">
      <c r="A1309" s="28" t="s">
        <v>166</v>
      </c>
      <c r="B1309" s="36" t="s">
        <v>166</v>
      </c>
      <c r="C1309" s="36" t="s">
        <v>1767</v>
      </c>
      <c r="D1309" s="30" t="s">
        <v>166</v>
      </c>
      <c r="E1309" s="37" t="s">
        <v>166</v>
      </c>
      <c r="F1309" s="44" t="s">
        <v>166</v>
      </c>
      <c r="G1309" s="33" t="s">
        <v>166</v>
      </c>
      <c r="H1309" s="33" t="s">
        <v>166</v>
      </c>
      <c r="I1309" s="30"/>
      <c r="J1309" s="18" t="s">
        <v>166</v>
      </c>
      <c r="K1309" s="36" t="s">
        <v>166</v>
      </c>
      <c r="L1309" s="21"/>
    </row>
    <row r="1310" spans="1:12" x14ac:dyDescent="0.3">
      <c r="A1310" s="28" t="s">
        <v>166</v>
      </c>
      <c r="B1310" s="36" t="s">
        <v>166</v>
      </c>
      <c r="C1310" s="36" t="s">
        <v>1767</v>
      </c>
      <c r="D1310" s="30" t="s">
        <v>166</v>
      </c>
      <c r="E1310" s="37" t="s">
        <v>166</v>
      </c>
      <c r="F1310" s="44" t="s">
        <v>166</v>
      </c>
      <c r="G1310" s="33" t="s">
        <v>166</v>
      </c>
      <c r="H1310" s="33" t="s">
        <v>166</v>
      </c>
      <c r="I1310" s="30"/>
      <c r="J1310" s="18" t="s">
        <v>166</v>
      </c>
      <c r="K1310" s="36" t="s">
        <v>166</v>
      </c>
      <c r="L1310" s="21"/>
    </row>
    <row r="1311" spans="1:12" x14ac:dyDescent="0.3">
      <c r="A1311" s="28" t="s">
        <v>166</v>
      </c>
      <c r="B1311" s="36" t="s">
        <v>166</v>
      </c>
      <c r="C1311" s="36" t="s">
        <v>1767</v>
      </c>
      <c r="D1311" s="30" t="s">
        <v>166</v>
      </c>
      <c r="E1311" s="37" t="s">
        <v>166</v>
      </c>
      <c r="F1311" s="44" t="s">
        <v>166</v>
      </c>
      <c r="G1311" s="33" t="s">
        <v>166</v>
      </c>
      <c r="H1311" s="33" t="s">
        <v>166</v>
      </c>
      <c r="I1311" s="30"/>
      <c r="J1311" s="18" t="s">
        <v>166</v>
      </c>
      <c r="K1311" s="36" t="s">
        <v>166</v>
      </c>
      <c r="L1311" s="21"/>
    </row>
    <row r="1312" spans="1:12" x14ac:dyDescent="0.3">
      <c r="A1312" s="28" t="s">
        <v>166</v>
      </c>
      <c r="B1312" s="36" t="s">
        <v>166</v>
      </c>
      <c r="C1312" s="36" t="s">
        <v>1767</v>
      </c>
      <c r="D1312" s="30" t="s">
        <v>166</v>
      </c>
      <c r="E1312" s="37" t="s">
        <v>166</v>
      </c>
      <c r="F1312" s="44" t="s">
        <v>166</v>
      </c>
      <c r="G1312" s="33" t="s">
        <v>166</v>
      </c>
      <c r="H1312" s="33" t="s">
        <v>166</v>
      </c>
      <c r="I1312" s="30"/>
      <c r="J1312" s="18" t="s">
        <v>166</v>
      </c>
      <c r="K1312" s="36" t="s">
        <v>166</v>
      </c>
      <c r="L1312" s="21"/>
    </row>
    <row r="1313" spans="1:12" x14ac:dyDescent="0.3">
      <c r="A1313" s="28" t="s">
        <v>166</v>
      </c>
      <c r="B1313" s="36" t="s">
        <v>166</v>
      </c>
      <c r="C1313" s="36" t="s">
        <v>1767</v>
      </c>
      <c r="D1313" s="30" t="s">
        <v>166</v>
      </c>
      <c r="E1313" s="37" t="s">
        <v>166</v>
      </c>
      <c r="F1313" s="44" t="s">
        <v>166</v>
      </c>
      <c r="G1313" s="33" t="s">
        <v>166</v>
      </c>
      <c r="H1313" s="33" t="s">
        <v>166</v>
      </c>
      <c r="I1313" s="30"/>
      <c r="J1313" s="18" t="s">
        <v>166</v>
      </c>
      <c r="K1313" s="36" t="s">
        <v>166</v>
      </c>
      <c r="L1313" s="21"/>
    </row>
    <row r="1314" spans="1:12" x14ac:dyDescent="0.3">
      <c r="A1314" s="28" t="s">
        <v>166</v>
      </c>
      <c r="B1314" s="36" t="s">
        <v>166</v>
      </c>
      <c r="C1314" s="36" t="s">
        <v>1767</v>
      </c>
      <c r="D1314" s="30" t="s">
        <v>166</v>
      </c>
      <c r="E1314" s="37" t="s">
        <v>166</v>
      </c>
      <c r="F1314" s="44" t="s">
        <v>166</v>
      </c>
      <c r="G1314" s="33" t="s">
        <v>166</v>
      </c>
      <c r="H1314" s="33" t="s">
        <v>166</v>
      </c>
      <c r="I1314" s="30"/>
      <c r="J1314" s="18" t="s">
        <v>166</v>
      </c>
      <c r="K1314" s="36" t="s">
        <v>166</v>
      </c>
      <c r="L1314" s="21"/>
    </row>
    <row r="1315" spans="1:12" x14ac:dyDescent="0.3">
      <c r="A1315" s="28" t="s">
        <v>166</v>
      </c>
      <c r="B1315" s="36" t="s">
        <v>166</v>
      </c>
      <c r="C1315" s="36" t="s">
        <v>1767</v>
      </c>
      <c r="D1315" s="30" t="s">
        <v>166</v>
      </c>
      <c r="E1315" s="37" t="s">
        <v>166</v>
      </c>
      <c r="F1315" s="44" t="s">
        <v>166</v>
      </c>
      <c r="G1315" s="33" t="s">
        <v>166</v>
      </c>
      <c r="H1315" s="33" t="s">
        <v>166</v>
      </c>
      <c r="I1315" s="30"/>
      <c r="J1315" s="18" t="s">
        <v>166</v>
      </c>
      <c r="K1315" s="36" t="s">
        <v>166</v>
      </c>
      <c r="L1315" s="21"/>
    </row>
    <row r="1316" spans="1:12" x14ac:dyDescent="0.3">
      <c r="A1316" s="28" t="s">
        <v>166</v>
      </c>
      <c r="B1316" s="36" t="s">
        <v>166</v>
      </c>
      <c r="C1316" s="36" t="s">
        <v>1767</v>
      </c>
      <c r="D1316" s="30" t="s">
        <v>166</v>
      </c>
      <c r="E1316" s="37" t="s">
        <v>166</v>
      </c>
      <c r="F1316" s="44" t="s">
        <v>166</v>
      </c>
      <c r="G1316" s="33" t="s">
        <v>166</v>
      </c>
      <c r="H1316" s="33" t="s">
        <v>166</v>
      </c>
      <c r="I1316" s="30"/>
      <c r="J1316" s="18" t="s">
        <v>166</v>
      </c>
      <c r="K1316" s="36" t="s">
        <v>166</v>
      </c>
      <c r="L1316" s="21"/>
    </row>
    <row r="1317" spans="1:12" x14ac:dyDescent="0.3">
      <c r="A1317" s="28" t="s">
        <v>166</v>
      </c>
      <c r="B1317" s="36" t="s">
        <v>166</v>
      </c>
      <c r="C1317" s="36" t="s">
        <v>1767</v>
      </c>
      <c r="D1317" s="30" t="s">
        <v>166</v>
      </c>
      <c r="E1317" s="37" t="s">
        <v>166</v>
      </c>
      <c r="F1317" s="44" t="s">
        <v>166</v>
      </c>
      <c r="G1317" s="33" t="s">
        <v>166</v>
      </c>
      <c r="H1317" s="33" t="s">
        <v>166</v>
      </c>
      <c r="I1317" s="30"/>
      <c r="J1317" s="18" t="s">
        <v>166</v>
      </c>
      <c r="K1317" s="36" t="s">
        <v>166</v>
      </c>
      <c r="L1317" s="21"/>
    </row>
    <row r="1318" spans="1:12" x14ac:dyDescent="0.3">
      <c r="A1318" s="28" t="s">
        <v>166</v>
      </c>
      <c r="B1318" s="36" t="s">
        <v>166</v>
      </c>
      <c r="C1318" s="36" t="s">
        <v>1767</v>
      </c>
      <c r="D1318" s="30" t="s">
        <v>166</v>
      </c>
      <c r="E1318" s="37" t="s">
        <v>166</v>
      </c>
      <c r="F1318" s="44" t="s">
        <v>166</v>
      </c>
      <c r="G1318" s="33" t="s">
        <v>166</v>
      </c>
      <c r="H1318" s="33" t="s">
        <v>166</v>
      </c>
      <c r="I1318" s="30"/>
      <c r="J1318" s="18" t="s">
        <v>166</v>
      </c>
      <c r="K1318" s="36" t="s">
        <v>166</v>
      </c>
      <c r="L1318" s="21"/>
    </row>
    <row r="1319" spans="1:12" x14ac:dyDescent="0.3">
      <c r="A1319" s="28" t="s">
        <v>166</v>
      </c>
      <c r="B1319" s="36" t="s">
        <v>166</v>
      </c>
      <c r="C1319" s="36" t="s">
        <v>1767</v>
      </c>
      <c r="D1319" s="30" t="s">
        <v>166</v>
      </c>
      <c r="E1319" s="37" t="s">
        <v>166</v>
      </c>
      <c r="F1319" s="44" t="s">
        <v>166</v>
      </c>
      <c r="G1319" s="33" t="s">
        <v>166</v>
      </c>
      <c r="H1319" s="33" t="s">
        <v>166</v>
      </c>
      <c r="I1319" s="30"/>
      <c r="J1319" s="18" t="s">
        <v>166</v>
      </c>
      <c r="K1319" s="36" t="s">
        <v>166</v>
      </c>
      <c r="L1319" s="21"/>
    </row>
    <row r="1320" spans="1:12" x14ac:dyDescent="0.3">
      <c r="A1320" s="28" t="s">
        <v>166</v>
      </c>
      <c r="B1320" s="36" t="s">
        <v>166</v>
      </c>
      <c r="C1320" s="36" t="s">
        <v>1767</v>
      </c>
      <c r="D1320" s="30" t="s">
        <v>166</v>
      </c>
      <c r="E1320" s="37" t="s">
        <v>166</v>
      </c>
      <c r="F1320" s="44" t="s">
        <v>166</v>
      </c>
      <c r="G1320" s="33" t="s">
        <v>166</v>
      </c>
      <c r="H1320" s="33" t="s">
        <v>166</v>
      </c>
      <c r="I1320" s="30"/>
      <c r="J1320" s="18" t="s">
        <v>166</v>
      </c>
      <c r="K1320" s="36" t="s">
        <v>166</v>
      </c>
      <c r="L1320" s="21"/>
    </row>
    <row r="1321" spans="1:12" x14ac:dyDescent="0.3">
      <c r="A1321" s="28" t="s">
        <v>166</v>
      </c>
      <c r="B1321" s="36" t="s">
        <v>166</v>
      </c>
      <c r="C1321" s="36" t="s">
        <v>1767</v>
      </c>
      <c r="D1321" s="30" t="s">
        <v>166</v>
      </c>
      <c r="E1321" s="37" t="s">
        <v>166</v>
      </c>
      <c r="F1321" s="44" t="s">
        <v>166</v>
      </c>
      <c r="G1321" s="33" t="s">
        <v>166</v>
      </c>
      <c r="H1321" s="33" t="s">
        <v>166</v>
      </c>
      <c r="I1321" s="30"/>
      <c r="J1321" s="18" t="s">
        <v>166</v>
      </c>
      <c r="K1321" s="36" t="s">
        <v>166</v>
      </c>
      <c r="L1321" s="21"/>
    </row>
    <row r="1322" spans="1:12" x14ac:dyDescent="0.3">
      <c r="A1322" s="28" t="s">
        <v>166</v>
      </c>
      <c r="B1322" s="36" t="s">
        <v>166</v>
      </c>
      <c r="C1322" s="36" t="s">
        <v>1767</v>
      </c>
      <c r="D1322" s="30" t="s">
        <v>166</v>
      </c>
      <c r="E1322" s="37" t="s">
        <v>166</v>
      </c>
      <c r="F1322" s="44" t="s">
        <v>166</v>
      </c>
      <c r="G1322" s="33" t="s">
        <v>166</v>
      </c>
      <c r="H1322" s="33" t="s">
        <v>166</v>
      </c>
      <c r="I1322" s="30"/>
      <c r="J1322" s="18" t="s">
        <v>166</v>
      </c>
      <c r="K1322" s="36" t="s">
        <v>166</v>
      </c>
      <c r="L1322" s="21"/>
    </row>
    <row r="1323" spans="1:12" x14ac:dyDescent="0.3">
      <c r="A1323" s="28" t="s">
        <v>166</v>
      </c>
      <c r="B1323" s="36" t="s">
        <v>166</v>
      </c>
      <c r="C1323" s="36" t="s">
        <v>1767</v>
      </c>
      <c r="D1323" s="30" t="s">
        <v>166</v>
      </c>
      <c r="E1323" s="37" t="s">
        <v>166</v>
      </c>
      <c r="F1323" s="44" t="s">
        <v>166</v>
      </c>
      <c r="G1323" s="33" t="s">
        <v>166</v>
      </c>
      <c r="H1323" s="33" t="s">
        <v>166</v>
      </c>
      <c r="I1323" s="30"/>
      <c r="J1323" s="18" t="s">
        <v>166</v>
      </c>
      <c r="K1323" s="36" t="s">
        <v>166</v>
      </c>
      <c r="L1323" s="21"/>
    </row>
    <row r="1324" spans="1:12" x14ac:dyDescent="0.3">
      <c r="A1324" s="28" t="s">
        <v>166</v>
      </c>
      <c r="B1324" s="36" t="s">
        <v>166</v>
      </c>
      <c r="C1324" s="36" t="s">
        <v>1767</v>
      </c>
      <c r="D1324" s="30" t="s">
        <v>166</v>
      </c>
      <c r="E1324" s="37" t="s">
        <v>166</v>
      </c>
      <c r="F1324" s="44" t="s">
        <v>166</v>
      </c>
      <c r="G1324" s="33" t="s">
        <v>166</v>
      </c>
      <c r="H1324" s="33" t="s">
        <v>166</v>
      </c>
      <c r="I1324" s="30"/>
      <c r="J1324" s="18" t="s">
        <v>166</v>
      </c>
      <c r="K1324" s="36" t="s">
        <v>166</v>
      </c>
      <c r="L1324" s="21"/>
    </row>
    <row r="1325" spans="1:12" x14ac:dyDescent="0.3">
      <c r="A1325" s="28" t="s">
        <v>166</v>
      </c>
      <c r="B1325" s="36" t="s">
        <v>166</v>
      </c>
      <c r="C1325" s="36" t="s">
        <v>1767</v>
      </c>
      <c r="D1325" s="30" t="s">
        <v>166</v>
      </c>
      <c r="E1325" s="37" t="s">
        <v>166</v>
      </c>
      <c r="F1325" s="44" t="s">
        <v>166</v>
      </c>
      <c r="G1325" s="33" t="s">
        <v>166</v>
      </c>
      <c r="H1325" s="33" t="s">
        <v>166</v>
      </c>
      <c r="I1325" s="30"/>
      <c r="J1325" s="18" t="s">
        <v>166</v>
      </c>
      <c r="K1325" s="36" t="s">
        <v>166</v>
      </c>
      <c r="L1325" s="21"/>
    </row>
    <row r="1326" spans="1:12" x14ac:dyDescent="0.3">
      <c r="A1326" s="28" t="s">
        <v>166</v>
      </c>
      <c r="B1326" s="36" t="s">
        <v>166</v>
      </c>
      <c r="C1326" s="36" t="s">
        <v>1767</v>
      </c>
      <c r="D1326" s="30" t="s">
        <v>166</v>
      </c>
      <c r="E1326" s="37" t="s">
        <v>166</v>
      </c>
      <c r="F1326" s="44" t="s">
        <v>166</v>
      </c>
      <c r="G1326" s="33" t="s">
        <v>166</v>
      </c>
      <c r="H1326" s="33" t="s">
        <v>166</v>
      </c>
      <c r="I1326" s="30"/>
      <c r="J1326" s="18" t="s">
        <v>166</v>
      </c>
      <c r="K1326" s="36" t="s">
        <v>166</v>
      </c>
      <c r="L1326" s="21"/>
    </row>
    <row r="1327" spans="1:12" x14ac:dyDescent="0.3">
      <c r="A1327" s="28" t="s">
        <v>166</v>
      </c>
      <c r="B1327" s="36" t="s">
        <v>166</v>
      </c>
      <c r="C1327" s="36" t="s">
        <v>1767</v>
      </c>
      <c r="D1327" s="30" t="s">
        <v>166</v>
      </c>
      <c r="E1327" s="37" t="s">
        <v>166</v>
      </c>
      <c r="F1327" s="44" t="s">
        <v>166</v>
      </c>
      <c r="G1327" s="33" t="s">
        <v>166</v>
      </c>
      <c r="H1327" s="33" t="s">
        <v>166</v>
      </c>
      <c r="I1327" s="30"/>
      <c r="J1327" s="18" t="s">
        <v>166</v>
      </c>
      <c r="K1327" s="36" t="s">
        <v>166</v>
      </c>
      <c r="L1327" s="21"/>
    </row>
    <row r="1328" spans="1:12" x14ac:dyDescent="0.3">
      <c r="A1328" s="28" t="s">
        <v>166</v>
      </c>
      <c r="B1328" s="36" t="s">
        <v>166</v>
      </c>
      <c r="C1328" s="36" t="s">
        <v>1767</v>
      </c>
      <c r="D1328" s="30" t="s">
        <v>166</v>
      </c>
      <c r="E1328" s="37" t="s">
        <v>166</v>
      </c>
      <c r="F1328" s="44" t="s">
        <v>166</v>
      </c>
      <c r="G1328" s="33" t="s">
        <v>166</v>
      </c>
      <c r="H1328" s="33" t="s">
        <v>166</v>
      </c>
      <c r="I1328" s="30"/>
      <c r="J1328" s="18" t="s">
        <v>166</v>
      </c>
      <c r="K1328" s="36" t="s">
        <v>166</v>
      </c>
      <c r="L1328" s="21"/>
    </row>
    <row r="1329" spans="1:12" x14ac:dyDescent="0.3">
      <c r="A1329" s="28" t="s">
        <v>166</v>
      </c>
      <c r="B1329" s="36" t="s">
        <v>166</v>
      </c>
      <c r="C1329" s="36" t="s">
        <v>1767</v>
      </c>
      <c r="D1329" s="30" t="s">
        <v>166</v>
      </c>
      <c r="E1329" s="37" t="s">
        <v>166</v>
      </c>
      <c r="F1329" s="44" t="s">
        <v>166</v>
      </c>
      <c r="G1329" s="33" t="s">
        <v>166</v>
      </c>
      <c r="H1329" s="33" t="s">
        <v>166</v>
      </c>
      <c r="I1329" s="30"/>
      <c r="J1329" s="18" t="s">
        <v>166</v>
      </c>
      <c r="K1329" s="36" t="s">
        <v>166</v>
      </c>
      <c r="L1329" s="21"/>
    </row>
    <row r="1330" spans="1:12" x14ac:dyDescent="0.3">
      <c r="A1330" s="28" t="s">
        <v>166</v>
      </c>
      <c r="B1330" s="36" t="s">
        <v>166</v>
      </c>
      <c r="C1330" s="36" t="s">
        <v>1767</v>
      </c>
      <c r="D1330" s="30" t="s">
        <v>166</v>
      </c>
      <c r="E1330" s="37" t="s">
        <v>166</v>
      </c>
      <c r="F1330" s="44" t="s">
        <v>166</v>
      </c>
      <c r="G1330" s="33" t="s">
        <v>166</v>
      </c>
      <c r="H1330" s="33" t="s">
        <v>166</v>
      </c>
      <c r="I1330" s="30"/>
      <c r="J1330" s="18" t="s">
        <v>166</v>
      </c>
      <c r="K1330" s="36" t="s">
        <v>166</v>
      </c>
      <c r="L1330" s="21"/>
    </row>
    <row r="1331" spans="1:12" x14ac:dyDescent="0.3">
      <c r="A1331" s="28" t="s">
        <v>166</v>
      </c>
      <c r="B1331" s="36" t="s">
        <v>166</v>
      </c>
      <c r="C1331" s="36" t="s">
        <v>1767</v>
      </c>
      <c r="D1331" s="30" t="s">
        <v>166</v>
      </c>
      <c r="E1331" s="37" t="s">
        <v>166</v>
      </c>
      <c r="F1331" s="44" t="s">
        <v>166</v>
      </c>
      <c r="G1331" s="33" t="s">
        <v>166</v>
      </c>
      <c r="H1331" s="33" t="s">
        <v>166</v>
      </c>
      <c r="I1331" s="30"/>
      <c r="J1331" s="18" t="s">
        <v>166</v>
      </c>
      <c r="K1331" s="36" t="s">
        <v>166</v>
      </c>
      <c r="L1331" s="21"/>
    </row>
    <row r="1332" spans="1:12" x14ac:dyDescent="0.3">
      <c r="A1332" s="28" t="s">
        <v>166</v>
      </c>
      <c r="B1332" s="36" t="s">
        <v>166</v>
      </c>
      <c r="C1332" s="36" t="s">
        <v>1767</v>
      </c>
      <c r="D1332" s="30" t="s">
        <v>166</v>
      </c>
      <c r="E1332" s="37" t="s">
        <v>166</v>
      </c>
      <c r="F1332" s="44" t="s">
        <v>166</v>
      </c>
      <c r="G1332" s="33" t="s">
        <v>166</v>
      </c>
      <c r="H1332" s="33" t="s">
        <v>166</v>
      </c>
      <c r="I1332" s="30"/>
      <c r="J1332" s="18" t="s">
        <v>166</v>
      </c>
      <c r="K1332" s="36" t="s">
        <v>166</v>
      </c>
      <c r="L1332" s="21"/>
    </row>
    <row r="1333" spans="1:12" x14ac:dyDescent="0.3">
      <c r="A1333" s="28" t="s">
        <v>166</v>
      </c>
      <c r="B1333" s="36" t="s">
        <v>166</v>
      </c>
      <c r="C1333" s="36" t="s">
        <v>1767</v>
      </c>
      <c r="D1333" s="30" t="s">
        <v>166</v>
      </c>
      <c r="E1333" s="37" t="s">
        <v>166</v>
      </c>
      <c r="F1333" s="44" t="s">
        <v>166</v>
      </c>
      <c r="G1333" s="33" t="s">
        <v>166</v>
      </c>
      <c r="H1333" s="33" t="s">
        <v>166</v>
      </c>
      <c r="I1333" s="30"/>
      <c r="J1333" s="18" t="s">
        <v>166</v>
      </c>
      <c r="K1333" s="36" t="s">
        <v>166</v>
      </c>
      <c r="L1333" s="21"/>
    </row>
    <row r="1334" spans="1:12" x14ac:dyDescent="0.3">
      <c r="A1334" s="28" t="s">
        <v>166</v>
      </c>
      <c r="B1334" s="36" t="s">
        <v>166</v>
      </c>
      <c r="C1334" s="36" t="s">
        <v>1767</v>
      </c>
      <c r="D1334" s="30" t="s">
        <v>166</v>
      </c>
      <c r="E1334" s="37" t="s">
        <v>166</v>
      </c>
      <c r="F1334" s="44" t="s">
        <v>166</v>
      </c>
      <c r="G1334" s="33" t="s">
        <v>166</v>
      </c>
      <c r="H1334" s="33" t="s">
        <v>166</v>
      </c>
      <c r="I1334" s="30"/>
      <c r="J1334" s="18" t="s">
        <v>166</v>
      </c>
      <c r="K1334" s="36" t="s">
        <v>166</v>
      </c>
      <c r="L1334" s="21"/>
    </row>
    <row r="1335" spans="1:12" x14ac:dyDescent="0.3">
      <c r="A1335" s="28" t="s">
        <v>166</v>
      </c>
      <c r="B1335" s="36" t="s">
        <v>166</v>
      </c>
      <c r="C1335" s="36" t="s">
        <v>1767</v>
      </c>
      <c r="D1335" s="30" t="s">
        <v>166</v>
      </c>
      <c r="E1335" s="37" t="s">
        <v>166</v>
      </c>
      <c r="F1335" s="44" t="s">
        <v>166</v>
      </c>
      <c r="G1335" s="33" t="s">
        <v>166</v>
      </c>
      <c r="H1335" s="33" t="s">
        <v>166</v>
      </c>
      <c r="I1335" s="30"/>
      <c r="J1335" s="18" t="s">
        <v>166</v>
      </c>
      <c r="K1335" s="36" t="s">
        <v>166</v>
      </c>
      <c r="L1335" s="21"/>
    </row>
    <row r="1336" spans="1:12" x14ac:dyDescent="0.3">
      <c r="A1336" s="28" t="s">
        <v>166</v>
      </c>
      <c r="B1336" s="36" t="s">
        <v>166</v>
      </c>
      <c r="C1336" s="36" t="s">
        <v>1767</v>
      </c>
      <c r="D1336" s="30" t="s">
        <v>166</v>
      </c>
      <c r="E1336" s="37" t="s">
        <v>166</v>
      </c>
      <c r="F1336" s="44" t="s">
        <v>166</v>
      </c>
      <c r="G1336" s="33" t="s">
        <v>166</v>
      </c>
      <c r="H1336" s="33" t="s">
        <v>166</v>
      </c>
      <c r="I1336" s="30"/>
      <c r="J1336" s="18" t="s">
        <v>166</v>
      </c>
      <c r="K1336" s="36" t="s">
        <v>166</v>
      </c>
      <c r="L1336" s="21"/>
    </row>
    <row r="1337" spans="1:12" x14ac:dyDescent="0.3">
      <c r="A1337" s="28" t="s">
        <v>166</v>
      </c>
      <c r="B1337" s="36" t="s">
        <v>166</v>
      </c>
      <c r="C1337" s="36" t="s">
        <v>1767</v>
      </c>
      <c r="D1337" s="30" t="s">
        <v>166</v>
      </c>
      <c r="E1337" s="37" t="s">
        <v>166</v>
      </c>
      <c r="F1337" s="44" t="s">
        <v>166</v>
      </c>
      <c r="G1337" s="33" t="s">
        <v>166</v>
      </c>
      <c r="H1337" s="33" t="s">
        <v>166</v>
      </c>
      <c r="I1337" s="30"/>
      <c r="J1337" s="18" t="s">
        <v>166</v>
      </c>
      <c r="K1337" s="36" t="s">
        <v>166</v>
      </c>
      <c r="L1337" s="21"/>
    </row>
    <row r="1338" spans="1:12" x14ac:dyDescent="0.3">
      <c r="A1338" s="28" t="s">
        <v>166</v>
      </c>
      <c r="B1338" s="36" t="s">
        <v>166</v>
      </c>
      <c r="C1338" s="36" t="s">
        <v>1767</v>
      </c>
      <c r="D1338" s="30" t="s">
        <v>166</v>
      </c>
      <c r="E1338" s="37" t="s">
        <v>166</v>
      </c>
      <c r="F1338" s="44" t="s">
        <v>166</v>
      </c>
      <c r="G1338" s="33" t="s">
        <v>166</v>
      </c>
      <c r="H1338" s="33" t="s">
        <v>166</v>
      </c>
      <c r="I1338" s="30"/>
      <c r="J1338" s="18" t="s">
        <v>166</v>
      </c>
      <c r="K1338" s="36" t="s">
        <v>166</v>
      </c>
      <c r="L1338" s="21"/>
    </row>
    <row r="1339" spans="1:12" x14ac:dyDescent="0.3">
      <c r="A1339" s="28" t="s">
        <v>166</v>
      </c>
      <c r="B1339" s="36" t="s">
        <v>166</v>
      </c>
      <c r="C1339" s="36" t="s">
        <v>1767</v>
      </c>
      <c r="D1339" s="30" t="s">
        <v>166</v>
      </c>
      <c r="E1339" s="37" t="s">
        <v>166</v>
      </c>
      <c r="F1339" s="44" t="s">
        <v>166</v>
      </c>
      <c r="G1339" s="33" t="s">
        <v>166</v>
      </c>
      <c r="H1339" s="33" t="s">
        <v>166</v>
      </c>
      <c r="I1339" s="30"/>
      <c r="J1339" s="18" t="s">
        <v>166</v>
      </c>
      <c r="K1339" s="36" t="s">
        <v>166</v>
      </c>
      <c r="L1339" s="21"/>
    </row>
    <row r="1340" spans="1:12" x14ac:dyDescent="0.3">
      <c r="A1340" s="28" t="s">
        <v>166</v>
      </c>
      <c r="B1340" s="36" t="s">
        <v>166</v>
      </c>
      <c r="C1340" s="36" t="s">
        <v>1767</v>
      </c>
      <c r="D1340" s="30" t="s">
        <v>166</v>
      </c>
      <c r="E1340" s="37" t="s">
        <v>166</v>
      </c>
      <c r="F1340" s="44" t="s">
        <v>166</v>
      </c>
      <c r="G1340" s="33" t="s">
        <v>166</v>
      </c>
      <c r="H1340" s="33" t="s">
        <v>166</v>
      </c>
      <c r="I1340" s="30"/>
      <c r="J1340" s="18" t="s">
        <v>166</v>
      </c>
      <c r="K1340" s="36" t="s">
        <v>166</v>
      </c>
      <c r="L1340" s="21"/>
    </row>
    <row r="1341" spans="1:12" x14ac:dyDescent="0.3">
      <c r="A1341" s="28" t="s">
        <v>166</v>
      </c>
      <c r="B1341" s="36" t="s">
        <v>166</v>
      </c>
      <c r="C1341" s="36" t="s">
        <v>1767</v>
      </c>
      <c r="D1341" s="30" t="s">
        <v>166</v>
      </c>
      <c r="E1341" s="37" t="s">
        <v>166</v>
      </c>
      <c r="F1341" s="44" t="s">
        <v>166</v>
      </c>
      <c r="G1341" s="33" t="s">
        <v>166</v>
      </c>
      <c r="H1341" s="33" t="s">
        <v>166</v>
      </c>
      <c r="I1341" s="30"/>
      <c r="J1341" s="18" t="s">
        <v>166</v>
      </c>
      <c r="K1341" s="36" t="s">
        <v>166</v>
      </c>
      <c r="L1341" s="21"/>
    </row>
    <row r="1342" spans="1:12" x14ac:dyDescent="0.3">
      <c r="A1342" s="28" t="s">
        <v>166</v>
      </c>
      <c r="B1342" s="36" t="s">
        <v>166</v>
      </c>
      <c r="C1342" s="36" t="s">
        <v>1767</v>
      </c>
      <c r="D1342" s="30" t="s">
        <v>166</v>
      </c>
      <c r="E1342" s="37" t="s">
        <v>166</v>
      </c>
      <c r="F1342" s="44" t="s">
        <v>166</v>
      </c>
      <c r="G1342" s="33" t="s">
        <v>166</v>
      </c>
      <c r="H1342" s="33" t="s">
        <v>166</v>
      </c>
      <c r="I1342" s="30"/>
      <c r="J1342" s="18" t="s">
        <v>166</v>
      </c>
      <c r="K1342" s="36" t="s">
        <v>166</v>
      </c>
      <c r="L1342" s="21"/>
    </row>
    <row r="1343" spans="1:12" x14ac:dyDescent="0.3">
      <c r="A1343" s="28" t="s">
        <v>166</v>
      </c>
      <c r="B1343" s="36" t="s">
        <v>166</v>
      </c>
      <c r="C1343" s="36" t="s">
        <v>1767</v>
      </c>
      <c r="D1343" s="30" t="s">
        <v>166</v>
      </c>
      <c r="E1343" s="37" t="s">
        <v>166</v>
      </c>
      <c r="F1343" s="44" t="s">
        <v>166</v>
      </c>
      <c r="G1343" s="33" t="s">
        <v>166</v>
      </c>
      <c r="H1343" s="33" t="s">
        <v>166</v>
      </c>
      <c r="I1343" s="30"/>
      <c r="J1343" s="18" t="s">
        <v>166</v>
      </c>
      <c r="K1343" s="36" t="s">
        <v>166</v>
      </c>
      <c r="L1343" s="21"/>
    </row>
    <row r="1344" spans="1:12" x14ac:dyDescent="0.3">
      <c r="A1344" s="28" t="s">
        <v>166</v>
      </c>
      <c r="B1344" s="36" t="s">
        <v>166</v>
      </c>
      <c r="C1344" s="36" t="s">
        <v>1767</v>
      </c>
      <c r="D1344" s="30" t="s">
        <v>166</v>
      </c>
      <c r="E1344" s="37" t="s">
        <v>166</v>
      </c>
      <c r="F1344" s="44" t="s">
        <v>166</v>
      </c>
      <c r="G1344" s="33" t="s">
        <v>166</v>
      </c>
      <c r="H1344" s="33" t="s">
        <v>166</v>
      </c>
      <c r="I1344" s="30"/>
      <c r="J1344" s="18" t="s">
        <v>166</v>
      </c>
      <c r="K1344" s="36" t="s">
        <v>166</v>
      </c>
      <c r="L1344" s="21"/>
    </row>
    <row r="1345" spans="1:12" x14ac:dyDescent="0.3">
      <c r="A1345" s="28" t="s">
        <v>166</v>
      </c>
      <c r="B1345" s="36" t="s">
        <v>166</v>
      </c>
      <c r="C1345" s="36" t="s">
        <v>1767</v>
      </c>
      <c r="D1345" s="30" t="s">
        <v>166</v>
      </c>
      <c r="E1345" s="37" t="s">
        <v>166</v>
      </c>
      <c r="F1345" s="44" t="s">
        <v>166</v>
      </c>
      <c r="G1345" s="33" t="s">
        <v>166</v>
      </c>
      <c r="H1345" s="33" t="s">
        <v>166</v>
      </c>
      <c r="I1345" s="30"/>
      <c r="J1345" s="18" t="s">
        <v>166</v>
      </c>
      <c r="K1345" s="36" t="s">
        <v>166</v>
      </c>
      <c r="L1345" s="21"/>
    </row>
    <row r="1346" spans="1:12" x14ac:dyDescent="0.3">
      <c r="A1346" s="28" t="s">
        <v>166</v>
      </c>
      <c r="B1346" s="36" t="s">
        <v>166</v>
      </c>
      <c r="C1346" s="36" t="s">
        <v>1767</v>
      </c>
      <c r="D1346" s="30" t="s">
        <v>166</v>
      </c>
      <c r="E1346" s="37" t="s">
        <v>166</v>
      </c>
      <c r="F1346" s="44" t="s">
        <v>166</v>
      </c>
      <c r="G1346" s="33" t="s">
        <v>166</v>
      </c>
      <c r="H1346" s="33" t="s">
        <v>166</v>
      </c>
      <c r="I1346" s="30"/>
      <c r="J1346" s="18" t="s">
        <v>166</v>
      </c>
      <c r="K1346" s="36" t="s">
        <v>166</v>
      </c>
      <c r="L1346" s="21"/>
    </row>
    <row r="1347" spans="1:12" x14ac:dyDescent="0.3">
      <c r="A1347" s="28" t="s">
        <v>166</v>
      </c>
      <c r="B1347" s="36" t="s">
        <v>166</v>
      </c>
      <c r="C1347" s="36" t="s">
        <v>1767</v>
      </c>
      <c r="D1347" s="30" t="s">
        <v>166</v>
      </c>
      <c r="E1347" s="37" t="s">
        <v>166</v>
      </c>
      <c r="F1347" s="44" t="s">
        <v>166</v>
      </c>
      <c r="G1347" s="33" t="s">
        <v>166</v>
      </c>
      <c r="H1347" s="33" t="s">
        <v>166</v>
      </c>
      <c r="I1347" s="30"/>
      <c r="J1347" s="18" t="s">
        <v>166</v>
      </c>
      <c r="K1347" s="36" t="s">
        <v>166</v>
      </c>
      <c r="L1347" s="21"/>
    </row>
    <row r="1348" spans="1:12" x14ac:dyDescent="0.3">
      <c r="A1348" s="28" t="s">
        <v>166</v>
      </c>
      <c r="B1348" s="36" t="s">
        <v>166</v>
      </c>
      <c r="C1348" s="36" t="s">
        <v>1767</v>
      </c>
      <c r="D1348" s="30" t="s">
        <v>166</v>
      </c>
      <c r="E1348" s="37" t="s">
        <v>166</v>
      </c>
      <c r="F1348" s="44" t="s">
        <v>166</v>
      </c>
      <c r="G1348" s="33" t="s">
        <v>166</v>
      </c>
      <c r="H1348" s="33" t="s">
        <v>166</v>
      </c>
      <c r="I1348" s="30"/>
      <c r="J1348" s="18" t="s">
        <v>166</v>
      </c>
      <c r="K1348" s="36" t="s">
        <v>166</v>
      </c>
      <c r="L1348" s="21"/>
    </row>
    <row r="1349" spans="1:12" x14ac:dyDescent="0.3">
      <c r="A1349" s="28" t="s">
        <v>166</v>
      </c>
      <c r="B1349" s="36" t="s">
        <v>166</v>
      </c>
      <c r="C1349" s="36" t="s">
        <v>1767</v>
      </c>
      <c r="D1349" s="30" t="s">
        <v>166</v>
      </c>
      <c r="E1349" s="37" t="s">
        <v>166</v>
      </c>
      <c r="F1349" s="44" t="s">
        <v>166</v>
      </c>
      <c r="G1349" s="33" t="s">
        <v>166</v>
      </c>
      <c r="H1349" s="33" t="s">
        <v>166</v>
      </c>
      <c r="I1349" s="30"/>
      <c r="J1349" s="18" t="s">
        <v>166</v>
      </c>
      <c r="K1349" s="36" t="s">
        <v>166</v>
      </c>
      <c r="L1349" s="21"/>
    </row>
    <row r="1350" spans="1:12" x14ac:dyDescent="0.3">
      <c r="A1350" s="28" t="s">
        <v>166</v>
      </c>
      <c r="B1350" s="36" t="s">
        <v>166</v>
      </c>
      <c r="C1350" s="36" t="s">
        <v>1767</v>
      </c>
      <c r="D1350" s="30" t="s">
        <v>166</v>
      </c>
      <c r="E1350" s="37" t="s">
        <v>166</v>
      </c>
      <c r="F1350" s="44" t="s">
        <v>166</v>
      </c>
      <c r="G1350" s="33" t="s">
        <v>166</v>
      </c>
      <c r="H1350" s="33" t="s">
        <v>166</v>
      </c>
      <c r="I1350" s="30"/>
      <c r="J1350" s="18" t="s">
        <v>166</v>
      </c>
      <c r="K1350" s="36" t="s">
        <v>166</v>
      </c>
      <c r="L1350" s="21"/>
    </row>
    <row r="1351" spans="1:12" x14ac:dyDescent="0.3">
      <c r="A1351" s="28" t="s">
        <v>166</v>
      </c>
      <c r="B1351" s="36" t="s">
        <v>166</v>
      </c>
      <c r="C1351" s="36" t="s">
        <v>1767</v>
      </c>
      <c r="D1351" s="30" t="s">
        <v>166</v>
      </c>
      <c r="E1351" s="37" t="s">
        <v>166</v>
      </c>
      <c r="F1351" s="44" t="s">
        <v>166</v>
      </c>
      <c r="G1351" s="33" t="s">
        <v>166</v>
      </c>
      <c r="H1351" s="33" t="s">
        <v>166</v>
      </c>
      <c r="I1351" s="30"/>
      <c r="J1351" s="18" t="s">
        <v>166</v>
      </c>
      <c r="K1351" s="36" t="s">
        <v>166</v>
      </c>
      <c r="L1351" s="21"/>
    </row>
    <row r="1352" spans="1:12" x14ac:dyDescent="0.3">
      <c r="A1352" s="28" t="s">
        <v>166</v>
      </c>
      <c r="B1352" s="36" t="s">
        <v>166</v>
      </c>
      <c r="C1352" s="36" t="s">
        <v>1767</v>
      </c>
      <c r="D1352" s="30" t="s">
        <v>166</v>
      </c>
      <c r="E1352" s="37" t="s">
        <v>166</v>
      </c>
      <c r="F1352" s="44" t="s">
        <v>166</v>
      </c>
      <c r="G1352" s="33" t="s">
        <v>166</v>
      </c>
      <c r="H1352" s="33" t="s">
        <v>166</v>
      </c>
      <c r="I1352" s="30"/>
      <c r="J1352" s="18" t="s">
        <v>166</v>
      </c>
      <c r="K1352" s="36" t="s">
        <v>166</v>
      </c>
      <c r="L1352" s="21"/>
    </row>
    <row r="1353" spans="1:12" x14ac:dyDescent="0.3">
      <c r="A1353" s="28" t="s">
        <v>166</v>
      </c>
      <c r="B1353" s="36" t="s">
        <v>166</v>
      </c>
      <c r="C1353" s="36" t="s">
        <v>1767</v>
      </c>
      <c r="D1353" s="30" t="s">
        <v>166</v>
      </c>
      <c r="E1353" s="37" t="s">
        <v>166</v>
      </c>
      <c r="F1353" s="44" t="s">
        <v>166</v>
      </c>
      <c r="G1353" s="33" t="s">
        <v>166</v>
      </c>
      <c r="H1353" s="33" t="s">
        <v>166</v>
      </c>
      <c r="I1353" s="30"/>
      <c r="J1353" s="18" t="s">
        <v>166</v>
      </c>
      <c r="K1353" s="36" t="s">
        <v>166</v>
      </c>
      <c r="L1353" s="21"/>
    </row>
    <row r="1354" spans="1:12" x14ac:dyDescent="0.3">
      <c r="A1354" s="28" t="s">
        <v>166</v>
      </c>
      <c r="B1354" s="36" t="s">
        <v>166</v>
      </c>
      <c r="C1354" s="36" t="s">
        <v>1767</v>
      </c>
      <c r="D1354" s="30" t="s">
        <v>166</v>
      </c>
      <c r="E1354" s="37" t="s">
        <v>166</v>
      </c>
      <c r="F1354" s="44" t="s">
        <v>166</v>
      </c>
      <c r="G1354" s="33" t="s">
        <v>166</v>
      </c>
      <c r="H1354" s="33" t="s">
        <v>166</v>
      </c>
      <c r="I1354" s="30"/>
      <c r="J1354" s="18" t="s">
        <v>166</v>
      </c>
      <c r="K1354" s="36" t="s">
        <v>166</v>
      </c>
      <c r="L1354" s="21"/>
    </row>
    <row r="1355" spans="1:12" x14ac:dyDescent="0.3">
      <c r="A1355" s="28" t="s">
        <v>166</v>
      </c>
      <c r="B1355" s="36" t="s">
        <v>166</v>
      </c>
      <c r="C1355" s="36" t="s">
        <v>1767</v>
      </c>
      <c r="D1355" s="30" t="s">
        <v>166</v>
      </c>
      <c r="E1355" s="37" t="s">
        <v>166</v>
      </c>
      <c r="F1355" s="44" t="s">
        <v>166</v>
      </c>
      <c r="G1355" s="33" t="s">
        <v>166</v>
      </c>
      <c r="H1355" s="33" t="s">
        <v>166</v>
      </c>
      <c r="I1355" s="30"/>
      <c r="J1355" s="18" t="s">
        <v>166</v>
      </c>
      <c r="K1355" s="36" t="s">
        <v>166</v>
      </c>
      <c r="L1355" s="21"/>
    </row>
    <row r="1356" spans="1:12" x14ac:dyDescent="0.3">
      <c r="A1356" s="28" t="s">
        <v>166</v>
      </c>
      <c r="B1356" s="36" t="s">
        <v>166</v>
      </c>
      <c r="C1356" s="36" t="s">
        <v>1767</v>
      </c>
      <c r="D1356" s="30" t="s">
        <v>166</v>
      </c>
      <c r="E1356" s="37" t="s">
        <v>166</v>
      </c>
      <c r="F1356" s="44" t="s">
        <v>166</v>
      </c>
      <c r="G1356" s="33" t="s">
        <v>166</v>
      </c>
      <c r="H1356" s="33" t="s">
        <v>166</v>
      </c>
      <c r="I1356" s="30"/>
      <c r="J1356" s="18" t="s">
        <v>166</v>
      </c>
      <c r="K1356" s="36" t="s">
        <v>166</v>
      </c>
      <c r="L1356" s="21"/>
    </row>
    <row r="1357" spans="1:12" x14ac:dyDescent="0.3">
      <c r="A1357" s="28" t="s">
        <v>166</v>
      </c>
      <c r="B1357" s="36" t="s">
        <v>166</v>
      </c>
      <c r="C1357" s="36" t="s">
        <v>1767</v>
      </c>
      <c r="D1357" s="30" t="s">
        <v>166</v>
      </c>
      <c r="E1357" s="37" t="s">
        <v>166</v>
      </c>
      <c r="F1357" s="44" t="s">
        <v>166</v>
      </c>
      <c r="G1357" s="33" t="s">
        <v>166</v>
      </c>
      <c r="H1357" s="33" t="s">
        <v>166</v>
      </c>
      <c r="I1357" s="30"/>
      <c r="J1357" s="18" t="s">
        <v>166</v>
      </c>
      <c r="K1357" s="36" t="s">
        <v>166</v>
      </c>
      <c r="L1357" s="21"/>
    </row>
    <row r="1358" spans="1:12" x14ac:dyDescent="0.3">
      <c r="A1358" s="28" t="s">
        <v>166</v>
      </c>
      <c r="B1358" s="36" t="s">
        <v>166</v>
      </c>
      <c r="C1358" s="36" t="s">
        <v>1767</v>
      </c>
      <c r="D1358" s="30" t="s">
        <v>166</v>
      </c>
      <c r="E1358" s="37" t="s">
        <v>166</v>
      </c>
      <c r="F1358" s="44" t="s">
        <v>166</v>
      </c>
      <c r="G1358" s="33" t="s">
        <v>166</v>
      </c>
      <c r="H1358" s="33" t="s">
        <v>166</v>
      </c>
      <c r="I1358" s="30"/>
      <c r="J1358" s="18" t="s">
        <v>166</v>
      </c>
      <c r="K1358" s="36" t="s">
        <v>166</v>
      </c>
      <c r="L1358" s="21"/>
    </row>
    <row r="1359" spans="1:12" x14ac:dyDescent="0.3">
      <c r="A1359" s="28" t="s">
        <v>166</v>
      </c>
      <c r="B1359" s="36" t="s">
        <v>166</v>
      </c>
      <c r="C1359" s="36" t="s">
        <v>1767</v>
      </c>
      <c r="D1359" s="30" t="s">
        <v>166</v>
      </c>
      <c r="E1359" s="37" t="s">
        <v>166</v>
      </c>
      <c r="F1359" s="44" t="s">
        <v>166</v>
      </c>
      <c r="G1359" s="33" t="s">
        <v>166</v>
      </c>
      <c r="H1359" s="33" t="s">
        <v>166</v>
      </c>
      <c r="I1359" s="30"/>
      <c r="J1359" s="18" t="s">
        <v>166</v>
      </c>
      <c r="K1359" s="36" t="s">
        <v>166</v>
      </c>
      <c r="L1359" s="21"/>
    </row>
    <row r="1360" spans="1:12" x14ac:dyDescent="0.3">
      <c r="A1360" s="28" t="s">
        <v>166</v>
      </c>
      <c r="B1360" s="36" t="s">
        <v>166</v>
      </c>
      <c r="C1360" s="36" t="s">
        <v>1767</v>
      </c>
      <c r="D1360" s="30" t="s">
        <v>166</v>
      </c>
      <c r="E1360" s="37" t="s">
        <v>166</v>
      </c>
      <c r="F1360" s="44" t="s">
        <v>166</v>
      </c>
      <c r="G1360" s="33" t="s">
        <v>166</v>
      </c>
      <c r="H1360" s="33" t="s">
        <v>166</v>
      </c>
      <c r="I1360" s="30"/>
      <c r="J1360" s="18" t="s">
        <v>166</v>
      </c>
      <c r="K1360" s="36" t="s">
        <v>166</v>
      </c>
      <c r="L1360" s="21"/>
    </row>
    <row r="1361" spans="1:12" x14ac:dyDescent="0.3">
      <c r="A1361" s="28" t="s">
        <v>166</v>
      </c>
      <c r="B1361" s="36" t="s">
        <v>166</v>
      </c>
      <c r="C1361" s="36" t="s">
        <v>1767</v>
      </c>
      <c r="D1361" s="30" t="s">
        <v>166</v>
      </c>
      <c r="E1361" s="37" t="s">
        <v>166</v>
      </c>
      <c r="F1361" s="44" t="s">
        <v>166</v>
      </c>
      <c r="G1361" s="33" t="s">
        <v>166</v>
      </c>
      <c r="H1361" s="33" t="s">
        <v>166</v>
      </c>
      <c r="I1361" s="30"/>
      <c r="J1361" s="18" t="s">
        <v>166</v>
      </c>
      <c r="K1361" s="36" t="s">
        <v>166</v>
      </c>
      <c r="L1361" s="21"/>
    </row>
    <row r="1362" spans="1:12" x14ac:dyDescent="0.3">
      <c r="A1362" s="28" t="s">
        <v>166</v>
      </c>
      <c r="B1362" s="36" t="s">
        <v>166</v>
      </c>
      <c r="C1362" s="36" t="s">
        <v>1767</v>
      </c>
      <c r="D1362" s="30" t="s">
        <v>166</v>
      </c>
      <c r="E1362" s="37" t="s">
        <v>166</v>
      </c>
      <c r="F1362" s="44" t="s">
        <v>166</v>
      </c>
      <c r="G1362" s="33" t="s">
        <v>166</v>
      </c>
      <c r="H1362" s="33" t="s">
        <v>166</v>
      </c>
      <c r="I1362" s="30"/>
      <c r="J1362" s="18" t="s">
        <v>166</v>
      </c>
      <c r="K1362" s="36" t="s">
        <v>166</v>
      </c>
      <c r="L1362" s="21"/>
    </row>
    <row r="1363" spans="1:12" x14ac:dyDescent="0.3">
      <c r="A1363" s="28" t="s">
        <v>166</v>
      </c>
      <c r="B1363" s="36" t="s">
        <v>166</v>
      </c>
      <c r="C1363" s="36" t="s">
        <v>1767</v>
      </c>
      <c r="D1363" s="30" t="s">
        <v>166</v>
      </c>
      <c r="E1363" s="37" t="s">
        <v>166</v>
      </c>
      <c r="F1363" s="44" t="s">
        <v>166</v>
      </c>
      <c r="G1363" s="33" t="s">
        <v>166</v>
      </c>
      <c r="H1363" s="33" t="s">
        <v>166</v>
      </c>
      <c r="I1363" s="30"/>
      <c r="J1363" s="18" t="s">
        <v>166</v>
      </c>
      <c r="K1363" s="36" t="s">
        <v>166</v>
      </c>
      <c r="L1363" s="21"/>
    </row>
    <row r="1364" spans="1:12" x14ac:dyDescent="0.3">
      <c r="A1364" s="28" t="s">
        <v>166</v>
      </c>
      <c r="B1364" s="36" t="s">
        <v>166</v>
      </c>
      <c r="C1364" s="36" t="s">
        <v>1767</v>
      </c>
      <c r="D1364" s="30" t="s">
        <v>166</v>
      </c>
      <c r="E1364" s="37" t="s">
        <v>166</v>
      </c>
      <c r="F1364" s="44" t="s">
        <v>166</v>
      </c>
      <c r="G1364" s="33" t="s">
        <v>166</v>
      </c>
      <c r="H1364" s="33" t="s">
        <v>166</v>
      </c>
      <c r="I1364" s="30"/>
      <c r="J1364" s="18" t="s">
        <v>166</v>
      </c>
      <c r="K1364" s="36" t="s">
        <v>166</v>
      </c>
      <c r="L1364" s="21"/>
    </row>
    <row r="1365" spans="1:12" x14ac:dyDescent="0.3">
      <c r="A1365" s="28" t="s">
        <v>166</v>
      </c>
      <c r="B1365" s="36" t="s">
        <v>166</v>
      </c>
      <c r="C1365" s="36" t="s">
        <v>1767</v>
      </c>
      <c r="D1365" s="30" t="s">
        <v>166</v>
      </c>
      <c r="E1365" s="37" t="s">
        <v>166</v>
      </c>
      <c r="F1365" s="44" t="s">
        <v>166</v>
      </c>
      <c r="G1365" s="33" t="s">
        <v>166</v>
      </c>
      <c r="H1365" s="33" t="s">
        <v>166</v>
      </c>
      <c r="I1365" s="30"/>
      <c r="J1365" s="18" t="s">
        <v>166</v>
      </c>
      <c r="K1365" s="36" t="s">
        <v>166</v>
      </c>
      <c r="L1365" s="21"/>
    </row>
    <row r="1366" spans="1:12" x14ac:dyDescent="0.3">
      <c r="A1366" s="28" t="s">
        <v>166</v>
      </c>
      <c r="B1366" s="36" t="s">
        <v>166</v>
      </c>
      <c r="C1366" s="36" t="s">
        <v>1767</v>
      </c>
      <c r="D1366" s="30" t="s">
        <v>166</v>
      </c>
      <c r="E1366" s="37" t="s">
        <v>166</v>
      </c>
      <c r="F1366" s="44" t="s">
        <v>166</v>
      </c>
      <c r="G1366" s="33" t="s">
        <v>166</v>
      </c>
      <c r="H1366" s="33" t="s">
        <v>166</v>
      </c>
      <c r="I1366" s="30"/>
      <c r="J1366" s="18" t="s">
        <v>166</v>
      </c>
      <c r="K1366" s="36" t="s">
        <v>166</v>
      </c>
      <c r="L1366" s="21"/>
    </row>
    <row r="1367" spans="1:12" x14ac:dyDescent="0.3">
      <c r="A1367" s="28" t="s">
        <v>166</v>
      </c>
      <c r="B1367" s="36" t="s">
        <v>166</v>
      </c>
      <c r="C1367" s="36" t="s">
        <v>1767</v>
      </c>
      <c r="D1367" s="30" t="s">
        <v>166</v>
      </c>
      <c r="E1367" s="37" t="s">
        <v>166</v>
      </c>
      <c r="F1367" s="44" t="s">
        <v>166</v>
      </c>
      <c r="G1367" s="33" t="s">
        <v>166</v>
      </c>
      <c r="H1367" s="33" t="s">
        <v>166</v>
      </c>
      <c r="I1367" s="30"/>
      <c r="J1367" s="18" t="s">
        <v>166</v>
      </c>
      <c r="K1367" s="36" t="s">
        <v>166</v>
      </c>
      <c r="L1367" s="21"/>
    </row>
    <row r="1368" spans="1:12" x14ac:dyDescent="0.3">
      <c r="A1368" s="28" t="s">
        <v>166</v>
      </c>
      <c r="B1368" s="36" t="s">
        <v>166</v>
      </c>
      <c r="C1368" s="36" t="s">
        <v>1767</v>
      </c>
      <c r="D1368" s="30" t="s">
        <v>166</v>
      </c>
      <c r="E1368" s="37" t="s">
        <v>166</v>
      </c>
      <c r="F1368" s="44" t="s">
        <v>166</v>
      </c>
      <c r="G1368" s="33" t="s">
        <v>166</v>
      </c>
      <c r="H1368" s="33" t="s">
        <v>166</v>
      </c>
      <c r="I1368" s="30"/>
      <c r="J1368" s="18" t="s">
        <v>166</v>
      </c>
      <c r="K1368" s="36" t="s">
        <v>166</v>
      </c>
      <c r="L1368" s="21"/>
    </row>
    <row r="1369" spans="1:12" x14ac:dyDescent="0.3">
      <c r="A1369" s="28" t="s">
        <v>166</v>
      </c>
      <c r="B1369" s="36" t="s">
        <v>166</v>
      </c>
      <c r="C1369" s="36" t="s">
        <v>1767</v>
      </c>
      <c r="D1369" s="30" t="s">
        <v>166</v>
      </c>
      <c r="E1369" s="37" t="s">
        <v>166</v>
      </c>
      <c r="F1369" s="44" t="s">
        <v>166</v>
      </c>
      <c r="G1369" s="33" t="s">
        <v>166</v>
      </c>
      <c r="H1369" s="33" t="s">
        <v>166</v>
      </c>
      <c r="I1369" s="30"/>
      <c r="J1369" s="18" t="s">
        <v>166</v>
      </c>
      <c r="K1369" s="36" t="s">
        <v>166</v>
      </c>
      <c r="L1369" s="21"/>
    </row>
    <row r="1370" spans="1:12" x14ac:dyDescent="0.3">
      <c r="A1370" s="28" t="s">
        <v>166</v>
      </c>
      <c r="B1370" s="36" t="s">
        <v>166</v>
      </c>
      <c r="C1370" s="36" t="s">
        <v>1767</v>
      </c>
      <c r="D1370" s="30" t="s">
        <v>166</v>
      </c>
      <c r="E1370" s="37" t="s">
        <v>166</v>
      </c>
      <c r="F1370" s="44" t="s">
        <v>166</v>
      </c>
      <c r="G1370" s="33" t="s">
        <v>166</v>
      </c>
      <c r="H1370" s="33" t="s">
        <v>166</v>
      </c>
      <c r="I1370" s="30"/>
      <c r="J1370" s="18" t="s">
        <v>166</v>
      </c>
      <c r="K1370" s="36" t="s">
        <v>166</v>
      </c>
      <c r="L1370" s="21"/>
    </row>
    <row r="1371" spans="1:12" x14ac:dyDescent="0.3">
      <c r="A1371" s="28" t="s">
        <v>166</v>
      </c>
      <c r="B1371" s="36" t="s">
        <v>166</v>
      </c>
      <c r="C1371" s="36" t="s">
        <v>1767</v>
      </c>
      <c r="D1371" s="30" t="s">
        <v>166</v>
      </c>
      <c r="E1371" s="37" t="s">
        <v>166</v>
      </c>
      <c r="F1371" s="44" t="s">
        <v>166</v>
      </c>
      <c r="G1371" s="33" t="s">
        <v>166</v>
      </c>
      <c r="H1371" s="33" t="s">
        <v>166</v>
      </c>
      <c r="I1371" s="30"/>
      <c r="J1371" s="18" t="s">
        <v>166</v>
      </c>
      <c r="K1371" s="36" t="s">
        <v>166</v>
      </c>
      <c r="L1371" s="21"/>
    </row>
    <row r="1372" spans="1:12" x14ac:dyDescent="0.3">
      <c r="A1372" s="28" t="s">
        <v>166</v>
      </c>
      <c r="B1372" s="36" t="s">
        <v>166</v>
      </c>
      <c r="C1372" s="36" t="s">
        <v>1767</v>
      </c>
      <c r="D1372" s="30" t="s">
        <v>166</v>
      </c>
      <c r="E1372" s="37" t="s">
        <v>166</v>
      </c>
      <c r="F1372" s="44" t="s">
        <v>166</v>
      </c>
      <c r="G1372" s="33" t="s">
        <v>166</v>
      </c>
      <c r="H1372" s="33" t="s">
        <v>166</v>
      </c>
      <c r="I1372" s="30"/>
      <c r="J1372" s="18" t="s">
        <v>166</v>
      </c>
      <c r="K1372" s="36" t="s">
        <v>166</v>
      </c>
      <c r="L1372" s="21"/>
    </row>
    <row r="1373" spans="1:12" x14ac:dyDescent="0.3">
      <c r="A1373" s="28" t="s">
        <v>166</v>
      </c>
      <c r="B1373" s="36" t="s">
        <v>166</v>
      </c>
      <c r="C1373" s="36" t="s">
        <v>1767</v>
      </c>
      <c r="D1373" s="30" t="s">
        <v>166</v>
      </c>
      <c r="E1373" s="37" t="s">
        <v>166</v>
      </c>
      <c r="F1373" s="44" t="s">
        <v>166</v>
      </c>
      <c r="G1373" s="33" t="s">
        <v>166</v>
      </c>
      <c r="H1373" s="33" t="s">
        <v>166</v>
      </c>
      <c r="I1373" s="30"/>
      <c r="J1373" s="18" t="s">
        <v>166</v>
      </c>
      <c r="K1373" s="36" t="s">
        <v>166</v>
      </c>
      <c r="L1373" s="21"/>
    </row>
    <row r="1374" spans="1:12" x14ac:dyDescent="0.3">
      <c r="A1374" s="28" t="s">
        <v>166</v>
      </c>
      <c r="B1374" s="36" t="s">
        <v>166</v>
      </c>
      <c r="C1374" s="36" t="s">
        <v>1767</v>
      </c>
      <c r="D1374" s="30" t="s">
        <v>166</v>
      </c>
      <c r="E1374" s="37" t="s">
        <v>166</v>
      </c>
      <c r="F1374" s="44" t="s">
        <v>166</v>
      </c>
      <c r="G1374" s="33" t="s">
        <v>166</v>
      </c>
      <c r="H1374" s="33" t="s">
        <v>166</v>
      </c>
      <c r="I1374" s="30"/>
      <c r="J1374" s="18" t="s">
        <v>166</v>
      </c>
      <c r="K1374" s="36" t="s">
        <v>166</v>
      </c>
      <c r="L1374" s="21"/>
    </row>
    <row r="1375" spans="1:12" x14ac:dyDescent="0.3">
      <c r="A1375" s="28" t="s">
        <v>166</v>
      </c>
      <c r="B1375" s="36" t="s">
        <v>166</v>
      </c>
      <c r="C1375" s="36" t="s">
        <v>1767</v>
      </c>
      <c r="D1375" s="30" t="s">
        <v>166</v>
      </c>
      <c r="E1375" s="37" t="s">
        <v>166</v>
      </c>
      <c r="F1375" s="44" t="s">
        <v>166</v>
      </c>
      <c r="G1375" s="33" t="s">
        <v>166</v>
      </c>
      <c r="H1375" s="33" t="s">
        <v>166</v>
      </c>
      <c r="I1375" s="30"/>
      <c r="J1375" s="18" t="s">
        <v>166</v>
      </c>
      <c r="K1375" s="36" t="s">
        <v>166</v>
      </c>
      <c r="L1375" s="21"/>
    </row>
    <row r="1376" spans="1:12" x14ac:dyDescent="0.3">
      <c r="A1376" s="28" t="s">
        <v>166</v>
      </c>
      <c r="B1376" s="36" t="s">
        <v>166</v>
      </c>
      <c r="C1376" s="36" t="s">
        <v>1767</v>
      </c>
      <c r="D1376" s="30" t="s">
        <v>166</v>
      </c>
      <c r="E1376" s="37" t="s">
        <v>166</v>
      </c>
      <c r="F1376" s="44" t="s">
        <v>166</v>
      </c>
      <c r="G1376" s="33" t="s">
        <v>166</v>
      </c>
      <c r="H1376" s="33" t="s">
        <v>166</v>
      </c>
      <c r="I1376" s="30"/>
      <c r="J1376" s="18" t="s">
        <v>166</v>
      </c>
      <c r="K1376" s="36" t="s">
        <v>166</v>
      </c>
      <c r="L1376" s="21"/>
    </row>
    <row r="1377" spans="1:12" x14ac:dyDescent="0.3">
      <c r="A1377" s="28" t="s">
        <v>166</v>
      </c>
      <c r="B1377" s="36" t="s">
        <v>166</v>
      </c>
      <c r="C1377" s="36" t="s">
        <v>1767</v>
      </c>
      <c r="D1377" s="30" t="s">
        <v>166</v>
      </c>
      <c r="E1377" s="37" t="s">
        <v>166</v>
      </c>
      <c r="F1377" s="44" t="s">
        <v>166</v>
      </c>
      <c r="G1377" s="33" t="s">
        <v>166</v>
      </c>
      <c r="H1377" s="33" t="s">
        <v>166</v>
      </c>
      <c r="I1377" s="30"/>
      <c r="J1377" s="18" t="s">
        <v>166</v>
      </c>
      <c r="K1377" s="36" t="s">
        <v>166</v>
      </c>
      <c r="L1377" s="21"/>
    </row>
    <row r="1378" spans="1:12" x14ac:dyDescent="0.3">
      <c r="A1378" s="28" t="s">
        <v>166</v>
      </c>
      <c r="B1378" s="36" t="s">
        <v>166</v>
      </c>
      <c r="C1378" s="36" t="s">
        <v>1767</v>
      </c>
      <c r="D1378" s="30" t="s">
        <v>166</v>
      </c>
      <c r="E1378" s="37" t="s">
        <v>166</v>
      </c>
      <c r="F1378" s="44" t="s">
        <v>166</v>
      </c>
      <c r="G1378" s="33" t="s">
        <v>166</v>
      </c>
      <c r="H1378" s="33" t="s">
        <v>166</v>
      </c>
      <c r="I1378" s="30"/>
      <c r="J1378" s="18" t="s">
        <v>166</v>
      </c>
      <c r="K1378" s="36" t="s">
        <v>166</v>
      </c>
      <c r="L1378" s="21"/>
    </row>
    <row r="1379" spans="1:12" x14ac:dyDescent="0.3">
      <c r="A1379" s="28" t="s">
        <v>166</v>
      </c>
      <c r="B1379" s="36" t="s">
        <v>166</v>
      </c>
      <c r="C1379" s="36" t="s">
        <v>1767</v>
      </c>
      <c r="D1379" s="30" t="s">
        <v>166</v>
      </c>
      <c r="E1379" s="37" t="s">
        <v>166</v>
      </c>
      <c r="F1379" s="44" t="s">
        <v>166</v>
      </c>
      <c r="G1379" s="33" t="s">
        <v>166</v>
      </c>
      <c r="H1379" s="33" t="s">
        <v>166</v>
      </c>
      <c r="I1379" s="30"/>
      <c r="J1379" s="18" t="s">
        <v>166</v>
      </c>
      <c r="K1379" s="36" t="s">
        <v>166</v>
      </c>
      <c r="L1379" s="21"/>
    </row>
    <row r="1380" spans="1:12" x14ac:dyDescent="0.3">
      <c r="A1380" s="28" t="s">
        <v>166</v>
      </c>
      <c r="B1380" s="36" t="s">
        <v>166</v>
      </c>
      <c r="C1380" s="36" t="s">
        <v>1767</v>
      </c>
      <c r="D1380" s="30" t="s">
        <v>166</v>
      </c>
      <c r="E1380" s="37" t="s">
        <v>166</v>
      </c>
      <c r="F1380" s="44" t="s">
        <v>166</v>
      </c>
      <c r="G1380" s="33" t="s">
        <v>166</v>
      </c>
      <c r="H1380" s="33" t="s">
        <v>166</v>
      </c>
      <c r="I1380" s="30"/>
      <c r="J1380" s="18" t="s">
        <v>166</v>
      </c>
      <c r="K1380" s="36" t="s">
        <v>166</v>
      </c>
      <c r="L1380" s="21"/>
    </row>
    <row r="1381" spans="1:12" x14ac:dyDescent="0.3">
      <c r="A1381" s="28" t="s">
        <v>166</v>
      </c>
      <c r="B1381" s="36" t="s">
        <v>166</v>
      </c>
      <c r="C1381" s="36" t="s">
        <v>1767</v>
      </c>
      <c r="D1381" s="30" t="s">
        <v>166</v>
      </c>
      <c r="E1381" s="37" t="s">
        <v>166</v>
      </c>
      <c r="F1381" s="44" t="s">
        <v>166</v>
      </c>
      <c r="G1381" s="33" t="s">
        <v>166</v>
      </c>
      <c r="H1381" s="33" t="s">
        <v>166</v>
      </c>
      <c r="I1381" s="30"/>
      <c r="J1381" s="18" t="s">
        <v>166</v>
      </c>
      <c r="K1381" s="36" t="s">
        <v>166</v>
      </c>
      <c r="L1381" s="21"/>
    </row>
    <row r="1382" spans="1:12" x14ac:dyDescent="0.3">
      <c r="A1382" s="28" t="s">
        <v>166</v>
      </c>
      <c r="B1382" s="36" t="s">
        <v>166</v>
      </c>
      <c r="C1382" s="36" t="s">
        <v>1767</v>
      </c>
      <c r="D1382" s="30" t="s">
        <v>166</v>
      </c>
      <c r="E1382" s="37" t="s">
        <v>166</v>
      </c>
      <c r="F1382" s="44" t="s">
        <v>166</v>
      </c>
      <c r="G1382" s="33" t="s">
        <v>166</v>
      </c>
      <c r="H1382" s="33" t="s">
        <v>166</v>
      </c>
      <c r="I1382" s="30"/>
      <c r="J1382" s="18" t="s">
        <v>166</v>
      </c>
      <c r="K1382" s="36" t="s">
        <v>166</v>
      </c>
      <c r="L1382" s="21"/>
    </row>
    <row r="1383" spans="1:12" x14ac:dyDescent="0.3">
      <c r="A1383" s="28" t="s">
        <v>166</v>
      </c>
      <c r="B1383" s="36" t="s">
        <v>166</v>
      </c>
      <c r="C1383" s="36" t="s">
        <v>1767</v>
      </c>
      <c r="D1383" s="30" t="s">
        <v>166</v>
      </c>
      <c r="E1383" s="37" t="s">
        <v>166</v>
      </c>
      <c r="F1383" s="44" t="s">
        <v>166</v>
      </c>
      <c r="G1383" s="33" t="s">
        <v>166</v>
      </c>
      <c r="H1383" s="33" t="s">
        <v>166</v>
      </c>
      <c r="I1383" s="30"/>
      <c r="J1383" s="18" t="s">
        <v>166</v>
      </c>
      <c r="K1383" s="36" t="s">
        <v>166</v>
      </c>
      <c r="L1383" s="21"/>
    </row>
    <row r="1384" spans="1:12" x14ac:dyDescent="0.3">
      <c r="A1384" s="28" t="s">
        <v>166</v>
      </c>
      <c r="B1384" s="36" t="s">
        <v>166</v>
      </c>
      <c r="C1384" s="36" t="s">
        <v>1767</v>
      </c>
      <c r="D1384" s="30" t="s">
        <v>166</v>
      </c>
      <c r="E1384" s="37" t="s">
        <v>166</v>
      </c>
      <c r="F1384" s="44" t="s">
        <v>166</v>
      </c>
      <c r="G1384" s="33" t="s">
        <v>166</v>
      </c>
      <c r="H1384" s="33" t="s">
        <v>166</v>
      </c>
      <c r="I1384" s="30"/>
      <c r="J1384" s="18" t="s">
        <v>166</v>
      </c>
      <c r="K1384" s="36" t="s">
        <v>166</v>
      </c>
      <c r="L1384" s="21"/>
    </row>
    <row r="1385" spans="1:12" x14ac:dyDescent="0.3">
      <c r="A1385" s="28" t="s">
        <v>166</v>
      </c>
      <c r="B1385" s="36" t="s">
        <v>166</v>
      </c>
      <c r="C1385" s="36" t="s">
        <v>1767</v>
      </c>
      <c r="D1385" s="30" t="s">
        <v>166</v>
      </c>
      <c r="E1385" s="37" t="s">
        <v>166</v>
      </c>
      <c r="F1385" s="44" t="s">
        <v>166</v>
      </c>
      <c r="G1385" s="33" t="s">
        <v>166</v>
      </c>
      <c r="H1385" s="33" t="s">
        <v>166</v>
      </c>
      <c r="I1385" s="30"/>
      <c r="J1385" s="18" t="s">
        <v>166</v>
      </c>
      <c r="K1385" s="36" t="s">
        <v>166</v>
      </c>
      <c r="L1385" s="21"/>
    </row>
    <row r="1386" spans="1:12" x14ac:dyDescent="0.3">
      <c r="A1386" s="28" t="s">
        <v>166</v>
      </c>
      <c r="B1386" s="36" t="s">
        <v>166</v>
      </c>
      <c r="C1386" s="36" t="s">
        <v>1767</v>
      </c>
      <c r="D1386" s="30" t="s">
        <v>166</v>
      </c>
      <c r="E1386" s="37" t="s">
        <v>166</v>
      </c>
      <c r="F1386" s="44" t="s">
        <v>166</v>
      </c>
      <c r="G1386" s="33" t="s">
        <v>166</v>
      </c>
      <c r="H1386" s="33" t="s">
        <v>166</v>
      </c>
      <c r="I1386" s="30"/>
      <c r="J1386" s="18" t="s">
        <v>166</v>
      </c>
      <c r="K1386" s="36" t="s">
        <v>166</v>
      </c>
      <c r="L1386" s="21"/>
    </row>
    <row r="1387" spans="1:12" x14ac:dyDescent="0.3">
      <c r="A1387" s="28" t="s">
        <v>166</v>
      </c>
      <c r="B1387" s="36" t="s">
        <v>166</v>
      </c>
      <c r="C1387" s="36" t="s">
        <v>1767</v>
      </c>
      <c r="D1387" s="30" t="s">
        <v>166</v>
      </c>
      <c r="E1387" s="37" t="s">
        <v>166</v>
      </c>
      <c r="F1387" s="44" t="s">
        <v>166</v>
      </c>
      <c r="G1387" s="33" t="s">
        <v>166</v>
      </c>
      <c r="H1387" s="33" t="s">
        <v>166</v>
      </c>
      <c r="I1387" s="30"/>
      <c r="J1387" s="18" t="s">
        <v>166</v>
      </c>
      <c r="K1387" s="36" t="s">
        <v>166</v>
      </c>
      <c r="L1387" s="21"/>
    </row>
    <row r="1388" spans="1:12" x14ac:dyDescent="0.3">
      <c r="A1388" s="28" t="s">
        <v>166</v>
      </c>
      <c r="B1388" s="36" t="s">
        <v>166</v>
      </c>
      <c r="C1388" s="36" t="s">
        <v>1767</v>
      </c>
      <c r="D1388" s="30" t="s">
        <v>166</v>
      </c>
      <c r="E1388" s="37" t="s">
        <v>166</v>
      </c>
      <c r="F1388" s="44" t="s">
        <v>166</v>
      </c>
      <c r="G1388" s="33" t="s">
        <v>166</v>
      </c>
      <c r="H1388" s="33" t="s">
        <v>166</v>
      </c>
      <c r="I1388" s="30"/>
      <c r="J1388" s="18" t="s">
        <v>166</v>
      </c>
      <c r="K1388" s="36" t="s">
        <v>166</v>
      </c>
      <c r="L1388" s="21"/>
    </row>
    <row r="1389" spans="1:12" x14ac:dyDescent="0.3">
      <c r="A1389" s="28" t="s">
        <v>166</v>
      </c>
      <c r="B1389" s="36" t="s">
        <v>166</v>
      </c>
      <c r="C1389" s="36" t="s">
        <v>1767</v>
      </c>
      <c r="D1389" s="30" t="s">
        <v>166</v>
      </c>
      <c r="E1389" s="37" t="s">
        <v>166</v>
      </c>
      <c r="F1389" s="44" t="s">
        <v>166</v>
      </c>
      <c r="G1389" s="33" t="s">
        <v>166</v>
      </c>
      <c r="H1389" s="33" t="s">
        <v>166</v>
      </c>
      <c r="I1389" s="30"/>
      <c r="J1389" s="18" t="s">
        <v>166</v>
      </c>
      <c r="K1389" s="36" t="s">
        <v>166</v>
      </c>
      <c r="L1389" s="21"/>
    </row>
    <row r="1390" spans="1:12" x14ac:dyDescent="0.3">
      <c r="A1390" s="28" t="s">
        <v>166</v>
      </c>
      <c r="B1390" s="36" t="s">
        <v>166</v>
      </c>
      <c r="C1390" s="36" t="s">
        <v>1767</v>
      </c>
      <c r="D1390" s="30" t="s">
        <v>166</v>
      </c>
      <c r="E1390" s="37" t="s">
        <v>166</v>
      </c>
      <c r="F1390" s="44" t="s">
        <v>166</v>
      </c>
      <c r="G1390" s="33" t="s">
        <v>166</v>
      </c>
      <c r="H1390" s="33" t="s">
        <v>166</v>
      </c>
      <c r="I1390" s="30"/>
      <c r="J1390" s="18" t="s">
        <v>166</v>
      </c>
      <c r="K1390" s="36" t="s">
        <v>166</v>
      </c>
      <c r="L1390" s="21"/>
    </row>
    <row r="1391" spans="1:12" x14ac:dyDescent="0.3">
      <c r="A1391" s="28" t="s">
        <v>166</v>
      </c>
      <c r="B1391" s="36" t="s">
        <v>166</v>
      </c>
      <c r="C1391" s="36" t="s">
        <v>1767</v>
      </c>
      <c r="D1391" s="30" t="s">
        <v>166</v>
      </c>
      <c r="E1391" s="37" t="s">
        <v>166</v>
      </c>
      <c r="F1391" s="44" t="s">
        <v>166</v>
      </c>
      <c r="G1391" s="33" t="s">
        <v>166</v>
      </c>
      <c r="H1391" s="33" t="s">
        <v>166</v>
      </c>
      <c r="I1391" s="30"/>
      <c r="J1391" s="18" t="s">
        <v>166</v>
      </c>
      <c r="K1391" s="36" t="s">
        <v>166</v>
      </c>
      <c r="L1391" s="21"/>
    </row>
    <row r="1392" spans="1:12" x14ac:dyDescent="0.3">
      <c r="A1392" s="28" t="s">
        <v>166</v>
      </c>
      <c r="B1392" s="36" t="s">
        <v>166</v>
      </c>
      <c r="C1392" s="36" t="s">
        <v>1767</v>
      </c>
      <c r="D1392" s="30" t="s">
        <v>166</v>
      </c>
      <c r="E1392" s="37" t="s">
        <v>166</v>
      </c>
      <c r="F1392" s="44" t="s">
        <v>166</v>
      </c>
      <c r="G1392" s="33" t="s">
        <v>166</v>
      </c>
      <c r="H1392" s="33" t="s">
        <v>166</v>
      </c>
      <c r="I1392" s="30"/>
      <c r="J1392" s="18" t="s">
        <v>166</v>
      </c>
      <c r="K1392" s="36" t="s">
        <v>166</v>
      </c>
      <c r="L1392" s="21"/>
    </row>
    <row r="1393" spans="1:12" x14ac:dyDescent="0.3">
      <c r="A1393" s="28" t="s">
        <v>166</v>
      </c>
      <c r="B1393" s="36" t="s">
        <v>166</v>
      </c>
      <c r="C1393" s="36" t="s">
        <v>1767</v>
      </c>
      <c r="D1393" s="30" t="s">
        <v>166</v>
      </c>
      <c r="E1393" s="37" t="s">
        <v>166</v>
      </c>
      <c r="F1393" s="44" t="s">
        <v>166</v>
      </c>
      <c r="G1393" s="33" t="s">
        <v>166</v>
      </c>
      <c r="H1393" s="33" t="s">
        <v>166</v>
      </c>
      <c r="I1393" s="30"/>
      <c r="J1393" s="18" t="s">
        <v>166</v>
      </c>
      <c r="K1393" s="36" t="s">
        <v>166</v>
      </c>
      <c r="L1393" s="21"/>
    </row>
    <row r="1394" spans="1:12" x14ac:dyDescent="0.3">
      <c r="A1394" s="28" t="s">
        <v>166</v>
      </c>
      <c r="B1394" s="36" t="s">
        <v>166</v>
      </c>
      <c r="C1394" s="36" t="s">
        <v>1767</v>
      </c>
      <c r="D1394" s="30" t="s">
        <v>166</v>
      </c>
      <c r="E1394" s="37" t="s">
        <v>166</v>
      </c>
      <c r="F1394" s="44" t="s">
        <v>166</v>
      </c>
      <c r="G1394" s="33" t="s">
        <v>166</v>
      </c>
      <c r="H1394" s="33" t="s">
        <v>166</v>
      </c>
      <c r="I1394" s="30"/>
      <c r="J1394" s="18" t="s">
        <v>166</v>
      </c>
      <c r="K1394" s="36" t="s">
        <v>166</v>
      </c>
      <c r="L1394" s="21"/>
    </row>
    <row r="1395" spans="1:12" x14ac:dyDescent="0.3">
      <c r="A1395" s="28" t="s">
        <v>166</v>
      </c>
      <c r="B1395" s="36" t="s">
        <v>166</v>
      </c>
      <c r="C1395" s="36" t="s">
        <v>1767</v>
      </c>
      <c r="D1395" s="30" t="s">
        <v>166</v>
      </c>
      <c r="E1395" s="37" t="s">
        <v>166</v>
      </c>
      <c r="F1395" s="44" t="s">
        <v>166</v>
      </c>
      <c r="G1395" s="33" t="s">
        <v>166</v>
      </c>
      <c r="H1395" s="33" t="s">
        <v>166</v>
      </c>
      <c r="I1395" s="30"/>
      <c r="J1395" s="18" t="s">
        <v>166</v>
      </c>
      <c r="K1395" s="36" t="s">
        <v>166</v>
      </c>
      <c r="L1395" s="21"/>
    </row>
    <row r="1396" spans="1:12" x14ac:dyDescent="0.3">
      <c r="A1396" s="28" t="s">
        <v>166</v>
      </c>
      <c r="B1396" s="36" t="s">
        <v>166</v>
      </c>
      <c r="C1396" s="36" t="s">
        <v>1767</v>
      </c>
      <c r="D1396" s="30" t="s">
        <v>166</v>
      </c>
      <c r="E1396" s="37" t="s">
        <v>166</v>
      </c>
      <c r="F1396" s="44" t="s">
        <v>166</v>
      </c>
      <c r="G1396" s="33" t="s">
        <v>166</v>
      </c>
      <c r="H1396" s="33" t="s">
        <v>166</v>
      </c>
      <c r="I1396" s="30"/>
      <c r="J1396" s="18" t="s">
        <v>166</v>
      </c>
      <c r="K1396" s="36" t="s">
        <v>166</v>
      </c>
      <c r="L1396" s="21"/>
    </row>
    <row r="1397" spans="1:12" x14ac:dyDescent="0.3">
      <c r="A1397" s="28" t="s">
        <v>166</v>
      </c>
      <c r="B1397" s="36" t="s">
        <v>166</v>
      </c>
      <c r="C1397" s="36" t="s">
        <v>1767</v>
      </c>
      <c r="D1397" s="30" t="s">
        <v>166</v>
      </c>
      <c r="E1397" s="37" t="s">
        <v>166</v>
      </c>
      <c r="F1397" s="44" t="s">
        <v>166</v>
      </c>
      <c r="G1397" s="33" t="s">
        <v>166</v>
      </c>
      <c r="H1397" s="33" t="s">
        <v>166</v>
      </c>
      <c r="I1397" s="30"/>
      <c r="J1397" s="18" t="s">
        <v>166</v>
      </c>
      <c r="K1397" s="36" t="s">
        <v>166</v>
      </c>
      <c r="L1397" s="21"/>
    </row>
    <row r="1398" spans="1:12" x14ac:dyDescent="0.3">
      <c r="A1398" s="28" t="s">
        <v>166</v>
      </c>
      <c r="B1398" s="36" t="s">
        <v>166</v>
      </c>
      <c r="C1398" s="36" t="s">
        <v>1767</v>
      </c>
      <c r="D1398" s="30" t="s">
        <v>166</v>
      </c>
      <c r="E1398" s="37" t="s">
        <v>166</v>
      </c>
      <c r="F1398" s="44" t="s">
        <v>166</v>
      </c>
      <c r="G1398" s="33" t="s">
        <v>166</v>
      </c>
      <c r="H1398" s="33" t="s">
        <v>166</v>
      </c>
      <c r="I1398" s="30"/>
      <c r="J1398" s="18" t="s">
        <v>166</v>
      </c>
      <c r="K1398" s="36" t="s">
        <v>166</v>
      </c>
      <c r="L1398" s="21"/>
    </row>
    <row r="1399" spans="1:12" x14ac:dyDescent="0.3">
      <c r="A1399" s="28" t="s">
        <v>166</v>
      </c>
      <c r="B1399" s="36" t="s">
        <v>166</v>
      </c>
      <c r="C1399" s="36" t="s">
        <v>1767</v>
      </c>
      <c r="D1399" s="30" t="s">
        <v>166</v>
      </c>
      <c r="E1399" s="37" t="s">
        <v>166</v>
      </c>
      <c r="F1399" s="44" t="s">
        <v>166</v>
      </c>
      <c r="G1399" s="33" t="s">
        <v>166</v>
      </c>
      <c r="H1399" s="33" t="s">
        <v>166</v>
      </c>
      <c r="I1399" s="30"/>
      <c r="J1399" s="18" t="s">
        <v>166</v>
      </c>
      <c r="K1399" s="36" t="s">
        <v>166</v>
      </c>
      <c r="L1399" s="21"/>
    </row>
    <row r="1400" spans="1:12" x14ac:dyDescent="0.3">
      <c r="A1400" s="28" t="s">
        <v>166</v>
      </c>
      <c r="B1400" s="36" t="s">
        <v>166</v>
      </c>
      <c r="C1400" s="36" t="s">
        <v>1767</v>
      </c>
      <c r="D1400" s="30" t="s">
        <v>166</v>
      </c>
      <c r="E1400" s="37" t="s">
        <v>166</v>
      </c>
      <c r="F1400" s="44" t="s">
        <v>166</v>
      </c>
      <c r="G1400" s="33" t="s">
        <v>166</v>
      </c>
      <c r="H1400" s="33" t="s">
        <v>166</v>
      </c>
      <c r="I1400" s="30"/>
      <c r="J1400" s="18" t="s">
        <v>166</v>
      </c>
      <c r="K1400" s="36" t="s">
        <v>166</v>
      </c>
      <c r="L1400" s="21"/>
    </row>
    <row r="1401" spans="1:12" x14ac:dyDescent="0.3">
      <c r="A1401" s="28" t="s">
        <v>166</v>
      </c>
      <c r="B1401" s="36" t="s">
        <v>166</v>
      </c>
      <c r="C1401" s="36" t="s">
        <v>1767</v>
      </c>
      <c r="D1401" s="30" t="s">
        <v>166</v>
      </c>
      <c r="E1401" s="37" t="s">
        <v>166</v>
      </c>
      <c r="F1401" s="44" t="s">
        <v>166</v>
      </c>
      <c r="G1401" s="33" t="s">
        <v>166</v>
      </c>
      <c r="H1401" s="33" t="s">
        <v>166</v>
      </c>
      <c r="I1401" s="30"/>
      <c r="J1401" s="18" t="s">
        <v>166</v>
      </c>
      <c r="K1401" s="36" t="s">
        <v>166</v>
      </c>
      <c r="L1401" s="21"/>
    </row>
    <row r="1402" spans="1:12" x14ac:dyDescent="0.3">
      <c r="A1402" s="28" t="s">
        <v>166</v>
      </c>
      <c r="B1402" s="36" t="s">
        <v>166</v>
      </c>
      <c r="C1402" s="36" t="s">
        <v>1767</v>
      </c>
      <c r="D1402" s="30" t="s">
        <v>166</v>
      </c>
      <c r="E1402" s="37" t="s">
        <v>166</v>
      </c>
      <c r="F1402" s="44" t="s">
        <v>166</v>
      </c>
      <c r="G1402" s="33" t="s">
        <v>166</v>
      </c>
      <c r="H1402" s="33" t="s">
        <v>166</v>
      </c>
      <c r="I1402" s="30"/>
      <c r="J1402" s="18" t="s">
        <v>166</v>
      </c>
      <c r="K1402" s="36" t="s">
        <v>166</v>
      </c>
      <c r="L1402" s="21"/>
    </row>
    <row r="1403" spans="1:12" x14ac:dyDescent="0.3">
      <c r="A1403" s="28" t="s">
        <v>166</v>
      </c>
      <c r="B1403" s="36" t="s">
        <v>166</v>
      </c>
      <c r="C1403" s="36" t="s">
        <v>1767</v>
      </c>
      <c r="D1403" s="30" t="s">
        <v>166</v>
      </c>
      <c r="E1403" s="37" t="s">
        <v>166</v>
      </c>
      <c r="F1403" s="44" t="s">
        <v>166</v>
      </c>
      <c r="G1403" s="33" t="s">
        <v>166</v>
      </c>
      <c r="H1403" s="33" t="s">
        <v>166</v>
      </c>
      <c r="I1403" s="30"/>
      <c r="J1403" s="18" t="s">
        <v>166</v>
      </c>
      <c r="K1403" s="36" t="s">
        <v>166</v>
      </c>
      <c r="L1403" s="21"/>
    </row>
    <row r="1404" spans="1:12" x14ac:dyDescent="0.3">
      <c r="A1404" s="28" t="s">
        <v>166</v>
      </c>
      <c r="B1404" s="36" t="s">
        <v>166</v>
      </c>
      <c r="C1404" s="36" t="s">
        <v>1767</v>
      </c>
      <c r="D1404" s="30" t="s">
        <v>166</v>
      </c>
      <c r="E1404" s="37" t="s">
        <v>166</v>
      </c>
      <c r="F1404" s="44" t="s">
        <v>166</v>
      </c>
      <c r="G1404" s="33" t="s">
        <v>166</v>
      </c>
      <c r="H1404" s="33" t="s">
        <v>166</v>
      </c>
      <c r="I1404" s="30"/>
      <c r="J1404" s="18" t="s">
        <v>166</v>
      </c>
      <c r="K1404" s="36" t="s">
        <v>166</v>
      </c>
      <c r="L1404" s="21"/>
    </row>
    <row r="1405" spans="1:12" x14ac:dyDescent="0.3">
      <c r="A1405" s="28" t="s">
        <v>166</v>
      </c>
      <c r="B1405" s="36" t="s">
        <v>166</v>
      </c>
      <c r="C1405" s="36" t="s">
        <v>1767</v>
      </c>
      <c r="D1405" s="30" t="s">
        <v>166</v>
      </c>
      <c r="E1405" s="37" t="s">
        <v>166</v>
      </c>
      <c r="F1405" s="44" t="s">
        <v>166</v>
      </c>
      <c r="G1405" s="33" t="s">
        <v>166</v>
      </c>
      <c r="H1405" s="33" t="s">
        <v>166</v>
      </c>
      <c r="I1405" s="30"/>
      <c r="J1405" s="18" t="s">
        <v>166</v>
      </c>
      <c r="K1405" s="36" t="s">
        <v>166</v>
      </c>
      <c r="L1405" s="21"/>
    </row>
    <row r="1406" spans="1:12" x14ac:dyDescent="0.3">
      <c r="A1406" s="28" t="s">
        <v>166</v>
      </c>
      <c r="B1406" s="36" t="s">
        <v>166</v>
      </c>
      <c r="C1406" s="36" t="s">
        <v>1767</v>
      </c>
      <c r="D1406" s="30" t="s">
        <v>166</v>
      </c>
      <c r="E1406" s="37" t="s">
        <v>166</v>
      </c>
      <c r="F1406" s="44" t="s">
        <v>166</v>
      </c>
      <c r="G1406" s="33" t="s">
        <v>166</v>
      </c>
      <c r="H1406" s="33" t="s">
        <v>166</v>
      </c>
      <c r="I1406" s="30"/>
      <c r="J1406" s="18" t="s">
        <v>166</v>
      </c>
      <c r="K1406" s="36" t="s">
        <v>166</v>
      </c>
      <c r="L1406" s="21"/>
    </row>
    <row r="1407" spans="1:12" x14ac:dyDescent="0.3">
      <c r="A1407" s="28" t="s">
        <v>166</v>
      </c>
      <c r="B1407" s="36" t="s">
        <v>166</v>
      </c>
      <c r="C1407" s="36" t="s">
        <v>1767</v>
      </c>
      <c r="D1407" s="30" t="s">
        <v>166</v>
      </c>
      <c r="E1407" s="37" t="s">
        <v>166</v>
      </c>
      <c r="F1407" s="44" t="s">
        <v>166</v>
      </c>
      <c r="G1407" s="33" t="s">
        <v>166</v>
      </c>
      <c r="H1407" s="33" t="s">
        <v>166</v>
      </c>
      <c r="I1407" s="30"/>
      <c r="J1407" s="18" t="s">
        <v>166</v>
      </c>
      <c r="K1407" s="36" t="s">
        <v>166</v>
      </c>
      <c r="L1407" s="21"/>
    </row>
    <row r="1408" spans="1:12" x14ac:dyDescent="0.3">
      <c r="A1408" s="28" t="s">
        <v>166</v>
      </c>
      <c r="B1408" s="36" t="s">
        <v>166</v>
      </c>
      <c r="C1408" s="36" t="s">
        <v>1767</v>
      </c>
      <c r="D1408" s="30" t="s">
        <v>166</v>
      </c>
      <c r="E1408" s="37" t="s">
        <v>166</v>
      </c>
      <c r="F1408" s="44" t="s">
        <v>166</v>
      </c>
      <c r="G1408" s="33" t="s">
        <v>166</v>
      </c>
      <c r="H1408" s="33" t="s">
        <v>166</v>
      </c>
      <c r="I1408" s="30"/>
      <c r="J1408" s="18" t="s">
        <v>166</v>
      </c>
      <c r="K1408" s="36" t="s">
        <v>166</v>
      </c>
      <c r="L1408" s="21"/>
    </row>
    <row r="1409" spans="1:12" x14ac:dyDescent="0.3">
      <c r="A1409" s="28" t="s">
        <v>166</v>
      </c>
      <c r="B1409" s="36" t="s">
        <v>166</v>
      </c>
      <c r="C1409" s="36" t="s">
        <v>1767</v>
      </c>
      <c r="D1409" s="30" t="s">
        <v>166</v>
      </c>
      <c r="E1409" s="37" t="s">
        <v>166</v>
      </c>
      <c r="F1409" s="44" t="s">
        <v>166</v>
      </c>
      <c r="G1409" s="33" t="s">
        <v>166</v>
      </c>
      <c r="H1409" s="33" t="s">
        <v>166</v>
      </c>
      <c r="I1409" s="30"/>
      <c r="J1409" s="18" t="s">
        <v>166</v>
      </c>
      <c r="K1409" s="36" t="s">
        <v>166</v>
      </c>
      <c r="L1409" s="21"/>
    </row>
    <row r="1410" spans="1:12" x14ac:dyDescent="0.3">
      <c r="A1410" s="28" t="s">
        <v>166</v>
      </c>
      <c r="B1410" s="36" t="s">
        <v>166</v>
      </c>
      <c r="C1410" s="36" t="s">
        <v>1767</v>
      </c>
      <c r="D1410" s="30" t="s">
        <v>166</v>
      </c>
      <c r="E1410" s="37" t="s">
        <v>166</v>
      </c>
      <c r="F1410" s="44" t="s">
        <v>166</v>
      </c>
      <c r="G1410" s="33" t="s">
        <v>166</v>
      </c>
      <c r="H1410" s="33" t="s">
        <v>166</v>
      </c>
      <c r="I1410" s="30"/>
      <c r="J1410" s="18" t="s">
        <v>166</v>
      </c>
      <c r="K1410" s="36" t="s">
        <v>166</v>
      </c>
      <c r="L1410" s="21"/>
    </row>
    <row r="1411" spans="1:12" x14ac:dyDescent="0.3">
      <c r="A1411" s="28" t="s">
        <v>166</v>
      </c>
      <c r="B1411" s="36" t="s">
        <v>166</v>
      </c>
      <c r="C1411" s="36" t="s">
        <v>1767</v>
      </c>
      <c r="D1411" s="30" t="s">
        <v>166</v>
      </c>
      <c r="E1411" s="37" t="s">
        <v>166</v>
      </c>
      <c r="F1411" s="44" t="s">
        <v>166</v>
      </c>
      <c r="G1411" s="33" t="s">
        <v>166</v>
      </c>
      <c r="H1411" s="33" t="s">
        <v>166</v>
      </c>
      <c r="I1411" s="30"/>
      <c r="J1411" s="18" t="s">
        <v>166</v>
      </c>
      <c r="K1411" s="36" t="s">
        <v>166</v>
      </c>
      <c r="L1411" s="21"/>
    </row>
    <row r="1412" spans="1:12" x14ac:dyDescent="0.3">
      <c r="A1412" s="28" t="s">
        <v>166</v>
      </c>
      <c r="B1412" s="36" t="s">
        <v>166</v>
      </c>
      <c r="C1412" s="36" t="s">
        <v>1767</v>
      </c>
      <c r="D1412" s="30" t="s">
        <v>166</v>
      </c>
      <c r="E1412" s="37" t="s">
        <v>166</v>
      </c>
      <c r="F1412" s="44" t="s">
        <v>166</v>
      </c>
      <c r="G1412" s="33" t="s">
        <v>166</v>
      </c>
      <c r="H1412" s="33" t="s">
        <v>166</v>
      </c>
      <c r="I1412" s="30"/>
      <c r="J1412" s="18" t="s">
        <v>166</v>
      </c>
      <c r="K1412" s="36" t="s">
        <v>166</v>
      </c>
      <c r="L1412" s="21"/>
    </row>
    <row r="1413" spans="1:12" x14ac:dyDescent="0.3">
      <c r="A1413" s="28" t="s">
        <v>166</v>
      </c>
      <c r="B1413" s="36" t="s">
        <v>166</v>
      </c>
      <c r="C1413" s="36" t="s">
        <v>1767</v>
      </c>
      <c r="D1413" s="30" t="s">
        <v>166</v>
      </c>
      <c r="E1413" s="37" t="s">
        <v>166</v>
      </c>
      <c r="F1413" s="44" t="s">
        <v>166</v>
      </c>
      <c r="G1413" s="33" t="s">
        <v>166</v>
      </c>
      <c r="H1413" s="33" t="s">
        <v>166</v>
      </c>
      <c r="I1413" s="30"/>
      <c r="J1413" s="18" t="s">
        <v>166</v>
      </c>
      <c r="K1413" s="36" t="s">
        <v>166</v>
      </c>
      <c r="L1413" s="21"/>
    </row>
    <row r="1414" spans="1:12" x14ac:dyDescent="0.3">
      <c r="A1414" s="28" t="s">
        <v>166</v>
      </c>
      <c r="B1414" s="36" t="s">
        <v>166</v>
      </c>
      <c r="C1414" s="36" t="s">
        <v>1767</v>
      </c>
      <c r="D1414" s="30" t="s">
        <v>166</v>
      </c>
      <c r="E1414" s="37" t="s">
        <v>166</v>
      </c>
      <c r="F1414" s="44" t="s">
        <v>166</v>
      </c>
      <c r="G1414" s="33" t="s">
        <v>166</v>
      </c>
      <c r="H1414" s="33" t="s">
        <v>166</v>
      </c>
      <c r="I1414" s="30"/>
      <c r="J1414" s="18" t="s">
        <v>166</v>
      </c>
      <c r="K1414" s="36" t="s">
        <v>166</v>
      </c>
      <c r="L1414" s="21"/>
    </row>
    <row r="1415" spans="1:12" x14ac:dyDescent="0.3">
      <c r="A1415" s="28" t="s">
        <v>166</v>
      </c>
      <c r="B1415" s="36" t="s">
        <v>166</v>
      </c>
      <c r="C1415" s="36" t="s">
        <v>1767</v>
      </c>
      <c r="D1415" s="30" t="s">
        <v>166</v>
      </c>
      <c r="E1415" s="37" t="s">
        <v>166</v>
      </c>
      <c r="F1415" s="44" t="s">
        <v>166</v>
      </c>
      <c r="G1415" s="33" t="s">
        <v>166</v>
      </c>
      <c r="H1415" s="33" t="s">
        <v>166</v>
      </c>
      <c r="I1415" s="30"/>
      <c r="J1415" s="18" t="s">
        <v>166</v>
      </c>
      <c r="K1415" s="36" t="s">
        <v>166</v>
      </c>
      <c r="L1415" s="21"/>
    </row>
    <row r="1416" spans="1:12" x14ac:dyDescent="0.3">
      <c r="A1416" s="28" t="s">
        <v>166</v>
      </c>
      <c r="B1416" s="36" t="s">
        <v>166</v>
      </c>
      <c r="C1416" s="36" t="s">
        <v>1767</v>
      </c>
      <c r="D1416" s="30" t="s">
        <v>166</v>
      </c>
      <c r="E1416" s="37" t="s">
        <v>166</v>
      </c>
      <c r="F1416" s="44" t="s">
        <v>166</v>
      </c>
      <c r="G1416" s="33" t="s">
        <v>166</v>
      </c>
      <c r="H1416" s="33" t="s">
        <v>166</v>
      </c>
      <c r="I1416" s="30"/>
      <c r="J1416" s="18" t="s">
        <v>166</v>
      </c>
      <c r="K1416" s="36" t="s">
        <v>166</v>
      </c>
      <c r="L1416" s="21"/>
    </row>
    <row r="1417" spans="1:12" x14ac:dyDescent="0.3">
      <c r="A1417" s="28" t="s">
        <v>166</v>
      </c>
      <c r="B1417" s="36" t="s">
        <v>166</v>
      </c>
      <c r="C1417" s="36" t="s">
        <v>1767</v>
      </c>
      <c r="D1417" s="30" t="s">
        <v>166</v>
      </c>
      <c r="E1417" s="37" t="s">
        <v>166</v>
      </c>
      <c r="F1417" s="44" t="s">
        <v>166</v>
      </c>
      <c r="G1417" s="33" t="s">
        <v>166</v>
      </c>
      <c r="H1417" s="33" t="s">
        <v>166</v>
      </c>
      <c r="I1417" s="30"/>
      <c r="J1417" s="18" t="s">
        <v>166</v>
      </c>
      <c r="K1417" s="36" t="s">
        <v>166</v>
      </c>
      <c r="L1417" s="21"/>
    </row>
    <row r="1418" spans="1:12" x14ac:dyDescent="0.3">
      <c r="A1418" s="28" t="s">
        <v>166</v>
      </c>
      <c r="B1418" s="36" t="s">
        <v>166</v>
      </c>
      <c r="C1418" s="36" t="s">
        <v>1767</v>
      </c>
      <c r="D1418" s="30" t="s">
        <v>166</v>
      </c>
      <c r="E1418" s="37" t="s">
        <v>166</v>
      </c>
      <c r="F1418" s="44" t="s">
        <v>166</v>
      </c>
      <c r="G1418" s="33" t="s">
        <v>166</v>
      </c>
      <c r="H1418" s="33" t="s">
        <v>166</v>
      </c>
      <c r="I1418" s="30"/>
      <c r="J1418" s="18" t="s">
        <v>166</v>
      </c>
      <c r="K1418" s="36" t="s">
        <v>166</v>
      </c>
      <c r="L1418" s="21"/>
    </row>
    <row r="1419" spans="1:12" x14ac:dyDescent="0.3">
      <c r="A1419" s="28" t="s">
        <v>166</v>
      </c>
      <c r="B1419" s="36" t="s">
        <v>166</v>
      </c>
      <c r="C1419" s="36" t="s">
        <v>1767</v>
      </c>
      <c r="D1419" s="30" t="s">
        <v>166</v>
      </c>
      <c r="E1419" s="37" t="s">
        <v>166</v>
      </c>
      <c r="F1419" s="44" t="s">
        <v>166</v>
      </c>
      <c r="G1419" s="33" t="s">
        <v>166</v>
      </c>
      <c r="H1419" s="33" t="s">
        <v>166</v>
      </c>
      <c r="I1419" s="30"/>
      <c r="J1419" s="18" t="s">
        <v>166</v>
      </c>
      <c r="K1419" s="36" t="s">
        <v>166</v>
      </c>
      <c r="L1419" s="21"/>
    </row>
    <row r="1420" spans="1:12" x14ac:dyDescent="0.3">
      <c r="A1420" s="28" t="s">
        <v>166</v>
      </c>
      <c r="B1420" s="36" t="s">
        <v>166</v>
      </c>
      <c r="C1420" s="36" t="s">
        <v>1767</v>
      </c>
      <c r="D1420" s="30" t="s">
        <v>166</v>
      </c>
      <c r="E1420" s="37" t="s">
        <v>166</v>
      </c>
      <c r="F1420" s="44" t="s">
        <v>166</v>
      </c>
      <c r="G1420" s="33" t="s">
        <v>166</v>
      </c>
      <c r="H1420" s="33" t="s">
        <v>166</v>
      </c>
      <c r="I1420" s="30"/>
      <c r="J1420" s="18" t="s">
        <v>166</v>
      </c>
      <c r="K1420" s="36" t="s">
        <v>166</v>
      </c>
      <c r="L1420" s="21"/>
    </row>
    <row r="1421" spans="1:12" x14ac:dyDescent="0.3">
      <c r="A1421" s="28" t="s">
        <v>166</v>
      </c>
      <c r="B1421" s="36" t="s">
        <v>166</v>
      </c>
      <c r="C1421" s="36" t="s">
        <v>1767</v>
      </c>
      <c r="D1421" s="30" t="s">
        <v>166</v>
      </c>
      <c r="E1421" s="37" t="s">
        <v>166</v>
      </c>
      <c r="F1421" s="44" t="s">
        <v>166</v>
      </c>
      <c r="G1421" s="33" t="s">
        <v>166</v>
      </c>
      <c r="H1421" s="33" t="s">
        <v>166</v>
      </c>
      <c r="I1421" s="30"/>
      <c r="J1421" s="18" t="s">
        <v>166</v>
      </c>
      <c r="K1421" s="36" t="s">
        <v>166</v>
      </c>
      <c r="L1421" s="21"/>
    </row>
    <row r="1422" spans="1:12" x14ac:dyDescent="0.3">
      <c r="A1422" s="28" t="s">
        <v>166</v>
      </c>
      <c r="B1422" s="36" t="s">
        <v>166</v>
      </c>
      <c r="C1422" s="36" t="s">
        <v>1767</v>
      </c>
      <c r="D1422" s="30" t="s">
        <v>166</v>
      </c>
      <c r="E1422" s="37" t="s">
        <v>166</v>
      </c>
      <c r="F1422" s="44" t="s">
        <v>166</v>
      </c>
      <c r="G1422" s="33" t="s">
        <v>166</v>
      </c>
      <c r="H1422" s="33" t="s">
        <v>166</v>
      </c>
      <c r="I1422" s="30"/>
      <c r="J1422" s="18" t="s">
        <v>166</v>
      </c>
      <c r="K1422" s="36" t="s">
        <v>166</v>
      </c>
      <c r="L1422" s="21"/>
    </row>
    <row r="1423" spans="1:12" x14ac:dyDescent="0.3">
      <c r="A1423" s="28" t="s">
        <v>166</v>
      </c>
      <c r="B1423" s="36" t="s">
        <v>166</v>
      </c>
      <c r="C1423" s="36" t="s">
        <v>1767</v>
      </c>
      <c r="D1423" s="30" t="s">
        <v>166</v>
      </c>
      <c r="E1423" s="37" t="s">
        <v>166</v>
      </c>
      <c r="F1423" s="44" t="s">
        <v>166</v>
      </c>
      <c r="G1423" s="33" t="s">
        <v>166</v>
      </c>
      <c r="H1423" s="33" t="s">
        <v>166</v>
      </c>
      <c r="I1423" s="30"/>
      <c r="J1423" s="18" t="s">
        <v>166</v>
      </c>
      <c r="K1423" s="36" t="s">
        <v>166</v>
      </c>
      <c r="L1423" s="21"/>
    </row>
    <row r="1424" spans="1:12" x14ac:dyDescent="0.3">
      <c r="A1424" s="28" t="s">
        <v>166</v>
      </c>
      <c r="B1424" s="36" t="s">
        <v>166</v>
      </c>
      <c r="C1424" s="36" t="s">
        <v>1767</v>
      </c>
      <c r="D1424" s="30" t="s">
        <v>166</v>
      </c>
      <c r="E1424" s="37" t="s">
        <v>166</v>
      </c>
      <c r="F1424" s="44" t="s">
        <v>166</v>
      </c>
      <c r="G1424" s="33" t="s">
        <v>166</v>
      </c>
      <c r="H1424" s="33" t="s">
        <v>166</v>
      </c>
      <c r="I1424" s="30"/>
      <c r="J1424" s="18" t="s">
        <v>166</v>
      </c>
      <c r="K1424" s="36" t="s">
        <v>166</v>
      </c>
      <c r="L1424" s="21"/>
    </row>
    <row r="1425" spans="1:12" x14ac:dyDescent="0.3">
      <c r="A1425" s="28" t="s">
        <v>166</v>
      </c>
      <c r="B1425" s="36" t="s">
        <v>166</v>
      </c>
      <c r="C1425" s="36" t="s">
        <v>1767</v>
      </c>
      <c r="D1425" s="30" t="s">
        <v>166</v>
      </c>
      <c r="E1425" s="37" t="s">
        <v>166</v>
      </c>
      <c r="F1425" s="44" t="s">
        <v>166</v>
      </c>
      <c r="G1425" s="33" t="s">
        <v>166</v>
      </c>
      <c r="H1425" s="33" t="s">
        <v>166</v>
      </c>
      <c r="I1425" s="30"/>
      <c r="J1425" s="18" t="s">
        <v>166</v>
      </c>
      <c r="K1425" s="36" t="s">
        <v>166</v>
      </c>
      <c r="L1425" s="21"/>
    </row>
    <row r="1426" spans="1:12" x14ac:dyDescent="0.3">
      <c r="A1426" s="28" t="s">
        <v>166</v>
      </c>
      <c r="B1426" s="36" t="s">
        <v>166</v>
      </c>
      <c r="C1426" s="36" t="s">
        <v>1767</v>
      </c>
      <c r="D1426" s="30" t="s">
        <v>166</v>
      </c>
      <c r="E1426" s="37" t="s">
        <v>166</v>
      </c>
      <c r="F1426" s="44" t="s">
        <v>166</v>
      </c>
      <c r="G1426" s="33" t="s">
        <v>166</v>
      </c>
      <c r="H1426" s="33" t="s">
        <v>166</v>
      </c>
      <c r="I1426" s="30"/>
      <c r="J1426" s="18" t="s">
        <v>166</v>
      </c>
      <c r="K1426" s="36" t="s">
        <v>166</v>
      </c>
      <c r="L1426" s="21"/>
    </row>
    <row r="1427" spans="1:12" x14ac:dyDescent="0.3">
      <c r="A1427" s="28" t="s">
        <v>166</v>
      </c>
      <c r="B1427" s="36" t="s">
        <v>166</v>
      </c>
      <c r="C1427" s="36" t="s">
        <v>1767</v>
      </c>
      <c r="D1427" s="30" t="s">
        <v>166</v>
      </c>
      <c r="E1427" s="37" t="s">
        <v>166</v>
      </c>
      <c r="F1427" s="44" t="s">
        <v>166</v>
      </c>
      <c r="G1427" s="33" t="s">
        <v>166</v>
      </c>
      <c r="H1427" s="33" t="s">
        <v>166</v>
      </c>
      <c r="I1427" s="30"/>
      <c r="J1427" s="18" t="s">
        <v>166</v>
      </c>
      <c r="K1427" s="36" t="s">
        <v>166</v>
      </c>
      <c r="L1427" s="21"/>
    </row>
    <row r="1428" spans="1:12" x14ac:dyDescent="0.3">
      <c r="A1428" s="28" t="s">
        <v>166</v>
      </c>
      <c r="B1428" s="36" t="s">
        <v>166</v>
      </c>
      <c r="C1428" s="36" t="s">
        <v>1767</v>
      </c>
      <c r="D1428" s="30" t="s">
        <v>166</v>
      </c>
      <c r="E1428" s="37" t="s">
        <v>166</v>
      </c>
      <c r="F1428" s="44" t="s">
        <v>166</v>
      </c>
      <c r="G1428" s="33" t="s">
        <v>166</v>
      </c>
      <c r="H1428" s="33" t="s">
        <v>166</v>
      </c>
      <c r="I1428" s="30"/>
      <c r="J1428" s="18" t="s">
        <v>166</v>
      </c>
      <c r="K1428" s="36" t="s">
        <v>166</v>
      </c>
      <c r="L1428" s="21"/>
    </row>
    <row r="1429" spans="1:12" x14ac:dyDescent="0.3">
      <c r="A1429" s="28" t="s">
        <v>166</v>
      </c>
      <c r="B1429" s="36" t="s">
        <v>166</v>
      </c>
      <c r="C1429" s="36" t="s">
        <v>1767</v>
      </c>
      <c r="D1429" s="30" t="s">
        <v>166</v>
      </c>
      <c r="E1429" s="37" t="s">
        <v>166</v>
      </c>
      <c r="F1429" s="44" t="s">
        <v>166</v>
      </c>
      <c r="G1429" s="33" t="s">
        <v>166</v>
      </c>
      <c r="H1429" s="33" t="s">
        <v>166</v>
      </c>
      <c r="I1429" s="30"/>
      <c r="J1429" s="18" t="s">
        <v>166</v>
      </c>
      <c r="K1429" s="36" t="s">
        <v>166</v>
      </c>
      <c r="L1429" s="21"/>
    </row>
    <row r="1430" spans="1:12" x14ac:dyDescent="0.3">
      <c r="A1430" s="28" t="s">
        <v>166</v>
      </c>
      <c r="B1430" s="36" t="s">
        <v>166</v>
      </c>
      <c r="C1430" s="36" t="s">
        <v>1767</v>
      </c>
      <c r="D1430" s="30" t="s">
        <v>166</v>
      </c>
      <c r="E1430" s="37" t="s">
        <v>166</v>
      </c>
      <c r="F1430" s="44" t="s">
        <v>166</v>
      </c>
      <c r="G1430" s="33" t="s">
        <v>166</v>
      </c>
      <c r="H1430" s="33" t="s">
        <v>166</v>
      </c>
      <c r="I1430" s="30"/>
      <c r="J1430" s="18" t="s">
        <v>166</v>
      </c>
      <c r="K1430" s="36" t="s">
        <v>166</v>
      </c>
      <c r="L1430" s="21"/>
    </row>
    <row r="1431" spans="1:12" x14ac:dyDescent="0.3">
      <c r="A1431" s="28" t="s">
        <v>166</v>
      </c>
      <c r="B1431" s="36" t="s">
        <v>166</v>
      </c>
      <c r="C1431" s="36" t="s">
        <v>1767</v>
      </c>
      <c r="D1431" s="30" t="s">
        <v>166</v>
      </c>
      <c r="E1431" s="37" t="s">
        <v>166</v>
      </c>
      <c r="F1431" s="44" t="s">
        <v>166</v>
      </c>
      <c r="G1431" s="33" t="s">
        <v>166</v>
      </c>
      <c r="H1431" s="33" t="s">
        <v>166</v>
      </c>
      <c r="I1431" s="30"/>
      <c r="J1431" s="18" t="s">
        <v>166</v>
      </c>
      <c r="K1431" s="36" t="s">
        <v>166</v>
      </c>
      <c r="L1431" s="21"/>
    </row>
    <row r="1432" spans="1:12" x14ac:dyDescent="0.3">
      <c r="A1432" s="28" t="s">
        <v>166</v>
      </c>
      <c r="B1432" s="36" t="s">
        <v>166</v>
      </c>
      <c r="C1432" s="36" t="s">
        <v>1767</v>
      </c>
      <c r="D1432" s="30" t="s">
        <v>166</v>
      </c>
      <c r="E1432" s="37" t="s">
        <v>166</v>
      </c>
      <c r="F1432" s="44" t="s">
        <v>166</v>
      </c>
      <c r="G1432" s="33" t="s">
        <v>166</v>
      </c>
      <c r="H1432" s="33" t="s">
        <v>166</v>
      </c>
      <c r="I1432" s="30"/>
      <c r="J1432" s="18" t="s">
        <v>166</v>
      </c>
      <c r="K1432" s="36" t="s">
        <v>166</v>
      </c>
      <c r="L1432" s="21"/>
    </row>
    <row r="1433" spans="1:12" x14ac:dyDescent="0.3">
      <c r="A1433" s="28" t="s">
        <v>166</v>
      </c>
      <c r="B1433" s="36" t="s">
        <v>166</v>
      </c>
      <c r="C1433" s="36" t="s">
        <v>1767</v>
      </c>
      <c r="D1433" s="30" t="s">
        <v>166</v>
      </c>
      <c r="E1433" s="37" t="s">
        <v>166</v>
      </c>
      <c r="F1433" s="44" t="s">
        <v>166</v>
      </c>
      <c r="G1433" s="33" t="s">
        <v>166</v>
      </c>
      <c r="H1433" s="33" t="s">
        <v>166</v>
      </c>
      <c r="I1433" s="30"/>
      <c r="J1433" s="18" t="s">
        <v>166</v>
      </c>
      <c r="K1433" s="36" t="s">
        <v>166</v>
      </c>
      <c r="L1433" s="21"/>
    </row>
    <row r="1434" spans="1:12" x14ac:dyDescent="0.3">
      <c r="A1434" s="28" t="s">
        <v>166</v>
      </c>
      <c r="B1434" s="36" t="s">
        <v>166</v>
      </c>
      <c r="C1434" s="36" t="s">
        <v>1767</v>
      </c>
      <c r="D1434" s="30" t="s">
        <v>166</v>
      </c>
      <c r="E1434" s="37" t="s">
        <v>166</v>
      </c>
      <c r="F1434" s="44" t="s">
        <v>166</v>
      </c>
      <c r="G1434" s="33" t="s">
        <v>166</v>
      </c>
      <c r="H1434" s="33" t="s">
        <v>166</v>
      </c>
      <c r="I1434" s="30"/>
      <c r="J1434" s="18" t="s">
        <v>166</v>
      </c>
      <c r="K1434" s="36" t="s">
        <v>166</v>
      </c>
      <c r="L1434" s="21"/>
    </row>
    <row r="1435" spans="1:12" x14ac:dyDescent="0.3">
      <c r="A1435" s="28" t="s">
        <v>166</v>
      </c>
      <c r="B1435" s="36" t="s">
        <v>166</v>
      </c>
      <c r="C1435" s="36" t="s">
        <v>1767</v>
      </c>
      <c r="D1435" s="30" t="s">
        <v>166</v>
      </c>
      <c r="E1435" s="37" t="s">
        <v>166</v>
      </c>
      <c r="F1435" s="44" t="s">
        <v>166</v>
      </c>
      <c r="G1435" s="33" t="s">
        <v>166</v>
      </c>
      <c r="H1435" s="33" t="s">
        <v>166</v>
      </c>
      <c r="I1435" s="30"/>
      <c r="J1435" s="18" t="s">
        <v>166</v>
      </c>
      <c r="K1435" s="36" t="s">
        <v>166</v>
      </c>
      <c r="L1435" s="21"/>
    </row>
    <row r="1436" spans="1:12" x14ac:dyDescent="0.3">
      <c r="A1436" s="28" t="s">
        <v>166</v>
      </c>
      <c r="B1436" s="36" t="s">
        <v>166</v>
      </c>
      <c r="C1436" s="36" t="s">
        <v>1767</v>
      </c>
      <c r="D1436" s="30" t="s">
        <v>166</v>
      </c>
      <c r="E1436" s="37" t="s">
        <v>166</v>
      </c>
      <c r="F1436" s="44" t="s">
        <v>166</v>
      </c>
      <c r="G1436" s="33" t="s">
        <v>166</v>
      </c>
      <c r="H1436" s="33" t="s">
        <v>166</v>
      </c>
      <c r="I1436" s="30"/>
      <c r="J1436" s="18" t="s">
        <v>166</v>
      </c>
      <c r="K1436" s="36" t="s">
        <v>166</v>
      </c>
      <c r="L1436" s="21"/>
    </row>
    <row r="1437" spans="1:12" x14ac:dyDescent="0.3">
      <c r="A1437" s="28" t="s">
        <v>166</v>
      </c>
      <c r="B1437" s="36" t="s">
        <v>166</v>
      </c>
      <c r="C1437" s="36" t="s">
        <v>1767</v>
      </c>
      <c r="D1437" s="30" t="s">
        <v>166</v>
      </c>
      <c r="E1437" s="37" t="s">
        <v>166</v>
      </c>
      <c r="F1437" s="44" t="s">
        <v>166</v>
      </c>
      <c r="G1437" s="33" t="s">
        <v>166</v>
      </c>
      <c r="H1437" s="33" t="s">
        <v>166</v>
      </c>
      <c r="I1437" s="30"/>
      <c r="J1437" s="18" t="s">
        <v>166</v>
      </c>
      <c r="K1437" s="36" t="s">
        <v>166</v>
      </c>
      <c r="L1437" s="21"/>
    </row>
    <row r="1438" spans="1:12" x14ac:dyDescent="0.3">
      <c r="A1438" s="28" t="s">
        <v>166</v>
      </c>
      <c r="B1438" s="36" t="s">
        <v>166</v>
      </c>
      <c r="C1438" s="36" t="s">
        <v>1767</v>
      </c>
      <c r="D1438" s="30" t="s">
        <v>166</v>
      </c>
      <c r="E1438" s="37" t="s">
        <v>166</v>
      </c>
      <c r="F1438" s="44" t="s">
        <v>166</v>
      </c>
      <c r="G1438" s="33" t="s">
        <v>166</v>
      </c>
      <c r="H1438" s="33" t="s">
        <v>166</v>
      </c>
      <c r="I1438" s="30"/>
      <c r="J1438" s="18" t="s">
        <v>166</v>
      </c>
      <c r="K1438" s="36" t="s">
        <v>166</v>
      </c>
      <c r="L1438" s="21"/>
    </row>
    <row r="1439" spans="1:12" x14ac:dyDescent="0.3">
      <c r="A1439" s="28" t="s">
        <v>166</v>
      </c>
      <c r="B1439" s="36" t="s">
        <v>166</v>
      </c>
      <c r="C1439" s="36" t="s">
        <v>1767</v>
      </c>
      <c r="D1439" s="30" t="s">
        <v>166</v>
      </c>
      <c r="E1439" s="37" t="s">
        <v>166</v>
      </c>
      <c r="F1439" s="44" t="s">
        <v>166</v>
      </c>
      <c r="G1439" s="33" t="s">
        <v>166</v>
      </c>
      <c r="H1439" s="33" t="s">
        <v>166</v>
      </c>
      <c r="I1439" s="30"/>
      <c r="J1439" s="18" t="s">
        <v>166</v>
      </c>
      <c r="K1439" s="36" t="s">
        <v>166</v>
      </c>
      <c r="L1439" s="21"/>
    </row>
    <row r="1440" spans="1:12" x14ac:dyDescent="0.3">
      <c r="A1440" s="28" t="s">
        <v>166</v>
      </c>
      <c r="B1440" s="36" t="s">
        <v>166</v>
      </c>
      <c r="C1440" s="36" t="s">
        <v>1767</v>
      </c>
      <c r="D1440" s="30" t="s">
        <v>166</v>
      </c>
      <c r="E1440" s="37" t="s">
        <v>166</v>
      </c>
      <c r="F1440" s="44" t="s">
        <v>166</v>
      </c>
      <c r="G1440" s="33" t="s">
        <v>166</v>
      </c>
      <c r="H1440" s="33" t="s">
        <v>166</v>
      </c>
      <c r="I1440" s="30"/>
      <c r="J1440" s="18" t="s">
        <v>166</v>
      </c>
      <c r="K1440" s="36" t="s">
        <v>166</v>
      </c>
      <c r="L1440" s="21"/>
    </row>
    <row r="1441" spans="1:12" x14ac:dyDescent="0.3">
      <c r="A1441" s="28" t="s">
        <v>166</v>
      </c>
      <c r="B1441" s="36" t="s">
        <v>166</v>
      </c>
      <c r="C1441" s="36" t="s">
        <v>1767</v>
      </c>
      <c r="D1441" s="30" t="s">
        <v>166</v>
      </c>
      <c r="E1441" s="37" t="s">
        <v>166</v>
      </c>
      <c r="F1441" s="44" t="s">
        <v>166</v>
      </c>
      <c r="G1441" s="33" t="s">
        <v>166</v>
      </c>
      <c r="H1441" s="33" t="s">
        <v>166</v>
      </c>
      <c r="I1441" s="30"/>
      <c r="J1441" s="18" t="s">
        <v>166</v>
      </c>
      <c r="K1441" s="36" t="s">
        <v>166</v>
      </c>
      <c r="L1441" s="21"/>
    </row>
    <row r="1442" spans="1:12" x14ac:dyDescent="0.3">
      <c r="A1442" s="28" t="s">
        <v>166</v>
      </c>
      <c r="B1442" s="36" t="s">
        <v>166</v>
      </c>
      <c r="C1442" s="36" t="s">
        <v>1767</v>
      </c>
      <c r="D1442" s="30" t="s">
        <v>166</v>
      </c>
      <c r="E1442" s="37" t="s">
        <v>166</v>
      </c>
      <c r="F1442" s="44" t="s">
        <v>166</v>
      </c>
      <c r="G1442" s="33" t="s">
        <v>166</v>
      </c>
      <c r="H1442" s="33" t="s">
        <v>166</v>
      </c>
      <c r="I1442" s="30"/>
      <c r="J1442" s="18" t="s">
        <v>166</v>
      </c>
      <c r="K1442" s="36" t="s">
        <v>166</v>
      </c>
      <c r="L1442" s="21"/>
    </row>
    <row r="1443" spans="1:12" x14ac:dyDescent="0.3">
      <c r="A1443" s="28" t="s">
        <v>166</v>
      </c>
      <c r="B1443" s="36" t="s">
        <v>166</v>
      </c>
      <c r="C1443" s="36" t="s">
        <v>1767</v>
      </c>
      <c r="D1443" s="30" t="s">
        <v>166</v>
      </c>
      <c r="E1443" s="37" t="s">
        <v>166</v>
      </c>
      <c r="F1443" s="44" t="s">
        <v>166</v>
      </c>
      <c r="G1443" s="33" t="s">
        <v>166</v>
      </c>
      <c r="H1443" s="33" t="s">
        <v>166</v>
      </c>
      <c r="I1443" s="30"/>
      <c r="J1443" s="18" t="s">
        <v>166</v>
      </c>
      <c r="K1443" s="36" t="s">
        <v>166</v>
      </c>
      <c r="L1443" s="21"/>
    </row>
    <row r="1444" spans="1:12" x14ac:dyDescent="0.3">
      <c r="A1444" s="28" t="s">
        <v>166</v>
      </c>
      <c r="B1444" s="36" t="s">
        <v>166</v>
      </c>
      <c r="C1444" s="36" t="s">
        <v>1767</v>
      </c>
      <c r="D1444" s="30" t="s">
        <v>166</v>
      </c>
      <c r="E1444" s="37" t="s">
        <v>166</v>
      </c>
      <c r="F1444" s="44" t="s">
        <v>166</v>
      </c>
      <c r="G1444" s="33" t="s">
        <v>166</v>
      </c>
      <c r="H1444" s="33" t="s">
        <v>166</v>
      </c>
      <c r="I1444" s="30"/>
      <c r="J1444" s="18" t="s">
        <v>166</v>
      </c>
      <c r="K1444" s="36" t="s">
        <v>166</v>
      </c>
      <c r="L1444" s="21"/>
    </row>
    <row r="1445" spans="1:12" x14ac:dyDescent="0.3">
      <c r="A1445" s="28" t="s">
        <v>166</v>
      </c>
      <c r="B1445" s="36" t="s">
        <v>166</v>
      </c>
      <c r="C1445" s="36" t="s">
        <v>1767</v>
      </c>
      <c r="D1445" s="30" t="s">
        <v>166</v>
      </c>
      <c r="E1445" s="37" t="s">
        <v>166</v>
      </c>
      <c r="F1445" s="44" t="s">
        <v>166</v>
      </c>
      <c r="G1445" s="33" t="s">
        <v>166</v>
      </c>
      <c r="H1445" s="33" t="s">
        <v>166</v>
      </c>
      <c r="I1445" s="30"/>
      <c r="J1445" s="18" t="s">
        <v>166</v>
      </c>
      <c r="K1445" s="36" t="s">
        <v>166</v>
      </c>
      <c r="L1445" s="21"/>
    </row>
    <row r="1446" spans="1:12" x14ac:dyDescent="0.3">
      <c r="A1446" s="28" t="s">
        <v>166</v>
      </c>
      <c r="B1446" s="36" t="s">
        <v>166</v>
      </c>
      <c r="C1446" s="36" t="s">
        <v>1767</v>
      </c>
      <c r="D1446" s="30" t="s">
        <v>166</v>
      </c>
      <c r="E1446" s="37" t="s">
        <v>166</v>
      </c>
      <c r="F1446" s="44" t="s">
        <v>166</v>
      </c>
      <c r="G1446" s="33" t="s">
        <v>166</v>
      </c>
      <c r="H1446" s="33" t="s">
        <v>166</v>
      </c>
      <c r="I1446" s="30"/>
      <c r="J1446" s="18" t="s">
        <v>166</v>
      </c>
      <c r="K1446" s="36" t="s">
        <v>166</v>
      </c>
      <c r="L1446" s="21"/>
    </row>
    <row r="1447" spans="1:12" x14ac:dyDescent="0.3">
      <c r="A1447" s="28" t="s">
        <v>166</v>
      </c>
      <c r="B1447" s="36" t="s">
        <v>166</v>
      </c>
      <c r="C1447" s="36" t="s">
        <v>1767</v>
      </c>
      <c r="D1447" s="30" t="s">
        <v>166</v>
      </c>
      <c r="E1447" s="37" t="s">
        <v>166</v>
      </c>
      <c r="F1447" s="44" t="s">
        <v>166</v>
      </c>
      <c r="G1447" s="33" t="s">
        <v>166</v>
      </c>
      <c r="H1447" s="33" t="s">
        <v>166</v>
      </c>
      <c r="I1447" s="30"/>
      <c r="J1447" s="18" t="s">
        <v>166</v>
      </c>
      <c r="K1447" s="36" t="s">
        <v>166</v>
      </c>
      <c r="L1447" s="21"/>
    </row>
    <row r="1448" spans="1:12" x14ac:dyDescent="0.3">
      <c r="A1448" s="28" t="s">
        <v>166</v>
      </c>
      <c r="B1448" s="36" t="s">
        <v>166</v>
      </c>
      <c r="C1448" s="36" t="s">
        <v>1767</v>
      </c>
      <c r="D1448" s="30" t="s">
        <v>166</v>
      </c>
      <c r="E1448" s="37" t="s">
        <v>166</v>
      </c>
      <c r="F1448" s="44" t="s">
        <v>166</v>
      </c>
      <c r="G1448" s="33" t="s">
        <v>166</v>
      </c>
      <c r="H1448" s="33" t="s">
        <v>166</v>
      </c>
      <c r="I1448" s="30"/>
      <c r="J1448" s="18" t="s">
        <v>166</v>
      </c>
      <c r="K1448" s="36" t="s">
        <v>166</v>
      </c>
      <c r="L1448" s="21"/>
    </row>
    <row r="1449" spans="1:12" x14ac:dyDescent="0.3">
      <c r="A1449" s="28" t="s">
        <v>166</v>
      </c>
      <c r="B1449" s="36" t="s">
        <v>166</v>
      </c>
      <c r="C1449" s="36" t="s">
        <v>1767</v>
      </c>
      <c r="D1449" s="30" t="s">
        <v>166</v>
      </c>
      <c r="E1449" s="37" t="s">
        <v>166</v>
      </c>
      <c r="F1449" s="44" t="s">
        <v>166</v>
      </c>
      <c r="G1449" s="33" t="s">
        <v>166</v>
      </c>
      <c r="H1449" s="33" t="s">
        <v>166</v>
      </c>
      <c r="I1449" s="30"/>
      <c r="J1449" s="18" t="s">
        <v>166</v>
      </c>
      <c r="K1449" s="36" t="s">
        <v>166</v>
      </c>
      <c r="L1449" s="21"/>
    </row>
    <row r="1450" spans="1:12" x14ac:dyDescent="0.3">
      <c r="A1450" s="28" t="s">
        <v>166</v>
      </c>
      <c r="B1450" s="36" t="s">
        <v>166</v>
      </c>
      <c r="C1450" s="36" t="s">
        <v>1767</v>
      </c>
      <c r="D1450" s="30" t="s">
        <v>166</v>
      </c>
      <c r="E1450" s="37" t="s">
        <v>166</v>
      </c>
      <c r="F1450" s="44" t="s">
        <v>166</v>
      </c>
      <c r="G1450" s="33" t="s">
        <v>166</v>
      </c>
      <c r="H1450" s="33" t="s">
        <v>166</v>
      </c>
      <c r="I1450" s="30"/>
      <c r="J1450" s="18" t="s">
        <v>166</v>
      </c>
      <c r="K1450" s="36" t="s">
        <v>166</v>
      </c>
      <c r="L1450" s="21"/>
    </row>
    <row r="1451" spans="1:12" x14ac:dyDescent="0.3">
      <c r="A1451" s="28" t="s">
        <v>166</v>
      </c>
      <c r="B1451" s="36" t="s">
        <v>166</v>
      </c>
      <c r="C1451" s="36" t="s">
        <v>1767</v>
      </c>
      <c r="D1451" s="30" t="s">
        <v>166</v>
      </c>
      <c r="E1451" s="37" t="s">
        <v>166</v>
      </c>
      <c r="F1451" s="44" t="s">
        <v>166</v>
      </c>
      <c r="G1451" s="33" t="s">
        <v>166</v>
      </c>
      <c r="H1451" s="33" t="s">
        <v>166</v>
      </c>
      <c r="I1451" s="30"/>
      <c r="J1451" s="18" t="s">
        <v>166</v>
      </c>
      <c r="K1451" s="36" t="s">
        <v>166</v>
      </c>
      <c r="L1451" s="21"/>
    </row>
    <row r="1452" spans="1:12" x14ac:dyDescent="0.3">
      <c r="A1452" s="28" t="s">
        <v>166</v>
      </c>
      <c r="B1452" s="36" t="s">
        <v>166</v>
      </c>
      <c r="C1452" s="36" t="s">
        <v>1767</v>
      </c>
      <c r="D1452" s="30" t="s">
        <v>166</v>
      </c>
      <c r="E1452" s="37" t="s">
        <v>166</v>
      </c>
      <c r="F1452" s="44" t="s">
        <v>166</v>
      </c>
      <c r="G1452" s="33" t="s">
        <v>166</v>
      </c>
      <c r="H1452" s="33" t="s">
        <v>166</v>
      </c>
      <c r="I1452" s="30"/>
      <c r="J1452" s="18" t="s">
        <v>166</v>
      </c>
      <c r="K1452" s="36" t="s">
        <v>166</v>
      </c>
      <c r="L1452" s="21"/>
    </row>
    <row r="1453" spans="1:12" x14ac:dyDescent="0.3">
      <c r="A1453" s="28" t="s">
        <v>166</v>
      </c>
      <c r="B1453" s="36" t="s">
        <v>166</v>
      </c>
      <c r="C1453" s="36" t="s">
        <v>1767</v>
      </c>
      <c r="D1453" s="30" t="s">
        <v>166</v>
      </c>
      <c r="E1453" s="37" t="s">
        <v>166</v>
      </c>
      <c r="F1453" s="44" t="s">
        <v>166</v>
      </c>
      <c r="G1453" s="33" t="s">
        <v>166</v>
      </c>
      <c r="H1453" s="33" t="s">
        <v>166</v>
      </c>
      <c r="I1453" s="30"/>
      <c r="J1453" s="18" t="s">
        <v>166</v>
      </c>
      <c r="K1453" s="36" t="s">
        <v>166</v>
      </c>
      <c r="L1453" s="21"/>
    </row>
    <row r="1454" spans="1:12" x14ac:dyDescent="0.3">
      <c r="A1454" s="28" t="s">
        <v>166</v>
      </c>
      <c r="B1454" s="36" t="s">
        <v>166</v>
      </c>
      <c r="C1454" s="36" t="s">
        <v>1767</v>
      </c>
      <c r="D1454" s="30" t="s">
        <v>166</v>
      </c>
      <c r="E1454" s="37" t="s">
        <v>166</v>
      </c>
      <c r="F1454" s="44" t="s">
        <v>166</v>
      </c>
      <c r="G1454" s="33" t="s">
        <v>166</v>
      </c>
      <c r="H1454" s="33" t="s">
        <v>166</v>
      </c>
      <c r="I1454" s="30"/>
      <c r="J1454" s="18" t="s">
        <v>166</v>
      </c>
      <c r="K1454" s="36" t="s">
        <v>166</v>
      </c>
      <c r="L1454" s="21"/>
    </row>
    <row r="1455" spans="1:12" x14ac:dyDescent="0.3">
      <c r="A1455" s="28" t="s">
        <v>166</v>
      </c>
      <c r="B1455" s="36" t="s">
        <v>166</v>
      </c>
      <c r="C1455" s="36" t="s">
        <v>1767</v>
      </c>
      <c r="D1455" s="30" t="s">
        <v>166</v>
      </c>
      <c r="E1455" s="37" t="s">
        <v>166</v>
      </c>
      <c r="F1455" s="44" t="s">
        <v>166</v>
      </c>
      <c r="G1455" s="33" t="s">
        <v>166</v>
      </c>
      <c r="H1455" s="33" t="s">
        <v>166</v>
      </c>
      <c r="I1455" s="30"/>
      <c r="J1455" s="18" t="s">
        <v>166</v>
      </c>
      <c r="K1455" s="36" t="s">
        <v>166</v>
      </c>
      <c r="L1455" s="21"/>
    </row>
    <row r="1456" spans="1:12" x14ac:dyDescent="0.3">
      <c r="A1456" s="28" t="s">
        <v>166</v>
      </c>
      <c r="B1456" s="36" t="s">
        <v>166</v>
      </c>
      <c r="C1456" s="36" t="s">
        <v>1767</v>
      </c>
      <c r="D1456" s="30" t="s">
        <v>166</v>
      </c>
      <c r="E1456" s="37" t="s">
        <v>166</v>
      </c>
      <c r="F1456" s="44" t="s">
        <v>166</v>
      </c>
      <c r="G1456" s="33" t="s">
        <v>166</v>
      </c>
      <c r="H1456" s="33" t="s">
        <v>166</v>
      </c>
      <c r="I1456" s="30"/>
      <c r="J1456" s="18" t="s">
        <v>166</v>
      </c>
      <c r="K1456" s="36" t="s">
        <v>166</v>
      </c>
      <c r="L1456" s="21"/>
    </row>
    <row r="1457" spans="1:12" x14ac:dyDescent="0.3">
      <c r="A1457" s="28" t="s">
        <v>166</v>
      </c>
      <c r="B1457" s="36" t="s">
        <v>166</v>
      </c>
      <c r="C1457" s="36" t="s">
        <v>1767</v>
      </c>
      <c r="D1457" s="30" t="s">
        <v>166</v>
      </c>
      <c r="E1457" s="37" t="s">
        <v>166</v>
      </c>
      <c r="F1457" s="44" t="s">
        <v>166</v>
      </c>
      <c r="G1457" s="33" t="s">
        <v>166</v>
      </c>
      <c r="H1457" s="33" t="s">
        <v>166</v>
      </c>
      <c r="I1457" s="30"/>
      <c r="J1457" s="18" t="s">
        <v>166</v>
      </c>
      <c r="K1457" s="36" t="s">
        <v>166</v>
      </c>
      <c r="L1457" s="21"/>
    </row>
    <row r="1458" spans="1:12" x14ac:dyDescent="0.3">
      <c r="A1458" s="28" t="s">
        <v>166</v>
      </c>
      <c r="B1458" s="36" t="s">
        <v>166</v>
      </c>
      <c r="C1458" s="36" t="s">
        <v>1767</v>
      </c>
      <c r="D1458" s="30" t="s">
        <v>166</v>
      </c>
      <c r="E1458" s="37" t="s">
        <v>166</v>
      </c>
      <c r="F1458" s="44" t="s">
        <v>166</v>
      </c>
      <c r="G1458" s="33" t="s">
        <v>166</v>
      </c>
      <c r="H1458" s="33" t="s">
        <v>166</v>
      </c>
      <c r="I1458" s="30"/>
      <c r="J1458" s="18" t="s">
        <v>166</v>
      </c>
      <c r="K1458" s="36" t="s">
        <v>166</v>
      </c>
      <c r="L1458" s="21"/>
    </row>
    <row r="1459" spans="1:12" x14ac:dyDescent="0.3">
      <c r="A1459" s="28" t="s">
        <v>166</v>
      </c>
      <c r="B1459" s="36" t="s">
        <v>166</v>
      </c>
      <c r="C1459" s="36" t="s">
        <v>1767</v>
      </c>
      <c r="D1459" s="30" t="s">
        <v>166</v>
      </c>
      <c r="E1459" s="37" t="s">
        <v>166</v>
      </c>
      <c r="F1459" s="44" t="s">
        <v>166</v>
      </c>
      <c r="G1459" s="33" t="s">
        <v>166</v>
      </c>
      <c r="H1459" s="33" t="s">
        <v>166</v>
      </c>
      <c r="I1459" s="30"/>
      <c r="J1459" s="18" t="s">
        <v>166</v>
      </c>
      <c r="K1459" s="36" t="s">
        <v>166</v>
      </c>
      <c r="L1459" s="21"/>
    </row>
    <row r="1460" spans="1:12" x14ac:dyDescent="0.3">
      <c r="A1460" s="28" t="s">
        <v>166</v>
      </c>
      <c r="B1460" s="36" t="s">
        <v>166</v>
      </c>
      <c r="C1460" s="36" t="s">
        <v>1767</v>
      </c>
      <c r="D1460" s="30" t="s">
        <v>166</v>
      </c>
      <c r="E1460" s="37" t="s">
        <v>166</v>
      </c>
      <c r="F1460" s="44" t="s">
        <v>166</v>
      </c>
      <c r="G1460" s="33" t="s">
        <v>166</v>
      </c>
      <c r="H1460" s="33" t="s">
        <v>166</v>
      </c>
      <c r="I1460" s="30"/>
      <c r="J1460" s="18" t="s">
        <v>166</v>
      </c>
      <c r="K1460" s="36" t="s">
        <v>166</v>
      </c>
      <c r="L1460" s="21"/>
    </row>
    <row r="1461" spans="1:12" x14ac:dyDescent="0.3">
      <c r="A1461" s="28" t="s">
        <v>166</v>
      </c>
      <c r="B1461" s="36" t="s">
        <v>166</v>
      </c>
      <c r="C1461" s="36" t="s">
        <v>1767</v>
      </c>
      <c r="D1461" s="30" t="s">
        <v>166</v>
      </c>
      <c r="E1461" s="37" t="s">
        <v>166</v>
      </c>
      <c r="F1461" s="44" t="s">
        <v>166</v>
      </c>
      <c r="G1461" s="33" t="s">
        <v>166</v>
      </c>
      <c r="H1461" s="33" t="s">
        <v>166</v>
      </c>
      <c r="I1461" s="30"/>
      <c r="J1461" s="18" t="s">
        <v>166</v>
      </c>
      <c r="K1461" s="36" t="s">
        <v>166</v>
      </c>
      <c r="L1461" s="21"/>
    </row>
    <row r="1462" spans="1:12" x14ac:dyDescent="0.3">
      <c r="A1462" s="28" t="s">
        <v>166</v>
      </c>
      <c r="B1462" s="36" t="s">
        <v>166</v>
      </c>
      <c r="C1462" s="36" t="s">
        <v>1767</v>
      </c>
      <c r="D1462" s="30" t="s">
        <v>166</v>
      </c>
      <c r="E1462" s="37" t="s">
        <v>166</v>
      </c>
      <c r="F1462" s="44" t="s">
        <v>166</v>
      </c>
      <c r="G1462" s="33" t="s">
        <v>166</v>
      </c>
      <c r="H1462" s="33" t="s">
        <v>166</v>
      </c>
      <c r="I1462" s="30"/>
      <c r="J1462" s="18" t="s">
        <v>166</v>
      </c>
      <c r="K1462" s="36" t="s">
        <v>166</v>
      </c>
      <c r="L1462" s="21"/>
    </row>
    <row r="1463" spans="1:12" x14ac:dyDescent="0.3">
      <c r="A1463" s="28" t="s">
        <v>166</v>
      </c>
      <c r="B1463" s="36" t="s">
        <v>166</v>
      </c>
      <c r="C1463" s="36" t="s">
        <v>1767</v>
      </c>
      <c r="D1463" s="30" t="s">
        <v>166</v>
      </c>
      <c r="E1463" s="37" t="s">
        <v>166</v>
      </c>
      <c r="F1463" s="44" t="s">
        <v>166</v>
      </c>
      <c r="G1463" s="33" t="s">
        <v>166</v>
      </c>
      <c r="H1463" s="33" t="s">
        <v>166</v>
      </c>
      <c r="I1463" s="30"/>
      <c r="J1463" s="18" t="s">
        <v>166</v>
      </c>
      <c r="K1463" s="36" t="s">
        <v>166</v>
      </c>
      <c r="L1463" s="21"/>
    </row>
    <row r="1464" spans="1:12" x14ac:dyDescent="0.3">
      <c r="A1464" s="28" t="s">
        <v>166</v>
      </c>
      <c r="B1464" s="36" t="s">
        <v>166</v>
      </c>
      <c r="C1464" s="36" t="s">
        <v>1767</v>
      </c>
      <c r="D1464" s="30" t="s">
        <v>166</v>
      </c>
      <c r="E1464" s="37" t="s">
        <v>166</v>
      </c>
      <c r="F1464" s="44" t="s">
        <v>166</v>
      </c>
      <c r="G1464" s="33" t="s">
        <v>166</v>
      </c>
      <c r="H1464" s="33" t="s">
        <v>166</v>
      </c>
      <c r="I1464" s="30"/>
      <c r="J1464" s="18" t="s">
        <v>166</v>
      </c>
      <c r="K1464" s="36" t="s">
        <v>166</v>
      </c>
      <c r="L1464" s="21"/>
    </row>
    <row r="1465" spans="1:12" x14ac:dyDescent="0.3">
      <c r="A1465" s="28" t="s">
        <v>166</v>
      </c>
      <c r="B1465" s="36" t="s">
        <v>166</v>
      </c>
      <c r="C1465" s="36" t="s">
        <v>1767</v>
      </c>
      <c r="D1465" s="30" t="s">
        <v>166</v>
      </c>
      <c r="E1465" s="37" t="s">
        <v>166</v>
      </c>
      <c r="F1465" s="44" t="s">
        <v>166</v>
      </c>
      <c r="G1465" s="33" t="s">
        <v>166</v>
      </c>
      <c r="H1465" s="33" t="s">
        <v>166</v>
      </c>
      <c r="I1465" s="30"/>
      <c r="J1465" s="18" t="s">
        <v>166</v>
      </c>
      <c r="K1465" s="36" t="s">
        <v>166</v>
      </c>
      <c r="L1465" s="21"/>
    </row>
    <row r="1466" spans="1:12" x14ac:dyDescent="0.3">
      <c r="A1466" s="28" t="s">
        <v>166</v>
      </c>
      <c r="B1466" s="36" t="s">
        <v>166</v>
      </c>
      <c r="C1466" s="36" t="s">
        <v>1767</v>
      </c>
      <c r="D1466" s="30" t="s">
        <v>166</v>
      </c>
      <c r="E1466" s="37" t="s">
        <v>166</v>
      </c>
      <c r="F1466" s="44" t="s">
        <v>166</v>
      </c>
      <c r="G1466" s="33" t="s">
        <v>166</v>
      </c>
      <c r="H1466" s="33" t="s">
        <v>166</v>
      </c>
      <c r="I1466" s="30"/>
      <c r="J1466" s="18" t="s">
        <v>166</v>
      </c>
      <c r="K1466" s="36" t="s">
        <v>166</v>
      </c>
      <c r="L1466" s="21"/>
    </row>
    <row r="1467" spans="1:12" x14ac:dyDescent="0.3">
      <c r="A1467" s="28" t="s">
        <v>166</v>
      </c>
      <c r="B1467" s="36" t="s">
        <v>166</v>
      </c>
      <c r="C1467" s="36" t="s">
        <v>1767</v>
      </c>
      <c r="D1467" s="30" t="s">
        <v>166</v>
      </c>
      <c r="E1467" s="37" t="s">
        <v>166</v>
      </c>
      <c r="F1467" s="44" t="s">
        <v>166</v>
      </c>
      <c r="G1467" s="33" t="s">
        <v>166</v>
      </c>
      <c r="H1467" s="33" t="s">
        <v>166</v>
      </c>
      <c r="I1467" s="30"/>
      <c r="J1467" s="18" t="s">
        <v>166</v>
      </c>
      <c r="K1467" s="36" t="s">
        <v>166</v>
      </c>
      <c r="L1467" s="21"/>
    </row>
    <row r="1468" spans="1:12" x14ac:dyDescent="0.3">
      <c r="A1468" s="28" t="s">
        <v>166</v>
      </c>
      <c r="B1468" s="36" t="s">
        <v>166</v>
      </c>
      <c r="C1468" s="36" t="s">
        <v>1767</v>
      </c>
      <c r="D1468" s="30" t="s">
        <v>166</v>
      </c>
      <c r="E1468" s="37" t="s">
        <v>166</v>
      </c>
      <c r="F1468" s="44" t="s">
        <v>166</v>
      </c>
      <c r="G1468" s="33" t="s">
        <v>166</v>
      </c>
      <c r="H1468" s="33" t="s">
        <v>166</v>
      </c>
      <c r="I1468" s="30"/>
      <c r="J1468" s="18" t="s">
        <v>166</v>
      </c>
      <c r="K1468" s="36" t="s">
        <v>166</v>
      </c>
      <c r="L1468" s="21"/>
    </row>
    <row r="1469" spans="1:12" x14ac:dyDescent="0.3">
      <c r="A1469" s="28" t="s">
        <v>166</v>
      </c>
      <c r="B1469" s="36" t="s">
        <v>166</v>
      </c>
      <c r="C1469" s="36" t="s">
        <v>1767</v>
      </c>
      <c r="D1469" s="30" t="s">
        <v>166</v>
      </c>
      <c r="E1469" s="37" t="s">
        <v>166</v>
      </c>
      <c r="F1469" s="44" t="s">
        <v>166</v>
      </c>
      <c r="G1469" s="33" t="s">
        <v>166</v>
      </c>
      <c r="H1469" s="33" t="s">
        <v>166</v>
      </c>
      <c r="I1469" s="30"/>
      <c r="J1469" s="18" t="s">
        <v>166</v>
      </c>
      <c r="K1469" s="36" t="s">
        <v>166</v>
      </c>
      <c r="L1469" s="21"/>
    </row>
    <row r="1470" spans="1:12" x14ac:dyDescent="0.3">
      <c r="A1470" s="28" t="s">
        <v>166</v>
      </c>
      <c r="B1470" s="36" t="s">
        <v>166</v>
      </c>
      <c r="C1470" s="36" t="s">
        <v>1767</v>
      </c>
      <c r="D1470" s="30" t="s">
        <v>166</v>
      </c>
      <c r="E1470" s="37" t="s">
        <v>166</v>
      </c>
      <c r="F1470" s="44" t="s">
        <v>166</v>
      </c>
      <c r="G1470" s="33" t="s">
        <v>166</v>
      </c>
      <c r="H1470" s="33" t="s">
        <v>166</v>
      </c>
      <c r="I1470" s="30"/>
      <c r="J1470" s="18" t="s">
        <v>166</v>
      </c>
      <c r="K1470" s="36" t="s">
        <v>166</v>
      </c>
      <c r="L1470" s="21"/>
    </row>
    <row r="1471" spans="1:12" x14ac:dyDescent="0.3">
      <c r="A1471" s="28" t="s">
        <v>166</v>
      </c>
      <c r="B1471" s="36" t="s">
        <v>166</v>
      </c>
      <c r="C1471" s="36" t="s">
        <v>1767</v>
      </c>
      <c r="D1471" s="30" t="s">
        <v>166</v>
      </c>
      <c r="E1471" s="37" t="s">
        <v>166</v>
      </c>
      <c r="F1471" s="44" t="s">
        <v>166</v>
      </c>
      <c r="G1471" s="33" t="s">
        <v>166</v>
      </c>
      <c r="H1471" s="33" t="s">
        <v>166</v>
      </c>
      <c r="I1471" s="30"/>
      <c r="J1471" s="18" t="s">
        <v>166</v>
      </c>
      <c r="K1471" s="36" t="s">
        <v>166</v>
      </c>
      <c r="L1471" s="21"/>
    </row>
    <row r="1472" spans="1:12" x14ac:dyDescent="0.3">
      <c r="A1472" s="28" t="s">
        <v>166</v>
      </c>
      <c r="B1472" s="36" t="s">
        <v>166</v>
      </c>
      <c r="C1472" s="36" t="s">
        <v>1767</v>
      </c>
      <c r="D1472" s="30" t="s">
        <v>166</v>
      </c>
      <c r="E1472" s="37" t="s">
        <v>166</v>
      </c>
      <c r="F1472" s="44" t="s">
        <v>166</v>
      </c>
      <c r="G1472" s="33" t="s">
        <v>166</v>
      </c>
      <c r="H1472" s="33" t="s">
        <v>166</v>
      </c>
      <c r="I1472" s="30"/>
      <c r="J1472" s="18" t="s">
        <v>166</v>
      </c>
      <c r="K1472" s="36" t="s">
        <v>166</v>
      </c>
      <c r="L1472" s="21"/>
    </row>
    <row r="1473" spans="1:12" x14ac:dyDescent="0.3">
      <c r="A1473" s="28" t="s">
        <v>166</v>
      </c>
      <c r="B1473" s="36" t="s">
        <v>166</v>
      </c>
      <c r="C1473" s="36" t="s">
        <v>1767</v>
      </c>
      <c r="D1473" s="30" t="s">
        <v>166</v>
      </c>
      <c r="E1473" s="37" t="s">
        <v>166</v>
      </c>
      <c r="F1473" s="44" t="s">
        <v>166</v>
      </c>
      <c r="G1473" s="33" t="s">
        <v>166</v>
      </c>
      <c r="H1473" s="33" t="s">
        <v>166</v>
      </c>
      <c r="I1473" s="30"/>
      <c r="J1473" s="18" t="s">
        <v>166</v>
      </c>
      <c r="K1473" s="36" t="s">
        <v>166</v>
      </c>
      <c r="L1473" s="21"/>
    </row>
    <row r="1474" spans="1:12" x14ac:dyDescent="0.3">
      <c r="A1474" s="28" t="s">
        <v>166</v>
      </c>
      <c r="B1474" s="36" t="s">
        <v>166</v>
      </c>
      <c r="C1474" s="36" t="s">
        <v>1767</v>
      </c>
      <c r="D1474" s="30" t="s">
        <v>166</v>
      </c>
      <c r="E1474" s="37" t="s">
        <v>166</v>
      </c>
      <c r="F1474" s="44" t="s">
        <v>166</v>
      </c>
      <c r="G1474" s="33" t="s">
        <v>166</v>
      </c>
      <c r="H1474" s="33" t="s">
        <v>166</v>
      </c>
      <c r="I1474" s="30"/>
      <c r="J1474" s="18" t="s">
        <v>166</v>
      </c>
      <c r="K1474" s="36" t="s">
        <v>166</v>
      </c>
      <c r="L1474" s="21"/>
    </row>
    <row r="1475" spans="1:12" x14ac:dyDescent="0.3">
      <c r="A1475" s="28" t="s">
        <v>166</v>
      </c>
      <c r="B1475" s="36" t="s">
        <v>166</v>
      </c>
      <c r="C1475" s="36" t="s">
        <v>1767</v>
      </c>
      <c r="D1475" s="30" t="s">
        <v>166</v>
      </c>
      <c r="E1475" s="37" t="s">
        <v>166</v>
      </c>
      <c r="F1475" s="44" t="s">
        <v>166</v>
      </c>
      <c r="G1475" s="33" t="s">
        <v>166</v>
      </c>
      <c r="H1475" s="33" t="s">
        <v>166</v>
      </c>
      <c r="I1475" s="30"/>
      <c r="J1475" s="18" t="s">
        <v>166</v>
      </c>
      <c r="K1475" s="36" t="s">
        <v>166</v>
      </c>
      <c r="L1475" s="21"/>
    </row>
    <row r="1476" spans="1:12" x14ac:dyDescent="0.3">
      <c r="A1476" s="28" t="s">
        <v>166</v>
      </c>
      <c r="B1476" s="36" t="s">
        <v>166</v>
      </c>
      <c r="C1476" s="36" t="s">
        <v>1767</v>
      </c>
      <c r="D1476" s="30" t="s">
        <v>166</v>
      </c>
      <c r="E1476" s="37" t="s">
        <v>166</v>
      </c>
      <c r="F1476" s="44" t="s">
        <v>166</v>
      </c>
      <c r="G1476" s="33" t="s">
        <v>166</v>
      </c>
      <c r="H1476" s="33" t="s">
        <v>166</v>
      </c>
      <c r="I1476" s="30"/>
      <c r="J1476" s="18" t="s">
        <v>166</v>
      </c>
      <c r="K1476" s="36" t="s">
        <v>166</v>
      </c>
      <c r="L1476" s="21"/>
    </row>
    <row r="1477" spans="1:12" x14ac:dyDescent="0.3">
      <c r="A1477" s="28" t="s">
        <v>166</v>
      </c>
      <c r="B1477" s="36" t="s">
        <v>166</v>
      </c>
      <c r="C1477" s="36" t="s">
        <v>1767</v>
      </c>
      <c r="D1477" s="30" t="s">
        <v>166</v>
      </c>
      <c r="E1477" s="37" t="s">
        <v>166</v>
      </c>
      <c r="F1477" s="44" t="s">
        <v>166</v>
      </c>
      <c r="G1477" s="33" t="s">
        <v>166</v>
      </c>
      <c r="H1477" s="33" t="s">
        <v>166</v>
      </c>
      <c r="I1477" s="30"/>
      <c r="J1477" s="18" t="s">
        <v>166</v>
      </c>
      <c r="K1477" s="36" t="s">
        <v>166</v>
      </c>
      <c r="L1477" s="21"/>
    </row>
    <row r="1478" spans="1:12" x14ac:dyDescent="0.3">
      <c r="A1478" s="28" t="s">
        <v>166</v>
      </c>
      <c r="B1478" s="36" t="s">
        <v>166</v>
      </c>
      <c r="C1478" s="36" t="s">
        <v>1767</v>
      </c>
      <c r="D1478" s="30" t="s">
        <v>166</v>
      </c>
      <c r="E1478" s="37" t="s">
        <v>166</v>
      </c>
      <c r="F1478" s="44" t="s">
        <v>166</v>
      </c>
      <c r="G1478" s="33" t="s">
        <v>166</v>
      </c>
      <c r="H1478" s="33" t="s">
        <v>166</v>
      </c>
      <c r="I1478" s="30"/>
      <c r="J1478" s="18" t="s">
        <v>166</v>
      </c>
      <c r="K1478" s="36" t="s">
        <v>166</v>
      </c>
      <c r="L1478" s="21"/>
    </row>
    <row r="1479" spans="1:12" x14ac:dyDescent="0.3">
      <c r="A1479" s="28" t="s">
        <v>166</v>
      </c>
      <c r="B1479" s="36" t="s">
        <v>166</v>
      </c>
      <c r="C1479" s="36" t="s">
        <v>1767</v>
      </c>
      <c r="D1479" s="30" t="s">
        <v>166</v>
      </c>
      <c r="E1479" s="37" t="s">
        <v>166</v>
      </c>
      <c r="F1479" s="44" t="s">
        <v>166</v>
      </c>
      <c r="G1479" s="33" t="s">
        <v>166</v>
      </c>
      <c r="H1479" s="33" t="s">
        <v>166</v>
      </c>
      <c r="I1479" s="30"/>
      <c r="J1479" s="18" t="s">
        <v>166</v>
      </c>
      <c r="K1479" s="36" t="s">
        <v>166</v>
      </c>
      <c r="L1479" s="21"/>
    </row>
    <row r="1480" spans="1:12" x14ac:dyDescent="0.3">
      <c r="A1480" s="28" t="s">
        <v>166</v>
      </c>
      <c r="B1480" s="36" t="s">
        <v>166</v>
      </c>
      <c r="C1480" s="36" t="s">
        <v>1767</v>
      </c>
      <c r="D1480" s="30" t="s">
        <v>166</v>
      </c>
      <c r="E1480" s="37" t="s">
        <v>166</v>
      </c>
      <c r="F1480" s="44" t="s">
        <v>166</v>
      </c>
      <c r="G1480" s="33" t="s">
        <v>166</v>
      </c>
      <c r="H1480" s="33" t="s">
        <v>166</v>
      </c>
      <c r="I1480" s="30"/>
      <c r="J1480" s="18" t="s">
        <v>166</v>
      </c>
      <c r="K1480" s="36" t="s">
        <v>166</v>
      </c>
      <c r="L1480" s="21"/>
    </row>
    <row r="1481" spans="1:12" x14ac:dyDescent="0.3">
      <c r="A1481" s="28" t="s">
        <v>166</v>
      </c>
      <c r="B1481" s="36" t="s">
        <v>166</v>
      </c>
      <c r="C1481" s="36" t="s">
        <v>1767</v>
      </c>
      <c r="D1481" s="30" t="s">
        <v>166</v>
      </c>
      <c r="E1481" s="37" t="s">
        <v>166</v>
      </c>
      <c r="F1481" s="44" t="s">
        <v>166</v>
      </c>
      <c r="G1481" s="33" t="s">
        <v>166</v>
      </c>
      <c r="H1481" s="33" t="s">
        <v>166</v>
      </c>
      <c r="I1481" s="30"/>
      <c r="J1481" s="18" t="s">
        <v>166</v>
      </c>
      <c r="K1481" s="36" t="s">
        <v>166</v>
      </c>
      <c r="L1481" s="21"/>
    </row>
    <row r="1482" spans="1:12" x14ac:dyDescent="0.3">
      <c r="A1482" s="28" t="s">
        <v>166</v>
      </c>
      <c r="B1482" s="36" t="s">
        <v>166</v>
      </c>
      <c r="C1482" s="36" t="s">
        <v>1767</v>
      </c>
      <c r="D1482" s="30" t="s">
        <v>166</v>
      </c>
      <c r="E1482" s="37" t="s">
        <v>166</v>
      </c>
      <c r="F1482" s="44" t="s">
        <v>166</v>
      </c>
      <c r="G1482" s="33" t="s">
        <v>166</v>
      </c>
      <c r="H1482" s="33" t="s">
        <v>166</v>
      </c>
      <c r="I1482" s="30"/>
      <c r="J1482" s="18" t="s">
        <v>166</v>
      </c>
      <c r="K1482" s="36" t="s">
        <v>166</v>
      </c>
      <c r="L1482" s="21"/>
    </row>
    <row r="1483" spans="1:12" x14ac:dyDescent="0.3">
      <c r="A1483" s="28" t="s">
        <v>166</v>
      </c>
      <c r="B1483" s="36" t="s">
        <v>166</v>
      </c>
      <c r="C1483" s="36" t="s">
        <v>1767</v>
      </c>
      <c r="D1483" s="30" t="s">
        <v>166</v>
      </c>
      <c r="E1483" s="37" t="s">
        <v>166</v>
      </c>
      <c r="F1483" s="44" t="s">
        <v>166</v>
      </c>
      <c r="G1483" s="33" t="s">
        <v>166</v>
      </c>
      <c r="H1483" s="33" t="s">
        <v>166</v>
      </c>
      <c r="I1483" s="30"/>
      <c r="J1483" s="18" t="s">
        <v>166</v>
      </c>
      <c r="K1483" s="36" t="s">
        <v>166</v>
      </c>
      <c r="L1483" s="21"/>
    </row>
    <row r="1484" spans="1:12" x14ac:dyDescent="0.3">
      <c r="A1484" s="28" t="s">
        <v>166</v>
      </c>
      <c r="B1484" s="36" t="s">
        <v>166</v>
      </c>
      <c r="C1484" s="36" t="s">
        <v>1767</v>
      </c>
      <c r="D1484" s="30" t="s">
        <v>166</v>
      </c>
      <c r="E1484" s="37" t="s">
        <v>166</v>
      </c>
      <c r="F1484" s="44" t="s">
        <v>166</v>
      </c>
      <c r="G1484" s="33" t="s">
        <v>166</v>
      </c>
      <c r="H1484" s="33" t="s">
        <v>166</v>
      </c>
      <c r="I1484" s="30"/>
      <c r="J1484" s="18" t="s">
        <v>166</v>
      </c>
      <c r="K1484" s="36" t="s">
        <v>166</v>
      </c>
      <c r="L1484" s="21"/>
    </row>
    <row r="1485" spans="1:12" x14ac:dyDescent="0.3">
      <c r="A1485" s="28" t="s">
        <v>166</v>
      </c>
      <c r="B1485" s="36" t="s">
        <v>166</v>
      </c>
      <c r="C1485" s="36" t="s">
        <v>1767</v>
      </c>
      <c r="D1485" s="30" t="s">
        <v>166</v>
      </c>
      <c r="E1485" s="37" t="s">
        <v>166</v>
      </c>
      <c r="F1485" s="44" t="s">
        <v>166</v>
      </c>
      <c r="G1485" s="33" t="s">
        <v>166</v>
      </c>
      <c r="H1485" s="33" t="s">
        <v>166</v>
      </c>
      <c r="I1485" s="30"/>
      <c r="J1485" s="18" t="s">
        <v>166</v>
      </c>
      <c r="K1485" s="36" t="s">
        <v>166</v>
      </c>
      <c r="L1485" s="21"/>
    </row>
    <row r="1486" spans="1:12" x14ac:dyDescent="0.3">
      <c r="A1486" s="28" t="s">
        <v>166</v>
      </c>
      <c r="B1486" s="36" t="s">
        <v>166</v>
      </c>
      <c r="C1486" s="36" t="s">
        <v>1767</v>
      </c>
      <c r="D1486" s="30" t="s">
        <v>166</v>
      </c>
      <c r="E1486" s="37" t="s">
        <v>166</v>
      </c>
      <c r="F1486" s="44" t="s">
        <v>166</v>
      </c>
      <c r="G1486" s="33" t="s">
        <v>166</v>
      </c>
      <c r="H1486" s="33" t="s">
        <v>166</v>
      </c>
      <c r="I1486" s="30"/>
      <c r="J1486" s="18" t="s">
        <v>166</v>
      </c>
      <c r="K1486" s="36" t="s">
        <v>166</v>
      </c>
      <c r="L1486" s="21"/>
    </row>
    <row r="1487" spans="1:12" x14ac:dyDescent="0.3">
      <c r="A1487" s="28" t="s">
        <v>166</v>
      </c>
      <c r="B1487" s="36" t="s">
        <v>166</v>
      </c>
      <c r="C1487" s="36" t="s">
        <v>1767</v>
      </c>
      <c r="D1487" s="30" t="s">
        <v>166</v>
      </c>
      <c r="E1487" s="37" t="s">
        <v>166</v>
      </c>
      <c r="F1487" s="44" t="s">
        <v>166</v>
      </c>
      <c r="G1487" s="33" t="s">
        <v>166</v>
      </c>
      <c r="H1487" s="33" t="s">
        <v>166</v>
      </c>
      <c r="I1487" s="30"/>
      <c r="J1487" s="18" t="s">
        <v>166</v>
      </c>
      <c r="K1487" s="36" t="s">
        <v>166</v>
      </c>
      <c r="L1487" s="21"/>
    </row>
    <row r="1488" spans="1:12" x14ac:dyDescent="0.3">
      <c r="A1488" s="28" t="s">
        <v>166</v>
      </c>
      <c r="B1488" s="36" t="s">
        <v>166</v>
      </c>
      <c r="C1488" s="36" t="s">
        <v>1767</v>
      </c>
      <c r="D1488" s="30" t="s">
        <v>166</v>
      </c>
      <c r="E1488" s="37" t="s">
        <v>166</v>
      </c>
      <c r="F1488" s="44" t="s">
        <v>166</v>
      </c>
      <c r="G1488" s="33" t="s">
        <v>166</v>
      </c>
      <c r="H1488" s="33" t="s">
        <v>166</v>
      </c>
      <c r="I1488" s="30"/>
      <c r="J1488" s="18" t="s">
        <v>166</v>
      </c>
      <c r="K1488" s="36" t="s">
        <v>166</v>
      </c>
      <c r="L1488" s="21"/>
    </row>
    <row r="1489" spans="1:12" x14ac:dyDescent="0.3">
      <c r="A1489" s="28" t="s">
        <v>166</v>
      </c>
      <c r="B1489" s="36" t="s">
        <v>166</v>
      </c>
      <c r="C1489" s="36" t="s">
        <v>1767</v>
      </c>
      <c r="D1489" s="30" t="s">
        <v>166</v>
      </c>
      <c r="E1489" s="37" t="s">
        <v>166</v>
      </c>
      <c r="F1489" s="44" t="s">
        <v>166</v>
      </c>
      <c r="G1489" s="33" t="s">
        <v>166</v>
      </c>
      <c r="H1489" s="33" t="s">
        <v>166</v>
      </c>
      <c r="I1489" s="30"/>
      <c r="J1489" s="18" t="s">
        <v>166</v>
      </c>
      <c r="K1489" s="36" t="s">
        <v>166</v>
      </c>
      <c r="L1489" s="21"/>
    </row>
    <row r="1490" spans="1:12" x14ac:dyDescent="0.3">
      <c r="A1490" s="28" t="s">
        <v>166</v>
      </c>
      <c r="B1490" s="36" t="s">
        <v>166</v>
      </c>
      <c r="C1490" s="36" t="s">
        <v>1767</v>
      </c>
      <c r="D1490" s="30" t="s">
        <v>166</v>
      </c>
      <c r="E1490" s="37" t="s">
        <v>166</v>
      </c>
      <c r="F1490" s="44" t="s">
        <v>166</v>
      </c>
      <c r="G1490" s="33" t="s">
        <v>166</v>
      </c>
      <c r="H1490" s="33" t="s">
        <v>166</v>
      </c>
      <c r="I1490" s="30"/>
      <c r="J1490" s="18" t="s">
        <v>166</v>
      </c>
      <c r="K1490" s="36" t="s">
        <v>166</v>
      </c>
      <c r="L1490" s="21"/>
    </row>
    <row r="1491" spans="1:12" x14ac:dyDescent="0.3">
      <c r="A1491" s="28" t="s">
        <v>166</v>
      </c>
      <c r="B1491" s="36" t="s">
        <v>166</v>
      </c>
      <c r="C1491" s="36" t="s">
        <v>1767</v>
      </c>
      <c r="D1491" s="30" t="s">
        <v>166</v>
      </c>
      <c r="E1491" s="37" t="s">
        <v>166</v>
      </c>
      <c r="F1491" s="44" t="s">
        <v>166</v>
      </c>
      <c r="G1491" s="33" t="s">
        <v>166</v>
      </c>
      <c r="H1491" s="33" t="s">
        <v>166</v>
      </c>
      <c r="I1491" s="30"/>
      <c r="J1491" s="18" t="s">
        <v>166</v>
      </c>
      <c r="K1491" s="36" t="s">
        <v>166</v>
      </c>
      <c r="L1491" s="21"/>
    </row>
    <row r="1492" spans="1:12" x14ac:dyDescent="0.3">
      <c r="A1492" s="28" t="s">
        <v>166</v>
      </c>
      <c r="B1492" s="36" t="s">
        <v>166</v>
      </c>
      <c r="C1492" s="36" t="s">
        <v>1767</v>
      </c>
      <c r="D1492" s="30" t="s">
        <v>166</v>
      </c>
      <c r="E1492" s="37" t="s">
        <v>166</v>
      </c>
      <c r="F1492" s="44" t="s">
        <v>166</v>
      </c>
      <c r="G1492" s="33" t="s">
        <v>166</v>
      </c>
      <c r="H1492" s="33" t="s">
        <v>166</v>
      </c>
      <c r="I1492" s="30"/>
      <c r="J1492" s="18" t="s">
        <v>166</v>
      </c>
      <c r="K1492" s="36" t="s">
        <v>166</v>
      </c>
      <c r="L1492" s="21"/>
    </row>
    <row r="1493" spans="1:12" x14ac:dyDescent="0.3">
      <c r="A1493" s="28" t="s">
        <v>166</v>
      </c>
      <c r="B1493" s="36" t="s">
        <v>166</v>
      </c>
      <c r="C1493" s="36" t="s">
        <v>1767</v>
      </c>
      <c r="D1493" s="30" t="s">
        <v>166</v>
      </c>
      <c r="E1493" s="37" t="s">
        <v>166</v>
      </c>
      <c r="F1493" s="44" t="s">
        <v>166</v>
      </c>
      <c r="G1493" s="33" t="s">
        <v>166</v>
      </c>
      <c r="H1493" s="33" t="s">
        <v>166</v>
      </c>
      <c r="I1493" s="30"/>
      <c r="J1493" s="18" t="s">
        <v>166</v>
      </c>
      <c r="K1493" s="36" t="s">
        <v>166</v>
      </c>
      <c r="L1493" s="21"/>
    </row>
    <row r="1494" spans="1:12" x14ac:dyDescent="0.3">
      <c r="A1494" s="28" t="s">
        <v>166</v>
      </c>
      <c r="B1494" s="36" t="s">
        <v>166</v>
      </c>
      <c r="C1494" s="36" t="s">
        <v>1767</v>
      </c>
      <c r="D1494" s="30" t="s">
        <v>166</v>
      </c>
      <c r="E1494" s="37" t="s">
        <v>166</v>
      </c>
      <c r="F1494" s="44" t="s">
        <v>166</v>
      </c>
      <c r="G1494" s="33" t="s">
        <v>166</v>
      </c>
      <c r="H1494" s="33" t="s">
        <v>166</v>
      </c>
      <c r="I1494" s="30"/>
      <c r="J1494" s="18" t="s">
        <v>166</v>
      </c>
      <c r="K1494" s="36" t="s">
        <v>166</v>
      </c>
      <c r="L1494" s="21"/>
    </row>
    <row r="1495" spans="1:12" x14ac:dyDescent="0.3">
      <c r="A1495" s="28" t="s">
        <v>166</v>
      </c>
      <c r="B1495" s="36" t="s">
        <v>166</v>
      </c>
      <c r="C1495" s="36" t="s">
        <v>1767</v>
      </c>
      <c r="D1495" s="30" t="s">
        <v>166</v>
      </c>
      <c r="E1495" s="37" t="s">
        <v>166</v>
      </c>
      <c r="F1495" s="44" t="s">
        <v>166</v>
      </c>
      <c r="G1495" s="33" t="s">
        <v>166</v>
      </c>
      <c r="H1495" s="33" t="s">
        <v>166</v>
      </c>
      <c r="I1495" s="30"/>
      <c r="J1495" s="18" t="s">
        <v>166</v>
      </c>
      <c r="K1495" s="36" t="s">
        <v>166</v>
      </c>
      <c r="L1495" s="21"/>
    </row>
    <row r="1496" spans="1:12" x14ac:dyDescent="0.3">
      <c r="A1496" s="28" t="s">
        <v>166</v>
      </c>
      <c r="B1496" s="36" t="s">
        <v>166</v>
      </c>
      <c r="C1496" s="36" t="s">
        <v>1767</v>
      </c>
      <c r="D1496" s="30" t="s">
        <v>166</v>
      </c>
      <c r="E1496" s="37" t="s">
        <v>166</v>
      </c>
      <c r="F1496" s="44" t="s">
        <v>166</v>
      </c>
      <c r="G1496" s="33" t="s">
        <v>166</v>
      </c>
      <c r="H1496" s="33" t="s">
        <v>166</v>
      </c>
      <c r="I1496" s="30"/>
      <c r="J1496" s="18" t="s">
        <v>166</v>
      </c>
      <c r="K1496" s="36" t="s">
        <v>166</v>
      </c>
      <c r="L1496" s="21"/>
    </row>
    <row r="1497" spans="1:12" x14ac:dyDescent="0.3">
      <c r="A1497" s="28" t="s">
        <v>166</v>
      </c>
      <c r="B1497" s="36" t="s">
        <v>166</v>
      </c>
      <c r="C1497" s="36" t="s">
        <v>1767</v>
      </c>
      <c r="D1497" s="30" t="s">
        <v>166</v>
      </c>
      <c r="E1497" s="37" t="s">
        <v>166</v>
      </c>
      <c r="F1497" s="44" t="s">
        <v>166</v>
      </c>
      <c r="G1497" s="33" t="s">
        <v>166</v>
      </c>
      <c r="H1497" s="33" t="s">
        <v>166</v>
      </c>
      <c r="I1497" s="30"/>
      <c r="J1497" s="18" t="s">
        <v>166</v>
      </c>
      <c r="K1497" s="36" t="s">
        <v>166</v>
      </c>
      <c r="L1497" s="21"/>
    </row>
    <row r="1498" spans="1:12" x14ac:dyDescent="0.3">
      <c r="A1498" s="28" t="s">
        <v>166</v>
      </c>
      <c r="B1498" s="36" t="s">
        <v>166</v>
      </c>
      <c r="C1498" s="36" t="s">
        <v>1767</v>
      </c>
      <c r="D1498" s="30" t="s">
        <v>166</v>
      </c>
      <c r="E1498" s="37" t="s">
        <v>166</v>
      </c>
      <c r="F1498" s="44" t="s">
        <v>166</v>
      </c>
      <c r="G1498" s="33" t="s">
        <v>166</v>
      </c>
      <c r="H1498" s="33" t="s">
        <v>166</v>
      </c>
      <c r="I1498" s="30"/>
      <c r="J1498" s="18" t="s">
        <v>166</v>
      </c>
      <c r="K1498" s="36" t="s">
        <v>166</v>
      </c>
      <c r="L1498" s="21"/>
    </row>
    <row r="1499" spans="1:12" x14ac:dyDescent="0.3">
      <c r="A1499" s="28" t="s">
        <v>166</v>
      </c>
      <c r="B1499" s="36" t="s">
        <v>166</v>
      </c>
      <c r="C1499" s="36" t="s">
        <v>1767</v>
      </c>
      <c r="D1499" s="30" t="s">
        <v>166</v>
      </c>
      <c r="E1499" s="37" t="s">
        <v>166</v>
      </c>
      <c r="F1499" s="44" t="s">
        <v>166</v>
      </c>
      <c r="G1499" s="33" t="s">
        <v>166</v>
      </c>
      <c r="H1499" s="33" t="s">
        <v>166</v>
      </c>
      <c r="I1499" s="30"/>
      <c r="J1499" s="18" t="s">
        <v>166</v>
      </c>
      <c r="K1499" s="36" t="s">
        <v>166</v>
      </c>
      <c r="L1499" s="21"/>
    </row>
    <row r="1500" spans="1:12" x14ac:dyDescent="0.3">
      <c r="A1500" s="28" t="s">
        <v>166</v>
      </c>
      <c r="B1500" s="36" t="s">
        <v>166</v>
      </c>
      <c r="C1500" s="36" t="s">
        <v>1767</v>
      </c>
      <c r="D1500" s="30" t="s">
        <v>166</v>
      </c>
      <c r="E1500" s="37" t="s">
        <v>166</v>
      </c>
      <c r="F1500" s="44" t="s">
        <v>166</v>
      </c>
      <c r="G1500" s="33" t="s">
        <v>166</v>
      </c>
      <c r="H1500" s="33" t="s">
        <v>166</v>
      </c>
      <c r="I1500" s="30"/>
      <c r="J1500" s="18" t="s">
        <v>166</v>
      </c>
      <c r="K1500" s="36" t="s">
        <v>166</v>
      </c>
      <c r="L1500" s="21"/>
    </row>
    <row r="1501" spans="1:12" x14ac:dyDescent="0.3">
      <c r="A1501" s="28" t="s">
        <v>166</v>
      </c>
      <c r="B1501" s="36" t="s">
        <v>166</v>
      </c>
      <c r="C1501" s="36" t="s">
        <v>1767</v>
      </c>
      <c r="D1501" s="30" t="s">
        <v>166</v>
      </c>
      <c r="E1501" s="37" t="s">
        <v>166</v>
      </c>
      <c r="F1501" s="44" t="s">
        <v>166</v>
      </c>
      <c r="G1501" s="33" t="s">
        <v>166</v>
      </c>
      <c r="H1501" s="33" t="s">
        <v>166</v>
      </c>
      <c r="I1501" s="30"/>
      <c r="J1501" s="18" t="s">
        <v>166</v>
      </c>
      <c r="K1501" s="36" t="s">
        <v>166</v>
      </c>
      <c r="L1501" s="21"/>
    </row>
    <row r="1502" spans="1:12" x14ac:dyDescent="0.3">
      <c r="A1502" s="28" t="s">
        <v>166</v>
      </c>
      <c r="B1502" s="36" t="s">
        <v>166</v>
      </c>
      <c r="C1502" s="36" t="s">
        <v>1767</v>
      </c>
      <c r="D1502" s="30" t="s">
        <v>166</v>
      </c>
      <c r="E1502" s="37" t="s">
        <v>166</v>
      </c>
      <c r="F1502" s="44" t="s">
        <v>166</v>
      </c>
      <c r="G1502" s="33" t="s">
        <v>166</v>
      </c>
      <c r="H1502" s="33" t="s">
        <v>166</v>
      </c>
      <c r="I1502" s="30"/>
      <c r="J1502" s="18" t="s">
        <v>166</v>
      </c>
      <c r="K1502" s="36" t="s">
        <v>166</v>
      </c>
      <c r="L1502" s="21"/>
    </row>
    <row r="1503" spans="1:12" x14ac:dyDescent="0.3">
      <c r="A1503" s="28" t="s">
        <v>166</v>
      </c>
      <c r="B1503" s="36" t="s">
        <v>166</v>
      </c>
      <c r="C1503" s="36" t="s">
        <v>1767</v>
      </c>
      <c r="D1503" s="30" t="s">
        <v>166</v>
      </c>
      <c r="E1503" s="37" t="s">
        <v>166</v>
      </c>
      <c r="F1503" s="44" t="s">
        <v>166</v>
      </c>
      <c r="G1503" s="33" t="s">
        <v>166</v>
      </c>
      <c r="H1503" s="33" t="s">
        <v>166</v>
      </c>
      <c r="I1503" s="30"/>
      <c r="J1503" s="18" t="s">
        <v>166</v>
      </c>
      <c r="K1503" s="36" t="s">
        <v>166</v>
      </c>
      <c r="L1503" s="21"/>
    </row>
    <row r="1504" spans="1:12" x14ac:dyDescent="0.3">
      <c r="A1504" s="28" t="s">
        <v>166</v>
      </c>
      <c r="B1504" s="36" t="s">
        <v>166</v>
      </c>
      <c r="C1504" s="36" t="s">
        <v>1767</v>
      </c>
      <c r="D1504" s="30" t="s">
        <v>166</v>
      </c>
      <c r="E1504" s="37" t="s">
        <v>166</v>
      </c>
      <c r="F1504" s="44" t="s">
        <v>166</v>
      </c>
      <c r="G1504" s="33" t="s">
        <v>166</v>
      </c>
      <c r="H1504" s="33" t="s">
        <v>166</v>
      </c>
      <c r="I1504" s="30"/>
      <c r="J1504" s="18" t="s">
        <v>166</v>
      </c>
      <c r="K1504" s="36" t="s">
        <v>166</v>
      </c>
      <c r="L1504" s="21"/>
    </row>
    <row r="1505" spans="1:12" x14ac:dyDescent="0.3">
      <c r="A1505" s="28" t="s">
        <v>166</v>
      </c>
      <c r="B1505" s="36" t="s">
        <v>166</v>
      </c>
      <c r="C1505" s="36" t="s">
        <v>1767</v>
      </c>
      <c r="D1505" s="30" t="s">
        <v>166</v>
      </c>
      <c r="E1505" s="37" t="s">
        <v>166</v>
      </c>
      <c r="F1505" s="44" t="s">
        <v>166</v>
      </c>
      <c r="G1505" s="33" t="s">
        <v>166</v>
      </c>
      <c r="H1505" s="33" t="s">
        <v>166</v>
      </c>
      <c r="I1505" s="30"/>
      <c r="J1505" s="18" t="s">
        <v>166</v>
      </c>
      <c r="K1505" s="36" t="s">
        <v>166</v>
      </c>
      <c r="L1505" s="21"/>
    </row>
    <row r="1506" spans="1:12" x14ac:dyDescent="0.3">
      <c r="A1506" s="28" t="s">
        <v>166</v>
      </c>
      <c r="B1506" s="36" t="s">
        <v>166</v>
      </c>
      <c r="C1506" s="36" t="s">
        <v>1767</v>
      </c>
      <c r="D1506" s="30" t="s">
        <v>166</v>
      </c>
      <c r="E1506" s="37" t="s">
        <v>166</v>
      </c>
      <c r="F1506" s="44" t="s">
        <v>166</v>
      </c>
      <c r="G1506" s="33" t="s">
        <v>166</v>
      </c>
      <c r="H1506" s="33" t="s">
        <v>166</v>
      </c>
      <c r="I1506" s="30"/>
      <c r="J1506" s="18" t="s">
        <v>166</v>
      </c>
      <c r="K1506" s="36" t="s">
        <v>166</v>
      </c>
      <c r="L1506" s="21"/>
    </row>
    <row r="1507" spans="1:12" x14ac:dyDescent="0.3">
      <c r="A1507" s="28" t="s">
        <v>166</v>
      </c>
      <c r="B1507" s="36" t="s">
        <v>166</v>
      </c>
      <c r="C1507" s="36" t="s">
        <v>1767</v>
      </c>
      <c r="D1507" s="30" t="s">
        <v>166</v>
      </c>
      <c r="E1507" s="37" t="s">
        <v>166</v>
      </c>
      <c r="F1507" s="44" t="s">
        <v>166</v>
      </c>
      <c r="G1507" s="33" t="s">
        <v>166</v>
      </c>
      <c r="H1507" s="33" t="s">
        <v>166</v>
      </c>
      <c r="I1507" s="30"/>
      <c r="J1507" s="18" t="s">
        <v>166</v>
      </c>
      <c r="K1507" s="36" t="s">
        <v>166</v>
      </c>
      <c r="L1507" s="21"/>
    </row>
    <row r="1508" spans="1:12" x14ac:dyDescent="0.3">
      <c r="A1508" s="28" t="s">
        <v>166</v>
      </c>
      <c r="B1508" s="36" t="s">
        <v>166</v>
      </c>
      <c r="C1508" s="36" t="s">
        <v>1767</v>
      </c>
      <c r="D1508" s="30" t="s">
        <v>166</v>
      </c>
      <c r="E1508" s="37" t="s">
        <v>166</v>
      </c>
      <c r="F1508" s="44" t="s">
        <v>166</v>
      </c>
      <c r="G1508" s="33" t="s">
        <v>166</v>
      </c>
      <c r="H1508" s="33" t="s">
        <v>166</v>
      </c>
      <c r="I1508" s="30"/>
      <c r="J1508" s="18" t="s">
        <v>166</v>
      </c>
      <c r="K1508" s="36" t="s">
        <v>166</v>
      </c>
      <c r="L1508" s="21"/>
    </row>
    <row r="1509" spans="1:12" x14ac:dyDescent="0.3">
      <c r="A1509" s="28" t="s">
        <v>166</v>
      </c>
      <c r="B1509" s="36" t="s">
        <v>166</v>
      </c>
      <c r="C1509" s="36" t="s">
        <v>1767</v>
      </c>
      <c r="D1509" s="30" t="s">
        <v>166</v>
      </c>
      <c r="E1509" s="37" t="s">
        <v>166</v>
      </c>
      <c r="F1509" s="44" t="s">
        <v>166</v>
      </c>
      <c r="G1509" s="33" t="s">
        <v>166</v>
      </c>
      <c r="H1509" s="33" t="s">
        <v>166</v>
      </c>
      <c r="I1509" s="30"/>
      <c r="J1509" s="18" t="s">
        <v>166</v>
      </c>
      <c r="K1509" s="36" t="s">
        <v>166</v>
      </c>
      <c r="L1509" s="21"/>
    </row>
    <row r="1510" spans="1:12" x14ac:dyDescent="0.3">
      <c r="A1510" s="28" t="s">
        <v>166</v>
      </c>
      <c r="B1510" s="36" t="s">
        <v>166</v>
      </c>
      <c r="C1510" s="36" t="s">
        <v>1767</v>
      </c>
      <c r="D1510" s="30" t="s">
        <v>166</v>
      </c>
      <c r="E1510" s="37" t="s">
        <v>166</v>
      </c>
      <c r="F1510" s="44" t="s">
        <v>166</v>
      </c>
      <c r="G1510" s="33" t="s">
        <v>166</v>
      </c>
      <c r="H1510" s="33" t="s">
        <v>166</v>
      </c>
      <c r="I1510" s="30"/>
      <c r="J1510" s="18" t="s">
        <v>166</v>
      </c>
      <c r="K1510" s="36" t="s">
        <v>166</v>
      </c>
      <c r="L1510" s="21"/>
    </row>
    <row r="1511" spans="1:12" x14ac:dyDescent="0.3">
      <c r="A1511" s="28" t="s">
        <v>166</v>
      </c>
      <c r="B1511" s="36" t="s">
        <v>166</v>
      </c>
      <c r="C1511" s="36" t="s">
        <v>1767</v>
      </c>
      <c r="D1511" s="30" t="s">
        <v>166</v>
      </c>
      <c r="E1511" s="37" t="s">
        <v>166</v>
      </c>
      <c r="F1511" s="44" t="s">
        <v>166</v>
      </c>
      <c r="G1511" s="33" t="s">
        <v>166</v>
      </c>
      <c r="H1511" s="33" t="s">
        <v>166</v>
      </c>
      <c r="I1511" s="30"/>
      <c r="J1511" s="18" t="s">
        <v>166</v>
      </c>
      <c r="K1511" s="36" t="s">
        <v>166</v>
      </c>
      <c r="L1511" s="21"/>
    </row>
    <row r="1512" spans="1:12" x14ac:dyDescent="0.3">
      <c r="A1512" s="28" t="s">
        <v>166</v>
      </c>
      <c r="B1512" s="36" t="s">
        <v>166</v>
      </c>
      <c r="C1512" s="36" t="s">
        <v>1767</v>
      </c>
      <c r="D1512" s="30" t="s">
        <v>166</v>
      </c>
      <c r="E1512" s="37" t="s">
        <v>166</v>
      </c>
      <c r="F1512" s="44" t="s">
        <v>166</v>
      </c>
      <c r="G1512" s="33" t="s">
        <v>166</v>
      </c>
      <c r="H1512" s="33" t="s">
        <v>166</v>
      </c>
      <c r="I1512" s="30"/>
      <c r="J1512" s="18" t="s">
        <v>166</v>
      </c>
      <c r="K1512" s="36" t="s">
        <v>166</v>
      </c>
      <c r="L1512" s="21"/>
    </row>
    <row r="1513" spans="1:12" x14ac:dyDescent="0.3">
      <c r="A1513" s="28" t="s">
        <v>166</v>
      </c>
      <c r="B1513" s="36" t="s">
        <v>166</v>
      </c>
      <c r="C1513" s="36" t="s">
        <v>1767</v>
      </c>
      <c r="D1513" s="30" t="s">
        <v>166</v>
      </c>
      <c r="E1513" s="37" t="s">
        <v>166</v>
      </c>
      <c r="F1513" s="44" t="s">
        <v>166</v>
      </c>
      <c r="G1513" s="33" t="s">
        <v>166</v>
      </c>
      <c r="H1513" s="33" t="s">
        <v>166</v>
      </c>
      <c r="I1513" s="30"/>
      <c r="J1513" s="18" t="s">
        <v>166</v>
      </c>
      <c r="K1513" s="36" t="s">
        <v>166</v>
      </c>
      <c r="L1513" s="21"/>
    </row>
    <row r="1514" spans="1:12" x14ac:dyDescent="0.3">
      <c r="A1514" s="28" t="s">
        <v>166</v>
      </c>
      <c r="B1514" s="36" t="s">
        <v>166</v>
      </c>
      <c r="C1514" s="36" t="s">
        <v>1767</v>
      </c>
      <c r="D1514" s="30" t="s">
        <v>166</v>
      </c>
      <c r="E1514" s="37" t="s">
        <v>166</v>
      </c>
      <c r="F1514" s="44" t="s">
        <v>166</v>
      </c>
      <c r="G1514" s="33" t="s">
        <v>166</v>
      </c>
      <c r="H1514" s="33" t="s">
        <v>166</v>
      </c>
      <c r="I1514" s="30"/>
      <c r="J1514" s="18" t="s">
        <v>166</v>
      </c>
      <c r="K1514" s="36" t="s">
        <v>166</v>
      </c>
      <c r="L1514" s="21"/>
    </row>
    <row r="1515" spans="1:12" x14ac:dyDescent="0.3">
      <c r="A1515" s="28" t="s">
        <v>166</v>
      </c>
      <c r="B1515" s="36" t="s">
        <v>166</v>
      </c>
      <c r="C1515" s="36" t="s">
        <v>1767</v>
      </c>
      <c r="D1515" s="30" t="s">
        <v>166</v>
      </c>
      <c r="E1515" s="37" t="s">
        <v>166</v>
      </c>
      <c r="F1515" s="44" t="s">
        <v>166</v>
      </c>
      <c r="G1515" s="33" t="s">
        <v>166</v>
      </c>
      <c r="H1515" s="33" t="s">
        <v>166</v>
      </c>
      <c r="I1515" s="30"/>
      <c r="J1515" s="18" t="s">
        <v>166</v>
      </c>
      <c r="K1515" s="36" t="s">
        <v>166</v>
      </c>
      <c r="L1515" s="21"/>
    </row>
    <row r="1516" spans="1:12" x14ac:dyDescent="0.3">
      <c r="A1516" s="28" t="s">
        <v>166</v>
      </c>
      <c r="B1516" s="36" t="s">
        <v>166</v>
      </c>
      <c r="C1516" s="36" t="s">
        <v>1767</v>
      </c>
      <c r="D1516" s="30" t="s">
        <v>166</v>
      </c>
      <c r="E1516" s="37" t="s">
        <v>166</v>
      </c>
      <c r="F1516" s="44" t="s">
        <v>166</v>
      </c>
      <c r="G1516" s="33" t="s">
        <v>166</v>
      </c>
      <c r="H1516" s="33" t="s">
        <v>166</v>
      </c>
      <c r="I1516" s="30"/>
      <c r="J1516" s="18" t="s">
        <v>166</v>
      </c>
      <c r="K1516" s="36" t="s">
        <v>166</v>
      </c>
      <c r="L1516" s="21"/>
    </row>
    <row r="1517" spans="1:12" x14ac:dyDescent="0.3">
      <c r="A1517" s="28" t="s">
        <v>166</v>
      </c>
      <c r="B1517" s="36" t="s">
        <v>166</v>
      </c>
      <c r="C1517" s="36" t="s">
        <v>1767</v>
      </c>
      <c r="D1517" s="30" t="s">
        <v>166</v>
      </c>
      <c r="E1517" s="37" t="s">
        <v>166</v>
      </c>
      <c r="F1517" s="44" t="s">
        <v>166</v>
      </c>
      <c r="G1517" s="33" t="s">
        <v>166</v>
      </c>
      <c r="H1517" s="33" t="s">
        <v>166</v>
      </c>
      <c r="I1517" s="30"/>
      <c r="J1517" s="18" t="s">
        <v>166</v>
      </c>
      <c r="K1517" s="36" t="s">
        <v>166</v>
      </c>
      <c r="L1517" s="21"/>
    </row>
    <row r="1518" spans="1:12" x14ac:dyDescent="0.3">
      <c r="A1518" s="28" t="s">
        <v>166</v>
      </c>
      <c r="B1518" s="36" t="s">
        <v>166</v>
      </c>
      <c r="C1518" s="36" t="s">
        <v>1767</v>
      </c>
      <c r="D1518" s="30" t="s">
        <v>166</v>
      </c>
      <c r="E1518" s="37" t="s">
        <v>166</v>
      </c>
      <c r="F1518" s="44" t="s">
        <v>166</v>
      </c>
      <c r="G1518" s="33" t="s">
        <v>166</v>
      </c>
      <c r="H1518" s="33" t="s">
        <v>166</v>
      </c>
      <c r="I1518" s="30"/>
      <c r="J1518" s="18" t="s">
        <v>166</v>
      </c>
      <c r="K1518" s="36" t="s">
        <v>166</v>
      </c>
      <c r="L1518" s="21"/>
    </row>
    <row r="1519" spans="1:12" x14ac:dyDescent="0.3">
      <c r="A1519" s="28" t="s">
        <v>166</v>
      </c>
      <c r="B1519" s="36" t="s">
        <v>166</v>
      </c>
      <c r="C1519" s="36" t="s">
        <v>1767</v>
      </c>
      <c r="D1519" s="30" t="s">
        <v>166</v>
      </c>
      <c r="E1519" s="37" t="s">
        <v>166</v>
      </c>
      <c r="F1519" s="44" t="s">
        <v>166</v>
      </c>
      <c r="G1519" s="33" t="s">
        <v>166</v>
      </c>
      <c r="H1519" s="33" t="s">
        <v>166</v>
      </c>
      <c r="I1519" s="30"/>
      <c r="J1519" s="18" t="s">
        <v>166</v>
      </c>
      <c r="K1519" s="36" t="s">
        <v>166</v>
      </c>
      <c r="L1519" s="21"/>
    </row>
    <row r="1520" spans="1:12" x14ac:dyDescent="0.3">
      <c r="A1520" s="28" t="s">
        <v>166</v>
      </c>
      <c r="B1520" s="36" t="s">
        <v>166</v>
      </c>
      <c r="C1520" s="36" t="s">
        <v>1767</v>
      </c>
      <c r="D1520" s="30" t="s">
        <v>166</v>
      </c>
      <c r="E1520" s="37" t="s">
        <v>166</v>
      </c>
      <c r="F1520" s="44" t="s">
        <v>166</v>
      </c>
      <c r="G1520" s="33" t="s">
        <v>166</v>
      </c>
      <c r="H1520" s="33" t="s">
        <v>166</v>
      </c>
      <c r="I1520" s="30"/>
      <c r="J1520" s="18" t="s">
        <v>166</v>
      </c>
      <c r="K1520" s="36" t="s">
        <v>166</v>
      </c>
      <c r="L1520" s="21"/>
    </row>
    <row r="1521" spans="1:12" x14ac:dyDescent="0.3">
      <c r="A1521" s="28" t="s">
        <v>166</v>
      </c>
      <c r="B1521" s="36" t="s">
        <v>166</v>
      </c>
      <c r="C1521" s="36" t="s">
        <v>1767</v>
      </c>
      <c r="D1521" s="30" t="s">
        <v>166</v>
      </c>
      <c r="E1521" s="37" t="s">
        <v>166</v>
      </c>
      <c r="F1521" s="44" t="s">
        <v>166</v>
      </c>
      <c r="G1521" s="33" t="s">
        <v>166</v>
      </c>
      <c r="H1521" s="33" t="s">
        <v>166</v>
      </c>
      <c r="I1521" s="30"/>
      <c r="J1521" s="18" t="s">
        <v>166</v>
      </c>
      <c r="K1521" s="36" t="s">
        <v>166</v>
      </c>
      <c r="L1521" s="21"/>
    </row>
    <row r="1522" spans="1:12" x14ac:dyDescent="0.3">
      <c r="A1522" s="28" t="s">
        <v>166</v>
      </c>
      <c r="B1522" s="36" t="s">
        <v>166</v>
      </c>
      <c r="C1522" s="36" t="s">
        <v>1767</v>
      </c>
      <c r="D1522" s="30" t="s">
        <v>166</v>
      </c>
      <c r="E1522" s="37" t="s">
        <v>166</v>
      </c>
      <c r="F1522" s="44" t="s">
        <v>166</v>
      </c>
      <c r="G1522" s="33" t="s">
        <v>166</v>
      </c>
      <c r="H1522" s="33" t="s">
        <v>166</v>
      </c>
      <c r="I1522" s="30"/>
      <c r="J1522" s="18" t="s">
        <v>166</v>
      </c>
      <c r="K1522" s="36" t="s">
        <v>166</v>
      </c>
      <c r="L1522" s="21"/>
    </row>
    <row r="1523" spans="1:12" x14ac:dyDescent="0.3">
      <c r="A1523" s="28" t="s">
        <v>166</v>
      </c>
      <c r="B1523" s="36" t="s">
        <v>166</v>
      </c>
      <c r="C1523" s="36" t="s">
        <v>1767</v>
      </c>
      <c r="D1523" s="30" t="s">
        <v>166</v>
      </c>
      <c r="E1523" s="37" t="s">
        <v>166</v>
      </c>
      <c r="F1523" s="44" t="s">
        <v>166</v>
      </c>
      <c r="G1523" s="33" t="s">
        <v>166</v>
      </c>
      <c r="H1523" s="33" t="s">
        <v>166</v>
      </c>
      <c r="I1523" s="30"/>
      <c r="J1523" s="18" t="s">
        <v>166</v>
      </c>
      <c r="K1523" s="36" t="s">
        <v>166</v>
      </c>
      <c r="L1523" s="21"/>
    </row>
    <row r="1524" spans="1:12" x14ac:dyDescent="0.3">
      <c r="A1524" s="28" t="s">
        <v>166</v>
      </c>
      <c r="B1524" s="36" t="s">
        <v>166</v>
      </c>
      <c r="C1524" s="36" t="s">
        <v>1767</v>
      </c>
      <c r="D1524" s="30" t="s">
        <v>166</v>
      </c>
      <c r="E1524" s="37" t="s">
        <v>166</v>
      </c>
      <c r="F1524" s="44" t="s">
        <v>166</v>
      </c>
      <c r="G1524" s="33" t="s">
        <v>166</v>
      </c>
      <c r="H1524" s="33" t="s">
        <v>166</v>
      </c>
      <c r="I1524" s="30"/>
      <c r="J1524" s="18" t="s">
        <v>166</v>
      </c>
      <c r="K1524" s="36" t="s">
        <v>166</v>
      </c>
      <c r="L1524" s="21"/>
    </row>
    <row r="1525" spans="1:12" x14ac:dyDescent="0.3">
      <c r="A1525" s="28" t="s">
        <v>166</v>
      </c>
      <c r="B1525" s="36" t="s">
        <v>166</v>
      </c>
      <c r="C1525" s="36" t="s">
        <v>1767</v>
      </c>
      <c r="D1525" s="30" t="s">
        <v>166</v>
      </c>
      <c r="E1525" s="37" t="s">
        <v>166</v>
      </c>
      <c r="F1525" s="44" t="s">
        <v>166</v>
      </c>
      <c r="G1525" s="33" t="s">
        <v>166</v>
      </c>
      <c r="H1525" s="33" t="s">
        <v>166</v>
      </c>
      <c r="I1525" s="30"/>
      <c r="J1525" s="18" t="s">
        <v>166</v>
      </c>
      <c r="K1525" s="36" t="s">
        <v>166</v>
      </c>
      <c r="L1525" s="21"/>
    </row>
    <row r="1526" spans="1:12" x14ac:dyDescent="0.3">
      <c r="A1526" s="28" t="s">
        <v>166</v>
      </c>
      <c r="B1526" s="36" t="s">
        <v>166</v>
      </c>
      <c r="C1526" s="36" t="s">
        <v>1767</v>
      </c>
      <c r="D1526" s="30" t="s">
        <v>166</v>
      </c>
      <c r="E1526" s="37" t="s">
        <v>166</v>
      </c>
      <c r="F1526" s="44" t="s">
        <v>166</v>
      </c>
      <c r="G1526" s="33" t="s">
        <v>166</v>
      </c>
      <c r="H1526" s="33" t="s">
        <v>166</v>
      </c>
      <c r="I1526" s="30"/>
      <c r="J1526" s="18" t="s">
        <v>166</v>
      </c>
      <c r="K1526" s="36" t="s">
        <v>166</v>
      </c>
      <c r="L1526" s="21"/>
    </row>
    <row r="1527" spans="1:12" x14ac:dyDescent="0.3">
      <c r="A1527" s="28" t="s">
        <v>166</v>
      </c>
      <c r="B1527" s="36" t="s">
        <v>166</v>
      </c>
      <c r="C1527" s="36" t="s">
        <v>1767</v>
      </c>
      <c r="D1527" s="30" t="s">
        <v>166</v>
      </c>
      <c r="E1527" s="37" t="s">
        <v>166</v>
      </c>
      <c r="F1527" s="44" t="s">
        <v>166</v>
      </c>
      <c r="G1527" s="33" t="s">
        <v>166</v>
      </c>
      <c r="H1527" s="33" t="s">
        <v>166</v>
      </c>
      <c r="I1527" s="30"/>
      <c r="J1527" s="18" t="s">
        <v>166</v>
      </c>
      <c r="K1527" s="36" t="s">
        <v>166</v>
      </c>
      <c r="L1527" s="21"/>
    </row>
    <row r="1528" spans="1:12" x14ac:dyDescent="0.3">
      <c r="A1528" s="28" t="s">
        <v>166</v>
      </c>
      <c r="B1528" s="36" t="s">
        <v>166</v>
      </c>
      <c r="C1528" s="36" t="s">
        <v>1767</v>
      </c>
      <c r="D1528" s="30" t="s">
        <v>166</v>
      </c>
      <c r="E1528" s="37" t="s">
        <v>166</v>
      </c>
      <c r="F1528" s="44" t="s">
        <v>166</v>
      </c>
      <c r="G1528" s="33" t="s">
        <v>166</v>
      </c>
      <c r="H1528" s="33" t="s">
        <v>166</v>
      </c>
      <c r="I1528" s="30"/>
      <c r="J1528" s="18" t="s">
        <v>166</v>
      </c>
      <c r="K1528" s="36" t="s">
        <v>166</v>
      </c>
      <c r="L1528" s="21"/>
    </row>
    <row r="1529" spans="1:12" x14ac:dyDescent="0.3">
      <c r="A1529" s="28" t="s">
        <v>166</v>
      </c>
      <c r="B1529" s="36" t="s">
        <v>166</v>
      </c>
      <c r="C1529" s="36" t="s">
        <v>1767</v>
      </c>
      <c r="D1529" s="30" t="s">
        <v>166</v>
      </c>
      <c r="E1529" s="37" t="s">
        <v>166</v>
      </c>
      <c r="F1529" s="44" t="s">
        <v>166</v>
      </c>
      <c r="G1529" s="33" t="s">
        <v>166</v>
      </c>
      <c r="H1529" s="33" t="s">
        <v>166</v>
      </c>
      <c r="I1529" s="30"/>
      <c r="J1529" s="18" t="s">
        <v>166</v>
      </c>
      <c r="K1529" s="36" t="s">
        <v>166</v>
      </c>
      <c r="L1529" s="21"/>
    </row>
    <row r="1530" spans="1:12" x14ac:dyDescent="0.3">
      <c r="A1530" s="28" t="s">
        <v>166</v>
      </c>
      <c r="B1530" s="36" t="s">
        <v>166</v>
      </c>
      <c r="C1530" s="36" t="s">
        <v>1767</v>
      </c>
      <c r="D1530" s="30" t="s">
        <v>166</v>
      </c>
      <c r="E1530" s="37" t="s">
        <v>166</v>
      </c>
      <c r="F1530" s="44" t="s">
        <v>166</v>
      </c>
      <c r="G1530" s="33" t="s">
        <v>166</v>
      </c>
      <c r="H1530" s="33" t="s">
        <v>166</v>
      </c>
      <c r="I1530" s="30"/>
      <c r="J1530" s="18" t="s">
        <v>166</v>
      </c>
      <c r="K1530" s="36" t="s">
        <v>166</v>
      </c>
      <c r="L1530" s="21"/>
    </row>
    <row r="1531" spans="1:12" x14ac:dyDescent="0.3">
      <c r="A1531" s="28" t="s">
        <v>166</v>
      </c>
      <c r="B1531" s="36" t="s">
        <v>166</v>
      </c>
      <c r="C1531" s="36" t="s">
        <v>1767</v>
      </c>
      <c r="D1531" s="30" t="s">
        <v>166</v>
      </c>
      <c r="E1531" s="37" t="s">
        <v>166</v>
      </c>
      <c r="F1531" s="44" t="s">
        <v>166</v>
      </c>
      <c r="G1531" s="33" t="s">
        <v>166</v>
      </c>
      <c r="H1531" s="33" t="s">
        <v>166</v>
      </c>
      <c r="I1531" s="30"/>
      <c r="J1531" s="18" t="s">
        <v>166</v>
      </c>
      <c r="K1531" s="36" t="s">
        <v>166</v>
      </c>
      <c r="L1531" s="21"/>
    </row>
    <row r="1532" spans="1:12" x14ac:dyDescent="0.3">
      <c r="A1532" s="28" t="s">
        <v>166</v>
      </c>
      <c r="B1532" s="36" t="s">
        <v>166</v>
      </c>
      <c r="C1532" s="36" t="s">
        <v>1767</v>
      </c>
      <c r="D1532" s="30" t="s">
        <v>166</v>
      </c>
      <c r="E1532" s="37" t="s">
        <v>166</v>
      </c>
      <c r="F1532" s="44" t="s">
        <v>166</v>
      </c>
      <c r="G1532" s="33" t="s">
        <v>166</v>
      </c>
      <c r="H1532" s="33" t="s">
        <v>166</v>
      </c>
      <c r="I1532" s="30"/>
      <c r="J1532" s="18" t="s">
        <v>166</v>
      </c>
      <c r="K1532" s="36" t="s">
        <v>166</v>
      </c>
      <c r="L1532" s="21"/>
    </row>
    <row r="1533" spans="1:12" x14ac:dyDescent="0.3">
      <c r="A1533" s="28" t="s">
        <v>166</v>
      </c>
      <c r="B1533" s="36" t="s">
        <v>166</v>
      </c>
      <c r="C1533" s="36" t="s">
        <v>1767</v>
      </c>
      <c r="D1533" s="30" t="s">
        <v>166</v>
      </c>
      <c r="E1533" s="37" t="s">
        <v>166</v>
      </c>
      <c r="F1533" s="44" t="s">
        <v>166</v>
      </c>
      <c r="G1533" s="33" t="s">
        <v>166</v>
      </c>
      <c r="H1533" s="33" t="s">
        <v>166</v>
      </c>
      <c r="I1533" s="30"/>
      <c r="J1533" s="18" t="s">
        <v>166</v>
      </c>
      <c r="K1533" s="36" t="s">
        <v>166</v>
      </c>
      <c r="L1533" s="21"/>
    </row>
    <row r="1534" spans="1:12" x14ac:dyDescent="0.3">
      <c r="A1534" s="28" t="s">
        <v>166</v>
      </c>
      <c r="B1534" s="36" t="s">
        <v>166</v>
      </c>
      <c r="C1534" s="36" t="s">
        <v>1767</v>
      </c>
      <c r="D1534" s="30" t="s">
        <v>166</v>
      </c>
      <c r="E1534" s="37" t="s">
        <v>166</v>
      </c>
      <c r="F1534" s="44" t="s">
        <v>166</v>
      </c>
      <c r="G1534" s="33" t="s">
        <v>166</v>
      </c>
      <c r="H1534" s="33" t="s">
        <v>166</v>
      </c>
      <c r="I1534" s="30"/>
      <c r="J1534" s="18" t="s">
        <v>166</v>
      </c>
      <c r="K1534" s="36" t="s">
        <v>166</v>
      </c>
      <c r="L1534" s="21"/>
    </row>
    <row r="1535" spans="1:12" x14ac:dyDescent="0.3">
      <c r="A1535" s="28" t="s">
        <v>166</v>
      </c>
      <c r="B1535" s="36" t="s">
        <v>166</v>
      </c>
      <c r="C1535" s="36" t="s">
        <v>1767</v>
      </c>
      <c r="D1535" s="30" t="s">
        <v>166</v>
      </c>
      <c r="E1535" s="37" t="s">
        <v>166</v>
      </c>
      <c r="F1535" s="44" t="s">
        <v>166</v>
      </c>
      <c r="G1535" s="33" t="s">
        <v>166</v>
      </c>
      <c r="H1535" s="33" t="s">
        <v>166</v>
      </c>
      <c r="I1535" s="30"/>
      <c r="J1535" s="18" t="s">
        <v>166</v>
      </c>
      <c r="K1535" s="36" t="s">
        <v>166</v>
      </c>
      <c r="L1535" s="21"/>
    </row>
    <row r="1536" spans="1:12" x14ac:dyDescent="0.3">
      <c r="A1536" s="28" t="s">
        <v>166</v>
      </c>
      <c r="B1536" s="36" t="s">
        <v>166</v>
      </c>
      <c r="C1536" s="36" t="s">
        <v>1767</v>
      </c>
      <c r="D1536" s="30" t="s">
        <v>166</v>
      </c>
      <c r="E1536" s="37" t="s">
        <v>166</v>
      </c>
      <c r="F1536" s="44" t="s">
        <v>166</v>
      </c>
      <c r="G1536" s="33" t="s">
        <v>166</v>
      </c>
      <c r="H1536" s="33" t="s">
        <v>166</v>
      </c>
      <c r="I1536" s="30"/>
      <c r="J1536" s="18" t="s">
        <v>166</v>
      </c>
      <c r="K1536" s="36" t="s">
        <v>166</v>
      </c>
      <c r="L1536" s="21"/>
    </row>
    <row r="1537" spans="1:12" x14ac:dyDescent="0.3">
      <c r="A1537" s="28" t="s">
        <v>166</v>
      </c>
      <c r="B1537" s="36" t="s">
        <v>166</v>
      </c>
      <c r="C1537" s="36" t="s">
        <v>1767</v>
      </c>
      <c r="D1537" s="30" t="s">
        <v>166</v>
      </c>
      <c r="E1537" s="37" t="s">
        <v>166</v>
      </c>
      <c r="F1537" s="44" t="s">
        <v>166</v>
      </c>
      <c r="G1537" s="33" t="s">
        <v>166</v>
      </c>
      <c r="H1537" s="33" t="s">
        <v>166</v>
      </c>
      <c r="I1537" s="30"/>
      <c r="J1537" s="18" t="s">
        <v>166</v>
      </c>
      <c r="K1537" s="36" t="s">
        <v>166</v>
      </c>
      <c r="L1537" s="21"/>
    </row>
    <row r="1538" spans="1:12" x14ac:dyDescent="0.3">
      <c r="A1538" s="28" t="s">
        <v>166</v>
      </c>
      <c r="B1538" s="36" t="s">
        <v>166</v>
      </c>
      <c r="C1538" s="36" t="s">
        <v>1767</v>
      </c>
      <c r="D1538" s="30" t="s">
        <v>166</v>
      </c>
      <c r="E1538" s="37" t="s">
        <v>166</v>
      </c>
      <c r="F1538" s="44" t="s">
        <v>166</v>
      </c>
      <c r="G1538" s="33" t="s">
        <v>166</v>
      </c>
      <c r="H1538" s="33" t="s">
        <v>166</v>
      </c>
      <c r="I1538" s="30"/>
      <c r="J1538" s="18" t="s">
        <v>166</v>
      </c>
      <c r="K1538" s="36" t="s">
        <v>166</v>
      </c>
      <c r="L1538" s="21"/>
    </row>
    <row r="1539" spans="1:12" x14ac:dyDescent="0.3">
      <c r="A1539" s="28" t="s">
        <v>166</v>
      </c>
      <c r="B1539" s="36" t="s">
        <v>166</v>
      </c>
      <c r="C1539" s="36" t="s">
        <v>1767</v>
      </c>
      <c r="D1539" s="30" t="s">
        <v>166</v>
      </c>
      <c r="E1539" s="37" t="s">
        <v>166</v>
      </c>
      <c r="F1539" s="44" t="s">
        <v>166</v>
      </c>
      <c r="G1539" s="33" t="s">
        <v>166</v>
      </c>
      <c r="H1539" s="33" t="s">
        <v>166</v>
      </c>
      <c r="I1539" s="30"/>
      <c r="J1539" s="18" t="s">
        <v>166</v>
      </c>
      <c r="K1539" s="36" t="s">
        <v>166</v>
      </c>
      <c r="L1539" s="21"/>
    </row>
    <row r="1540" spans="1:12" x14ac:dyDescent="0.3">
      <c r="A1540" s="28" t="s">
        <v>166</v>
      </c>
      <c r="B1540" s="36" t="s">
        <v>166</v>
      </c>
      <c r="C1540" s="36" t="s">
        <v>1767</v>
      </c>
      <c r="D1540" s="30" t="s">
        <v>166</v>
      </c>
      <c r="E1540" s="37" t="s">
        <v>166</v>
      </c>
      <c r="F1540" s="44" t="s">
        <v>166</v>
      </c>
      <c r="G1540" s="33" t="s">
        <v>166</v>
      </c>
      <c r="H1540" s="33" t="s">
        <v>166</v>
      </c>
      <c r="I1540" s="30"/>
      <c r="J1540" s="18" t="s">
        <v>166</v>
      </c>
      <c r="K1540" s="36" t="s">
        <v>166</v>
      </c>
      <c r="L1540" s="21"/>
    </row>
    <row r="1541" spans="1:12" x14ac:dyDescent="0.3">
      <c r="A1541" s="28" t="s">
        <v>166</v>
      </c>
      <c r="B1541" s="36" t="s">
        <v>166</v>
      </c>
      <c r="C1541" s="36" t="s">
        <v>1767</v>
      </c>
      <c r="D1541" s="30" t="s">
        <v>166</v>
      </c>
      <c r="E1541" s="37" t="s">
        <v>166</v>
      </c>
      <c r="F1541" s="44" t="s">
        <v>166</v>
      </c>
      <c r="G1541" s="33" t="s">
        <v>166</v>
      </c>
      <c r="H1541" s="33" t="s">
        <v>166</v>
      </c>
      <c r="I1541" s="30"/>
      <c r="J1541" s="18" t="s">
        <v>166</v>
      </c>
      <c r="K1541" s="36" t="s">
        <v>166</v>
      </c>
      <c r="L1541" s="21"/>
    </row>
    <row r="1542" spans="1:12" x14ac:dyDescent="0.3">
      <c r="A1542" s="28" t="s">
        <v>166</v>
      </c>
      <c r="B1542" s="36" t="s">
        <v>166</v>
      </c>
      <c r="C1542" s="36" t="s">
        <v>1767</v>
      </c>
      <c r="D1542" s="30" t="s">
        <v>166</v>
      </c>
      <c r="E1542" s="37" t="s">
        <v>166</v>
      </c>
      <c r="F1542" s="44" t="s">
        <v>166</v>
      </c>
      <c r="G1542" s="33" t="s">
        <v>166</v>
      </c>
      <c r="H1542" s="33" t="s">
        <v>166</v>
      </c>
      <c r="I1542" s="30"/>
      <c r="J1542" s="18" t="s">
        <v>166</v>
      </c>
      <c r="K1542" s="36" t="s">
        <v>166</v>
      </c>
      <c r="L1542" s="21"/>
    </row>
    <row r="1543" spans="1:12" x14ac:dyDescent="0.3">
      <c r="A1543" s="28" t="s">
        <v>166</v>
      </c>
      <c r="B1543" s="36" t="s">
        <v>166</v>
      </c>
      <c r="C1543" s="36" t="s">
        <v>1767</v>
      </c>
      <c r="D1543" s="30" t="s">
        <v>166</v>
      </c>
      <c r="E1543" s="37" t="s">
        <v>166</v>
      </c>
      <c r="F1543" s="44" t="s">
        <v>166</v>
      </c>
      <c r="G1543" s="33" t="s">
        <v>166</v>
      </c>
      <c r="H1543" s="33" t="s">
        <v>166</v>
      </c>
      <c r="I1543" s="30"/>
      <c r="J1543" s="18" t="s">
        <v>166</v>
      </c>
      <c r="K1543" s="36" t="s">
        <v>166</v>
      </c>
      <c r="L1543" s="21"/>
    </row>
    <row r="1544" spans="1:12" x14ac:dyDescent="0.3">
      <c r="A1544" s="28" t="s">
        <v>166</v>
      </c>
      <c r="B1544" s="36" t="s">
        <v>166</v>
      </c>
      <c r="C1544" s="36" t="s">
        <v>1767</v>
      </c>
      <c r="D1544" s="30" t="s">
        <v>166</v>
      </c>
      <c r="E1544" s="37" t="s">
        <v>166</v>
      </c>
      <c r="F1544" s="44" t="s">
        <v>166</v>
      </c>
      <c r="G1544" s="33" t="s">
        <v>166</v>
      </c>
      <c r="H1544" s="33" t="s">
        <v>166</v>
      </c>
      <c r="I1544" s="30"/>
      <c r="J1544" s="18" t="s">
        <v>166</v>
      </c>
      <c r="K1544" s="36" t="s">
        <v>166</v>
      </c>
      <c r="L1544" s="21"/>
    </row>
    <row r="1545" spans="1:12" x14ac:dyDescent="0.3">
      <c r="A1545" s="28" t="s">
        <v>166</v>
      </c>
      <c r="B1545" s="36" t="s">
        <v>166</v>
      </c>
      <c r="C1545" s="36" t="s">
        <v>1767</v>
      </c>
      <c r="D1545" s="30" t="s">
        <v>166</v>
      </c>
      <c r="E1545" s="37" t="s">
        <v>166</v>
      </c>
      <c r="F1545" s="44" t="s">
        <v>166</v>
      </c>
      <c r="G1545" s="33" t="s">
        <v>166</v>
      </c>
      <c r="H1545" s="33" t="s">
        <v>166</v>
      </c>
      <c r="I1545" s="30"/>
      <c r="J1545" s="18" t="s">
        <v>166</v>
      </c>
      <c r="K1545" s="36" t="s">
        <v>166</v>
      </c>
      <c r="L1545" s="21"/>
    </row>
    <row r="1546" spans="1:12" x14ac:dyDescent="0.3">
      <c r="A1546" s="28" t="s">
        <v>166</v>
      </c>
      <c r="B1546" s="36" t="s">
        <v>166</v>
      </c>
      <c r="C1546" s="36" t="s">
        <v>1767</v>
      </c>
      <c r="D1546" s="30" t="s">
        <v>166</v>
      </c>
      <c r="E1546" s="37" t="s">
        <v>166</v>
      </c>
      <c r="F1546" s="44" t="s">
        <v>166</v>
      </c>
      <c r="G1546" s="33" t="s">
        <v>166</v>
      </c>
      <c r="H1546" s="33" t="s">
        <v>166</v>
      </c>
      <c r="I1546" s="30"/>
      <c r="J1546" s="18" t="s">
        <v>166</v>
      </c>
      <c r="K1546" s="36" t="s">
        <v>166</v>
      </c>
      <c r="L1546" s="21"/>
    </row>
    <row r="1547" spans="1:12" x14ac:dyDescent="0.3">
      <c r="A1547" s="28" t="s">
        <v>166</v>
      </c>
      <c r="B1547" s="36" t="s">
        <v>166</v>
      </c>
      <c r="C1547" s="36" t="s">
        <v>1767</v>
      </c>
      <c r="D1547" s="30" t="s">
        <v>166</v>
      </c>
      <c r="E1547" s="37" t="s">
        <v>166</v>
      </c>
      <c r="F1547" s="44" t="s">
        <v>166</v>
      </c>
      <c r="G1547" s="33" t="s">
        <v>166</v>
      </c>
      <c r="H1547" s="33" t="s">
        <v>166</v>
      </c>
      <c r="I1547" s="30"/>
      <c r="J1547" s="18" t="s">
        <v>166</v>
      </c>
      <c r="K1547" s="36" t="s">
        <v>166</v>
      </c>
      <c r="L1547" s="21"/>
    </row>
    <row r="1548" spans="1:12" x14ac:dyDescent="0.3">
      <c r="A1548" s="28" t="s">
        <v>166</v>
      </c>
      <c r="B1548" s="36" t="s">
        <v>166</v>
      </c>
      <c r="C1548" s="36" t="s">
        <v>1767</v>
      </c>
      <c r="D1548" s="30" t="s">
        <v>166</v>
      </c>
      <c r="E1548" s="37" t="s">
        <v>166</v>
      </c>
      <c r="F1548" s="44" t="s">
        <v>166</v>
      </c>
      <c r="G1548" s="33" t="s">
        <v>166</v>
      </c>
      <c r="H1548" s="33" t="s">
        <v>166</v>
      </c>
      <c r="I1548" s="30"/>
      <c r="J1548" s="18" t="s">
        <v>166</v>
      </c>
      <c r="K1548" s="36" t="s">
        <v>166</v>
      </c>
      <c r="L1548" s="21"/>
    </row>
    <row r="1549" spans="1:12" x14ac:dyDescent="0.3">
      <c r="A1549" s="28" t="s">
        <v>166</v>
      </c>
      <c r="B1549" s="36" t="s">
        <v>166</v>
      </c>
      <c r="C1549" s="36" t="s">
        <v>1767</v>
      </c>
      <c r="D1549" s="30" t="s">
        <v>166</v>
      </c>
      <c r="E1549" s="37" t="s">
        <v>166</v>
      </c>
      <c r="F1549" s="44" t="s">
        <v>166</v>
      </c>
      <c r="G1549" s="33" t="s">
        <v>166</v>
      </c>
      <c r="H1549" s="33" t="s">
        <v>166</v>
      </c>
      <c r="I1549" s="30"/>
      <c r="J1549" s="18" t="s">
        <v>166</v>
      </c>
      <c r="K1549" s="36" t="s">
        <v>166</v>
      </c>
      <c r="L1549" s="21"/>
    </row>
    <row r="1550" spans="1:12" x14ac:dyDescent="0.3">
      <c r="A1550" s="28" t="s">
        <v>166</v>
      </c>
      <c r="B1550" s="36" t="s">
        <v>166</v>
      </c>
      <c r="C1550" s="36" t="s">
        <v>1767</v>
      </c>
      <c r="D1550" s="30" t="s">
        <v>166</v>
      </c>
      <c r="E1550" s="37" t="s">
        <v>166</v>
      </c>
      <c r="F1550" s="44" t="s">
        <v>166</v>
      </c>
      <c r="G1550" s="33" t="s">
        <v>166</v>
      </c>
      <c r="H1550" s="33" t="s">
        <v>166</v>
      </c>
      <c r="I1550" s="30"/>
      <c r="J1550" s="18" t="s">
        <v>166</v>
      </c>
      <c r="K1550" s="36" t="s">
        <v>166</v>
      </c>
      <c r="L1550" s="21"/>
    </row>
    <row r="1551" spans="1:12" x14ac:dyDescent="0.3">
      <c r="A1551" s="28" t="s">
        <v>166</v>
      </c>
      <c r="B1551" s="36" t="s">
        <v>166</v>
      </c>
      <c r="C1551" s="36" t="s">
        <v>1767</v>
      </c>
      <c r="D1551" s="30" t="s">
        <v>166</v>
      </c>
      <c r="E1551" s="37" t="s">
        <v>166</v>
      </c>
      <c r="F1551" s="44" t="s">
        <v>166</v>
      </c>
      <c r="G1551" s="33" t="s">
        <v>166</v>
      </c>
      <c r="H1551" s="33" t="s">
        <v>166</v>
      </c>
      <c r="I1551" s="30"/>
      <c r="J1551" s="18" t="s">
        <v>166</v>
      </c>
      <c r="K1551" s="36" t="s">
        <v>166</v>
      </c>
      <c r="L1551" s="21"/>
    </row>
    <row r="1552" spans="1:12" x14ac:dyDescent="0.3">
      <c r="A1552" s="28" t="s">
        <v>166</v>
      </c>
      <c r="B1552" s="36" t="s">
        <v>166</v>
      </c>
      <c r="C1552" s="36" t="s">
        <v>1767</v>
      </c>
      <c r="D1552" s="30" t="s">
        <v>166</v>
      </c>
      <c r="E1552" s="37" t="s">
        <v>166</v>
      </c>
      <c r="F1552" s="44" t="s">
        <v>166</v>
      </c>
      <c r="G1552" s="33" t="s">
        <v>166</v>
      </c>
      <c r="H1552" s="33" t="s">
        <v>166</v>
      </c>
      <c r="I1552" s="30"/>
      <c r="J1552" s="18" t="s">
        <v>166</v>
      </c>
      <c r="K1552" s="36" t="s">
        <v>166</v>
      </c>
      <c r="L1552" s="21"/>
    </row>
    <row r="1553" spans="1:12" x14ac:dyDescent="0.3">
      <c r="A1553" s="28" t="s">
        <v>166</v>
      </c>
      <c r="B1553" s="36" t="s">
        <v>166</v>
      </c>
      <c r="C1553" s="36" t="s">
        <v>1767</v>
      </c>
      <c r="D1553" s="30" t="s">
        <v>166</v>
      </c>
      <c r="E1553" s="37" t="s">
        <v>166</v>
      </c>
      <c r="F1553" s="44" t="s">
        <v>166</v>
      </c>
      <c r="G1553" s="33" t="s">
        <v>166</v>
      </c>
      <c r="H1553" s="33" t="s">
        <v>166</v>
      </c>
      <c r="I1553" s="30"/>
      <c r="J1553" s="18" t="s">
        <v>166</v>
      </c>
      <c r="K1553" s="36" t="s">
        <v>166</v>
      </c>
      <c r="L1553" s="21"/>
    </row>
    <row r="1554" spans="1:12" x14ac:dyDescent="0.3">
      <c r="A1554" s="28" t="s">
        <v>166</v>
      </c>
      <c r="B1554" s="36" t="s">
        <v>166</v>
      </c>
      <c r="C1554" s="36" t="s">
        <v>1767</v>
      </c>
      <c r="D1554" s="30" t="s">
        <v>166</v>
      </c>
      <c r="E1554" s="37" t="s">
        <v>166</v>
      </c>
      <c r="F1554" s="44" t="s">
        <v>166</v>
      </c>
      <c r="G1554" s="33" t="s">
        <v>166</v>
      </c>
      <c r="H1554" s="33" t="s">
        <v>166</v>
      </c>
      <c r="I1554" s="30"/>
      <c r="J1554" s="18" t="s">
        <v>166</v>
      </c>
      <c r="K1554" s="36" t="s">
        <v>166</v>
      </c>
      <c r="L1554" s="21"/>
    </row>
    <row r="1555" spans="1:12" x14ac:dyDescent="0.3">
      <c r="A1555" s="28" t="s">
        <v>166</v>
      </c>
      <c r="B1555" s="36" t="s">
        <v>166</v>
      </c>
      <c r="C1555" s="36" t="s">
        <v>1767</v>
      </c>
      <c r="D1555" s="30" t="s">
        <v>166</v>
      </c>
      <c r="E1555" s="37" t="s">
        <v>166</v>
      </c>
      <c r="F1555" s="44" t="s">
        <v>166</v>
      </c>
      <c r="G1555" s="33" t="s">
        <v>166</v>
      </c>
      <c r="H1555" s="33" t="s">
        <v>166</v>
      </c>
      <c r="I1555" s="30"/>
      <c r="J1555" s="18" t="s">
        <v>166</v>
      </c>
      <c r="K1555" s="36" t="s">
        <v>166</v>
      </c>
      <c r="L1555" s="21"/>
    </row>
    <row r="1556" spans="1:12" x14ac:dyDescent="0.3">
      <c r="A1556" s="28" t="s">
        <v>166</v>
      </c>
      <c r="B1556" s="36" t="s">
        <v>166</v>
      </c>
      <c r="C1556" s="36" t="s">
        <v>1767</v>
      </c>
      <c r="D1556" s="30" t="s">
        <v>166</v>
      </c>
      <c r="E1556" s="37" t="s">
        <v>166</v>
      </c>
      <c r="F1556" s="44" t="s">
        <v>166</v>
      </c>
      <c r="G1556" s="33" t="s">
        <v>166</v>
      </c>
      <c r="H1556" s="33" t="s">
        <v>166</v>
      </c>
      <c r="I1556" s="30"/>
      <c r="J1556" s="18" t="s">
        <v>166</v>
      </c>
      <c r="K1556" s="36" t="s">
        <v>166</v>
      </c>
      <c r="L1556" s="21"/>
    </row>
    <row r="1557" spans="1:12" x14ac:dyDescent="0.3">
      <c r="A1557" s="28" t="s">
        <v>166</v>
      </c>
      <c r="B1557" s="36" t="s">
        <v>166</v>
      </c>
      <c r="C1557" s="36" t="s">
        <v>1767</v>
      </c>
      <c r="D1557" s="30" t="s">
        <v>166</v>
      </c>
      <c r="E1557" s="37" t="s">
        <v>166</v>
      </c>
      <c r="F1557" s="44" t="s">
        <v>166</v>
      </c>
      <c r="G1557" s="33" t="s">
        <v>166</v>
      </c>
      <c r="H1557" s="33" t="s">
        <v>166</v>
      </c>
      <c r="I1557" s="30"/>
      <c r="J1557" s="18" t="s">
        <v>166</v>
      </c>
      <c r="K1557" s="36" t="s">
        <v>166</v>
      </c>
      <c r="L1557" s="21"/>
    </row>
    <row r="1558" spans="1:12" x14ac:dyDescent="0.3">
      <c r="A1558" s="28" t="s">
        <v>166</v>
      </c>
      <c r="B1558" s="36" t="s">
        <v>166</v>
      </c>
      <c r="C1558" s="36" t="s">
        <v>1767</v>
      </c>
      <c r="D1558" s="30" t="s">
        <v>166</v>
      </c>
      <c r="E1558" s="37" t="s">
        <v>166</v>
      </c>
      <c r="F1558" s="44" t="s">
        <v>166</v>
      </c>
      <c r="G1558" s="33" t="s">
        <v>166</v>
      </c>
      <c r="H1558" s="33" t="s">
        <v>166</v>
      </c>
      <c r="I1558" s="30"/>
      <c r="J1558" s="18" t="s">
        <v>166</v>
      </c>
      <c r="K1558" s="36" t="s">
        <v>166</v>
      </c>
      <c r="L1558" s="21"/>
    </row>
    <row r="1559" spans="1:12" x14ac:dyDescent="0.3">
      <c r="A1559" s="28" t="s">
        <v>166</v>
      </c>
      <c r="B1559" s="36" t="s">
        <v>166</v>
      </c>
      <c r="C1559" s="36" t="s">
        <v>1767</v>
      </c>
      <c r="D1559" s="30" t="s">
        <v>166</v>
      </c>
      <c r="E1559" s="37" t="s">
        <v>166</v>
      </c>
      <c r="F1559" s="44" t="s">
        <v>166</v>
      </c>
      <c r="G1559" s="33" t="s">
        <v>166</v>
      </c>
      <c r="H1559" s="33" t="s">
        <v>166</v>
      </c>
      <c r="I1559" s="30"/>
      <c r="J1559" s="18" t="s">
        <v>166</v>
      </c>
      <c r="K1559" s="36" t="s">
        <v>166</v>
      </c>
      <c r="L1559" s="21"/>
    </row>
    <row r="1560" spans="1:12" x14ac:dyDescent="0.3">
      <c r="A1560" s="28" t="s">
        <v>166</v>
      </c>
      <c r="B1560" s="36" t="s">
        <v>166</v>
      </c>
      <c r="C1560" s="36" t="s">
        <v>1767</v>
      </c>
      <c r="D1560" s="30" t="s">
        <v>166</v>
      </c>
      <c r="E1560" s="37" t="s">
        <v>166</v>
      </c>
      <c r="F1560" s="44" t="s">
        <v>166</v>
      </c>
      <c r="G1560" s="33" t="s">
        <v>166</v>
      </c>
      <c r="H1560" s="33" t="s">
        <v>166</v>
      </c>
      <c r="I1560" s="30"/>
      <c r="J1560" s="18" t="s">
        <v>166</v>
      </c>
      <c r="K1560" s="36" t="s">
        <v>166</v>
      </c>
      <c r="L1560" s="21"/>
    </row>
    <row r="1561" spans="1:12" x14ac:dyDescent="0.3">
      <c r="A1561" s="28" t="s">
        <v>166</v>
      </c>
      <c r="B1561" s="36" t="s">
        <v>166</v>
      </c>
      <c r="C1561" s="36" t="s">
        <v>1767</v>
      </c>
      <c r="D1561" s="30" t="s">
        <v>166</v>
      </c>
      <c r="E1561" s="37" t="s">
        <v>166</v>
      </c>
      <c r="F1561" s="44" t="s">
        <v>166</v>
      </c>
      <c r="G1561" s="33" t="s">
        <v>166</v>
      </c>
      <c r="H1561" s="33" t="s">
        <v>166</v>
      </c>
      <c r="I1561" s="30"/>
      <c r="J1561" s="18" t="s">
        <v>166</v>
      </c>
      <c r="K1561" s="36" t="s">
        <v>166</v>
      </c>
      <c r="L1561" s="21"/>
    </row>
    <row r="1562" spans="1:12" x14ac:dyDescent="0.3">
      <c r="A1562" s="28" t="s">
        <v>166</v>
      </c>
      <c r="B1562" s="36" t="s">
        <v>166</v>
      </c>
      <c r="C1562" s="36" t="s">
        <v>1767</v>
      </c>
      <c r="D1562" s="30" t="s">
        <v>166</v>
      </c>
      <c r="E1562" s="37" t="s">
        <v>166</v>
      </c>
      <c r="F1562" s="44" t="s">
        <v>166</v>
      </c>
      <c r="G1562" s="33" t="s">
        <v>166</v>
      </c>
      <c r="H1562" s="33" t="s">
        <v>166</v>
      </c>
      <c r="I1562" s="30"/>
      <c r="J1562" s="18" t="s">
        <v>166</v>
      </c>
      <c r="K1562" s="36" t="s">
        <v>166</v>
      </c>
      <c r="L1562" s="21"/>
    </row>
    <row r="1563" spans="1:12" x14ac:dyDescent="0.3">
      <c r="A1563" s="28" t="s">
        <v>166</v>
      </c>
      <c r="B1563" s="36" t="s">
        <v>166</v>
      </c>
      <c r="C1563" s="36" t="s">
        <v>1767</v>
      </c>
      <c r="D1563" s="30" t="s">
        <v>166</v>
      </c>
      <c r="E1563" s="37" t="s">
        <v>166</v>
      </c>
      <c r="F1563" s="44" t="s">
        <v>166</v>
      </c>
      <c r="G1563" s="33" t="s">
        <v>166</v>
      </c>
      <c r="H1563" s="33" t="s">
        <v>166</v>
      </c>
      <c r="I1563" s="30"/>
      <c r="J1563" s="18" t="s">
        <v>166</v>
      </c>
      <c r="K1563" s="36" t="s">
        <v>166</v>
      </c>
      <c r="L1563" s="21"/>
    </row>
    <row r="1564" spans="1:12" x14ac:dyDescent="0.3">
      <c r="A1564" s="28" t="s">
        <v>166</v>
      </c>
      <c r="B1564" s="36" t="s">
        <v>166</v>
      </c>
      <c r="C1564" s="36" t="s">
        <v>1767</v>
      </c>
      <c r="D1564" s="30" t="s">
        <v>166</v>
      </c>
      <c r="E1564" s="37" t="s">
        <v>166</v>
      </c>
      <c r="F1564" s="44" t="s">
        <v>166</v>
      </c>
      <c r="G1564" s="33" t="s">
        <v>166</v>
      </c>
      <c r="H1564" s="33" t="s">
        <v>166</v>
      </c>
      <c r="I1564" s="30"/>
      <c r="J1564" s="18" t="s">
        <v>166</v>
      </c>
      <c r="K1564" s="36" t="s">
        <v>166</v>
      </c>
      <c r="L1564" s="21"/>
    </row>
    <row r="1565" spans="1:12" x14ac:dyDescent="0.3">
      <c r="A1565" s="28" t="s">
        <v>166</v>
      </c>
      <c r="B1565" s="36" t="s">
        <v>166</v>
      </c>
      <c r="C1565" s="36" t="s">
        <v>1767</v>
      </c>
      <c r="D1565" s="30" t="s">
        <v>166</v>
      </c>
      <c r="E1565" s="37" t="s">
        <v>166</v>
      </c>
      <c r="F1565" s="44" t="s">
        <v>166</v>
      </c>
      <c r="G1565" s="33" t="s">
        <v>166</v>
      </c>
      <c r="H1565" s="33" t="s">
        <v>166</v>
      </c>
      <c r="I1565" s="30"/>
      <c r="J1565" s="18" t="s">
        <v>166</v>
      </c>
      <c r="K1565" s="36" t="s">
        <v>166</v>
      </c>
      <c r="L1565" s="21"/>
    </row>
    <row r="1566" spans="1:12" x14ac:dyDescent="0.3">
      <c r="A1566" s="28" t="s">
        <v>166</v>
      </c>
      <c r="B1566" s="36" t="s">
        <v>166</v>
      </c>
      <c r="C1566" s="36" t="s">
        <v>1767</v>
      </c>
      <c r="D1566" s="30" t="s">
        <v>166</v>
      </c>
      <c r="E1566" s="37" t="s">
        <v>166</v>
      </c>
      <c r="F1566" s="44" t="s">
        <v>166</v>
      </c>
      <c r="G1566" s="33" t="s">
        <v>166</v>
      </c>
      <c r="H1566" s="33" t="s">
        <v>166</v>
      </c>
      <c r="I1566" s="30"/>
      <c r="J1566" s="18" t="s">
        <v>166</v>
      </c>
      <c r="K1566" s="36" t="s">
        <v>166</v>
      </c>
      <c r="L1566" s="21"/>
    </row>
    <row r="1567" spans="1:12" x14ac:dyDescent="0.3">
      <c r="A1567" s="28" t="s">
        <v>166</v>
      </c>
      <c r="B1567" s="36" t="s">
        <v>166</v>
      </c>
      <c r="C1567" s="36" t="s">
        <v>1767</v>
      </c>
      <c r="D1567" s="30" t="s">
        <v>166</v>
      </c>
      <c r="E1567" s="37" t="s">
        <v>166</v>
      </c>
      <c r="F1567" s="44" t="s">
        <v>166</v>
      </c>
      <c r="G1567" s="33" t="s">
        <v>166</v>
      </c>
      <c r="H1567" s="33" t="s">
        <v>166</v>
      </c>
      <c r="I1567" s="30"/>
      <c r="J1567" s="18" t="s">
        <v>166</v>
      </c>
      <c r="K1567" s="36" t="s">
        <v>166</v>
      </c>
      <c r="L1567" s="21"/>
    </row>
    <row r="1568" spans="1:12" x14ac:dyDescent="0.3">
      <c r="A1568" s="28" t="s">
        <v>166</v>
      </c>
      <c r="B1568" s="36" t="s">
        <v>166</v>
      </c>
      <c r="C1568" s="36" t="s">
        <v>1767</v>
      </c>
      <c r="D1568" s="30" t="s">
        <v>166</v>
      </c>
      <c r="E1568" s="37" t="s">
        <v>166</v>
      </c>
      <c r="F1568" s="44" t="s">
        <v>166</v>
      </c>
      <c r="G1568" s="33" t="s">
        <v>166</v>
      </c>
      <c r="H1568" s="33" t="s">
        <v>166</v>
      </c>
      <c r="I1568" s="30"/>
      <c r="J1568" s="18" t="s">
        <v>166</v>
      </c>
      <c r="K1568" s="36" t="s">
        <v>166</v>
      </c>
      <c r="L1568" s="21"/>
    </row>
    <row r="1569" spans="1:12" x14ac:dyDescent="0.3">
      <c r="A1569" s="28" t="s">
        <v>166</v>
      </c>
      <c r="B1569" s="36" t="s">
        <v>166</v>
      </c>
      <c r="C1569" s="36" t="s">
        <v>1767</v>
      </c>
      <c r="D1569" s="30" t="s">
        <v>166</v>
      </c>
      <c r="E1569" s="37" t="s">
        <v>166</v>
      </c>
      <c r="F1569" s="44" t="s">
        <v>166</v>
      </c>
      <c r="G1569" s="33" t="s">
        <v>166</v>
      </c>
      <c r="H1569" s="33" t="s">
        <v>166</v>
      </c>
      <c r="I1569" s="30"/>
      <c r="J1569" s="18" t="s">
        <v>166</v>
      </c>
      <c r="K1569" s="36" t="s">
        <v>166</v>
      </c>
      <c r="L1569" s="21"/>
    </row>
    <row r="1570" spans="1:12" x14ac:dyDescent="0.3">
      <c r="A1570" s="28" t="s">
        <v>166</v>
      </c>
      <c r="B1570" s="36" t="s">
        <v>166</v>
      </c>
      <c r="C1570" s="36" t="s">
        <v>1767</v>
      </c>
      <c r="D1570" s="30" t="s">
        <v>166</v>
      </c>
      <c r="E1570" s="37" t="s">
        <v>166</v>
      </c>
      <c r="F1570" s="44" t="s">
        <v>166</v>
      </c>
      <c r="G1570" s="33" t="s">
        <v>166</v>
      </c>
      <c r="H1570" s="33" t="s">
        <v>166</v>
      </c>
      <c r="I1570" s="30"/>
      <c r="J1570" s="18" t="s">
        <v>166</v>
      </c>
      <c r="K1570" s="36" t="s">
        <v>166</v>
      </c>
      <c r="L1570" s="21"/>
    </row>
    <row r="1571" spans="1:12" x14ac:dyDescent="0.3">
      <c r="A1571" s="28" t="s">
        <v>166</v>
      </c>
      <c r="B1571" s="36" t="s">
        <v>166</v>
      </c>
      <c r="C1571" s="36" t="s">
        <v>1767</v>
      </c>
      <c r="D1571" s="30" t="s">
        <v>166</v>
      </c>
      <c r="E1571" s="37" t="s">
        <v>166</v>
      </c>
      <c r="F1571" s="44" t="s">
        <v>166</v>
      </c>
      <c r="G1571" s="33" t="s">
        <v>166</v>
      </c>
      <c r="H1571" s="33" t="s">
        <v>166</v>
      </c>
      <c r="I1571" s="30"/>
      <c r="J1571" s="18" t="s">
        <v>166</v>
      </c>
      <c r="K1571" s="36" t="s">
        <v>166</v>
      </c>
      <c r="L1571" s="21"/>
    </row>
    <row r="1572" spans="1:12" x14ac:dyDescent="0.3">
      <c r="A1572" s="28" t="s">
        <v>166</v>
      </c>
      <c r="B1572" s="36" t="s">
        <v>166</v>
      </c>
      <c r="C1572" s="36" t="s">
        <v>1767</v>
      </c>
      <c r="D1572" s="30" t="s">
        <v>166</v>
      </c>
      <c r="E1572" s="37" t="s">
        <v>166</v>
      </c>
      <c r="F1572" s="44" t="s">
        <v>166</v>
      </c>
      <c r="G1572" s="33" t="s">
        <v>166</v>
      </c>
      <c r="H1572" s="33" t="s">
        <v>166</v>
      </c>
      <c r="I1572" s="30"/>
      <c r="J1572" s="18" t="s">
        <v>166</v>
      </c>
      <c r="K1572" s="36" t="s">
        <v>166</v>
      </c>
      <c r="L1572" s="21"/>
    </row>
    <row r="1573" spans="1:12" x14ac:dyDescent="0.3">
      <c r="A1573" s="28" t="s">
        <v>166</v>
      </c>
      <c r="B1573" s="36" t="s">
        <v>166</v>
      </c>
      <c r="C1573" s="36" t="s">
        <v>1767</v>
      </c>
      <c r="D1573" s="30" t="s">
        <v>166</v>
      </c>
      <c r="E1573" s="37" t="s">
        <v>166</v>
      </c>
      <c r="F1573" s="44" t="s">
        <v>166</v>
      </c>
      <c r="G1573" s="33" t="s">
        <v>166</v>
      </c>
      <c r="H1573" s="33" t="s">
        <v>166</v>
      </c>
      <c r="I1573" s="30"/>
      <c r="J1573" s="18" t="s">
        <v>166</v>
      </c>
      <c r="K1573" s="36" t="s">
        <v>166</v>
      </c>
      <c r="L1573" s="21"/>
    </row>
    <row r="1574" spans="1:12" x14ac:dyDescent="0.3">
      <c r="A1574" s="28" t="s">
        <v>166</v>
      </c>
      <c r="B1574" s="36" t="s">
        <v>166</v>
      </c>
      <c r="C1574" s="36" t="s">
        <v>1767</v>
      </c>
      <c r="D1574" s="30" t="s">
        <v>166</v>
      </c>
      <c r="E1574" s="37" t="s">
        <v>166</v>
      </c>
      <c r="F1574" s="44" t="s">
        <v>166</v>
      </c>
      <c r="G1574" s="33" t="s">
        <v>166</v>
      </c>
      <c r="H1574" s="33" t="s">
        <v>166</v>
      </c>
      <c r="I1574" s="30"/>
      <c r="J1574" s="18" t="s">
        <v>166</v>
      </c>
      <c r="K1574" s="36" t="s">
        <v>166</v>
      </c>
      <c r="L1574" s="21"/>
    </row>
    <row r="1575" spans="1:12" x14ac:dyDescent="0.3">
      <c r="A1575" s="28" t="s">
        <v>166</v>
      </c>
      <c r="B1575" s="36" t="s">
        <v>166</v>
      </c>
      <c r="C1575" s="36" t="s">
        <v>1767</v>
      </c>
      <c r="D1575" s="30" t="s">
        <v>166</v>
      </c>
      <c r="E1575" s="37" t="s">
        <v>166</v>
      </c>
      <c r="F1575" s="44" t="s">
        <v>166</v>
      </c>
      <c r="G1575" s="33" t="s">
        <v>166</v>
      </c>
      <c r="H1575" s="33" t="s">
        <v>166</v>
      </c>
      <c r="I1575" s="30"/>
      <c r="J1575" s="18" t="s">
        <v>166</v>
      </c>
      <c r="K1575" s="36" t="s">
        <v>166</v>
      </c>
      <c r="L1575" s="21"/>
    </row>
    <row r="1576" spans="1:12" x14ac:dyDescent="0.3">
      <c r="A1576" s="28" t="s">
        <v>166</v>
      </c>
      <c r="B1576" s="36" t="s">
        <v>166</v>
      </c>
      <c r="C1576" s="36" t="s">
        <v>1767</v>
      </c>
      <c r="D1576" s="30" t="s">
        <v>166</v>
      </c>
      <c r="E1576" s="37" t="s">
        <v>166</v>
      </c>
      <c r="F1576" s="44" t="s">
        <v>166</v>
      </c>
      <c r="G1576" s="33" t="s">
        <v>166</v>
      </c>
      <c r="H1576" s="33" t="s">
        <v>166</v>
      </c>
      <c r="I1576" s="30"/>
      <c r="J1576" s="18" t="s">
        <v>166</v>
      </c>
      <c r="K1576" s="36" t="s">
        <v>166</v>
      </c>
      <c r="L1576" s="21"/>
    </row>
    <row r="1577" spans="1:12" x14ac:dyDescent="0.3">
      <c r="A1577" s="28" t="s">
        <v>166</v>
      </c>
      <c r="B1577" s="36" t="s">
        <v>166</v>
      </c>
      <c r="C1577" s="36" t="s">
        <v>1767</v>
      </c>
      <c r="D1577" s="30" t="s">
        <v>166</v>
      </c>
      <c r="E1577" s="37" t="s">
        <v>166</v>
      </c>
      <c r="F1577" s="44" t="s">
        <v>166</v>
      </c>
      <c r="G1577" s="33" t="s">
        <v>166</v>
      </c>
      <c r="H1577" s="33" t="s">
        <v>166</v>
      </c>
      <c r="I1577" s="30"/>
      <c r="J1577" s="18" t="s">
        <v>166</v>
      </c>
      <c r="K1577" s="36" t="s">
        <v>166</v>
      </c>
      <c r="L1577" s="21"/>
    </row>
    <row r="1578" spans="1:12" x14ac:dyDescent="0.3">
      <c r="A1578" s="28" t="s">
        <v>166</v>
      </c>
      <c r="B1578" s="36" t="s">
        <v>166</v>
      </c>
      <c r="C1578" s="36" t="s">
        <v>1767</v>
      </c>
      <c r="D1578" s="30" t="s">
        <v>166</v>
      </c>
      <c r="E1578" s="37" t="s">
        <v>166</v>
      </c>
      <c r="F1578" s="44" t="s">
        <v>166</v>
      </c>
      <c r="G1578" s="33" t="s">
        <v>166</v>
      </c>
      <c r="H1578" s="33" t="s">
        <v>166</v>
      </c>
      <c r="I1578" s="30"/>
      <c r="J1578" s="18" t="s">
        <v>166</v>
      </c>
      <c r="K1578" s="36" t="s">
        <v>166</v>
      </c>
      <c r="L1578" s="21"/>
    </row>
    <row r="1579" spans="1:12" x14ac:dyDescent="0.3">
      <c r="A1579" s="28" t="s">
        <v>166</v>
      </c>
      <c r="B1579" s="36" t="s">
        <v>166</v>
      </c>
      <c r="C1579" s="36" t="s">
        <v>1767</v>
      </c>
      <c r="D1579" s="30" t="s">
        <v>166</v>
      </c>
      <c r="E1579" s="37" t="s">
        <v>166</v>
      </c>
      <c r="F1579" s="44" t="s">
        <v>166</v>
      </c>
      <c r="G1579" s="33" t="s">
        <v>166</v>
      </c>
      <c r="H1579" s="33" t="s">
        <v>166</v>
      </c>
      <c r="I1579" s="30"/>
      <c r="J1579" s="18" t="s">
        <v>166</v>
      </c>
      <c r="K1579" s="36" t="s">
        <v>166</v>
      </c>
      <c r="L1579" s="21"/>
    </row>
    <row r="1580" spans="1:12" x14ac:dyDescent="0.3">
      <c r="A1580" s="28" t="s">
        <v>166</v>
      </c>
      <c r="B1580" s="36" t="s">
        <v>166</v>
      </c>
      <c r="C1580" s="36" t="s">
        <v>1767</v>
      </c>
      <c r="D1580" s="30" t="s">
        <v>166</v>
      </c>
      <c r="E1580" s="37" t="s">
        <v>166</v>
      </c>
      <c r="F1580" s="44" t="s">
        <v>166</v>
      </c>
      <c r="G1580" s="33" t="s">
        <v>166</v>
      </c>
      <c r="H1580" s="33" t="s">
        <v>166</v>
      </c>
      <c r="I1580" s="30"/>
      <c r="J1580" s="18" t="s">
        <v>166</v>
      </c>
      <c r="K1580" s="36" t="s">
        <v>166</v>
      </c>
      <c r="L1580" s="21"/>
    </row>
    <row r="1581" spans="1:12" x14ac:dyDescent="0.3">
      <c r="A1581" s="28" t="s">
        <v>166</v>
      </c>
      <c r="B1581" s="36" t="s">
        <v>166</v>
      </c>
      <c r="C1581" s="36" t="s">
        <v>1767</v>
      </c>
      <c r="D1581" s="30" t="s">
        <v>166</v>
      </c>
      <c r="E1581" s="37" t="s">
        <v>166</v>
      </c>
      <c r="F1581" s="44" t="s">
        <v>166</v>
      </c>
      <c r="G1581" s="33" t="s">
        <v>166</v>
      </c>
      <c r="H1581" s="33" t="s">
        <v>166</v>
      </c>
      <c r="I1581" s="30"/>
      <c r="J1581" s="18" t="s">
        <v>166</v>
      </c>
      <c r="K1581" s="36" t="s">
        <v>166</v>
      </c>
      <c r="L1581" s="21"/>
    </row>
    <row r="1582" spans="1:12" x14ac:dyDescent="0.3">
      <c r="A1582" s="28" t="s">
        <v>166</v>
      </c>
      <c r="B1582" s="36" t="s">
        <v>166</v>
      </c>
      <c r="C1582" s="36" t="s">
        <v>1767</v>
      </c>
      <c r="D1582" s="30" t="s">
        <v>166</v>
      </c>
      <c r="E1582" s="37" t="s">
        <v>166</v>
      </c>
      <c r="F1582" s="44" t="s">
        <v>166</v>
      </c>
      <c r="G1582" s="33" t="s">
        <v>166</v>
      </c>
      <c r="H1582" s="33" t="s">
        <v>166</v>
      </c>
      <c r="I1582" s="30"/>
      <c r="J1582" s="18" t="s">
        <v>166</v>
      </c>
      <c r="K1582" s="36" t="s">
        <v>166</v>
      </c>
      <c r="L1582" s="21"/>
    </row>
    <row r="1583" spans="1:12" x14ac:dyDescent="0.3">
      <c r="A1583" s="28" t="s">
        <v>166</v>
      </c>
      <c r="B1583" s="36" t="s">
        <v>166</v>
      </c>
      <c r="C1583" s="36" t="s">
        <v>1767</v>
      </c>
      <c r="D1583" s="30" t="s">
        <v>166</v>
      </c>
      <c r="E1583" s="37" t="s">
        <v>166</v>
      </c>
      <c r="F1583" s="44" t="s">
        <v>166</v>
      </c>
      <c r="G1583" s="33" t="s">
        <v>166</v>
      </c>
      <c r="H1583" s="33" t="s">
        <v>166</v>
      </c>
      <c r="I1583" s="30"/>
      <c r="J1583" s="18" t="s">
        <v>166</v>
      </c>
      <c r="K1583" s="36" t="s">
        <v>166</v>
      </c>
      <c r="L1583" s="21"/>
    </row>
    <row r="1584" spans="1:12" x14ac:dyDescent="0.3">
      <c r="A1584" s="28" t="s">
        <v>166</v>
      </c>
      <c r="B1584" s="36" t="s">
        <v>166</v>
      </c>
      <c r="C1584" s="36" t="s">
        <v>1767</v>
      </c>
      <c r="D1584" s="30" t="s">
        <v>166</v>
      </c>
      <c r="E1584" s="37" t="s">
        <v>166</v>
      </c>
      <c r="F1584" s="44" t="s">
        <v>166</v>
      </c>
      <c r="G1584" s="33" t="s">
        <v>166</v>
      </c>
      <c r="H1584" s="33" t="s">
        <v>166</v>
      </c>
      <c r="I1584" s="30"/>
      <c r="J1584" s="18" t="s">
        <v>166</v>
      </c>
      <c r="K1584" s="36" t="s">
        <v>166</v>
      </c>
      <c r="L1584" s="21"/>
    </row>
    <row r="1585" spans="1:12" x14ac:dyDescent="0.3">
      <c r="A1585" s="28" t="s">
        <v>166</v>
      </c>
      <c r="B1585" s="36" t="s">
        <v>166</v>
      </c>
      <c r="C1585" s="36" t="s">
        <v>1767</v>
      </c>
      <c r="D1585" s="30" t="s">
        <v>166</v>
      </c>
      <c r="E1585" s="37" t="s">
        <v>166</v>
      </c>
      <c r="F1585" s="44" t="s">
        <v>166</v>
      </c>
      <c r="G1585" s="33" t="s">
        <v>166</v>
      </c>
      <c r="H1585" s="33" t="s">
        <v>166</v>
      </c>
      <c r="I1585" s="30"/>
      <c r="J1585" s="18" t="s">
        <v>166</v>
      </c>
      <c r="K1585" s="36" t="s">
        <v>166</v>
      </c>
      <c r="L1585" s="21"/>
    </row>
    <row r="1586" spans="1:12" x14ac:dyDescent="0.3">
      <c r="A1586" s="28" t="s">
        <v>166</v>
      </c>
      <c r="B1586" s="36" t="s">
        <v>166</v>
      </c>
      <c r="C1586" s="36" t="s">
        <v>1767</v>
      </c>
      <c r="D1586" s="30" t="s">
        <v>166</v>
      </c>
      <c r="E1586" s="37" t="s">
        <v>166</v>
      </c>
      <c r="F1586" s="44" t="s">
        <v>166</v>
      </c>
      <c r="G1586" s="33" t="s">
        <v>166</v>
      </c>
      <c r="H1586" s="33" t="s">
        <v>166</v>
      </c>
      <c r="I1586" s="30"/>
      <c r="J1586" s="18" t="s">
        <v>166</v>
      </c>
      <c r="K1586" s="36" t="s">
        <v>166</v>
      </c>
      <c r="L1586" s="21"/>
    </row>
    <row r="1587" spans="1:12" x14ac:dyDescent="0.3">
      <c r="A1587" s="28" t="s">
        <v>166</v>
      </c>
      <c r="B1587" s="36" t="s">
        <v>166</v>
      </c>
      <c r="C1587" s="36" t="s">
        <v>1767</v>
      </c>
      <c r="D1587" s="30" t="s">
        <v>166</v>
      </c>
      <c r="E1587" s="37" t="s">
        <v>166</v>
      </c>
      <c r="F1587" s="44" t="s">
        <v>166</v>
      </c>
      <c r="G1587" s="33" t="s">
        <v>166</v>
      </c>
      <c r="H1587" s="33" t="s">
        <v>166</v>
      </c>
      <c r="I1587" s="30"/>
      <c r="J1587" s="18" t="s">
        <v>166</v>
      </c>
      <c r="K1587" s="36" t="s">
        <v>166</v>
      </c>
      <c r="L1587" s="21"/>
    </row>
    <row r="1588" spans="1:12" x14ac:dyDescent="0.3">
      <c r="A1588" s="28" t="s">
        <v>166</v>
      </c>
      <c r="B1588" s="36" t="s">
        <v>166</v>
      </c>
      <c r="C1588" s="36" t="s">
        <v>1767</v>
      </c>
      <c r="D1588" s="30" t="s">
        <v>166</v>
      </c>
      <c r="E1588" s="37" t="s">
        <v>166</v>
      </c>
      <c r="F1588" s="44" t="s">
        <v>166</v>
      </c>
      <c r="G1588" s="33" t="s">
        <v>166</v>
      </c>
      <c r="H1588" s="33" t="s">
        <v>166</v>
      </c>
      <c r="I1588" s="30"/>
      <c r="J1588" s="18" t="s">
        <v>166</v>
      </c>
      <c r="K1588" s="36" t="s">
        <v>166</v>
      </c>
      <c r="L1588" s="21"/>
    </row>
    <row r="1589" spans="1:12" x14ac:dyDescent="0.3">
      <c r="A1589" s="28" t="s">
        <v>166</v>
      </c>
      <c r="B1589" s="36" t="s">
        <v>166</v>
      </c>
      <c r="C1589" s="36" t="s">
        <v>1767</v>
      </c>
      <c r="D1589" s="30" t="s">
        <v>166</v>
      </c>
      <c r="E1589" s="37" t="s">
        <v>166</v>
      </c>
      <c r="F1589" s="44" t="s">
        <v>166</v>
      </c>
      <c r="G1589" s="33" t="s">
        <v>166</v>
      </c>
      <c r="H1589" s="33" t="s">
        <v>166</v>
      </c>
      <c r="I1589" s="30"/>
      <c r="J1589" s="18" t="s">
        <v>166</v>
      </c>
      <c r="K1589" s="36" t="s">
        <v>166</v>
      </c>
      <c r="L1589" s="21"/>
    </row>
    <row r="1590" spans="1:12" x14ac:dyDescent="0.3">
      <c r="A1590" s="28" t="s">
        <v>166</v>
      </c>
      <c r="B1590" s="36" t="s">
        <v>166</v>
      </c>
      <c r="C1590" s="36" t="s">
        <v>1767</v>
      </c>
      <c r="D1590" s="30" t="s">
        <v>166</v>
      </c>
      <c r="E1590" s="37" t="s">
        <v>166</v>
      </c>
      <c r="F1590" s="44" t="s">
        <v>166</v>
      </c>
      <c r="G1590" s="33" t="s">
        <v>166</v>
      </c>
      <c r="H1590" s="33" t="s">
        <v>166</v>
      </c>
      <c r="I1590" s="30"/>
      <c r="J1590" s="18" t="s">
        <v>166</v>
      </c>
      <c r="K1590" s="36" t="s">
        <v>166</v>
      </c>
      <c r="L1590" s="21"/>
    </row>
    <row r="1591" spans="1:12" x14ac:dyDescent="0.3">
      <c r="A1591" s="28" t="s">
        <v>166</v>
      </c>
      <c r="B1591" s="36" t="s">
        <v>166</v>
      </c>
      <c r="C1591" s="36" t="s">
        <v>1767</v>
      </c>
      <c r="D1591" s="30" t="s">
        <v>166</v>
      </c>
      <c r="E1591" s="37" t="s">
        <v>166</v>
      </c>
      <c r="F1591" s="44" t="s">
        <v>166</v>
      </c>
      <c r="G1591" s="33" t="s">
        <v>166</v>
      </c>
      <c r="H1591" s="33" t="s">
        <v>166</v>
      </c>
      <c r="I1591" s="30"/>
      <c r="J1591" s="18" t="s">
        <v>166</v>
      </c>
      <c r="K1591" s="36" t="s">
        <v>166</v>
      </c>
      <c r="L1591" s="21"/>
    </row>
    <row r="1592" spans="1:12" x14ac:dyDescent="0.3">
      <c r="A1592" s="28" t="s">
        <v>166</v>
      </c>
      <c r="B1592" s="36" t="s">
        <v>166</v>
      </c>
      <c r="C1592" s="36" t="s">
        <v>1767</v>
      </c>
      <c r="D1592" s="30" t="s">
        <v>166</v>
      </c>
      <c r="E1592" s="37" t="s">
        <v>166</v>
      </c>
      <c r="F1592" s="44" t="s">
        <v>166</v>
      </c>
      <c r="G1592" s="33" t="s">
        <v>166</v>
      </c>
      <c r="H1592" s="33" t="s">
        <v>166</v>
      </c>
      <c r="I1592" s="30"/>
      <c r="J1592" s="18" t="s">
        <v>166</v>
      </c>
      <c r="K1592" s="36" t="s">
        <v>166</v>
      </c>
      <c r="L1592" s="21"/>
    </row>
    <row r="1593" spans="1:12" x14ac:dyDescent="0.3">
      <c r="A1593" s="28" t="s">
        <v>166</v>
      </c>
      <c r="B1593" s="36" t="s">
        <v>166</v>
      </c>
      <c r="C1593" s="36" t="s">
        <v>1767</v>
      </c>
      <c r="D1593" s="30" t="s">
        <v>166</v>
      </c>
      <c r="E1593" s="37" t="s">
        <v>166</v>
      </c>
      <c r="F1593" s="44" t="s">
        <v>166</v>
      </c>
      <c r="G1593" s="33" t="s">
        <v>166</v>
      </c>
      <c r="H1593" s="33" t="s">
        <v>166</v>
      </c>
      <c r="I1593" s="30"/>
      <c r="J1593" s="18" t="s">
        <v>166</v>
      </c>
      <c r="K1593" s="36" t="s">
        <v>166</v>
      </c>
      <c r="L1593" s="21"/>
    </row>
    <row r="1594" spans="1:12" x14ac:dyDescent="0.3">
      <c r="A1594" s="28" t="s">
        <v>166</v>
      </c>
      <c r="B1594" s="36" t="s">
        <v>166</v>
      </c>
      <c r="C1594" s="36" t="s">
        <v>1767</v>
      </c>
      <c r="D1594" s="30" t="s">
        <v>166</v>
      </c>
      <c r="E1594" s="37" t="s">
        <v>166</v>
      </c>
      <c r="F1594" s="44" t="s">
        <v>166</v>
      </c>
      <c r="G1594" s="33" t="s">
        <v>166</v>
      </c>
      <c r="H1594" s="33" t="s">
        <v>166</v>
      </c>
      <c r="I1594" s="30"/>
      <c r="J1594" s="18" t="s">
        <v>166</v>
      </c>
      <c r="K1594" s="36" t="s">
        <v>166</v>
      </c>
      <c r="L1594" s="21"/>
    </row>
    <row r="1595" spans="1:12" x14ac:dyDescent="0.3">
      <c r="A1595" s="28" t="s">
        <v>166</v>
      </c>
      <c r="B1595" s="36" t="s">
        <v>166</v>
      </c>
      <c r="C1595" s="36" t="s">
        <v>1767</v>
      </c>
      <c r="D1595" s="30" t="s">
        <v>166</v>
      </c>
      <c r="E1595" s="37" t="s">
        <v>166</v>
      </c>
      <c r="F1595" s="44" t="s">
        <v>166</v>
      </c>
      <c r="G1595" s="33" t="s">
        <v>166</v>
      </c>
      <c r="H1595" s="33" t="s">
        <v>166</v>
      </c>
      <c r="I1595" s="30"/>
      <c r="J1595" s="18" t="s">
        <v>166</v>
      </c>
      <c r="K1595" s="36" t="s">
        <v>166</v>
      </c>
      <c r="L1595" s="21"/>
    </row>
    <row r="1596" spans="1:12" x14ac:dyDescent="0.3">
      <c r="A1596" s="28" t="s">
        <v>166</v>
      </c>
      <c r="B1596" s="36" t="s">
        <v>166</v>
      </c>
      <c r="C1596" s="36" t="s">
        <v>1767</v>
      </c>
      <c r="D1596" s="30" t="s">
        <v>166</v>
      </c>
      <c r="E1596" s="37" t="s">
        <v>166</v>
      </c>
      <c r="F1596" s="44" t="s">
        <v>166</v>
      </c>
      <c r="G1596" s="33" t="s">
        <v>166</v>
      </c>
      <c r="H1596" s="33" t="s">
        <v>166</v>
      </c>
      <c r="I1596" s="30"/>
      <c r="J1596" s="18" t="s">
        <v>166</v>
      </c>
      <c r="K1596" s="36" t="s">
        <v>166</v>
      </c>
      <c r="L1596" s="21"/>
    </row>
    <row r="1597" spans="1:12" x14ac:dyDescent="0.3">
      <c r="A1597" s="28" t="s">
        <v>166</v>
      </c>
      <c r="B1597" s="36" t="s">
        <v>166</v>
      </c>
      <c r="C1597" s="36" t="s">
        <v>1767</v>
      </c>
      <c r="D1597" s="30" t="s">
        <v>166</v>
      </c>
      <c r="E1597" s="37" t="s">
        <v>166</v>
      </c>
      <c r="F1597" s="44" t="s">
        <v>166</v>
      </c>
      <c r="G1597" s="33" t="s">
        <v>166</v>
      </c>
      <c r="H1597" s="33" t="s">
        <v>166</v>
      </c>
      <c r="I1597" s="30"/>
      <c r="J1597" s="18" t="s">
        <v>166</v>
      </c>
      <c r="K1597" s="36" t="s">
        <v>166</v>
      </c>
      <c r="L1597" s="21"/>
    </row>
    <row r="1598" spans="1:12" x14ac:dyDescent="0.3">
      <c r="A1598" s="28" t="s">
        <v>166</v>
      </c>
      <c r="B1598" s="36" t="s">
        <v>166</v>
      </c>
      <c r="C1598" s="36" t="s">
        <v>1767</v>
      </c>
      <c r="D1598" s="30" t="s">
        <v>166</v>
      </c>
      <c r="E1598" s="37" t="s">
        <v>166</v>
      </c>
      <c r="F1598" s="44" t="s">
        <v>166</v>
      </c>
      <c r="G1598" s="33" t="s">
        <v>166</v>
      </c>
      <c r="H1598" s="33" t="s">
        <v>166</v>
      </c>
      <c r="I1598" s="30"/>
      <c r="J1598" s="18" t="s">
        <v>166</v>
      </c>
      <c r="K1598" s="36" t="s">
        <v>166</v>
      </c>
      <c r="L1598" s="21"/>
    </row>
    <row r="1599" spans="1:12" x14ac:dyDescent="0.3">
      <c r="A1599" s="28" t="s">
        <v>166</v>
      </c>
      <c r="B1599" s="36" t="s">
        <v>166</v>
      </c>
      <c r="C1599" s="36" t="s">
        <v>1767</v>
      </c>
      <c r="D1599" s="30" t="s">
        <v>166</v>
      </c>
      <c r="E1599" s="37" t="s">
        <v>166</v>
      </c>
      <c r="F1599" s="44" t="s">
        <v>166</v>
      </c>
      <c r="G1599" s="33" t="s">
        <v>166</v>
      </c>
      <c r="H1599" s="33" t="s">
        <v>166</v>
      </c>
      <c r="I1599" s="30"/>
      <c r="J1599" s="18" t="s">
        <v>166</v>
      </c>
      <c r="K1599" s="36" t="s">
        <v>166</v>
      </c>
      <c r="L1599" s="21"/>
    </row>
    <row r="1600" spans="1:12" x14ac:dyDescent="0.3">
      <c r="A1600" s="28" t="s">
        <v>166</v>
      </c>
      <c r="B1600" s="36" t="s">
        <v>166</v>
      </c>
      <c r="C1600" s="36" t="s">
        <v>1767</v>
      </c>
      <c r="D1600" s="30" t="s">
        <v>166</v>
      </c>
      <c r="E1600" s="37" t="s">
        <v>166</v>
      </c>
      <c r="F1600" s="44" t="s">
        <v>166</v>
      </c>
      <c r="G1600" s="33" t="s">
        <v>166</v>
      </c>
      <c r="H1600" s="33" t="s">
        <v>166</v>
      </c>
      <c r="I1600" s="30"/>
      <c r="J1600" s="18" t="s">
        <v>166</v>
      </c>
      <c r="K1600" s="36" t="s">
        <v>166</v>
      </c>
      <c r="L1600" s="21"/>
    </row>
    <row r="1601" spans="1:12" x14ac:dyDescent="0.3">
      <c r="A1601" s="28" t="s">
        <v>166</v>
      </c>
      <c r="B1601" s="36" t="s">
        <v>166</v>
      </c>
      <c r="C1601" s="36" t="s">
        <v>1767</v>
      </c>
      <c r="D1601" s="30" t="s">
        <v>166</v>
      </c>
      <c r="E1601" s="37" t="s">
        <v>166</v>
      </c>
      <c r="F1601" s="44" t="s">
        <v>166</v>
      </c>
      <c r="G1601" s="33" t="s">
        <v>166</v>
      </c>
      <c r="H1601" s="33" t="s">
        <v>166</v>
      </c>
      <c r="I1601" s="30"/>
      <c r="J1601" s="18" t="s">
        <v>166</v>
      </c>
      <c r="K1601" s="36" t="s">
        <v>166</v>
      </c>
      <c r="L1601" s="21"/>
    </row>
    <row r="1602" spans="1:12" x14ac:dyDescent="0.3">
      <c r="A1602" s="28" t="s">
        <v>166</v>
      </c>
      <c r="B1602" s="36" t="s">
        <v>166</v>
      </c>
      <c r="C1602" s="36" t="s">
        <v>1767</v>
      </c>
      <c r="D1602" s="30" t="s">
        <v>166</v>
      </c>
      <c r="E1602" s="37" t="s">
        <v>166</v>
      </c>
      <c r="F1602" s="44" t="s">
        <v>166</v>
      </c>
      <c r="G1602" s="33" t="s">
        <v>166</v>
      </c>
      <c r="H1602" s="33" t="s">
        <v>166</v>
      </c>
      <c r="I1602" s="30"/>
      <c r="J1602" s="18" t="s">
        <v>166</v>
      </c>
      <c r="K1602" s="36" t="s">
        <v>166</v>
      </c>
      <c r="L1602" s="21"/>
    </row>
    <row r="1603" spans="1:12" x14ac:dyDescent="0.3">
      <c r="A1603" s="28" t="s">
        <v>166</v>
      </c>
      <c r="B1603" s="36" t="s">
        <v>166</v>
      </c>
      <c r="C1603" s="36" t="s">
        <v>1767</v>
      </c>
      <c r="D1603" s="30" t="s">
        <v>166</v>
      </c>
      <c r="E1603" s="37" t="s">
        <v>166</v>
      </c>
      <c r="F1603" s="44" t="s">
        <v>166</v>
      </c>
      <c r="G1603" s="33" t="s">
        <v>166</v>
      </c>
      <c r="H1603" s="33" t="s">
        <v>166</v>
      </c>
      <c r="I1603" s="30"/>
      <c r="J1603" s="18" t="s">
        <v>166</v>
      </c>
      <c r="K1603" s="36" t="s">
        <v>166</v>
      </c>
      <c r="L1603" s="21"/>
    </row>
    <row r="1604" spans="1:12" x14ac:dyDescent="0.3">
      <c r="A1604" s="28" t="s">
        <v>166</v>
      </c>
      <c r="B1604" s="36" t="s">
        <v>166</v>
      </c>
      <c r="C1604" s="36" t="s">
        <v>1767</v>
      </c>
      <c r="D1604" s="30" t="s">
        <v>166</v>
      </c>
      <c r="E1604" s="37" t="s">
        <v>166</v>
      </c>
      <c r="F1604" s="44" t="s">
        <v>166</v>
      </c>
      <c r="G1604" s="33" t="s">
        <v>166</v>
      </c>
      <c r="H1604" s="33" t="s">
        <v>166</v>
      </c>
      <c r="I1604" s="30"/>
      <c r="J1604" s="18" t="s">
        <v>166</v>
      </c>
      <c r="K1604" s="36" t="s">
        <v>166</v>
      </c>
      <c r="L1604" s="21"/>
    </row>
    <row r="1605" spans="1:12" x14ac:dyDescent="0.3">
      <c r="A1605" s="28" t="s">
        <v>166</v>
      </c>
      <c r="B1605" s="36" t="s">
        <v>166</v>
      </c>
      <c r="C1605" s="36" t="s">
        <v>1767</v>
      </c>
      <c r="D1605" s="30" t="s">
        <v>166</v>
      </c>
      <c r="E1605" s="37" t="s">
        <v>166</v>
      </c>
      <c r="F1605" s="44" t="s">
        <v>166</v>
      </c>
      <c r="G1605" s="33" t="s">
        <v>166</v>
      </c>
      <c r="H1605" s="33" t="s">
        <v>166</v>
      </c>
      <c r="I1605" s="30"/>
      <c r="J1605" s="18" t="s">
        <v>166</v>
      </c>
      <c r="K1605" s="36" t="s">
        <v>166</v>
      </c>
      <c r="L1605" s="21"/>
    </row>
    <row r="1606" spans="1:12" x14ac:dyDescent="0.3">
      <c r="A1606" s="28" t="s">
        <v>166</v>
      </c>
      <c r="B1606" s="36" t="s">
        <v>166</v>
      </c>
      <c r="C1606" s="36" t="s">
        <v>1767</v>
      </c>
      <c r="D1606" s="30" t="s">
        <v>166</v>
      </c>
      <c r="E1606" s="37" t="s">
        <v>166</v>
      </c>
      <c r="F1606" s="44" t="s">
        <v>166</v>
      </c>
      <c r="G1606" s="33" t="s">
        <v>166</v>
      </c>
      <c r="H1606" s="33" t="s">
        <v>166</v>
      </c>
      <c r="I1606" s="30"/>
      <c r="J1606" s="18" t="s">
        <v>166</v>
      </c>
      <c r="K1606" s="36" t="s">
        <v>166</v>
      </c>
      <c r="L1606" s="21"/>
    </row>
    <row r="1607" spans="1:12" x14ac:dyDescent="0.3">
      <c r="A1607" s="28" t="s">
        <v>166</v>
      </c>
      <c r="B1607" s="36" t="s">
        <v>166</v>
      </c>
      <c r="C1607" s="36" t="s">
        <v>1767</v>
      </c>
      <c r="D1607" s="30" t="s">
        <v>166</v>
      </c>
      <c r="E1607" s="37" t="s">
        <v>166</v>
      </c>
      <c r="F1607" s="44" t="s">
        <v>166</v>
      </c>
      <c r="G1607" s="33" t="s">
        <v>166</v>
      </c>
      <c r="H1607" s="33" t="s">
        <v>166</v>
      </c>
      <c r="I1607" s="30"/>
      <c r="J1607" s="18" t="s">
        <v>166</v>
      </c>
      <c r="K1607" s="36" t="s">
        <v>166</v>
      </c>
      <c r="L1607" s="21"/>
    </row>
    <row r="1608" spans="1:12" x14ac:dyDescent="0.3">
      <c r="A1608" s="28" t="s">
        <v>166</v>
      </c>
      <c r="B1608" s="36" t="s">
        <v>166</v>
      </c>
      <c r="C1608" s="36" t="s">
        <v>1767</v>
      </c>
      <c r="D1608" s="30" t="s">
        <v>166</v>
      </c>
      <c r="E1608" s="37" t="s">
        <v>166</v>
      </c>
      <c r="F1608" s="44" t="s">
        <v>166</v>
      </c>
      <c r="G1608" s="33" t="s">
        <v>166</v>
      </c>
      <c r="H1608" s="33" t="s">
        <v>166</v>
      </c>
      <c r="I1608" s="30"/>
      <c r="J1608" s="18" t="s">
        <v>166</v>
      </c>
      <c r="K1608" s="36" t="s">
        <v>166</v>
      </c>
      <c r="L1608" s="21"/>
    </row>
    <row r="1609" spans="1:12" x14ac:dyDescent="0.3">
      <c r="A1609" s="28" t="s">
        <v>166</v>
      </c>
      <c r="B1609" s="36" t="s">
        <v>166</v>
      </c>
      <c r="C1609" s="36" t="s">
        <v>1767</v>
      </c>
      <c r="D1609" s="30" t="s">
        <v>166</v>
      </c>
      <c r="E1609" s="37" t="s">
        <v>166</v>
      </c>
      <c r="F1609" s="44" t="s">
        <v>166</v>
      </c>
      <c r="G1609" s="33" t="s">
        <v>166</v>
      </c>
      <c r="H1609" s="33" t="s">
        <v>166</v>
      </c>
      <c r="I1609" s="30"/>
      <c r="J1609" s="18" t="s">
        <v>166</v>
      </c>
      <c r="K1609" s="36" t="s">
        <v>166</v>
      </c>
      <c r="L1609" s="21"/>
    </row>
    <row r="1610" spans="1:12" x14ac:dyDescent="0.3">
      <c r="A1610" s="28" t="s">
        <v>166</v>
      </c>
      <c r="B1610" s="36" t="s">
        <v>166</v>
      </c>
      <c r="C1610" s="36" t="s">
        <v>1767</v>
      </c>
      <c r="D1610" s="30" t="s">
        <v>166</v>
      </c>
      <c r="E1610" s="37" t="s">
        <v>166</v>
      </c>
      <c r="F1610" s="44" t="s">
        <v>166</v>
      </c>
      <c r="G1610" s="33" t="s">
        <v>166</v>
      </c>
      <c r="H1610" s="33" t="s">
        <v>166</v>
      </c>
      <c r="I1610" s="30"/>
      <c r="J1610" s="18" t="s">
        <v>166</v>
      </c>
      <c r="K1610" s="36" t="s">
        <v>166</v>
      </c>
      <c r="L1610" s="21"/>
    </row>
    <row r="1611" spans="1:12" x14ac:dyDescent="0.3">
      <c r="A1611" s="28" t="s">
        <v>166</v>
      </c>
      <c r="B1611" s="36" t="s">
        <v>166</v>
      </c>
      <c r="C1611" s="36" t="s">
        <v>1767</v>
      </c>
      <c r="D1611" s="30" t="s">
        <v>166</v>
      </c>
      <c r="E1611" s="37" t="s">
        <v>166</v>
      </c>
      <c r="F1611" s="44" t="s">
        <v>166</v>
      </c>
      <c r="G1611" s="33" t="s">
        <v>166</v>
      </c>
      <c r="H1611" s="33" t="s">
        <v>166</v>
      </c>
      <c r="I1611" s="30"/>
      <c r="J1611" s="18" t="s">
        <v>166</v>
      </c>
      <c r="K1611" s="36" t="s">
        <v>166</v>
      </c>
      <c r="L1611" s="21"/>
    </row>
    <row r="1612" spans="1:12" x14ac:dyDescent="0.3">
      <c r="A1612" s="28" t="s">
        <v>166</v>
      </c>
      <c r="B1612" s="36" t="s">
        <v>166</v>
      </c>
      <c r="C1612" s="36" t="s">
        <v>1767</v>
      </c>
      <c r="D1612" s="30" t="s">
        <v>166</v>
      </c>
      <c r="E1612" s="37" t="s">
        <v>166</v>
      </c>
      <c r="F1612" s="44" t="s">
        <v>166</v>
      </c>
      <c r="G1612" s="33" t="s">
        <v>166</v>
      </c>
      <c r="H1612" s="33" t="s">
        <v>166</v>
      </c>
      <c r="I1612" s="30"/>
      <c r="J1612" s="18" t="s">
        <v>166</v>
      </c>
      <c r="K1612" s="36" t="s">
        <v>166</v>
      </c>
      <c r="L1612" s="21"/>
    </row>
    <row r="1613" spans="1:12" x14ac:dyDescent="0.3">
      <c r="A1613" s="28" t="s">
        <v>166</v>
      </c>
      <c r="B1613" s="36" t="s">
        <v>166</v>
      </c>
      <c r="C1613" s="36" t="s">
        <v>1767</v>
      </c>
      <c r="D1613" s="30" t="s">
        <v>166</v>
      </c>
      <c r="E1613" s="37" t="s">
        <v>166</v>
      </c>
      <c r="F1613" s="44" t="s">
        <v>166</v>
      </c>
      <c r="G1613" s="33" t="s">
        <v>166</v>
      </c>
      <c r="H1613" s="33" t="s">
        <v>166</v>
      </c>
      <c r="I1613" s="30"/>
      <c r="J1613" s="18" t="s">
        <v>166</v>
      </c>
      <c r="K1613" s="36" t="s">
        <v>166</v>
      </c>
      <c r="L1613" s="21"/>
    </row>
    <row r="1614" spans="1:12" x14ac:dyDescent="0.3">
      <c r="A1614" s="28" t="s">
        <v>166</v>
      </c>
      <c r="B1614" s="36" t="s">
        <v>166</v>
      </c>
      <c r="C1614" s="36" t="s">
        <v>1767</v>
      </c>
      <c r="D1614" s="30" t="s">
        <v>166</v>
      </c>
      <c r="E1614" s="37" t="s">
        <v>166</v>
      </c>
      <c r="F1614" s="44" t="s">
        <v>166</v>
      </c>
      <c r="G1614" s="33" t="s">
        <v>166</v>
      </c>
      <c r="H1614" s="33" t="s">
        <v>166</v>
      </c>
      <c r="I1614" s="30"/>
      <c r="J1614" s="18" t="s">
        <v>166</v>
      </c>
      <c r="K1614" s="36" t="s">
        <v>166</v>
      </c>
      <c r="L1614" s="21"/>
    </row>
    <row r="1615" spans="1:12" x14ac:dyDescent="0.3">
      <c r="A1615" s="28" t="s">
        <v>166</v>
      </c>
      <c r="B1615" s="36" t="s">
        <v>166</v>
      </c>
      <c r="C1615" s="36" t="s">
        <v>1767</v>
      </c>
      <c r="D1615" s="30" t="s">
        <v>166</v>
      </c>
      <c r="E1615" s="37" t="s">
        <v>166</v>
      </c>
      <c r="F1615" s="44" t="s">
        <v>166</v>
      </c>
      <c r="G1615" s="33" t="s">
        <v>166</v>
      </c>
      <c r="H1615" s="33" t="s">
        <v>166</v>
      </c>
      <c r="I1615" s="30"/>
      <c r="J1615" s="18" t="s">
        <v>166</v>
      </c>
      <c r="K1615" s="36" t="s">
        <v>166</v>
      </c>
      <c r="L1615" s="21"/>
    </row>
    <row r="1616" spans="1:12" x14ac:dyDescent="0.3">
      <c r="A1616" s="28" t="s">
        <v>166</v>
      </c>
      <c r="B1616" s="36" t="s">
        <v>166</v>
      </c>
      <c r="C1616" s="36" t="s">
        <v>1767</v>
      </c>
      <c r="D1616" s="30" t="s">
        <v>166</v>
      </c>
      <c r="E1616" s="37" t="s">
        <v>166</v>
      </c>
      <c r="F1616" s="44" t="s">
        <v>166</v>
      </c>
      <c r="G1616" s="33" t="s">
        <v>166</v>
      </c>
      <c r="H1616" s="33" t="s">
        <v>166</v>
      </c>
      <c r="I1616" s="30"/>
      <c r="J1616" s="18" t="s">
        <v>166</v>
      </c>
      <c r="K1616" s="36" t="s">
        <v>166</v>
      </c>
      <c r="L1616" s="21"/>
    </row>
    <row r="1617" spans="1:12" x14ac:dyDescent="0.3">
      <c r="A1617" s="28" t="s">
        <v>166</v>
      </c>
      <c r="B1617" s="36" t="s">
        <v>166</v>
      </c>
      <c r="C1617" s="36" t="s">
        <v>1767</v>
      </c>
      <c r="D1617" s="30" t="s">
        <v>166</v>
      </c>
      <c r="E1617" s="37" t="s">
        <v>166</v>
      </c>
      <c r="F1617" s="44" t="s">
        <v>166</v>
      </c>
      <c r="G1617" s="33" t="s">
        <v>166</v>
      </c>
      <c r="H1617" s="33" t="s">
        <v>166</v>
      </c>
      <c r="I1617" s="30"/>
      <c r="J1617" s="18" t="s">
        <v>166</v>
      </c>
      <c r="K1617" s="36" t="s">
        <v>166</v>
      </c>
      <c r="L1617" s="21"/>
    </row>
    <row r="1618" spans="1:12" x14ac:dyDescent="0.3">
      <c r="A1618" s="28" t="s">
        <v>166</v>
      </c>
      <c r="B1618" s="36" t="s">
        <v>166</v>
      </c>
      <c r="C1618" s="36" t="s">
        <v>1767</v>
      </c>
      <c r="D1618" s="30" t="s">
        <v>166</v>
      </c>
      <c r="E1618" s="37" t="s">
        <v>166</v>
      </c>
      <c r="F1618" s="44" t="s">
        <v>166</v>
      </c>
      <c r="G1618" s="33" t="s">
        <v>166</v>
      </c>
      <c r="H1618" s="33" t="s">
        <v>166</v>
      </c>
      <c r="I1618" s="30"/>
      <c r="J1618" s="18" t="s">
        <v>166</v>
      </c>
      <c r="K1618" s="36" t="s">
        <v>166</v>
      </c>
      <c r="L1618" s="21"/>
    </row>
    <row r="1619" spans="1:12" x14ac:dyDescent="0.3">
      <c r="A1619" s="28" t="s">
        <v>166</v>
      </c>
      <c r="B1619" s="36" t="s">
        <v>166</v>
      </c>
      <c r="C1619" s="36" t="s">
        <v>1767</v>
      </c>
      <c r="D1619" s="30" t="s">
        <v>166</v>
      </c>
      <c r="E1619" s="37" t="s">
        <v>166</v>
      </c>
      <c r="F1619" s="44" t="s">
        <v>166</v>
      </c>
      <c r="G1619" s="33" t="s">
        <v>166</v>
      </c>
      <c r="H1619" s="33" t="s">
        <v>166</v>
      </c>
      <c r="I1619" s="30"/>
      <c r="J1619" s="18" t="s">
        <v>166</v>
      </c>
      <c r="K1619" s="36" t="s">
        <v>166</v>
      </c>
      <c r="L1619" s="21"/>
    </row>
    <row r="1620" spans="1:12" x14ac:dyDescent="0.3">
      <c r="A1620" s="28" t="s">
        <v>166</v>
      </c>
      <c r="B1620" s="36" t="s">
        <v>166</v>
      </c>
      <c r="C1620" s="36" t="s">
        <v>1767</v>
      </c>
      <c r="D1620" s="30" t="s">
        <v>166</v>
      </c>
      <c r="E1620" s="37" t="s">
        <v>166</v>
      </c>
      <c r="F1620" s="44" t="s">
        <v>166</v>
      </c>
      <c r="G1620" s="33" t="s">
        <v>166</v>
      </c>
      <c r="H1620" s="33" t="s">
        <v>166</v>
      </c>
      <c r="I1620" s="30"/>
      <c r="J1620" s="18" t="s">
        <v>166</v>
      </c>
      <c r="K1620" s="36" t="s">
        <v>166</v>
      </c>
      <c r="L1620" s="21"/>
    </row>
    <row r="1621" spans="1:12" x14ac:dyDescent="0.3">
      <c r="A1621" s="28" t="s">
        <v>166</v>
      </c>
      <c r="B1621" s="36" t="s">
        <v>166</v>
      </c>
      <c r="C1621" s="36" t="s">
        <v>1767</v>
      </c>
      <c r="D1621" s="30" t="s">
        <v>166</v>
      </c>
      <c r="E1621" s="37" t="s">
        <v>166</v>
      </c>
      <c r="F1621" s="44" t="s">
        <v>166</v>
      </c>
      <c r="G1621" s="33" t="s">
        <v>166</v>
      </c>
      <c r="H1621" s="33" t="s">
        <v>166</v>
      </c>
      <c r="I1621" s="30"/>
      <c r="J1621" s="18" t="s">
        <v>166</v>
      </c>
      <c r="K1621" s="36" t="s">
        <v>166</v>
      </c>
      <c r="L1621" s="21"/>
    </row>
    <row r="1622" spans="1:12" x14ac:dyDescent="0.3">
      <c r="A1622" s="28" t="s">
        <v>166</v>
      </c>
      <c r="B1622" s="36" t="s">
        <v>166</v>
      </c>
      <c r="C1622" s="36" t="s">
        <v>1767</v>
      </c>
      <c r="D1622" s="30" t="s">
        <v>166</v>
      </c>
      <c r="E1622" s="37" t="s">
        <v>166</v>
      </c>
      <c r="F1622" s="44" t="s">
        <v>166</v>
      </c>
      <c r="G1622" s="33" t="s">
        <v>166</v>
      </c>
      <c r="H1622" s="33" t="s">
        <v>166</v>
      </c>
      <c r="I1622" s="30"/>
      <c r="J1622" s="18" t="s">
        <v>166</v>
      </c>
      <c r="K1622" s="36" t="s">
        <v>166</v>
      </c>
      <c r="L1622" s="21"/>
    </row>
    <row r="1623" spans="1:12" x14ac:dyDescent="0.3">
      <c r="A1623" s="28" t="s">
        <v>166</v>
      </c>
      <c r="B1623" s="36" t="s">
        <v>166</v>
      </c>
      <c r="C1623" s="36" t="s">
        <v>1767</v>
      </c>
      <c r="D1623" s="30" t="s">
        <v>166</v>
      </c>
      <c r="E1623" s="37" t="s">
        <v>166</v>
      </c>
      <c r="F1623" s="44" t="s">
        <v>166</v>
      </c>
      <c r="G1623" s="33" t="s">
        <v>166</v>
      </c>
      <c r="H1623" s="33" t="s">
        <v>166</v>
      </c>
      <c r="I1623" s="30"/>
      <c r="J1623" s="18" t="s">
        <v>166</v>
      </c>
      <c r="K1623" s="36" t="s">
        <v>166</v>
      </c>
      <c r="L1623" s="21"/>
    </row>
    <row r="1624" spans="1:12" x14ac:dyDescent="0.3">
      <c r="A1624" s="28" t="s">
        <v>166</v>
      </c>
      <c r="B1624" s="36" t="s">
        <v>166</v>
      </c>
      <c r="C1624" s="36" t="s">
        <v>1767</v>
      </c>
      <c r="D1624" s="30" t="s">
        <v>166</v>
      </c>
      <c r="E1624" s="37" t="s">
        <v>166</v>
      </c>
      <c r="F1624" s="44" t="s">
        <v>166</v>
      </c>
      <c r="G1624" s="33" t="s">
        <v>166</v>
      </c>
      <c r="H1624" s="33" t="s">
        <v>166</v>
      </c>
      <c r="I1624" s="30"/>
      <c r="J1624" s="18" t="s">
        <v>166</v>
      </c>
      <c r="K1624" s="36" t="s">
        <v>166</v>
      </c>
      <c r="L1624" s="21"/>
    </row>
    <row r="1625" spans="1:12" x14ac:dyDescent="0.3">
      <c r="A1625" s="28" t="s">
        <v>166</v>
      </c>
      <c r="B1625" s="36" t="s">
        <v>166</v>
      </c>
      <c r="C1625" s="36" t="s">
        <v>1767</v>
      </c>
      <c r="D1625" s="30" t="s">
        <v>166</v>
      </c>
      <c r="E1625" s="37" t="s">
        <v>166</v>
      </c>
      <c r="F1625" s="44" t="s">
        <v>166</v>
      </c>
      <c r="G1625" s="33" t="s">
        <v>166</v>
      </c>
      <c r="H1625" s="33" t="s">
        <v>166</v>
      </c>
      <c r="I1625" s="30"/>
      <c r="J1625" s="18" t="s">
        <v>166</v>
      </c>
      <c r="K1625" s="36" t="s">
        <v>166</v>
      </c>
      <c r="L1625" s="21"/>
    </row>
    <row r="1626" spans="1:12" x14ac:dyDescent="0.3">
      <c r="A1626" s="28" t="s">
        <v>166</v>
      </c>
      <c r="B1626" s="36" t="s">
        <v>166</v>
      </c>
      <c r="C1626" s="36" t="s">
        <v>1767</v>
      </c>
      <c r="D1626" s="30" t="s">
        <v>166</v>
      </c>
      <c r="E1626" s="37" t="s">
        <v>166</v>
      </c>
      <c r="F1626" s="44" t="s">
        <v>166</v>
      </c>
      <c r="G1626" s="33" t="s">
        <v>166</v>
      </c>
      <c r="H1626" s="33" t="s">
        <v>166</v>
      </c>
      <c r="I1626" s="30"/>
      <c r="J1626" s="18" t="s">
        <v>166</v>
      </c>
      <c r="K1626" s="36" t="s">
        <v>166</v>
      </c>
      <c r="L1626" s="21"/>
    </row>
    <row r="1627" spans="1:12" x14ac:dyDescent="0.3">
      <c r="A1627" s="28" t="s">
        <v>166</v>
      </c>
      <c r="B1627" s="36" t="s">
        <v>166</v>
      </c>
      <c r="C1627" s="36" t="s">
        <v>1767</v>
      </c>
      <c r="D1627" s="30" t="s">
        <v>166</v>
      </c>
      <c r="E1627" s="37" t="s">
        <v>166</v>
      </c>
      <c r="F1627" s="44" t="s">
        <v>166</v>
      </c>
      <c r="G1627" s="33" t="s">
        <v>166</v>
      </c>
      <c r="H1627" s="33" t="s">
        <v>166</v>
      </c>
      <c r="I1627" s="30"/>
      <c r="J1627" s="18" t="s">
        <v>166</v>
      </c>
      <c r="K1627" s="36" t="s">
        <v>166</v>
      </c>
      <c r="L1627" s="21"/>
    </row>
    <row r="1628" spans="1:12" x14ac:dyDescent="0.3">
      <c r="A1628" s="28" t="s">
        <v>166</v>
      </c>
      <c r="B1628" s="36" t="s">
        <v>166</v>
      </c>
      <c r="C1628" s="36" t="s">
        <v>1767</v>
      </c>
      <c r="D1628" s="30" t="s">
        <v>166</v>
      </c>
      <c r="E1628" s="37" t="s">
        <v>166</v>
      </c>
      <c r="F1628" s="44" t="s">
        <v>166</v>
      </c>
      <c r="G1628" s="33" t="s">
        <v>166</v>
      </c>
      <c r="H1628" s="33" t="s">
        <v>166</v>
      </c>
      <c r="I1628" s="30"/>
      <c r="J1628" s="18" t="s">
        <v>166</v>
      </c>
      <c r="K1628" s="36" t="s">
        <v>166</v>
      </c>
      <c r="L1628" s="21"/>
    </row>
    <row r="1629" spans="1:12" x14ac:dyDescent="0.3">
      <c r="A1629" s="28" t="s">
        <v>166</v>
      </c>
      <c r="B1629" s="36" t="s">
        <v>166</v>
      </c>
      <c r="C1629" s="36" t="s">
        <v>1767</v>
      </c>
      <c r="D1629" s="30" t="s">
        <v>166</v>
      </c>
      <c r="E1629" s="37" t="s">
        <v>166</v>
      </c>
      <c r="F1629" s="44" t="s">
        <v>166</v>
      </c>
      <c r="G1629" s="33" t="s">
        <v>166</v>
      </c>
      <c r="H1629" s="33" t="s">
        <v>166</v>
      </c>
      <c r="I1629" s="30"/>
      <c r="J1629" s="18" t="s">
        <v>166</v>
      </c>
      <c r="K1629" s="36" t="s">
        <v>166</v>
      </c>
      <c r="L1629" s="21"/>
    </row>
    <row r="1630" spans="1:12" x14ac:dyDescent="0.3">
      <c r="A1630" s="28" t="s">
        <v>166</v>
      </c>
      <c r="B1630" s="36" t="s">
        <v>166</v>
      </c>
      <c r="C1630" s="36" t="s">
        <v>1767</v>
      </c>
      <c r="D1630" s="30" t="s">
        <v>166</v>
      </c>
      <c r="E1630" s="37" t="s">
        <v>166</v>
      </c>
      <c r="F1630" s="44" t="s">
        <v>166</v>
      </c>
      <c r="G1630" s="33" t="s">
        <v>166</v>
      </c>
      <c r="H1630" s="33" t="s">
        <v>166</v>
      </c>
      <c r="I1630" s="30"/>
      <c r="J1630" s="18" t="s">
        <v>166</v>
      </c>
      <c r="K1630" s="36" t="s">
        <v>166</v>
      </c>
      <c r="L1630" s="21"/>
    </row>
    <row r="1631" spans="1:12" x14ac:dyDescent="0.3">
      <c r="A1631" s="28" t="s">
        <v>166</v>
      </c>
      <c r="B1631" s="36" t="s">
        <v>166</v>
      </c>
      <c r="C1631" s="36" t="s">
        <v>1767</v>
      </c>
      <c r="D1631" s="30" t="s">
        <v>166</v>
      </c>
      <c r="E1631" s="37" t="s">
        <v>166</v>
      </c>
      <c r="F1631" s="44" t="s">
        <v>166</v>
      </c>
      <c r="G1631" s="33" t="s">
        <v>166</v>
      </c>
      <c r="H1631" s="33" t="s">
        <v>166</v>
      </c>
      <c r="I1631" s="30"/>
      <c r="J1631" s="18" t="s">
        <v>166</v>
      </c>
      <c r="K1631" s="36" t="s">
        <v>166</v>
      </c>
      <c r="L1631" s="21"/>
    </row>
    <row r="1632" spans="1:12" x14ac:dyDescent="0.3">
      <c r="A1632" s="28" t="s">
        <v>166</v>
      </c>
      <c r="B1632" s="36" t="s">
        <v>166</v>
      </c>
      <c r="C1632" s="36" t="s">
        <v>1767</v>
      </c>
      <c r="D1632" s="30" t="s">
        <v>166</v>
      </c>
      <c r="E1632" s="37" t="s">
        <v>166</v>
      </c>
      <c r="F1632" s="44" t="s">
        <v>166</v>
      </c>
      <c r="G1632" s="33" t="s">
        <v>166</v>
      </c>
      <c r="H1632" s="33" t="s">
        <v>166</v>
      </c>
      <c r="I1632" s="30"/>
      <c r="J1632" s="18" t="s">
        <v>166</v>
      </c>
      <c r="K1632" s="36" t="s">
        <v>166</v>
      </c>
      <c r="L1632" s="21"/>
    </row>
    <row r="1633" spans="1:12" x14ac:dyDescent="0.3">
      <c r="A1633" s="28" t="s">
        <v>166</v>
      </c>
      <c r="B1633" s="36" t="s">
        <v>166</v>
      </c>
      <c r="C1633" s="36" t="s">
        <v>1767</v>
      </c>
      <c r="D1633" s="30" t="s">
        <v>166</v>
      </c>
      <c r="E1633" s="37" t="s">
        <v>166</v>
      </c>
      <c r="F1633" s="44" t="s">
        <v>166</v>
      </c>
      <c r="G1633" s="33" t="s">
        <v>166</v>
      </c>
      <c r="H1633" s="33" t="s">
        <v>166</v>
      </c>
      <c r="I1633" s="30"/>
      <c r="J1633" s="18" t="s">
        <v>166</v>
      </c>
      <c r="K1633" s="36" t="s">
        <v>166</v>
      </c>
      <c r="L1633" s="21"/>
    </row>
    <row r="1634" spans="1:12" x14ac:dyDescent="0.3">
      <c r="A1634" s="28" t="s">
        <v>166</v>
      </c>
      <c r="B1634" s="36" t="s">
        <v>166</v>
      </c>
      <c r="C1634" s="36" t="s">
        <v>1767</v>
      </c>
      <c r="D1634" s="30" t="s">
        <v>166</v>
      </c>
      <c r="E1634" s="37" t="s">
        <v>166</v>
      </c>
      <c r="F1634" s="44" t="s">
        <v>166</v>
      </c>
      <c r="G1634" s="33" t="s">
        <v>166</v>
      </c>
      <c r="H1634" s="33" t="s">
        <v>166</v>
      </c>
      <c r="I1634" s="30"/>
      <c r="J1634" s="18" t="s">
        <v>166</v>
      </c>
      <c r="K1634" s="36" t="s">
        <v>166</v>
      </c>
      <c r="L1634" s="21"/>
    </row>
    <row r="1635" spans="1:12" x14ac:dyDescent="0.3">
      <c r="A1635" s="28" t="s">
        <v>166</v>
      </c>
      <c r="B1635" s="36" t="s">
        <v>166</v>
      </c>
      <c r="C1635" s="36" t="s">
        <v>1767</v>
      </c>
      <c r="D1635" s="30" t="s">
        <v>166</v>
      </c>
      <c r="E1635" s="37" t="s">
        <v>166</v>
      </c>
      <c r="F1635" s="44" t="s">
        <v>166</v>
      </c>
      <c r="G1635" s="33" t="s">
        <v>166</v>
      </c>
      <c r="H1635" s="33" t="s">
        <v>166</v>
      </c>
      <c r="I1635" s="30"/>
      <c r="J1635" s="18" t="s">
        <v>166</v>
      </c>
      <c r="K1635" s="36" t="s">
        <v>166</v>
      </c>
      <c r="L1635" s="21"/>
    </row>
    <row r="1636" spans="1:12" x14ac:dyDescent="0.3">
      <c r="A1636" s="28" t="s">
        <v>166</v>
      </c>
      <c r="B1636" s="36" t="s">
        <v>166</v>
      </c>
      <c r="C1636" s="36" t="s">
        <v>1767</v>
      </c>
      <c r="D1636" s="30" t="s">
        <v>166</v>
      </c>
      <c r="E1636" s="37" t="s">
        <v>166</v>
      </c>
      <c r="F1636" s="44" t="s">
        <v>166</v>
      </c>
      <c r="G1636" s="33" t="s">
        <v>166</v>
      </c>
      <c r="H1636" s="33" t="s">
        <v>166</v>
      </c>
      <c r="I1636" s="30"/>
      <c r="J1636" s="18" t="s">
        <v>166</v>
      </c>
      <c r="K1636" s="36" t="s">
        <v>166</v>
      </c>
      <c r="L1636" s="21"/>
    </row>
    <row r="1637" spans="1:12" x14ac:dyDescent="0.3">
      <c r="A1637" s="28" t="s">
        <v>166</v>
      </c>
      <c r="B1637" s="36" t="s">
        <v>166</v>
      </c>
      <c r="C1637" s="36" t="s">
        <v>1767</v>
      </c>
      <c r="D1637" s="30" t="s">
        <v>166</v>
      </c>
      <c r="E1637" s="37" t="s">
        <v>166</v>
      </c>
      <c r="F1637" s="44" t="s">
        <v>166</v>
      </c>
      <c r="G1637" s="33" t="s">
        <v>166</v>
      </c>
      <c r="H1637" s="33" t="s">
        <v>166</v>
      </c>
      <c r="I1637" s="30"/>
      <c r="J1637" s="18" t="s">
        <v>166</v>
      </c>
      <c r="K1637" s="36" t="s">
        <v>166</v>
      </c>
      <c r="L1637" s="21"/>
    </row>
    <row r="1638" spans="1:12" x14ac:dyDescent="0.3">
      <c r="A1638" s="28" t="s">
        <v>166</v>
      </c>
      <c r="B1638" s="36" t="s">
        <v>166</v>
      </c>
      <c r="C1638" s="36" t="s">
        <v>1767</v>
      </c>
      <c r="D1638" s="30" t="s">
        <v>166</v>
      </c>
      <c r="E1638" s="37" t="s">
        <v>166</v>
      </c>
      <c r="F1638" s="44" t="s">
        <v>166</v>
      </c>
      <c r="G1638" s="33" t="s">
        <v>166</v>
      </c>
      <c r="H1638" s="33" t="s">
        <v>166</v>
      </c>
      <c r="I1638" s="30"/>
      <c r="J1638" s="18" t="s">
        <v>166</v>
      </c>
      <c r="K1638" s="36" t="s">
        <v>166</v>
      </c>
      <c r="L1638" s="21"/>
    </row>
    <row r="1639" spans="1:12" x14ac:dyDescent="0.3">
      <c r="A1639" s="28" t="s">
        <v>166</v>
      </c>
      <c r="B1639" s="36" t="s">
        <v>166</v>
      </c>
      <c r="C1639" s="36" t="s">
        <v>1767</v>
      </c>
      <c r="D1639" s="30" t="s">
        <v>166</v>
      </c>
      <c r="E1639" s="37" t="s">
        <v>166</v>
      </c>
      <c r="F1639" s="44" t="s">
        <v>166</v>
      </c>
      <c r="G1639" s="33" t="s">
        <v>166</v>
      </c>
      <c r="H1639" s="33" t="s">
        <v>166</v>
      </c>
      <c r="I1639" s="30"/>
      <c r="J1639" s="18" t="s">
        <v>166</v>
      </c>
      <c r="K1639" s="36" t="s">
        <v>166</v>
      </c>
      <c r="L1639" s="21"/>
    </row>
    <row r="1640" spans="1:12" x14ac:dyDescent="0.3">
      <c r="A1640" s="28" t="s">
        <v>166</v>
      </c>
      <c r="B1640" s="36" t="s">
        <v>166</v>
      </c>
      <c r="C1640" s="36" t="s">
        <v>1767</v>
      </c>
      <c r="D1640" s="30" t="s">
        <v>166</v>
      </c>
      <c r="E1640" s="37" t="s">
        <v>166</v>
      </c>
      <c r="F1640" s="44" t="s">
        <v>166</v>
      </c>
      <c r="G1640" s="33" t="s">
        <v>166</v>
      </c>
      <c r="H1640" s="33" t="s">
        <v>166</v>
      </c>
      <c r="I1640" s="30"/>
      <c r="J1640" s="18" t="s">
        <v>166</v>
      </c>
      <c r="K1640" s="36" t="s">
        <v>166</v>
      </c>
      <c r="L1640" s="21"/>
    </row>
    <row r="1641" spans="1:12" x14ac:dyDescent="0.3">
      <c r="A1641" s="28" t="s">
        <v>166</v>
      </c>
      <c r="B1641" s="36" t="s">
        <v>166</v>
      </c>
      <c r="C1641" s="36" t="s">
        <v>1767</v>
      </c>
      <c r="D1641" s="30" t="s">
        <v>166</v>
      </c>
      <c r="E1641" s="37" t="s">
        <v>166</v>
      </c>
      <c r="F1641" s="44" t="s">
        <v>166</v>
      </c>
      <c r="G1641" s="33" t="s">
        <v>166</v>
      </c>
      <c r="H1641" s="33" t="s">
        <v>166</v>
      </c>
      <c r="I1641" s="30"/>
      <c r="J1641" s="18" t="s">
        <v>166</v>
      </c>
      <c r="K1641" s="36" t="s">
        <v>166</v>
      </c>
      <c r="L1641" s="21"/>
    </row>
    <row r="1642" spans="1:12" x14ac:dyDescent="0.3">
      <c r="A1642" s="28" t="s">
        <v>166</v>
      </c>
      <c r="B1642" s="36" t="s">
        <v>166</v>
      </c>
      <c r="C1642" s="36" t="s">
        <v>1767</v>
      </c>
      <c r="D1642" s="30" t="s">
        <v>166</v>
      </c>
      <c r="E1642" s="37" t="s">
        <v>166</v>
      </c>
      <c r="F1642" s="44" t="s">
        <v>166</v>
      </c>
      <c r="G1642" s="33" t="s">
        <v>166</v>
      </c>
      <c r="H1642" s="33" t="s">
        <v>166</v>
      </c>
      <c r="I1642" s="30"/>
      <c r="J1642" s="18" t="s">
        <v>166</v>
      </c>
      <c r="K1642" s="36" t="s">
        <v>166</v>
      </c>
      <c r="L1642" s="21"/>
    </row>
    <row r="1643" spans="1:12" x14ac:dyDescent="0.3">
      <c r="A1643" s="28" t="s">
        <v>166</v>
      </c>
      <c r="B1643" s="36" t="s">
        <v>166</v>
      </c>
      <c r="C1643" s="36" t="s">
        <v>1767</v>
      </c>
      <c r="D1643" s="30" t="s">
        <v>166</v>
      </c>
      <c r="E1643" s="37" t="s">
        <v>166</v>
      </c>
      <c r="F1643" s="44" t="s">
        <v>166</v>
      </c>
      <c r="G1643" s="33" t="s">
        <v>166</v>
      </c>
      <c r="H1643" s="33" t="s">
        <v>166</v>
      </c>
      <c r="I1643" s="30"/>
      <c r="J1643" s="18" t="s">
        <v>166</v>
      </c>
      <c r="K1643" s="36" t="s">
        <v>166</v>
      </c>
      <c r="L1643" s="21"/>
    </row>
    <row r="1644" spans="1:12" x14ac:dyDescent="0.3">
      <c r="A1644" s="28" t="s">
        <v>166</v>
      </c>
      <c r="B1644" s="36" t="s">
        <v>166</v>
      </c>
      <c r="C1644" s="36" t="s">
        <v>1767</v>
      </c>
      <c r="D1644" s="30" t="s">
        <v>166</v>
      </c>
      <c r="E1644" s="37" t="s">
        <v>166</v>
      </c>
      <c r="F1644" s="44" t="s">
        <v>166</v>
      </c>
      <c r="G1644" s="33" t="s">
        <v>166</v>
      </c>
      <c r="H1644" s="33" t="s">
        <v>166</v>
      </c>
      <c r="I1644" s="30"/>
      <c r="J1644" s="18" t="s">
        <v>166</v>
      </c>
      <c r="K1644" s="36" t="s">
        <v>166</v>
      </c>
      <c r="L1644" s="21"/>
    </row>
    <row r="1645" spans="1:12" x14ac:dyDescent="0.3">
      <c r="A1645" s="28" t="s">
        <v>166</v>
      </c>
      <c r="B1645" s="36" t="s">
        <v>166</v>
      </c>
      <c r="C1645" s="36" t="s">
        <v>1767</v>
      </c>
      <c r="D1645" s="30" t="s">
        <v>166</v>
      </c>
      <c r="E1645" s="37" t="s">
        <v>166</v>
      </c>
      <c r="F1645" s="44" t="s">
        <v>166</v>
      </c>
      <c r="G1645" s="33" t="s">
        <v>166</v>
      </c>
      <c r="H1645" s="33" t="s">
        <v>166</v>
      </c>
      <c r="I1645" s="30"/>
      <c r="J1645" s="18" t="s">
        <v>166</v>
      </c>
      <c r="K1645" s="36" t="s">
        <v>166</v>
      </c>
      <c r="L1645" s="21"/>
    </row>
    <row r="1646" spans="1:12" x14ac:dyDescent="0.3">
      <c r="A1646" s="28" t="s">
        <v>166</v>
      </c>
      <c r="B1646" s="36" t="s">
        <v>166</v>
      </c>
      <c r="C1646" s="36" t="s">
        <v>1767</v>
      </c>
      <c r="D1646" s="30" t="s">
        <v>166</v>
      </c>
      <c r="E1646" s="37" t="s">
        <v>166</v>
      </c>
      <c r="F1646" s="44" t="s">
        <v>166</v>
      </c>
      <c r="G1646" s="33" t="s">
        <v>166</v>
      </c>
      <c r="H1646" s="33" t="s">
        <v>166</v>
      </c>
      <c r="I1646" s="30"/>
      <c r="J1646" s="18" t="s">
        <v>166</v>
      </c>
      <c r="K1646" s="36" t="s">
        <v>166</v>
      </c>
      <c r="L1646" s="21"/>
    </row>
    <row r="1647" spans="1:12" x14ac:dyDescent="0.3">
      <c r="A1647" s="28" t="s">
        <v>166</v>
      </c>
      <c r="B1647" s="36" t="s">
        <v>166</v>
      </c>
      <c r="C1647" s="36" t="s">
        <v>1767</v>
      </c>
      <c r="D1647" s="30" t="s">
        <v>166</v>
      </c>
      <c r="E1647" s="37" t="s">
        <v>166</v>
      </c>
      <c r="F1647" s="44" t="s">
        <v>166</v>
      </c>
      <c r="G1647" s="33" t="s">
        <v>166</v>
      </c>
      <c r="H1647" s="33" t="s">
        <v>166</v>
      </c>
      <c r="I1647" s="30"/>
      <c r="J1647" s="18" t="s">
        <v>166</v>
      </c>
      <c r="K1647" s="36" t="s">
        <v>166</v>
      </c>
      <c r="L1647" s="21"/>
    </row>
    <row r="1648" spans="1:12" x14ac:dyDescent="0.3">
      <c r="A1648" s="28" t="s">
        <v>166</v>
      </c>
      <c r="B1648" s="36" t="s">
        <v>166</v>
      </c>
      <c r="C1648" s="36" t="s">
        <v>1767</v>
      </c>
      <c r="D1648" s="30" t="s">
        <v>166</v>
      </c>
      <c r="E1648" s="37" t="s">
        <v>166</v>
      </c>
      <c r="F1648" s="44" t="s">
        <v>166</v>
      </c>
      <c r="G1648" s="33" t="s">
        <v>166</v>
      </c>
      <c r="H1648" s="33" t="s">
        <v>166</v>
      </c>
      <c r="I1648" s="30"/>
      <c r="J1648" s="18" t="s">
        <v>166</v>
      </c>
      <c r="K1648" s="36" t="s">
        <v>166</v>
      </c>
      <c r="L1648" s="21"/>
    </row>
    <row r="1649" spans="1:12" x14ac:dyDescent="0.3">
      <c r="A1649" s="28" t="s">
        <v>166</v>
      </c>
      <c r="B1649" s="36" t="s">
        <v>166</v>
      </c>
      <c r="C1649" s="36" t="s">
        <v>1767</v>
      </c>
      <c r="D1649" s="30" t="s">
        <v>166</v>
      </c>
      <c r="E1649" s="37" t="s">
        <v>166</v>
      </c>
      <c r="F1649" s="44" t="s">
        <v>166</v>
      </c>
      <c r="G1649" s="33" t="s">
        <v>166</v>
      </c>
      <c r="H1649" s="33" t="s">
        <v>166</v>
      </c>
      <c r="I1649" s="30"/>
      <c r="J1649" s="18" t="s">
        <v>166</v>
      </c>
      <c r="K1649" s="36" t="s">
        <v>166</v>
      </c>
      <c r="L1649" s="21"/>
    </row>
    <row r="1650" spans="1:12" x14ac:dyDescent="0.3">
      <c r="A1650" s="28" t="s">
        <v>166</v>
      </c>
      <c r="B1650" s="36" t="s">
        <v>166</v>
      </c>
      <c r="C1650" s="36" t="s">
        <v>1767</v>
      </c>
      <c r="D1650" s="30" t="s">
        <v>166</v>
      </c>
      <c r="E1650" s="37" t="s">
        <v>166</v>
      </c>
      <c r="F1650" s="44" t="s">
        <v>166</v>
      </c>
      <c r="G1650" s="33" t="s">
        <v>166</v>
      </c>
      <c r="H1650" s="33" t="s">
        <v>166</v>
      </c>
      <c r="I1650" s="30"/>
      <c r="J1650" s="18" t="s">
        <v>166</v>
      </c>
      <c r="K1650" s="36" t="s">
        <v>166</v>
      </c>
      <c r="L1650" s="21"/>
    </row>
    <row r="1651" spans="1:12" x14ac:dyDescent="0.3">
      <c r="A1651" s="28" t="s">
        <v>166</v>
      </c>
      <c r="B1651" s="36" t="s">
        <v>166</v>
      </c>
      <c r="C1651" s="36" t="s">
        <v>1767</v>
      </c>
      <c r="D1651" s="30" t="s">
        <v>166</v>
      </c>
      <c r="E1651" s="37" t="s">
        <v>166</v>
      </c>
      <c r="F1651" s="44" t="s">
        <v>166</v>
      </c>
      <c r="G1651" s="33" t="s">
        <v>166</v>
      </c>
      <c r="H1651" s="33" t="s">
        <v>166</v>
      </c>
      <c r="I1651" s="30"/>
      <c r="J1651" s="18" t="s">
        <v>166</v>
      </c>
      <c r="K1651" s="36" t="s">
        <v>166</v>
      </c>
      <c r="L1651" s="21"/>
    </row>
    <row r="1652" spans="1:12" x14ac:dyDescent="0.3">
      <c r="A1652" s="28" t="s">
        <v>166</v>
      </c>
      <c r="B1652" s="36" t="s">
        <v>166</v>
      </c>
      <c r="C1652" s="36" t="s">
        <v>1767</v>
      </c>
      <c r="D1652" s="30" t="s">
        <v>166</v>
      </c>
      <c r="E1652" s="37" t="s">
        <v>166</v>
      </c>
      <c r="F1652" s="44" t="s">
        <v>166</v>
      </c>
      <c r="G1652" s="33" t="s">
        <v>166</v>
      </c>
      <c r="H1652" s="33" t="s">
        <v>166</v>
      </c>
      <c r="I1652" s="30"/>
      <c r="J1652" s="18" t="s">
        <v>166</v>
      </c>
      <c r="K1652" s="36" t="s">
        <v>166</v>
      </c>
      <c r="L1652" s="21"/>
    </row>
    <row r="1653" spans="1:12" x14ac:dyDescent="0.3">
      <c r="A1653" s="28" t="s">
        <v>166</v>
      </c>
      <c r="B1653" s="36" t="s">
        <v>166</v>
      </c>
      <c r="C1653" s="36" t="s">
        <v>1767</v>
      </c>
      <c r="D1653" s="30" t="s">
        <v>166</v>
      </c>
      <c r="E1653" s="37" t="s">
        <v>166</v>
      </c>
      <c r="F1653" s="44" t="s">
        <v>166</v>
      </c>
      <c r="G1653" s="33" t="s">
        <v>166</v>
      </c>
      <c r="H1653" s="33" t="s">
        <v>166</v>
      </c>
      <c r="I1653" s="30"/>
      <c r="J1653" s="18" t="s">
        <v>166</v>
      </c>
      <c r="K1653" s="36" t="s">
        <v>166</v>
      </c>
      <c r="L1653" s="21"/>
    </row>
    <row r="1654" spans="1:12" x14ac:dyDescent="0.3">
      <c r="A1654" s="28" t="s">
        <v>166</v>
      </c>
      <c r="B1654" s="36" t="s">
        <v>166</v>
      </c>
      <c r="C1654" s="36" t="s">
        <v>1767</v>
      </c>
      <c r="D1654" s="30" t="s">
        <v>166</v>
      </c>
      <c r="E1654" s="37" t="s">
        <v>166</v>
      </c>
      <c r="F1654" s="44" t="s">
        <v>166</v>
      </c>
      <c r="G1654" s="33" t="s">
        <v>166</v>
      </c>
      <c r="H1654" s="33" t="s">
        <v>166</v>
      </c>
      <c r="I1654" s="30"/>
      <c r="J1654" s="18" t="s">
        <v>166</v>
      </c>
      <c r="K1654" s="36" t="s">
        <v>166</v>
      </c>
      <c r="L1654" s="21"/>
    </row>
    <row r="1655" spans="1:12" x14ac:dyDescent="0.3">
      <c r="A1655" s="28" t="s">
        <v>166</v>
      </c>
      <c r="B1655" s="36" t="s">
        <v>166</v>
      </c>
      <c r="C1655" s="36" t="s">
        <v>1767</v>
      </c>
      <c r="D1655" s="30" t="s">
        <v>166</v>
      </c>
      <c r="E1655" s="37" t="s">
        <v>166</v>
      </c>
      <c r="F1655" s="44" t="s">
        <v>166</v>
      </c>
      <c r="G1655" s="33" t="s">
        <v>166</v>
      </c>
      <c r="H1655" s="33" t="s">
        <v>166</v>
      </c>
      <c r="I1655" s="30"/>
      <c r="J1655" s="18" t="s">
        <v>166</v>
      </c>
      <c r="K1655" s="36" t="s">
        <v>166</v>
      </c>
      <c r="L1655" s="21"/>
    </row>
    <row r="1656" spans="1:12" x14ac:dyDescent="0.3">
      <c r="A1656" s="28" t="s">
        <v>166</v>
      </c>
      <c r="B1656" s="36" t="s">
        <v>166</v>
      </c>
      <c r="C1656" s="36" t="s">
        <v>1767</v>
      </c>
      <c r="D1656" s="30" t="s">
        <v>166</v>
      </c>
      <c r="E1656" s="37" t="s">
        <v>166</v>
      </c>
      <c r="F1656" s="44" t="s">
        <v>166</v>
      </c>
      <c r="G1656" s="33" t="s">
        <v>166</v>
      </c>
      <c r="H1656" s="33" t="s">
        <v>166</v>
      </c>
      <c r="I1656" s="30"/>
      <c r="J1656" s="18" t="s">
        <v>166</v>
      </c>
      <c r="K1656" s="36" t="s">
        <v>166</v>
      </c>
      <c r="L1656" s="21"/>
    </row>
    <row r="1657" spans="1:12" x14ac:dyDescent="0.3">
      <c r="A1657" s="28" t="s">
        <v>166</v>
      </c>
      <c r="B1657" s="36" t="s">
        <v>166</v>
      </c>
      <c r="C1657" s="36" t="s">
        <v>1767</v>
      </c>
      <c r="D1657" s="30" t="s">
        <v>166</v>
      </c>
      <c r="E1657" s="37" t="s">
        <v>166</v>
      </c>
      <c r="F1657" s="44" t="s">
        <v>166</v>
      </c>
      <c r="G1657" s="33" t="s">
        <v>166</v>
      </c>
      <c r="H1657" s="33" t="s">
        <v>166</v>
      </c>
      <c r="I1657" s="30"/>
      <c r="J1657" s="18" t="s">
        <v>166</v>
      </c>
      <c r="K1657" s="36" t="s">
        <v>166</v>
      </c>
      <c r="L1657" s="21"/>
    </row>
    <row r="1658" spans="1:12" x14ac:dyDescent="0.3">
      <c r="A1658" s="28" t="s">
        <v>166</v>
      </c>
      <c r="B1658" s="36" t="s">
        <v>166</v>
      </c>
      <c r="C1658" s="36" t="s">
        <v>1767</v>
      </c>
      <c r="D1658" s="30" t="s">
        <v>166</v>
      </c>
      <c r="E1658" s="37" t="s">
        <v>166</v>
      </c>
      <c r="F1658" s="44" t="s">
        <v>166</v>
      </c>
      <c r="G1658" s="33" t="s">
        <v>166</v>
      </c>
      <c r="H1658" s="33" t="s">
        <v>166</v>
      </c>
      <c r="I1658" s="30"/>
      <c r="J1658" s="18" t="s">
        <v>166</v>
      </c>
      <c r="K1658" s="36" t="s">
        <v>166</v>
      </c>
      <c r="L1658" s="21"/>
    </row>
    <row r="1659" spans="1:12" x14ac:dyDescent="0.3">
      <c r="A1659" s="28" t="s">
        <v>166</v>
      </c>
      <c r="B1659" s="36" t="s">
        <v>166</v>
      </c>
      <c r="C1659" s="36" t="s">
        <v>1767</v>
      </c>
      <c r="D1659" s="30" t="s">
        <v>166</v>
      </c>
      <c r="E1659" s="37" t="s">
        <v>166</v>
      </c>
      <c r="F1659" s="44" t="s">
        <v>166</v>
      </c>
      <c r="G1659" s="33" t="s">
        <v>166</v>
      </c>
      <c r="H1659" s="33" t="s">
        <v>166</v>
      </c>
      <c r="I1659" s="30"/>
      <c r="J1659" s="18" t="s">
        <v>166</v>
      </c>
      <c r="K1659" s="36" t="s">
        <v>166</v>
      </c>
      <c r="L1659" s="21"/>
    </row>
    <row r="1660" spans="1:12" x14ac:dyDescent="0.3">
      <c r="A1660" s="28" t="s">
        <v>166</v>
      </c>
      <c r="B1660" s="36" t="s">
        <v>166</v>
      </c>
      <c r="C1660" s="36" t="s">
        <v>1767</v>
      </c>
      <c r="D1660" s="30" t="s">
        <v>166</v>
      </c>
      <c r="E1660" s="37" t="s">
        <v>166</v>
      </c>
      <c r="F1660" s="44" t="s">
        <v>166</v>
      </c>
      <c r="G1660" s="33" t="s">
        <v>166</v>
      </c>
      <c r="H1660" s="33" t="s">
        <v>166</v>
      </c>
      <c r="I1660" s="30"/>
      <c r="J1660" s="18" t="s">
        <v>166</v>
      </c>
      <c r="K1660" s="36" t="s">
        <v>166</v>
      </c>
      <c r="L1660" s="21"/>
    </row>
    <row r="1661" spans="1:12" x14ac:dyDescent="0.3">
      <c r="A1661" s="28" t="s">
        <v>166</v>
      </c>
      <c r="B1661" s="36" t="s">
        <v>166</v>
      </c>
      <c r="C1661" s="36" t="s">
        <v>1767</v>
      </c>
      <c r="D1661" s="30" t="s">
        <v>166</v>
      </c>
      <c r="E1661" s="37" t="s">
        <v>166</v>
      </c>
      <c r="F1661" s="44" t="s">
        <v>166</v>
      </c>
      <c r="G1661" s="33" t="s">
        <v>166</v>
      </c>
      <c r="H1661" s="33" t="s">
        <v>166</v>
      </c>
      <c r="I1661" s="30"/>
      <c r="J1661" s="18" t="s">
        <v>166</v>
      </c>
      <c r="K1661" s="36" t="s">
        <v>166</v>
      </c>
      <c r="L1661" s="21"/>
    </row>
    <row r="1662" spans="1:12" x14ac:dyDescent="0.3">
      <c r="A1662" s="28" t="s">
        <v>166</v>
      </c>
      <c r="B1662" s="36" t="s">
        <v>166</v>
      </c>
      <c r="C1662" s="36" t="s">
        <v>1767</v>
      </c>
      <c r="D1662" s="30" t="s">
        <v>166</v>
      </c>
      <c r="E1662" s="37" t="s">
        <v>166</v>
      </c>
      <c r="F1662" s="44" t="s">
        <v>166</v>
      </c>
      <c r="G1662" s="33" t="s">
        <v>166</v>
      </c>
      <c r="H1662" s="33" t="s">
        <v>166</v>
      </c>
      <c r="I1662" s="30"/>
      <c r="J1662" s="18" t="s">
        <v>166</v>
      </c>
      <c r="K1662" s="36" t="s">
        <v>166</v>
      </c>
      <c r="L1662" s="21"/>
    </row>
    <row r="1663" spans="1:12" x14ac:dyDescent="0.3">
      <c r="A1663" s="28" t="s">
        <v>166</v>
      </c>
      <c r="B1663" s="36" t="s">
        <v>166</v>
      </c>
      <c r="C1663" s="36" t="s">
        <v>1767</v>
      </c>
      <c r="D1663" s="30" t="s">
        <v>166</v>
      </c>
      <c r="E1663" s="37" t="s">
        <v>166</v>
      </c>
      <c r="F1663" s="44" t="s">
        <v>166</v>
      </c>
      <c r="G1663" s="33" t="s">
        <v>166</v>
      </c>
      <c r="H1663" s="33" t="s">
        <v>166</v>
      </c>
      <c r="I1663" s="30"/>
      <c r="J1663" s="18" t="s">
        <v>166</v>
      </c>
      <c r="K1663" s="36" t="s">
        <v>166</v>
      </c>
      <c r="L1663" s="21"/>
    </row>
    <row r="1664" spans="1:12" x14ac:dyDescent="0.3">
      <c r="A1664" s="28" t="s">
        <v>166</v>
      </c>
      <c r="B1664" s="36" t="s">
        <v>166</v>
      </c>
      <c r="C1664" s="36" t="s">
        <v>1767</v>
      </c>
      <c r="D1664" s="30" t="s">
        <v>166</v>
      </c>
      <c r="E1664" s="37" t="s">
        <v>166</v>
      </c>
      <c r="F1664" s="44" t="s">
        <v>166</v>
      </c>
      <c r="G1664" s="33" t="s">
        <v>166</v>
      </c>
      <c r="H1664" s="33" t="s">
        <v>166</v>
      </c>
      <c r="I1664" s="30"/>
      <c r="J1664" s="18" t="s">
        <v>166</v>
      </c>
      <c r="K1664" s="36" t="s">
        <v>166</v>
      </c>
      <c r="L1664" s="21"/>
    </row>
    <row r="1665" spans="1:12" x14ac:dyDescent="0.3">
      <c r="A1665" s="28" t="s">
        <v>166</v>
      </c>
      <c r="B1665" s="36" t="s">
        <v>166</v>
      </c>
      <c r="C1665" s="36" t="s">
        <v>1767</v>
      </c>
      <c r="D1665" s="30" t="s">
        <v>166</v>
      </c>
      <c r="E1665" s="37" t="s">
        <v>166</v>
      </c>
      <c r="F1665" s="44" t="s">
        <v>166</v>
      </c>
      <c r="G1665" s="33" t="s">
        <v>166</v>
      </c>
      <c r="H1665" s="33" t="s">
        <v>166</v>
      </c>
      <c r="I1665" s="30"/>
      <c r="J1665" s="18" t="s">
        <v>166</v>
      </c>
      <c r="K1665" s="36" t="s">
        <v>166</v>
      </c>
      <c r="L1665" s="21"/>
    </row>
    <row r="1666" spans="1:12" x14ac:dyDescent="0.3">
      <c r="A1666" s="28" t="s">
        <v>166</v>
      </c>
      <c r="B1666" s="36" t="s">
        <v>166</v>
      </c>
      <c r="C1666" s="36" t="s">
        <v>1767</v>
      </c>
      <c r="D1666" s="30" t="s">
        <v>166</v>
      </c>
      <c r="E1666" s="37" t="s">
        <v>166</v>
      </c>
      <c r="F1666" s="44" t="s">
        <v>166</v>
      </c>
      <c r="G1666" s="33" t="s">
        <v>166</v>
      </c>
      <c r="H1666" s="33" t="s">
        <v>166</v>
      </c>
      <c r="I1666" s="30"/>
      <c r="J1666" s="18" t="s">
        <v>166</v>
      </c>
      <c r="K1666" s="36" t="s">
        <v>166</v>
      </c>
      <c r="L1666" s="21"/>
    </row>
    <row r="1667" spans="1:12" x14ac:dyDescent="0.3">
      <c r="A1667" s="28" t="s">
        <v>166</v>
      </c>
      <c r="B1667" s="36" t="s">
        <v>166</v>
      </c>
      <c r="C1667" s="36" t="s">
        <v>1767</v>
      </c>
      <c r="D1667" s="30" t="s">
        <v>166</v>
      </c>
      <c r="E1667" s="37" t="s">
        <v>166</v>
      </c>
      <c r="F1667" s="44" t="s">
        <v>166</v>
      </c>
      <c r="G1667" s="33" t="s">
        <v>166</v>
      </c>
      <c r="H1667" s="33" t="s">
        <v>166</v>
      </c>
      <c r="I1667" s="30"/>
      <c r="J1667" s="18" t="s">
        <v>166</v>
      </c>
      <c r="K1667" s="36" t="s">
        <v>166</v>
      </c>
      <c r="L1667" s="21"/>
    </row>
    <row r="1668" spans="1:12" x14ac:dyDescent="0.3">
      <c r="A1668" s="28" t="s">
        <v>166</v>
      </c>
      <c r="B1668" s="36" t="s">
        <v>166</v>
      </c>
      <c r="C1668" s="36" t="s">
        <v>1767</v>
      </c>
      <c r="D1668" s="30" t="s">
        <v>166</v>
      </c>
      <c r="E1668" s="37" t="s">
        <v>166</v>
      </c>
      <c r="F1668" s="44" t="s">
        <v>166</v>
      </c>
      <c r="G1668" s="33" t="s">
        <v>166</v>
      </c>
      <c r="H1668" s="33" t="s">
        <v>166</v>
      </c>
      <c r="I1668" s="30"/>
      <c r="J1668" s="18" t="s">
        <v>166</v>
      </c>
      <c r="K1668" s="36" t="s">
        <v>166</v>
      </c>
      <c r="L1668" s="21"/>
    </row>
    <row r="1669" spans="1:12" x14ac:dyDescent="0.3">
      <c r="A1669" s="28" t="s">
        <v>166</v>
      </c>
      <c r="B1669" s="36" t="s">
        <v>166</v>
      </c>
      <c r="C1669" s="36" t="s">
        <v>1767</v>
      </c>
      <c r="D1669" s="30" t="s">
        <v>166</v>
      </c>
      <c r="E1669" s="37" t="s">
        <v>166</v>
      </c>
      <c r="F1669" s="44" t="s">
        <v>166</v>
      </c>
      <c r="G1669" s="33" t="s">
        <v>166</v>
      </c>
      <c r="H1669" s="33" t="s">
        <v>166</v>
      </c>
      <c r="I1669" s="30"/>
      <c r="J1669" s="18" t="s">
        <v>166</v>
      </c>
      <c r="K1669" s="36" t="s">
        <v>166</v>
      </c>
      <c r="L1669" s="21"/>
    </row>
    <row r="1670" spans="1:12" x14ac:dyDescent="0.3">
      <c r="A1670" s="28" t="s">
        <v>166</v>
      </c>
      <c r="B1670" s="36" t="s">
        <v>166</v>
      </c>
      <c r="C1670" s="36" t="s">
        <v>1767</v>
      </c>
      <c r="D1670" s="30" t="s">
        <v>166</v>
      </c>
      <c r="E1670" s="37" t="s">
        <v>166</v>
      </c>
      <c r="F1670" s="44" t="s">
        <v>166</v>
      </c>
      <c r="G1670" s="33" t="s">
        <v>166</v>
      </c>
      <c r="H1670" s="33" t="s">
        <v>166</v>
      </c>
      <c r="I1670" s="30"/>
      <c r="J1670" s="18" t="s">
        <v>166</v>
      </c>
      <c r="K1670" s="36" t="s">
        <v>166</v>
      </c>
      <c r="L1670" s="21"/>
    </row>
    <row r="1671" spans="1:12" x14ac:dyDescent="0.3">
      <c r="A1671" s="28" t="s">
        <v>166</v>
      </c>
      <c r="B1671" s="36" t="s">
        <v>166</v>
      </c>
      <c r="C1671" s="36" t="s">
        <v>1767</v>
      </c>
      <c r="D1671" s="30" t="s">
        <v>166</v>
      </c>
      <c r="E1671" s="37" t="s">
        <v>166</v>
      </c>
      <c r="F1671" s="44" t="s">
        <v>166</v>
      </c>
      <c r="G1671" s="33" t="s">
        <v>166</v>
      </c>
      <c r="H1671" s="33" t="s">
        <v>166</v>
      </c>
      <c r="I1671" s="30"/>
      <c r="J1671" s="18" t="s">
        <v>166</v>
      </c>
      <c r="K1671" s="36" t="s">
        <v>166</v>
      </c>
      <c r="L1671" s="21"/>
    </row>
    <row r="1672" spans="1:12" x14ac:dyDescent="0.3">
      <c r="A1672" s="28" t="s">
        <v>166</v>
      </c>
      <c r="B1672" s="36" t="s">
        <v>166</v>
      </c>
      <c r="C1672" s="36" t="s">
        <v>1767</v>
      </c>
      <c r="D1672" s="30" t="s">
        <v>166</v>
      </c>
      <c r="E1672" s="37" t="s">
        <v>166</v>
      </c>
      <c r="F1672" s="44" t="s">
        <v>166</v>
      </c>
      <c r="G1672" s="33" t="s">
        <v>166</v>
      </c>
      <c r="H1672" s="33" t="s">
        <v>166</v>
      </c>
      <c r="I1672" s="30"/>
      <c r="J1672" s="18" t="s">
        <v>166</v>
      </c>
      <c r="K1672" s="36" t="s">
        <v>166</v>
      </c>
      <c r="L1672" s="21"/>
    </row>
    <row r="1673" spans="1:12" x14ac:dyDescent="0.3">
      <c r="A1673" s="28" t="s">
        <v>166</v>
      </c>
      <c r="B1673" s="36" t="s">
        <v>166</v>
      </c>
      <c r="C1673" s="36" t="s">
        <v>1767</v>
      </c>
      <c r="D1673" s="30" t="s">
        <v>166</v>
      </c>
      <c r="E1673" s="37" t="s">
        <v>166</v>
      </c>
      <c r="F1673" s="44" t="s">
        <v>166</v>
      </c>
      <c r="G1673" s="33" t="s">
        <v>166</v>
      </c>
      <c r="H1673" s="33" t="s">
        <v>166</v>
      </c>
      <c r="I1673" s="30"/>
      <c r="J1673" s="18" t="s">
        <v>166</v>
      </c>
      <c r="K1673" s="36" t="s">
        <v>166</v>
      </c>
      <c r="L1673" s="21"/>
    </row>
    <row r="1674" spans="1:12" x14ac:dyDescent="0.3">
      <c r="A1674" s="28" t="s">
        <v>166</v>
      </c>
      <c r="B1674" s="36" t="s">
        <v>166</v>
      </c>
      <c r="C1674" s="36" t="s">
        <v>1767</v>
      </c>
      <c r="D1674" s="30" t="s">
        <v>166</v>
      </c>
      <c r="E1674" s="37" t="s">
        <v>166</v>
      </c>
      <c r="F1674" s="44" t="s">
        <v>166</v>
      </c>
      <c r="G1674" s="33" t="s">
        <v>166</v>
      </c>
      <c r="H1674" s="33" t="s">
        <v>166</v>
      </c>
      <c r="I1674" s="30"/>
      <c r="J1674" s="18" t="s">
        <v>166</v>
      </c>
      <c r="K1674" s="36" t="s">
        <v>166</v>
      </c>
      <c r="L1674" s="21"/>
    </row>
    <row r="1675" spans="1:12" x14ac:dyDescent="0.3">
      <c r="A1675" s="28" t="s">
        <v>166</v>
      </c>
      <c r="B1675" s="36" t="s">
        <v>166</v>
      </c>
      <c r="C1675" s="36" t="s">
        <v>1767</v>
      </c>
      <c r="D1675" s="30" t="s">
        <v>166</v>
      </c>
      <c r="E1675" s="37" t="s">
        <v>166</v>
      </c>
      <c r="F1675" s="44" t="s">
        <v>166</v>
      </c>
      <c r="G1675" s="33" t="s">
        <v>166</v>
      </c>
      <c r="H1675" s="33" t="s">
        <v>166</v>
      </c>
      <c r="I1675" s="30"/>
      <c r="J1675" s="18" t="s">
        <v>166</v>
      </c>
      <c r="K1675" s="36" t="s">
        <v>166</v>
      </c>
      <c r="L1675" s="21"/>
    </row>
    <row r="1676" spans="1:12" x14ac:dyDescent="0.3">
      <c r="A1676" s="28" t="s">
        <v>166</v>
      </c>
      <c r="B1676" s="36" t="s">
        <v>166</v>
      </c>
      <c r="C1676" s="36" t="s">
        <v>1767</v>
      </c>
      <c r="D1676" s="30" t="s">
        <v>166</v>
      </c>
      <c r="E1676" s="37" t="s">
        <v>166</v>
      </c>
      <c r="F1676" s="44" t="s">
        <v>166</v>
      </c>
      <c r="G1676" s="33" t="s">
        <v>166</v>
      </c>
      <c r="H1676" s="33" t="s">
        <v>166</v>
      </c>
      <c r="I1676" s="30"/>
      <c r="J1676" s="18" t="s">
        <v>166</v>
      </c>
      <c r="K1676" s="36" t="s">
        <v>166</v>
      </c>
      <c r="L1676" s="21"/>
    </row>
    <row r="1677" spans="1:12" x14ac:dyDescent="0.3">
      <c r="A1677" s="28" t="s">
        <v>166</v>
      </c>
      <c r="B1677" s="36" t="s">
        <v>166</v>
      </c>
      <c r="C1677" s="36" t="s">
        <v>1767</v>
      </c>
      <c r="D1677" s="30" t="s">
        <v>166</v>
      </c>
      <c r="E1677" s="37" t="s">
        <v>166</v>
      </c>
      <c r="F1677" s="44" t="s">
        <v>166</v>
      </c>
      <c r="G1677" s="33" t="s">
        <v>166</v>
      </c>
      <c r="H1677" s="33" t="s">
        <v>166</v>
      </c>
      <c r="I1677" s="30"/>
      <c r="J1677" s="18" t="s">
        <v>166</v>
      </c>
      <c r="K1677" s="36" t="s">
        <v>166</v>
      </c>
      <c r="L1677" s="21"/>
    </row>
    <row r="1678" spans="1:12" x14ac:dyDescent="0.3">
      <c r="A1678" s="28" t="s">
        <v>166</v>
      </c>
      <c r="B1678" s="36" t="s">
        <v>166</v>
      </c>
      <c r="C1678" s="36" t="s">
        <v>1767</v>
      </c>
      <c r="D1678" s="30" t="s">
        <v>166</v>
      </c>
      <c r="E1678" s="37" t="s">
        <v>166</v>
      </c>
      <c r="F1678" s="44" t="s">
        <v>166</v>
      </c>
      <c r="G1678" s="33" t="s">
        <v>166</v>
      </c>
      <c r="H1678" s="33" t="s">
        <v>166</v>
      </c>
      <c r="I1678" s="30"/>
      <c r="J1678" s="18" t="s">
        <v>166</v>
      </c>
      <c r="K1678" s="36" t="s">
        <v>166</v>
      </c>
      <c r="L1678" s="21"/>
    </row>
    <row r="1679" spans="1:12" x14ac:dyDescent="0.3">
      <c r="A1679" s="28" t="s">
        <v>166</v>
      </c>
      <c r="B1679" s="36" t="s">
        <v>166</v>
      </c>
      <c r="C1679" s="36" t="s">
        <v>1767</v>
      </c>
      <c r="D1679" s="30" t="s">
        <v>166</v>
      </c>
      <c r="E1679" s="37" t="s">
        <v>166</v>
      </c>
      <c r="F1679" s="44" t="s">
        <v>166</v>
      </c>
      <c r="G1679" s="33" t="s">
        <v>166</v>
      </c>
      <c r="H1679" s="33" t="s">
        <v>166</v>
      </c>
      <c r="I1679" s="30"/>
      <c r="J1679" s="18" t="s">
        <v>166</v>
      </c>
      <c r="K1679" s="36" t="s">
        <v>166</v>
      </c>
      <c r="L1679" s="21"/>
    </row>
    <row r="1680" spans="1:12" x14ac:dyDescent="0.3">
      <c r="A1680" s="28" t="s">
        <v>166</v>
      </c>
      <c r="B1680" s="36" t="s">
        <v>166</v>
      </c>
      <c r="C1680" s="36" t="s">
        <v>1767</v>
      </c>
      <c r="D1680" s="30" t="s">
        <v>166</v>
      </c>
      <c r="E1680" s="37" t="s">
        <v>166</v>
      </c>
      <c r="F1680" s="44" t="s">
        <v>166</v>
      </c>
      <c r="G1680" s="33" t="s">
        <v>166</v>
      </c>
      <c r="H1680" s="33" t="s">
        <v>166</v>
      </c>
      <c r="I1680" s="30"/>
      <c r="J1680" s="18" t="s">
        <v>166</v>
      </c>
      <c r="K1680" s="36" t="s">
        <v>166</v>
      </c>
      <c r="L1680" s="21"/>
    </row>
    <row r="1681" spans="1:12" x14ac:dyDescent="0.3">
      <c r="A1681" s="28" t="s">
        <v>166</v>
      </c>
      <c r="B1681" s="36" t="s">
        <v>166</v>
      </c>
      <c r="C1681" s="36" t="s">
        <v>1767</v>
      </c>
      <c r="D1681" s="30" t="s">
        <v>166</v>
      </c>
      <c r="E1681" s="37" t="s">
        <v>166</v>
      </c>
      <c r="F1681" s="44" t="s">
        <v>166</v>
      </c>
      <c r="G1681" s="33" t="s">
        <v>166</v>
      </c>
      <c r="H1681" s="33" t="s">
        <v>166</v>
      </c>
      <c r="I1681" s="30"/>
      <c r="J1681" s="18" t="s">
        <v>166</v>
      </c>
      <c r="K1681" s="36" t="s">
        <v>166</v>
      </c>
      <c r="L1681" s="21"/>
    </row>
    <row r="1682" spans="1:12" x14ac:dyDescent="0.3">
      <c r="A1682" s="28" t="s">
        <v>166</v>
      </c>
      <c r="B1682" s="36" t="s">
        <v>166</v>
      </c>
      <c r="C1682" s="36" t="s">
        <v>1767</v>
      </c>
      <c r="D1682" s="30" t="s">
        <v>166</v>
      </c>
      <c r="E1682" s="37" t="s">
        <v>166</v>
      </c>
      <c r="F1682" s="44" t="s">
        <v>166</v>
      </c>
      <c r="G1682" s="33" t="s">
        <v>166</v>
      </c>
      <c r="H1682" s="33" t="s">
        <v>166</v>
      </c>
      <c r="I1682" s="30"/>
      <c r="J1682" s="18" t="s">
        <v>166</v>
      </c>
      <c r="K1682" s="36" t="s">
        <v>166</v>
      </c>
      <c r="L1682" s="21"/>
    </row>
    <row r="1683" spans="1:12" x14ac:dyDescent="0.3">
      <c r="A1683" s="28" t="s">
        <v>166</v>
      </c>
      <c r="B1683" s="36" t="s">
        <v>166</v>
      </c>
      <c r="C1683" s="36" t="s">
        <v>1767</v>
      </c>
      <c r="D1683" s="30" t="s">
        <v>166</v>
      </c>
      <c r="E1683" s="37" t="s">
        <v>166</v>
      </c>
      <c r="F1683" s="44" t="s">
        <v>166</v>
      </c>
      <c r="G1683" s="33" t="s">
        <v>166</v>
      </c>
      <c r="H1683" s="33" t="s">
        <v>166</v>
      </c>
      <c r="I1683" s="30"/>
      <c r="J1683" s="18" t="s">
        <v>166</v>
      </c>
      <c r="K1683" s="36" t="s">
        <v>166</v>
      </c>
      <c r="L1683" s="21"/>
    </row>
    <row r="1684" spans="1:12" x14ac:dyDescent="0.3">
      <c r="A1684" s="28" t="s">
        <v>166</v>
      </c>
      <c r="B1684" s="36" t="s">
        <v>166</v>
      </c>
      <c r="C1684" s="36" t="s">
        <v>1767</v>
      </c>
      <c r="D1684" s="30" t="s">
        <v>166</v>
      </c>
      <c r="E1684" s="37" t="s">
        <v>166</v>
      </c>
      <c r="F1684" s="44" t="s">
        <v>166</v>
      </c>
      <c r="G1684" s="33" t="s">
        <v>166</v>
      </c>
      <c r="H1684" s="33" t="s">
        <v>166</v>
      </c>
      <c r="I1684" s="30"/>
      <c r="J1684" s="18" t="s">
        <v>166</v>
      </c>
      <c r="K1684" s="36" t="s">
        <v>166</v>
      </c>
      <c r="L1684" s="21"/>
    </row>
    <row r="1685" spans="1:12" x14ac:dyDescent="0.3">
      <c r="A1685" s="28" t="s">
        <v>166</v>
      </c>
      <c r="B1685" s="36" t="s">
        <v>166</v>
      </c>
      <c r="C1685" s="36" t="s">
        <v>1767</v>
      </c>
      <c r="D1685" s="30" t="s">
        <v>166</v>
      </c>
      <c r="E1685" s="37" t="s">
        <v>166</v>
      </c>
      <c r="F1685" s="44" t="s">
        <v>166</v>
      </c>
      <c r="G1685" s="33" t="s">
        <v>166</v>
      </c>
      <c r="H1685" s="33" t="s">
        <v>166</v>
      </c>
      <c r="I1685" s="30"/>
      <c r="J1685" s="18" t="s">
        <v>166</v>
      </c>
      <c r="K1685" s="36" t="s">
        <v>166</v>
      </c>
      <c r="L1685" s="21"/>
    </row>
    <row r="1686" spans="1:12" x14ac:dyDescent="0.3">
      <c r="A1686" s="28" t="s">
        <v>166</v>
      </c>
      <c r="B1686" s="36" t="s">
        <v>166</v>
      </c>
      <c r="C1686" s="36" t="s">
        <v>1767</v>
      </c>
      <c r="D1686" s="30" t="s">
        <v>166</v>
      </c>
      <c r="E1686" s="37" t="s">
        <v>166</v>
      </c>
      <c r="F1686" s="44" t="s">
        <v>166</v>
      </c>
      <c r="G1686" s="33" t="s">
        <v>166</v>
      </c>
      <c r="H1686" s="33" t="s">
        <v>166</v>
      </c>
      <c r="I1686" s="30"/>
      <c r="J1686" s="18" t="s">
        <v>166</v>
      </c>
      <c r="K1686" s="36" t="s">
        <v>166</v>
      </c>
      <c r="L1686" s="21"/>
    </row>
    <row r="1687" spans="1:12" x14ac:dyDescent="0.3">
      <c r="A1687" s="28" t="s">
        <v>166</v>
      </c>
      <c r="B1687" s="36" t="s">
        <v>166</v>
      </c>
      <c r="C1687" s="36" t="s">
        <v>1767</v>
      </c>
      <c r="D1687" s="30" t="s">
        <v>166</v>
      </c>
      <c r="E1687" s="37" t="s">
        <v>166</v>
      </c>
      <c r="F1687" s="44" t="s">
        <v>166</v>
      </c>
      <c r="G1687" s="33" t="s">
        <v>166</v>
      </c>
      <c r="H1687" s="33" t="s">
        <v>166</v>
      </c>
      <c r="I1687" s="30"/>
      <c r="J1687" s="18" t="s">
        <v>166</v>
      </c>
      <c r="K1687" s="36" t="s">
        <v>166</v>
      </c>
      <c r="L1687" s="21"/>
    </row>
    <row r="1688" spans="1:12" x14ac:dyDescent="0.3">
      <c r="A1688" s="28" t="s">
        <v>166</v>
      </c>
      <c r="B1688" s="36" t="s">
        <v>166</v>
      </c>
      <c r="C1688" s="36" t="s">
        <v>1767</v>
      </c>
      <c r="D1688" s="30" t="s">
        <v>166</v>
      </c>
      <c r="E1688" s="37" t="s">
        <v>166</v>
      </c>
      <c r="F1688" s="44" t="s">
        <v>166</v>
      </c>
      <c r="G1688" s="33" t="s">
        <v>166</v>
      </c>
      <c r="H1688" s="33" t="s">
        <v>166</v>
      </c>
      <c r="I1688" s="30"/>
      <c r="J1688" s="18" t="s">
        <v>166</v>
      </c>
      <c r="K1688" s="36" t="s">
        <v>166</v>
      </c>
      <c r="L1688" s="21"/>
    </row>
    <row r="1689" spans="1:12" x14ac:dyDescent="0.3">
      <c r="A1689" s="28" t="s">
        <v>166</v>
      </c>
      <c r="B1689" s="36" t="s">
        <v>166</v>
      </c>
      <c r="C1689" s="36" t="s">
        <v>1767</v>
      </c>
      <c r="D1689" s="30" t="s">
        <v>166</v>
      </c>
      <c r="E1689" s="37" t="s">
        <v>166</v>
      </c>
      <c r="F1689" s="44" t="s">
        <v>166</v>
      </c>
      <c r="G1689" s="33" t="s">
        <v>166</v>
      </c>
      <c r="H1689" s="33" t="s">
        <v>166</v>
      </c>
      <c r="I1689" s="30"/>
      <c r="J1689" s="18" t="s">
        <v>166</v>
      </c>
      <c r="K1689" s="36" t="s">
        <v>166</v>
      </c>
      <c r="L1689" s="21"/>
    </row>
    <row r="1690" spans="1:12" x14ac:dyDescent="0.3">
      <c r="A1690" s="28" t="s">
        <v>166</v>
      </c>
      <c r="B1690" s="36" t="s">
        <v>166</v>
      </c>
      <c r="C1690" s="36" t="s">
        <v>1767</v>
      </c>
      <c r="D1690" s="30" t="s">
        <v>166</v>
      </c>
      <c r="E1690" s="37" t="s">
        <v>166</v>
      </c>
      <c r="F1690" s="44" t="s">
        <v>166</v>
      </c>
      <c r="G1690" s="33" t="s">
        <v>166</v>
      </c>
      <c r="H1690" s="33" t="s">
        <v>166</v>
      </c>
      <c r="I1690" s="30"/>
      <c r="J1690" s="18" t="s">
        <v>166</v>
      </c>
      <c r="K1690" s="36" t="s">
        <v>166</v>
      </c>
      <c r="L1690" s="21"/>
    </row>
    <row r="1691" spans="1:12" x14ac:dyDescent="0.3">
      <c r="A1691" s="28" t="s">
        <v>166</v>
      </c>
      <c r="B1691" s="36" t="s">
        <v>166</v>
      </c>
      <c r="C1691" s="36" t="s">
        <v>1767</v>
      </c>
      <c r="D1691" s="30" t="s">
        <v>166</v>
      </c>
      <c r="E1691" s="37" t="s">
        <v>166</v>
      </c>
      <c r="F1691" s="44" t="s">
        <v>166</v>
      </c>
      <c r="G1691" s="33" t="s">
        <v>166</v>
      </c>
      <c r="H1691" s="33" t="s">
        <v>166</v>
      </c>
      <c r="I1691" s="30"/>
      <c r="J1691" s="18" t="s">
        <v>166</v>
      </c>
      <c r="K1691" s="36" t="s">
        <v>166</v>
      </c>
      <c r="L1691" s="21"/>
    </row>
    <row r="1692" spans="1:12" x14ac:dyDescent="0.3">
      <c r="A1692" s="28" t="s">
        <v>166</v>
      </c>
      <c r="B1692" s="36" t="s">
        <v>166</v>
      </c>
      <c r="C1692" s="36" t="s">
        <v>1767</v>
      </c>
      <c r="D1692" s="30" t="s">
        <v>166</v>
      </c>
      <c r="E1692" s="37" t="s">
        <v>166</v>
      </c>
      <c r="F1692" s="44" t="s">
        <v>166</v>
      </c>
      <c r="G1692" s="33" t="s">
        <v>166</v>
      </c>
      <c r="H1692" s="33" t="s">
        <v>166</v>
      </c>
      <c r="I1692" s="30"/>
      <c r="J1692" s="18" t="s">
        <v>166</v>
      </c>
      <c r="K1692" s="36" t="s">
        <v>166</v>
      </c>
      <c r="L1692" s="21"/>
    </row>
    <row r="1693" spans="1:12" x14ac:dyDescent="0.3">
      <c r="A1693" s="28" t="s">
        <v>166</v>
      </c>
      <c r="B1693" s="36" t="s">
        <v>166</v>
      </c>
      <c r="C1693" s="36" t="s">
        <v>1767</v>
      </c>
      <c r="D1693" s="30" t="s">
        <v>166</v>
      </c>
      <c r="E1693" s="37" t="s">
        <v>166</v>
      </c>
      <c r="F1693" s="44" t="s">
        <v>166</v>
      </c>
      <c r="G1693" s="33" t="s">
        <v>166</v>
      </c>
      <c r="H1693" s="33" t="s">
        <v>166</v>
      </c>
      <c r="I1693" s="30"/>
      <c r="J1693" s="18" t="s">
        <v>166</v>
      </c>
      <c r="K1693" s="36" t="s">
        <v>166</v>
      </c>
      <c r="L1693" s="21"/>
    </row>
    <row r="1694" spans="1:12" x14ac:dyDescent="0.3">
      <c r="A1694" s="28" t="s">
        <v>166</v>
      </c>
      <c r="B1694" s="36" t="s">
        <v>166</v>
      </c>
      <c r="C1694" s="36" t="s">
        <v>1767</v>
      </c>
      <c r="D1694" s="30" t="s">
        <v>166</v>
      </c>
      <c r="E1694" s="37" t="s">
        <v>166</v>
      </c>
      <c r="F1694" s="44" t="s">
        <v>166</v>
      </c>
      <c r="G1694" s="33" t="s">
        <v>166</v>
      </c>
      <c r="H1694" s="33" t="s">
        <v>166</v>
      </c>
      <c r="I1694" s="30"/>
      <c r="J1694" s="18" t="s">
        <v>166</v>
      </c>
      <c r="K1694" s="36" t="s">
        <v>166</v>
      </c>
      <c r="L1694" s="21"/>
    </row>
    <row r="1695" spans="1:12" x14ac:dyDescent="0.3">
      <c r="A1695" s="28" t="s">
        <v>166</v>
      </c>
      <c r="B1695" s="36" t="s">
        <v>166</v>
      </c>
      <c r="C1695" s="36" t="s">
        <v>1767</v>
      </c>
      <c r="D1695" s="30" t="s">
        <v>166</v>
      </c>
      <c r="E1695" s="37" t="s">
        <v>166</v>
      </c>
      <c r="F1695" s="44" t="s">
        <v>166</v>
      </c>
      <c r="G1695" s="33" t="s">
        <v>166</v>
      </c>
      <c r="H1695" s="33" t="s">
        <v>166</v>
      </c>
      <c r="I1695" s="30"/>
      <c r="J1695" s="18" t="s">
        <v>166</v>
      </c>
      <c r="K1695" s="36" t="s">
        <v>166</v>
      </c>
      <c r="L1695" s="21"/>
    </row>
    <row r="1696" spans="1:12" x14ac:dyDescent="0.3">
      <c r="A1696" s="28" t="s">
        <v>166</v>
      </c>
      <c r="B1696" s="36" t="s">
        <v>166</v>
      </c>
      <c r="C1696" s="36" t="s">
        <v>1767</v>
      </c>
      <c r="D1696" s="30" t="s">
        <v>166</v>
      </c>
      <c r="E1696" s="37" t="s">
        <v>166</v>
      </c>
      <c r="F1696" s="44" t="s">
        <v>166</v>
      </c>
      <c r="G1696" s="33" t="s">
        <v>166</v>
      </c>
      <c r="H1696" s="33" t="s">
        <v>166</v>
      </c>
      <c r="I1696" s="30"/>
      <c r="J1696" s="18" t="s">
        <v>166</v>
      </c>
      <c r="K1696" s="36" t="s">
        <v>166</v>
      </c>
      <c r="L1696" s="21"/>
    </row>
    <row r="1697" spans="1:12" x14ac:dyDescent="0.3">
      <c r="A1697" s="28" t="s">
        <v>166</v>
      </c>
      <c r="B1697" s="36" t="s">
        <v>166</v>
      </c>
      <c r="C1697" s="36" t="s">
        <v>1767</v>
      </c>
      <c r="D1697" s="30" t="s">
        <v>166</v>
      </c>
      <c r="E1697" s="37" t="s">
        <v>166</v>
      </c>
      <c r="F1697" s="44" t="s">
        <v>166</v>
      </c>
      <c r="G1697" s="33" t="s">
        <v>166</v>
      </c>
      <c r="H1697" s="33" t="s">
        <v>166</v>
      </c>
      <c r="I1697" s="30"/>
      <c r="J1697" s="18" t="s">
        <v>166</v>
      </c>
      <c r="K1697" s="36" t="s">
        <v>166</v>
      </c>
      <c r="L1697" s="21"/>
    </row>
    <row r="1698" spans="1:12" x14ac:dyDescent="0.3">
      <c r="A1698" s="28" t="s">
        <v>166</v>
      </c>
      <c r="B1698" s="36" t="s">
        <v>166</v>
      </c>
      <c r="C1698" s="36" t="s">
        <v>1767</v>
      </c>
      <c r="D1698" s="30" t="s">
        <v>166</v>
      </c>
      <c r="E1698" s="37" t="s">
        <v>166</v>
      </c>
      <c r="F1698" s="44" t="s">
        <v>166</v>
      </c>
      <c r="G1698" s="33" t="s">
        <v>166</v>
      </c>
      <c r="H1698" s="33" t="s">
        <v>166</v>
      </c>
      <c r="I1698" s="30"/>
      <c r="J1698" s="18" t="s">
        <v>166</v>
      </c>
      <c r="K1698" s="36" t="s">
        <v>166</v>
      </c>
      <c r="L1698" s="21"/>
    </row>
    <row r="1699" spans="1:12" x14ac:dyDescent="0.3">
      <c r="A1699" s="28" t="s">
        <v>166</v>
      </c>
      <c r="B1699" s="36" t="s">
        <v>166</v>
      </c>
      <c r="C1699" s="36" t="s">
        <v>1767</v>
      </c>
      <c r="D1699" s="30" t="s">
        <v>166</v>
      </c>
      <c r="E1699" s="37" t="s">
        <v>166</v>
      </c>
      <c r="F1699" s="44" t="s">
        <v>166</v>
      </c>
      <c r="G1699" s="33" t="s">
        <v>166</v>
      </c>
      <c r="H1699" s="33" t="s">
        <v>166</v>
      </c>
      <c r="I1699" s="30"/>
      <c r="J1699" s="18" t="s">
        <v>166</v>
      </c>
      <c r="K1699" s="36" t="s">
        <v>166</v>
      </c>
      <c r="L1699" s="21"/>
    </row>
    <row r="1700" spans="1:12" x14ac:dyDescent="0.3">
      <c r="A1700" s="28" t="s">
        <v>166</v>
      </c>
      <c r="B1700" s="36" t="s">
        <v>166</v>
      </c>
      <c r="C1700" s="36" t="s">
        <v>1767</v>
      </c>
      <c r="D1700" s="30" t="s">
        <v>166</v>
      </c>
      <c r="E1700" s="37" t="s">
        <v>166</v>
      </c>
      <c r="F1700" s="44" t="s">
        <v>166</v>
      </c>
      <c r="G1700" s="33" t="s">
        <v>166</v>
      </c>
      <c r="H1700" s="33" t="s">
        <v>166</v>
      </c>
      <c r="I1700" s="30"/>
      <c r="J1700" s="18" t="s">
        <v>166</v>
      </c>
      <c r="K1700" s="36" t="s">
        <v>166</v>
      </c>
      <c r="L1700" s="21"/>
    </row>
    <row r="1701" spans="1:12" x14ac:dyDescent="0.3">
      <c r="A1701" s="28" t="s">
        <v>166</v>
      </c>
      <c r="B1701" s="36" t="s">
        <v>166</v>
      </c>
      <c r="C1701" s="36" t="s">
        <v>1767</v>
      </c>
      <c r="D1701" s="30" t="s">
        <v>166</v>
      </c>
      <c r="E1701" s="37" t="s">
        <v>166</v>
      </c>
      <c r="F1701" s="44" t="s">
        <v>166</v>
      </c>
      <c r="G1701" s="33" t="s">
        <v>166</v>
      </c>
      <c r="H1701" s="33" t="s">
        <v>166</v>
      </c>
      <c r="I1701" s="30"/>
      <c r="J1701" s="18" t="s">
        <v>166</v>
      </c>
      <c r="K1701" s="36" t="s">
        <v>166</v>
      </c>
      <c r="L1701" s="21"/>
    </row>
    <row r="1702" spans="1:12" x14ac:dyDescent="0.3">
      <c r="A1702" s="28" t="s">
        <v>166</v>
      </c>
      <c r="B1702" s="36" t="s">
        <v>166</v>
      </c>
      <c r="C1702" s="36" t="s">
        <v>1767</v>
      </c>
      <c r="D1702" s="30" t="s">
        <v>166</v>
      </c>
      <c r="E1702" s="37" t="s">
        <v>166</v>
      </c>
      <c r="F1702" s="44" t="s">
        <v>166</v>
      </c>
      <c r="G1702" s="33" t="s">
        <v>166</v>
      </c>
      <c r="H1702" s="33" t="s">
        <v>166</v>
      </c>
      <c r="I1702" s="30"/>
      <c r="J1702" s="18" t="s">
        <v>166</v>
      </c>
      <c r="K1702" s="36" t="s">
        <v>166</v>
      </c>
      <c r="L1702" s="21"/>
    </row>
    <row r="1703" spans="1:12" x14ac:dyDescent="0.3">
      <c r="A1703" s="28" t="s">
        <v>166</v>
      </c>
      <c r="B1703" s="36" t="s">
        <v>166</v>
      </c>
      <c r="C1703" s="36" t="s">
        <v>1767</v>
      </c>
      <c r="D1703" s="30" t="s">
        <v>166</v>
      </c>
      <c r="E1703" s="37" t="s">
        <v>166</v>
      </c>
      <c r="F1703" s="44" t="s">
        <v>166</v>
      </c>
      <c r="G1703" s="33" t="s">
        <v>166</v>
      </c>
      <c r="H1703" s="33" t="s">
        <v>166</v>
      </c>
      <c r="I1703" s="30"/>
      <c r="J1703" s="18" t="s">
        <v>166</v>
      </c>
      <c r="K1703" s="36" t="s">
        <v>166</v>
      </c>
      <c r="L1703" s="21"/>
    </row>
    <row r="1704" spans="1:12" x14ac:dyDescent="0.3">
      <c r="A1704" s="28" t="s">
        <v>166</v>
      </c>
      <c r="B1704" s="36" t="s">
        <v>166</v>
      </c>
      <c r="C1704" s="36" t="s">
        <v>1767</v>
      </c>
      <c r="D1704" s="30" t="s">
        <v>166</v>
      </c>
      <c r="E1704" s="37" t="s">
        <v>166</v>
      </c>
      <c r="F1704" s="44" t="s">
        <v>166</v>
      </c>
      <c r="G1704" s="33" t="s">
        <v>166</v>
      </c>
      <c r="H1704" s="33" t="s">
        <v>166</v>
      </c>
      <c r="I1704" s="30"/>
      <c r="J1704" s="18" t="s">
        <v>166</v>
      </c>
      <c r="K1704" s="36" t="s">
        <v>166</v>
      </c>
      <c r="L1704" s="21"/>
    </row>
    <row r="1705" spans="1:12" x14ac:dyDescent="0.3">
      <c r="A1705" s="28" t="s">
        <v>166</v>
      </c>
      <c r="B1705" s="36" t="s">
        <v>166</v>
      </c>
      <c r="C1705" s="36" t="s">
        <v>1767</v>
      </c>
      <c r="D1705" s="30" t="s">
        <v>166</v>
      </c>
      <c r="E1705" s="37" t="s">
        <v>166</v>
      </c>
      <c r="F1705" s="44" t="s">
        <v>166</v>
      </c>
      <c r="G1705" s="33" t="s">
        <v>166</v>
      </c>
      <c r="H1705" s="33" t="s">
        <v>166</v>
      </c>
      <c r="I1705" s="30"/>
      <c r="J1705" s="18" t="s">
        <v>166</v>
      </c>
      <c r="K1705" s="36" t="s">
        <v>166</v>
      </c>
      <c r="L1705" s="21"/>
    </row>
    <row r="1706" spans="1:12" x14ac:dyDescent="0.3">
      <c r="A1706" s="28" t="s">
        <v>166</v>
      </c>
      <c r="B1706" s="36" t="s">
        <v>166</v>
      </c>
      <c r="C1706" s="36" t="s">
        <v>1767</v>
      </c>
      <c r="D1706" s="30" t="s">
        <v>166</v>
      </c>
      <c r="E1706" s="37" t="s">
        <v>166</v>
      </c>
      <c r="F1706" s="44" t="s">
        <v>166</v>
      </c>
      <c r="G1706" s="33" t="s">
        <v>166</v>
      </c>
      <c r="H1706" s="33" t="s">
        <v>166</v>
      </c>
      <c r="I1706" s="30"/>
      <c r="J1706" s="18" t="s">
        <v>166</v>
      </c>
      <c r="K1706" s="36" t="s">
        <v>166</v>
      </c>
      <c r="L1706" s="21"/>
    </row>
    <row r="1707" spans="1:12" x14ac:dyDescent="0.3">
      <c r="A1707" s="28" t="s">
        <v>166</v>
      </c>
      <c r="B1707" s="36" t="s">
        <v>166</v>
      </c>
      <c r="C1707" s="36" t="s">
        <v>1767</v>
      </c>
      <c r="D1707" s="30" t="s">
        <v>166</v>
      </c>
      <c r="E1707" s="37" t="s">
        <v>166</v>
      </c>
      <c r="F1707" s="44" t="s">
        <v>166</v>
      </c>
      <c r="G1707" s="33" t="s">
        <v>166</v>
      </c>
      <c r="H1707" s="33" t="s">
        <v>166</v>
      </c>
      <c r="I1707" s="30"/>
      <c r="J1707" s="18" t="s">
        <v>166</v>
      </c>
      <c r="K1707" s="36" t="s">
        <v>166</v>
      </c>
      <c r="L1707" s="21"/>
    </row>
    <row r="1708" spans="1:12" x14ac:dyDescent="0.3">
      <c r="A1708" s="28" t="s">
        <v>166</v>
      </c>
      <c r="B1708" s="36" t="s">
        <v>166</v>
      </c>
      <c r="C1708" s="36" t="s">
        <v>1767</v>
      </c>
      <c r="D1708" s="30" t="s">
        <v>166</v>
      </c>
      <c r="E1708" s="37" t="s">
        <v>166</v>
      </c>
      <c r="F1708" s="44" t="s">
        <v>166</v>
      </c>
      <c r="G1708" s="33" t="s">
        <v>166</v>
      </c>
      <c r="H1708" s="33" t="s">
        <v>166</v>
      </c>
      <c r="I1708" s="30"/>
      <c r="J1708" s="18" t="s">
        <v>166</v>
      </c>
      <c r="K1708" s="36" t="s">
        <v>166</v>
      </c>
      <c r="L1708" s="21"/>
    </row>
    <row r="1709" spans="1:12" x14ac:dyDescent="0.3">
      <c r="A1709" s="28" t="s">
        <v>166</v>
      </c>
      <c r="B1709" s="36" t="s">
        <v>166</v>
      </c>
      <c r="C1709" s="36" t="s">
        <v>1767</v>
      </c>
      <c r="D1709" s="30" t="s">
        <v>166</v>
      </c>
      <c r="E1709" s="37" t="s">
        <v>166</v>
      </c>
      <c r="F1709" s="44" t="s">
        <v>166</v>
      </c>
      <c r="G1709" s="33" t="s">
        <v>166</v>
      </c>
      <c r="H1709" s="33" t="s">
        <v>166</v>
      </c>
      <c r="I1709" s="30"/>
      <c r="J1709" s="18" t="s">
        <v>166</v>
      </c>
      <c r="K1709" s="36" t="s">
        <v>166</v>
      </c>
      <c r="L1709" s="21"/>
    </row>
    <row r="1710" spans="1:12" x14ac:dyDescent="0.3">
      <c r="A1710" s="28" t="s">
        <v>166</v>
      </c>
      <c r="B1710" s="36" t="s">
        <v>166</v>
      </c>
      <c r="C1710" s="36" t="s">
        <v>1767</v>
      </c>
      <c r="D1710" s="30" t="s">
        <v>166</v>
      </c>
      <c r="E1710" s="37" t="s">
        <v>166</v>
      </c>
      <c r="F1710" s="44" t="s">
        <v>166</v>
      </c>
      <c r="G1710" s="33" t="s">
        <v>166</v>
      </c>
      <c r="H1710" s="33" t="s">
        <v>166</v>
      </c>
      <c r="I1710" s="30"/>
      <c r="J1710" s="18" t="s">
        <v>166</v>
      </c>
      <c r="K1710" s="36" t="s">
        <v>166</v>
      </c>
      <c r="L1710" s="21"/>
    </row>
    <row r="1711" spans="1:12" x14ac:dyDescent="0.3">
      <c r="A1711" s="28" t="s">
        <v>166</v>
      </c>
      <c r="B1711" s="36" t="s">
        <v>166</v>
      </c>
      <c r="C1711" s="36" t="s">
        <v>1767</v>
      </c>
      <c r="D1711" s="30" t="s">
        <v>166</v>
      </c>
      <c r="E1711" s="37" t="s">
        <v>166</v>
      </c>
      <c r="F1711" s="44" t="s">
        <v>166</v>
      </c>
      <c r="G1711" s="33" t="s">
        <v>166</v>
      </c>
      <c r="H1711" s="33" t="s">
        <v>166</v>
      </c>
      <c r="I1711" s="30"/>
      <c r="J1711" s="18" t="s">
        <v>166</v>
      </c>
      <c r="K1711" s="36" t="s">
        <v>166</v>
      </c>
      <c r="L1711" s="21"/>
    </row>
    <row r="1712" spans="1:12" x14ac:dyDescent="0.3">
      <c r="A1712" s="28" t="s">
        <v>166</v>
      </c>
      <c r="B1712" s="36" t="s">
        <v>166</v>
      </c>
      <c r="C1712" s="36" t="s">
        <v>1767</v>
      </c>
      <c r="D1712" s="30" t="s">
        <v>166</v>
      </c>
      <c r="E1712" s="37" t="s">
        <v>166</v>
      </c>
      <c r="F1712" s="44" t="s">
        <v>166</v>
      </c>
      <c r="G1712" s="33" t="s">
        <v>166</v>
      </c>
      <c r="H1712" s="33" t="s">
        <v>166</v>
      </c>
      <c r="I1712" s="30"/>
      <c r="J1712" s="18" t="s">
        <v>166</v>
      </c>
      <c r="K1712" s="36" t="s">
        <v>166</v>
      </c>
      <c r="L1712" s="21"/>
    </row>
    <row r="1713" spans="1:12" x14ac:dyDescent="0.3">
      <c r="A1713" s="28" t="s">
        <v>166</v>
      </c>
      <c r="B1713" s="36" t="s">
        <v>166</v>
      </c>
      <c r="C1713" s="36" t="s">
        <v>1767</v>
      </c>
      <c r="D1713" s="30" t="s">
        <v>166</v>
      </c>
      <c r="E1713" s="37" t="s">
        <v>166</v>
      </c>
      <c r="F1713" s="44" t="s">
        <v>166</v>
      </c>
      <c r="G1713" s="33" t="s">
        <v>166</v>
      </c>
      <c r="H1713" s="33" t="s">
        <v>166</v>
      </c>
      <c r="I1713" s="30"/>
      <c r="J1713" s="18" t="s">
        <v>166</v>
      </c>
      <c r="K1713" s="36" t="s">
        <v>166</v>
      </c>
      <c r="L1713" s="21"/>
    </row>
    <row r="1714" spans="1:12" x14ac:dyDescent="0.3">
      <c r="A1714" s="28" t="s">
        <v>166</v>
      </c>
      <c r="B1714" s="36" t="s">
        <v>166</v>
      </c>
      <c r="C1714" s="36" t="s">
        <v>1767</v>
      </c>
      <c r="D1714" s="30" t="s">
        <v>166</v>
      </c>
      <c r="E1714" s="37" t="s">
        <v>166</v>
      </c>
      <c r="F1714" s="44" t="s">
        <v>166</v>
      </c>
      <c r="G1714" s="33" t="s">
        <v>166</v>
      </c>
      <c r="H1714" s="33" t="s">
        <v>166</v>
      </c>
      <c r="I1714" s="30"/>
      <c r="J1714" s="18" t="s">
        <v>166</v>
      </c>
      <c r="K1714" s="36" t="s">
        <v>166</v>
      </c>
      <c r="L1714" s="21"/>
    </row>
    <row r="1715" spans="1:12" x14ac:dyDescent="0.3">
      <c r="A1715" s="28" t="s">
        <v>166</v>
      </c>
      <c r="B1715" s="36" t="s">
        <v>166</v>
      </c>
      <c r="C1715" s="36" t="s">
        <v>1767</v>
      </c>
      <c r="D1715" s="30" t="s">
        <v>166</v>
      </c>
      <c r="E1715" s="37" t="s">
        <v>166</v>
      </c>
      <c r="F1715" s="44" t="s">
        <v>166</v>
      </c>
      <c r="G1715" s="33" t="s">
        <v>166</v>
      </c>
      <c r="H1715" s="33" t="s">
        <v>166</v>
      </c>
      <c r="I1715" s="30"/>
      <c r="J1715" s="18" t="s">
        <v>166</v>
      </c>
      <c r="K1715" s="36" t="s">
        <v>166</v>
      </c>
      <c r="L1715" s="21"/>
    </row>
    <row r="1716" spans="1:12" x14ac:dyDescent="0.3">
      <c r="A1716" s="28" t="s">
        <v>166</v>
      </c>
      <c r="B1716" s="36" t="s">
        <v>166</v>
      </c>
      <c r="C1716" s="36" t="s">
        <v>1767</v>
      </c>
      <c r="D1716" s="30" t="s">
        <v>166</v>
      </c>
      <c r="E1716" s="37" t="s">
        <v>166</v>
      </c>
      <c r="F1716" s="44" t="s">
        <v>166</v>
      </c>
      <c r="G1716" s="33" t="s">
        <v>166</v>
      </c>
      <c r="H1716" s="33" t="s">
        <v>166</v>
      </c>
      <c r="I1716" s="30"/>
      <c r="J1716" s="18" t="s">
        <v>166</v>
      </c>
      <c r="K1716" s="36" t="s">
        <v>166</v>
      </c>
      <c r="L1716" s="21"/>
    </row>
    <row r="1717" spans="1:12" x14ac:dyDescent="0.3">
      <c r="A1717" s="28" t="s">
        <v>166</v>
      </c>
      <c r="B1717" s="36" t="s">
        <v>166</v>
      </c>
      <c r="C1717" s="36" t="s">
        <v>1767</v>
      </c>
      <c r="D1717" s="30" t="s">
        <v>166</v>
      </c>
      <c r="E1717" s="37" t="s">
        <v>166</v>
      </c>
      <c r="F1717" s="44" t="s">
        <v>166</v>
      </c>
      <c r="G1717" s="33" t="s">
        <v>166</v>
      </c>
      <c r="H1717" s="33" t="s">
        <v>166</v>
      </c>
      <c r="I1717" s="30"/>
      <c r="J1717" s="18" t="s">
        <v>166</v>
      </c>
      <c r="K1717" s="36" t="s">
        <v>166</v>
      </c>
      <c r="L1717" s="21"/>
    </row>
    <row r="1718" spans="1:12" x14ac:dyDescent="0.3">
      <c r="A1718" s="28" t="s">
        <v>166</v>
      </c>
      <c r="B1718" s="36" t="s">
        <v>166</v>
      </c>
      <c r="C1718" s="36" t="s">
        <v>1767</v>
      </c>
      <c r="D1718" s="30" t="s">
        <v>166</v>
      </c>
      <c r="E1718" s="37" t="s">
        <v>166</v>
      </c>
      <c r="F1718" s="44" t="s">
        <v>166</v>
      </c>
      <c r="G1718" s="33" t="s">
        <v>166</v>
      </c>
      <c r="H1718" s="33" t="s">
        <v>166</v>
      </c>
      <c r="I1718" s="30"/>
      <c r="J1718" s="18" t="s">
        <v>166</v>
      </c>
      <c r="K1718" s="36" t="s">
        <v>166</v>
      </c>
      <c r="L1718" s="21"/>
    </row>
    <row r="1719" spans="1:12" x14ac:dyDescent="0.3">
      <c r="A1719" s="28" t="s">
        <v>166</v>
      </c>
      <c r="B1719" s="36" t="s">
        <v>166</v>
      </c>
      <c r="C1719" s="36" t="s">
        <v>1767</v>
      </c>
      <c r="D1719" s="30" t="s">
        <v>166</v>
      </c>
      <c r="E1719" s="37" t="s">
        <v>166</v>
      </c>
      <c r="F1719" s="44" t="s">
        <v>166</v>
      </c>
      <c r="G1719" s="33" t="s">
        <v>166</v>
      </c>
      <c r="H1719" s="33" t="s">
        <v>166</v>
      </c>
      <c r="I1719" s="30"/>
      <c r="J1719" s="18" t="s">
        <v>166</v>
      </c>
      <c r="K1719" s="36" t="s">
        <v>166</v>
      </c>
      <c r="L1719" s="21"/>
    </row>
    <row r="1720" spans="1:12" x14ac:dyDescent="0.3">
      <c r="A1720" s="28" t="s">
        <v>166</v>
      </c>
      <c r="B1720" s="36" t="s">
        <v>166</v>
      </c>
      <c r="C1720" s="36" t="s">
        <v>1767</v>
      </c>
      <c r="D1720" s="30" t="s">
        <v>166</v>
      </c>
      <c r="E1720" s="37" t="s">
        <v>166</v>
      </c>
      <c r="F1720" s="44" t="s">
        <v>166</v>
      </c>
      <c r="G1720" s="33" t="s">
        <v>166</v>
      </c>
      <c r="H1720" s="33" t="s">
        <v>166</v>
      </c>
      <c r="I1720" s="30"/>
      <c r="J1720" s="18" t="s">
        <v>166</v>
      </c>
      <c r="K1720" s="36" t="s">
        <v>166</v>
      </c>
      <c r="L1720" s="21"/>
    </row>
    <row r="1721" spans="1:12" x14ac:dyDescent="0.3">
      <c r="A1721" s="28" t="s">
        <v>166</v>
      </c>
      <c r="B1721" s="36" t="s">
        <v>166</v>
      </c>
      <c r="C1721" s="36" t="s">
        <v>1767</v>
      </c>
      <c r="D1721" s="30" t="s">
        <v>166</v>
      </c>
      <c r="E1721" s="37" t="s">
        <v>166</v>
      </c>
      <c r="F1721" s="44" t="s">
        <v>166</v>
      </c>
      <c r="G1721" s="33" t="s">
        <v>166</v>
      </c>
      <c r="H1721" s="33" t="s">
        <v>166</v>
      </c>
      <c r="I1721" s="30"/>
      <c r="J1721" s="18" t="s">
        <v>166</v>
      </c>
      <c r="K1721" s="36" t="s">
        <v>166</v>
      </c>
      <c r="L1721" s="21"/>
    </row>
    <row r="1722" spans="1:12" x14ac:dyDescent="0.3">
      <c r="A1722" s="28" t="s">
        <v>166</v>
      </c>
      <c r="B1722" s="36" t="s">
        <v>166</v>
      </c>
      <c r="C1722" s="36" t="s">
        <v>1767</v>
      </c>
      <c r="D1722" s="30" t="s">
        <v>166</v>
      </c>
      <c r="E1722" s="37" t="s">
        <v>166</v>
      </c>
      <c r="F1722" s="44" t="s">
        <v>166</v>
      </c>
      <c r="G1722" s="33" t="s">
        <v>166</v>
      </c>
      <c r="H1722" s="33" t="s">
        <v>166</v>
      </c>
      <c r="I1722" s="30"/>
      <c r="J1722" s="18" t="s">
        <v>166</v>
      </c>
      <c r="K1722" s="36" t="s">
        <v>166</v>
      </c>
      <c r="L1722" s="21"/>
    </row>
    <row r="1723" spans="1:12" x14ac:dyDescent="0.3">
      <c r="A1723" s="28" t="s">
        <v>166</v>
      </c>
      <c r="B1723" s="36" t="s">
        <v>166</v>
      </c>
      <c r="C1723" s="36" t="s">
        <v>1767</v>
      </c>
      <c r="D1723" s="30" t="s">
        <v>166</v>
      </c>
      <c r="E1723" s="37" t="s">
        <v>166</v>
      </c>
      <c r="F1723" s="44" t="s">
        <v>166</v>
      </c>
      <c r="G1723" s="33" t="s">
        <v>166</v>
      </c>
      <c r="H1723" s="33" t="s">
        <v>166</v>
      </c>
      <c r="I1723" s="30"/>
      <c r="J1723" s="18" t="s">
        <v>166</v>
      </c>
      <c r="K1723" s="36" t="s">
        <v>166</v>
      </c>
      <c r="L1723" s="21"/>
    </row>
    <row r="1724" spans="1:12" x14ac:dyDescent="0.3">
      <c r="A1724" s="28" t="s">
        <v>166</v>
      </c>
      <c r="B1724" s="36" t="s">
        <v>166</v>
      </c>
      <c r="C1724" s="36" t="s">
        <v>1767</v>
      </c>
      <c r="D1724" s="30" t="s">
        <v>166</v>
      </c>
      <c r="E1724" s="37" t="s">
        <v>166</v>
      </c>
      <c r="F1724" s="44" t="s">
        <v>166</v>
      </c>
      <c r="G1724" s="33" t="s">
        <v>166</v>
      </c>
      <c r="H1724" s="33" t="s">
        <v>166</v>
      </c>
      <c r="I1724" s="30"/>
      <c r="J1724" s="18" t="s">
        <v>166</v>
      </c>
      <c r="K1724" s="36" t="s">
        <v>166</v>
      </c>
      <c r="L1724" s="21"/>
    </row>
    <row r="1725" spans="1:12" x14ac:dyDescent="0.3">
      <c r="A1725" s="28" t="s">
        <v>166</v>
      </c>
      <c r="B1725" s="36" t="s">
        <v>166</v>
      </c>
      <c r="C1725" s="36" t="s">
        <v>1767</v>
      </c>
      <c r="D1725" s="30" t="s">
        <v>166</v>
      </c>
      <c r="E1725" s="37" t="s">
        <v>166</v>
      </c>
      <c r="F1725" s="44" t="s">
        <v>166</v>
      </c>
      <c r="G1725" s="33" t="s">
        <v>166</v>
      </c>
      <c r="H1725" s="33" t="s">
        <v>166</v>
      </c>
      <c r="I1725" s="30"/>
      <c r="J1725" s="18" t="s">
        <v>166</v>
      </c>
      <c r="K1725" s="36" t="s">
        <v>166</v>
      </c>
      <c r="L1725" s="21"/>
    </row>
    <row r="1726" spans="1:12" x14ac:dyDescent="0.3">
      <c r="A1726" s="28" t="s">
        <v>166</v>
      </c>
      <c r="B1726" s="36" t="s">
        <v>166</v>
      </c>
      <c r="C1726" s="36" t="s">
        <v>1767</v>
      </c>
      <c r="D1726" s="30" t="s">
        <v>166</v>
      </c>
      <c r="E1726" s="37" t="s">
        <v>166</v>
      </c>
      <c r="F1726" s="44" t="s">
        <v>166</v>
      </c>
      <c r="G1726" s="33" t="s">
        <v>166</v>
      </c>
      <c r="H1726" s="33" t="s">
        <v>166</v>
      </c>
      <c r="I1726" s="30"/>
      <c r="J1726" s="18" t="s">
        <v>166</v>
      </c>
      <c r="K1726" s="36" t="s">
        <v>166</v>
      </c>
      <c r="L1726" s="21"/>
    </row>
    <row r="1727" spans="1:12" x14ac:dyDescent="0.3">
      <c r="A1727" s="28" t="s">
        <v>166</v>
      </c>
      <c r="B1727" s="36" t="s">
        <v>166</v>
      </c>
      <c r="C1727" s="36" t="s">
        <v>1767</v>
      </c>
      <c r="D1727" s="30" t="s">
        <v>166</v>
      </c>
      <c r="E1727" s="37" t="s">
        <v>166</v>
      </c>
      <c r="F1727" s="44" t="s">
        <v>166</v>
      </c>
      <c r="G1727" s="33" t="s">
        <v>166</v>
      </c>
      <c r="H1727" s="33" t="s">
        <v>166</v>
      </c>
      <c r="I1727" s="30"/>
      <c r="J1727" s="18" t="s">
        <v>166</v>
      </c>
      <c r="K1727" s="36" t="s">
        <v>166</v>
      </c>
      <c r="L1727" s="21"/>
    </row>
    <row r="1728" spans="1:12" x14ac:dyDescent="0.3">
      <c r="A1728" s="28" t="s">
        <v>166</v>
      </c>
      <c r="B1728" s="36" t="s">
        <v>166</v>
      </c>
      <c r="C1728" s="36" t="s">
        <v>1767</v>
      </c>
      <c r="D1728" s="30" t="s">
        <v>166</v>
      </c>
      <c r="E1728" s="37" t="s">
        <v>166</v>
      </c>
      <c r="F1728" s="44" t="s">
        <v>166</v>
      </c>
      <c r="G1728" s="33" t="s">
        <v>166</v>
      </c>
      <c r="H1728" s="33" t="s">
        <v>166</v>
      </c>
      <c r="I1728" s="30"/>
      <c r="J1728" s="18" t="s">
        <v>166</v>
      </c>
      <c r="K1728" s="36" t="s">
        <v>166</v>
      </c>
      <c r="L1728" s="21"/>
    </row>
    <row r="1729" spans="1:12" x14ac:dyDescent="0.3">
      <c r="A1729" s="28" t="s">
        <v>166</v>
      </c>
      <c r="B1729" s="36" t="s">
        <v>166</v>
      </c>
      <c r="C1729" s="36" t="s">
        <v>1767</v>
      </c>
      <c r="D1729" s="30" t="s">
        <v>166</v>
      </c>
      <c r="E1729" s="37" t="s">
        <v>166</v>
      </c>
      <c r="F1729" s="44" t="s">
        <v>166</v>
      </c>
      <c r="G1729" s="33" t="s">
        <v>166</v>
      </c>
      <c r="H1729" s="33" t="s">
        <v>166</v>
      </c>
      <c r="I1729" s="30"/>
      <c r="J1729" s="18" t="s">
        <v>166</v>
      </c>
      <c r="K1729" s="36" t="s">
        <v>166</v>
      </c>
      <c r="L1729" s="21"/>
    </row>
    <row r="1730" spans="1:12" x14ac:dyDescent="0.3">
      <c r="A1730" s="28" t="s">
        <v>166</v>
      </c>
      <c r="B1730" s="36" t="s">
        <v>166</v>
      </c>
      <c r="C1730" s="36" t="s">
        <v>1767</v>
      </c>
      <c r="D1730" s="30" t="s">
        <v>166</v>
      </c>
      <c r="E1730" s="37" t="s">
        <v>166</v>
      </c>
      <c r="F1730" s="44" t="s">
        <v>166</v>
      </c>
      <c r="G1730" s="33" t="s">
        <v>166</v>
      </c>
      <c r="H1730" s="33" t="s">
        <v>166</v>
      </c>
      <c r="I1730" s="30"/>
      <c r="J1730" s="18" t="s">
        <v>166</v>
      </c>
      <c r="K1730" s="36" t="s">
        <v>166</v>
      </c>
      <c r="L1730" s="21"/>
    </row>
    <row r="1731" spans="1:12" x14ac:dyDescent="0.3">
      <c r="A1731" s="28" t="s">
        <v>166</v>
      </c>
      <c r="B1731" s="36" t="s">
        <v>166</v>
      </c>
      <c r="C1731" s="36" t="s">
        <v>1767</v>
      </c>
      <c r="D1731" s="30" t="s">
        <v>166</v>
      </c>
      <c r="E1731" s="37" t="s">
        <v>166</v>
      </c>
      <c r="F1731" s="44" t="s">
        <v>166</v>
      </c>
      <c r="G1731" s="33" t="s">
        <v>166</v>
      </c>
      <c r="H1731" s="33" t="s">
        <v>166</v>
      </c>
      <c r="I1731" s="30"/>
      <c r="J1731" s="18" t="s">
        <v>166</v>
      </c>
      <c r="K1731" s="36" t="s">
        <v>166</v>
      </c>
      <c r="L1731" s="21"/>
    </row>
    <row r="1732" spans="1:12" x14ac:dyDescent="0.3">
      <c r="A1732" s="28" t="s">
        <v>166</v>
      </c>
      <c r="B1732" s="36" t="s">
        <v>166</v>
      </c>
      <c r="C1732" s="36" t="s">
        <v>1767</v>
      </c>
      <c r="D1732" s="30" t="s">
        <v>166</v>
      </c>
      <c r="E1732" s="37" t="s">
        <v>166</v>
      </c>
      <c r="F1732" s="44" t="s">
        <v>166</v>
      </c>
      <c r="G1732" s="33" t="s">
        <v>166</v>
      </c>
      <c r="H1732" s="33" t="s">
        <v>166</v>
      </c>
      <c r="I1732" s="30"/>
      <c r="J1732" s="18" t="s">
        <v>166</v>
      </c>
      <c r="K1732" s="36" t="s">
        <v>166</v>
      </c>
      <c r="L1732" s="21"/>
    </row>
    <row r="1733" spans="1:12" x14ac:dyDescent="0.3">
      <c r="A1733" s="28" t="s">
        <v>166</v>
      </c>
      <c r="B1733" s="36" t="s">
        <v>166</v>
      </c>
      <c r="C1733" s="36" t="s">
        <v>1767</v>
      </c>
      <c r="D1733" s="30" t="s">
        <v>166</v>
      </c>
      <c r="E1733" s="37" t="s">
        <v>166</v>
      </c>
      <c r="F1733" s="44" t="s">
        <v>166</v>
      </c>
      <c r="G1733" s="33" t="s">
        <v>166</v>
      </c>
      <c r="H1733" s="33" t="s">
        <v>166</v>
      </c>
      <c r="I1733" s="30"/>
      <c r="J1733" s="18" t="s">
        <v>166</v>
      </c>
      <c r="K1733" s="36" t="s">
        <v>166</v>
      </c>
      <c r="L1733" s="21"/>
    </row>
    <row r="1734" spans="1:12" x14ac:dyDescent="0.3">
      <c r="A1734" s="28" t="s">
        <v>166</v>
      </c>
      <c r="B1734" s="36" t="s">
        <v>166</v>
      </c>
      <c r="C1734" s="36" t="s">
        <v>1767</v>
      </c>
      <c r="D1734" s="30" t="s">
        <v>166</v>
      </c>
      <c r="E1734" s="37" t="s">
        <v>166</v>
      </c>
      <c r="F1734" s="44" t="s">
        <v>166</v>
      </c>
      <c r="G1734" s="33" t="s">
        <v>166</v>
      </c>
      <c r="H1734" s="33" t="s">
        <v>166</v>
      </c>
      <c r="I1734" s="30"/>
      <c r="J1734" s="18" t="s">
        <v>166</v>
      </c>
      <c r="K1734" s="36" t="s">
        <v>166</v>
      </c>
      <c r="L1734" s="21"/>
    </row>
    <row r="1735" spans="1:12" x14ac:dyDescent="0.3">
      <c r="A1735" s="28" t="s">
        <v>166</v>
      </c>
      <c r="B1735" s="36" t="s">
        <v>166</v>
      </c>
      <c r="C1735" s="36" t="s">
        <v>1767</v>
      </c>
      <c r="D1735" s="30" t="s">
        <v>166</v>
      </c>
      <c r="E1735" s="37" t="s">
        <v>166</v>
      </c>
      <c r="F1735" s="44" t="s">
        <v>166</v>
      </c>
      <c r="G1735" s="33" t="s">
        <v>166</v>
      </c>
      <c r="H1735" s="33" t="s">
        <v>166</v>
      </c>
      <c r="I1735" s="30"/>
      <c r="J1735" s="18" t="s">
        <v>166</v>
      </c>
      <c r="K1735" s="36" t="s">
        <v>166</v>
      </c>
      <c r="L1735" s="21"/>
    </row>
    <row r="1736" spans="1:12" x14ac:dyDescent="0.3">
      <c r="A1736" s="28" t="s">
        <v>166</v>
      </c>
      <c r="B1736" s="36" t="s">
        <v>166</v>
      </c>
      <c r="C1736" s="36" t="s">
        <v>1767</v>
      </c>
      <c r="D1736" s="30" t="s">
        <v>166</v>
      </c>
      <c r="E1736" s="37" t="s">
        <v>166</v>
      </c>
      <c r="F1736" s="44" t="s">
        <v>166</v>
      </c>
      <c r="G1736" s="33" t="s">
        <v>166</v>
      </c>
      <c r="H1736" s="33" t="s">
        <v>166</v>
      </c>
      <c r="I1736" s="30"/>
      <c r="J1736" s="18" t="s">
        <v>166</v>
      </c>
      <c r="K1736" s="36" t="s">
        <v>166</v>
      </c>
      <c r="L1736" s="21"/>
    </row>
    <row r="1737" spans="1:12" x14ac:dyDescent="0.3">
      <c r="A1737" s="28" t="s">
        <v>166</v>
      </c>
      <c r="B1737" s="36" t="s">
        <v>166</v>
      </c>
      <c r="C1737" s="36" t="s">
        <v>1767</v>
      </c>
      <c r="D1737" s="30" t="s">
        <v>166</v>
      </c>
      <c r="E1737" s="37" t="s">
        <v>166</v>
      </c>
      <c r="F1737" s="44" t="s">
        <v>166</v>
      </c>
      <c r="G1737" s="33" t="s">
        <v>166</v>
      </c>
      <c r="H1737" s="33" t="s">
        <v>166</v>
      </c>
      <c r="I1737" s="30"/>
      <c r="J1737" s="18" t="s">
        <v>166</v>
      </c>
      <c r="K1737" s="36" t="s">
        <v>166</v>
      </c>
      <c r="L1737" s="21"/>
    </row>
    <row r="1738" spans="1:12" x14ac:dyDescent="0.3">
      <c r="A1738" s="28" t="s">
        <v>166</v>
      </c>
      <c r="B1738" s="36" t="s">
        <v>166</v>
      </c>
      <c r="C1738" s="36" t="s">
        <v>1767</v>
      </c>
      <c r="D1738" s="30" t="s">
        <v>166</v>
      </c>
      <c r="E1738" s="37" t="s">
        <v>166</v>
      </c>
      <c r="F1738" s="44" t="s">
        <v>166</v>
      </c>
      <c r="G1738" s="33" t="s">
        <v>166</v>
      </c>
      <c r="H1738" s="33" t="s">
        <v>166</v>
      </c>
      <c r="I1738" s="30"/>
      <c r="J1738" s="18" t="s">
        <v>166</v>
      </c>
      <c r="K1738" s="36" t="s">
        <v>166</v>
      </c>
      <c r="L1738" s="21"/>
    </row>
    <row r="1739" spans="1:12" x14ac:dyDescent="0.3">
      <c r="A1739" s="28" t="s">
        <v>166</v>
      </c>
      <c r="B1739" s="36" t="s">
        <v>166</v>
      </c>
      <c r="C1739" s="36" t="s">
        <v>1767</v>
      </c>
      <c r="D1739" s="30" t="s">
        <v>166</v>
      </c>
      <c r="E1739" s="37" t="s">
        <v>166</v>
      </c>
      <c r="F1739" s="44" t="s">
        <v>166</v>
      </c>
      <c r="G1739" s="33" t="s">
        <v>166</v>
      </c>
      <c r="H1739" s="33" t="s">
        <v>166</v>
      </c>
      <c r="I1739" s="30"/>
      <c r="J1739" s="18" t="s">
        <v>166</v>
      </c>
      <c r="K1739" s="36" t="s">
        <v>166</v>
      </c>
      <c r="L1739" s="21"/>
    </row>
    <row r="1740" spans="1:12" x14ac:dyDescent="0.3">
      <c r="A1740" s="28" t="s">
        <v>166</v>
      </c>
      <c r="B1740" s="36" t="s">
        <v>166</v>
      </c>
      <c r="C1740" s="36" t="s">
        <v>1767</v>
      </c>
      <c r="D1740" s="30" t="s">
        <v>166</v>
      </c>
      <c r="E1740" s="37" t="s">
        <v>166</v>
      </c>
      <c r="F1740" s="44" t="s">
        <v>166</v>
      </c>
      <c r="G1740" s="33" t="s">
        <v>166</v>
      </c>
      <c r="H1740" s="33" t="s">
        <v>166</v>
      </c>
      <c r="I1740" s="30"/>
      <c r="J1740" s="18" t="s">
        <v>166</v>
      </c>
      <c r="K1740" s="36" t="s">
        <v>166</v>
      </c>
      <c r="L1740" s="21"/>
    </row>
    <row r="1741" spans="1:12" x14ac:dyDescent="0.3">
      <c r="A1741" s="28" t="s">
        <v>166</v>
      </c>
      <c r="B1741" s="36" t="s">
        <v>166</v>
      </c>
      <c r="C1741" s="36" t="s">
        <v>1767</v>
      </c>
      <c r="D1741" s="30" t="s">
        <v>166</v>
      </c>
      <c r="E1741" s="37" t="s">
        <v>166</v>
      </c>
      <c r="F1741" s="44" t="s">
        <v>166</v>
      </c>
      <c r="G1741" s="33" t="s">
        <v>166</v>
      </c>
      <c r="H1741" s="33" t="s">
        <v>166</v>
      </c>
      <c r="I1741" s="30"/>
      <c r="J1741" s="18" t="s">
        <v>166</v>
      </c>
      <c r="K1741" s="36" t="s">
        <v>166</v>
      </c>
      <c r="L1741" s="21"/>
    </row>
    <row r="1742" spans="1:12" x14ac:dyDescent="0.3">
      <c r="A1742" s="28" t="s">
        <v>166</v>
      </c>
      <c r="B1742" s="36" t="s">
        <v>166</v>
      </c>
      <c r="C1742" s="36" t="s">
        <v>1767</v>
      </c>
      <c r="D1742" s="30" t="s">
        <v>166</v>
      </c>
      <c r="E1742" s="37" t="s">
        <v>166</v>
      </c>
      <c r="F1742" s="44" t="s">
        <v>166</v>
      </c>
      <c r="G1742" s="33" t="s">
        <v>166</v>
      </c>
      <c r="H1742" s="33" t="s">
        <v>166</v>
      </c>
      <c r="I1742" s="30"/>
      <c r="J1742" s="18" t="s">
        <v>166</v>
      </c>
      <c r="K1742" s="36" t="s">
        <v>166</v>
      </c>
      <c r="L1742" s="21"/>
    </row>
    <row r="1743" spans="1:12" x14ac:dyDescent="0.3">
      <c r="A1743" s="28" t="s">
        <v>166</v>
      </c>
      <c r="B1743" s="36" t="s">
        <v>166</v>
      </c>
      <c r="C1743" s="36" t="s">
        <v>1767</v>
      </c>
      <c r="D1743" s="30" t="s">
        <v>166</v>
      </c>
      <c r="E1743" s="37" t="s">
        <v>166</v>
      </c>
      <c r="F1743" s="44" t="s">
        <v>166</v>
      </c>
      <c r="G1743" s="33" t="s">
        <v>166</v>
      </c>
      <c r="H1743" s="33" t="s">
        <v>166</v>
      </c>
      <c r="I1743" s="30"/>
      <c r="J1743" s="18" t="s">
        <v>166</v>
      </c>
      <c r="K1743" s="36" t="s">
        <v>166</v>
      </c>
      <c r="L1743" s="21"/>
    </row>
    <row r="1744" spans="1:12" x14ac:dyDescent="0.3">
      <c r="A1744" s="28" t="s">
        <v>166</v>
      </c>
      <c r="B1744" s="36" t="s">
        <v>166</v>
      </c>
      <c r="C1744" s="36" t="s">
        <v>1767</v>
      </c>
      <c r="D1744" s="30" t="s">
        <v>166</v>
      </c>
      <c r="E1744" s="37" t="s">
        <v>166</v>
      </c>
      <c r="F1744" s="44" t="s">
        <v>166</v>
      </c>
      <c r="G1744" s="33" t="s">
        <v>166</v>
      </c>
      <c r="H1744" s="33" t="s">
        <v>166</v>
      </c>
      <c r="I1744" s="30"/>
      <c r="J1744" s="18" t="s">
        <v>166</v>
      </c>
      <c r="K1744" s="36" t="s">
        <v>166</v>
      </c>
      <c r="L1744" s="21"/>
    </row>
    <row r="1745" spans="1:12" x14ac:dyDescent="0.3">
      <c r="A1745" s="28" t="s">
        <v>166</v>
      </c>
      <c r="B1745" s="36" t="s">
        <v>166</v>
      </c>
      <c r="C1745" s="36" t="s">
        <v>1767</v>
      </c>
      <c r="D1745" s="30" t="s">
        <v>166</v>
      </c>
      <c r="E1745" s="37" t="s">
        <v>166</v>
      </c>
      <c r="F1745" s="44" t="s">
        <v>166</v>
      </c>
      <c r="G1745" s="33" t="s">
        <v>166</v>
      </c>
      <c r="H1745" s="33" t="s">
        <v>166</v>
      </c>
      <c r="I1745" s="30"/>
      <c r="J1745" s="18" t="s">
        <v>166</v>
      </c>
      <c r="K1745" s="36" t="s">
        <v>166</v>
      </c>
      <c r="L1745" s="21"/>
    </row>
    <row r="1746" spans="1:12" x14ac:dyDescent="0.3">
      <c r="A1746" s="28" t="s">
        <v>166</v>
      </c>
      <c r="B1746" s="36" t="s">
        <v>166</v>
      </c>
      <c r="C1746" s="36" t="s">
        <v>1767</v>
      </c>
      <c r="D1746" s="30" t="s">
        <v>166</v>
      </c>
      <c r="E1746" s="37" t="s">
        <v>166</v>
      </c>
      <c r="F1746" s="44" t="s">
        <v>166</v>
      </c>
      <c r="G1746" s="33" t="s">
        <v>166</v>
      </c>
      <c r="H1746" s="33" t="s">
        <v>166</v>
      </c>
      <c r="I1746" s="30"/>
      <c r="J1746" s="18" t="s">
        <v>166</v>
      </c>
      <c r="K1746" s="36" t="s">
        <v>166</v>
      </c>
      <c r="L1746" s="21"/>
    </row>
    <row r="1747" spans="1:12" x14ac:dyDescent="0.3">
      <c r="A1747" s="28" t="s">
        <v>166</v>
      </c>
      <c r="B1747" s="36" t="s">
        <v>166</v>
      </c>
      <c r="C1747" s="36" t="s">
        <v>1767</v>
      </c>
      <c r="D1747" s="30" t="s">
        <v>166</v>
      </c>
      <c r="E1747" s="37" t="s">
        <v>166</v>
      </c>
      <c r="F1747" s="44" t="s">
        <v>166</v>
      </c>
      <c r="G1747" s="33" t="s">
        <v>166</v>
      </c>
      <c r="H1747" s="33" t="s">
        <v>166</v>
      </c>
      <c r="I1747" s="30"/>
      <c r="J1747" s="18" t="s">
        <v>166</v>
      </c>
      <c r="K1747" s="36" t="s">
        <v>166</v>
      </c>
      <c r="L1747" s="21"/>
    </row>
    <row r="1748" spans="1:12" x14ac:dyDescent="0.3">
      <c r="A1748" s="28" t="s">
        <v>166</v>
      </c>
      <c r="B1748" s="36" t="s">
        <v>166</v>
      </c>
      <c r="C1748" s="36" t="s">
        <v>1767</v>
      </c>
      <c r="D1748" s="30" t="s">
        <v>166</v>
      </c>
      <c r="E1748" s="37" t="s">
        <v>166</v>
      </c>
      <c r="F1748" s="44" t="s">
        <v>166</v>
      </c>
      <c r="G1748" s="33" t="s">
        <v>166</v>
      </c>
      <c r="H1748" s="33" t="s">
        <v>166</v>
      </c>
      <c r="I1748" s="30"/>
      <c r="J1748" s="18" t="s">
        <v>166</v>
      </c>
      <c r="K1748" s="36" t="s">
        <v>166</v>
      </c>
      <c r="L1748" s="21"/>
    </row>
    <row r="1749" spans="1:12" x14ac:dyDescent="0.3">
      <c r="A1749" s="28" t="s">
        <v>166</v>
      </c>
      <c r="B1749" s="36" t="s">
        <v>166</v>
      </c>
      <c r="C1749" s="36" t="s">
        <v>1767</v>
      </c>
      <c r="D1749" s="30" t="s">
        <v>166</v>
      </c>
      <c r="E1749" s="37" t="s">
        <v>166</v>
      </c>
      <c r="F1749" s="44" t="s">
        <v>166</v>
      </c>
      <c r="G1749" s="33" t="s">
        <v>166</v>
      </c>
      <c r="H1749" s="33" t="s">
        <v>166</v>
      </c>
      <c r="I1749" s="30"/>
      <c r="J1749" s="18" t="s">
        <v>166</v>
      </c>
      <c r="K1749" s="36" t="s">
        <v>166</v>
      </c>
      <c r="L1749" s="21"/>
    </row>
    <row r="1750" spans="1:12" x14ac:dyDescent="0.3">
      <c r="A1750" s="28" t="s">
        <v>166</v>
      </c>
      <c r="B1750" s="36" t="s">
        <v>166</v>
      </c>
      <c r="C1750" s="36" t="s">
        <v>1767</v>
      </c>
      <c r="D1750" s="30" t="s">
        <v>166</v>
      </c>
      <c r="E1750" s="37" t="s">
        <v>166</v>
      </c>
      <c r="F1750" s="44" t="s">
        <v>166</v>
      </c>
      <c r="G1750" s="33" t="s">
        <v>166</v>
      </c>
      <c r="H1750" s="33" t="s">
        <v>166</v>
      </c>
      <c r="I1750" s="30"/>
      <c r="J1750" s="18" t="s">
        <v>166</v>
      </c>
      <c r="K1750" s="36" t="s">
        <v>166</v>
      </c>
      <c r="L1750" s="21"/>
    </row>
    <row r="1751" spans="1:12" x14ac:dyDescent="0.3">
      <c r="A1751" s="28" t="s">
        <v>166</v>
      </c>
      <c r="B1751" s="36" t="s">
        <v>166</v>
      </c>
      <c r="C1751" s="36" t="s">
        <v>1767</v>
      </c>
      <c r="D1751" s="30" t="s">
        <v>166</v>
      </c>
      <c r="E1751" s="37" t="s">
        <v>166</v>
      </c>
      <c r="F1751" s="44" t="s">
        <v>166</v>
      </c>
      <c r="G1751" s="33" t="s">
        <v>166</v>
      </c>
      <c r="H1751" s="33" t="s">
        <v>166</v>
      </c>
      <c r="I1751" s="30"/>
      <c r="J1751" s="18" t="s">
        <v>166</v>
      </c>
      <c r="K1751" s="36" t="s">
        <v>166</v>
      </c>
      <c r="L1751" s="21"/>
    </row>
    <row r="1752" spans="1:12" x14ac:dyDescent="0.3">
      <c r="A1752" s="28" t="s">
        <v>166</v>
      </c>
      <c r="B1752" s="36" t="s">
        <v>166</v>
      </c>
      <c r="C1752" s="36" t="s">
        <v>1767</v>
      </c>
      <c r="D1752" s="30" t="s">
        <v>166</v>
      </c>
      <c r="E1752" s="37" t="s">
        <v>166</v>
      </c>
      <c r="F1752" s="44" t="s">
        <v>166</v>
      </c>
      <c r="G1752" s="33" t="s">
        <v>166</v>
      </c>
      <c r="H1752" s="33" t="s">
        <v>166</v>
      </c>
      <c r="I1752" s="30"/>
      <c r="J1752" s="18" t="s">
        <v>166</v>
      </c>
      <c r="K1752" s="36" t="s">
        <v>166</v>
      </c>
      <c r="L1752" s="21"/>
    </row>
    <row r="1753" spans="1:12" x14ac:dyDescent="0.3">
      <c r="A1753" s="28" t="s">
        <v>166</v>
      </c>
      <c r="B1753" s="36" t="s">
        <v>166</v>
      </c>
      <c r="C1753" s="36" t="s">
        <v>1767</v>
      </c>
      <c r="D1753" s="30" t="s">
        <v>166</v>
      </c>
      <c r="E1753" s="37" t="s">
        <v>166</v>
      </c>
      <c r="F1753" s="44" t="s">
        <v>166</v>
      </c>
      <c r="G1753" s="33" t="s">
        <v>166</v>
      </c>
      <c r="H1753" s="33" t="s">
        <v>166</v>
      </c>
      <c r="I1753" s="30"/>
      <c r="J1753" s="18" t="s">
        <v>166</v>
      </c>
      <c r="K1753" s="36" t="s">
        <v>166</v>
      </c>
      <c r="L1753" s="21"/>
    </row>
    <row r="1754" spans="1:12" x14ac:dyDescent="0.3">
      <c r="A1754" s="28" t="s">
        <v>166</v>
      </c>
      <c r="B1754" s="36" t="s">
        <v>166</v>
      </c>
      <c r="C1754" s="36" t="s">
        <v>1767</v>
      </c>
      <c r="D1754" s="30" t="s">
        <v>166</v>
      </c>
      <c r="E1754" s="37" t="s">
        <v>166</v>
      </c>
      <c r="F1754" s="44" t="s">
        <v>166</v>
      </c>
      <c r="G1754" s="33" t="s">
        <v>166</v>
      </c>
      <c r="H1754" s="33" t="s">
        <v>166</v>
      </c>
      <c r="I1754" s="30"/>
      <c r="J1754" s="18" t="s">
        <v>166</v>
      </c>
      <c r="K1754" s="36" t="s">
        <v>166</v>
      </c>
      <c r="L1754" s="21"/>
    </row>
    <row r="1755" spans="1:12" x14ac:dyDescent="0.3">
      <c r="A1755" s="28" t="s">
        <v>166</v>
      </c>
      <c r="B1755" s="36" t="s">
        <v>166</v>
      </c>
      <c r="C1755" s="36" t="s">
        <v>1767</v>
      </c>
      <c r="D1755" s="30" t="s">
        <v>166</v>
      </c>
      <c r="E1755" s="37" t="s">
        <v>166</v>
      </c>
      <c r="F1755" s="44" t="s">
        <v>166</v>
      </c>
      <c r="G1755" s="33" t="s">
        <v>166</v>
      </c>
      <c r="H1755" s="33" t="s">
        <v>166</v>
      </c>
      <c r="I1755" s="30"/>
      <c r="J1755" s="18" t="s">
        <v>166</v>
      </c>
      <c r="K1755" s="36" t="s">
        <v>166</v>
      </c>
      <c r="L1755" s="21"/>
    </row>
    <row r="1756" spans="1:12" x14ac:dyDescent="0.3">
      <c r="A1756" s="28" t="s">
        <v>166</v>
      </c>
      <c r="B1756" s="36" t="s">
        <v>166</v>
      </c>
      <c r="C1756" s="36" t="s">
        <v>1767</v>
      </c>
      <c r="D1756" s="30" t="s">
        <v>166</v>
      </c>
      <c r="E1756" s="37" t="s">
        <v>166</v>
      </c>
      <c r="F1756" s="44" t="s">
        <v>166</v>
      </c>
      <c r="G1756" s="33" t="s">
        <v>166</v>
      </c>
      <c r="H1756" s="33" t="s">
        <v>166</v>
      </c>
      <c r="I1756" s="30"/>
      <c r="J1756" s="18" t="s">
        <v>166</v>
      </c>
      <c r="K1756" s="36" t="s">
        <v>166</v>
      </c>
      <c r="L1756" s="21"/>
    </row>
    <row r="1757" spans="1:12" x14ac:dyDescent="0.3">
      <c r="A1757" s="28" t="s">
        <v>166</v>
      </c>
      <c r="B1757" s="36" t="s">
        <v>166</v>
      </c>
      <c r="C1757" s="36" t="s">
        <v>1767</v>
      </c>
      <c r="D1757" s="30" t="s">
        <v>166</v>
      </c>
      <c r="E1757" s="37" t="s">
        <v>166</v>
      </c>
      <c r="F1757" s="44" t="s">
        <v>166</v>
      </c>
      <c r="G1757" s="33" t="s">
        <v>166</v>
      </c>
      <c r="H1757" s="33" t="s">
        <v>166</v>
      </c>
      <c r="I1757" s="30"/>
      <c r="J1757" s="18" t="s">
        <v>166</v>
      </c>
      <c r="K1757" s="36" t="s">
        <v>166</v>
      </c>
      <c r="L1757" s="21"/>
    </row>
    <row r="1758" spans="1:12" x14ac:dyDescent="0.3">
      <c r="A1758" s="28" t="s">
        <v>166</v>
      </c>
      <c r="B1758" s="36" t="s">
        <v>166</v>
      </c>
      <c r="C1758" s="36" t="s">
        <v>1767</v>
      </c>
      <c r="D1758" s="30" t="s">
        <v>166</v>
      </c>
      <c r="E1758" s="37" t="s">
        <v>166</v>
      </c>
      <c r="F1758" s="44" t="s">
        <v>166</v>
      </c>
      <c r="G1758" s="33" t="s">
        <v>166</v>
      </c>
      <c r="H1758" s="33" t="s">
        <v>166</v>
      </c>
      <c r="I1758" s="30"/>
      <c r="J1758" s="18" t="s">
        <v>166</v>
      </c>
      <c r="K1758" s="36" t="s">
        <v>166</v>
      </c>
      <c r="L1758" s="21"/>
    </row>
    <row r="1759" spans="1:12" x14ac:dyDescent="0.3">
      <c r="A1759" s="28" t="s">
        <v>166</v>
      </c>
      <c r="B1759" s="36" t="s">
        <v>166</v>
      </c>
      <c r="C1759" s="36" t="s">
        <v>1767</v>
      </c>
      <c r="D1759" s="30" t="s">
        <v>166</v>
      </c>
      <c r="E1759" s="37" t="s">
        <v>166</v>
      </c>
      <c r="F1759" s="44" t="s">
        <v>166</v>
      </c>
      <c r="G1759" s="33" t="s">
        <v>166</v>
      </c>
      <c r="H1759" s="33" t="s">
        <v>166</v>
      </c>
      <c r="I1759" s="30"/>
      <c r="J1759" s="18" t="s">
        <v>166</v>
      </c>
      <c r="K1759" s="36" t="s">
        <v>166</v>
      </c>
      <c r="L1759" s="21"/>
    </row>
    <row r="1760" spans="1:12" x14ac:dyDescent="0.3">
      <c r="A1760" s="28" t="s">
        <v>166</v>
      </c>
      <c r="B1760" s="36" t="s">
        <v>166</v>
      </c>
      <c r="C1760" s="36" t="s">
        <v>1767</v>
      </c>
      <c r="D1760" s="30" t="s">
        <v>166</v>
      </c>
      <c r="E1760" s="37" t="s">
        <v>166</v>
      </c>
      <c r="F1760" s="44" t="s">
        <v>166</v>
      </c>
      <c r="G1760" s="33" t="s">
        <v>166</v>
      </c>
      <c r="H1760" s="33" t="s">
        <v>166</v>
      </c>
      <c r="I1760" s="30"/>
      <c r="J1760" s="18" t="s">
        <v>166</v>
      </c>
      <c r="K1760" s="36" t="s">
        <v>166</v>
      </c>
      <c r="L1760" s="21"/>
    </row>
    <row r="1761" spans="1:12" x14ac:dyDescent="0.3">
      <c r="A1761" s="28" t="s">
        <v>166</v>
      </c>
      <c r="B1761" s="36" t="s">
        <v>166</v>
      </c>
      <c r="C1761" s="36" t="s">
        <v>1767</v>
      </c>
      <c r="D1761" s="30" t="s">
        <v>166</v>
      </c>
      <c r="E1761" s="37" t="s">
        <v>166</v>
      </c>
      <c r="F1761" s="44" t="s">
        <v>166</v>
      </c>
      <c r="G1761" s="33" t="s">
        <v>166</v>
      </c>
      <c r="H1761" s="33" t="s">
        <v>166</v>
      </c>
      <c r="I1761" s="30"/>
      <c r="J1761" s="18" t="s">
        <v>166</v>
      </c>
      <c r="K1761" s="36" t="s">
        <v>166</v>
      </c>
      <c r="L1761" s="21"/>
    </row>
    <row r="1762" spans="1:12" x14ac:dyDescent="0.3">
      <c r="A1762" s="28" t="s">
        <v>166</v>
      </c>
      <c r="B1762" s="36" t="s">
        <v>166</v>
      </c>
      <c r="C1762" s="36" t="s">
        <v>1767</v>
      </c>
      <c r="D1762" s="30" t="s">
        <v>166</v>
      </c>
      <c r="E1762" s="37" t="s">
        <v>166</v>
      </c>
      <c r="F1762" s="44" t="s">
        <v>166</v>
      </c>
      <c r="G1762" s="33" t="s">
        <v>166</v>
      </c>
      <c r="H1762" s="33" t="s">
        <v>166</v>
      </c>
      <c r="I1762" s="30"/>
      <c r="J1762" s="18" t="s">
        <v>166</v>
      </c>
      <c r="K1762" s="36" t="s">
        <v>166</v>
      </c>
      <c r="L1762" s="21"/>
    </row>
    <row r="1763" spans="1:12" x14ac:dyDescent="0.3">
      <c r="A1763" s="28" t="s">
        <v>166</v>
      </c>
      <c r="B1763" s="36" t="s">
        <v>166</v>
      </c>
      <c r="C1763" s="36" t="s">
        <v>1767</v>
      </c>
      <c r="D1763" s="30" t="s">
        <v>166</v>
      </c>
      <c r="E1763" s="37" t="s">
        <v>166</v>
      </c>
      <c r="F1763" s="44" t="s">
        <v>166</v>
      </c>
      <c r="G1763" s="33" t="s">
        <v>166</v>
      </c>
      <c r="H1763" s="33" t="s">
        <v>166</v>
      </c>
      <c r="I1763" s="30"/>
      <c r="J1763" s="18" t="s">
        <v>166</v>
      </c>
      <c r="K1763" s="36" t="s">
        <v>166</v>
      </c>
      <c r="L1763" s="21"/>
    </row>
    <row r="1764" spans="1:12" x14ac:dyDescent="0.3">
      <c r="A1764" s="28" t="s">
        <v>166</v>
      </c>
      <c r="B1764" s="36" t="s">
        <v>166</v>
      </c>
      <c r="C1764" s="36" t="s">
        <v>1767</v>
      </c>
      <c r="D1764" s="30" t="s">
        <v>166</v>
      </c>
      <c r="E1764" s="37" t="s">
        <v>166</v>
      </c>
      <c r="F1764" s="44" t="s">
        <v>166</v>
      </c>
      <c r="G1764" s="33" t="s">
        <v>166</v>
      </c>
      <c r="H1764" s="33" t="s">
        <v>166</v>
      </c>
      <c r="I1764" s="30"/>
      <c r="J1764" s="18" t="s">
        <v>166</v>
      </c>
      <c r="K1764" s="36" t="s">
        <v>166</v>
      </c>
      <c r="L1764" s="21"/>
    </row>
    <row r="1765" spans="1:12" x14ac:dyDescent="0.3">
      <c r="A1765" s="28" t="s">
        <v>166</v>
      </c>
      <c r="B1765" s="36" t="s">
        <v>166</v>
      </c>
      <c r="C1765" s="36" t="s">
        <v>1767</v>
      </c>
      <c r="D1765" s="30" t="s">
        <v>166</v>
      </c>
      <c r="E1765" s="37" t="s">
        <v>166</v>
      </c>
      <c r="F1765" s="44" t="s">
        <v>166</v>
      </c>
      <c r="G1765" s="33" t="s">
        <v>166</v>
      </c>
      <c r="H1765" s="33" t="s">
        <v>166</v>
      </c>
      <c r="I1765" s="30"/>
      <c r="J1765" s="18" t="s">
        <v>166</v>
      </c>
      <c r="K1765" s="36" t="s">
        <v>166</v>
      </c>
      <c r="L1765" s="21"/>
    </row>
    <row r="1766" spans="1:12" x14ac:dyDescent="0.3">
      <c r="A1766" s="28" t="s">
        <v>166</v>
      </c>
      <c r="B1766" s="36" t="s">
        <v>166</v>
      </c>
      <c r="C1766" s="36" t="s">
        <v>1767</v>
      </c>
      <c r="D1766" s="30" t="s">
        <v>166</v>
      </c>
      <c r="E1766" s="37" t="s">
        <v>166</v>
      </c>
      <c r="F1766" s="44" t="s">
        <v>166</v>
      </c>
      <c r="G1766" s="33" t="s">
        <v>166</v>
      </c>
      <c r="H1766" s="33" t="s">
        <v>166</v>
      </c>
      <c r="I1766" s="30"/>
      <c r="J1766" s="18" t="s">
        <v>166</v>
      </c>
      <c r="K1766" s="36" t="s">
        <v>166</v>
      </c>
      <c r="L1766" s="21"/>
    </row>
    <row r="1767" spans="1:12" x14ac:dyDescent="0.3">
      <c r="A1767" s="28" t="s">
        <v>166</v>
      </c>
      <c r="B1767" s="36" t="s">
        <v>166</v>
      </c>
      <c r="C1767" s="36" t="s">
        <v>1767</v>
      </c>
      <c r="D1767" s="30" t="s">
        <v>166</v>
      </c>
      <c r="E1767" s="37" t="s">
        <v>166</v>
      </c>
      <c r="F1767" s="44" t="s">
        <v>166</v>
      </c>
      <c r="G1767" s="33" t="s">
        <v>166</v>
      </c>
      <c r="H1767" s="33" t="s">
        <v>166</v>
      </c>
      <c r="I1767" s="30"/>
      <c r="J1767" s="18" t="s">
        <v>166</v>
      </c>
      <c r="K1767" s="36" t="s">
        <v>166</v>
      </c>
      <c r="L1767" s="21"/>
    </row>
    <row r="1768" spans="1:12" x14ac:dyDescent="0.3">
      <c r="A1768" s="28" t="s">
        <v>166</v>
      </c>
      <c r="B1768" s="36" t="s">
        <v>166</v>
      </c>
      <c r="C1768" s="36" t="s">
        <v>1767</v>
      </c>
      <c r="D1768" s="30" t="s">
        <v>166</v>
      </c>
      <c r="E1768" s="37" t="s">
        <v>166</v>
      </c>
      <c r="F1768" s="44" t="s">
        <v>166</v>
      </c>
      <c r="G1768" s="33" t="s">
        <v>166</v>
      </c>
      <c r="H1768" s="33" t="s">
        <v>166</v>
      </c>
      <c r="I1768" s="30"/>
      <c r="J1768" s="18" t="s">
        <v>166</v>
      </c>
      <c r="K1768" s="36" t="s">
        <v>166</v>
      </c>
      <c r="L1768" s="21"/>
    </row>
    <row r="1769" spans="1:12" x14ac:dyDescent="0.3">
      <c r="A1769" s="28" t="s">
        <v>166</v>
      </c>
      <c r="B1769" s="36" t="s">
        <v>166</v>
      </c>
      <c r="C1769" s="36" t="s">
        <v>1767</v>
      </c>
      <c r="D1769" s="30" t="s">
        <v>166</v>
      </c>
      <c r="E1769" s="37" t="s">
        <v>166</v>
      </c>
      <c r="F1769" s="44" t="s">
        <v>166</v>
      </c>
      <c r="G1769" s="33" t="s">
        <v>166</v>
      </c>
      <c r="H1769" s="33" t="s">
        <v>166</v>
      </c>
      <c r="I1769" s="30"/>
      <c r="J1769" s="18" t="s">
        <v>166</v>
      </c>
      <c r="K1769" s="36" t="s">
        <v>166</v>
      </c>
      <c r="L1769" s="21"/>
    </row>
    <row r="1770" spans="1:12" x14ac:dyDescent="0.3">
      <c r="A1770" s="28" t="s">
        <v>166</v>
      </c>
      <c r="B1770" s="36" t="s">
        <v>166</v>
      </c>
      <c r="C1770" s="36" t="s">
        <v>1767</v>
      </c>
      <c r="D1770" s="30" t="s">
        <v>166</v>
      </c>
      <c r="E1770" s="37" t="s">
        <v>166</v>
      </c>
      <c r="F1770" s="44" t="s">
        <v>166</v>
      </c>
      <c r="G1770" s="33" t="s">
        <v>166</v>
      </c>
      <c r="H1770" s="33" t="s">
        <v>166</v>
      </c>
      <c r="I1770" s="30"/>
      <c r="J1770" s="18" t="s">
        <v>166</v>
      </c>
      <c r="K1770" s="36" t="s">
        <v>166</v>
      </c>
      <c r="L1770" s="21"/>
    </row>
    <row r="1771" spans="1:12" x14ac:dyDescent="0.3">
      <c r="A1771" s="28" t="s">
        <v>166</v>
      </c>
      <c r="B1771" s="36" t="s">
        <v>166</v>
      </c>
      <c r="C1771" s="36" t="s">
        <v>1767</v>
      </c>
      <c r="D1771" s="30" t="s">
        <v>166</v>
      </c>
      <c r="E1771" s="37" t="s">
        <v>166</v>
      </c>
      <c r="F1771" s="44" t="s">
        <v>166</v>
      </c>
      <c r="G1771" s="33" t="s">
        <v>166</v>
      </c>
      <c r="H1771" s="33" t="s">
        <v>166</v>
      </c>
      <c r="I1771" s="30"/>
      <c r="J1771" s="18" t="s">
        <v>166</v>
      </c>
      <c r="K1771" s="36" t="s">
        <v>166</v>
      </c>
      <c r="L1771" s="21"/>
    </row>
    <row r="1772" spans="1:12" x14ac:dyDescent="0.3">
      <c r="A1772" s="28" t="s">
        <v>166</v>
      </c>
      <c r="B1772" s="36" t="s">
        <v>166</v>
      </c>
      <c r="C1772" s="36" t="s">
        <v>1767</v>
      </c>
      <c r="D1772" s="30" t="s">
        <v>166</v>
      </c>
      <c r="E1772" s="37" t="s">
        <v>166</v>
      </c>
      <c r="F1772" s="44" t="s">
        <v>166</v>
      </c>
      <c r="G1772" s="33" t="s">
        <v>166</v>
      </c>
      <c r="H1772" s="33" t="s">
        <v>166</v>
      </c>
      <c r="I1772" s="30"/>
      <c r="J1772" s="18" t="s">
        <v>166</v>
      </c>
      <c r="K1772" s="36" t="s">
        <v>166</v>
      </c>
      <c r="L1772" s="21"/>
    </row>
    <row r="1773" spans="1:12" x14ac:dyDescent="0.3">
      <c r="A1773" s="28" t="s">
        <v>166</v>
      </c>
      <c r="B1773" s="36" t="s">
        <v>166</v>
      </c>
      <c r="C1773" s="36" t="s">
        <v>1767</v>
      </c>
      <c r="D1773" s="30" t="s">
        <v>166</v>
      </c>
      <c r="E1773" s="37" t="s">
        <v>166</v>
      </c>
      <c r="F1773" s="44" t="s">
        <v>166</v>
      </c>
      <c r="G1773" s="33" t="s">
        <v>166</v>
      </c>
      <c r="H1773" s="33" t="s">
        <v>166</v>
      </c>
      <c r="I1773" s="30"/>
      <c r="J1773" s="18" t="s">
        <v>166</v>
      </c>
      <c r="K1773" s="36" t="s">
        <v>166</v>
      </c>
      <c r="L1773" s="21"/>
    </row>
    <row r="1774" spans="1:12" x14ac:dyDescent="0.3">
      <c r="A1774" s="28" t="s">
        <v>166</v>
      </c>
      <c r="B1774" s="36" t="s">
        <v>166</v>
      </c>
      <c r="C1774" s="36" t="s">
        <v>1767</v>
      </c>
      <c r="D1774" s="30" t="s">
        <v>166</v>
      </c>
      <c r="E1774" s="37" t="s">
        <v>166</v>
      </c>
      <c r="F1774" s="44" t="s">
        <v>166</v>
      </c>
      <c r="G1774" s="33" t="s">
        <v>166</v>
      </c>
      <c r="H1774" s="33" t="s">
        <v>166</v>
      </c>
      <c r="I1774" s="30"/>
      <c r="J1774" s="18" t="s">
        <v>166</v>
      </c>
      <c r="K1774" s="36" t="s">
        <v>166</v>
      </c>
      <c r="L1774" s="21"/>
    </row>
    <row r="1775" spans="1:12" x14ac:dyDescent="0.3">
      <c r="A1775" s="28" t="s">
        <v>166</v>
      </c>
      <c r="B1775" s="36" t="s">
        <v>166</v>
      </c>
      <c r="C1775" s="36" t="s">
        <v>1767</v>
      </c>
      <c r="D1775" s="30" t="s">
        <v>166</v>
      </c>
      <c r="E1775" s="37" t="s">
        <v>166</v>
      </c>
      <c r="F1775" s="44" t="s">
        <v>166</v>
      </c>
      <c r="G1775" s="33" t="s">
        <v>166</v>
      </c>
      <c r="H1775" s="33" t="s">
        <v>166</v>
      </c>
      <c r="I1775" s="30"/>
      <c r="J1775" s="18" t="s">
        <v>166</v>
      </c>
      <c r="K1775" s="36" t="s">
        <v>166</v>
      </c>
      <c r="L1775" s="21"/>
    </row>
    <row r="1776" spans="1:12" x14ac:dyDescent="0.3">
      <c r="A1776" s="28" t="s">
        <v>166</v>
      </c>
      <c r="B1776" s="36" t="s">
        <v>166</v>
      </c>
      <c r="C1776" s="36" t="s">
        <v>1767</v>
      </c>
      <c r="D1776" s="30" t="s">
        <v>166</v>
      </c>
      <c r="E1776" s="37" t="s">
        <v>166</v>
      </c>
      <c r="F1776" s="44" t="s">
        <v>166</v>
      </c>
      <c r="G1776" s="33" t="s">
        <v>166</v>
      </c>
      <c r="H1776" s="33" t="s">
        <v>166</v>
      </c>
      <c r="I1776" s="30"/>
      <c r="J1776" s="18" t="s">
        <v>166</v>
      </c>
      <c r="K1776" s="36" t="s">
        <v>166</v>
      </c>
      <c r="L1776" s="21"/>
    </row>
    <row r="1777" spans="1:12" x14ac:dyDescent="0.3">
      <c r="A1777" s="28" t="s">
        <v>166</v>
      </c>
      <c r="B1777" s="36" t="s">
        <v>166</v>
      </c>
      <c r="C1777" s="36" t="s">
        <v>1767</v>
      </c>
      <c r="D1777" s="30" t="s">
        <v>166</v>
      </c>
      <c r="E1777" s="37" t="s">
        <v>166</v>
      </c>
      <c r="F1777" s="44" t="s">
        <v>166</v>
      </c>
      <c r="G1777" s="33" t="s">
        <v>166</v>
      </c>
      <c r="H1777" s="33" t="s">
        <v>166</v>
      </c>
      <c r="I1777" s="30"/>
      <c r="J1777" s="18" t="s">
        <v>166</v>
      </c>
      <c r="K1777" s="36" t="s">
        <v>166</v>
      </c>
      <c r="L1777" s="21"/>
    </row>
    <row r="1778" spans="1:12" x14ac:dyDescent="0.3">
      <c r="A1778" s="28" t="s">
        <v>166</v>
      </c>
      <c r="B1778" s="36" t="s">
        <v>166</v>
      </c>
      <c r="C1778" s="36" t="s">
        <v>1767</v>
      </c>
      <c r="D1778" s="30" t="s">
        <v>166</v>
      </c>
      <c r="E1778" s="37" t="s">
        <v>166</v>
      </c>
      <c r="F1778" s="44" t="s">
        <v>166</v>
      </c>
      <c r="G1778" s="33" t="s">
        <v>166</v>
      </c>
      <c r="H1778" s="33" t="s">
        <v>166</v>
      </c>
      <c r="I1778" s="30"/>
      <c r="J1778" s="18" t="s">
        <v>166</v>
      </c>
      <c r="K1778" s="36" t="s">
        <v>166</v>
      </c>
      <c r="L1778" s="21"/>
    </row>
    <row r="1779" spans="1:12" x14ac:dyDescent="0.3">
      <c r="A1779" s="28" t="s">
        <v>166</v>
      </c>
      <c r="B1779" s="36" t="s">
        <v>166</v>
      </c>
      <c r="C1779" s="36" t="s">
        <v>1767</v>
      </c>
      <c r="D1779" s="30" t="s">
        <v>166</v>
      </c>
      <c r="E1779" s="37" t="s">
        <v>166</v>
      </c>
      <c r="F1779" s="44" t="s">
        <v>166</v>
      </c>
      <c r="G1779" s="33" t="s">
        <v>166</v>
      </c>
      <c r="H1779" s="33" t="s">
        <v>166</v>
      </c>
      <c r="I1779" s="30"/>
      <c r="J1779" s="18" t="s">
        <v>166</v>
      </c>
      <c r="K1779" s="36" t="s">
        <v>166</v>
      </c>
      <c r="L1779" s="21"/>
    </row>
    <row r="1780" spans="1:12" x14ac:dyDescent="0.3">
      <c r="A1780" s="28" t="s">
        <v>166</v>
      </c>
      <c r="B1780" s="36" t="s">
        <v>166</v>
      </c>
      <c r="C1780" s="36" t="s">
        <v>1767</v>
      </c>
      <c r="D1780" s="30" t="s">
        <v>166</v>
      </c>
      <c r="E1780" s="37" t="s">
        <v>166</v>
      </c>
      <c r="F1780" s="44" t="s">
        <v>166</v>
      </c>
      <c r="G1780" s="33" t="s">
        <v>166</v>
      </c>
      <c r="H1780" s="33" t="s">
        <v>166</v>
      </c>
      <c r="I1780" s="30"/>
      <c r="J1780" s="18" t="s">
        <v>166</v>
      </c>
      <c r="K1780" s="36" t="s">
        <v>166</v>
      </c>
      <c r="L1780" s="21"/>
    </row>
    <row r="1781" spans="1:12" x14ac:dyDescent="0.3">
      <c r="A1781" s="28" t="s">
        <v>166</v>
      </c>
      <c r="B1781" s="36" t="s">
        <v>166</v>
      </c>
      <c r="C1781" s="36" t="s">
        <v>1767</v>
      </c>
      <c r="D1781" s="30" t="s">
        <v>166</v>
      </c>
      <c r="E1781" s="37" t="s">
        <v>166</v>
      </c>
      <c r="F1781" s="44" t="s">
        <v>166</v>
      </c>
      <c r="G1781" s="33" t="s">
        <v>166</v>
      </c>
      <c r="H1781" s="33" t="s">
        <v>166</v>
      </c>
      <c r="I1781" s="30"/>
      <c r="J1781" s="18" t="s">
        <v>166</v>
      </c>
      <c r="K1781" s="36" t="s">
        <v>166</v>
      </c>
      <c r="L1781" s="21"/>
    </row>
    <row r="1782" spans="1:12" x14ac:dyDescent="0.3">
      <c r="A1782" s="28" t="s">
        <v>166</v>
      </c>
      <c r="B1782" s="36" t="s">
        <v>166</v>
      </c>
      <c r="C1782" s="36" t="s">
        <v>1767</v>
      </c>
      <c r="D1782" s="30" t="s">
        <v>166</v>
      </c>
      <c r="E1782" s="37" t="s">
        <v>166</v>
      </c>
      <c r="F1782" s="44" t="s">
        <v>166</v>
      </c>
      <c r="G1782" s="33" t="s">
        <v>166</v>
      </c>
      <c r="H1782" s="33" t="s">
        <v>166</v>
      </c>
      <c r="I1782" s="30"/>
      <c r="J1782" s="18" t="s">
        <v>166</v>
      </c>
      <c r="K1782" s="36" t="s">
        <v>166</v>
      </c>
      <c r="L1782" s="21"/>
    </row>
    <row r="1783" spans="1:12" x14ac:dyDescent="0.3">
      <c r="A1783" s="28" t="s">
        <v>166</v>
      </c>
      <c r="B1783" s="36" t="s">
        <v>166</v>
      </c>
      <c r="C1783" s="36" t="s">
        <v>1767</v>
      </c>
      <c r="D1783" s="30" t="s">
        <v>166</v>
      </c>
      <c r="E1783" s="37" t="s">
        <v>166</v>
      </c>
      <c r="F1783" s="44" t="s">
        <v>166</v>
      </c>
      <c r="G1783" s="33" t="s">
        <v>166</v>
      </c>
      <c r="H1783" s="33" t="s">
        <v>166</v>
      </c>
      <c r="I1783" s="30"/>
      <c r="J1783" s="18" t="s">
        <v>166</v>
      </c>
      <c r="K1783" s="36" t="s">
        <v>166</v>
      </c>
      <c r="L1783" s="21"/>
    </row>
    <row r="1784" spans="1:12" x14ac:dyDescent="0.3">
      <c r="A1784" s="28" t="s">
        <v>166</v>
      </c>
      <c r="B1784" s="36" t="s">
        <v>166</v>
      </c>
      <c r="C1784" s="36" t="s">
        <v>1767</v>
      </c>
      <c r="D1784" s="30" t="s">
        <v>166</v>
      </c>
      <c r="E1784" s="37" t="s">
        <v>166</v>
      </c>
      <c r="F1784" s="44" t="s">
        <v>166</v>
      </c>
      <c r="G1784" s="33" t="s">
        <v>166</v>
      </c>
      <c r="H1784" s="33" t="s">
        <v>166</v>
      </c>
      <c r="I1784" s="30"/>
      <c r="J1784" s="18" t="s">
        <v>166</v>
      </c>
      <c r="K1784" s="36" t="s">
        <v>166</v>
      </c>
      <c r="L1784" s="21"/>
    </row>
    <row r="1785" spans="1:12" x14ac:dyDescent="0.3">
      <c r="A1785" s="28" t="s">
        <v>166</v>
      </c>
      <c r="B1785" s="36" t="s">
        <v>166</v>
      </c>
      <c r="C1785" s="36" t="s">
        <v>1767</v>
      </c>
      <c r="D1785" s="30" t="s">
        <v>166</v>
      </c>
      <c r="E1785" s="37" t="s">
        <v>166</v>
      </c>
      <c r="F1785" s="44" t="s">
        <v>166</v>
      </c>
      <c r="G1785" s="33" t="s">
        <v>166</v>
      </c>
      <c r="H1785" s="33" t="s">
        <v>166</v>
      </c>
      <c r="I1785" s="30"/>
      <c r="J1785" s="18" t="s">
        <v>166</v>
      </c>
      <c r="K1785" s="36" t="s">
        <v>166</v>
      </c>
      <c r="L1785" s="21"/>
    </row>
    <row r="1786" spans="1:12" x14ac:dyDescent="0.3">
      <c r="A1786" s="28" t="s">
        <v>166</v>
      </c>
      <c r="B1786" s="36" t="s">
        <v>166</v>
      </c>
      <c r="C1786" s="36" t="s">
        <v>1767</v>
      </c>
      <c r="D1786" s="30" t="s">
        <v>166</v>
      </c>
      <c r="E1786" s="37" t="s">
        <v>166</v>
      </c>
      <c r="F1786" s="44" t="s">
        <v>166</v>
      </c>
      <c r="G1786" s="33" t="s">
        <v>166</v>
      </c>
      <c r="H1786" s="33" t="s">
        <v>166</v>
      </c>
      <c r="I1786" s="30"/>
      <c r="J1786" s="18" t="s">
        <v>166</v>
      </c>
      <c r="K1786" s="36" t="s">
        <v>166</v>
      </c>
      <c r="L1786" s="21"/>
    </row>
    <row r="1787" spans="1:12" x14ac:dyDescent="0.3">
      <c r="A1787" s="28" t="s">
        <v>166</v>
      </c>
      <c r="B1787" s="36" t="s">
        <v>166</v>
      </c>
      <c r="C1787" s="36" t="s">
        <v>1767</v>
      </c>
      <c r="D1787" s="30" t="s">
        <v>166</v>
      </c>
      <c r="E1787" s="37" t="s">
        <v>166</v>
      </c>
      <c r="F1787" s="44" t="s">
        <v>166</v>
      </c>
      <c r="G1787" s="33" t="s">
        <v>166</v>
      </c>
      <c r="H1787" s="33" t="s">
        <v>166</v>
      </c>
      <c r="I1787" s="30"/>
      <c r="J1787" s="18" t="s">
        <v>166</v>
      </c>
      <c r="K1787" s="36" t="s">
        <v>166</v>
      </c>
      <c r="L1787" s="21"/>
    </row>
    <row r="1788" spans="1:12" x14ac:dyDescent="0.3">
      <c r="A1788" s="28" t="s">
        <v>166</v>
      </c>
      <c r="B1788" s="36" t="s">
        <v>166</v>
      </c>
      <c r="C1788" s="36" t="s">
        <v>1767</v>
      </c>
      <c r="D1788" s="30" t="s">
        <v>166</v>
      </c>
      <c r="E1788" s="37" t="s">
        <v>166</v>
      </c>
      <c r="F1788" s="44" t="s">
        <v>166</v>
      </c>
      <c r="G1788" s="33" t="s">
        <v>166</v>
      </c>
      <c r="H1788" s="33" t="s">
        <v>166</v>
      </c>
      <c r="I1788" s="30"/>
      <c r="J1788" s="18" t="s">
        <v>166</v>
      </c>
      <c r="K1788" s="36" t="s">
        <v>166</v>
      </c>
      <c r="L1788" s="21"/>
    </row>
    <row r="1789" spans="1:12" x14ac:dyDescent="0.3">
      <c r="A1789" s="28" t="s">
        <v>166</v>
      </c>
      <c r="B1789" s="36" t="s">
        <v>166</v>
      </c>
      <c r="C1789" s="36" t="s">
        <v>1767</v>
      </c>
      <c r="D1789" s="30" t="s">
        <v>166</v>
      </c>
      <c r="E1789" s="37" t="s">
        <v>166</v>
      </c>
      <c r="F1789" s="44" t="s">
        <v>166</v>
      </c>
      <c r="G1789" s="33" t="s">
        <v>166</v>
      </c>
      <c r="H1789" s="33" t="s">
        <v>166</v>
      </c>
      <c r="I1789" s="30"/>
      <c r="J1789" s="18" t="s">
        <v>166</v>
      </c>
      <c r="K1789" s="36" t="s">
        <v>166</v>
      </c>
      <c r="L1789" s="21"/>
    </row>
    <row r="1790" spans="1:12" x14ac:dyDescent="0.3">
      <c r="A1790" s="28" t="s">
        <v>166</v>
      </c>
      <c r="B1790" s="36" t="s">
        <v>166</v>
      </c>
      <c r="C1790" s="36" t="s">
        <v>1767</v>
      </c>
      <c r="D1790" s="30" t="s">
        <v>166</v>
      </c>
      <c r="E1790" s="37" t="s">
        <v>166</v>
      </c>
      <c r="F1790" s="44" t="s">
        <v>166</v>
      </c>
      <c r="G1790" s="33" t="s">
        <v>166</v>
      </c>
      <c r="H1790" s="33" t="s">
        <v>166</v>
      </c>
      <c r="I1790" s="30"/>
      <c r="J1790" s="18" t="s">
        <v>166</v>
      </c>
      <c r="K1790" s="36" t="s">
        <v>166</v>
      </c>
      <c r="L1790" s="21"/>
    </row>
    <row r="1791" spans="1:12" x14ac:dyDescent="0.3">
      <c r="A1791" s="28" t="s">
        <v>166</v>
      </c>
      <c r="B1791" s="36" t="s">
        <v>166</v>
      </c>
      <c r="C1791" s="36" t="s">
        <v>1767</v>
      </c>
      <c r="D1791" s="30" t="s">
        <v>166</v>
      </c>
      <c r="E1791" s="37" t="s">
        <v>166</v>
      </c>
      <c r="F1791" s="44" t="s">
        <v>166</v>
      </c>
      <c r="G1791" s="33" t="s">
        <v>166</v>
      </c>
      <c r="H1791" s="33" t="s">
        <v>166</v>
      </c>
      <c r="I1791" s="30"/>
      <c r="J1791" s="18" t="s">
        <v>166</v>
      </c>
      <c r="K1791" s="36" t="s">
        <v>166</v>
      </c>
      <c r="L1791" s="21"/>
    </row>
    <row r="1792" spans="1:12" x14ac:dyDescent="0.3">
      <c r="A1792" s="28" t="s">
        <v>166</v>
      </c>
      <c r="B1792" s="36" t="s">
        <v>166</v>
      </c>
      <c r="C1792" s="36" t="s">
        <v>1767</v>
      </c>
      <c r="D1792" s="30" t="s">
        <v>166</v>
      </c>
      <c r="E1792" s="37" t="s">
        <v>166</v>
      </c>
      <c r="F1792" s="44" t="s">
        <v>166</v>
      </c>
      <c r="G1792" s="33" t="s">
        <v>166</v>
      </c>
      <c r="H1792" s="33" t="s">
        <v>166</v>
      </c>
      <c r="I1792" s="30"/>
      <c r="J1792" s="18" t="s">
        <v>166</v>
      </c>
      <c r="K1792" s="36" t="s">
        <v>166</v>
      </c>
      <c r="L1792" s="21"/>
    </row>
    <row r="1793" spans="1:12" x14ac:dyDescent="0.3">
      <c r="A1793" s="28" t="s">
        <v>166</v>
      </c>
      <c r="B1793" s="36" t="s">
        <v>166</v>
      </c>
      <c r="C1793" s="36" t="s">
        <v>1767</v>
      </c>
      <c r="D1793" s="30" t="s">
        <v>166</v>
      </c>
      <c r="E1793" s="37" t="s">
        <v>166</v>
      </c>
      <c r="F1793" s="44" t="s">
        <v>166</v>
      </c>
      <c r="G1793" s="33" t="s">
        <v>166</v>
      </c>
      <c r="H1793" s="33" t="s">
        <v>166</v>
      </c>
      <c r="I1793" s="30"/>
      <c r="J1793" s="18" t="s">
        <v>166</v>
      </c>
      <c r="K1793" s="36" t="s">
        <v>166</v>
      </c>
      <c r="L1793" s="21"/>
    </row>
    <row r="1794" spans="1:12" x14ac:dyDescent="0.3">
      <c r="A1794" s="28" t="s">
        <v>166</v>
      </c>
      <c r="B1794" s="36" t="s">
        <v>166</v>
      </c>
      <c r="C1794" s="36" t="s">
        <v>1767</v>
      </c>
      <c r="D1794" s="30" t="s">
        <v>166</v>
      </c>
      <c r="E1794" s="37" t="s">
        <v>166</v>
      </c>
      <c r="F1794" s="44" t="s">
        <v>166</v>
      </c>
      <c r="G1794" s="33" t="s">
        <v>166</v>
      </c>
      <c r="H1794" s="33" t="s">
        <v>166</v>
      </c>
      <c r="I1794" s="30"/>
      <c r="J1794" s="18" t="s">
        <v>166</v>
      </c>
      <c r="K1794" s="36" t="s">
        <v>166</v>
      </c>
      <c r="L1794" s="21"/>
    </row>
    <row r="1795" spans="1:12" x14ac:dyDescent="0.3">
      <c r="A1795" s="28" t="s">
        <v>166</v>
      </c>
      <c r="B1795" s="36" t="s">
        <v>166</v>
      </c>
      <c r="C1795" s="36" t="s">
        <v>1767</v>
      </c>
      <c r="D1795" s="30" t="s">
        <v>166</v>
      </c>
      <c r="E1795" s="37" t="s">
        <v>166</v>
      </c>
      <c r="F1795" s="44" t="s">
        <v>166</v>
      </c>
      <c r="G1795" s="33" t="s">
        <v>166</v>
      </c>
      <c r="H1795" s="33" t="s">
        <v>166</v>
      </c>
      <c r="I1795" s="30"/>
      <c r="J1795" s="18" t="s">
        <v>166</v>
      </c>
      <c r="K1795" s="36" t="s">
        <v>166</v>
      </c>
      <c r="L1795" s="21"/>
    </row>
    <row r="1796" spans="1:12" x14ac:dyDescent="0.3">
      <c r="A1796" s="28" t="s">
        <v>166</v>
      </c>
      <c r="B1796" s="36" t="s">
        <v>166</v>
      </c>
      <c r="C1796" s="36" t="s">
        <v>1767</v>
      </c>
      <c r="D1796" s="30" t="s">
        <v>166</v>
      </c>
      <c r="E1796" s="37" t="s">
        <v>166</v>
      </c>
      <c r="F1796" s="44" t="s">
        <v>166</v>
      </c>
      <c r="G1796" s="33" t="s">
        <v>166</v>
      </c>
      <c r="H1796" s="33" t="s">
        <v>166</v>
      </c>
      <c r="I1796" s="30"/>
      <c r="J1796" s="18" t="s">
        <v>166</v>
      </c>
      <c r="K1796" s="36" t="s">
        <v>166</v>
      </c>
      <c r="L1796" s="21"/>
    </row>
    <row r="1797" spans="1:12" x14ac:dyDescent="0.3">
      <c r="A1797" s="28" t="s">
        <v>166</v>
      </c>
      <c r="B1797" s="36" t="s">
        <v>166</v>
      </c>
      <c r="C1797" s="36" t="s">
        <v>1767</v>
      </c>
      <c r="D1797" s="30" t="s">
        <v>166</v>
      </c>
      <c r="E1797" s="37" t="s">
        <v>166</v>
      </c>
      <c r="F1797" s="44" t="s">
        <v>166</v>
      </c>
      <c r="G1797" s="33" t="s">
        <v>166</v>
      </c>
      <c r="H1797" s="33" t="s">
        <v>166</v>
      </c>
      <c r="I1797" s="30"/>
      <c r="J1797" s="18" t="s">
        <v>166</v>
      </c>
      <c r="K1797" s="36" t="s">
        <v>166</v>
      </c>
      <c r="L1797" s="21"/>
    </row>
    <row r="1798" spans="1:12" x14ac:dyDescent="0.3">
      <c r="A1798" s="28" t="s">
        <v>166</v>
      </c>
      <c r="B1798" s="36" t="s">
        <v>166</v>
      </c>
      <c r="C1798" s="36" t="s">
        <v>1767</v>
      </c>
      <c r="D1798" s="30" t="s">
        <v>166</v>
      </c>
      <c r="E1798" s="37" t="s">
        <v>166</v>
      </c>
      <c r="F1798" s="44" t="s">
        <v>166</v>
      </c>
      <c r="G1798" s="33" t="s">
        <v>166</v>
      </c>
      <c r="H1798" s="33" t="s">
        <v>166</v>
      </c>
      <c r="I1798" s="30"/>
      <c r="J1798" s="18" t="s">
        <v>166</v>
      </c>
      <c r="K1798" s="36" t="s">
        <v>166</v>
      </c>
      <c r="L1798" s="21"/>
    </row>
    <row r="1799" spans="1:12" x14ac:dyDescent="0.3">
      <c r="A1799" s="28" t="s">
        <v>166</v>
      </c>
      <c r="B1799" s="36" t="s">
        <v>166</v>
      </c>
      <c r="C1799" s="36" t="s">
        <v>1767</v>
      </c>
      <c r="D1799" s="30" t="s">
        <v>166</v>
      </c>
      <c r="E1799" s="37" t="s">
        <v>166</v>
      </c>
      <c r="F1799" s="44" t="s">
        <v>166</v>
      </c>
      <c r="G1799" s="33" t="s">
        <v>166</v>
      </c>
      <c r="H1799" s="33" t="s">
        <v>166</v>
      </c>
      <c r="I1799" s="30"/>
      <c r="J1799" s="18" t="s">
        <v>166</v>
      </c>
      <c r="K1799" s="36" t="s">
        <v>166</v>
      </c>
      <c r="L1799" s="21"/>
    </row>
    <row r="1800" spans="1:12" x14ac:dyDescent="0.3">
      <c r="A1800" s="28" t="s">
        <v>166</v>
      </c>
      <c r="B1800" s="36" t="s">
        <v>166</v>
      </c>
      <c r="C1800" s="36" t="s">
        <v>1767</v>
      </c>
      <c r="D1800" s="30" t="s">
        <v>166</v>
      </c>
      <c r="E1800" s="37" t="s">
        <v>166</v>
      </c>
      <c r="F1800" s="44" t="s">
        <v>166</v>
      </c>
      <c r="G1800" s="33" t="s">
        <v>166</v>
      </c>
      <c r="H1800" s="33" t="s">
        <v>166</v>
      </c>
      <c r="I1800" s="30"/>
      <c r="J1800" s="18" t="s">
        <v>166</v>
      </c>
      <c r="K1800" s="36" t="s">
        <v>166</v>
      </c>
      <c r="L1800" s="21"/>
    </row>
    <row r="1801" spans="1:12" x14ac:dyDescent="0.3">
      <c r="A1801" s="28" t="s">
        <v>166</v>
      </c>
      <c r="B1801" s="36" t="s">
        <v>166</v>
      </c>
      <c r="C1801" s="36" t="s">
        <v>1767</v>
      </c>
      <c r="D1801" s="30" t="s">
        <v>166</v>
      </c>
      <c r="E1801" s="37" t="s">
        <v>166</v>
      </c>
      <c r="F1801" s="44" t="s">
        <v>166</v>
      </c>
      <c r="G1801" s="33" t="s">
        <v>166</v>
      </c>
      <c r="H1801" s="33" t="s">
        <v>166</v>
      </c>
      <c r="I1801" s="30"/>
      <c r="J1801" s="18" t="s">
        <v>166</v>
      </c>
      <c r="K1801" s="36" t="s">
        <v>166</v>
      </c>
      <c r="L1801" s="21"/>
    </row>
    <row r="1802" spans="1:12" x14ac:dyDescent="0.3">
      <c r="A1802" s="28" t="s">
        <v>166</v>
      </c>
      <c r="B1802" s="36" t="s">
        <v>166</v>
      </c>
      <c r="C1802" s="36" t="s">
        <v>1767</v>
      </c>
      <c r="D1802" s="30" t="s">
        <v>166</v>
      </c>
      <c r="E1802" s="37" t="s">
        <v>166</v>
      </c>
      <c r="F1802" s="44" t="s">
        <v>166</v>
      </c>
      <c r="G1802" s="33" t="s">
        <v>166</v>
      </c>
      <c r="H1802" s="33" t="s">
        <v>166</v>
      </c>
      <c r="I1802" s="30"/>
      <c r="J1802" s="18" t="s">
        <v>166</v>
      </c>
      <c r="K1802" s="36" t="s">
        <v>166</v>
      </c>
      <c r="L1802" s="21"/>
    </row>
    <row r="1803" spans="1:12" x14ac:dyDescent="0.3">
      <c r="A1803" s="28" t="s">
        <v>166</v>
      </c>
      <c r="B1803" s="36" t="s">
        <v>166</v>
      </c>
      <c r="C1803" s="36" t="s">
        <v>1767</v>
      </c>
      <c r="D1803" s="30" t="s">
        <v>166</v>
      </c>
      <c r="E1803" s="37" t="s">
        <v>166</v>
      </c>
      <c r="F1803" s="44" t="s">
        <v>166</v>
      </c>
      <c r="G1803" s="33" t="s">
        <v>166</v>
      </c>
      <c r="H1803" s="33" t="s">
        <v>166</v>
      </c>
      <c r="I1803" s="30"/>
      <c r="J1803" s="18" t="s">
        <v>166</v>
      </c>
      <c r="K1803" s="36" t="s">
        <v>166</v>
      </c>
      <c r="L1803" s="21"/>
    </row>
    <row r="1804" spans="1:12" x14ac:dyDescent="0.3">
      <c r="A1804" s="28" t="s">
        <v>166</v>
      </c>
      <c r="B1804" s="36" t="s">
        <v>166</v>
      </c>
      <c r="C1804" s="36" t="s">
        <v>1767</v>
      </c>
      <c r="D1804" s="30" t="s">
        <v>166</v>
      </c>
      <c r="E1804" s="37" t="s">
        <v>166</v>
      </c>
      <c r="F1804" s="44" t="s">
        <v>166</v>
      </c>
      <c r="G1804" s="33" t="s">
        <v>166</v>
      </c>
      <c r="H1804" s="33" t="s">
        <v>166</v>
      </c>
      <c r="I1804" s="30"/>
      <c r="J1804" s="18" t="s">
        <v>166</v>
      </c>
      <c r="K1804" s="36" t="s">
        <v>166</v>
      </c>
      <c r="L1804" s="21"/>
    </row>
    <row r="1805" spans="1:12" x14ac:dyDescent="0.3">
      <c r="A1805" s="28" t="s">
        <v>166</v>
      </c>
      <c r="B1805" s="36" t="s">
        <v>166</v>
      </c>
      <c r="C1805" s="36" t="s">
        <v>1767</v>
      </c>
      <c r="D1805" s="30" t="s">
        <v>166</v>
      </c>
      <c r="E1805" s="37" t="s">
        <v>166</v>
      </c>
      <c r="F1805" s="44" t="s">
        <v>166</v>
      </c>
      <c r="G1805" s="33" t="s">
        <v>166</v>
      </c>
      <c r="H1805" s="33" t="s">
        <v>166</v>
      </c>
      <c r="I1805" s="30"/>
      <c r="J1805" s="18" t="s">
        <v>166</v>
      </c>
      <c r="K1805" s="36" t="s">
        <v>166</v>
      </c>
      <c r="L1805" s="21"/>
    </row>
    <row r="1806" spans="1:12" x14ac:dyDescent="0.3">
      <c r="A1806" s="28" t="s">
        <v>166</v>
      </c>
      <c r="B1806" s="36" t="s">
        <v>166</v>
      </c>
      <c r="C1806" s="36" t="s">
        <v>1767</v>
      </c>
      <c r="D1806" s="30" t="s">
        <v>166</v>
      </c>
      <c r="E1806" s="37" t="s">
        <v>166</v>
      </c>
      <c r="F1806" s="44" t="s">
        <v>166</v>
      </c>
      <c r="G1806" s="33" t="s">
        <v>166</v>
      </c>
      <c r="H1806" s="33" t="s">
        <v>166</v>
      </c>
      <c r="I1806" s="30"/>
      <c r="J1806" s="18" t="s">
        <v>166</v>
      </c>
      <c r="K1806" s="36" t="s">
        <v>166</v>
      </c>
      <c r="L1806" s="21"/>
    </row>
    <row r="1807" spans="1:12" x14ac:dyDescent="0.3">
      <c r="A1807" s="28" t="s">
        <v>166</v>
      </c>
      <c r="B1807" s="36" t="s">
        <v>166</v>
      </c>
      <c r="C1807" s="36" t="s">
        <v>1767</v>
      </c>
      <c r="D1807" s="30" t="s">
        <v>166</v>
      </c>
      <c r="E1807" s="37" t="s">
        <v>166</v>
      </c>
      <c r="F1807" s="44" t="s">
        <v>166</v>
      </c>
      <c r="G1807" s="33" t="s">
        <v>166</v>
      </c>
      <c r="H1807" s="33" t="s">
        <v>166</v>
      </c>
      <c r="I1807" s="30"/>
      <c r="J1807" s="18" t="s">
        <v>166</v>
      </c>
      <c r="K1807" s="36" t="s">
        <v>166</v>
      </c>
      <c r="L1807" s="21"/>
    </row>
    <row r="1808" spans="1:12" x14ac:dyDescent="0.3">
      <c r="A1808" s="28" t="s">
        <v>166</v>
      </c>
      <c r="B1808" s="36" t="s">
        <v>166</v>
      </c>
      <c r="C1808" s="36" t="s">
        <v>1767</v>
      </c>
      <c r="D1808" s="30" t="s">
        <v>166</v>
      </c>
      <c r="E1808" s="37" t="s">
        <v>166</v>
      </c>
      <c r="F1808" s="44" t="s">
        <v>166</v>
      </c>
      <c r="G1808" s="33" t="s">
        <v>166</v>
      </c>
      <c r="H1808" s="33" t="s">
        <v>166</v>
      </c>
      <c r="I1808" s="30"/>
      <c r="J1808" s="18" t="s">
        <v>166</v>
      </c>
      <c r="K1808" s="36" t="s">
        <v>166</v>
      </c>
      <c r="L1808" s="21"/>
    </row>
    <row r="1809" spans="1:12" x14ac:dyDescent="0.3">
      <c r="A1809" s="28" t="s">
        <v>166</v>
      </c>
      <c r="B1809" s="36" t="s">
        <v>166</v>
      </c>
      <c r="C1809" s="36" t="s">
        <v>1767</v>
      </c>
      <c r="D1809" s="30" t="s">
        <v>166</v>
      </c>
      <c r="E1809" s="37" t="s">
        <v>166</v>
      </c>
      <c r="F1809" s="44" t="s">
        <v>166</v>
      </c>
      <c r="G1809" s="33" t="s">
        <v>166</v>
      </c>
      <c r="H1809" s="33" t="s">
        <v>166</v>
      </c>
      <c r="I1809" s="30"/>
      <c r="J1809" s="18" t="s">
        <v>166</v>
      </c>
      <c r="K1809" s="36" t="s">
        <v>166</v>
      </c>
      <c r="L1809" s="21"/>
    </row>
    <row r="1810" spans="1:12" x14ac:dyDescent="0.3">
      <c r="A1810" s="28" t="s">
        <v>166</v>
      </c>
      <c r="B1810" s="36" t="s">
        <v>166</v>
      </c>
      <c r="C1810" s="36" t="s">
        <v>1767</v>
      </c>
      <c r="D1810" s="30" t="s">
        <v>166</v>
      </c>
      <c r="E1810" s="37" t="s">
        <v>166</v>
      </c>
      <c r="F1810" s="44" t="s">
        <v>166</v>
      </c>
      <c r="G1810" s="33" t="s">
        <v>166</v>
      </c>
      <c r="H1810" s="33" t="s">
        <v>166</v>
      </c>
      <c r="I1810" s="30"/>
      <c r="J1810" s="18" t="s">
        <v>166</v>
      </c>
      <c r="K1810" s="36" t="s">
        <v>166</v>
      </c>
      <c r="L1810" s="21"/>
    </row>
    <row r="1811" spans="1:12" x14ac:dyDescent="0.3">
      <c r="A1811" s="28" t="s">
        <v>166</v>
      </c>
      <c r="B1811" s="36" t="s">
        <v>166</v>
      </c>
      <c r="C1811" s="36" t="s">
        <v>1767</v>
      </c>
      <c r="D1811" s="30" t="s">
        <v>166</v>
      </c>
      <c r="E1811" s="37" t="s">
        <v>166</v>
      </c>
      <c r="F1811" s="44" t="s">
        <v>166</v>
      </c>
      <c r="G1811" s="33" t="s">
        <v>166</v>
      </c>
      <c r="H1811" s="33" t="s">
        <v>166</v>
      </c>
      <c r="I1811" s="30"/>
      <c r="J1811" s="18" t="s">
        <v>166</v>
      </c>
      <c r="K1811" s="36" t="s">
        <v>166</v>
      </c>
      <c r="L1811" s="21"/>
    </row>
    <row r="1812" spans="1:12" x14ac:dyDescent="0.3">
      <c r="A1812" s="28" t="s">
        <v>166</v>
      </c>
      <c r="B1812" s="36" t="s">
        <v>166</v>
      </c>
      <c r="C1812" s="36" t="s">
        <v>1767</v>
      </c>
      <c r="D1812" s="30" t="s">
        <v>166</v>
      </c>
      <c r="E1812" s="37" t="s">
        <v>166</v>
      </c>
      <c r="F1812" s="44" t="s">
        <v>166</v>
      </c>
      <c r="G1812" s="33" t="s">
        <v>166</v>
      </c>
      <c r="H1812" s="33" t="s">
        <v>166</v>
      </c>
      <c r="I1812" s="30"/>
      <c r="J1812" s="18" t="s">
        <v>166</v>
      </c>
      <c r="K1812" s="36" t="s">
        <v>166</v>
      </c>
      <c r="L1812" s="21"/>
    </row>
    <row r="1813" spans="1:12" x14ac:dyDescent="0.3">
      <c r="A1813" s="28" t="s">
        <v>166</v>
      </c>
      <c r="B1813" s="36" t="s">
        <v>166</v>
      </c>
      <c r="C1813" s="36" t="s">
        <v>1767</v>
      </c>
      <c r="D1813" s="30" t="s">
        <v>166</v>
      </c>
      <c r="E1813" s="37" t="s">
        <v>166</v>
      </c>
      <c r="F1813" s="44" t="s">
        <v>166</v>
      </c>
      <c r="G1813" s="33" t="s">
        <v>166</v>
      </c>
      <c r="H1813" s="33" t="s">
        <v>166</v>
      </c>
      <c r="I1813" s="30"/>
      <c r="J1813" s="18" t="s">
        <v>166</v>
      </c>
      <c r="K1813" s="36" t="s">
        <v>166</v>
      </c>
      <c r="L1813" s="21"/>
    </row>
    <row r="1814" spans="1:12" x14ac:dyDescent="0.3">
      <c r="A1814" s="28" t="s">
        <v>166</v>
      </c>
      <c r="B1814" s="36" t="s">
        <v>166</v>
      </c>
      <c r="C1814" s="36" t="s">
        <v>1767</v>
      </c>
      <c r="D1814" s="30" t="s">
        <v>166</v>
      </c>
      <c r="E1814" s="37" t="s">
        <v>166</v>
      </c>
      <c r="F1814" s="44" t="s">
        <v>166</v>
      </c>
      <c r="G1814" s="33" t="s">
        <v>166</v>
      </c>
      <c r="H1814" s="33" t="s">
        <v>166</v>
      </c>
      <c r="I1814" s="30"/>
      <c r="J1814" s="18" t="s">
        <v>166</v>
      </c>
      <c r="K1814" s="36" t="s">
        <v>166</v>
      </c>
      <c r="L1814" s="21"/>
    </row>
    <row r="1815" spans="1:12" x14ac:dyDescent="0.3">
      <c r="A1815" s="28" t="s">
        <v>166</v>
      </c>
      <c r="B1815" s="36" t="s">
        <v>166</v>
      </c>
      <c r="C1815" s="36" t="s">
        <v>1767</v>
      </c>
      <c r="D1815" s="30" t="s">
        <v>166</v>
      </c>
      <c r="E1815" s="37" t="s">
        <v>166</v>
      </c>
      <c r="F1815" s="44" t="s">
        <v>166</v>
      </c>
      <c r="G1815" s="33" t="s">
        <v>166</v>
      </c>
      <c r="H1815" s="33" t="s">
        <v>166</v>
      </c>
      <c r="I1815" s="30"/>
      <c r="J1815" s="18" t="s">
        <v>166</v>
      </c>
      <c r="K1815" s="36" t="s">
        <v>166</v>
      </c>
      <c r="L1815" s="21"/>
    </row>
    <row r="1816" spans="1:12" x14ac:dyDescent="0.3">
      <c r="A1816" s="28" t="s">
        <v>166</v>
      </c>
      <c r="B1816" s="36" t="s">
        <v>166</v>
      </c>
      <c r="C1816" s="36" t="s">
        <v>1767</v>
      </c>
      <c r="D1816" s="30" t="s">
        <v>166</v>
      </c>
      <c r="E1816" s="37" t="s">
        <v>166</v>
      </c>
      <c r="F1816" s="44" t="s">
        <v>166</v>
      </c>
      <c r="G1816" s="33" t="s">
        <v>166</v>
      </c>
      <c r="H1816" s="33" t="s">
        <v>166</v>
      </c>
      <c r="I1816" s="30"/>
      <c r="J1816" s="18" t="s">
        <v>166</v>
      </c>
      <c r="K1816" s="36" t="s">
        <v>166</v>
      </c>
      <c r="L1816" s="21"/>
    </row>
    <row r="1817" spans="1:12" x14ac:dyDescent="0.3">
      <c r="A1817" s="28" t="s">
        <v>166</v>
      </c>
      <c r="B1817" s="36" t="s">
        <v>166</v>
      </c>
      <c r="C1817" s="36" t="s">
        <v>1767</v>
      </c>
      <c r="D1817" s="30" t="s">
        <v>166</v>
      </c>
      <c r="E1817" s="37" t="s">
        <v>166</v>
      </c>
      <c r="F1817" s="44" t="s">
        <v>166</v>
      </c>
      <c r="G1817" s="33" t="s">
        <v>166</v>
      </c>
      <c r="H1817" s="33" t="s">
        <v>166</v>
      </c>
      <c r="I1817" s="30"/>
      <c r="J1817" s="18" t="s">
        <v>166</v>
      </c>
      <c r="K1817" s="36" t="s">
        <v>166</v>
      </c>
      <c r="L1817" s="21"/>
    </row>
    <row r="1818" spans="1:12" x14ac:dyDescent="0.3">
      <c r="A1818" s="28" t="s">
        <v>166</v>
      </c>
      <c r="B1818" s="36" t="s">
        <v>166</v>
      </c>
      <c r="C1818" s="36" t="s">
        <v>1767</v>
      </c>
      <c r="D1818" s="30" t="s">
        <v>166</v>
      </c>
      <c r="E1818" s="37" t="s">
        <v>166</v>
      </c>
      <c r="F1818" s="44" t="s">
        <v>166</v>
      </c>
      <c r="G1818" s="33" t="s">
        <v>166</v>
      </c>
      <c r="H1818" s="33" t="s">
        <v>166</v>
      </c>
      <c r="I1818" s="30"/>
      <c r="J1818" s="18" t="s">
        <v>166</v>
      </c>
      <c r="K1818" s="36" t="s">
        <v>166</v>
      </c>
      <c r="L1818" s="21"/>
    </row>
    <row r="1819" spans="1:12" x14ac:dyDescent="0.3">
      <c r="A1819" s="28" t="s">
        <v>166</v>
      </c>
      <c r="B1819" s="36" t="s">
        <v>166</v>
      </c>
      <c r="C1819" s="36" t="s">
        <v>1767</v>
      </c>
      <c r="D1819" s="30" t="s">
        <v>166</v>
      </c>
      <c r="E1819" s="37" t="s">
        <v>166</v>
      </c>
      <c r="F1819" s="44" t="s">
        <v>166</v>
      </c>
      <c r="G1819" s="33" t="s">
        <v>166</v>
      </c>
      <c r="H1819" s="33" t="s">
        <v>166</v>
      </c>
      <c r="I1819" s="30"/>
      <c r="J1819" s="18" t="s">
        <v>166</v>
      </c>
      <c r="K1819" s="36" t="s">
        <v>166</v>
      </c>
      <c r="L1819" s="21"/>
    </row>
    <row r="1820" spans="1:12" x14ac:dyDescent="0.3">
      <c r="A1820" s="28" t="s">
        <v>166</v>
      </c>
      <c r="B1820" s="36" t="s">
        <v>166</v>
      </c>
      <c r="C1820" s="36" t="s">
        <v>1767</v>
      </c>
      <c r="D1820" s="30" t="s">
        <v>166</v>
      </c>
      <c r="E1820" s="37" t="s">
        <v>166</v>
      </c>
      <c r="F1820" s="44" t="s">
        <v>166</v>
      </c>
      <c r="G1820" s="33" t="s">
        <v>166</v>
      </c>
      <c r="H1820" s="33" t="s">
        <v>166</v>
      </c>
      <c r="I1820" s="30"/>
      <c r="J1820" s="18" t="s">
        <v>166</v>
      </c>
      <c r="K1820" s="36" t="s">
        <v>166</v>
      </c>
      <c r="L1820" s="21"/>
    </row>
    <row r="1821" spans="1:12" x14ac:dyDescent="0.3">
      <c r="A1821" s="28" t="s">
        <v>166</v>
      </c>
      <c r="B1821" s="36" t="s">
        <v>166</v>
      </c>
      <c r="C1821" s="36" t="s">
        <v>1767</v>
      </c>
      <c r="D1821" s="30" t="s">
        <v>166</v>
      </c>
      <c r="E1821" s="37" t="s">
        <v>166</v>
      </c>
      <c r="F1821" s="44" t="s">
        <v>166</v>
      </c>
      <c r="G1821" s="33" t="s">
        <v>166</v>
      </c>
      <c r="H1821" s="33" t="s">
        <v>166</v>
      </c>
      <c r="I1821" s="30"/>
      <c r="J1821" s="18" t="s">
        <v>166</v>
      </c>
      <c r="K1821" s="36" t="s">
        <v>166</v>
      </c>
      <c r="L1821" s="21"/>
    </row>
    <row r="1822" spans="1:12" x14ac:dyDescent="0.3">
      <c r="A1822" s="28" t="s">
        <v>166</v>
      </c>
      <c r="B1822" s="36" t="s">
        <v>166</v>
      </c>
      <c r="C1822" s="36" t="s">
        <v>1767</v>
      </c>
      <c r="D1822" s="30" t="s">
        <v>166</v>
      </c>
      <c r="E1822" s="37" t="s">
        <v>166</v>
      </c>
      <c r="F1822" s="44" t="s">
        <v>166</v>
      </c>
      <c r="G1822" s="33" t="s">
        <v>166</v>
      </c>
      <c r="H1822" s="33" t="s">
        <v>166</v>
      </c>
      <c r="I1822" s="30"/>
      <c r="J1822" s="18" t="s">
        <v>166</v>
      </c>
      <c r="K1822" s="36" t="s">
        <v>166</v>
      </c>
      <c r="L1822" s="21"/>
    </row>
    <row r="1823" spans="1:12" x14ac:dyDescent="0.3">
      <c r="A1823" s="28" t="s">
        <v>166</v>
      </c>
      <c r="B1823" s="36" t="s">
        <v>166</v>
      </c>
      <c r="C1823" s="36" t="s">
        <v>1767</v>
      </c>
      <c r="D1823" s="30" t="s">
        <v>166</v>
      </c>
      <c r="E1823" s="37" t="s">
        <v>166</v>
      </c>
      <c r="F1823" s="44" t="s">
        <v>166</v>
      </c>
      <c r="G1823" s="33" t="s">
        <v>166</v>
      </c>
      <c r="H1823" s="33" t="s">
        <v>166</v>
      </c>
      <c r="I1823" s="30"/>
      <c r="J1823" s="18" t="s">
        <v>166</v>
      </c>
      <c r="K1823" s="36" t="s">
        <v>166</v>
      </c>
      <c r="L1823" s="21"/>
    </row>
    <row r="1824" spans="1:12" x14ac:dyDescent="0.3">
      <c r="A1824" s="28" t="s">
        <v>166</v>
      </c>
      <c r="B1824" s="36" t="s">
        <v>166</v>
      </c>
      <c r="C1824" s="36" t="s">
        <v>1767</v>
      </c>
      <c r="D1824" s="30" t="s">
        <v>166</v>
      </c>
      <c r="E1824" s="37" t="s">
        <v>166</v>
      </c>
      <c r="F1824" s="44" t="s">
        <v>166</v>
      </c>
      <c r="G1824" s="33" t="s">
        <v>166</v>
      </c>
      <c r="H1824" s="33" t="s">
        <v>166</v>
      </c>
      <c r="I1824" s="30"/>
      <c r="J1824" s="18" t="s">
        <v>166</v>
      </c>
      <c r="K1824" s="36" t="s">
        <v>166</v>
      </c>
      <c r="L1824" s="21"/>
    </row>
    <row r="1825" spans="1:12" x14ac:dyDescent="0.3">
      <c r="A1825" s="28" t="s">
        <v>166</v>
      </c>
      <c r="B1825" s="36" t="s">
        <v>166</v>
      </c>
      <c r="C1825" s="36" t="s">
        <v>1767</v>
      </c>
      <c r="D1825" s="30" t="s">
        <v>166</v>
      </c>
      <c r="E1825" s="37" t="s">
        <v>166</v>
      </c>
      <c r="F1825" s="44" t="s">
        <v>166</v>
      </c>
      <c r="G1825" s="33" t="s">
        <v>166</v>
      </c>
      <c r="H1825" s="33" t="s">
        <v>166</v>
      </c>
      <c r="I1825" s="30"/>
      <c r="J1825" s="18" t="s">
        <v>166</v>
      </c>
      <c r="K1825" s="36" t="s">
        <v>166</v>
      </c>
      <c r="L1825" s="21"/>
    </row>
    <row r="1826" spans="1:12" x14ac:dyDescent="0.3">
      <c r="A1826" s="28" t="s">
        <v>166</v>
      </c>
      <c r="B1826" s="36" t="s">
        <v>166</v>
      </c>
      <c r="C1826" s="36" t="s">
        <v>1767</v>
      </c>
      <c r="D1826" s="30" t="s">
        <v>166</v>
      </c>
      <c r="E1826" s="37" t="s">
        <v>166</v>
      </c>
      <c r="F1826" s="44" t="s">
        <v>166</v>
      </c>
      <c r="G1826" s="33" t="s">
        <v>166</v>
      </c>
      <c r="H1826" s="33" t="s">
        <v>166</v>
      </c>
      <c r="I1826" s="30"/>
      <c r="J1826" s="18" t="s">
        <v>166</v>
      </c>
      <c r="K1826" s="36" t="s">
        <v>166</v>
      </c>
      <c r="L1826" s="21"/>
    </row>
    <row r="1827" spans="1:12" x14ac:dyDescent="0.3">
      <c r="A1827" s="28" t="s">
        <v>166</v>
      </c>
      <c r="B1827" s="36" t="s">
        <v>166</v>
      </c>
      <c r="C1827" s="36" t="s">
        <v>1767</v>
      </c>
      <c r="D1827" s="30" t="s">
        <v>166</v>
      </c>
      <c r="E1827" s="37" t="s">
        <v>166</v>
      </c>
      <c r="F1827" s="44" t="s">
        <v>166</v>
      </c>
      <c r="G1827" s="33" t="s">
        <v>166</v>
      </c>
      <c r="H1827" s="33" t="s">
        <v>166</v>
      </c>
      <c r="I1827" s="30"/>
      <c r="J1827" s="18" t="s">
        <v>166</v>
      </c>
      <c r="K1827" s="36" t="s">
        <v>166</v>
      </c>
      <c r="L1827" s="21"/>
    </row>
    <row r="1828" spans="1:12" x14ac:dyDescent="0.3">
      <c r="A1828" s="28" t="s">
        <v>166</v>
      </c>
      <c r="B1828" s="36" t="s">
        <v>166</v>
      </c>
      <c r="C1828" s="36" t="s">
        <v>1767</v>
      </c>
      <c r="D1828" s="30" t="s">
        <v>166</v>
      </c>
      <c r="E1828" s="37" t="s">
        <v>166</v>
      </c>
      <c r="F1828" s="44" t="s">
        <v>166</v>
      </c>
      <c r="G1828" s="33" t="s">
        <v>166</v>
      </c>
      <c r="H1828" s="33" t="s">
        <v>166</v>
      </c>
      <c r="I1828" s="30"/>
      <c r="J1828" s="18" t="s">
        <v>166</v>
      </c>
      <c r="K1828" s="36" t="s">
        <v>166</v>
      </c>
      <c r="L1828" s="21"/>
    </row>
    <row r="1829" spans="1:12" x14ac:dyDescent="0.3">
      <c r="A1829" s="28" t="s">
        <v>166</v>
      </c>
      <c r="B1829" s="36" t="s">
        <v>166</v>
      </c>
      <c r="C1829" s="36" t="s">
        <v>1767</v>
      </c>
      <c r="D1829" s="30" t="s">
        <v>166</v>
      </c>
      <c r="E1829" s="37" t="s">
        <v>166</v>
      </c>
      <c r="F1829" s="44" t="s">
        <v>166</v>
      </c>
      <c r="G1829" s="33" t="s">
        <v>166</v>
      </c>
      <c r="H1829" s="33" t="s">
        <v>166</v>
      </c>
      <c r="I1829" s="30"/>
      <c r="J1829" s="18" t="s">
        <v>166</v>
      </c>
      <c r="K1829" s="36" t="s">
        <v>166</v>
      </c>
      <c r="L1829" s="21"/>
    </row>
    <row r="1830" spans="1:12" x14ac:dyDescent="0.3">
      <c r="A1830" s="28" t="s">
        <v>166</v>
      </c>
      <c r="B1830" s="36" t="s">
        <v>166</v>
      </c>
      <c r="C1830" s="36" t="s">
        <v>1767</v>
      </c>
      <c r="D1830" s="30" t="s">
        <v>166</v>
      </c>
      <c r="E1830" s="37" t="s">
        <v>166</v>
      </c>
      <c r="F1830" s="44" t="s">
        <v>166</v>
      </c>
      <c r="G1830" s="33" t="s">
        <v>166</v>
      </c>
      <c r="H1830" s="33" t="s">
        <v>166</v>
      </c>
      <c r="I1830" s="30"/>
      <c r="J1830" s="18" t="s">
        <v>166</v>
      </c>
      <c r="K1830" s="36" t="s">
        <v>166</v>
      </c>
      <c r="L1830" s="21"/>
    </row>
    <row r="1831" spans="1:12" x14ac:dyDescent="0.3">
      <c r="A1831" s="28" t="s">
        <v>166</v>
      </c>
      <c r="B1831" s="36" t="s">
        <v>166</v>
      </c>
      <c r="C1831" s="36" t="s">
        <v>1767</v>
      </c>
      <c r="D1831" s="30" t="s">
        <v>166</v>
      </c>
      <c r="E1831" s="37" t="s">
        <v>166</v>
      </c>
      <c r="F1831" s="44" t="s">
        <v>166</v>
      </c>
      <c r="G1831" s="33" t="s">
        <v>166</v>
      </c>
      <c r="H1831" s="33" t="s">
        <v>166</v>
      </c>
      <c r="I1831" s="30"/>
      <c r="J1831" s="18" t="s">
        <v>166</v>
      </c>
      <c r="K1831" s="36" t="s">
        <v>166</v>
      </c>
      <c r="L1831" s="21"/>
    </row>
    <row r="1832" spans="1:12" x14ac:dyDescent="0.3">
      <c r="A1832" s="28" t="s">
        <v>166</v>
      </c>
      <c r="B1832" s="36" t="s">
        <v>166</v>
      </c>
      <c r="C1832" s="36" t="s">
        <v>1767</v>
      </c>
      <c r="D1832" s="30" t="s">
        <v>166</v>
      </c>
      <c r="E1832" s="37" t="s">
        <v>166</v>
      </c>
      <c r="F1832" s="44" t="s">
        <v>166</v>
      </c>
      <c r="G1832" s="33" t="s">
        <v>166</v>
      </c>
      <c r="H1832" s="33" t="s">
        <v>166</v>
      </c>
      <c r="I1832" s="30"/>
      <c r="J1832" s="18" t="s">
        <v>166</v>
      </c>
      <c r="K1832" s="36" t="s">
        <v>166</v>
      </c>
      <c r="L1832" s="21"/>
    </row>
    <row r="1833" spans="1:12" x14ac:dyDescent="0.3">
      <c r="A1833" s="28" t="s">
        <v>166</v>
      </c>
      <c r="B1833" s="36" t="s">
        <v>166</v>
      </c>
      <c r="C1833" s="36" t="s">
        <v>1767</v>
      </c>
      <c r="D1833" s="30" t="s">
        <v>166</v>
      </c>
      <c r="E1833" s="37" t="s">
        <v>166</v>
      </c>
      <c r="F1833" s="44" t="s">
        <v>166</v>
      </c>
      <c r="G1833" s="33" t="s">
        <v>166</v>
      </c>
      <c r="H1833" s="33" t="s">
        <v>166</v>
      </c>
      <c r="I1833" s="30"/>
      <c r="J1833" s="18" t="s">
        <v>166</v>
      </c>
      <c r="K1833" s="36" t="s">
        <v>166</v>
      </c>
      <c r="L1833" s="21"/>
    </row>
    <row r="1834" spans="1:12" x14ac:dyDescent="0.3">
      <c r="A1834" s="28" t="s">
        <v>166</v>
      </c>
      <c r="B1834" s="36" t="s">
        <v>166</v>
      </c>
      <c r="C1834" s="36" t="s">
        <v>1767</v>
      </c>
      <c r="D1834" s="30" t="s">
        <v>166</v>
      </c>
      <c r="E1834" s="37" t="s">
        <v>166</v>
      </c>
      <c r="F1834" s="44" t="s">
        <v>166</v>
      </c>
      <c r="G1834" s="33" t="s">
        <v>166</v>
      </c>
      <c r="H1834" s="33" t="s">
        <v>166</v>
      </c>
      <c r="I1834" s="30"/>
      <c r="J1834" s="18" t="s">
        <v>166</v>
      </c>
      <c r="K1834" s="36" t="s">
        <v>166</v>
      </c>
      <c r="L1834" s="21"/>
    </row>
    <row r="1835" spans="1:12" x14ac:dyDescent="0.3">
      <c r="A1835" s="28" t="s">
        <v>166</v>
      </c>
      <c r="B1835" s="36" t="s">
        <v>166</v>
      </c>
      <c r="C1835" s="36" t="s">
        <v>1767</v>
      </c>
      <c r="D1835" s="30" t="s">
        <v>166</v>
      </c>
      <c r="E1835" s="37" t="s">
        <v>166</v>
      </c>
      <c r="F1835" s="44" t="s">
        <v>166</v>
      </c>
      <c r="G1835" s="33" t="s">
        <v>166</v>
      </c>
      <c r="H1835" s="33" t="s">
        <v>166</v>
      </c>
      <c r="I1835" s="30"/>
      <c r="J1835" s="18" t="s">
        <v>166</v>
      </c>
      <c r="K1835" s="36" t="s">
        <v>166</v>
      </c>
      <c r="L1835" s="21"/>
    </row>
    <row r="1836" spans="1:12" x14ac:dyDescent="0.3">
      <c r="A1836" s="28" t="s">
        <v>166</v>
      </c>
      <c r="B1836" s="36" t="s">
        <v>166</v>
      </c>
      <c r="C1836" s="36" t="s">
        <v>1767</v>
      </c>
      <c r="D1836" s="30" t="s">
        <v>166</v>
      </c>
      <c r="E1836" s="37" t="s">
        <v>166</v>
      </c>
      <c r="F1836" s="44" t="s">
        <v>166</v>
      </c>
      <c r="G1836" s="33" t="s">
        <v>166</v>
      </c>
      <c r="H1836" s="33" t="s">
        <v>166</v>
      </c>
      <c r="I1836" s="30"/>
      <c r="J1836" s="18" t="s">
        <v>166</v>
      </c>
      <c r="K1836" s="36" t="s">
        <v>166</v>
      </c>
      <c r="L1836" s="21"/>
    </row>
    <row r="1837" spans="1:12" x14ac:dyDescent="0.3">
      <c r="A1837" s="28" t="s">
        <v>166</v>
      </c>
      <c r="B1837" s="36" t="s">
        <v>166</v>
      </c>
      <c r="C1837" s="36" t="s">
        <v>1767</v>
      </c>
      <c r="D1837" s="30" t="s">
        <v>166</v>
      </c>
      <c r="E1837" s="37" t="s">
        <v>166</v>
      </c>
      <c r="F1837" s="44" t="s">
        <v>166</v>
      </c>
      <c r="G1837" s="33" t="s">
        <v>166</v>
      </c>
      <c r="H1837" s="33" t="s">
        <v>166</v>
      </c>
      <c r="I1837" s="30"/>
      <c r="J1837" s="18" t="s">
        <v>166</v>
      </c>
      <c r="K1837" s="36" t="s">
        <v>166</v>
      </c>
      <c r="L1837" s="21"/>
    </row>
    <row r="1838" spans="1:12" x14ac:dyDescent="0.3">
      <c r="A1838" s="28" t="s">
        <v>166</v>
      </c>
      <c r="B1838" s="36" t="s">
        <v>166</v>
      </c>
      <c r="C1838" s="36" t="s">
        <v>1767</v>
      </c>
      <c r="D1838" s="30" t="s">
        <v>166</v>
      </c>
      <c r="E1838" s="37" t="s">
        <v>166</v>
      </c>
      <c r="F1838" s="44" t="s">
        <v>166</v>
      </c>
      <c r="G1838" s="33" t="s">
        <v>166</v>
      </c>
      <c r="H1838" s="33" t="s">
        <v>166</v>
      </c>
      <c r="I1838" s="30"/>
      <c r="J1838" s="18" t="s">
        <v>166</v>
      </c>
      <c r="K1838" s="36" t="s">
        <v>166</v>
      </c>
      <c r="L1838" s="21"/>
    </row>
    <row r="1839" spans="1:12" x14ac:dyDescent="0.3">
      <c r="A1839" s="28" t="s">
        <v>166</v>
      </c>
      <c r="B1839" s="36" t="s">
        <v>166</v>
      </c>
      <c r="C1839" s="36" t="s">
        <v>1767</v>
      </c>
      <c r="D1839" s="30" t="s">
        <v>166</v>
      </c>
      <c r="E1839" s="37" t="s">
        <v>166</v>
      </c>
      <c r="F1839" s="44" t="s">
        <v>166</v>
      </c>
      <c r="G1839" s="33" t="s">
        <v>166</v>
      </c>
      <c r="H1839" s="33" t="s">
        <v>166</v>
      </c>
      <c r="I1839" s="30"/>
      <c r="J1839" s="18" t="s">
        <v>166</v>
      </c>
      <c r="K1839" s="36" t="s">
        <v>166</v>
      </c>
      <c r="L1839" s="21"/>
    </row>
    <row r="1840" spans="1:12" x14ac:dyDescent="0.3">
      <c r="A1840" s="28" t="s">
        <v>166</v>
      </c>
      <c r="B1840" s="36" t="s">
        <v>166</v>
      </c>
      <c r="C1840" s="36" t="s">
        <v>1767</v>
      </c>
      <c r="D1840" s="30" t="s">
        <v>166</v>
      </c>
      <c r="E1840" s="37" t="s">
        <v>166</v>
      </c>
      <c r="F1840" s="44" t="s">
        <v>166</v>
      </c>
      <c r="G1840" s="33" t="s">
        <v>166</v>
      </c>
      <c r="H1840" s="33" t="s">
        <v>166</v>
      </c>
      <c r="I1840" s="30"/>
      <c r="J1840" s="18" t="s">
        <v>166</v>
      </c>
      <c r="K1840" s="36" t="s">
        <v>166</v>
      </c>
      <c r="L1840" s="21"/>
    </row>
    <row r="1841" spans="1:12" x14ac:dyDescent="0.3">
      <c r="A1841" s="28" t="s">
        <v>166</v>
      </c>
      <c r="B1841" s="36" t="s">
        <v>166</v>
      </c>
      <c r="C1841" s="36" t="s">
        <v>1767</v>
      </c>
      <c r="D1841" s="30" t="s">
        <v>166</v>
      </c>
      <c r="E1841" s="37" t="s">
        <v>166</v>
      </c>
      <c r="F1841" s="44" t="s">
        <v>166</v>
      </c>
      <c r="G1841" s="33" t="s">
        <v>166</v>
      </c>
      <c r="H1841" s="33" t="s">
        <v>166</v>
      </c>
      <c r="I1841" s="30"/>
      <c r="J1841" s="18" t="s">
        <v>166</v>
      </c>
      <c r="K1841" s="36" t="s">
        <v>166</v>
      </c>
      <c r="L1841" s="21"/>
    </row>
    <row r="1842" spans="1:12" x14ac:dyDescent="0.3">
      <c r="A1842" s="28" t="s">
        <v>166</v>
      </c>
      <c r="B1842" s="36" t="s">
        <v>166</v>
      </c>
      <c r="C1842" s="36" t="s">
        <v>1767</v>
      </c>
      <c r="D1842" s="30" t="s">
        <v>166</v>
      </c>
      <c r="E1842" s="37" t="s">
        <v>166</v>
      </c>
      <c r="F1842" s="44" t="s">
        <v>166</v>
      </c>
      <c r="G1842" s="33" t="s">
        <v>166</v>
      </c>
      <c r="H1842" s="33" t="s">
        <v>166</v>
      </c>
      <c r="I1842" s="30"/>
      <c r="J1842" s="18" t="s">
        <v>166</v>
      </c>
      <c r="K1842" s="36" t="s">
        <v>166</v>
      </c>
      <c r="L1842" s="21"/>
    </row>
    <row r="1843" spans="1:12" x14ac:dyDescent="0.3">
      <c r="A1843" s="28" t="s">
        <v>166</v>
      </c>
      <c r="B1843" s="36" t="s">
        <v>166</v>
      </c>
      <c r="C1843" s="36" t="s">
        <v>1767</v>
      </c>
      <c r="D1843" s="30" t="s">
        <v>166</v>
      </c>
      <c r="E1843" s="37" t="s">
        <v>166</v>
      </c>
      <c r="F1843" s="44" t="s">
        <v>166</v>
      </c>
      <c r="G1843" s="33" t="s">
        <v>166</v>
      </c>
      <c r="H1843" s="33" t="s">
        <v>166</v>
      </c>
      <c r="I1843" s="30"/>
      <c r="J1843" s="18" t="s">
        <v>166</v>
      </c>
      <c r="K1843" s="36" t="s">
        <v>166</v>
      </c>
      <c r="L1843" s="21"/>
    </row>
    <row r="1844" spans="1:12" x14ac:dyDescent="0.3">
      <c r="A1844" s="28" t="s">
        <v>166</v>
      </c>
      <c r="B1844" s="36" t="s">
        <v>166</v>
      </c>
      <c r="C1844" s="36" t="s">
        <v>1767</v>
      </c>
      <c r="D1844" s="30" t="s">
        <v>166</v>
      </c>
      <c r="E1844" s="37" t="s">
        <v>166</v>
      </c>
      <c r="F1844" s="44" t="s">
        <v>166</v>
      </c>
      <c r="G1844" s="33" t="s">
        <v>166</v>
      </c>
      <c r="H1844" s="33" t="s">
        <v>166</v>
      </c>
      <c r="I1844" s="30"/>
      <c r="J1844" s="18" t="s">
        <v>166</v>
      </c>
      <c r="K1844" s="36" t="s">
        <v>166</v>
      </c>
      <c r="L1844" s="21"/>
    </row>
    <row r="1845" spans="1:12" x14ac:dyDescent="0.3">
      <c r="A1845" s="28" t="s">
        <v>166</v>
      </c>
      <c r="B1845" s="36" t="s">
        <v>166</v>
      </c>
      <c r="C1845" s="36" t="s">
        <v>1767</v>
      </c>
      <c r="D1845" s="30" t="s">
        <v>166</v>
      </c>
      <c r="E1845" s="37" t="s">
        <v>166</v>
      </c>
      <c r="F1845" s="44" t="s">
        <v>166</v>
      </c>
      <c r="G1845" s="33" t="s">
        <v>166</v>
      </c>
      <c r="H1845" s="33" t="s">
        <v>166</v>
      </c>
      <c r="I1845" s="30"/>
      <c r="J1845" s="18" t="s">
        <v>166</v>
      </c>
      <c r="K1845" s="36" t="s">
        <v>166</v>
      </c>
      <c r="L1845" s="21"/>
    </row>
    <row r="1846" spans="1:12" x14ac:dyDescent="0.3">
      <c r="A1846" s="28" t="s">
        <v>166</v>
      </c>
      <c r="B1846" s="36" t="s">
        <v>166</v>
      </c>
      <c r="C1846" s="36" t="s">
        <v>1767</v>
      </c>
      <c r="D1846" s="30" t="s">
        <v>166</v>
      </c>
      <c r="E1846" s="37" t="s">
        <v>166</v>
      </c>
      <c r="F1846" s="44" t="s">
        <v>166</v>
      </c>
      <c r="G1846" s="33" t="s">
        <v>166</v>
      </c>
      <c r="H1846" s="33" t="s">
        <v>166</v>
      </c>
      <c r="I1846" s="30"/>
      <c r="J1846" s="18" t="s">
        <v>166</v>
      </c>
      <c r="K1846" s="36" t="s">
        <v>166</v>
      </c>
      <c r="L1846" s="21"/>
    </row>
    <row r="1847" spans="1:12" x14ac:dyDescent="0.3">
      <c r="A1847" s="28" t="s">
        <v>166</v>
      </c>
      <c r="B1847" s="36" t="s">
        <v>166</v>
      </c>
      <c r="C1847" s="36" t="s">
        <v>1767</v>
      </c>
      <c r="D1847" s="30" t="s">
        <v>166</v>
      </c>
      <c r="E1847" s="37" t="s">
        <v>166</v>
      </c>
      <c r="F1847" s="44" t="s">
        <v>166</v>
      </c>
      <c r="G1847" s="33" t="s">
        <v>166</v>
      </c>
      <c r="H1847" s="33" t="s">
        <v>166</v>
      </c>
      <c r="I1847" s="30"/>
      <c r="J1847" s="18" t="s">
        <v>166</v>
      </c>
      <c r="K1847" s="36" t="s">
        <v>166</v>
      </c>
      <c r="L1847" s="21"/>
    </row>
    <row r="1848" spans="1:12" x14ac:dyDescent="0.3">
      <c r="A1848" s="28" t="s">
        <v>166</v>
      </c>
      <c r="B1848" s="36" t="s">
        <v>166</v>
      </c>
      <c r="C1848" s="36" t="s">
        <v>1767</v>
      </c>
      <c r="D1848" s="30" t="s">
        <v>166</v>
      </c>
      <c r="E1848" s="37" t="s">
        <v>166</v>
      </c>
      <c r="F1848" s="44" t="s">
        <v>166</v>
      </c>
      <c r="G1848" s="33" t="s">
        <v>166</v>
      </c>
      <c r="H1848" s="33" t="s">
        <v>166</v>
      </c>
      <c r="I1848" s="30"/>
      <c r="J1848" s="18" t="s">
        <v>166</v>
      </c>
      <c r="K1848" s="36" t="s">
        <v>166</v>
      </c>
      <c r="L1848" s="21"/>
    </row>
    <row r="1849" spans="1:12" x14ac:dyDescent="0.3">
      <c r="A1849" s="28" t="s">
        <v>166</v>
      </c>
      <c r="B1849" s="36" t="s">
        <v>166</v>
      </c>
      <c r="C1849" s="36" t="s">
        <v>1767</v>
      </c>
      <c r="D1849" s="30" t="s">
        <v>166</v>
      </c>
      <c r="E1849" s="37" t="s">
        <v>166</v>
      </c>
      <c r="F1849" s="44" t="s">
        <v>166</v>
      </c>
      <c r="G1849" s="33" t="s">
        <v>166</v>
      </c>
      <c r="H1849" s="33" t="s">
        <v>166</v>
      </c>
      <c r="I1849" s="30"/>
      <c r="J1849" s="18" t="s">
        <v>166</v>
      </c>
      <c r="K1849" s="36" t="s">
        <v>166</v>
      </c>
      <c r="L1849" s="21"/>
    </row>
    <row r="1850" spans="1:12" x14ac:dyDescent="0.3">
      <c r="A1850" s="28" t="s">
        <v>166</v>
      </c>
      <c r="B1850" s="36" t="s">
        <v>166</v>
      </c>
      <c r="C1850" s="36" t="s">
        <v>1767</v>
      </c>
      <c r="D1850" s="30" t="s">
        <v>166</v>
      </c>
      <c r="E1850" s="37" t="s">
        <v>166</v>
      </c>
      <c r="F1850" s="44" t="s">
        <v>166</v>
      </c>
      <c r="G1850" s="33" t="s">
        <v>166</v>
      </c>
      <c r="H1850" s="33" t="s">
        <v>166</v>
      </c>
      <c r="I1850" s="30"/>
      <c r="J1850" s="18" t="s">
        <v>166</v>
      </c>
      <c r="K1850" s="36" t="s">
        <v>166</v>
      </c>
      <c r="L1850" s="21"/>
    </row>
    <row r="1851" spans="1:12" x14ac:dyDescent="0.3">
      <c r="A1851" s="28" t="s">
        <v>166</v>
      </c>
      <c r="B1851" s="36" t="s">
        <v>166</v>
      </c>
      <c r="C1851" s="36" t="s">
        <v>1767</v>
      </c>
      <c r="D1851" s="30" t="s">
        <v>166</v>
      </c>
      <c r="E1851" s="37" t="s">
        <v>166</v>
      </c>
      <c r="F1851" s="44" t="s">
        <v>166</v>
      </c>
      <c r="G1851" s="33" t="s">
        <v>166</v>
      </c>
      <c r="H1851" s="33" t="s">
        <v>166</v>
      </c>
      <c r="I1851" s="30"/>
      <c r="J1851" s="18" t="s">
        <v>166</v>
      </c>
      <c r="K1851" s="36" t="s">
        <v>166</v>
      </c>
      <c r="L1851" s="21"/>
    </row>
    <row r="1852" spans="1:12" x14ac:dyDescent="0.3">
      <c r="A1852" s="28" t="s">
        <v>166</v>
      </c>
      <c r="B1852" s="36" t="s">
        <v>166</v>
      </c>
      <c r="C1852" s="36" t="s">
        <v>1767</v>
      </c>
      <c r="D1852" s="30" t="s">
        <v>166</v>
      </c>
      <c r="E1852" s="37" t="s">
        <v>166</v>
      </c>
      <c r="F1852" s="44" t="s">
        <v>166</v>
      </c>
      <c r="G1852" s="33" t="s">
        <v>166</v>
      </c>
      <c r="H1852" s="33" t="s">
        <v>166</v>
      </c>
      <c r="I1852" s="30"/>
      <c r="J1852" s="18" t="s">
        <v>166</v>
      </c>
      <c r="K1852" s="36" t="s">
        <v>166</v>
      </c>
      <c r="L1852" s="21"/>
    </row>
    <row r="1853" spans="1:12" x14ac:dyDescent="0.3">
      <c r="A1853" s="28" t="s">
        <v>166</v>
      </c>
      <c r="B1853" s="36" t="s">
        <v>166</v>
      </c>
      <c r="C1853" s="36" t="s">
        <v>1767</v>
      </c>
      <c r="D1853" s="30" t="s">
        <v>166</v>
      </c>
      <c r="E1853" s="37" t="s">
        <v>166</v>
      </c>
      <c r="F1853" s="44" t="s">
        <v>166</v>
      </c>
      <c r="G1853" s="33" t="s">
        <v>166</v>
      </c>
      <c r="H1853" s="33" t="s">
        <v>166</v>
      </c>
      <c r="I1853" s="30"/>
      <c r="J1853" s="18" t="s">
        <v>166</v>
      </c>
      <c r="K1853" s="36" t="s">
        <v>166</v>
      </c>
      <c r="L1853" s="21"/>
    </row>
    <row r="1854" spans="1:12" x14ac:dyDescent="0.3">
      <c r="A1854" s="28" t="s">
        <v>166</v>
      </c>
      <c r="B1854" s="36" t="s">
        <v>166</v>
      </c>
      <c r="C1854" s="36" t="s">
        <v>1767</v>
      </c>
      <c r="D1854" s="30" t="s">
        <v>166</v>
      </c>
      <c r="E1854" s="37" t="s">
        <v>166</v>
      </c>
      <c r="F1854" s="44" t="s">
        <v>166</v>
      </c>
      <c r="G1854" s="33" t="s">
        <v>166</v>
      </c>
      <c r="H1854" s="33" t="s">
        <v>166</v>
      </c>
      <c r="I1854" s="30"/>
      <c r="J1854" s="18" t="s">
        <v>166</v>
      </c>
      <c r="K1854" s="36" t="s">
        <v>166</v>
      </c>
      <c r="L1854" s="21"/>
    </row>
    <row r="1855" spans="1:12" x14ac:dyDescent="0.3">
      <c r="A1855" s="28" t="s">
        <v>166</v>
      </c>
      <c r="B1855" s="36" t="s">
        <v>166</v>
      </c>
      <c r="C1855" s="36" t="s">
        <v>1767</v>
      </c>
      <c r="D1855" s="30" t="s">
        <v>166</v>
      </c>
      <c r="E1855" s="37" t="s">
        <v>166</v>
      </c>
      <c r="F1855" s="44" t="s">
        <v>166</v>
      </c>
      <c r="G1855" s="33" t="s">
        <v>166</v>
      </c>
      <c r="H1855" s="33" t="s">
        <v>166</v>
      </c>
      <c r="I1855" s="30"/>
      <c r="J1855" s="18" t="s">
        <v>166</v>
      </c>
      <c r="K1855" s="36" t="s">
        <v>166</v>
      </c>
      <c r="L1855" s="21"/>
    </row>
    <row r="1856" spans="1:12" x14ac:dyDescent="0.3">
      <c r="A1856" s="28" t="s">
        <v>166</v>
      </c>
      <c r="B1856" s="36" t="s">
        <v>166</v>
      </c>
      <c r="C1856" s="36" t="s">
        <v>1767</v>
      </c>
      <c r="D1856" s="30" t="s">
        <v>166</v>
      </c>
      <c r="E1856" s="37" t="s">
        <v>166</v>
      </c>
      <c r="F1856" s="44" t="s">
        <v>166</v>
      </c>
      <c r="G1856" s="33" t="s">
        <v>166</v>
      </c>
      <c r="H1856" s="33" t="s">
        <v>166</v>
      </c>
      <c r="I1856" s="30"/>
      <c r="J1856" s="18" t="s">
        <v>166</v>
      </c>
      <c r="K1856" s="36" t="s">
        <v>166</v>
      </c>
      <c r="L1856" s="21"/>
    </row>
    <row r="1857" spans="1:12" x14ac:dyDescent="0.3">
      <c r="A1857" s="28" t="s">
        <v>166</v>
      </c>
      <c r="B1857" s="36" t="s">
        <v>166</v>
      </c>
      <c r="C1857" s="36" t="s">
        <v>1767</v>
      </c>
      <c r="D1857" s="30" t="s">
        <v>166</v>
      </c>
      <c r="E1857" s="37" t="s">
        <v>166</v>
      </c>
      <c r="F1857" s="44" t="s">
        <v>166</v>
      </c>
      <c r="G1857" s="33" t="s">
        <v>166</v>
      </c>
      <c r="H1857" s="33" t="s">
        <v>166</v>
      </c>
      <c r="I1857" s="30"/>
      <c r="J1857" s="18" t="s">
        <v>166</v>
      </c>
      <c r="K1857" s="36" t="s">
        <v>166</v>
      </c>
      <c r="L1857" s="21"/>
    </row>
    <row r="1858" spans="1:12" x14ac:dyDescent="0.3">
      <c r="A1858" s="28" t="s">
        <v>166</v>
      </c>
      <c r="B1858" s="36" t="s">
        <v>166</v>
      </c>
      <c r="C1858" s="36" t="s">
        <v>1767</v>
      </c>
      <c r="D1858" s="30" t="s">
        <v>166</v>
      </c>
      <c r="E1858" s="37" t="s">
        <v>166</v>
      </c>
      <c r="F1858" s="44" t="s">
        <v>166</v>
      </c>
      <c r="G1858" s="33" t="s">
        <v>166</v>
      </c>
      <c r="H1858" s="33" t="s">
        <v>166</v>
      </c>
      <c r="I1858" s="30"/>
      <c r="J1858" s="18" t="s">
        <v>166</v>
      </c>
      <c r="K1858" s="36" t="s">
        <v>166</v>
      </c>
      <c r="L1858" s="21"/>
    </row>
    <row r="1859" spans="1:12" x14ac:dyDescent="0.3">
      <c r="A1859" s="28" t="s">
        <v>166</v>
      </c>
      <c r="B1859" s="36" t="s">
        <v>166</v>
      </c>
      <c r="C1859" s="36" t="s">
        <v>1767</v>
      </c>
      <c r="D1859" s="30" t="s">
        <v>166</v>
      </c>
      <c r="E1859" s="37" t="s">
        <v>166</v>
      </c>
      <c r="F1859" s="44" t="s">
        <v>166</v>
      </c>
      <c r="G1859" s="33" t="s">
        <v>166</v>
      </c>
      <c r="H1859" s="33" t="s">
        <v>166</v>
      </c>
      <c r="I1859" s="30"/>
      <c r="J1859" s="18" t="s">
        <v>166</v>
      </c>
      <c r="K1859" s="36" t="s">
        <v>166</v>
      </c>
      <c r="L1859" s="21"/>
    </row>
    <row r="1860" spans="1:12" x14ac:dyDescent="0.3">
      <c r="A1860" s="28" t="s">
        <v>166</v>
      </c>
      <c r="B1860" s="36" t="s">
        <v>166</v>
      </c>
      <c r="C1860" s="36" t="s">
        <v>1767</v>
      </c>
      <c r="D1860" s="30" t="s">
        <v>166</v>
      </c>
      <c r="E1860" s="37" t="s">
        <v>166</v>
      </c>
      <c r="F1860" s="44" t="s">
        <v>166</v>
      </c>
      <c r="G1860" s="33" t="s">
        <v>166</v>
      </c>
      <c r="H1860" s="33" t="s">
        <v>166</v>
      </c>
      <c r="I1860" s="30"/>
      <c r="J1860" s="18" t="s">
        <v>166</v>
      </c>
      <c r="K1860" s="36" t="s">
        <v>166</v>
      </c>
      <c r="L1860" s="21"/>
    </row>
    <row r="1861" spans="1:12" x14ac:dyDescent="0.3">
      <c r="A1861" s="28" t="s">
        <v>166</v>
      </c>
      <c r="B1861" s="36" t="s">
        <v>166</v>
      </c>
      <c r="C1861" s="36" t="s">
        <v>1767</v>
      </c>
      <c r="D1861" s="30" t="s">
        <v>166</v>
      </c>
      <c r="E1861" s="37" t="s">
        <v>166</v>
      </c>
      <c r="F1861" s="44" t="s">
        <v>166</v>
      </c>
      <c r="G1861" s="33" t="s">
        <v>166</v>
      </c>
      <c r="H1861" s="33" t="s">
        <v>166</v>
      </c>
      <c r="I1861" s="30"/>
      <c r="J1861" s="18" t="s">
        <v>166</v>
      </c>
      <c r="K1861" s="36" t="s">
        <v>166</v>
      </c>
      <c r="L1861" s="21"/>
    </row>
    <row r="1862" spans="1:12" x14ac:dyDescent="0.3">
      <c r="A1862" s="28" t="s">
        <v>166</v>
      </c>
      <c r="B1862" s="36" t="s">
        <v>166</v>
      </c>
      <c r="C1862" s="36" t="s">
        <v>1767</v>
      </c>
      <c r="D1862" s="30" t="s">
        <v>166</v>
      </c>
      <c r="E1862" s="37" t="s">
        <v>166</v>
      </c>
      <c r="F1862" s="44" t="s">
        <v>166</v>
      </c>
      <c r="G1862" s="33" t="s">
        <v>166</v>
      </c>
      <c r="H1862" s="33" t="s">
        <v>166</v>
      </c>
      <c r="I1862" s="30"/>
      <c r="J1862" s="18" t="s">
        <v>166</v>
      </c>
      <c r="K1862" s="36" t="s">
        <v>166</v>
      </c>
      <c r="L1862" s="21"/>
    </row>
    <row r="1863" spans="1:12" x14ac:dyDescent="0.3">
      <c r="A1863" s="28" t="s">
        <v>166</v>
      </c>
      <c r="B1863" s="36" t="s">
        <v>166</v>
      </c>
      <c r="C1863" s="36" t="s">
        <v>1767</v>
      </c>
      <c r="D1863" s="30" t="s">
        <v>166</v>
      </c>
      <c r="E1863" s="37" t="s">
        <v>166</v>
      </c>
      <c r="F1863" s="44" t="s">
        <v>166</v>
      </c>
      <c r="G1863" s="33" t="s">
        <v>166</v>
      </c>
      <c r="H1863" s="33" t="s">
        <v>166</v>
      </c>
      <c r="I1863" s="30"/>
      <c r="J1863" s="18" t="s">
        <v>166</v>
      </c>
      <c r="K1863" s="36" t="s">
        <v>166</v>
      </c>
      <c r="L1863" s="21"/>
    </row>
    <row r="1864" spans="1:12" x14ac:dyDescent="0.3">
      <c r="A1864" s="28" t="s">
        <v>166</v>
      </c>
      <c r="B1864" s="36" t="s">
        <v>166</v>
      </c>
      <c r="C1864" s="36" t="s">
        <v>1767</v>
      </c>
      <c r="D1864" s="30" t="s">
        <v>166</v>
      </c>
      <c r="E1864" s="37" t="s">
        <v>166</v>
      </c>
      <c r="F1864" s="44" t="s">
        <v>166</v>
      </c>
      <c r="G1864" s="33" t="s">
        <v>166</v>
      </c>
      <c r="H1864" s="33" t="s">
        <v>166</v>
      </c>
      <c r="I1864" s="30"/>
      <c r="J1864" s="18" t="s">
        <v>166</v>
      </c>
      <c r="K1864" s="36" t="s">
        <v>166</v>
      </c>
      <c r="L1864" s="21"/>
    </row>
    <row r="1865" spans="1:12" x14ac:dyDescent="0.3">
      <c r="A1865" s="28" t="s">
        <v>166</v>
      </c>
      <c r="B1865" s="36" t="s">
        <v>166</v>
      </c>
      <c r="C1865" s="36" t="s">
        <v>1767</v>
      </c>
      <c r="D1865" s="30" t="s">
        <v>166</v>
      </c>
      <c r="E1865" s="37" t="s">
        <v>166</v>
      </c>
      <c r="F1865" s="44" t="s">
        <v>166</v>
      </c>
      <c r="G1865" s="33" t="s">
        <v>166</v>
      </c>
      <c r="H1865" s="33" t="s">
        <v>166</v>
      </c>
      <c r="I1865" s="30"/>
      <c r="J1865" s="18" t="s">
        <v>166</v>
      </c>
      <c r="K1865" s="36" t="s">
        <v>166</v>
      </c>
      <c r="L1865" s="21"/>
    </row>
    <row r="1866" spans="1:12" x14ac:dyDescent="0.3">
      <c r="A1866" s="28" t="s">
        <v>166</v>
      </c>
      <c r="B1866" s="36" t="s">
        <v>166</v>
      </c>
      <c r="C1866" s="36" t="s">
        <v>1767</v>
      </c>
      <c r="D1866" s="30" t="s">
        <v>166</v>
      </c>
      <c r="E1866" s="37" t="s">
        <v>166</v>
      </c>
      <c r="F1866" s="44" t="s">
        <v>166</v>
      </c>
      <c r="G1866" s="33" t="s">
        <v>166</v>
      </c>
      <c r="H1866" s="33" t="s">
        <v>166</v>
      </c>
      <c r="I1866" s="30"/>
      <c r="J1866" s="18" t="s">
        <v>166</v>
      </c>
      <c r="K1866" s="36" t="s">
        <v>166</v>
      </c>
      <c r="L1866" s="21"/>
    </row>
    <row r="1867" spans="1:12" x14ac:dyDescent="0.3">
      <c r="A1867" s="28" t="s">
        <v>166</v>
      </c>
      <c r="B1867" s="36" t="s">
        <v>166</v>
      </c>
      <c r="C1867" s="36" t="s">
        <v>1767</v>
      </c>
      <c r="D1867" s="30" t="s">
        <v>166</v>
      </c>
      <c r="E1867" s="37" t="s">
        <v>166</v>
      </c>
      <c r="F1867" s="44" t="s">
        <v>166</v>
      </c>
      <c r="G1867" s="33" t="s">
        <v>166</v>
      </c>
      <c r="H1867" s="33" t="s">
        <v>166</v>
      </c>
      <c r="I1867" s="30"/>
      <c r="J1867" s="18" t="s">
        <v>166</v>
      </c>
      <c r="K1867" s="36" t="s">
        <v>166</v>
      </c>
      <c r="L1867" s="21"/>
    </row>
    <row r="1868" spans="1:12" x14ac:dyDescent="0.3">
      <c r="A1868" s="28" t="s">
        <v>166</v>
      </c>
      <c r="B1868" s="36" t="s">
        <v>166</v>
      </c>
      <c r="C1868" s="36" t="s">
        <v>1767</v>
      </c>
      <c r="D1868" s="30" t="s">
        <v>166</v>
      </c>
      <c r="E1868" s="37" t="s">
        <v>166</v>
      </c>
      <c r="F1868" s="44" t="s">
        <v>166</v>
      </c>
      <c r="G1868" s="33" t="s">
        <v>166</v>
      </c>
      <c r="H1868" s="33" t="s">
        <v>166</v>
      </c>
      <c r="I1868" s="30"/>
      <c r="J1868" s="18" t="s">
        <v>166</v>
      </c>
      <c r="K1868" s="36" t="s">
        <v>166</v>
      </c>
      <c r="L1868" s="21"/>
    </row>
    <row r="1869" spans="1:12" x14ac:dyDescent="0.3">
      <c r="A1869" s="28" t="s">
        <v>166</v>
      </c>
      <c r="B1869" s="36" t="s">
        <v>166</v>
      </c>
      <c r="C1869" s="36" t="s">
        <v>1767</v>
      </c>
      <c r="D1869" s="30" t="s">
        <v>166</v>
      </c>
      <c r="E1869" s="37" t="s">
        <v>166</v>
      </c>
      <c r="F1869" s="44" t="s">
        <v>166</v>
      </c>
      <c r="G1869" s="33" t="s">
        <v>166</v>
      </c>
      <c r="H1869" s="33" t="s">
        <v>166</v>
      </c>
      <c r="I1869" s="30"/>
      <c r="J1869" s="18" t="s">
        <v>166</v>
      </c>
      <c r="K1869" s="36" t="s">
        <v>166</v>
      </c>
      <c r="L1869" s="21"/>
    </row>
    <row r="1870" spans="1:12" x14ac:dyDescent="0.3">
      <c r="A1870" s="28" t="s">
        <v>166</v>
      </c>
      <c r="B1870" s="36" t="s">
        <v>166</v>
      </c>
      <c r="C1870" s="36" t="s">
        <v>1767</v>
      </c>
      <c r="D1870" s="30" t="s">
        <v>166</v>
      </c>
      <c r="E1870" s="37" t="s">
        <v>166</v>
      </c>
      <c r="F1870" s="44" t="s">
        <v>166</v>
      </c>
      <c r="G1870" s="33" t="s">
        <v>166</v>
      </c>
      <c r="H1870" s="33" t="s">
        <v>166</v>
      </c>
      <c r="I1870" s="30"/>
      <c r="J1870" s="18" t="s">
        <v>166</v>
      </c>
      <c r="K1870" s="36" t="s">
        <v>166</v>
      </c>
      <c r="L1870" s="21"/>
    </row>
    <row r="1871" spans="1:12" x14ac:dyDescent="0.3">
      <c r="A1871" s="28" t="s">
        <v>166</v>
      </c>
      <c r="B1871" s="36" t="s">
        <v>166</v>
      </c>
      <c r="C1871" s="36" t="s">
        <v>1767</v>
      </c>
      <c r="D1871" s="30" t="s">
        <v>166</v>
      </c>
      <c r="E1871" s="37" t="s">
        <v>166</v>
      </c>
      <c r="F1871" s="44" t="s">
        <v>166</v>
      </c>
      <c r="G1871" s="33" t="s">
        <v>166</v>
      </c>
      <c r="H1871" s="33" t="s">
        <v>166</v>
      </c>
      <c r="I1871" s="30"/>
      <c r="J1871" s="18" t="s">
        <v>166</v>
      </c>
      <c r="K1871" s="36" t="s">
        <v>166</v>
      </c>
      <c r="L1871" s="21"/>
    </row>
    <row r="1872" spans="1:12" x14ac:dyDescent="0.3">
      <c r="A1872" s="28" t="s">
        <v>166</v>
      </c>
      <c r="B1872" s="36" t="s">
        <v>166</v>
      </c>
      <c r="C1872" s="36" t="s">
        <v>1767</v>
      </c>
      <c r="D1872" s="30" t="s">
        <v>166</v>
      </c>
      <c r="E1872" s="37" t="s">
        <v>166</v>
      </c>
      <c r="F1872" s="44" t="s">
        <v>166</v>
      </c>
      <c r="G1872" s="33" t="s">
        <v>166</v>
      </c>
      <c r="H1872" s="33" t="s">
        <v>166</v>
      </c>
      <c r="I1872" s="30"/>
      <c r="J1872" s="18" t="s">
        <v>166</v>
      </c>
      <c r="K1872" s="36" t="s">
        <v>166</v>
      </c>
      <c r="L1872" s="21"/>
    </row>
    <row r="1873" spans="1:12" x14ac:dyDescent="0.3">
      <c r="A1873" s="28" t="s">
        <v>166</v>
      </c>
      <c r="B1873" s="36" t="s">
        <v>166</v>
      </c>
      <c r="C1873" s="36" t="s">
        <v>1767</v>
      </c>
      <c r="D1873" s="30" t="s">
        <v>166</v>
      </c>
      <c r="E1873" s="37" t="s">
        <v>166</v>
      </c>
      <c r="F1873" s="44" t="s">
        <v>166</v>
      </c>
      <c r="G1873" s="33" t="s">
        <v>166</v>
      </c>
      <c r="H1873" s="33" t="s">
        <v>166</v>
      </c>
      <c r="I1873" s="30"/>
      <c r="J1873" s="18" t="s">
        <v>166</v>
      </c>
      <c r="K1873" s="36" t="s">
        <v>166</v>
      </c>
      <c r="L1873" s="21"/>
    </row>
    <row r="1874" spans="1:12" x14ac:dyDescent="0.3">
      <c r="A1874" s="28" t="s">
        <v>166</v>
      </c>
      <c r="B1874" s="36" t="s">
        <v>166</v>
      </c>
      <c r="C1874" s="36" t="s">
        <v>1767</v>
      </c>
      <c r="D1874" s="30" t="s">
        <v>166</v>
      </c>
      <c r="E1874" s="37" t="s">
        <v>166</v>
      </c>
      <c r="F1874" s="44" t="s">
        <v>166</v>
      </c>
      <c r="G1874" s="33" t="s">
        <v>166</v>
      </c>
      <c r="H1874" s="33" t="s">
        <v>166</v>
      </c>
      <c r="I1874" s="30"/>
      <c r="J1874" s="18" t="s">
        <v>166</v>
      </c>
      <c r="K1874" s="36" t="s">
        <v>166</v>
      </c>
      <c r="L1874" s="21"/>
    </row>
    <row r="1875" spans="1:12" x14ac:dyDescent="0.3">
      <c r="A1875" s="28" t="s">
        <v>166</v>
      </c>
      <c r="B1875" s="36" t="s">
        <v>166</v>
      </c>
      <c r="C1875" s="36" t="s">
        <v>1767</v>
      </c>
      <c r="D1875" s="30" t="s">
        <v>166</v>
      </c>
      <c r="E1875" s="37" t="s">
        <v>166</v>
      </c>
      <c r="F1875" s="44" t="s">
        <v>166</v>
      </c>
      <c r="G1875" s="33" t="s">
        <v>166</v>
      </c>
      <c r="H1875" s="33" t="s">
        <v>166</v>
      </c>
      <c r="I1875" s="30"/>
      <c r="J1875" s="18" t="s">
        <v>166</v>
      </c>
      <c r="K1875" s="36" t="s">
        <v>166</v>
      </c>
      <c r="L1875" s="21"/>
    </row>
    <row r="1876" spans="1:12" x14ac:dyDescent="0.3">
      <c r="A1876" s="28" t="s">
        <v>166</v>
      </c>
      <c r="B1876" s="36" t="s">
        <v>166</v>
      </c>
      <c r="C1876" s="36" t="s">
        <v>1767</v>
      </c>
      <c r="D1876" s="30" t="s">
        <v>166</v>
      </c>
      <c r="E1876" s="37" t="s">
        <v>166</v>
      </c>
      <c r="F1876" s="44" t="s">
        <v>166</v>
      </c>
      <c r="G1876" s="33" t="s">
        <v>166</v>
      </c>
      <c r="H1876" s="33" t="s">
        <v>166</v>
      </c>
      <c r="I1876" s="30"/>
      <c r="J1876" s="18" t="s">
        <v>166</v>
      </c>
      <c r="K1876" s="36" t="s">
        <v>166</v>
      </c>
      <c r="L1876" s="21"/>
    </row>
    <row r="1877" spans="1:12" x14ac:dyDescent="0.3">
      <c r="A1877" s="28" t="s">
        <v>166</v>
      </c>
      <c r="B1877" s="36" t="s">
        <v>166</v>
      </c>
      <c r="C1877" s="36" t="s">
        <v>1767</v>
      </c>
      <c r="D1877" s="30" t="s">
        <v>166</v>
      </c>
      <c r="E1877" s="37" t="s">
        <v>166</v>
      </c>
      <c r="F1877" s="44" t="s">
        <v>166</v>
      </c>
      <c r="G1877" s="33" t="s">
        <v>166</v>
      </c>
      <c r="H1877" s="33" t="s">
        <v>166</v>
      </c>
      <c r="I1877" s="30"/>
      <c r="J1877" s="18" t="s">
        <v>166</v>
      </c>
      <c r="K1877" s="36" t="s">
        <v>166</v>
      </c>
      <c r="L1877" s="21"/>
    </row>
    <row r="1878" spans="1:12" x14ac:dyDescent="0.3">
      <c r="A1878" s="28" t="s">
        <v>166</v>
      </c>
      <c r="B1878" s="36" t="s">
        <v>166</v>
      </c>
      <c r="C1878" s="36" t="s">
        <v>1767</v>
      </c>
      <c r="D1878" s="30" t="s">
        <v>166</v>
      </c>
      <c r="E1878" s="37" t="s">
        <v>166</v>
      </c>
      <c r="F1878" s="44" t="s">
        <v>166</v>
      </c>
      <c r="G1878" s="33" t="s">
        <v>166</v>
      </c>
      <c r="H1878" s="33" t="s">
        <v>166</v>
      </c>
      <c r="I1878" s="30"/>
      <c r="J1878" s="18" t="s">
        <v>166</v>
      </c>
      <c r="K1878" s="36" t="s">
        <v>166</v>
      </c>
      <c r="L1878" s="21"/>
    </row>
    <row r="1879" spans="1:12" x14ac:dyDescent="0.3">
      <c r="A1879" s="28" t="s">
        <v>166</v>
      </c>
      <c r="B1879" s="36" t="s">
        <v>166</v>
      </c>
      <c r="C1879" s="36" t="s">
        <v>1767</v>
      </c>
      <c r="D1879" s="30" t="s">
        <v>166</v>
      </c>
      <c r="E1879" s="37" t="s">
        <v>166</v>
      </c>
      <c r="F1879" s="44" t="s">
        <v>166</v>
      </c>
      <c r="G1879" s="33" t="s">
        <v>166</v>
      </c>
      <c r="H1879" s="33" t="s">
        <v>166</v>
      </c>
      <c r="I1879" s="30"/>
      <c r="J1879" s="18" t="s">
        <v>166</v>
      </c>
      <c r="K1879" s="36" t="s">
        <v>166</v>
      </c>
      <c r="L1879" s="21"/>
    </row>
    <row r="1880" spans="1:12" x14ac:dyDescent="0.3">
      <c r="A1880" s="28" t="s">
        <v>166</v>
      </c>
      <c r="B1880" s="36" t="s">
        <v>166</v>
      </c>
      <c r="C1880" s="36" t="s">
        <v>1767</v>
      </c>
      <c r="D1880" s="30" t="s">
        <v>166</v>
      </c>
      <c r="E1880" s="37" t="s">
        <v>166</v>
      </c>
      <c r="F1880" s="44" t="s">
        <v>166</v>
      </c>
      <c r="G1880" s="33" t="s">
        <v>166</v>
      </c>
      <c r="H1880" s="33" t="s">
        <v>166</v>
      </c>
      <c r="I1880" s="30"/>
      <c r="J1880" s="18" t="s">
        <v>166</v>
      </c>
      <c r="K1880" s="36" t="s">
        <v>166</v>
      </c>
      <c r="L1880" s="21"/>
    </row>
    <row r="1881" spans="1:12" x14ac:dyDescent="0.3">
      <c r="A1881" s="28" t="s">
        <v>166</v>
      </c>
      <c r="B1881" s="36" t="s">
        <v>166</v>
      </c>
      <c r="C1881" s="36" t="s">
        <v>1767</v>
      </c>
      <c r="D1881" s="30" t="s">
        <v>166</v>
      </c>
      <c r="E1881" s="37" t="s">
        <v>166</v>
      </c>
      <c r="F1881" s="44" t="s">
        <v>166</v>
      </c>
      <c r="G1881" s="33" t="s">
        <v>166</v>
      </c>
      <c r="H1881" s="33" t="s">
        <v>166</v>
      </c>
      <c r="I1881" s="30"/>
      <c r="J1881" s="18" t="s">
        <v>166</v>
      </c>
      <c r="K1881" s="36" t="s">
        <v>166</v>
      </c>
      <c r="L1881" s="21"/>
    </row>
    <row r="1882" spans="1:12" x14ac:dyDescent="0.3">
      <c r="A1882" s="28" t="s">
        <v>166</v>
      </c>
      <c r="B1882" s="36" t="s">
        <v>166</v>
      </c>
      <c r="C1882" s="36" t="s">
        <v>1767</v>
      </c>
      <c r="D1882" s="30" t="s">
        <v>166</v>
      </c>
      <c r="E1882" s="37" t="s">
        <v>166</v>
      </c>
      <c r="F1882" s="44" t="s">
        <v>166</v>
      </c>
      <c r="G1882" s="33" t="s">
        <v>166</v>
      </c>
      <c r="H1882" s="33" t="s">
        <v>166</v>
      </c>
      <c r="I1882" s="30"/>
      <c r="J1882" s="18" t="s">
        <v>166</v>
      </c>
      <c r="K1882" s="36" t="s">
        <v>166</v>
      </c>
      <c r="L1882" s="21"/>
    </row>
    <row r="1883" spans="1:12" x14ac:dyDescent="0.3">
      <c r="A1883" s="28" t="s">
        <v>166</v>
      </c>
      <c r="B1883" s="36" t="s">
        <v>166</v>
      </c>
      <c r="C1883" s="36" t="s">
        <v>1767</v>
      </c>
      <c r="D1883" s="30" t="s">
        <v>166</v>
      </c>
      <c r="E1883" s="37" t="s">
        <v>166</v>
      </c>
      <c r="F1883" s="44" t="s">
        <v>166</v>
      </c>
      <c r="G1883" s="33" t="s">
        <v>166</v>
      </c>
      <c r="H1883" s="33" t="s">
        <v>166</v>
      </c>
      <c r="I1883" s="30"/>
      <c r="J1883" s="18" t="s">
        <v>166</v>
      </c>
      <c r="K1883" s="36" t="s">
        <v>166</v>
      </c>
      <c r="L1883" s="21"/>
    </row>
    <row r="1884" spans="1:12" x14ac:dyDescent="0.3">
      <c r="A1884" s="28" t="s">
        <v>166</v>
      </c>
      <c r="B1884" s="36" t="s">
        <v>166</v>
      </c>
      <c r="C1884" s="36" t="s">
        <v>1767</v>
      </c>
      <c r="D1884" s="30" t="s">
        <v>166</v>
      </c>
      <c r="E1884" s="37" t="s">
        <v>166</v>
      </c>
      <c r="F1884" s="44" t="s">
        <v>166</v>
      </c>
      <c r="G1884" s="33" t="s">
        <v>166</v>
      </c>
      <c r="H1884" s="33" t="s">
        <v>166</v>
      </c>
      <c r="I1884" s="30"/>
      <c r="J1884" s="18" t="s">
        <v>166</v>
      </c>
      <c r="K1884" s="36" t="s">
        <v>166</v>
      </c>
      <c r="L1884" s="21"/>
    </row>
    <row r="1885" spans="1:12" x14ac:dyDescent="0.3">
      <c r="A1885" s="28" t="s">
        <v>166</v>
      </c>
      <c r="B1885" s="36" t="s">
        <v>166</v>
      </c>
      <c r="C1885" s="36" t="s">
        <v>1767</v>
      </c>
      <c r="D1885" s="30" t="s">
        <v>166</v>
      </c>
      <c r="E1885" s="37" t="s">
        <v>166</v>
      </c>
      <c r="F1885" s="44" t="s">
        <v>166</v>
      </c>
      <c r="G1885" s="33" t="s">
        <v>166</v>
      </c>
      <c r="H1885" s="33" t="s">
        <v>166</v>
      </c>
      <c r="I1885" s="30"/>
      <c r="J1885" s="18" t="s">
        <v>166</v>
      </c>
      <c r="K1885" s="36" t="s">
        <v>166</v>
      </c>
      <c r="L1885" s="21"/>
    </row>
    <row r="1886" spans="1:12" x14ac:dyDescent="0.3">
      <c r="A1886" s="28" t="s">
        <v>166</v>
      </c>
      <c r="B1886" s="36" t="s">
        <v>166</v>
      </c>
      <c r="C1886" s="36" t="s">
        <v>1767</v>
      </c>
      <c r="D1886" s="30" t="s">
        <v>166</v>
      </c>
      <c r="E1886" s="37" t="s">
        <v>166</v>
      </c>
      <c r="F1886" s="44" t="s">
        <v>166</v>
      </c>
      <c r="G1886" s="33" t="s">
        <v>166</v>
      </c>
      <c r="H1886" s="33" t="s">
        <v>166</v>
      </c>
      <c r="I1886" s="30"/>
      <c r="J1886" s="18" t="s">
        <v>166</v>
      </c>
      <c r="K1886" s="36" t="s">
        <v>166</v>
      </c>
      <c r="L1886" s="21"/>
    </row>
    <row r="1887" spans="1:12" x14ac:dyDescent="0.3">
      <c r="A1887" s="28" t="s">
        <v>166</v>
      </c>
      <c r="B1887" s="36" t="s">
        <v>166</v>
      </c>
      <c r="C1887" s="36" t="s">
        <v>1767</v>
      </c>
      <c r="D1887" s="30" t="s">
        <v>166</v>
      </c>
      <c r="E1887" s="37" t="s">
        <v>166</v>
      </c>
      <c r="F1887" s="44" t="s">
        <v>166</v>
      </c>
      <c r="G1887" s="33" t="s">
        <v>166</v>
      </c>
      <c r="H1887" s="33" t="s">
        <v>166</v>
      </c>
      <c r="I1887" s="30"/>
      <c r="J1887" s="18" t="s">
        <v>166</v>
      </c>
      <c r="K1887" s="36" t="s">
        <v>166</v>
      </c>
      <c r="L1887" s="21"/>
    </row>
    <row r="1888" spans="1:12" x14ac:dyDescent="0.3">
      <c r="A1888" s="28" t="s">
        <v>166</v>
      </c>
      <c r="B1888" s="36" t="s">
        <v>166</v>
      </c>
      <c r="C1888" s="36" t="s">
        <v>1767</v>
      </c>
      <c r="D1888" s="30" t="s">
        <v>166</v>
      </c>
      <c r="E1888" s="37" t="s">
        <v>166</v>
      </c>
      <c r="F1888" s="44" t="s">
        <v>166</v>
      </c>
      <c r="G1888" s="33" t="s">
        <v>166</v>
      </c>
      <c r="H1888" s="33" t="s">
        <v>166</v>
      </c>
      <c r="I1888" s="30"/>
      <c r="J1888" s="18" t="s">
        <v>166</v>
      </c>
      <c r="K1888" s="36" t="s">
        <v>166</v>
      </c>
      <c r="L1888" s="21"/>
    </row>
    <row r="1889" spans="1:12" x14ac:dyDescent="0.3">
      <c r="A1889" s="28" t="s">
        <v>166</v>
      </c>
      <c r="B1889" s="36" t="s">
        <v>166</v>
      </c>
      <c r="C1889" s="36" t="s">
        <v>1767</v>
      </c>
      <c r="D1889" s="30" t="s">
        <v>166</v>
      </c>
      <c r="E1889" s="37" t="s">
        <v>166</v>
      </c>
      <c r="F1889" s="44" t="s">
        <v>166</v>
      </c>
      <c r="G1889" s="33" t="s">
        <v>166</v>
      </c>
      <c r="H1889" s="33" t="s">
        <v>166</v>
      </c>
      <c r="I1889" s="30"/>
      <c r="J1889" s="18" t="s">
        <v>166</v>
      </c>
      <c r="K1889" s="36" t="s">
        <v>166</v>
      </c>
      <c r="L1889" s="21"/>
    </row>
    <row r="1890" spans="1:12" x14ac:dyDescent="0.3">
      <c r="A1890" s="28" t="s">
        <v>166</v>
      </c>
      <c r="B1890" s="36" t="s">
        <v>166</v>
      </c>
      <c r="C1890" s="36" t="s">
        <v>1767</v>
      </c>
      <c r="D1890" s="30" t="s">
        <v>166</v>
      </c>
      <c r="E1890" s="37" t="s">
        <v>166</v>
      </c>
      <c r="F1890" s="44" t="s">
        <v>166</v>
      </c>
      <c r="G1890" s="33" t="s">
        <v>166</v>
      </c>
      <c r="H1890" s="33" t="s">
        <v>166</v>
      </c>
      <c r="I1890" s="30"/>
      <c r="J1890" s="18" t="s">
        <v>166</v>
      </c>
      <c r="K1890" s="36" t="s">
        <v>166</v>
      </c>
      <c r="L1890" s="21"/>
    </row>
    <row r="1891" spans="1:12" x14ac:dyDescent="0.3">
      <c r="A1891" s="28" t="s">
        <v>166</v>
      </c>
      <c r="B1891" s="36" t="s">
        <v>166</v>
      </c>
      <c r="C1891" s="36" t="s">
        <v>1767</v>
      </c>
      <c r="D1891" s="30" t="s">
        <v>166</v>
      </c>
      <c r="E1891" s="37" t="s">
        <v>166</v>
      </c>
      <c r="F1891" s="44" t="s">
        <v>166</v>
      </c>
      <c r="G1891" s="33" t="s">
        <v>166</v>
      </c>
      <c r="H1891" s="33" t="s">
        <v>166</v>
      </c>
      <c r="I1891" s="30"/>
      <c r="J1891" s="18" t="s">
        <v>166</v>
      </c>
      <c r="K1891" s="36" t="s">
        <v>166</v>
      </c>
      <c r="L1891" s="21"/>
    </row>
    <row r="1892" spans="1:12" x14ac:dyDescent="0.3">
      <c r="A1892" s="28" t="s">
        <v>166</v>
      </c>
      <c r="B1892" s="36" t="s">
        <v>166</v>
      </c>
      <c r="C1892" s="36" t="s">
        <v>1767</v>
      </c>
      <c r="D1892" s="30" t="s">
        <v>166</v>
      </c>
      <c r="E1892" s="37" t="s">
        <v>166</v>
      </c>
      <c r="F1892" s="44" t="s">
        <v>166</v>
      </c>
      <c r="G1892" s="33" t="s">
        <v>166</v>
      </c>
      <c r="H1892" s="33" t="s">
        <v>166</v>
      </c>
      <c r="I1892" s="30"/>
      <c r="J1892" s="18" t="s">
        <v>166</v>
      </c>
      <c r="K1892" s="36" t="s">
        <v>166</v>
      </c>
      <c r="L1892" s="21"/>
    </row>
    <row r="1893" spans="1:12" x14ac:dyDescent="0.3">
      <c r="A1893" s="28" t="s">
        <v>166</v>
      </c>
      <c r="B1893" s="36" t="s">
        <v>166</v>
      </c>
      <c r="C1893" s="36" t="s">
        <v>1767</v>
      </c>
      <c r="D1893" s="30" t="s">
        <v>166</v>
      </c>
      <c r="E1893" s="37" t="s">
        <v>166</v>
      </c>
      <c r="F1893" s="44" t="s">
        <v>166</v>
      </c>
      <c r="G1893" s="33" t="s">
        <v>166</v>
      </c>
      <c r="H1893" s="33" t="s">
        <v>166</v>
      </c>
      <c r="I1893" s="30"/>
      <c r="J1893" s="18" t="s">
        <v>166</v>
      </c>
      <c r="K1893" s="36" t="s">
        <v>166</v>
      </c>
      <c r="L1893" s="21"/>
    </row>
    <row r="1894" spans="1:12" x14ac:dyDescent="0.3">
      <c r="A1894" s="28" t="s">
        <v>166</v>
      </c>
      <c r="B1894" s="36" t="s">
        <v>166</v>
      </c>
      <c r="C1894" s="36" t="s">
        <v>1767</v>
      </c>
      <c r="D1894" s="30" t="s">
        <v>166</v>
      </c>
      <c r="E1894" s="37" t="s">
        <v>166</v>
      </c>
      <c r="F1894" s="44" t="s">
        <v>166</v>
      </c>
      <c r="G1894" s="33" t="s">
        <v>166</v>
      </c>
      <c r="H1894" s="33" t="s">
        <v>166</v>
      </c>
      <c r="I1894" s="30"/>
      <c r="J1894" s="18" t="s">
        <v>166</v>
      </c>
      <c r="K1894" s="36" t="s">
        <v>166</v>
      </c>
      <c r="L1894" s="21"/>
    </row>
    <row r="1895" spans="1:12" x14ac:dyDescent="0.3">
      <c r="A1895" s="28" t="s">
        <v>166</v>
      </c>
      <c r="B1895" s="36" t="s">
        <v>166</v>
      </c>
      <c r="C1895" s="36" t="s">
        <v>1767</v>
      </c>
      <c r="D1895" s="30" t="s">
        <v>166</v>
      </c>
      <c r="E1895" s="37" t="s">
        <v>166</v>
      </c>
      <c r="F1895" s="44" t="s">
        <v>166</v>
      </c>
      <c r="G1895" s="33" t="s">
        <v>166</v>
      </c>
      <c r="H1895" s="33" t="s">
        <v>166</v>
      </c>
      <c r="I1895" s="30"/>
      <c r="J1895" s="18" t="s">
        <v>166</v>
      </c>
      <c r="K1895" s="36" t="s">
        <v>166</v>
      </c>
      <c r="L1895" s="21"/>
    </row>
    <row r="1896" spans="1:12" x14ac:dyDescent="0.3">
      <c r="A1896" s="28" t="s">
        <v>166</v>
      </c>
      <c r="B1896" s="36" t="s">
        <v>166</v>
      </c>
      <c r="C1896" s="36" t="s">
        <v>1767</v>
      </c>
      <c r="D1896" s="30" t="s">
        <v>166</v>
      </c>
      <c r="E1896" s="37" t="s">
        <v>166</v>
      </c>
      <c r="F1896" s="44" t="s">
        <v>166</v>
      </c>
      <c r="G1896" s="33" t="s">
        <v>166</v>
      </c>
      <c r="H1896" s="33" t="s">
        <v>166</v>
      </c>
      <c r="I1896" s="30"/>
      <c r="J1896" s="18" t="s">
        <v>166</v>
      </c>
      <c r="K1896" s="36" t="s">
        <v>166</v>
      </c>
      <c r="L1896" s="21"/>
    </row>
    <row r="1897" spans="1:12" x14ac:dyDescent="0.3">
      <c r="A1897" s="28" t="s">
        <v>166</v>
      </c>
      <c r="B1897" s="36" t="s">
        <v>166</v>
      </c>
      <c r="C1897" s="36" t="s">
        <v>1767</v>
      </c>
      <c r="D1897" s="30" t="s">
        <v>166</v>
      </c>
      <c r="E1897" s="37" t="s">
        <v>166</v>
      </c>
      <c r="F1897" s="44" t="s">
        <v>166</v>
      </c>
      <c r="G1897" s="33" t="s">
        <v>166</v>
      </c>
      <c r="H1897" s="33" t="s">
        <v>166</v>
      </c>
      <c r="I1897" s="30"/>
      <c r="J1897" s="18" t="s">
        <v>166</v>
      </c>
      <c r="K1897" s="36" t="s">
        <v>166</v>
      </c>
      <c r="L1897" s="21"/>
    </row>
    <row r="1898" spans="1:12" x14ac:dyDescent="0.3">
      <c r="A1898" s="28" t="s">
        <v>166</v>
      </c>
      <c r="B1898" s="36" t="s">
        <v>166</v>
      </c>
      <c r="C1898" s="36" t="s">
        <v>1767</v>
      </c>
      <c r="D1898" s="30" t="s">
        <v>166</v>
      </c>
      <c r="E1898" s="37" t="s">
        <v>166</v>
      </c>
      <c r="F1898" s="44" t="s">
        <v>166</v>
      </c>
      <c r="G1898" s="33" t="s">
        <v>166</v>
      </c>
      <c r="H1898" s="33" t="s">
        <v>166</v>
      </c>
      <c r="I1898" s="30"/>
      <c r="J1898" s="18" t="s">
        <v>166</v>
      </c>
      <c r="K1898" s="36" t="s">
        <v>166</v>
      </c>
      <c r="L1898" s="21"/>
    </row>
    <row r="1899" spans="1:12" x14ac:dyDescent="0.3">
      <c r="A1899" s="28" t="s">
        <v>166</v>
      </c>
      <c r="B1899" s="36" t="s">
        <v>166</v>
      </c>
      <c r="C1899" s="36" t="s">
        <v>1767</v>
      </c>
      <c r="D1899" s="30" t="s">
        <v>166</v>
      </c>
      <c r="E1899" s="37" t="s">
        <v>166</v>
      </c>
      <c r="F1899" s="44" t="s">
        <v>166</v>
      </c>
      <c r="G1899" s="33" t="s">
        <v>166</v>
      </c>
      <c r="H1899" s="33" t="s">
        <v>166</v>
      </c>
      <c r="I1899" s="30"/>
      <c r="J1899" s="18" t="s">
        <v>166</v>
      </c>
      <c r="K1899" s="36" t="s">
        <v>166</v>
      </c>
      <c r="L1899" s="21"/>
    </row>
    <row r="1900" spans="1:12" x14ac:dyDescent="0.3">
      <c r="A1900" s="28" t="s">
        <v>166</v>
      </c>
      <c r="B1900" s="36" t="s">
        <v>166</v>
      </c>
      <c r="C1900" s="36" t="s">
        <v>1767</v>
      </c>
      <c r="D1900" s="30" t="s">
        <v>166</v>
      </c>
      <c r="E1900" s="37" t="s">
        <v>166</v>
      </c>
      <c r="F1900" s="44" t="s">
        <v>166</v>
      </c>
      <c r="G1900" s="33" t="s">
        <v>166</v>
      </c>
      <c r="H1900" s="33" t="s">
        <v>166</v>
      </c>
      <c r="I1900" s="30"/>
      <c r="J1900" s="18" t="s">
        <v>166</v>
      </c>
      <c r="K1900" s="36" t="s">
        <v>166</v>
      </c>
      <c r="L1900" s="21"/>
    </row>
    <row r="1901" spans="1:12" x14ac:dyDescent="0.3">
      <c r="A1901" s="28" t="s">
        <v>166</v>
      </c>
      <c r="B1901" s="36" t="s">
        <v>166</v>
      </c>
      <c r="C1901" s="36" t="s">
        <v>1767</v>
      </c>
      <c r="D1901" s="30" t="s">
        <v>166</v>
      </c>
      <c r="E1901" s="37" t="s">
        <v>166</v>
      </c>
      <c r="F1901" s="44" t="s">
        <v>166</v>
      </c>
      <c r="G1901" s="33" t="s">
        <v>166</v>
      </c>
      <c r="H1901" s="33" t="s">
        <v>166</v>
      </c>
      <c r="I1901" s="30"/>
      <c r="J1901" s="18" t="s">
        <v>166</v>
      </c>
      <c r="K1901" s="36" t="s">
        <v>166</v>
      </c>
      <c r="L1901" s="21"/>
    </row>
    <row r="1902" spans="1:12" x14ac:dyDescent="0.3">
      <c r="A1902" s="28" t="s">
        <v>166</v>
      </c>
      <c r="B1902" s="36" t="s">
        <v>166</v>
      </c>
      <c r="C1902" s="36" t="s">
        <v>1767</v>
      </c>
      <c r="D1902" s="30" t="s">
        <v>166</v>
      </c>
      <c r="E1902" s="37" t="s">
        <v>166</v>
      </c>
      <c r="F1902" s="44" t="s">
        <v>166</v>
      </c>
      <c r="G1902" s="33" t="s">
        <v>166</v>
      </c>
      <c r="H1902" s="33" t="s">
        <v>166</v>
      </c>
      <c r="I1902" s="30"/>
      <c r="J1902" s="18" t="s">
        <v>166</v>
      </c>
      <c r="K1902" s="36" t="s">
        <v>166</v>
      </c>
      <c r="L1902" s="21"/>
    </row>
    <row r="1903" spans="1:12" x14ac:dyDescent="0.3">
      <c r="A1903" s="28" t="s">
        <v>166</v>
      </c>
      <c r="B1903" s="36" t="s">
        <v>166</v>
      </c>
      <c r="C1903" s="36" t="s">
        <v>1767</v>
      </c>
      <c r="D1903" s="30" t="s">
        <v>166</v>
      </c>
      <c r="E1903" s="37" t="s">
        <v>166</v>
      </c>
      <c r="F1903" s="44" t="s">
        <v>166</v>
      </c>
      <c r="G1903" s="33" t="s">
        <v>166</v>
      </c>
      <c r="H1903" s="33" t="s">
        <v>166</v>
      </c>
      <c r="I1903" s="30"/>
      <c r="J1903" s="18" t="s">
        <v>166</v>
      </c>
      <c r="K1903" s="36" t="s">
        <v>166</v>
      </c>
      <c r="L1903" s="21"/>
    </row>
    <row r="1904" spans="1:12" x14ac:dyDescent="0.3">
      <c r="A1904" s="28" t="s">
        <v>166</v>
      </c>
      <c r="B1904" s="36" t="s">
        <v>166</v>
      </c>
      <c r="C1904" s="36" t="s">
        <v>1767</v>
      </c>
      <c r="D1904" s="30" t="s">
        <v>166</v>
      </c>
      <c r="E1904" s="37" t="s">
        <v>166</v>
      </c>
      <c r="F1904" s="44" t="s">
        <v>166</v>
      </c>
      <c r="G1904" s="33" t="s">
        <v>166</v>
      </c>
      <c r="H1904" s="33" t="s">
        <v>166</v>
      </c>
      <c r="I1904" s="30"/>
      <c r="J1904" s="18" t="s">
        <v>166</v>
      </c>
      <c r="K1904" s="36" t="s">
        <v>166</v>
      </c>
      <c r="L1904" s="21"/>
    </row>
    <row r="1905" spans="1:12" x14ac:dyDescent="0.3">
      <c r="A1905" s="28" t="s">
        <v>166</v>
      </c>
      <c r="B1905" s="36" t="s">
        <v>166</v>
      </c>
      <c r="C1905" s="36" t="s">
        <v>1767</v>
      </c>
      <c r="D1905" s="30" t="s">
        <v>166</v>
      </c>
      <c r="E1905" s="37" t="s">
        <v>166</v>
      </c>
      <c r="F1905" s="44" t="s">
        <v>166</v>
      </c>
      <c r="G1905" s="33" t="s">
        <v>166</v>
      </c>
      <c r="H1905" s="33" t="s">
        <v>166</v>
      </c>
      <c r="I1905" s="30"/>
      <c r="J1905" s="18" t="s">
        <v>166</v>
      </c>
      <c r="K1905" s="36" t="s">
        <v>166</v>
      </c>
      <c r="L1905" s="21"/>
    </row>
    <row r="1906" spans="1:12" x14ac:dyDescent="0.3">
      <c r="A1906" s="28" t="s">
        <v>166</v>
      </c>
      <c r="B1906" s="36" t="s">
        <v>166</v>
      </c>
      <c r="C1906" s="36" t="s">
        <v>1767</v>
      </c>
      <c r="D1906" s="30" t="s">
        <v>166</v>
      </c>
      <c r="E1906" s="37" t="s">
        <v>166</v>
      </c>
      <c r="F1906" s="44" t="s">
        <v>166</v>
      </c>
      <c r="G1906" s="33" t="s">
        <v>166</v>
      </c>
      <c r="H1906" s="33" t="s">
        <v>166</v>
      </c>
      <c r="I1906" s="30"/>
      <c r="J1906" s="18" t="s">
        <v>166</v>
      </c>
      <c r="K1906" s="36" t="s">
        <v>166</v>
      </c>
      <c r="L1906" s="21"/>
    </row>
    <row r="1907" spans="1:12" x14ac:dyDescent="0.3">
      <c r="A1907" s="28" t="s">
        <v>166</v>
      </c>
      <c r="B1907" s="36" t="s">
        <v>166</v>
      </c>
      <c r="C1907" s="36" t="s">
        <v>1767</v>
      </c>
      <c r="D1907" s="30" t="s">
        <v>166</v>
      </c>
      <c r="E1907" s="37" t="s">
        <v>166</v>
      </c>
      <c r="F1907" s="44" t="s">
        <v>166</v>
      </c>
      <c r="G1907" s="33" t="s">
        <v>166</v>
      </c>
      <c r="H1907" s="33" t="s">
        <v>166</v>
      </c>
      <c r="I1907" s="30"/>
      <c r="J1907" s="18" t="s">
        <v>166</v>
      </c>
      <c r="K1907" s="36" t="s">
        <v>166</v>
      </c>
      <c r="L1907" s="21"/>
    </row>
    <row r="1908" spans="1:12" x14ac:dyDescent="0.3">
      <c r="A1908" s="28" t="s">
        <v>166</v>
      </c>
      <c r="B1908" s="36" t="s">
        <v>166</v>
      </c>
      <c r="C1908" s="36" t="s">
        <v>1767</v>
      </c>
      <c r="D1908" s="30" t="s">
        <v>166</v>
      </c>
      <c r="E1908" s="37" t="s">
        <v>166</v>
      </c>
      <c r="F1908" s="44" t="s">
        <v>166</v>
      </c>
      <c r="G1908" s="33" t="s">
        <v>166</v>
      </c>
      <c r="H1908" s="33" t="s">
        <v>166</v>
      </c>
      <c r="I1908" s="30"/>
      <c r="J1908" s="18" t="s">
        <v>166</v>
      </c>
      <c r="K1908" s="36" t="s">
        <v>166</v>
      </c>
      <c r="L1908" s="21"/>
    </row>
    <row r="1909" spans="1:12" x14ac:dyDescent="0.3">
      <c r="A1909" s="28" t="s">
        <v>166</v>
      </c>
      <c r="B1909" s="36" t="s">
        <v>166</v>
      </c>
      <c r="C1909" s="36" t="s">
        <v>1767</v>
      </c>
      <c r="D1909" s="30" t="s">
        <v>166</v>
      </c>
      <c r="E1909" s="37" t="s">
        <v>166</v>
      </c>
      <c r="F1909" s="44" t="s">
        <v>166</v>
      </c>
      <c r="G1909" s="33" t="s">
        <v>166</v>
      </c>
      <c r="H1909" s="33" t="s">
        <v>166</v>
      </c>
      <c r="I1909" s="30"/>
      <c r="J1909" s="18" t="s">
        <v>166</v>
      </c>
      <c r="K1909" s="36" t="s">
        <v>166</v>
      </c>
      <c r="L1909" s="21"/>
    </row>
    <row r="1910" spans="1:12" x14ac:dyDescent="0.3">
      <c r="A1910" s="28" t="s">
        <v>166</v>
      </c>
      <c r="B1910" s="36" t="s">
        <v>166</v>
      </c>
      <c r="C1910" s="36" t="s">
        <v>1767</v>
      </c>
      <c r="D1910" s="30" t="s">
        <v>166</v>
      </c>
      <c r="E1910" s="37" t="s">
        <v>166</v>
      </c>
      <c r="F1910" s="44" t="s">
        <v>166</v>
      </c>
      <c r="G1910" s="33" t="s">
        <v>166</v>
      </c>
      <c r="H1910" s="33" t="s">
        <v>166</v>
      </c>
      <c r="I1910" s="30"/>
      <c r="J1910" s="18" t="s">
        <v>166</v>
      </c>
      <c r="K1910" s="36" t="s">
        <v>166</v>
      </c>
      <c r="L1910" s="21"/>
    </row>
    <row r="1911" spans="1:12" x14ac:dyDescent="0.3">
      <c r="A1911" s="28" t="s">
        <v>166</v>
      </c>
      <c r="B1911" s="36" t="s">
        <v>166</v>
      </c>
      <c r="C1911" s="36" t="s">
        <v>1767</v>
      </c>
      <c r="D1911" s="30" t="s">
        <v>166</v>
      </c>
      <c r="E1911" s="37" t="s">
        <v>166</v>
      </c>
      <c r="F1911" s="44" t="s">
        <v>166</v>
      </c>
      <c r="G1911" s="33" t="s">
        <v>166</v>
      </c>
      <c r="H1911" s="33" t="s">
        <v>166</v>
      </c>
      <c r="I1911" s="30"/>
      <c r="J1911" s="18" t="s">
        <v>166</v>
      </c>
      <c r="K1911" s="36" t="s">
        <v>166</v>
      </c>
      <c r="L1911" s="21"/>
    </row>
    <row r="1912" spans="1:12" x14ac:dyDescent="0.3">
      <c r="A1912" s="28" t="s">
        <v>166</v>
      </c>
      <c r="B1912" s="36" t="s">
        <v>166</v>
      </c>
      <c r="C1912" s="36" t="s">
        <v>1767</v>
      </c>
      <c r="D1912" s="30" t="s">
        <v>166</v>
      </c>
      <c r="E1912" s="37" t="s">
        <v>166</v>
      </c>
      <c r="F1912" s="44" t="s">
        <v>166</v>
      </c>
      <c r="G1912" s="33" t="s">
        <v>166</v>
      </c>
      <c r="H1912" s="33" t="s">
        <v>166</v>
      </c>
      <c r="I1912" s="30"/>
      <c r="J1912" s="18" t="s">
        <v>166</v>
      </c>
      <c r="K1912" s="36" t="s">
        <v>166</v>
      </c>
      <c r="L1912" s="21"/>
    </row>
    <row r="1913" spans="1:12" x14ac:dyDescent="0.3">
      <c r="A1913" s="28" t="s">
        <v>166</v>
      </c>
      <c r="B1913" s="36" t="s">
        <v>166</v>
      </c>
      <c r="C1913" s="36" t="s">
        <v>1767</v>
      </c>
      <c r="D1913" s="30" t="s">
        <v>166</v>
      </c>
      <c r="E1913" s="37" t="s">
        <v>166</v>
      </c>
      <c r="F1913" s="44" t="s">
        <v>166</v>
      </c>
      <c r="G1913" s="33" t="s">
        <v>166</v>
      </c>
      <c r="H1913" s="33" t="s">
        <v>166</v>
      </c>
      <c r="I1913" s="30"/>
      <c r="J1913" s="18" t="s">
        <v>166</v>
      </c>
      <c r="K1913" s="36" t="s">
        <v>166</v>
      </c>
      <c r="L1913" s="21"/>
    </row>
    <row r="1914" spans="1:12" x14ac:dyDescent="0.3">
      <c r="A1914" s="28" t="s">
        <v>166</v>
      </c>
      <c r="B1914" s="36" t="s">
        <v>166</v>
      </c>
      <c r="C1914" s="36" t="s">
        <v>1767</v>
      </c>
      <c r="D1914" s="30" t="s">
        <v>166</v>
      </c>
      <c r="E1914" s="37" t="s">
        <v>166</v>
      </c>
      <c r="F1914" s="44" t="s">
        <v>166</v>
      </c>
      <c r="G1914" s="33" t="s">
        <v>166</v>
      </c>
      <c r="H1914" s="33" t="s">
        <v>166</v>
      </c>
      <c r="I1914" s="30"/>
      <c r="J1914" s="18" t="s">
        <v>166</v>
      </c>
      <c r="K1914" s="36" t="s">
        <v>166</v>
      </c>
      <c r="L1914" s="21"/>
    </row>
    <row r="1915" spans="1:12" x14ac:dyDescent="0.3">
      <c r="A1915" s="28" t="s">
        <v>166</v>
      </c>
      <c r="B1915" s="36" t="s">
        <v>166</v>
      </c>
      <c r="C1915" s="36" t="s">
        <v>1767</v>
      </c>
      <c r="D1915" s="30" t="s">
        <v>166</v>
      </c>
      <c r="E1915" s="37" t="s">
        <v>166</v>
      </c>
      <c r="F1915" s="44" t="s">
        <v>166</v>
      </c>
      <c r="G1915" s="33" t="s">
        <v>166</v>
      </c>
      <c r="H1915" s="33" t="s">
        <v>166</v>
      </c>
      <c r="I1915" s="30"/>
      <c r="J1915" s="18" t="s">
        <v>166</v>
      </c>
      <c r="K1915" s="36" t="s">
        <v>166</v>
      </c>
      <c r="L1915" s="21"/>
    </row>
    <row r="1916" spans="1:12" x14ac:dyDescent="0.3">
      <c r="A1916" s="28" t="s">
        <v>166</v>
      </c>
      <c r="B1916" s="36" t="s">
        <v>166</v>
      </c>
      <c r="C1916" s="36" t="s">
        <v>1767</v>
      </c>
      <c r="D1916" s="30" t="s">
        <v>166</v>
      </c>
      <c r="E1916" s="37" t="s">
        <v>166</v>
      </c>
      <c r="F1916" s="44" t="s">
        <v>166</v>
      </c>
      <c r="G1916" s="33" t="s">
        <v>166</v>
      </c>
      <c r="H1916" s="33" t="s">
        <v>166</v>
      </c>
      <c r="I1916" s="30"/>
      <c r="J1916" s="18" t="s">
        <v>166</v>
      </c>
      <c r="K1916" s="36" t="s">
        <v>166</v>
      </c>
      <c r="L1916" s="21"/>
    </row>
    <row r="1917" spans="1:12" x14ac:dyDescent="0.3">
      <c r="A1917" s="28" t="s">
        <v>166</v>
      </c>
      <c r="B1917" s="36" t="s">
        <v>166</v>
      </c>
      <c r="C1917" s="36" t="s">
        <v>1767</v>
      </c>
      <c r="D1917" s="30" t="s">
        <v>166</v>
      </c>
      <c r="E1917" s="37" t="s">
        <v>166</v>
      </c>
      <c r="F1917" s="44" t="s">
        <v>166</v>
      </c>
      <c r="G1917" s="33" t="s">
        <v>166</v>
      </c>
      <c r="H1917" s="33" t="s">
        <v>166</v>
      </c>
      <c r="I1917" s="30"/>
      <c r="J1917" s="18" t="s">
        <v>166</v>
      </c>
      <c r="K1917" s="36" t="s">
        <v>166</v>
      </c>
      <c r="L1917" s="21"/>
    </row>
    <row r="1918" spans="1:12" x14ac:dyDescent="0.3">
      <c r="A1918" s="28" t="s">
        <v>166</v>
      </c>
      <c r="B1918" s="36" t="s">
        <v>166</v>
      </c>
      <c r="C1918" s="36" t="s">
        <v>1767</v>
      </c>
      <c r="D1918" s="30" t="s">
        <v>166</v>
      </c>
      <c r="E1918" s="37" t="s">
        <v>166</v>
      </c>
      <c r="F1918" s="44" t="s">
        <v>166</v>
      </c>
      <c r="G1918" s="33" t="s">
        <v>166</v>
      </c>
      <c r="H1918" s="33" t="s">
        <v>166</v>
      </c>
      <c r="I1918" s="30"/>
      <c r="J1918" s="18" t="s">
        <v>166</v>
      </c>
      <c r="K1918" s="36" t="s">
        <v>166</v>
      </c>
      <c r="L1918" s="21"/>
    </row>
    <row r="1919" spans="1:12" x14ac:dyDescent="0.3">
      <c r="A1919" s="28" t="s">
        <v>166</v>
      </c>
      <c r="B1919" s="36" t="s">
        <v>166</v>
      </c>
      <c r="C1919" s="36" t="s">
        <v>1767</v>
      </c>
      <c r="D1919" s="30" t="s">
        <v>166</v>
      </c>
      <c r="E1919" s="37" t="s">
        <v>166</v>
      </c>
      <c r="F1919" s="44" t="s">
        <v>166</v>
      </c>
      <c r="G1919" s="33" t="s">
        <v>166</v>
      </c>
      <c r="H1919" s="33" t="s">
        <v>166</v>
      </c>
      <c r="I1919" s="30"/>
      <c r="J1919" s="18" t="s">
        <v>166</v>
      </c>
      <c r="K1919" s="36" t="s">
        <v>166</v>
      </c>
      <c r="L1919" s="21"/>
    </row>
    <row r="1920" spans="1:12" x14ac:dyDescent="0.3">
      <c r="A1920" s="28" t="s">
        <v>166</v>
      </c>
      <c r="B1920" s="36" t="s">
        <v>166</v>
      </c>
      <c r="C1920" s="36" t="s">
        <v>1767</v>
      </c>
      <c r="D1920" s="30" t="s">
        <v>166</v>
      </c>
      <c r="E1920" s="37" t="s">
        <v>166</v>
      </c>
      <c r="F1920" s="44" t="s">
        <v>166</v>
      </c>
      <c r="G1920" s="33" t="s">
        <v>166</v>
      </c>
      <c r="H1920" s="33" t="s">
        <v>166</v>
      </c>
      <c r="I1920" s="30"/>
      <c r="J1920" s="18" t="s">
        <v>166</v>
      </c>
      <c r="K1920" s="36" t="s">
        <v>166</v>
      </c>
      <c r="L1920" s="21"/>
    </row>
    <row r="1921" spans="1:12" x14ac:dyDescent="0.3">
      <c r="A1921" s="28" t="s">
        <v>166</v>
      </c>
      <c r="B1921" s="36" t="s">
        <v>166</v>
      </c>
      <c r="C1921" s="36" t="s">
        <v>1767</v>
      </c>
      <c r="D1921" s="30" t="s">
        <v>166</v>
      </c>
      <c r="E1921" s="37" t="s">
        <v>166</v>
      </c>
      <c r="F1921" s="44" t="s">
        <v>166</v>
      </c>
      <c r="G1921" s="33" t="s">
        <v>166</v>
      </c>
      <c r="H1921" s="33" t="s">
        <v>166</v>
      </c>
      <c r="I1921" s="30"/>
      <c r="J1921" s="18" t="s">
        <v>166</v>
      </c>
      <c r="K1921" s="36" t="s">
        <v>166</v>
      </c>
      <c r="L1921" s="21"/>
    </row>
    <row r="1922" spans="1:12" x14ac:dyDescent="0.3">
      <c r="A1922" s="28" t="s">
        <v>166</v>
      </c>
      <c r="B1922" s="36" t="s">
        <v>166</v>
      </c>
      <c r="C1922" s="36" t="s">
        <v>1767</v>
      </c>
      <c r="D1922" s="30" t="s">
        <v>166</v>
      </c>
      <c r="E1922" s="37" t="s">
        <v>166</v>
      </c>
      <c r="F1922" s="44" t="s">
        <v>166</v>
      </c>
      <c r="G1922" s="33" t="s">
        <v>166</v>
      </c>
      <c r="H1922" s="33" t="s">
        <v>166</v>
      </c>
      <c r="I1922" s="30"/>
      <c r="J1922" s="18" t="s">
        <v>166</v>
      </c>
      <c r="K1922" s="36" t="s">
        <v>166</v>
      </c>
      <c r="L1922" s="21"/>
    </row>
    <row r="1923" spans="1:12" x14ac:dyDescent="0.3">
      <c r="A1923" s="28" t="s">
        <v>166</v>
      </c>
      <c r="B1923" s="36" t="s">
        <v>166</v>
      </c>
      <c r="C1923" s="36" t="s">
        <v>1767</v>
      </c>
      <c r="D1923" s="30" t="s">
        <v>166</v>
      </c>
      <c r="E1923" s="37" t="s">
        <v>166</v>
      </c>
      <c r="F1923" s="44" t="s">
        <v>166</v>
      </c>
      <c r="G1923" s="33" t="s">
        <v>166</v>
      </c>
      <c r="H1923" s="33" t="s">
        <v>166</v>
      </c>
      <c r="I1923" s="30"/>
      <c r="J1923" s="18" t="s">
        <v>166</v>
      </c>
      <c r="K1923" s="36" t="s">
        <v>166</v>
      </c>
      <c r="L1923" s="21"/>
    </row>
    <row r="1924" spans="1:12" x14ac:dyDescent="0.3">
      <c r="A1924" s="28" t="s">
        <v>166</v>
      </c>
      <c r="B1924" s="36" t="s">
        <v>166</v>
      </c>
      <c r="C1924" s="36" t="s">
        <v>1767</v>
      </c>
      <c r="D1924" s="30" t="s">
        <v>166</v>
      </c>
      <c r="E1924" s="37" t="s">
        <v>166</v>
      </c>
      <c r="F1924" s="44" t="s">
        <v>166</v>
      </c>
      <c r="G1924" s="33" t="s">
        <v>166</v>
      </c>
      <c r="H1924" s="33" t="s">
        <v>166</v>
      </c>
      <c r="I1924" s="30"/>
      <c r="J1924" s="18" t="s">
        <v>166</v>
      </c>
      <c r="K1924" s="36" t="s">
        <v>166</v>
      </c>
      <c r="L1924" s="21"/>
    </row>
    <row r="1925" spans="1:12" x14ac:dyDescent="0.3">
      <c r="A1925" s="28" t="s">
        <v>166</v>
      </c>
      <c r="B1925" s="36" t="s">
        <v>166</v>
      </c>
      <c r="C1925" s="36" t="s">
        <v>1767</v>
      </c>
      <c r="D1925" s="30" t="s">
        <v>166</v>
      </c>
      <c r="E1925" s="37" t="s">
        <v>166</v>
      </c>
      <c r="F1925" s="44" t="s">
        <v>166</v>
      </c>
      <c r="G1925" s="33" t="s">
        <v>166</v>
      </c>
      <c r="H1925" s="33" t="s">
        <v>166</v>
      </c>
      <c r="I1925" s="30"/>
      <c r="J1925" s="18" t="s">
        <v>166</v>
      </c>
      <c r="K1925" s="36" t="s">
        <v>166</v>
      </c>
      <c r="L1925" s="21"/>
    </row>
    <row r="1926" spans="1:12" x14ac:dyDescent="0.3">
      <c r="A1926" s="28" t="s">
        <v>166</v>
      </c>
      <c r="B1926" s="36" t="s">
        <v>166</v>
      </c>
      <c r="C1926" s="36" t="s">
        <v>1767</v>
      </c>
      <c r="D1926" s="30" t="s">
        <v>166</v>
      </c>
      <c r="E1926" s="37" t="s">
        <v>166</v>
      </c>
      <c r="F1926" s="44" t="s">
        <v>166</v>
      </c>
      <c r="G1926" s="33" t="s">
        <v>166</v>
      </c>
      <c r="H1926" s="33" t="s">
        <v>166</v>
      </c>
      <c r="I1926" s="30"/>
      <c r="J1926" s="18" t="s">
        <v>166</v>
      </c>
      <c r="K1926" s="36" t="s">
        <v>166</v>
      </c>
      <c r="L1926" s="21"/>
    </row>
    <row r="1927" spans="1:12" x14ac:dyDescent="0.3">
      <c r="A1927" s="28" t="s">
        <v>166</v>
      </c>
      <c r="B1927" s="36" t="s">
        <v>166</v>
      </c>
      <c r="C1927" s="36" t="s">
        <v>1767</v>
      </c>
      <c r="D1927" s="30" t="s">
        <v>166</v>
      </c>
      <c r="E1927" s="37" t="s">
        <v>166</v>
      </c>
      <c r="F1927" s="44" t="s">
        <v>166</v>
      </c>
      <c r="G1927" s="33" t="s">
        <v>166</v>
      </c>
      <c r="H1927" s="33" t="s">
        <v>166</v>
      </c>
      <c r="I1927" s="30"/>
      <c r="J1927" s="18" t="s">
        <v>166</v>
      </c>
      <c r="K1927" s="36" t="s">
        <v>166</v>
      </c>
      <c r="L1927" s="21"/>
    </row>
    <row r="1928" spans="1:12" x14ac:dyDescent="0.3">
      <c r="A1928" s="28" t="s">
        <v>166</v>
      </c>
      <c r="B1928" s="36" t="s">
        <v>166</v>
      </c>
      <c r="C1928" s="36" t="s">
        <v>1767</v>
      </c>
      <c r="D1928" s="30" t="s">
        <v>166</v>
      </c>
      <c r="E1928" s="37" t="s">
        <v>166</v>
      </c>
      <c r="F1928" s="44" t="s">
        <v>166</v>
      </c>
      <c r="G1928" s="33" t="s">
        <v>166</v>
      </c>
      <c r="H1928" s="33" t="s">
        <v>166</v>
      </c>
      <c r="I1928" s="30"/>
      <c r="J1928" s="18" t="s">
        <v>166</v>
      </c>
      <c r="K1928" s="36" t="s">
        <v>166</v>
      </c>
      <c r="L1928" s="21"/>
    </row>
    <row r="1929" spans="1:12" x14ac:dyDescent="0.3">
      <c r="A1929" s="28" t="s">
        <v>166</v>
      </c>
      <c r="B1929" s="36" t="s">
        <v>166</v>
      </c>
      <c r="C1929" s="36" t="s">
        <v>1767</v>
      </c>
      <c r="D1929" s="30" t="s">
        <v>166</v>
      </c>
      <c r="E1929" s="37" t="s">
        <v>166</v>
      </c>
      <c r="F1929" s="44" t="s">
        <v>166</v>
      </c>
      <c r="G1929" s="33" t="s">
        <v>166</v>
      </c>
      <c r="H1929" s="33" t="s">
        <v>166</v>
      </c>
      <c r="I1929" s="30"/>
      <c r="J1929" s="18" t="s">
        <v>166</v>
      </c>
      <c r="K1929" s="36" t="s">
        <v>166</v>
      </c>
      <c r="L1929" s="21"/>
    </row>
    <row r="1930" spans="1:12" x14ac:dyDescent="0.3">
      <c r="A1930" s="28" t="s">
        <v>166</v>
      </c>
      <c r="B1930" s="36" t="s">
        <v>166</v>
      </c>
      <c r="C1930" s="36" t="s">
        <v>1767</v>
      </c>
      <c r="D1930" s="30" t="s">
        <v>166</v>
      </c>
      <c r="E1930" s="37" t="s">
        <v>166</v>
      </c>
      <c r="F1930" s="44" t="s">
        <v>166</v>
      </c>
      <c r="G1930" s="33" t="s">
        <v>166</v>
      </c>
      <c r="H1930" s="33" t="s">
        <v>166</v>
      </c>
      <c r="I1930" s="30"/>
      <c r="J1930" s="18" t="s">
        <v>166</v>
      </c>
      <c r="K1930" s="36" t="s">
        <v>166</v>
      </c>
      <c r="L1930" s="21"/>
    </row>
    <row r="1931" spans="1:12" x14ac:dyDescent="0.3">
      <c r="A1931" s="28" t="s">
        <v>166</v>
      </c>
      <c r="B1931" s="36" t="s">
        <v>166</v>
      </c>
      <c r="C1931" s="36" t="s">
        <v>1767</v>
      </c>
      <c r="D1931" s="30" t="s">
        <v>166</v>
      </c>
      <c r="E1931" s="37" t="s">
        <v>166</v>
      </c>
      <c r="F1931" s="44" t="s">
        <v>166</v>
      </c>
      <c r="G1931" s="33" t="s">
        <v>166</v>
      </c>
      <c r="H1931" s="33" t="s">
        <v>166</v>
      </c>
      <c r="I1931" s="30"/>
      <c r="J1931" s="18" t="s">
        <v>166</v>
      </c>
      <c r="K1931" s="36" t="s">
        <v>166</v>
      </c>
      <c r="L1931" s="21"/>
    </row>
    <row r="1932" spans="1:12" x14ac:dyDescent="0.3">
      <c r="A1932" s="28" t="s">
        <v>166</v>
      </c>
      <c r="B1932" s="36" t="s">
        <v>166</v>
      </c>
      <c r="C1932" s="36" t="s">
        <v>1767</v>
      </c>
      <c r="D1932" s="30" t="s">
        <v>166</v>
      </c>
      <c r="E1932" s="37" t="s">
        <v>166</v>
      </c>
      <c r="F1932" s="44" t="s">
        <v>166</v>
      </c>
      <c r="G1932" s="33" t="s">
        <v>166</v>
      </c>
      <c r="H1932" s="33" t="s">
        <v>166</v>
      </c>
      <c r="I1932" s="30"/>
      <c r="J1932" s="18" t="s">
        <v>166</v>
      </c>
      <c r="K1932" s="36" t="s">
        <v>166</v>
      </c>
      <c r="L1932" s="21"/>
    </row>
    <row r="1933" spans="1:12" x14ac:dyDescent="0.3">
      <c r="A1933" s="28" t="s">
        <v>166</v>
      </c>
      <c r="B1933" s="36" t="s">
        <v>166</v>
      </c>
      <c r="C1933" s="36" t="s">
        <v>1767</v>
      </c>
      <c r="D1933" s="30" t="s">
        <v>166</v>
      </c>
      <c r="E1933" s="37" t="s">
        <v>166</v>
      </c>
      <c r="F1933" s="44" t="s">
        <v>166</v>
      </c>
      <c r="G1933" s="33" t="s">
        <v>166</v>
      </c>
      <c r="H1933" s="33" t="s">
        <v>166</v>
      </c>
      <c r="I1933" s="30"/>
      <c r="J1933" s="18" t="s">
        <v>166</v>
      </c>
      <c r="K1933" s="36" t="s">
        <v>166</v>
      </c>
      <c r="L1933" s="21"/>
    </row>
    <row r="1934" spans="1:12" x14ac:dyDescent="0.3">
      <c r="A1934" s="28" t="s">
        <v>166</v>
      </c>
      <c r="B1934" s="36" t="s">
        <v>166</v>
      </c>
      <c r="C1934" s="36" t="s">
        <v>1767</v>
      </c>
      <c r="D1934" s="30" t="s">
        <v>166</v>
      </c>
      <c r="E1934" s="37" t="s">
        <v>166</v>
      </c>
      <c r="F1934" s="44" t="s">
        <v>166</v>
      </c>
      <c r="G1934" s="33" t="s">
        <v>166</v>
      </c>
      <c r="H1934" s="33" t="s">
        <v>166</v>
      </c>
      <c r="I1934" s="30"/>
      <c r="J1934" s="18" t="s">
        <v>166</v>
      </c>
      <c r="K1934" s="36" t="s">
        <v>166</v>
      </c>
      <c r="L1934" s="21"/>
    </row>
    <row r="1935" spans="1:12" x14ac:dyDescent="0.3">
      <c r="A1935" s="28" t="s">
        <v>166</v>
      </c>
      <c r="B1935" s="36" t="s">
        <v>166</v>
      </c>
      <c r="C1935" s="36" t="s">
        <v>1767</v>
      </c>
      <c r="D1935" s="30" t="s">
        <v>166</v>
      </c>
      <c r="E1935" s="37" t="s">
        <v>166</v>
      </c>
      <c r="F1935" s="44" t="s">
        <v>166</v>
      </c>
      <c r="G1935" s="33" t="s">
        <v>166</v>
      </c>
      <c r="H1935" s="33" t="s">
        <v>166</v>
      </c>
      <c r="I1935" s="30"/>
      <c r="J1935" s="18" t="s">
        <v>166</v>
      </c>
      <c r="K1935" s="36" t="s">
        <v>166</v>
      </c>
      <c r="L1935" s="21"/>
    </row>
    <row r="1936" spans="1:12" x14ac:dyDescent="0.3">
      <c r="A1936" s="28" t="s">
        <v>166</v>
      </c>
      <c r="B1936" s="36" t="s">
        <v>166</v>
      </c>
      <c r="C1936" s="36" t="s">
        <v>1767</v>
      </c>
      <c r="D1936" s="30" t="s">
        <v>166</v>
      </c>
      <c r="E1936" s="37" t="s">
        <v>166</v>
      </c>
      <c r="F1936" s="44" t="s">
        <v>166</v>
      </c>
      <c r="G1936" s="33" t="s">
        <v>166</v>
      </c>
      <c r="H1936" s="33" t="s">
        <v>166</v>
      </c>
      <c r="I1936" s="30"/>
      <c r="J1936" s="18" t="s">
        <v>166</v>
      </c>
      <c r="K1936" s="36" t="s">
        <v>166</v>
      </c>
      <c r="L1936" s="21"/>
    </row>
    <row r="1937" spans="1:12" x14ac:dyDescent="0.3">
      <c r="A1937" s="28" t="s">
        <v>166</v>
      </c>
      <c r="B1937" s="36" t="s">
        <v>166</v>
      </c>
      <c r="C1937" s="36" t="s">
        <v>1767</v>
      </c>
      <c r="D1937" s="30" t="s">
        <v>166</v>
      </c>
      <c r="E1937" s="37" t="s">
        <v>166</v>
      </c>
      <c r="F1937" s="44" t="s">
        <v>166</v>
      </c>
      <c r="G1937" s="33" t="s">
        <v>166</v>
      </c>
      <c r="H1937" s="33" t="s">
        <v>166</v>
      </c>
      <c r="I1937" s="30"/>
      <c r="J1937" s="18" t="s">
        <v>166</v>
      </c>
      <c r="K1937" s="36" t="s">
        <v>166</v>
      </c>
      <c r="L1937" s="21"/>
    </row>
    <row r="1938" spans="1:12" x14ac:dyDescent="0.3">
      <c r="A1938" s="28" t="s">
        <v>166</v>
      </c>
      <c r="B1938" s="36" t="s">
        <v>166</v>
      </c>
      <c r="C1938" s="36" t="s">
        <v>1767</v>
      </c>
      <c r="D1938" s="30" t="s">
        <v>166</v>
      </c>
      <c r="E1938" s="37" t="s">
        <v>166</v>
      </c>
      <c r="F1938" s="44" t="s">
        <v>166</v>
      </c>
      <c r="G1938" s="33" t="s">
        <v>166</v>
      </c>
      <c r="H1938" s="33" t="s">
        <v>166</v>
      </c>
      <c r="I1938" s="30"/>
      <c r="J1938" s="18" t="s">
        <v>166</v>
      </c>
      <c r="K1938" s="36" t="s">
        <v>166</v>
      </c>
      <c r="L1938" s="21"/>
    </row>
    <row r="1939" spans="1:12" x14ac:dyDescent="0.3">
      <c r="A1939" s="28" t="s">
        <v>166</v>
      </c>
      <c r="B1939" s="36" t="s">
        <v>166</v>
      </c>
      <c r="C1939" s="36" t="s">
        <v>1767</v>
      </c>
      <c r="D1939" s="30" t="s">
        <v>166</v>
      </c>
      <c r="E1939" s="37" t="s">
        <v>166</v>
      </c>
      <c r="F1939" s="44" t="s">
        <v>166</v>
      </c>
      <c r="G1939" s="33" t="s">
        <v>166</v>
      </c>
      <c r="H1939" s="33" t="s">
        <v>166</v>
      </c>
      <c r="I1939" s="30"/>
      <c r="J1939" s="18" t="s">
        <v>166</v>
      </c>
      <c r="K1939" s="36" t="s">
        <v>166</v>
      </c>
      <c r="L1939" s="21"/>
    </row>
    <row r="1940" spans="1:12" x14ac:dyDescent="0.3">
      <c r="A1940" s="28" t="s">
        <v>166</v>
      </c>
      <c r="B1940" s="36" t="s">
        <v>166</v>
      </c>
      <c r="C1940" s="36" t="s">
        <v>1767</v>
      </c>
      <c r="D1940" s="30" t="s">
        <v>166</v>
      </c>
      <c r="E1940" s="37" t="s">
        <v>166</v>
      </c>
      <c r="F1940" s="44" t="s">
        <v>166</v>
      </c>
      <c r="G1940" s="33" t="s">
        <v>166</v>
      </c>
      <c r="H1940" s="33" t="s">
        <v>166</v>
      </c>
      <c r="I1940" s="30"/>
      <c r="J1940" s="18" t="s">
        <v>166</v>
      </c>
      <c r="K1940" s="36" t="s">
        <v>166</v>
      </c>
      <c r="L1940" s="21"/>
    </row>
    <row r="1941" spans="1:12" x14ac:dyDescent="0.3">
      <c r="A1941" s="28" t="s">
        <v>166</v>
      </c>
      <c r="B1941" s="36" t="s">
        <v>166</v>
      </c>
      <c r="C1941" s="36" t="s">
        <v>1767</v>
      </c>
      <c r="D1941" s="30" t="s">
        <v>166</v>
      </c>
      <c r="E1941" s="37" t="s">
        <v>166</v>
      </c>
      <c r="F1941" s="44" t="s">
        <v>166</v>
      </c>
      <c r="G1941" s="33" t="s">
        <v>166</v>
      </c>
      <c r="H1941" s="33" t="s">
        <v>166</v>
      </c>
      <c r="I1941" s="30"/>
      <c r="J1941" s="18" t="s">
        <v>166</v>
      </c>
      <c r="K1941" s="36" t="s">
        <v>166</v>
      </c>
      <c r="L1941" s="21"/>
    </row>
    <row r="1942" spans="1:12" x14ac:dyDescent="0.3">
      <c r="A1942" s="28" t="s">
        <v>166</v>
      </c>
      <c r="B1942" s="36" t="s">
        <v>166</v>
      </c>
      <c r="C1942" s="36" t="s">
        <v>1767</v>
      </c>
      <c r="D1942" s="30" t="s">
        <v>166</v>
      </c>
      <c r="E1942" s="37" t="s">
        <v>166</v>
      </c>
      <c r="F1942" s="44" t="s">
        <v>166</v>
      </c>
      <c r="G1942" s="33" t="s">
        <v>166</v>
      </c>
      <c r="H1942" s="33" t="s">
        <v>166</v>
      </c>
      <c r="I1942" s="30"/>
      <c r="J1942" s="18" t="s">
        <v>166</v>
      </c>
      <c r="K1942" s="36" t="s">
        <v>166</v>
      </c>
      <c r="L1942" s="21"/>
    </row>
    <row r="1943" spans="1:12" x14ac:dyDescent="0.3">
      <c r="A1943" s="28" t="s">
        <v>166</v>
      </c>
      <c r="B1943" s="36" t="s">
        <v>166</v>
      </c>
      <c r="C1943" s="36" t="s">
        <v>1767</v>
      </c>
      <c r="D1943" s="30" t="s">
        <v>166</v>
      </c>
      <c r="E1943" s="37" t="s">
        <v>166</v>
      </c>
      <c r="F1943" s="44" t="s">
        <v>166</v>
      </c>
      <c r="G1943" s="33" t="s">
        <v>166</v>
      </c>
      <c r="H1943" s="33" t="s">
        <v>166</v>
      </c>
      <c r="I1943" s="30"/>
      <c r="J1943" s="18" t="s">
        <v>166</v>
      </c>
      <c r="K1943" s="36" t="s">
        <v>166</v>
      </c>
      <c r="L1943" s="21"/>
    </row>
    <row r="1944" spans="1:12" x14ac:dyDescent="0.3">
      <c r="A1944" s="28" t="s">
        <v>166</v>
      </c>
      <c r="B1944" s="36" t="s">
        <v>166</v>
      </c>
      <c r="C1944" s="36" t="s">
        <v>1767</v>
      </c>
      <c r="D1944" s="30" t="s">
        <v>166</v>
      </c>
      <c r="E1944" s="37" t="s">
        <v>166</v>
      </c>
      <c r="F1944" s="44" t="s">
        <v>166</v>
      </c>
      <c r="G1944" s="33" t="s">
        <v>166</v>
      </c>
      <c r="H1944" s="33" t="s">
        <v>166</v>
      </c>
      <c r="I1944" s="30"/>
      <c r="J1944" s="18" t="s">
        <v>166</v>
      </c>
      <c r="K1944" s="36" t="s">
        <v>166</v>
      </c>
      <c r="L1944" s="21"/>
    </row>
    <row r="1945" spans="1:12" x14ac:dyDescent="0.3">
      <c r="A1945" s="28" t="s">
        <v>166</v>
      </c>
      <c r="B1945" s="36" t="s">
        <v>166</v>
      </c>
      <c r="C1945" s="36" t="s">
        <v>1767</v>
      </c>
      <c r="D1945" s="30" t="s">
        <v>166</v>
      </c>
      <c r="E1945" s="37" t="s">
        <v>166</v>
      </c>
      <c r="F1945" s="44" t="s">
        <v>166</v>
      </c>
      <c r="G1945" s="33" t="s">
        <v>166</v>
      </c>
      <c r="H1945" s="33" t="s">
        <v>166</v>
      </c>
      <c r="I1945" s="30"/>
      <c r="J1945" s="18" t="s">
        <v>166</v>
      </c>
      <c r="K1945" s="36" t="s">
        <v>166</v>
      </c>
      <c r="L1945" s="21"/>
    </row>
    <row r="1946" spans="1:12" x14ac:dyDescent="0.3">
      <c r="A1946" s="28" t="s">
        <v>166</v>
      </c>
      <c r="B1946" s="36" t="s">
        <v>166</v>
      </c>
      <c r="C1946" s="36" t="s">
        <v>1767</v>
      </c>
      <c r="D1946" s="30" t="s">
        <v>166</v>
      </c>
      <c r="E1946" s="37" t="s">
        <v>166</v>
      </c>
      <c r="F1946" s="44" t="s">
        <v>166</v>
      </c>
      <c r="G1946" s="33" t="s">
        <v>166</v>
      </c>
      <c r="H1946" s="33" t="s">
        <v>166</v>
      </c>
      <c r="I1946" s="30"/>
      <c r="J1946" s="18" t="s">
        <v>166</v>
      </c>
      <c r="K1946" s="36" t="s">
        <v>166</v>
      </c>
      <c r="L1946" s="21"/>
    </row>
    <row r="1947" spans="1:12" x14ac:dyDescent="0.3">
      <c r="A1947" s="28" t="s">
        <v>166</v>
      </c>
      <c r="B1947" s="36" t="s">
        <v>166</v>
      </c>
      <c r="C1947" s="36" t="s">
        <v>1767</v>
      </c>
      <c r="D1947" s="30" t="s">
        <v>166</v>
      </c>
      <c r="E1947" s="37" t="s">
        <v>166</v>
      </c>
      <c r="F1947" s="44" t="s">
        <v>166</v>
      </c>
      <c r="G1947" s="33" t="s">
        <v>166</v>
      </c>
      <c r="H1947" s="33" t="s">
        <v>166</v>
      </c>
      <c r="I1947" s="30"/>
      <c r="J1947" s="18" t="s">
        <v>166</v>
      </c>
      <c r="K1947" s="36" t="s">
        <v>166</v>
      </c>
      <c r="L1947" s="21"/>
    </row>
    <row r="1948" spans="1:12" x14ac:dyDescent="0.3">
      <c r="A1948" s="28" t="s">
        <v>166</v>
      </c>
      <c r="B1948" s="36" t="s">
        <v>166</v>
      </c>
      <c r="C1948" s="36" t="s">
        <v>1767</v>
      </c>
      <c r="D1948" s="30" t="s">
        <v>166</v>
      </c>
      <c r="E1948" s="37" t="s">
        <v>166</v>
      </c>
      <c r="F1948" s="44" t="s">
        <v>166</v>
      </c>
      <c r="G1948" s="33" t="s">
        <v>166</v>
      </c>
      <c r="H1948" s="33" t="s">
        <v>166</v>
      </c>
      <c r="I1948" s="30"/>
      <c r="J1948" s="18" t="s">
        <v>166</v>
      </c>
      <c r="K1948" s="36" t="s">
        <v>166</v>
      </c>
      <c r="L1948" s="21"/>
    </row>
    <row r="1949" spans="1:12" x14ac:dyDescent="0.3">
      <c r="A1949" s="28" t="s">
        <v>166</v>
      </c>
      <c r="B1949" s="36" t="s">
        <v>166</v>
      </c>
      <c r="C1949" s="36" t="s">
        <v>1767</v>
      </c>
      <c r="D1949" s="30" t="s">
        <v>166</v>
      </c>
      <c r="E1949" s="37" t="s">
        <v>166</v>
      </c>
      <c r="F1949" s="44" t="s">
        <v>166</v>
      </c>
      <c r="G1949" s="33" t="s">
        <v>166</v>
      </c>
      <c r="H1949" s="33" t="s">
        <v>166</v>
      </c>
      <c r="I1949" s="30"/>
      <c r="J1949" s="18" t="s">
        <v>166</v>
      </c>
      <c r="K1949" s="36" t="s">
        <v>166</v>
      </c>
      <c r="L1949" s="21"/>
    </row>
    <row r="1950" spans="1:12" x14ac:dyDescent="0.3">
      <c r="A1950" s="28" t="s">
        <v>166</v>
      </c>
      <c r="B1950" s="36" t="s">
        <v>166</v>
      </c>
      <c r="C1950" s="36" t="s">
        <v>1767</v>
      </c>
      <c r="D1950" s="30" t="s">
        <v>166</v>
      </c>
      <c r="E1950" s="37" t="s">
        <v>166</v>
      </c>
      <c r="F1950" s="44" t="s">
        <v>166</v>
      </c>
      <c r="G1950" s="33" t="s">
        <v>166</v>
      </c>
      <c r="H1950" s="33" t="s">
        <v>166</v>
      </c>
      <c r="I1950" s="30"/>
      <c r="J1950" s="18" t="s">
        <v>166</v>
      </c>
      <c r="K1950" s="36" t="s">
        <v>166</v>
      </c>
      <c r="L1950" s="21"/>
    </row>
    <row r="1951" spans="1:12" x14ac:dyDescent="0.3">
      <c r="A1951" s="28" t="s">
        <v>166</v>
      </c>
      <c r="B1951" s="36" t="s">
        <v>166</v>
      </c>
      <c r="C1951" s="36" t="s">
        <v>1767</v>
      </c>
      <c r="D1951" s="30" t="s">
        <v>166</v>
      </c>
      <c r="E1951" s="37" t="s">
        <v>166</v>
      </c>
      <c r="F1951" s="44" t="s">
        <v>166</v>
      </c>
      <c r="G1951" s="33" t="s">
        <v>166</v>
      </c>
      <c r="H1951" s="33" t="s">
        <v>166</v>
      </c>
      <c r="I1951" s="30"/>
      <c r="J1951" s="18" t="s">
        <v>166</v>
      </c>
      <c r="K1951" s="36" t="s">
        <v>166</v>
      </c>
      <c r="L1951" s="21"/>
    </row>
    <row r="1952" spans="1:12" x14ac:dyDescent="0.3">
      <c r="A1952" s="28" t="s">
        <v>166</v>
      </c>
      <c r="B1952" s="36" t="s">
        <v>166</v>
      </c>
      <c r="C1952" s="36" t="s">
        <v>1767</v>
      </c>
      <c r="D1952" s="30" t="s">
        <v>166</v>
      </c>
      <c r="E1952" s="37" t="s">
        <v>166</v>
      </c>
      <c r="F1952" s="44" t="s">
        <v>166</v>
      </c>
      <c r="G1952" s="33" t="s">
        <v>166</v>
      </c>
      <c r="H1952" s="33" t="s">
        <v>166</v>
      </c>
      <c r="I1952" s="30"/>
      <c r="J1952" s="18" t="s">
        <v>166</v>
      </c>
      <c r="K1952" s="36" t="s">
        <v>166</v>
      </c>
      <c r="L1952" s="21"/>
    </row>
    <row r="1953" spans="1:12" x14ac:dyDescent="0.3">
      <c r="A1953" s="28" t="s">
        <v>166</v>
      </c>
      <c r="B1953" s="36" t="s">
        <v>166</v>
      </c>
      <c r="C1953" s="36" t="s">
        <v>1767</v>
      </c>
      <c r="D1953" s="30" t="s">
        <v>166</v>
      </c>
      <c r="E1953" s="37" t="s">
        <v>166</v>
      </c>
      <c r="F1953" s="44" t="s">
        <v>166</v>
      </c>
      <c r="G1953" s="33" t="s">
        <v>166</v>
      </c>
      <c r="H1953" s="33" t="s">
        <v>166</v>
      </c>
      <c r="I1953" s="30"/>
      <c r="J1953" s="18" t="s">
        <v>166</v>
      </c>
      <c r="K1953" s="36" t="s">
        <v>166</v>
      </c>
      <c r="L1953" s="21"/>
    </row>
    <row r="1954" spans="1:12" x14ac:dyDescent="0.3">
      <c r="A1954" s="28" t="s">
        <v>166</v>
      </c>
      <c r="B1954" s="36" t="s">
        <v>166</v>
      </c>
      <c r="C1954" s="36" t="s">
        <v>1767</v>
      </c>
      <c r="D1954" s="30" t="s">
        <v>166</v>
      </c>
      <c r="E1954" s="37" t="s">
        <v>166</v>
      </c>
      <c r="F1954" s="44" t="s">
        <v>166</v>
      </c>
      <c r="G1954" s="33" t="s">
        <v>166</v>
      </c>
      <c r="H1954" s="33" t="s">
        <v>166</v>
      </c>
      <c r="I1954" s="30"/>
      <c r="J1954" s="18" t="s">
        <v>166</v>
      </c>
      <c r="K1954" s="36" t="s">
        <v>166</v>
      </c>
      <c r="L1954" s="21"/>
    </row>
    <row r="1955" spans="1:12" x14ac:dyDescent="0.3">
      <c r="A1955" s="28" t="s">
        <v>166</v>
      </c>
      <c r="B1955" s="36" t="s">
        <v>166</v>
      </c>
      <c r="C1955" s="36" t="s">
        <v>1767</v>
      </c>
      <c r="D1955" s="30" t="s">
        <v>166</v>
      </c>
      <c r="E1955" s="37" t="s">
        <v>166</v>
      </c>
      <c r="F1955" s="44" t="s">
        <v>166</v>
      </c>
      <c r="G1955" s="33" t="s">
        <v>166</v>
      </c>
      <c r="H1955" s="33" t="s">
        <v>166</v>
      </c>
      <c r="I1955" s="30"/>
      <c r="J1955" s="18" t="s">
        <v>166</v>
      </c>
      <c r="K1955" s="36" t="s">
        <v>166</v>
      </c>
      <c r="L1955" s="21"/>
    </row>
    <row r="1956" spans="1:12" x14ac:dyDescent="0.3">
      <c r="A1956" s="28" t="s">
        <v>166</v>
      </c>
      <c r="B1956" s="36" t="s">
        <v>166</v>
      </c>
      <c r="C1956" s="36" t="s">
        <v>1767</v>
      </c>
      <c r="D1956" s="30" t="s">
        <v>166</v>
      </c>
      <c r="E1956" s="37" t="s">
        <v>166</v>
      </c>
      <c r="F1956" s="44" t="s">
        <v>166</v>
      </c>
      <c r="G1956" s="33" t="s">
        <v>166</v>
      </c>
      <c r="H1956" s="33" t="s">
        <v>166</v>
      </c>
      <c r="I1956" s="30"/>
      <c r="J1956" s="18" t="s">
        <v>166</v>
      </c>
      <c r="K1956" s="36" t="s">
        <v>166</v>
      </c>
      <c r="L1956" s="21"/>
    </row>
    <row r="1957" spans="1:12" x14ac:dyDescent="0.3">
      <c r="A1957" s="28" t="s">
        <v>166</v>
      </c>
      <c r="B1957" s="36" t="s">
        <v>166</v>
      </c>
      <c r="C1957" s="36" t="s">
        <v>1767</v>
      </c>
      <c r="D1957" s="30" t="s">
        <v>166</v>
      </c>
      <c r="E1957" s="37" t="s">
        <v>166</v>
      </c>
      <c r="F1957" s="44" t="s">
        <v>166</v>
      </c>
      <c r="G1957" s="33" t="s">
        <v>166</v>
      </c>
      <c r="H1957" s="33" t="s">
        <v>166</v>
      </c>
      <c r="I1957" s="30"/>
      <c r="J1957" s="18" t="s">
        <v>166</v>
      </c>
      <c r="K1957" s="36" t="s">
        <v>166</v>
      </c>
      <c r="L1957" s="21"/>
    </row>
    <row r="1958" spans="1:12" x14ac:dyDescent="0.3">
      <c r="A1958" s="28" t="s">
        <v>166</v>
      </c>
      <c r="B1958" s="36" t="s">
        <v>166</v>
      </c>
      <c r="C1958" s="36" t="s">
        <v>1767</v>
      </c>
      <c r="D1958" s="30" t="s">
        <v>166</v>
      </c>
      <c r="E1958" s="37" t="s">
        <v>166</v>
      </c>
      <c r="F1958" s="44" t="s">
        <v>166</v>
      </c>
      <c r="G1958" s="33" t="s">
        <v>166</v>
      </c>
      <c r="H1958" s="33" t="s">
        <v>166</v>
      </c>
      <c r="I1958" s="30"/>
      <c r="J1958" s="18" t="s">
        <v>166</v>
      </c>
      <c r="K1958" s="36" t="s">
        <v>166</v>
      </c>
      <c r="L1958" s="21"/>
    </row>
    <row r="1959" spans="1:12" x14ac:dyDescent="0.3">
      <c r="A1959" s="28" t="s">
        <v>166</v>
      </c>
      <c r="B1959" s="36" t="s">
        <v>166</v>
      </c>
      <c r="C1959" s="36" t="s">
        <v>1767</v>
      </c>
      <c r="D1959" s="30" t="s">
        <v>166</v>
      </c>
      <c r="E1959" s="37" t="s">
        <v>166</v>
      </c>
      <c r="F1959" s="44" t="s">
        <v>166</v>
      </c>
      <c r="G1959" s="33" t="s">
        <v>166</v>
      </c>
      <c r="H1959" s="33" t="s">
        <v>166</v>
      </c>
      <c r="I1959" s="30"/>
      <c r="J1959" s="18" t="s">
        <v>166</v>
      </c>
      <c r="K1959" s="36" t="s">
        <v>166</v>
      </c>
      <c r="L1959" s="21"/>
    </row>
    <row r="1960" spans="1:12" x14ac:dyDescent="0.3">
      <c r="A1960" s="28" t="s">
        <v>166</v>
      </c>
      <c r="B1960" s="36" t="s">
        <v>166</v>
      </c>
      <c r="C1960" s="36" t="s">
        <v>1767</v>
      </c>
      <c r="D1960" s="30" t="s">
        <v>166</v>
      </c>
      <c r="E1960" s="37" t="s">
        <v>166</v>
      </c>
      <c r="F1960" s="44" t="s">
        <v>166</v>
      </c>
      <c r="G1960" s="33" t="s">
        <v>166</v>
      </c>
      <c r="H1960" s="33" t="s">
        <v>166</v>
      </c>
      <c r="I1960" s="30"/>
      <c r="J1960" s="18" t="s">
        <v>166</v>
      </c>
      <c r="K1960" s="36" t="s">
        <v>166</v>
      </c>
      <c r="L1960" s="21"/>
    </row>
    <row r="1961" spans="1:12" x14ac:dyDescent="0.3">
      <c r="A1961" s="28" t="s">
        <v>166</v>
      </c>
      <c r="B1961" s="36" t="s">
        <v>166</v>
      </c>
      <c r="C1961" s="36" t="s">
        <v>1767</v>
      </c>
      <c r="D1961" s="30" t="s">
        <v>166</v>
      </c>
      <c r="E1961" s="37" t="s">
        <v>166</v>
      </c>
      <c r="F1961" s="44" t="s">
        <v>166</v>
      </c>
      <c r="G1961" s="33" t="s">
        <v>166</v>
      </c>
      <c r="H1961" s="33" t="s">
        <v>166</v>
      </c>
      <c r="I1961" s="30"/>
      <c r="J1961" s="18" t="s">
        <v>166</v>
      </c>
      <c r="K1961" s="36" t="s">
        <v>166</v>
      </c>
      <c r="L1961" s="21"/>
    </row>
    <row r="1962" spans="1:12" x14ac:dyDescent="0.3">
      <c r="A1962" s="28" t="s">
        <v>166</v>
      </c>
      <c r="B1962" s="36" t="s">
        <v>166</v>
      </c>
      <c r="C1962" s="36" t="s">
        <v>1767</v>
      </c>
      <c r="D1962" s="30" t="s">
        <v>166</v>
      </c>
      <c r="E1962" s="37" t="s">
        <v>166</v>
      </c>
      <c r="F1962" s="44" t="s">
        <v>166</v>
      </c>
      <c r="G1962" s="33" t="s">
        <v>166</v>
      </c>
      <c r="H1962" s="33" t="s">
        <v>166</v>
      </c>
      <c r="I1962" s="30"/>
      <c r="J1962" s="18" t="s">
        <v>166</v>
      </c>
      <c r="K1962" s="36" t="s">
        <v>166</v>
      </c>
      <c r="L1962" s="21"/>
    </row>
    <row r="1963" spans="1:12" x14ac:dyDescent="0.3">
      <c r="A1963" s="28" t="s">
        <v>166</v>
      </c>
      <c r="B1963" s="36" t="s">
        <v>166</v>
      </c>
      <c r="C1963" s="36" t="s">
        <v>1767</v>
      </c>
      <c r="D1963" s="30" t="s">
        <v>166</v>
      </c>
      <c r="E1963" s="37" t="s">
        <v>166</v>
      </c>
      <c r="F1963" s="44" t="s">
        <v>166</v>
      </c>
      <c r="G1963" s="33" t="s">
        <v>166</v>
      </c>
      <c r="H1963" s="33" t="s">
        <v>166</v>
      </c>
      <c r="I1963" s="30"/>
      <c r="J1963" s="18" t="s">
        <v>166</v>
      </c>
      <c r="K1963" s="36" t="s">
        <v>166</v>
      </c>
      <c r="L1963" s="21"/>
    </row>
    <row r="1964" spans="1:12" x14ac:dyDescent="0.3">
      <c r="A1964" s="28" t="s">
        <v>166</v>
      </c>
      <c r="B1964" s="36" t="s">
        <v>166</v>
      </c>
      <c r="C1964" s="36" t="s">
        <v>1767</v>
      </c>
      <c r="D1964" s="30" t="s">
        <v>166</v>
      </c>
      <c r="E1964" s="37" t="s">
        <v>166</v>
      </c>
      <c r="F1964" s="44" t="s">
        <v>166</v>
      </c>
      <c r="G1964" s="33" t="s">
        <v>166</v>
      </c>
      <c r="H1964" s="33" t="s">
        <v>166</v>
      </c>
      <c r="I1964" s="30"/>
      <c r="J1964" s="18" t="s">
        <v>166</v>
      </c>
      <c r="K1964" s="36" t="s">
        <v>166</v>
      </c>
      <c r="L1964" s="21"/>
    </row>
    <row r="1965" spans="1:12" x14ac:dyDescent="0.3">
      <c r="A1965" s="28" t="s">
        <v>166</v>
      </c>
      <c r="B1965" s="36" t="s">
        <v>166</v>
      </c>
      <c r="C1965" s="36" t="s">
        <v>1767</v>
      </c>
      <c r="D1965" s="30" t="s">
        <v>166</v>
      </c>
      <c r="E1965" s="37" t="s">
        <v>166</v>
      </c>
      <c r="F1965" s="44" t="s">
        <v>166</v>
      </c>
      <c r="G1965" s="33" t="s">
        <v>166</v>
      </c>
      <c r="H1965" s="33" t="s">
        <v>166</v>
      </c>
      <c r="I1965" s="30"/>
      <c r="J1965" s="18" t="s">
        <v>166</v>
      </c>
      <c r="K1965" s="36" t="s">
        <v>166</v>
      </c>
      <c r="L1965" s="21"/>
    </row>
    <row r="1966" spans="1:12" x14ac:dyDescent="0.3">
      <c r="A1966" s="28" t="s">
        <v>166</v>
      </c>
      <c r="B1966" s="36" t="s">
        <v>166</v>
      </c>
      <c r="C1966" s="36" t="s">
        <v>1767</v>
      </c>
      <c r="D1966" s="30" t="s">
        <v>166</v>
      </c>
      <c r="E1966" s="37" t="s">
        <v>166</v>
      </c>
      <c r="F1966" s="44" t="s">
        <v>166</v>
      </c>
      <c r="G1966" s="33" t="s">
        <v>166</v>
      </c>
      <c r="H1966" s="33" t="s">
        <v>166</v>
      </c>
      <c r="I1966" s="30"/>
      <c r="J1966" s="18" t="s">
        <v>166</v>
      </c>
      <c r="K1966" s="36" t="s">
        <v>166</v>
      </c>
      <c r="L1966" s="21"/>
    </row>
    <row r="1967" spans="1:12" x14ac:dyDescent="0.3">
      <c r="A1967" s="28" t="s">
        <v>166</v>
      </c>
      <c r="B1967" s="36" t="s">
        <v>166</v>
      </c>
      <c r="C1967" s="36" t="s">
        <v>1767</v>
      </c>
      <c r="D1967" s="30" t="s">
        <v>166</v>
      </c>
      <c r="E1967" s="37" t="s">
        <v>166</v>
      </c>
      <c r="F1967" s="44" t="s">
        <v>166</v>
      </c>
      <c r="G1967" s="33" t="s">
        <v>166</v>
      </c>
      <c r="H1967" s="33" t="s">
        <v>166</v>
      </c>
      <c r="I1967" s="30"/>
      <c r="J1967" s="18" t="s">
        <v>166</v>
      </c>
      <c r="K1967" s="36" t="s">
        <v>166</v>
      </c>
      <c r="L1967" s="21"/>
    </row>
    <row r="1968" spans="1:12" x14ac:dyDescent="0.3">
      <c r="A1968" s="28" t="s">
        <v>166</v>
      </c>
      <c r="B1968" s="36" t="s">
        <v>166</v>
      </c>
      <c r="C1968" s="36" t="s">
        <v>1767</v>
      </c>
      <c r="D1968" s="30" t="s">
        <v>166</v>
      </c>
      <c r="E1968" s="37" t="s">
        <v>166</v>
      </c>
      <c r="F1968" s="44" t="s">
        <v>166</v>
      </c>
      <c r="G1968" s="33" t="s">
        <v>166</v>
      </c>
      <c r="H1968" s="33" t="s">
        <v>166</v>
      </c>
      <c r="I1968" s="30"/>
      <c r="J1968" s="18" t="s">
        <v>166</v>
      </c>
      <c r="K1968" s="36" t="s">
        <v>166</v>
      </c>
      <c r="L1968" s="21"/>
    </row>
    <row r="1969" spans="1:12" x14ac:dyDescent="0.3">
      <c r="A1969" s="28" t="s">
        <v>166</v>
      </c>
      <c r="B1969" s="36" t="s">
        <v>166</v>
      </c>
      <c r="C1969" s="36" t="s">
        <v>1767</v>
      </c>
      <c r="D1969" s="30" t="s">
        <v>166</v>
      </c>
      <c r="E1969" s="37" t="s">
        <v>166</v>
      </c>
      <c r="F1969" s="44" t="s">
        <v>166</v>
      </c>
      <c r="G1969" s="33" t="s">
        <v>166</v>
      </c>
      <c r="H1969" s="33" t="s">
        <v>166</v>
      </c>
      <c r="I1969" s="30"/>
      <c r="J1969" s="18" t="s">
        <v>166</v>
      </c>
      <c r="K1969" s="36" t="s">
        <v>166</v>
      </c>
      <c r="L1969" s="21"/>
    </row>
    <row r="1970" spans="1:12" x14ac:dyDescent="0.3">
      <c r="A1970" s="28" t="s">
        <v>166</v>
      </c>
      <c r="B1970" s="36" t="s">
        <v>166</v>
      </c>
      <c r="C1970" s="36" t="s">
        <v>1767</v>
      </c>
      <c r="D1970" s="30" t="s">
        <v>166</v>
      </c>
      <c r="E1970" s="37" t="s">
        <v>166</v>
      </c>
      <c r="F1970" s="44" t="s">
        <v>166</v>
      </c>
      <c r="G1970" s="33" t="s">
        <v>166</v>
      </c>
      <c r="H1970" s="33" t="s">
        <v>166</v>
      </c>
      <c r="I1970" s="30"/>
      <c r="J1970" s="18" t="s">
        <v>166</v>
      </c>
      <c r="K1970" s="36" t="s">
        <v>166</v>
      </c>
      <c r="L1970" s="21"/>
    </row>
    <row r="1971" spans="1:12" x14ac:dyDescent="0.3">
      <c r="A1971" s="28" t="s">
        <v>166</v>
      </c>
      <c r="B1971" s="36" t="s">
        <v>166</v>
      </c>
      <c r="C1971" s="36" t="s">
        <v>1767</v>
      </c>
      <c r="D1971" s="30" t="s">
        <v>166</v>
      </c>
      <c r="E1971" s="37" t="s">
        <v>166</v>
      </c>
      <c r="F1971" s="44" t="s">
        <v>166</v>
      </c>
      <c r="G1971" s="33" t="s">
        <v>166</v>
      </c>
      <c r="H1971" s="33" t="s">
        <v>166</v>
      </c>
      <c r="I1971" s="30"/>
      <c r="J1971" s="18" t="s">
        <v>166</v>
      </c>
      <c r="K1971" s="36" t="s">
        <v>166</v>
      </c>
      <c r="L1971" s="21"/>
    </row>
    <row r="1972" spans="1:12" x14ac:dyDescent="0.3">
      <c r="A1972" s="28" t="s">
        <v>166</v>
      </c>
      <c r="B1972" s="36" t="s">
        <v>166</v>
      </c>
      <c r="C1972" s="36" t="s">
        <v>1767</v>
      </c>
      <c r="D1972" s="30" t="s">
        <v>166</v>
      </c>
      <c r="E1972" s="37" t="s">
        <v>166</v>
      </c>
      <c r="F1972" s="44" t="s">
        <v>166</v>
      </c>
      <c r="G1972" s="33" t="s">
        <v>166</v>
      </c>
      <c r="H1972" s="33" t="s">
        <v>166</v>
      </c>
      <c r="I1972" s="30"/>
      <c r="J1972" s="18" t="s">
        <v>166</v>
      </c>
      <c r="K1972" s="36" t="s">
        <v>166</v>
      </c>
      <c r="L1972" s="21"/>
    </row>
    <row r="1973" spans="1:12" x14ac:dyDescent="0.3">
      <c r="A1973" s="28" t="s">
        <v>166</v>
      </c>
      <c r="B1973" s="36" t="s">
        <v>166</v>
      </c>
      <c r="C1973" s="36" t="s">
        <v>1767</v>
      </c>
      <c r="D1973" s="30" t="s">
        <v>166</v>
      </c>
      <c r="E1973" s="37" t="s">
        <v>166</v>
      </c>
      <c r="F1973" s="44" t="s">
        <v>166</v>
      </c>
      <c r="G1973" s="33" t="s">
        <v>166</v>
      </c>
      <c r="H1973" s="33" t="s">
        <v>166</v>
      </c>
      <c r="I1973" s="30"/>
      <c r="J1973" s="18" t="s">
        <v>166</v>
      </c>
      <c r="K1973" s="36" t="s">
        <v>166</v>
      </c>
      <c r="L1973" s="21"/>
    </row>
    <row r="1974" spans="1:12" x14ac:dyDescent="0.3">
      <c r="A1974" s="28" t="s">
        <v>166</v>
      </c>
      <c r="B1974" s="36" t="s">
        <v>166</v>
      </c>
      <c r="C1974" s="36" t="s">
        <v>1767</v>
      </c>
      <c r="D1974" s="30" t="s">
        <v>166</v>
      </c>
      <c r="E1974" s="37" t="s">
        <v>166</v>
      </c>
      <c r="F1974" s="44" t="s">
        <v>166</v>
      </c>
      <c r="G1974" s="33" t="s">
        <v>166</v>
      </c>
      <c r="H1974" s="33" t="s">
        <v>166</v>
      </c>
      <c r="I1974" s="30"/>
      <c r="J1974" s="18" t="s">
        <v>166</v>
      </c>
      <c r="K1974" s="36" t="s">
        <v>166</v>
      </c>
      <c r="L1974" s="21"/>
    </row>
    <row r="1975" spans="1:12" x14ac:dyDescent="0.3">
      <c r="A1975" s="28" t="s">
        <v>166</v>
      </c>
      <c r="B1975" s="36" t="s">
        <v>166</v>
      </c>
      <c r="C1975" s="36" t="s">
        <v>1767</v>
      </c>
      <c r="D1975" s="30" t="s">
        <v>166</v>
      </c>
      <c r="E1975" s="37" t="s">
        <v>166</v>
      </c>
      <c r="F1975" s="44" t="s">
        <v>166</v>
      </c>
      <c r="G1975" s="33" t="s">
        <v>166</v>
      </c>
      <c r="H1975" s="33" t="s">
        <v>166</v>
      </c>
      <c r="I1975" s="30"/>
      <c r="J1975" s="18" t="s">
        <v>166</v>
      </c>
      <c r="K1975" s="36" t="s">
        <v>166</v>
      </c>
      <c r="L1975" s="21"/>
    </row>
    <row r="1976" spans="1:12" x14ac:dyDescent="0.3">
      <c r="A1976" s="28" t="s">
        <v>166</v>
      </c>
      <c r="B1976" s="36" t="s">
        <v>166</v>
      </c>
      <c r="C1976" s="36" t="s">
        <v>1767</v>
      </c>
      <c r="D1976" s="30" t="s">
        <v>166</v>
      </c>
      <c r="E1976" s="37" t="s">
        <v>166</v>
      </c>
      <c r="F1976" s="44" t="s">
        <v>166</v>
      </c>
      <c r="G1976" s="33" t="s">
        <v>166</v>
      </c>
      <c r="H1976" s="33" t="s">
        <v>166</v>
      </c>
      <c r="I1976" s="30"/>
      <c r="J1976" s="18" t="s">
        <v>166</v>
      </c>
      <c r="K1976" s="36" t="s">
        <v>166</v>
      </c>
      <c r="L1976" s="21"/>
    </row>
    <row r="1977" spans="1:12" x14ac:dyDescent="0.3">
      <c r="A1977" s="28" t="s">
        <v>166</v>
      </c>
      <c r="B1977" s="36" t="s">
        <v>166</v>
      </c>
      <c r="C1977" s="36" t="s">
        <v>1767</v>
      </c>
      <c r="D1977" s="30" t="s">
        <v>166</v>
      </c>
      <c r="E1977" s="37" t="s">
        <v>166</v>
      </c>
      <c r="F1977" s="44" t="s">
        <v>166</v>
      </c>
      <c r="G1977" s="33" t="s">
        <v>166</v>
      </c>
      <c r="H1977" s="33" t="s">
        <v>166</v>
      </c>
      <c r="I1977" s="30"/>
      <c r="J1977" s="18" t="s">
        <v>166</v>
      </c>
      <c r="K1977" s="36" t="s">
        <v>166</v>
      </c>
      <c r="L1977" s="21"/>
    </row>
    <row r="1978" spans="1:12" x14ac:dyDescent="0.3">
      <c r="A1978" s="28" t="s">
        <v>166</v>
      </c>
      <c r="B1978" s="36" t="s">
        <v>166</v>
      </c>
      <c r="C1978" s="36" t="s">
        <v>1767</v>
      </c>
      <c r="D1978" s="30" t="s">
        <v>166</v>
      </c>
      <c r="E1978" s="37" t="s">
        <v>166</v>
      </c>
      <c r="F1978" s="44" t="s">
        <v>166</v>
      </c>
      <c r="G1978" s="33" t="s">
        <v>166</v>
      </c>
      <c r="H1978" s="33" t="s">
        <v>166</v>
      </c>
      <c r="I1978" s="30"/>
      <c r="J1978" s="18" t="s">
        <v>166</v>
      </c>
      <c r="K1978" s="36" t="s">
        <v>166</v>
      </c>
      <c r="L1978" s="21"/>
    </row>
    <row r="1979" spans="1:12" x14ac:dyDescent="0.3">
      <c r="A1979" s="28" t="s">
        <v>166</v>
      </c>
      <c r="B1979" s="36" t="s">
        <v>166</v>
      </c>
      <c r="C1979" s="36" t="s">
        <v>1767</v>
      </c>
      <c r="D1979" s="30" t="s">
        <v>166</v>
      </c>
      <c r="E1979" s="37" t="s">
        <v>166</v>
      </c>
      <c r="F1979" s="44" t="s">
        <v>166</v>
      </c>
      <c r="G1979" s="33" t="s">
        <v>166</v>
      </c>
      <c r="H1979" s="33" t="s">
        <v>166</v>
      </c>
      <c r="I1979" s="30"/>
      <c r="J1979" s="18" t="s">
        <v>166</v>
      </c>
      <c r="K1979" s="36" t="s">
        <v>166</v>
      </c>
      <c r="L1979" s="21"/>
    </row>
    <row r="1980" spans="1:12" x14ac:dyDescent="0.3">
      <c r="A1980" s="28" t="s">
        <v>166</v>
      </c>
      <c r="B1980" s="36" t="s">
        <v>166</v>
      </c>
      <c r="C1980" s="36" t="s">
        <v>1767</v>
      </c>
      <c r="D1980" s="30" t="s">
        <v>166</v>
      </c>
      <c r="E1980" s="37" t="s">
        <v>166</v>
      </c>
      <c r="F1980" s="44" t="s">
        <v>166</v>
      </c>
      <c r="G1980" s="33" t="s">
        <v>166</v>
      </c>
      <c r="H1980" s="33" t="s">
        <v>166</v>
      </c>
      <c r="I1980" s="30"/>
      <c r="J1980" s="18" t="s">
        <v>166</v>
      </c>
      <c r="K1980" s="36" t="s">
        <v>166</v>
      </c>
      <c r="L1980" s="21"/>
    </row>
    <row r="1981" spans="1:12" x14ac:dyDescent="0.3">
      <c r="A1981" s="28" t="s">
        <v>166</v>
      </c>
      <c r="B1981" s="36" t="s">
        <v>166</v>
      </c>
      <c r="C1981" s="36" t="s">
        <v>1767</v>
      </c>
      <c r="D1981" s="30" t="s">
        <v>166</v>
      </c>
      <c r="E1981" s="37" t="s">
        <v>166</v>
      </c>
      <c r="F1981" s="44" t="s">
        <v>166</v>
      </c>
      <c r="G1981" s="33" t="s">
        <v>166</v>
      </c>
      <c r="H1981" s="33" t="s">
        <v>166</v>
      </c>
      <c r="I1981" s="30"/>
      <c r="J1981" s="18" t="s">
        <v>166</v>
      </c>
      <c r="K1981" s="36" t="s">
        <v>166</v>
      </c>
      <c r="L1981" s="21"/>
    </row>
    <row r="1982" spans="1:12" x14ac:dyDescent="0.3">
      <c r="A1982" s="28" t="s">
        <v>166</v>
      </c>
      <c r="B1982" s="36" t="s">
        <v>166</v>
      </c>
      <c r="C1982" s="36" t="s">
        <v>1767</v>
      </c>
      <c r="D1982" s="30" t="s">
        <v>166</v>
      </c>
      <c r="E1982" s="37" t="s">
        <v>166</v>
      </c>
      <c r="F1982" s="44" t="s">
        <v>166</v>
      </c>
      <c r="G1982" s="33" t="s">
        <v>166</v>
      </c>
      <c r="H1982" s="33" t="s">
        <v>166</v>
      </c>
      <c r="I1982" s="30"/>
      <c r="J1982" s="18" t="s">
        <v>166</v>
      </c>
      <c r="K1982" s="36" t="s">
        <v>166</v>
      </c>
      <c r="L1982" s="21"/>
    </row>
    <row r="1983" spans="1:12" x14ac:dyDescent="0.3">
      <c r="A1983" s="28" t="s">
        <v>166</v>
      </c>
      <c r="B1983" s="36" t="s">
        <v>166</v>
      </c>
      <c r="C1983" s="36" t="s">
        <v>1767</v>
      </c>
      <c r="D1983" s="30" t="s">
        <v>166</v>
      </c>
      <c r="E1983" s="37" t="s">
        <v>166</v>
      </c>
      <c r="F1983" s="44" t="s">
        <v>166</v>
      </c>
      <c r="G1983" s="33" t="s">
        <v>166</v>
      </c>
      <c r="H1983" s="33" t="s">
        <v>166</v>
      </c>
      <c r="I1983" s="30"/>
      <c r="J1983" s="18" t="s">
        <v>166</v>
      </c>
      <c r="K1983" s="36" t="s">
        <v>166</v>
      </c>
      <c r="L1983" s="21"/>
    </row>
    <row r="1984" spans="1:12" x14ac:dyDescent="0.3">
      <c r="A1984" s="28" t="s">
        <v>166</v>
      </c>
      <c r="B1984" s="36" t="s">
        <v>166</v>
      </c>
      <c r="C1984" s="36" t="s">
        <v>1767</v>
      </c>
      <c r="D1984" s="30" t="s">
        <v>166</v>
      </c>
      <c r="E1984" s="37" t="s">
        <v>166</v>
      </c>
      <c r="F1984" s="44" t="s">
        <v>166</v>
      </c>
      <c r="G1984" s="33" t="s">
        <v>166</v>
      </c>
      <c r="H1984" s="33" t="s">
        <v>166</v>
      </c>
      <c r="I1984" s="30"/>
      <c r="J1984" s="18" t="s">
        <v>166</v>
      </c>
      <c r="K1984" s="36" t="s">
        <v>166</v>
      </c>
      <c r="L1984" s="21"/>
    </row>
    <row r="1985" spans="1:12" x14ac:dyDescent="0.3">
      <c r="A1985" s="28" t="s">
        <v>166</v>
      </c>
      <c r="B1985" s="36" t="s">
        <v>166</v>
      </c>
      <c r="C1985" s="36" t="s">
        <v>1767</v>
      </c>
      <c r="D1985" s="30" t="s">
        <v>166</v>
      </c>
      <c r="E1985" s="37" t="s">
        <v>166</v>
      </c>
      <c r="F1985" s="44" t="s">
        <v>166</v>
      </c>
      <c r="G1985" s="33" t="s">
        <v>166</v>
      </c>
      <c r="H1985" s="33" t="s">
        <v>166</v>
      </c>
      <c r="I1985" s="30"/>
      <c r="J1985" s="18" t="s">
        <v>166</v>
      </c>
      <c r="K1985" s="36" t="s">
        <v>166</v>
      </c>
      <c r="L1985" s="21"/>
    </row>
    <row r="1986" spans="1:12" x14ac:dyDescent="0.3">
      <c r="A1986" s="28" t="s">
        <v>166</v>
      </c>
      <c r="B1986" s="36" t="s">
        <v>166</v>
      </c>
      <c r="C1986" s="36" t="s">
        <v>1767</v>
      </c>
      <c r="D1986" s="30" t="s">
        <v>166</v>
      </c>
      <c r="E1986" s="37" t="s">
        <v>166</v>
      </c>
      <c r="F1986" s="44" t="s">
        <v>166</v>
      </c>
      <c r="G1986" s="33" t="s">
        <v>166</v>
      </c>
      <c r="H1986" s="33" t="s">
        <v>166</v>
      </c>
      <c r="I1986" s="30"/>
      <c r="J1986" s="18" t="s">
        <v>166</v>
      </c>
      <c r="K1986" s="36" t="s">
        <v>166</v>
      </c>
      <c r="L1986" s="21"/>
    </row>
    <row r="1987" spans="1:12" x14ac:dyDescent="0.3">
      <c r="A1987" s="28" t="s">
        <v>166</v>
      </c>
      <c r="B1987" s="36" t="s">
        <v>166</v>
      </c>
      <c r="C1987" s="36" t="s">
        <v>1767</v>
      </c>
      <c r="D1987" s="30" t="s">
        <v>166</v>
      </c>
      <c r="E1987" s="37" t="s">
        <v>166</v>
      </c>
      <c r="F1987" s="44" t="s">
        <v>166</v>
      </c>
      <c r="G1987" s="33" t="s">
        <v>166</v>
      </c>
      <c r="H1987" s="33" t="s">
        <v>166</v>
      </c>
      <c r="I1987" s="30"/>
      <c r="J1987" s="18" t="s">
        <v>166</v>
      </c>
      <c r="K1987" s="36" t="s">
        <v>166</v>
      </c>
      <c r="L1987" s="21"/>
    </row>
    <row r="1988" spans="1:12" x14ac:dyDescent="0.3">
      <c r="A1988" s="28" t="s">
        <v>166</v>
      </c>
      <c r="B1988" s="36" t="s">
        <v>166</v>
      </c>
      <c r="C1988" s="36" t="s">
        <v>1767</v>
      </c>
      <c r="D1988" s="30" t="s">
        <v>166</v>
      </c>
      <c r="E1988" s="37" t="s">
        <v>166</v>
      </c>
      <c r="F1988" s="44" t="s">
        <v>166</v>
      </c>
      <c r="G1988" s="33" t="s">
        <v>166</v>
      </c>
      <c r="H1988" s="33" t="s">
        <v>166</v>
      </c>
      <c r="I1988" s="30"/>
      <c r="J1988" s="18" t="s">
        <v>166</v>
      </c>
      <c r="K1988" s="36" t="s">
        <v>166</v>
      </c>
      <c r="L1988" s="21"/>
    </row>
    <row r="1989" spans="1:12" x14ac:dyDescent="0.3">
      <c r="A1989" s="28" t="s">
        <v>166</v>
      </c>
      <c r="B1989" s="36" t="s">
        <v>166</v>
      </c>
      <c r="C1989" s="36" t="s">
        <v>1767</v>
      </c>
      <c r="D1989" s="30" t="s">
        <v>166</v>
      </c>
      <c r="E1989" s="37" t="s">
        <v>166</v>
      </c>
      <c r="F1989" s="44" t="s">
        <v>166</v>
      </c>
      <c r="G1989" s="33" t="s">
        <v>166</v>
      </c>
      <c r="H1989" s="33" t="s">
        <v>166</v>
      </c>
      <c r="I1989" s="30"/>
      <c r="J1989" s="18" t="s">
        <v>166</v>
      </c>
      <c r="K1989" s="36" t="s">
        <v>166</v>
      </c>
      <c r="L1989" s="21"/>
    </row>
    <row r="1990" spans="1:12" x14ac:dyDescent="0.3">
      <c r="A1990" s="28" t="s">
        <v>166</v>
      </c>
      <c r="B1990" s="36" t="s">
        <v>166</v>
      </c>
      <c r="C1990" s="36" t="s">
        <v>1767</v>
      </c>
      <c r="D1990" s="30" t="s">
        <v>166</v>
      </c>
      <c r="E1990" s="37" t="s">
        <v>166</v>
      </c>
      <c r="F1990" s="44" t="s">
        <v>166</v>
      </c>
      <c r="G1990" s="33" t="s">
        <v>166</v>
      </c>
      <c r="H1990" s="33" t="s">
        <v>166</v>
      </c>
      <c r="I1990" s="30"/>
      <c r="J1990" s="18" t="s">
        <v>166</v>
      </c>
      <c r="K1990" s="36" t="s">
        <v>166</v>
      </c>
      <c r="L1990" s="21"/>
    </row>
    <row r="1991" spans="1:12" x14ac:dyDescent="0.3">
      <c r="A1991" s="28" t="s">
        <v>166</v>
      </c>
      <c r="B1991" s="36" t="s">
        <v>166</v>
      </c>
      <c r="C1991" s="36" t="s">
        <v>1767</v>
      </c>
      <c r="D1991" s="30" t="s">
        <v>166</v>
      </c>
      <c r="E1991" s="37" t="s">
        <v>166</v>
      </c>
      <c r="F1991" s="44" t="s">
        <v>166</v>
      </c>
      <c r="G1991" s="33" t="s">
        <v>166</v>
      </c>
      <c r="H1991" s="33" t="s">
        <v>166</v>
      </c>
      <c r="I1991" s="30"/>
      <c r="J1991" s="18" t="s">
        <v>166</v>
      </c>
      <c r="K1991" s="36" t="s">
        <v>166</v>
      </c>
      <c r="L1991" s="21"/>
    </row>
    <row r="1992" spans="1:12" x14ac:dyDescent="0.3">
      <c r="A1992" s="28" t="s">
        <v>166</v>
      </c>
      <c r="B1992" s="36" t="s">
        <v>166</v>
      </c>
      <c r="C1992" s="36" t="s">
        <v>1767</v>
      </c>
      <c r="D1992" s="30" t="s">
        <v>166</v>
      </c>
      <c r="E1992" s="37" t="s">
        <v>166</v>
      </c>
      <c r="F1992" s="44" t="s">
        <v>166</v>
      </c>
      <c r="G1992" s="33" t="s">
        <v>166</v>
      </c>
      <c r="H1992" s="33" t="s">
        <v>166</v>
      </c>
      <c r="I1992" s="30"/>
      <c r="J1992" s="18" t="s">
        <v>166</v>
      </c>
      <c r="K1992" s="36" t="s">
        <v>166</v>
      </c>
      <c r="L1992" s="21"/>
    </row>
    <row r="1993" spans="1:12" x14ac:dyDescent="0.3">
      <c r="A1993" s="28" t="s">
        <v>166</v>
      </c>
      <c r="B1993" s="36" t="s">
        <v>166</v>
      </c>
      <c r="C1993" s="36" t="s">
        <v>1767</v>
      </c>
      <c r="D1993" s="30" t="s">
        <v>166</v>
      </c>
      <c r="E1993" s="37" t="s">
        <v>166</v>
      </c>
      <c r="F1993" s="44" t="s">
        <v>166</v>
      </c>
      <c r="G1993" s="33" t="s">
        <v>166</v>
      </c>
      <c r="H1993" s="33" t="s">
        <v>166</v>
      </c>
      <c r="I1993" s="30"/>
      <c r="J1993" s="18" t="s">
        <v>166</v>
      </c>
      <c r="K1993" s="36" t="s">
        <v>166</v>
      </c>
      <c r="L1993" s="21"/>
    </row>
    <row r="1994" spans="1:12" x14ac:dyDescent="0.3">
      <c r="A1994" s="28" t="s">
        <v>166</v>
      </c>
      <c r="B1994" s="36" t="s">
        <v>166</v>
      </c>
      <c r="C1994" s="36" t="s">
        <v>1767</v>
      </c>
      <c r="D1994" s="30" t="s">
        <v>166</v>
      </c>
      <c r="E1994" s="37" t="s">
        <v>166</v>
      </c>
      <c r="F1994" s="44" t="s">
        <v>166</v>
      </c>
      <c r="G1994" s="33" t="s">
        <v>166</v>
      </c>
      <c r="H1994" s="33" t="s">
        <v>166</v>
      </c>
      <c r="I1994" s="30"/>
      <c r="J1994" s="18" t="s">
        <v>166</v>
      </c>
      <c r="K1994" s="36" t="s">
        <v>166</v>
      </c>
      <c r="L1994" s="21"/>
    </row>
    <row r="1995" spans="1:12" x14ac:dyDescent="0.3">
      <c r="A1995" s="28" t="s">
        <v>166</v>
      </c>
      <c r="B1995" s="36" t="s">
        <v>166</v>
      </c>
      <c r="C1995" s="36" t="s">
        <v>1767</v>
      </c>
      <c r="D1995" s="30" t="s">
        <v>166</v>
      </c>
      <c r="E1995" s="37" t="s">
        <v>166</v>
      </c>
      <c r="F1995" s="44" t="s">
        <v>166</v>
      </c>
      <c r="G1995" s="33" t="s">
        <v>166</v>
      </c>
      <c r="H1995" s="33" t="s">
        <v>166</v>
      </c>
      <c r="I1995" s="30"/>
      <c r="J1995" s="18" t="s">
        <v>166</v>
      </c>
      <c r="K1995" s="36" t="s">
        <v>166</v>
      </c>
      <c r="L1995" s="21"/>
    </row>
    <row r="1996" spans="1:12" x14ac:dyDescent="0.3">
      <c r="A1996" s="28" t="s">
        <v>166</v>
      </c>
      <c r="B1996" s="36" t="s">
        <v>166</v>
      </c>
      <c r="C1996" s="36" t="s">
        <v>1767</v>
      </c>
      <c r="D1996" s="30" t="s">
        <v>166</v>
      </c>
      <c r="E1996" s="37" t="s">
        <v>166</v>
      </c>
      <c r="F1996" s="44" t="s">
        <v>166</v>
      </c>
      <c r="G1996" s="33" t="s">
        <v>166</v>
      </c>
      <c r="H1996" s="33" t="s">
        <v>166</v>
      </c>
      <c r="I1996" s="30"/>
      <c r="J1996" s="18" t="s">
        <v>166</v>
      </c>
      <c r="K1996" s="36" t="s">
        <v>166</v>
      </c>
      <c r="L1996" s="21"/>
    </row>
    <row r="1997" spans="1:12" x14ac:dyDescent="0.3">
      <c r="A1997" s="28" t="s">
        <v>166</v>
      </c>
      <c r="B1997" s="36" t="s">
        <v>166</v>
      </c>
      <c r="C1997" s="36" t="s">
        <v>1767</v>
      </c>
      <c r="D1997" s="30" t="s">
        <v>166</v>
      </c>
      <c r="E1997" s="37" t="s">
        <v>166</v>
      </c>
      <c r="F1997" s="44" t="s">
        <v>166</v>
      </c>
      <c r="G1997" s="33" t="s">
        <v>166</v>
      </c>
      <c r="H1997" s="33" t="s">
        <v>166</v>
      </c>
      <c r="I1997" s="30"/>
      <c r="J1997" s="18" t="s">
        <v>166</v>
      </c>
      <c r="K1997" s="36" t="s">
        <v>166</v>
      </c>
      <c r="L1997" s="21"/>
    </row>
    <row r="1998" spans="1:12" x14ac:dyDescent="0.3">
      <c r="A1998" s="28" t="s">
        <v>166</v>
      </c>
      <c r="B1998" s="36" t="s">
        <v>166</v>
      </c>
      <c r="C1998" s="36" t="s">
        <v>1767</v>
      </c>
      <c r="D1998" s="30" t="s">
        <v>166</v>
      </c>
      <c r="E1998" s="37" t="s">
        <v>166</v>
      </c>
      <c r="F1998" s="44" t="s">
        <v>166</v>
      </c>
      <c r="G1998" s="33" t="s">
        <v>166</v>
      </c>
      <c r="H1998" s="33" t="s">
        <v>166</v>
      </c>
      <c r="I1998" s="30"/>
      <c r="J1998" s="18" t="s">
        <v>166</v>
      </c>
      <c r="K1998" s="36" t="s">
        <v>166</v>
      </c>
      <c r="L1998" s="21"/>
    </row>
    <row r="1999" spans="1:12" x14ac:dyDescent="0.3">
      <c r="A1999" s="28" t="s">
        <v>166</v>
      </c>
      <c r="B1999" s="36" t="s">
        <v>166</v>
      </c>
      <c r="C1999" s="36" t="s">
        <v>1767</v>
      </c>
      <c r="D1999" s="30" t="s">
        <v>166</v>
      </c>
      <c r="E1999" s="37" t="s">
        <v>166</v>
      </c>
      <c r="F1999" s="44" t="s">
        <v>166</v>
      </c>
      <c r="G1999" s="33" t="s">
        <v>166</v>
      </c>
      <c r="H1999" s="33" t="s">
        <v>166</v>
      </c>
      <c r="I1999" s="30"/>
      <c r="J1999" s="18" t="s">
        <v>166</v>
      </c>
      <c r="K1999" s="36" t="s">
        <v>166</v>
      </c>
      <c r="L1999" s="21"/>
    </row>
    <row r="2000" spans="1:12" x14ac:dyDescent="0.3">
      <c r="A2000" s="28" t="s">
        <v>166</v>
      </c>
      <c r="B2000" s="36" t="s">
        <v>166</v>
      </c>
      <c r="C2000" s="36" t="s">
        <v>1767</v>
      </c>
      <c r="D2000" s="30" t="s">
        <v>166</v>
      </c>
      <c r="E2000" s="37" t="s">
        <v>166</v>
      </c>
      <c r="F2000" s="44" t="s">
        <v>166</v>
      </c>
      <c r="G2000" s="33" t="s">
        <v>166</v>
      </c>
      <c r="H2000" s="33" t="s">
        <v>166</v>
      </c>
      <c r="I2000" s="30"/>
      <c r="J2000" s="18" t="s">
        <v>166</v>
      </c>
      <c r="K2000" s="36" t="s">
        <v>166</v>
      </c>
      <c r="L2000" s="21"/>
    </row>
    <row r="2001" spans="1:12" x14ac:dyDescent="0.3">
      <c r="A2001" s="28" t="s">
        <v>166</v>
      </c>
      <c r="B2001" s="36" t="s">
        <v>166</v>
      </c>
      <c r="C2001" s="36" t="s">
        <v>1767</v>
      </c>
      <c r="D2001" s="30" t="s">
        <v>166</v>
      </c>
      <c r="E2001" s="37" t="s">
        <v>166</v>
      </c>
      <c r="F2001" s="44" t="s">
        <v>166</v>
      </c>
      <c r="G2001" s="33" t="s">
        <v>166</v>
      </c>
      <c r="H2001" s="33" t="s">
        <v>166</v>
      </c>
      <c r="I2001" s="30"/>
      <c r="J2001" s="18" t="s">
        <v>166</v>
      </c>
      <c r="K2001" s="36" t="s">
        <v>166</v>
      </c>
      <c r="L2001" s="21"/>
    </row>
    <row r="2002" spans="1:12" x14ac:dyDescent="0.3">
      <c r="A2002" s="28" t="s">
        <v>166</v>
      </c>
      <c r="B2002" s="36" t="s">
        <v>166</v>
      </c>
      <c r="C2002" s="36" t="s">
        <v>1767</v>
      </c>
      <c r="D2002" s="30" t="s">
        <v>166</v>
      </c>
      <c r="E2002" s="37" t="s">
        <v>166</v>
      </c>
      <c r="F2002" s="44" t="s">
        <v>166</v>
      </c>
      <c r="G2002" s="33" t="s">
        <v>166</v>
      </c>
      <c r="H2002" s="33" t="s">
        <v>166</v>
      </c>
      <c r="I2002" s="30"/>
      <c r="J2002" s="18" t="s">
        <v>166</v>
      </c>
      <c r="K2002" s="36" t="s">
        <v>166</v>
      </c>
      <c r="L2002" s="21"/>
    </row>
    <row r="2003" spans="1:12" x14ac:dyDescent="0.3">
      <c r="A2003" s="28" t="s">
        <v>166</v>
      </c>
      <c r="B2003" s="36" t="s">
        <v>166</v>
      </c>
      <c r="C2003" s="36" t="s">
        <v>1767</v>
      </c>
      <c r="D2003" s="30" t="s">
        <v>166</v>
      </c>
      <c r="E2003" s="37" t="s">
        <v>166</v>
      </c>
      <c r="F2003" s="44" t="s">
        <v>166</v>
      </c>
      <c r="G2003" s="33" t="s">
        <v>166</v>
      </c>
      <c r="H2003" s="33" t="s">
        <v>166</v>
      </c>
      <c r="I2003" s="30"/>
      <c r="J2003" s="18" t="s">
        <v>166</v>
      </c>
      <c r="K2003" s="36" t="s">
        <v>166</v>
      </c>
      <c r="L2003" s="21"/>
    </row>
    <row r="2004" spans="1:12" x14ac:dyDescent="0.3">
      <c r="A2004" s="28" t="s">
        <v>166</v>
      </c>
      <c r="B2004" s="36" t="s">
        <v>166</v>
      </c>
      <c r="C2004" s="36" t="s">
        <v>1767</v>
      </c>
      <c r="D2004" s="30" t="s">
        <v>166</v>
      </c>
      <c r="E2004" s="37" t="s">
        <v>166</v>
      </c>
      <c r="F2004" s="44" t="s">
        <v>166</v>
      </c>
      <c r="G2004" s="33" t="s">
        <v>166</v>
      </c>
      <c r="H2004" s="33" t="s">
        <v>166</v>
      </c>
      <c r="I2004" s="30"/>
      <c r="J2004" s="18" t="s">
        <v>166</v>
      </c>
      <c r="K2004" s="36" t="s">
        <v>166</v>
      </c>
      <c r="L2004" s="21"/>
    </row>
    <row r="2005" spans="1:12" x14ac:dyDescent="0.3">
      <c r="A2005" s="28" t="s">
        <v>166</v>
      </c>
      <c r="B2005" s="36" t="s">
        <v>166</v>
      </c>
      <c r="C2005" s="36" t="s">
        <v>1767</v>
      </c>
      <c r="D2005" s="30" t="s">
        <v>166</v>
      </c>
      <c r="E2005" s="37" t="s">
        <v>166</v>
      </c>
      <c r="F2005" s="44" t="s">
        <v>166</v>
      </c>
      <c r="G2005" s="33" t="s">
        <v>166</v>
      </c>
      <c r="H2005" s="33" t="s">
        <v>166</v>
      </c>
      <c r="I2005" s="30"/>
      <c r="J2005" s="18" t="s">
        <v>166</v>
      </c>
      <c r="K2005" s="36" t="s">
        <v>166</v>
      </c>
      <c r="L2005" s="21"/>
    </row>
    <row r="2006" spans="1:12" x14ac:dyDescent="0.3">
      <c r="A2006" s="28" t="s">
        <v>166</v>
      </c>
      <c r="B2006" s="36" t="s">
        <v>166</v>
      </c>
      <c r="C2006" s="36" t="s">
        <v>1767</v>
      </c>
      <c r="D2006" s="30" t="s">
        <v>166</v>
      </c>
      <c r="E2006" s="37" t="s">
        <v>166</v>
      </c>
      <c r="F2006" s="44" t="s">
        <v>166</v>
      </c>
      <c r="G2006" s="33" t="s">
        <v>166</v>
      </c>
      <c r="H2006" s="33" t="s">
        <v>166</v>
      </c>
      <c r="I2006" s="30"/>
      <c r="J2006" s="18" t="s">
        <v>166</v>
      </c>
      <c r="K2006" s="36" t="s">
        <v>166</v>
      </c>
      <c r="L2006" s="21"/>
    </row>
    <row r="2007" spans="1:12" x14ac:dyDescent="0.3">
      <c r="A2007" s="28" t="s">
        <v>166</v>
      </c>
      <c r="B2007" s="36" t="s">
        <v>166</v>
      </c>
      <c r="C2007" s="36" t="s">
        <v>1767</v>
      </c>
      <c r="D2007" s="30" t="s">
        <v>166</v>
      </c>
      <c r="E2007" s="37" t="s">
        <v>166</v>
      </c>
      <c r="F2007" s="44" t="s">
        <v>166</v>
      </c>
      <c r="G2007" s="33" t="s">
        <v>166</v>
      </c>
      <c r="H2007" s="33" t="s">
        <v>166</v>
      </c>
      <c r="I2007" s="30"/>
      <c r="J2007" s="18" t="s">
        <v>166</v>
      </c>
      <c r="K2007" s="36" t="s">
        <v>166</v>
      </c>
      <c r="L2007" s="21"/>
    </row>
    <row r="2008" spans="1:12" x14ac:dyDescent="0.3">
      <c r="A2008" s="28" t="s">
        <v>166</v>
      </c>
      <c r="B2008" s="36" t="s">
        <v>166</v>
      </c>
      <c r="C2008" s="36" t="s">
        <v>1767</v>
      </c>
      <c r="D2008" s="30" t="s">
        <v>166</v>
      </c>
      <c r="E2008" s="37" t="s">
        <v>166</v>
      </c>
      <c r="F2008" s="44" t="s">
        <v>166</v>
      </c>
      <c r="G2008" s="33" t="s">
        <v>166</v>
      </c>
      <c r="H2008" s="33" t="s">
        <v>166</v>
      </c>
      <c r="I2008" s="30"/>
      <c r="J2008" s="18" t="s">
        <v>166</v>
      </c>
      <c r="K2008" s="36" t="s">
        <v>166</v>
      </c>
      <c r="L2008" s="21"/>
    </row>
    <row r="2009" spans="1:12" x14ac:dyDescent="0.3">
      <c r="A2009" s="28" t="s">
        <v>166</v>
      </c>
      <c r="B2009" s="36" t="s">
        <v>166</v>
      </c>
      <c r="C2009" s="36" t="s">
        <v>1767</v>
      </c>
      <c r="D2009" s="30" t="s">
        <v>166</v>
      </c>
      <c r="E2009" s="37" t="s">
        <v>166</v>
      </c>
      <c r="F2009" s="44" t="s">
        <v>166</v>
      </c>
      <c r="G2009" s="33" t="s">
        <v>166</v>
      </c>
      <c r="H2009" s="33" t="s">
        <v>166</v>
      </c>
      <c r="I2009" s="30"/>
      <c r="J2009" s="18" t="s">
        <v>166</v>
      </c>
      <c r="K2009" s="36" t="s">
        <v>166</v>
      </c>
      <c r="L2009" s="21"/>
    </row>
    <row r="2010" spans="1:12" x14ac:dyDescent="0.3">
      <c r="A2010" s="28" t="s">
        <v>166</v>
      </c>
      <c r="B2010" s="36" t="s">
        <v>166</v>
      </c>
      <c r="C2010" s="36" t="s">
        <v>1767</v>
      </c>
      <c r="D2010" s="30" t="s">
        <v>166</v>
      </c>
      <c r="E2010" s="37" t="s">
        <v>166</v>
      </c>
      <c r="F2010" s="44" t="s">
        <v>166</v>
      </c>
      <c r="G2010" s="33" t="s">
        <v>166</v>
      </c>
      <c r="H2010" s="33" t="s">
        <v>166</v>
      </c>
      <c r="I2010" s="30"/>
      <c r="J2010" s="18" t="s">
        <v>166</v>
      </c>
      <c r="K2010" s="36" t="s">
        <v>166</v>
      </c>
      <c r="L2010" s="21"/>
    </row>
    <row r="2011" spans="1:12" x14ac:dyDescent="0.3">
      <c r="A2011" s="28" t="s">
        <v>166</v>
      </c>
      <c r="B2011" s="36" t="s">
        <v>166</v>
      </c>
      <c r="C2011" s="36" t="s">
        <v>1767</v>
      </c>
      <c r="D2011" s="30" t="s">
        <v>166</v>
      </c>
      <c r="E2011" s="37" t="s">
        <v>166</v>
      </c>
      <c r="F2011" s="44" t="s">
        <v>166</v>
      </c>
      <c r="G2011" s="33" t="s">
        <v>166</v>
      </c>
      <c r="H2011" s="33" t="s">
        <v>166</v>
      </c>
      <c r="I2011" s="30"/>
      <c r="J2011" s="18" t="s">
        <v>166</v>
      </c>
      <c r="K2011" s="36" t="s">
        <v>166</v>
      </c>
      <c r="L2011" s="21"/>
    </row>
    <row r="2012" spans="1:12" x14ac:dyDescent="0.3">
      <c r="A2012" s="28" t="s">
        <v>166</v>
      </c>
      <c r="B2012" s="36" t="s">
        <v>166</v>
      </c>
      <c r="C2012" s="36" t="s">
        <v>1767</v>
      </c>
      <c r="D2012" s="30" t="s">
        <v>166</v>
      </c>
      <c r="E2012" s="37" t="s">
        <v>166</v>
      </c>
      <c r="F2012" s="44" t="s">
        <v>166</v>
      </c>
      <c r="G2012" s="33" t="s">
        <v>166</v>
      </c>
      <c r="H2012" s="33" t="s">
        <v>166</v>
      </c>
      <c r="I2012" s="30"/>
      <c r="J2012" s="18" t="s">
        <v>166</v>
      </c>
      <c r="K2012" s="36" t="s">
        <v>166</v>
      </c>
      <c r="L2012" s="21"/>
    </row>
    <row r="2013" spans="1:12" x14ac:dyDescent="0.3">
      <c r="A2013" s="28" t="s">
        <v>166</v>
      </c>
      <c r="B2013" s="36" t="s">
        <v>166</v>
      </c>
      <c r="C2013" s="36" t="s">
        <v>1767</v>
      </c>
      <c r="D2013" s="30" t="s">
        <v>166</v>
      </c>
      <c r="E2013" s="37" t="s">
        <v>166</v>
      </c>
      <c r="F2013" s="44" t="s">
        <v>166</v>
      </c>
      <c r="G2013" s="33" t="s">
        <v>166</v>
      </c>
      <c r="H2013" s="33" t="s">
        <v>166</v>
      </c>
      <c r="I2013" s="30"/>
      <c r="J2013" s="18" t="s">
        <v>166</v>
      </c>
      <c r="K2013" s="36" t="s">
        <v>166</v>
      </c>
      <c r="L2013" s="21"/>
    </row>
    <row r="2014" spans="1:12" x14ac:dyDescent="0.3">
      <c r="A2014" s="28" t="s">
        <v>166</v>
      </c>
      <c r="B2014" s="36" t="s">
        <v>166</v>
      </c>
      <c r="C2014" s="36" t="s">
        <v>1767</v>
      </c>
      <c r="D2014" s="30" t="s">
        <v>166</v>
      </c>
      <c r="E2014" s="37" t="s">
        <v>166</v>
      </c>
      <c r="F2014" s="44" t="s">
        <v>166</v>
      </c>
      <c r="G2014" s="33" t="s">
        <v>166</v>
      </c>
      <c r="H2014" s="33" t="s">
        <v>166</v>
      </c>
      <c r="I2014" s="30"/>
      <c r="J2014" s="18" t="s">
        <v>166</v>
      </c>
      <c r="K2014" s="36" t="s">
        <v>166</v>
      </c>
      <c r="L2014" s="21"/>
    </row>
    <row r="2015" spans="1:12" x14ac:dyDescent="0.3">
      <c r="A2015" s="28" t="s">
        <v>166</v>
      </c>
      <c r="B2015" s="36" t="s">
        <v>166</v>
      </c>
      <c r="C2015" s="36" t="s">
        <v>1767</v>
      </c>
      <c r="D2015" s="30" t="s">
        <v>166</v>
      </c>
      <c r="E2015" s="37" t="s">
        <v>166</v>
      </c>
      <c r="F2015" s="44" t="s">
        <v>166</v>
      </c>
      <c r="G2015" s="33" t="s">
        <v>166</v>
      </c>
      <c r="H2015" s="33" t="s">
        <v>166</v>
      </c>
      <c r="I2015" s="30"/>
      <c r="J2015" s="18" t="s">
        <v>166</v>
      </c>
      <c r="K2015" s="36" t="s">
        <v>166</v>
      </c>
      <c r="L2015" s="21"/>
    </row>
    <row r="2016" spans="1:12" x14ac:dyDescent="0.3">
      <c r="A2016" s="28" t="s">
        <v>166</v>
      </c>
      <c r="B2016" s="36" t="s">
        <v>166</v>
      </c>
      <c r="C2016" s="36" t="s">
        <v>1767</v>
      </c>
      <c r="D2016" s="30" t="s">
        <v>166</v>
      </c>
      <c r="E2016" s="37" t="s">
        <v>166</v>
      </c>
      <c r="F2016" s="44" t="s">
        <v>166</v>
      </c>
      <c r="G2016" s="33" t="s">
        <v>166</v>
      </c>
      <c r="H2016" s="33" t="s">
        <v>166</v>
      </c>
      <c r="I2016" s="30"/>
      <c r="J2016" s="18" t="s">
        <v>166</v>
      </c>
      <c r="K2016" s="36" t="s">
        <v>166</v>
      </c>
      <c r="L2016" s="21"/>
    </row>
    <row r="2017" spans="1:12" x14ac:dyDescent="0.3">
      <c r="A2017" s="28" t="s">
        <v>166</v>
      </c>
      <c r="B2017" s="36" t="s">
        <v>166</v>
      </c>
      <c r="C2017" s="36" t="s">
        <v>1767</v>
      </c>
      <c r="D2017" s="30" t="s">
        <v>166</v>
      </c>
      <c r="E2017" s="37" t="s">
        <v>166</v>
      </c>
      <c r="F2017" s="44" t="s">
        <v>166</v>
      </c>
      <c r="G2017" s="33" t="s">
        <v>166</v>
      </c>
      <c r="H2017" s="33" t="s">
        <v>166</v>
      </c>
      <c r="I2017" s="30"/>
      <c r="J2017" s="18" t="s">
        <v>166</v>
      </c>
      <c r="K2017" s="36" t="s">
        <v>166</v>
      </c>
      <c r="L2017" s="21"/>
    </row>
    <row r="2018" spans="1:12" x14ac:dyDescent="0.3">
      <c r="A2018" s="28" t="s">
        <v>166</v>
      </c>
      <c r="B2018" s="36" t="s">
        <v>166</v>
      </c>
      <c r="C2018" s="36" t="s">
        <v>1767</v>
      </c>
      <c r="D2018" s="30" t="s">
        <v>166</v>
      </c>
      <c r="E2018" s="37" t="s">
        <v>166</v>
      </c>
      <c r="F2018" s="44" t="s">
        <v>166</v>
      </c>
      <c r="G2018" s="33" t="s">
        <v>166</v>
      </c>
      <c r="H2018" s="33" t="s">
        <v>166</v>
      </c>
      <c r="I2018" s="30"/>
      <c r="J2018" s="18" t="s">
        <v>166</v>
      </c>
      <c r="K2018" s="36" t="s">
        <v>166</v>
      </c>
      <c r="L2018" s="21"/>
    </row>
    <row r="2019" spans="1:12" x14ac:dyDescent="0.3">
      <c r="A2019" s="28" t="s">
        <v>166</v>
      </c>
      <c r="B2019" s="36" t="s">
        <v>166</v>
      </c>
      <c r="C2019" s="36" t="s">
        <v>1767</v>
      </c>
      <c r="D2019" s="30" t="s">
        <v>166</v>
      </c>
      <c r="E2019" s="37" t="s">
        <v>166</v>
      </c>
      <c r="F2019" s="44" t="s">
        <v>166</v>
      </c>
      <c r="G2019" s="33" t="s">
        <v>166</v>
      </c>
      <c r="H2019" s="33" t="s">
        <v>166</v>
      </c>
      <c r="I2019" s="30"/>
      <c r="J2019" s="18" t="s">
        <v>166</v>
      </c>
      <c r="K2019" s="36" t="s">
        <v>166</v>
      </c>
      <c r="L2019" s="21"/>
    </row>
    <row r="2020" spans="1:12" x14ac:dyDescent="0.3">
      <c r="A2020" s="28" t="s">
        <v>166</v>
      </c>
      <c r="B2020" s="36" t="s">
        <v>166</v>
      </c>
      <c r="C2020" s="36" t="s">
        <v>1767</v>
      </c>
      <c r="D2020" s="30" t="s">
        <v>166</v>
      </c>
      <c r="E2020" s="37" t="s">
        <v>166</v>
      </c>
      <c r="F2020" s="44" t="s">
        <v>166</v>
      </c>
      <c r="G2020" s="33" t="s">
        <v>166</v>
      </c>
      <c r="H2020" s="33" t="s">
        <v>166</v>
      </c>
      <c r="I2020" s="30"/>
      <c r="J2020" s="18" t="s">
        <v>166</v>
      </c>
      <c r="K2020" s="36" t="s">
        <v>166</v>
      </c>
      <c r="L2020" s="21"/>
    </row>
    <row r="2021" spans="1:12" x14ac:dyDescent="0.3">
      <c r="A2021" s="28" t="s">
        <v>166</v>
      </c>
      <c r="B2021" s="36" t="s">
        <v>166</v>
      </c>
      <c r="C2021" s="36" t="s">
        <v>1767</v>
      </c>
      <c r="D2021" s="30" t="s">
        <v>166</v>
      </c>
      <c r="E2021" s="37" t="s">
        <v>166</v>
      </c>
      <c r="F2021" s="44" t="s">
        <v>166</v>
      </c>
      <c r="G2021" s="33" t="s">
        <v>166</v>
      </c>
      <c r="H2021" s="33" t="s">
        <v>166</v>
      </c>
      <c r="I2021" s="30"/>
      <c r="J2021" s="18" t="s">
        <v>166</v>
      </c>
      <c r="K2021" s="36" t="s">
        <v>166</v>
      </c>
      <c r="L2021" s="21"/>
    </row>
    <row r="2022" spans="1:12" x14ac:dyDescent="0.3">
      <c r="A2022" s="28" t="s">
        <v>166</v>
      </c>
      <c r="B2022" s="36" t="s">
        <v>166</v>
      </c>
      <c r="C2022" s="36" t="s">
        <v>1767</v>
      </c>
      <c r="D2022" s="30" t="s">
        <v>166</v>
      </c>
      <c r="E2022" s="37" t="s">
        <v>166</v>
      </c>
      <c r="F2022" s="44" t="s">
        <v>166</v>
      </c>
      <c r="G2022" s="33" t="s">
        <v>166</v>
      </c>
      <c r="H2022" s="33" t="s">
        <v>166</v>
      </c>
      <c r="I2022" s="30"/>
      <c r="J2022" s="18" t="s">
        <v>166</v>
      </c>
      <c r="K2022" s="36" t="s">
        <v>166</v>
      </c>
      <c r="L2022" s="21"/>
    </row>
    <row r="2023" spans="1:12" x14ac:dyDescent="0.3">
      <c r="A2023" s="28" t="s">
        <v>166</v>
      </c>
      <c r="B2023" s="36" t="s">
        <v>166</v>
      </c>
      <c r="C2023" s="36" t="s">
        <v>1767</v>
      </c>
      <c r="D2023" s="30" t="s">
        <v>166</v>
      </c>
      <c r="E2023" s="37" t="s">
        <v>166</v>
      </c>
      <c r="F2023" s="44" t="s">
        <v>166</v>
      </c>
      <c r="G2023" s="33" t="s">
        <v>166</v>
      </c>
      <c r="H2023" s="33" t="s">
        <v>166</v>
      </c>
      <c r="I2023" s="30"/>
      <c r="J2023" s="18" t="s">
        <v>166</v>
      </c>
      <c r="K2023" s="36" t="s">
        <v>166</v>
      </c>
      <c r="L2023" s="21"/>
    </row>
    <row r="2024" spans="1:12" x14ac:dyDescent="0.3">
      <c r="A2024" s="28" t="s">
        <v>166</v>
      </c>
      <c r="B2024" s="36" t="s">
        <v>166</v>
      </c>
      <c r="C2024" s="36" t="s">
        <v>1767</v>
      </c>
      <c r="D2024" s="30" t="s">
        <v>166</v>
      </c>
      <c r="E2024" s="37" t="s">
        <v>166</v>
      </c>
      <c r="F2024" s="44" t="s">
        <v>166</v>
      </c>
      <c r="G2024" s="33" t="s">
        <v>166</v>
      </c>
      <c r="H2024" s="33" t="s">
        <v>166</v>
      </c>
      <c r="I2024" s="30"/>
      <c r="J2024" s="18" t="s">
        <v>166</v>
      </c>
      <c r="K2024" s="36" t="s">
        <v>166</v>
      </c>
      <c r="L2024" s="21"/>
    </row>
    <row r="2025" spans="1:12" x14ac:dyDescent="0.3">
      <c r="A2025" s="28" t="s">
        <v>166</v>
      </c>
      <c r="B2025" s="36" t="s">
        <v>166</v>
      </c>
      <c r="C2025" s="36" t="s">
        <v>1767</v>
      </c>
      <c r="D2025" s="30" t="s">
        <v>166</v>
      </c>
      <c r="E2025" s="37" t="s">
        <v>166</v>
      </c>
      <c r="F2025" s="44" t="s">
        <v>166</v>
      </c>
      <c r="G2025" s="33" t="s">
        <v>166</v>
      </c>
      <c r="H2025" s="33" t="s">
        <v>166</v>
      </c>
      <c r="I2025" s="30"/>
      <c r="J2025" s="18" t="s">
        <v>166</v>
      </c>
      <c r="K2025" s="36" t="s">
        <v>166</v>
      </c>
      <c r="L2025" s="21"/>
    </row>
    <row r="2026" spans="1:12" x14ac:dyDescent="0.3">
      <c r="A2026" s="28" t="s">
        <v>166</v>
      </c>
      <c r="B2026" s="36" t="s">
        <v>166</v>
      </c>
      <c r="C2026" s="36" t="s">
        <v>1767</v>
      </c>
      <c r="D2026" s="30" t="s">
        <v>166</v>
      </c>
      <c r="E2026" s="37" t="s">
        <v>166</v>
      </c>
      <c r="F2026" s="44" t="s">
        <v>166</v>
      </c>
      <c r="G2026" s="33" t="s">
        <v>166</v>
      </c>
      <c r="H2026" s="33" t="s">
        <v>166</v>
      </c>
      <c r="I2026" s="30"/>
      <c r="J2026" s="18" t="s">
        <v>166</v>
      </c>
      <c r="K2026" s="36" t="s">
        <v>166</v>
      </c>
      <c r="L2026" s="21"/>
    </row>
    <row r="2027" spans="1:12" x14ac:dyDescent="0.3">
      <c r="A2027" s="28" t="s">
        <v>166</v>
      </c>
      <c r="B2027" s="36" t="s">
        <v>166</v>
      </c>
      <c r="C2027" s="36" t="s">
        <v>1767</v>
      </c>
      <c r="D2027" s="30" t="s">
        <v>166</v>
      </c>
      <c r="E2027" s="37" t="s">
        <v>166</v>
      </c>
      <c r="F2027" s="44" t="s">
        <v>166</v>
      </c>
      <c r="G2027" s="33" t="s">
        <v>166</v>
      </c>
      <c r="H2027" s="33" t="s">
        <v>166</v>
      </c>
      <c r="I2027" s="30"/>
      <c r="J2027" s="18" t="s">
        <v>166</v>
      </c>
      <c r="K2027" s="36" t="s">
        <v>166</v>
      </c>
      <c r="L2027" s="21"/>
    </row>
    <row r="2028" spans="1:12" x14ac:dyDescent="0.3">
      <c r="A2028" s="28" t="s">
        <v>166</v>
      </c>
      <c r="B2028" s="36" t="s">
        <v>166</v>
      </c>
      <c r="C2028" s="36" t="s">
        <v>1767</v>
      </c>
      <c r="D2028" s="30" t="s">
        <v>166</v>
      </c>
      <c r="E2028" s="37" t="s">
        <v>166</v>
      </c>
      <c r="F2028" s="44" t="s">
        <v>166</v>
      </c>
      <c r="G2028" s="33" t="s">
        <v>166</v>
      </c>
      <c r="H2028" s="33" t="s">
        <v>166</v>
      </c>
      <c r="I2028" s="30"/>
      <c r="J2028" s="18" t="s">
        <v>166</v>
      </c>
      <c r="K2028" s="36" t="s">
        <v>166</v>
      </c>
      <c r="L2028" s="21"/>
    </row>
    <row r="2029" spans="1:12" x14ac:dyDescent="0.3">
      <c r="A2029" s="28" t="s">
        <v>166</v>
      </c>
      <c r="B2029" s="36" t="s">
        <v>166</v>
      </c>
      <c r="C2029" s="36" t="s">
        <v>1767</v>
      </c>
      <c r="D2029" s="30" t="s">
        <v>166</v>
      </c>
      <c r="E2029" s="37" t="s">
        <v>166</v>
      </c>
      <c r="F2029" s="44" t="s">
        <v>166</v>
      </c>
      <c r="G2029" s="33" t="s">
        <v>166</v>
      </c>
      <c r="H2029" s="33" t="s">
        <v>166</v>
      </c>
      <c r="I2029" s="30"/>
      <c r="J2029" s="18" t="s">
        <v>166</v>
      </c>
      <c r="K2029" s="36" t="s">
        <v>166</v>
      </c>
      <c r="L2029" s="21"/>
    </row>
    <row r="2030" spans="1:12" x14ac:dyDescent="0.3">
      <c r="A2030" s="28" t="s">
        <v>166</v>
      </c>
      <c r="B2030" s="36" t="s">
        <v>166</v>
      </c>
      <c r="C2030" s="36" t="s">
        <v>1767</v>
      </c>
      <c r="D2030" s="30" t="s">
        <v>166</v>
      </c>
      <c r="E2030" s="37" t="s">
        <v>166</v>
      </c>
      <c r="F2030" s="44" t="s">
        <v>166</v>
      </c>
      <c r="G2030" s="33" t="s">
        <v>166</v>
      </c>
      <c r="H2030" s="33" t="s">
        <v>166</v>
      </c>
      <c r="I2030" s="30"/>
      <c r="J2030" s="18" t="s">
        <v>166</v>
      </c>
      <c r="K2030" s="36" t="s">
        <v>166</v>
      </c>
      <c r="L2030" s="21"/>
    </row>
    <row r="2031" spans="1:12" x14ac:dyDescent="0.3">
      <c r="A2031" s="28" t="s">
        <v>166</v>
      </c>
      <c r="B2031" s="36" t="s">
        <v>166</v>
      </c>
      <c r="C2031" s="36" t="s">
        <v>1767</v>
      </c>
      <c r="D2031" s="30" t="s">
        <v>166</v>
      </c>
      <c r="E2031" s="37" t="s">
        <v>166</v>
      </c>
      <c r="F2031" s="44" t="s">
        <v>166</v>
      </c>
      <c r="G2031" s="33" t="s">
        <v>166</v>
      </c>
      <c r="H2031" s="33" t="s">
        <v>166</v>
      </c>
      <c r="I2031" s="30"/>
      <c r="J2031" s="18" t="s">
        <v>166</v>
      </c>
      <c r="K2031" s="36" t="s">
        <v>166</v>
      </c>
      <c r="L2031" s="21"/>
    </row>
    <row r="2032" spans="1:12" x14ac:dyDescent="0.3">
      <c r="A2032" s="28" t="s">
        <v>166</v>
      </c>
      <c r="B2032" s="36" t="s">
        <v>166</v>
      </c>
      <c r="C2032" s="36" t="s">
        <v>1767</v>
      </c>
      <c r="D2032" s="30" t="s">
        <v>166</v>
      </c>
      <c r="E2032" s="37" t="s">
        <v>166</v>
      </c>
      <c r="F2032" s="44" t="s">
        <v>166</v>
      </c>
      <c r="G2032" s="33" t="s">
        <v>166</v>
      </c>
      <c r="H2032" s="33" t="s">
        <v>166</v>
      </c>
      <c r="I2032" s="30"/>
      <c r="J2032" s="18" t="s">
        <v>166</v>
      </c>
      <c r="K2032" s="36" t="s">
        <v>166</v>
      </c>
      <c r="L2032" s="21"/>
    </row>
    <row r="2033" spans="1:12" x14ac:dyDescent="0.3">
      <c r="A2033" s="28" t="s">
        <v>166</v>
      </c>
      <c r="B2033" s="36" t="s">
        <v>166</v>
      </c>
      <c r="C2033" s="36" t="s">
        <v>1767</v>
      </c>
      <c r="D2033" s="30" t="s">
        <v>166</v>
      </c>
      <c r="E2033" s="37" t="s">
        <v>166</v>
      </c>
      <c r="F2033" s="44" t="s">
        <v>166</v>
      </c>
      <c r="G2033" s="33" t="s">
        <v>166</v>
      </c>
      <c r="H2033" s="33" t="s">
        <v>166</v>
      </c>
      <c r="I2033" s="30"/>
      <c r="J2033" s="18" t="s">
        <v>166</v>
      </c>
      <c r="K2033" s="36" t="s">
        <v>166</v>
      </c>
      <c r="L2033" s="21"/>
    </row>
    <row r="2034" spans="1:12" x14ac:dyDescent="0.3">
      <c r="A2034" s="28" t="s">
        <v>166</v>
      </c>
      <c r="B2034" s="36" t="s">
        <v>166</v>
      </c>
      <c r="C2034" s="36" t="s">
        <v>1767</v>
      </c>
      <c r="D2034" s="30" t="s">
        <v>166</v>
      </c>
      <c r="E2034" s="37" t="s">
        <v>166</v>
      </c>
      <c r="F2034" s="44" t="s">
        <v>166</v>
      </c>
      <c r="G2034" s="33" t="s">
        <v>166</v>
      </c>
      <c r="H2034" s="33" t="s">
        <v>166</v>
      </c>
      <c r="I2034" s="30"/>
      <c r="J2034" s="18" t="s">
        <v>166</v>
      </c>
      <c r="K2034" s="36" t="s">
        <v>166</v>
      </c>
      <c r="L2034" s="21"/>
    </row>
    <row r="2035" spans="1:12" x14ac:dyDescent="0.3">
      <c r="A2035" s="28" t="s">
        <v>166</v>
      </c>
      <c r="B2035" s="36" t="s">
        <v>166</v>
      </c>
      <c r="C2035" s="36" t="s">
        <v>1767</v>
      </c>
      <c r="D2035" s="30" t="s">
        <v>166</v>
      </c>
      <c r="E2035" s="37" t="s">
        <v>166</v>
      </c>
      <c r="F2035" s="44" t="s">
        <v>166</v>
      </c>
      <c r="G2035" s="33" t="s">
        <v>166</v>
      </c>
      <c r="H2035" s="33" t="s">
        <v>166</v>
      </c>
      <c r="I2035" s="30"/>
      <c r="J2035" s="18" t="s">
        <v>166</v>
      </c>
      <c r="K2035" s="36" t="s">
        <v>166</v>
      </c>
      <c r="L2035" s="21"/>
    </row>
    <row r="2036" spans="1:12" x14ac:dyDescent="0.3">
      <c r="A2036" s="28" t="s">
        <v>166</v>
      </c>
      <c r="B2036" s="36" t="s">
        <v>166</v>
      </c>
      <c r="C2036" s="36" t="s">
        <v>1767</v>
      </c>
      <c r="D2036" s="30" t="s">
        <v>166</v>
      </c>
      <c r="E2036" s="37" t="s">
        <v>166</v>
      </c>
      <c r="F2036" s="44" t="s">
        <v>166</v>
      </c>
      <c r="G2036" s="33" t="s">
        <v>166</v>
      </c>
      <c r="H2036" s="33" t="s">
        <v>166</v>
      </c>
      <c r="I2036" s="30"/>
      <c r="J2036" s="18" t="s">
        <v>166</v>
      </c>
      <c r="K2036" s="36" t="s">
        <v>166</v>
      </c>
      <c r="L2036" s="21"/>
    </row>
    <row r="2037" spans="1:12" x14ac:dyDescent="0.3">
      <c r="A2037" s="28" t="s">
        <v>166</v>
      </c>
      <c r="B2037" s="36" t="s">
        <v>166</v>
      </c>
      <c r="C2037" s="36" t="s">
        <v>1767</v>
      </c>
      <c r="D2037" s="30" t="s">
        <v>166</v>
      </c>
      <c r="E2037" s="37" t="s">
        <v>166</v>
      </c>
      <c r="F2037" s="44" t="s">
        <v>166</v>
      </c>
      <c r="G2037" s="33" t="s">
        <v>166</v>
      </c>
      <c r="H2037" s="33" t="s">
        <v>166</v>
      </c>
      <c r="I2037" s="30"/>
      <c r="J2037" s="18" t="s">
        <v>166</v>
      </c>
      <c r="K2037" s="36" t="s">
        <v>166</v>
      </c>
      <c r="L2037" s="21"/>
    </row>
    <row r="2038" spans="1:12" x14ac:dyDescent="0.3">
      <c r="A2038" s="28" t="s">
        <v>166</v>
      </c>
      <c r="B2038" s="36" t="s">
        <v>166</v>
      </c>
      <c r="C2038" s="36" t="s">
        <v>1767</v>
      </c>
      <c r="D2038" s="30" t="s">
        <v>166</v>
      </c>
      <c r="E2038" s="37" t="s">
        <v>166</v>
      </c>
      <c r="F2038" s="44" t="s">
        <v>166</v>
      </c>
      <c r="G2038" s="33" t="s">
        <v>166</v>
      </c>
      <c r="H2038" s="33" t="s">
        <v>166</v>
      </c>
      <c r="I2038" s="30"/>
      <c r="J2038" s="18" t="s">
        <v>166</v>
      </c>
      <c r="K2038" s="36" t="s">
        <v>166</v>
      </c>
      <c r="L2038" s="21"/>
    </row>
    <row r="2039" spans="1:12" x14ac:dyDescent="0.3">
      <c r="A2039" s="28" t="s">
        <v>166</v>
      </c>
      <c r="B2039" s="36" t="s">
        <v>166</v>
      </c>
      <c r="C2039" s="36" t="s">
        <v>1767</v>
      </c>
      <c r="D2039" s="30" t="s">
        <v>166</v>
      </c>
      <c r="E2039" s="37" t="s">
        <v>166</v>
      </c>
      <c r="F2039" s="44" t="s">
        <v>166</v>
      </c>
      <c r="G2039" s="33" t="s">
        <v>166</v>
      </c>
      <c r="H2039" s="33" t="s">
        <v>166</v>
      </c>
      <c r="I2039" s="30"/>
      <c r="J2039" s="18" t="s">
        <v>166</v>
      </c>
      <c r="K2039" s="36" t="s">
        <v>166</v>
      </c>
      <c r="L2039" s="21"/>
    </row>
    <row r="2040" spans="1:12" x14ac:dyDescent="0.3">
      <c r="A2040" s="28" t="s">
        <v>166</v>
      </c>
      <c r="B2040" s="36" t="s">
        <v>166</v>
      </c>
      <c r="C2040" s="36" t="s">
        <v>1767</v>
      </c>
      <c r="D2040" s="30" t="s">
        <v>166</v>
      </c>
      <c r="E2040" s="37" t="s">
        <v>166</v>
      </c>
      <c r="F2040" s="44" t="s">
        <v>166</v>
      </c>
      <c r="G2040" s="33" t="s">
        <v>166</v>
      </c>
      <c r="H2040" s="33" t="s">
        <v>166</v>
      </c>
      <c r="I2040" s="30"/>
      <c r="J2040" s="18" t="s">
        <v>166</v>
      </c>
      <c r="K2040" s="36" t="s">
        <v>166</v>
      </c>
      <c r="L2040" s="21"/>
    </row>
    <row r="2041" spans="1:12" x14ac:dyDescent="0.3">
      <c r="A2041" s="28" t="s">
        <v>166</v>
      </c>
      <c r="B2041" s="36" t="s">
        <v>166</v>
      </c>
      <c r="C2041" s="36" t="s">
        <v>1767</v>
      </c>
      <c r="D2041" s="30" t="s">
        <v>166</v>
      </c>
      <c r="E2041" s="37" t="s">
        <v>166</v>
      </c>
      <c r="F2041" s="44" t="s">
        <v>166</v>
      </c>
      <c r="G2041" s="33" t="s">
        <v>166</v>
      </c>
      <c r="H2041" s="33" t="s">
        <v>166</v>
      </c>
      <c r="I2041" s="30"/>
      <c r="J2041" s="18" t="s">
        <v>166</v>
      </c>
      <c r="K2041" s="36" t="s">
        <v>166</v>
      </c>
      <c r="L2041" s="21"/>
    </row>
    <row r="2042" spans="1:12" x14ac:dyDescent="0.3">
      <c r="A2042" s="28" t="s">
        <v>166</v>
      </c>
      <c r="B2042" s="36" t="s">
        <v>166</v>
      </c>
      <c r="C2042" s="36" t="s">
        <v>1767</v>
      </c>
      <c r="D2042" s="30" t="s">
        <v>166</v>
      </c>
      <c r="E2042" s="37" t="s">
        <v>166</v>
      </c>
      <c r="F2042" s="44" t="s">
        <v>166</v>
      </c>
      <c r="G2042" s="33" t="s">
        <v>166</v>
      </c>
      <c r="H2042" s="33" t="s">
        <v>166</v>
      </c>
      <c r="I2042" s="30"/>
      <c r="J2042" s="18" t="s">
        <v>166</v>
      </c>
      <c r="K2042" s="36" t="s">
        <v>166</v>
      </c>
      <c r="L2042" s="21"/>
    </row>
    <row r="2043" spans="1:12" x14ac:dyDescent="0.3">
      <c r="A2043" s="28" t="s">
        <v>166</v>
      </c>
      <c r="B2043" s="36" t="s">
        <v>166</v>
      </c>
      <c r="C2043" s="36" t="s">
        <v>1767</v>
      </c>
      <c r="D2043" s="30" t="s">
        <v>166</v>
      </c>
      <c r="E2043" s="37" t="s">
        <v>166</v>
      </c>
      <c r="F2043" s="44" t="s">
        <v>166</v>
      </c>
      <c r="G2043" s="33" t="s">
        <v>166</v>
      </c>
      <c r="H2043" s="33" t="s">
        <v>166</v>
      </c>
      <c r="I2043" s="30"/>
      <c r="J2043" s="18" t="s">
        <v>166</v>
      </c>
      <c r="K2043" s="36" t="s">
        <v>166</v>
      </c>
      <c r="L2043" s="21"/>
    </row>
    <row r="2044" spans="1:12" x14ac:dyDescent="0.3">
      <c r="A2044" s="28" t="s">
        <v>166</v>
      </c>
      <c r="B2044" s="36" t="s">
        <v>166</v>
      </c>
      <c r="C2044" s="36" t="s">
        <v>1767</v>
      </c>
      <c r="D2044" s="30" t="s">
        <v>166</v>
      </c>
      <c r="E2044" s="37" t="s">
        <v>166</v>
      </c>
      <c r="F2044" s="44" t="s">
        <v>166</v>
      </c>
      <c r="G2044" s="33" t="s">
        <v>166</v>
      </c>
      <c r="H2044" s="33" t="s">
        <v>166</v>
      </c>
      <c r="I2044" s="30"/>
      <c r="J2044" s="18" t="s">
        <v>166</v>
      </c>
      <c r="K2044" s="36" t="s">
        <v>166</v>
      </c>
      <c r="L2044" s="21"/>
    </row>
    <row r="2045" spans="1:12" x14ac:dyDescent="0.3">
      <c r="A2045" s="28" t="s">
        <v>166</v>
      </c>
      <c r="B2045" s="36" t="s">
        <v>166</v>
      </c>
      <c r="C2045" s="36" t="s">
        <v>1767</v>
      </c>
      <c r="D2045" s="30" t="s">
        <v>166</v>
      </c>
      <c r="E2045" s="37" t="s">
        <v>166</v>
      </c>
      <c r="F2045" s="44" t="s">
        <v>166</v>
      </c>
      <c r="G2045" s="33" t="s">
        <v>166</v>
      </c>
      <c r="H2045" s="33" t="s">
        <v>166</v>
      </c>
      <c r="I2045" s="30"/>
      <c r="J2045" s="18" t="s">
        <v>166</v>
      </c>
      <c r="K2045" s="36" t="s">
        <v>166</v>
      </c>
      <c r="L2045" s="21"/>
    </row>
    <row r="2046" spans="1:12" x14ac:dyDescent="0.3">
      <c r="A2046" s="28" t="s">
        <v>166</v>
      </c>
      <c r="B2046" s="36" t="s">
        <v>166</v>
      </c>
      <c r="C2046" s="36" t="s">
        <v>1767</v>
      </c>
      <c r="D2046" s="30" t="s">
        <v>166</v>
      </c>
      <c r="E2046" s="37" t="s">
        <v>166</v>
      </c>
      <c r="F2046" s="44" t="s">
        <v>166</v>
      </c>
      <c r="G2046" s="33" t="s">
        <v>166</v>
      </c>
      <c r="H2046" s="33" t="s">
        <v>166</v>
      </c>
      <c r="I2046" s="30"/>
      <c r="J2046" s="18" t="s">
        <v>166</v>
      </c>
      <c r="K2046" s="36" t="s">
        <v>166</v>
      </c>
      <c r="L2046" s="21"/>
    </row>
    <row r="2047" spans="1:12" x14ac:dyDescent="0.3">
      <c r="A2047" s="28" t="s">
        <v>166</v>
      </c>
      <c r="B2047" s="36" t="s">
        <v>166</v>
      </c>
      <c r="C2047" s="36" t="s">
        <v>1767</v>
      </c>
      <c r="D2047" s="30" t="s">
        <v>166</v>
      </c>
      <c r="E2047" s="37" t="s">
        <v>166</v>
      </c>
      <c r="F2047" s="44" t="s">
        <v>166</v>
      </c>
      <c r="G2047" s="33" t="s">
        <v>166</v>
      </c>
      <c r="H2047" s="33" t="s">
        <v>166</v>
      </c>
      <c r="I2047" s="30"/>
      <c r="J2047" s="18" t="s">
        <v>166</v>
      </c>
      <c r="K2047" s="36" t="s">
        <v>166</v>
      </c>
      <c r="L2047" s="21"/>
    </row>
    <row r="2048" spans="1:12" x14ac:dyDescent="0.3">
      <c r="A2048" s="28" t="s">
        <v>166</v>
      </c>
      <c r="B2048" s="36" t="s">
        <v>166</v>
      </c>
      <c r="C2048" s="36" t="s">
        <v>1767</v>
      </c>
      <c r="D2048" s="30" t="s">
        <v>166</v>
      </c>
      <c r="E2048" s="37" t="s">
        <v>166</v>
      </c>
      <c r="F2048" s="44" t="s">
        <v>166</v>
      </c>
      <c r="G2048" s="33" t="s">
        <v>166</v>
      </c>
      <c r="H2048" s="33" t="s">
        <v>166</v>
      </c>
      <c r="I2048" s="30"/>
      <c r="J2048" s="18" t="s">
        <v>166</v>
      </c>
      <c r="K2048" s="36" t="s">
        <v>166</v>
      </c>
      <c r="L2048" s="21"/>
    </row>
    <row r="2049" spans="1:12" x14ac:dyDescent="0.3">
      <c r="A2049" s="28" t="s">
        <v>166</v>
      </c>
      <c r="B2049" s="36" t="s">
        <v>166</v>
      </c>
      <c r="C2049" s="36" t="s">
        <v>1767</v>
      </c>
      <c r="D2049" s="30" t="s">
        <v>166</v>
      </c>
      <c r="E2049" s="37" t="s">
        <v>166</v>
      </c>
      <c r="F2049" s="44" t="s">
        <v>166</v>
      </c>
      <c r="G2049" s="33" t="s">
        <v>166</v>
      </c>
      <c r="H2049" s="33" t="s">
        <v>166</v>
      </c>
      <c r="I2049" s="30"/>
      <c r="J2049" s="18" t="s">
        <v>166</v>
      </c>
      <c r="K2049" s="36" t="s">
        <v>166</v>
      </c>
      <c r="L2049" s="21"/>
    </row>
    <row r="2050" spans="1:12" x14ac:dyDescent="0.3">
      <c r="A2050" s="28" t="s">
        <v>166</v>
      </c>
      <c r="B2050" s="36" t="s">
        <v>166</v>
      </c>
      <c r="C2050" s="36" t="s">
        <v>1767</v>
      </c>
      <c r="D2050" s="30" t="s">
        <v>166</v>
      </c>
      <c r="E2050" s="37" t="s">
        <v>166</v>
      </c>
      <c r="F2050" s="44" t="s">
        <v>166</v>
      </c>
      <c r="G2050" s="33" t="s">
        <v>166</v>
      </c>
      <c r="H2050" s="33" t="s">
        <v>166</v>
      </c>
      <c r="I2050" s="30"/>
      <c r="J2050" s="18" t="s">
        <v>166</v>
      </c>
      <c r="K2050" s="36" t="s">
        <v>166</v>
      </c>
      <c r="L2050" s="21"/>
    </row>
    <row r="2051" spans="1:12" x14ac:dyDescent="0.3">
      <c r="A2051" s="28" t="s">
        <v>166</v>
      </c>
      <c r="B2051" s="36" t="s">
        <v>166</v>
      </c>
      <c r="C2051" s="36" t="s">
        <v>1767</v>
      </c>
      <c r="D2051" s="30" t="s">
        <v>166</v>
      </c>
      <c r="E2051" s="37" t="s">
        <v>166</v>
      </c>
      <c r="F2051" s="44" t="s">
        <v>166</v>
      </c>
      <c r="G2051" s="33" t="s">
        <v>166</v>
      </c>
      <c r="H2051" s="33" t="s">
        <v>166</v>
      </c>
      <c r="I2051" s="30"/>
      <c r="J2051" s="18" t="s">
        <v>166</v>
      </c>
      <c r="K2051" s="36" t="s">
        <v>166</v>
      </c>
      <c r="L2051" s="21"/>
    </row>
    <row r="2052" spans="1:12" x14ac:dyDescent="0.3">
      <c r="A2052" s="28" t="s">
        <v>166</v>
      </c>
      <c r="B2052" s="36" t="s">
        <v>166</v>
      </c>
      <c r="C2052" s="36" t="s">
        <v>1767</v>
      </c>
      <c r="D2052" s="30" t="s">
        <v>166</v>
      </c>
      <c r="E2052" s="37" t="s">
        <v>166</v>
      </c>
      <c r="F2052" s="44" t="s">
        <v>166</v>
      </c>
      <c r="G2052" s="33" t="s">
        <v>166</v>
      </c>
      <c r="H2052" s="33" t="s">
        <v>166</v>
      </c>
      <c r="I2052" s="30"/>
      <c r="J2052" s="18" t="s">
        <v>166</v>
      </c>
      <c r="K2052" s="36" t="s">
        <v>166</v>
      </c>
      <c r="L2052" s="21"/>
    </row>
    <row r="2053" spans="1:12" x14ac:dyDescent="0.3">
      <c r="A2053" s="28" t="s">
        <v>166</v>
      </c>
      <c r="B2053" s="36" t="s">
        <v>166</v>
      </c>
      <c r="C2053" s="36" t="s">
        <v>1767</v>
      </c>
      <c r="D2053" s="30" t="s">
        <v>166</v>
      </c>
      <c r="E2053" s="37" t="s">
        <v>166</v>
      </c>
      <c r="F2053" s="44" t="s">
        <v>166</v>
      </c>
      <c r="G2053" s="33" t="s">
        <v>166</v>
      </c>
      <c r="H2053" s="33" t="s">
        <v>166</v>
      </c>
      <c r="I2053" s="30"/>
      <c r="J2053" s="18" t="s">
        <v>166</v>
      </c>
      <c r="K2053" s="36" t="s">
        <v>166</v>
      </c>
      <c r="L2053" s="21"/>
    </row>
    <row r="2054" spans="1:12" x14ac:dyDescent="0.3">
      <c r="A2054" s="28" t="s">
        <v>166</v>
      </c>
      <c r="B2054" s="36" t="s">
        <v>166</v>
      </c>
      <c r="C2054" s="36" t="s">
        <v>1767</v>
      </c>
      <c r="D2054" s="30" t="s">
        <v>166</v>
      </c>
      <c r="E2054" s="37" t="s">
        <v>166</v>
      </c>
      <c r="F2054" s="44" t="s">
        <v>166</v>
      </c>
      <c r="G2054" s="33" t="s">
        <v>166</v>
      </c>
      <c r="H2054" s="33" t="s">
        <v>166</v>
      </c>
      <c r="I2054" s="30"/>
      <c r="J2054" s="18" t="s">
        <v>166</v>
      </c>
      <c r="K2054" s="36" t="s">
        <v>166</v>
      </c>
      <c r="L2054" s="21"/>
    </row>
    <row r="2055" spans="1:12" x14ac:dyDescent="0.3">
      <c r="A2055" s="28" t="s">
        <v>166</v>
      </c>
      <c r="B2055" s="36" t="s">
        <v>166</v>
      </c>
      <c r="C2055" s="36" t="s">
        <v>1767</v>
      </c>
      <c r="D2055" s="30" t="s">
        <v>166</v>
      </c>
      <c r="E2055" s="37" t="s">
        <v>166</v>
      </c>
      <c r="F2055" s="44" t="s">
        <v>166</v>
      </c>
      <c r="G2055" s="33" t="s">
        <v>166</v>
      </c>
      <c r="H2055" s="33" t="s">
        <v>166</v>
      </c>
      <c r="I2055" s="30"/>
      <c r="J2055" s="18" t="s">
        <v>166</v>
      </c>
      <c r="K2055" s="36" t="s">
        <v>166</v>
      </c>
      <c r="L2055" s="21"/>
    </row>
    <row r="2056" spans="1:12" x14ac:dyDescent="0.3">
      <c r="A2056" s="28" t="s">
        <v>166</v>
      </c>
      <c r="B2056" s="36" t="s">
        <v>166</v>
      </c>
      <c r="C2056" s="36" t="s">
        <v>1767</v>
      </c>
      <c r="D2056" s="30" t="s">
        <v>166</v>
      </c>
      <c r="E2056" s="37" t="s">
        <v>166</v>
      </c>
      <c r="F2056" s="44" t="s">
        <v>166</v>
      </c>
      <c r="G2056" s="33" t="s">
        <v>166</v>
      </c>
      <c r="H2056" s="33" t="s">
        <v>166</v>
      </c>
      <c r="I2056" s="30"/>
      <c r="J2056" s="18" t="s">
        <v>166</v>
      </c>
      <c r="K2056" s="36" t="s">
        <v>166</v>
      </c>
      <c r="L2056" s="21"/>
    </row>
    <row r="2057" spans="1:12" x14ac:dyDescent="0.3">
      <c r="A2057" s="28" t="s">
        <v>166</v>
      </c>
      <c r="B2057" s="36" t="s">
        <v>166</v>
      </c>
      <c r="C2057" s="36" t="s">
        <v>1767</v>
      </c>
      <c r="D2057" s="30" t="s">
        <v>166</v>
      </c>
      <c r="E2057" s="37" t="s">
        <v>166</v>
      </c>
      <c r="F2057" s="44" t="s">
        <v>166</v>
      </c>
      <c r="G2057" s="33" t="s">
        <v>166</v>
      </c>
      <c r="H2057" s="33" t="s">
        <v>166</v>
      </c>
      <c r="I2057" s="30"/>
      <c r="J2057" s="18" t="s">
        <v>166</v>
      </c>
      <c r="K2057" s="36" t="s">
        <v>166</v>
      </c>
      <c r="L2057" s="21"/>
    </row>
    <row r="2058" spans="1:12" x14ac:dyDescent="0.3">
      <c r="A2058" s="28" t="s">
        <v>166</v>
      </c>
      <c r="B2058" s="36" t="s">
        <v>166</v>
      </c>
      <c r="C2058" s="36" t="s">
        <v>1767</v>
      </c>
      <c r="D2058" s="30" t="s">
        <v>166</v>
      </c>
      <c r="E2058" s="37" t="s">
        <v>166</v>
      </c>
      <c r="F2058" s="44" t="s">
        <v>166</v>
      </c>
      <c r="G2058" s="33" t="s">
        <v>166</v>
      </c>
      <c r="H2058" s="33" t="s">
        <v>166</v>
      </c>
      <c r="I2058" s="30"/>
      <c r="J2058" s="18" t="s">
        <v>166</v>
      </c>
      <c r="K2058" s="36" t="s">
        <v>166</v>
      </c>
      <c r="L2058" s="21"/>
    </row>
    <row r="2059" spans="1:12" x14ac:dyDescent="0.3">
      <c r="A2059" s="28" t="s">
        <v>166</v>
      </c>
      <c r="B2059" s="36" t="s">
        <v>166</v>
      </c>
      <c r="C2059" s="36" t="s">
        <v>1767</v>
      </c>
      <c r="D2059" s="30" t="s">
        <v>166</v>
      </c>
      <c r="E2059" s="37" t="s">
        <v>166</v>
      </c>
      <c r="F2059" s="44" t="s">
        <v>166</v>
      </c>
      <c r="G2059" s="33" t="s">
        <v>166</v>
      </c>
      <c r="H2059" s="33" t="s">
        <v>166</v>
      </c>
      <c r="I2059" s="30"/>
      <c r="J2059" s="18" t="s">
        <v>166</v>
      </c>
      <c r="K2059" s="36" t="s">
        <v>166</v>
      </c>
      <c r="L2059" s="21"/>
    </row>
    <row r="2060" spans="1:12" x14ac:dyDescent="0.3">
      <c r="A2060" s="28" t="s">
        <v>166</v>
      </c>
      <c r="B2060" s="36" t="s">
        <v>166</v>
      </c>
      <c r="C2060" s="36" t="s">
        <v>1767</v>
      </c>
      <c r="D2060" s="30" t="s">
        <v>166</v>
      </c>
      <c r="E2060" s="37" t="s">
        <v>166</v>
      </c>
      <c r="F2060" s="44" t="s">
        <v>166</v>
      </c>
      <c r="G2060" s="33" t="s">
        <v>166</v>
      </c>
      <c r="H2060" s="33" t="s">
        <v>166</v>
      </c>
      <c r="I2060" s="30"/>
      <c r="J2060" s="18" t="s">
        <v>166</v>
      </c>
      <c r="K2060" s="36" t="s">
        <v>166</v>
      </c>
      <c r="L2060" s="21"/>
    </row>
    <row r="2061" spans="1:12" x14ac:dyDescent="0.3">
      <c r="A2061" s="28" t="s">
        <v>166</v>
      </c>
      <c r="B2061" s="36" t="s">
        <v>166</v>
      </c>
      <c r="C2061" s="36" t="s">
        <v>1767</v>
      </c>
      <c r="D2061" s="30" t="s">
        <v>166</v>
      </c>
      <c r="E2061" s="37" t="s">
        <v>166</v>
      </c>
      <c r="F2061" s="44" t="s">
        <v>166</v>
      </c>
      <c r="G2061" s="33" t="s">
        <v>166</v>
      </c>
      <c r="H2061" s="33" t="s">
        <v>166</v>
      </c>
      <c r="I2061" s="30"/>
      <c r="J2061" s="18" t="s">
        <v>166</v>
      </c>
      <c r="K2061" s="36" t="s">
        <v>166</v>
      </c>
      <c r="L2061" s="21"/>
    </row>
    <row r="2062" spans="1:12" x14ac:dyDescent="0.3">
      <c r="A2062" s="28" t="s">
        <v>166</v>
      </c>
      <c r="B2062" s="36" t="s">
        <v>166</v>
      </c>
      <c r="C2062" s="36" t="s">
        <v>1767</v>
      </c>
      <c r="D2062" s="30" t="s">
        <v>166</v>
      </c>
      <c r="E2062" s="37" t="s">
        <v>166</v>
      </c>
      <c r="F2062" s="44" t="s">
        <v>166</v>
      </c>
      <c r="G2062" s="33" t="s">
        <v>166</v>
      </c>
      <c r="H2062" s="33" t="s">
        <v>166</v>
      </c>
      <c r="I2062" s="30"/>
      <c r="J2062" s="18" t="s">
        <v>166</v>
      </c>
      <c r="K2062" s="36" t="s">
        <v>166</v>
      </c>
      <c r="L2062" s="21"/>
    </row>
    <row r="2063" spans="1:12" x14ac:dyDescent="0.3">
      <c r="A2063" s="28" t="s">
        <v>166</v>
      </c>
      <c r="B2063" s="36" t="s">
        <v>166</v>
      </c>
      <c r="C2063" s="36" t="s">
        <v>1767</v>
      </c>
      <c r="D2063" s="30" t="s">
        <v>166</v>
      </c>
      <c r="E2063" s="37" t="s">
        <v>166</v>
      </c>
      <c r="F2063" s="44" t="s">
        <v>166</v>
      </c>
      <c r="G2063" s="33" t="s">
        <v>166</v>
      </c>
      <c r="H2063" s="33" t="s">
        <v>166</v>
      </c>
      <c r="I2063" s="30"/>
      <c r="J2063" s="18" t="s">
        <v>166</v>
      </c>
      <c r="K2063" s="36" t="s">
        <v>166</v>
      </c>
      <c r="L2063" s="21"/>
    </row>
    <row r="2064" spans="1:12" x14ac:dyDescent="0.3">
      <c r="A2064" s="28" t="s">
        <v>166</v>
      </c>
      <c r="B2064" s="36" t="s">
        <v>166</v>
      </c>
      <c r="C2064" s="36" t="s">
        <v>1767</v>
      </c>
      <c r="D2064" s="30" t="s">
        <v>166</v>
      </c>
      <c r="E2064" s="37" t="s">
        <v>166</v>
      </c>
      <c r="F2064" s="44" t="s">
        <v>166</v>
      </c>
      <c r="G2064" s="33" t="s">
        <v>166</v>
      </c>
      <c r="H2064" s="33" t="s">
        <v>166</v>
      </c>
      <c r="I2064" s="30"/>
      <c r="J2064" s="18" t="s">
        <v>166</v>
      </c>
      <c r="K2064" s="36" t="s">
        <v>166</v>
      </c>
      <c r="L2064" s="21"/>
    </row>
    <row r="2065" spans="1:12" x14ac:dyDescent="0.3">
      <c r="A2065" s="28" t="s">
        <v>166</v>
      </c>
      <c r="B2065" s="36" t="s">
        <v>166</v>
      </c>
      <c r="C2065" s="36" t="s">
        <v>1767</v>
      </c>
      <c r="D2065" s="30" t="s">
        <v>166</v>
      </c>
      <c r="E2065" s="37" t="s">
        <v>166</v>
      </c>
      <c r="F2065" s="44" t="s">
        <v>166</v>
      </c>
      <c r="G2065" s="33" t="s">
        <v>166</v>
      </c>
      <c r="H2065" s="33" t="s">
        <v>166</v>
      </c>
      <c r="I2065" s="30"/>
      <c r="J2065" s="18" t="s">
        <v>166</v>
      </c>
      <c r="K2065" s="36" t="s">
        <v>166</v>
      </c>
      <c r="L2065" s="21"/>
    </row>
    <row r="2066" spans="1:12" x14ac:dyDescent="0.3">
      <c r="A2066" s="28" t="s">
        <v>166</v>
      </c>
      <c r="B2066" s="36" t="s">
        <v>166</v>
      </c>
      <c r="C2066" s="36" t="s">
        <v>1767</v>
      </c>
      <c r="D2066" s="30" t="s">
        <v>166</v>
      </c>
      <c r="E2066" s="37" t="s">
        <v>166</v>
      </c>
      <c r="F2066" s="44" t="s">
        <v>166</v>
      </c>
      <c r="G2066" s="33" t="s">
        <v>166</v>
      </c>
      <c r="H2066" s="33" t="s">
        <v>166</v>
      </c>
      <c r="I2066" s="30"/>
      <c r="J2066" s="18" t="s">
        <v>166</v>
      </c>
      <c r="K2066" s="36" t="s">
        <v>166</v>
      </c>
      <c r="L2066" s="21"/>
    </row>
    <row r="2067" spans="1:12" x14ac:dyDescent="0.3">
      <c r="A2067" s="28" t="s">
        <v>166</v>
      </c>
      <c r="B2067" s="36" t="s">
        <v>166</v>
      </c>
      <c r="C2067" s="36" t="s">
        <v>1767</v>
      </c>
      <c r="D2067" s="30" t="s">
        <v>166</v>
      </c>
      <c r="E2067" s="37" t="s">
        <v>166</v>
      </c>
      <c r="F2067" s="44" t="s">
        <v>166</v>
      </c>
      <c r="G2067" s="33" t="s">
        <v>166</v>
      </c>
      <c r="H2067" s="33" t="s">
        <v>166</v>
      </c>
      <c r="I2067" s="30"/>
      <c r="J2067" s="18" t="s">
        <v>166</v>
      </c>
      <c r="K2067" s="36" t="s">
        <v>166</v>
      </c>
      <c r="L2067" s="21"/>
    </row>
    <row r="2068" spans="1:12" x14ac:dyDescent="0.3">
      <c r="A2068" s="28" t="s">
        <v>166</v>
      </c>
      <c r="B2068" s="36" t="s">
        <v>166</v>
      </c>
      <c r="C2068" s="36" t="s">
        <v>1767</v>
      </c>
      <c r="D2068" s="30" t="s">
        <v>166</v>
      </c>
      <c r="E2068" s="37" t="s">
        <v>166</v>
      </c>
      <c r="F2068" s="44" t="s">
        <v>166</v>
      </c>
      <c r="G2068" s="33" t="s">
        <v>166</v>
      </c>
      <c r="H2068" s="33" t="s">
        <v>166</v>
      </c>
      <c r="I2068" s="30"/>
      <c r="J2068" s="18" t="s">
        <v>166</v>
      </c>
      <c r="K2068" s="36" t="s">
        <v>166</v>
      </c>
      <c r="L2068" s="21"/>
    </row>
    <row r="2069" spans="1:12" x14ac:dyDescent="0.3">
      <c r="A2069" s="28" t="s">
        <v>166</v>
      </c>
      <c r="B2069" s="36" t="s">
        <v>166</v>
      </c>
      <c r="C2069" s="36" t="s">
        <v>1767</v>
      </c>
      <c r="D2069" s="30" t="s">
        <v>166</v>
      </c>
      <c r="E2069" s="37" t="s">
        <v>166</v>
      </c>
      <c r="F2069" s="44" t="s">
        <v>166</v>
      </c>
      <c r="G2069" s="33" t="s">
        <v>166</v>
      </c>
      <c r="H2069" s="33" t="s">
        <v>166</v>
      </c>
      <c r="I2069" s="30"/>
      <c r="J2069" s="18" t="s">
        <v>166</v>
      </c>
      <c r="K2069" s="36" t="s">
        <v>166</v>
      </c>
      <c r="L2069" s="21"/>
    </row>
    <row r="2070" spans="1:12" x14ac:dyDescent="0.3">
      <c r="A2070" s="28" t="s">
        <v>166</v>
      </c>
      <c r="B2070" s="36" t="s">
        <v>166</v>
      </c>
      <c r="C2070" s="36" t="s">
        <v>1767</v>
      </c>
      <c r="D2070" s="30" t="s">
        <v>166</v>
      </c>
      <c r="E2070" s="37" t="s">
        <v>166</v>
      </c>
      <c r="F2070" s="44" t="s">
        <v>166</v>
      </c>
      <c r="G2070" s="33" t="s">
        <v>166</v>
      </c>
      <c r="H2070" s="33" t="s">
        <v>166</v>
      </c>
      <c r="I2070" s="30"/>
      <c r="J2070" s="18" t="s">
        <v>166</v>
      </c>
      <c r="K2070" s="36" t="s">
        <v>166</v>
      </c>
      <c r="L2070" s="21"/>
    </row>
    <row r="2071" spans="1:12" x14ac:dyDescent="0.3">
      <c r="A2071" s="28" t="s">
        <v>166</v>
      </c>
      <c r="B2071" s="36" t="s">
        <v>166</v>
      </c>
      <c r="C2071" s="36" t="s">
        <v>1767</v>
      </c>
      <c r="D2071" s="30" t="s">
        <v>166</v>
      </c>
      <c r="E2071" s="37" t="s">
        <v>166</v>
      </c>
      <c r="F2071" s="44" t="s">
        <v>166</v>
      </c>
      <c r="G2071" s="33" t="s">
        <v>166</v>
      </c>
      <c r="H2071" s="33" t="s">
        <v>166</v>
      </c>
      <c r="I2071" s="30"/>
      <c r="J2071" s="18" t="s">
        <v>166</v>
      </c>
      <c r="K2071" s="36" t="s">
        <v>166</v>
      </c>
      <c r="L2071" s="21"/>
    </row>
    <row r="2072" spans="1:12" x14ac:dyDescent="0.3">
      <c r="A2072" s="28" t="s">
        <v>166</v>
      </c>
      <c r="B2072" s="36" t="s">
        <v>166</v>
      </c>
      <c r="C2072" s="36" t="s">
        <v>1767</v>
      </c>
      <c r="D2072" s="30" t="s">
        <v>166</v>
      </c>
      <c r="E2072" s="37" t="s">
        <v>166</v>
      </c>
      <c r="F2072" s="44" t="s">
        <v>166</v>
      </c>
      <c r="G2072" s="33" t="s">
        <v>166</v>
      </c>
      <c r="H2072" s="33" t="s">
        <v>166</v>
      </c>
      <c r="I2072" s="30"/>
      <c r="J2072" s="18" t="s">
        <v>166</v>
      </c>
      <c r="K2072" s="36" t="s">
        <v>166</v>
      </c>
      <c r="L2072" s="21"/>
    </row>
    <row r="2073" spans="1:12" x14ac:dyDescent="0.3">
      <c r="A2073" s="28" t="s">
        <v>166</v>
      </c>
      <c r="B2073" s="36" t="s">
        <v>166</v>
      </c>
      <c r="C2073" s="36" t="s">
        <v>1767</v>
      </c>
      <c r="D2073" s="30" t="s">
        <v>166</v>
      </c>
      <c r="E2073" s="37" t="s">
        <v>166</v>
      </c>
      <c r="F2073" s="44" t="s">
        <v>166</v>
      </c>
      <c r="G2073" s="33" t="s">
        <v>166</v>
      </c>
      <c r="H2073" s="33" t="s">
        <v>166</v>
      </c>
      <c r="I2073" s="30"/>
      <c r="J2073" s="18" t="s">
        <v>166</v>
      </c>
      <c r="K2073" s="36" t="s">
        <v>166</v>
      </c>
      <c r="L2073" s="21"/>
    </row>
    <row r="2074" spans="1:12" x14ac:dyDescent="0.3">
      <c r="A2074" s="28" t="s">
        <v>166</v>
      </c>
      <c r="B2074" s="36" t="s">
        <v>166</v>
      </c>
      <c r="C2074" s="36" t="s">
        <v>1767</v>
      </c>
      <c r="D2074" s="30" t="s">
        <v>166</v>
      </c>
      <c r="E2074" s="37" t="s">
        <v>166</v>
      </c>
      <c r="F2074" s="44" t="s">
        <v>166</v>
      </c>
      <c r="G2074" s="33" t="s">
        <v>166</v>
      </c>
      <c r="H2074" s="33" t="s">
        <v>166</v>
      </c>
      <c r="I2074" s="30"/>
      <c r="J2074" s="18" t="s">
        <v>166</v>
      </c>
      <c r="K2074" s="36" t="s">
        <v>166</v>
      </c>
      <c r="L2074" s="21"/>
    </row>
    <row r="2075" spans="1:12" x14ac:dyDescent="0.3">
      <c r="A2075" s="28" t="s">
        <v>166</v>
      </c>
      <c r="B2075" s="36" t="s">
        <v>166</v>
      </c>
      <c r="C2075" s="36" t="s">
        <v>1767</v>
      </c>
      <c r="D2075" s="30" t="s">
        <v>166</v>
      </c>
      <c r="E2075" s="37" t="s">
        <v>166</v>
      </c>
      <c r="F2075" s="44" t="s">
        <v>166</v>
      </c>
      <c r="G2075" s="33" t="s">
        <v>166</v>
      </c>
      <c r="H2075" s="33" t="s">
        <v>166</v>
      </c>
      <c r="I2075" s="30"/>
      <c r="J2075" s="18" t="s">
        <v>166</v>
      </c>
      <c r="K2075" s="36" t="s">
        <v>166</v>
      </c>
      <c r="L2075" s="21"/>
    </row>
    <row r="2076" spans="1:12" x14ac:dyDescent="0.3">
      <c r="A2076" s="28" t="s">
        <v>166</v>
      </c>
      <c r="B2076" s="36" t="s">
        <v>166</v>
      </c>
      <c r="C2076" s="36" t="s">
        <v>1767</v>
      </c>
      <c r="D2076" s="30" t="s">
        <v>166</v>
      </c>
      <c r="E2076" s="37" t="s">
        <v>166</v>
      </c>
      <c r="F2076" s="44" t="s">
        <v>166</v>
      </c>
      <c r="G2076" s="33" t="s">
        <v>166</v>
      </c>
      <c r="H2076" s="33" t="s">
        <v>166</v>
      </c>
      <c r="I2076" s="30"/>
      <c r="J2076" s="18" t="s">
        <v>166</v>
      </c>
      <c r="K2076" s="36" t="s">
        <v>166</v>
      </c>
      <c r="L2076" s="21"/>
    </row>
    <row r="2077" spans="1:12" x14ac:dyDescent="0.3">
      <c r="A2077" s="28" t="s">
        <v>166</v>
      </c>
      <c r="B2077" s="36" t="s">
        <v>166</v>
      </c>
      <c r="C2077" s="36" t="s">
        <v>1767</v>
      </c>
      <c r="D2077" s="30" t="s">
        <v>166</v>
      </c>
      <c r="E2077" s="37" t="s">
        <v>166</v>
      </c>
      <c r="F2077" s="44" t="s">
        <v>166</v>
      </c>
      <c r="G2077" s="33" t="s">
        <v>166</v>
      </c>
      <c r="H2077" s="33" t="s">
        <v>166</v>
      </c>
      <c r="I2077" s="30"/>
      <c r="J2077" s="18" t="s">
        <v>166</v>
      </c>
      <c r="K2077" s="36" t="s">
        <v>166</v>
      </c>
      <c r="L2077" s="21"/>
    </row>
    <row r="2078" spans="1:12" x14ac:dyDescent="0.3">
      <c r="A2078" s="28" t="s">
        <v>166</v>
      </c>
      <c r="B2078" s="36" t="s">
        <v>166</v>
      </c>
      <c r="C2078" s="36" t="s">
        <v>1767</v>
      </c>
      <c r="D2078" s="30" t="s">
        <v>166</v>
      </c>
      <c r="E2078" s="37" t="s">
        <v>166</v>
      </c>
      <c r="F2078" s="44" t="s">
        <v>166</v>
      </c>
      <c r="G2078" s="33" t="s">
        <v>166</v>
      </c>
      <c r="H2078" s="33" t="s">
        <v>166</v>
      </c>
      <c r="I2078" s="30"/>
      <c r="J2078" s="18" t="s">
        <v>166</v>
      </c>
      <c r="K2078" s="36" t="s">
        <v>166</v>
      </c>
      <c r="L2078" s="21"/>
    </row>
    <row r="2079" spans="1:12" x14ac:dyDescent="0.3">
      <c r="A2079" s="28" t="s">
        <v>166</v>
      </c>
      <c r="B2079" s="36" t="s">
        <v>166</v>
      </c>
      <c r="C2079" s="36" t="s">
        <v>1767</v>
      </c>
      <c r="D2079" s="30" t="s">
        <v>166</v>
      </c>
      <c r="E2079" s="37" t="s">
        <v>166</v>
      </c>
      <c r="F2079" s="44" t="s">
        <v>166</v>
      </c>
      <c r="G2079" s="33" t="s">
        <v>166</v>
      </c>
      <c r="H2079" s="33" t="s">
        <v>166</v>
      </c>
      <c r="I2079" s="30"/>
      <c r="J2079" s="18" t="s">
        <v>166</v>
      </c>
      <c r="K2079" s="36" t="s">
        <v>166</v>
      </c>
      <c r="L2079" s="21"/>
    </row>
    <row r="2080" spans="1:12" x14ac:dyDescent="0.3">
      <c r="A2080" s="28" t="s">
        <v>166</v>
      </c>
      <c r="B2080" s="36" t="s">
        <v>166</v>
      </c>
      <c r="C2080" s="36" t="s">
        <v>1767</v>
      </c>
      <c r="D2080" s="30" t="s">
        <v>166</v>
      </c>
      <c r="E2080" s="37" t="s">
        <v>166</v>
      </c>
      <c r="F2080" s="44" t="s">
        <v>166</v>
      </c>
      <c r="G2080" s="33" t="s">
        <v>166</v>
      </c>
      <c r="H2080" s="33" t="s">
        <v>166</v>
      </c>
      <c r="I2080" s="30"/>
      <c r="J2080" s="18" t="s">
        <v>166</v>
      </c>
      <c r="K2080" s="36" t="s">
        <v>166</v>
      </c>
      <c r="L2080" s="21"/>
    </row>
    <row r="2081" spans="1:12" x14ac:dyDescent="0.3">
      <c r="A2081" s="28" t="s">
        <v>166</v>
      </c>
      <c r="B2081" s="36" t="s">
        <v>166</v>
      </c>
      <c r="C2081" s="36" t="s">
        <v>1767</v>
      </c>
      <c r="D2081" s="30" t="s">
        <v>166</v>
      </c>
      <c r="E2081" s="37" t="s">
        <v>166</v>
      </c>
      <c r="F2081" s="44" t="s">
        <v>166</v>
      </c>
      <c r="G2081" s="33" t="s">
        <v>166</v>
      </c>
      <c r="H2081" s="33" t="s">
        <v>166</v>
      </c>
      <c r="I2081" s="30"/>
      <c r="J2081" s="18" t="s">
        <v>166</v>
      </c>
      <c r="K2081" s="36" t="s">
        <v>166</v>
      </c>
      <c r="L2081" s="21"/>
    </row>
    <row r="2082" spans="1:12" x14ac:dyDescent="0.3">
      <c r="A2082" s="28" t="s">
        <v>166</v>
      </c>
      <c r="B2082" s="36" t="s">
        <v>166</v>
      </c>
      <c r="C2082" s="36" t="s">
        <v>1767</v>
      </c>
      <c r="D2082" s="30" t="s">
        <v>166</v>
      </c>
      <c r="E2082" s="37" t="s">
        <v>166</v>
      </c>
      <c r="F2082" s="44" t="s">
        <v>166</v>
      </c>
      <c r="G2082" s="33" t="s">
        <v>166</v>
      </c>
      <c r="H2082" s="33" t="s">
        <v>166</v>
      </c>
      <c r="I2082" s="30"/>
      <c r="J2082" s="18" t="s">
        <v>166</v>
      </c>
      <c r="K2082" s="36" t="s">
        <v>166</v>
      </c>
      <c r="L2082" s="21"/>
    </row>
    <row r="2083" spans="1:12" x14ac:dyDescent="0.3">
      <c r="A2083" s="28" t="s">
        <v>166</v>
      </c>
      <c r="B2083" s="36" t="s">
        <v>166</v>
      </c>
      <c r="C2083" s="36" t="s">
        <v>1767</v>
      </c>
      <c r="D2083" s="30" t="s">
        <v>166</v>
      </c>
      <c r="E2083" s="37" t="s">
        <v>166</v>
      </c>
      <c r="F2083" s="44" t="s">
        <v>166</v>
      </c>
      <c r="G2083" s="33" t="s">
        <v>166</v>
      </c>
      <c r="H2083" s="33" t="s">
        <v>166</v>
      </c>
      <c r="I2083" s="30"/>
      <c r="J2083" s="18" t="s">
        <v>166</v>
      </c>
      <c r="K2083" s="36" t="s">
        <v>166</v>
      </c>
      <c r="L2083" s="21"/>
    </row>
    <row r="2084" spans="1:12" x14ac:dyDescent="0.3">
      <c r="A2084" s="28" t="s">
        <v>166</v>
      </c>
      <c r="B2084" s="36" t="s">
        <v>166</v>
      </c>
      <c r="C2084" s="36" t="s">
        <v>1767</v>
      </c>
      <c r="D2084" s="30" t="s">
        <v>166</v>
      </c>
      <c r="E2084" s="37" t="s">
        <v>166</v>
      </c>
      <c r="F2084" s="44" t="s">
        <v>166</v>
      </c>
      <c r="G2084" s="33" t="s">
        <v>166</v>
      </c>
      <c r="H2084" s="33" t="s">
        <v>166</v>
      </c>
      <c r="I2084" s="30"/>
      <c r="J2084" s="18" t="s">
        <v>166</v>
      </c>
      <c r="K2084" s="36" t="s">
        <v>166</v>
      </c>
      <c r="L2084" s="21"/>
    </row>
    <row r="2085" spans="1:12" x14ac:dyDescent="0.3">
      <c r="A2085" s="28" t="s">
        <v>166</v>
      </c>
      <c r="B2085" s="36" t="s">
        <v>166</v>
      </c>
      <c r="C2085" s="36" t="s">
        <v>1767</v>
      </c>
      <c r="D2085" s="30" t="s">
        <v>166</v>
      </c>
      <c r="E2085" s="37" t="s">
        <v>166</v>
      </c>
      <c r="F2085" s="44" t="s">
        <v>166</v>
      </c>
      <c r="G2085" s="33" t="s">
        <v>166</v>
      </c>
      <c r="H2085" s="33" t="s">
        <v>166</v>
      </c>
      <c r="I2085" s="30"/>
      <c r="J2085" s="18" t="s">
        <v>166</v>
      </c>
      <c r="K2085" s="36" t="s">
        <v>166</v>
      </c>
      <c r="L2085" s="21"/>
    </row>
    <row r="2086" spans="1:12" x14ac:dyDescent="0.3">
      <c r="A2086" s="28" t="s">
        <v>166</v>
      </c>
      <c r="B2086" s="36" t="s">
        <v>166</v>
      </c>
      <c r="C2086" s="36" t="s">
        <v>1767</v>
      </c>
      <c r="D2086" s="30" t="s">
        <v>166</v>
      </c>
      <c r="E2086" s="37" t="s">
        <v>166</v>
      </c>
      <c r="F2086" s="44" t="s">
        <v>166</v>
      </c>
      <c r="G2086" s="33" t="s">
        <v>166</v>
      </c>
      <c r="H2086" s="33" t="s">
        <v>166</v>
      </c>
      <c r="I2086" s="30"/>
      <c r="J2086" s="18" t="s">
        <v>166</v>
      </c>
      <c r="K2086" s="36" t="s">
        <v>166</v>
      </c>
      <c r="L2086" s="21"/>
    </row>
    <row r="2087" spans="1:12" x14ac:dyDescent="0.3">
      <c r="A2087" s="28" t="s">
        <v>166</v>
      </c>
      <c r="B2087" s="36" t="s">
        <v>166</v>
      </c>
      <c r="C2087" s="36" t="s">
        <v>1767</v>
      </c>
      <c r="D2087" s="30" t="s">
        <v>166</v>
      </c>
      <c r="E2087" s="37" t="s">
        <v>166</v>
      </c>
      <c r="F2087" s="44" t="s">
        <v>166</v>
      </c>
      <c r="G2087" s="33" t="s">
        <v>166</v>
      </c>
      <c r="H2087" s="33" t="s">
        <v>166</v>
      </c>
      <c r="I2087" s="30"/>
      <c r="J2087" s="18" t="s">
        <v>166</v>
      </c>
      <c r="K2087" s="36" t="s">
        <v>166</v>
      </c>
      <c r="L2087" s="21"/>
    </row>
    <row r="2088" spans="1:12" x14ac:dyDescent="0.3">
      <c r="A2088" s="28" t="s">
        <v>166</v>
      </c>
      <c r="B2088" s="36" t="s">
        <v>166</v>
      </c>
      <c r="C2088" s="36" t="s">
        <v>1767</v>
      </c>
      <c r="D2088" s="30" t="s">
        <v>166</v>
      </c>
      <c r="E2088" s="37" t="s">
        <v>166</v>
      </c>
      <c r="F2088" s="44" t="s">
        <v>166</v>
      </c>
      <c r="G2088" s="33" t="s">
        <v>166</v>
      </c>
      <c r="H2088" s="33" t="s">
        <v>166</v>
      </c>
      <c r="I2088" s="30"/>
      <c r="J2088" s="18" t="s">
        <v>166</v>
      </c>
      <c r="K2088" s="36" t="s">
        <v>166</v>
      </c>
      <c r="L2088" s="21"/>
    </row>
    <row r="2089" spans="1:12" x14ac:dyDescent="0.3">
      <c r="A2089" s="28" t="s">
        <v>166</v>
      </c>
      <c r="B2089" s="36" t="s">
        <v>166</v>
      </c>
      <c r="C2089" s="36" t="s">
        <v>1767</v>
      </c>
      <c r="D2089" s="30" t="s">
        <v>166</v>
      </c>
      <c r="E2089" s="37" t="s">
        <v>166</v>
      </c>
      <c r="F2089" s="44" t="s">
        <v>166</v>
      </c>
      <c r="G2089" s="33" t="s">
        <v>166</v>
      </c>
      <c r="H2089" s="33" t="s">
        <v>166</v>
      </c>
      <c r="I2089" s="30"/>
      <c r="J2089" s="18" t="s">
        <v>166</v>
      </c>
      <c r="K2089" s="36" t="s">
        <v>166</v>
      </c>
      <c r="L2089" s="21"/>
    </row>
    <row r="2090" spans="1:12" x14ac:dyDescent="0.3">
      <c r="A2090" s="28" t="s">
        <v>166</v>
      </c>
      <c r="B2090" s="36" t="s">
        <v>166</v>
      </c>
      <c r="C2090" s="36" t="s">
        <v>1767</v>
      </c>
      <c r="D2090" s="30" t="s">
        <v>166</v>
      </c>
      <c r="E2090" s="37" t="s">
        <v>166</v>
      </c>
      <c r="F2090" s="44" t="s">
        <v>166</v>
      </c>
      <c r="G2090" s="33" t="s">
        <v>166</v>
      </c>
      <c r="H2090" s="33" t="s">
        <v>166</v>
      </c>
      <c r="I2090" s="30"/>
      <c r="J2090" s="18" t="s">
        <v>166</v>
      </c>
      <c r="K2090" s="36" t="s">
        <v>166</v>
      </c>
      <c r="L2090" s="21"/>
    </row>
    <row r="2091" spans="1:12" x14ac:dyDescent="0.3">
      <c r="A2091" s="28" t="s">
        <v>166</v>
      </c>
      <c r="B2091" s="36" t="s">
        <v>166</v>
      </c>
      <c r="C2091" s="36" t="s">
        <v>1767</v>
      </c>
      <c r="D2091" s="30" t="s">
        <v>166</v>
      </c>
      <c r="E2091" s="37" t="s">
        <v>166</v>
      </c>
      <c r="F2091" s="44" t="s">
        <v>166</v>
      </c>
      <c r="G2091" s="33" t="s">
        <v>166</v>
      </c>
      <c r="H2091" s="33" t="s">
        <v>166</v>
      </c>
      <c r="I2091" s="30"/>
      <c r="J2091" s="18" t="s">
        <v>166</v>
      </c>
      <c r="K2091" s="36" t="s">
        <v>166</v>
      </c>
      <c r="L2091" s="21"/>
    </row>
    <row r="2092" spans="1:12" x14ac:dyDescent="0.3">
      <c r="A2092" s="28" t="s">
        <v>166</v>
      </c>
      <c r="B2092" s="36" t="s">
        <v>166</v>
      </c>
      <c r="C2092" s="36" t="s">
        <v>1767</v>
      </c>
      <c r="D2092" s="30" t="s">
        <v>166</v>
      </c>
      <c r="E2092" s="37" t="s">
        <v>166</v>
      </c>
      <c r="F2092" s="44" t="s">
        <v>166</v>
      </c>
      <c r="G2092" s="33" t="s">
        <v>166</v>
      </c>
      <c r="H2092" s="33" t="s">
        <v>166</v>
      </c>
      <c r="I2092" s="30"/>
      <c r="J2092" s="18" t="s">
        <v>166</v>
      </c>
      <c r="K2092" s="36" t="s">
        <v>166</v>
      </c>
      <c r="L2092" s="21"/>
    </row>
    <row r="2093" spans="1:12" x14ac:dyDescent="0.3">
      <c r="A2093" s="28" t="s">
        <v>166</v>
      </c>
      <c r="B2093" s="36" t="s">
        <v>166</v>
      </c>
      <c r="C2093" s="36" t="s">
        <v>1767</v>
      </c>
      <c r="D2093" s="30" t="s">
        <v>166</v>
      </c>
      <c r="E2093" s="37" t="s">
        <v>166</v>
      </c>
      <c r="F2093" s="44" t="s">
        <v>166</v>
      </c>
      <c r="G2093" s="33" t="s">
        <v>166</v>
      </c>
      <c r="H2093" s="33" t="s">
        <v>166</v>
      </c>
      <c r="I2093" s="30"/>
      <c r="J2093" s="18" t="s">
        <v>166</v>
      </c>
      <c r="K2093" s="36" t="s">
        <v>166</v>
      </c>
      <c r="L2093" s="21"/>
    </row>
    <row r="2094" spans="1:12" x14ac:dyDescent="0.3">
      <c r="A2094" s="28" t="s">
        <v>166</v>
      </c>
      <c r="B2094" s="36" t="s">
        <v>166</v>
      </c>
      <c r="C2094" s="36" t="s">
        <v>1767</v>
      </c>
      <c r="D2094" s="30" t="s">
        <v>166</v>
      </c>
      <c r="E2094" s="37" t="s">
        <v>166</v>
      </c>
      <c r="F2094" s="44" t="s">
        <v>166</v>
      </c>
      <c r="G2094" s="33" t="s">
        <v>166</v>
      </c>
      <c r="H2094" s="33" t="s">
        <v>166</v>
      </c>
      <c r="I2094" s="30"/>
      <c r="J2094" s="18" t="s">
        <v>166</v>
      </c>
      <c r="K2094" s="36" t="s">
        <v>166</v>
      </c>
      <c r="L2094" s="21"/>
    </row>
    <row r="2095" spans="1:12" x14ac:dyDescent="0.3">
      <c r="A2095" s="28" t="s">
        <v>166</v>
      </c>
      <c r="B2095" s="36" t="s">
        <v>166</v>
      </c>
      <c r="C2095" s="36" t="s">
        <v>1767</v>
      </c>
      <c r="D2095" s="30" t="s">
        <v>166</v>
      </c>
      <c r="E2095" s="37" t="s">
        <v>166</v>
      </c>
      <c r="F2095" s="44" t="s">
        <v>166</v>
      </c>
      <c r="G2095" s="33" t="s">
        <v>166</v>
      </c>
      <c r="H2095" s="33" t="s">
        <v>166</v>
      </c>
      <c r="I2095" s="30"/>
      <c r="J2095" s="18" t="s">
        <v>166</v>
      </c>
      <c r="K2095" s="36" t="s">
        <v>166</v>
      </c>
      <c r="L2095" s="21"/>
    </row>
    <row r="2096" spans="1:12" x14ac:dyDescent="0.3">
      <c r="A2096" s="28" t="s">
        <v>166</v>
      </c>
      <c r="B2096" s="36" t="s">
        <v>166</v>
      </c>
      <c r="C2096" s="36" t="s">
        <v>1767</v>
      </c>
      <c r="D2096" s="30" t="s">
        <v>166</v>
      </c>
      <c r="E2096" s="37" t="s">
        <v>166</v>
      </c>
      <c r="F2096" s="44" t="s">
        <v>166</v>
      </c>
      <c r="G2096" s="33" t="s">
        <v>166</v>
      </c>
      <c r="H2096" s="33" t="s">
        <v>166</v>
      </c>
      <c r="I2096" s="30"/>
      <c r="J2096" s="18" t="s">
        <v>166</v>
      </c>
      <c r="K2096" s="36" t="s">
        <v>166</v>
      </c>
      <c r="L2096" s="21"/>
    </row>
    <row r="2097" spans="1:12" x14ac:dyDescent="0.3">
      <c r="A2097" s="28" t="s">
        <v>166</v>
      </c>
      <c r="B2097" s="36" t="s">
        <v>166</v>
      </c>
      <c r="C2097" s="36" t="s">
        <v>1767</v>
      </c>
      <c r="D2097" s="30" t="s">
        <v>166</v>
      </c>
      <c r="E2097" s="37" t="s">
        <v>166</v>
      </c>
      <c r="F2097" s="44" t="s">
        <v>166</v>
      </c>
      <c r="G2097" s="33" t="s">
        <v>166</v>
      </c>
      <c r="H2097" s="33" t="s">
        <v>166</v>
      </c>
      <c r="I2097" s="30"/>
      <c r="J2097" s="18" t="s">
        <v>166</v>
      </c>
      <c r="K2097" s="36" t="s">
        <v>166</v>
      </c>
      <c r="L2097" s="21"/>
    </row>
    <row r="2098" spans="1:12" x14ac:dyDescent="0.3">
      <c r="A2098" s="28" t="s">
        <v>166</v>
      </c>
      <c r="B2098" s="36" t="s">
        <v>166</v>
      </c>
      <c r="C2098" s="36" t="s">
        <v>1767</v>
      </c>
      <c r="D2098" s="30" t="s">
        <v>166</v>
      </c>
      <c r="E2098" s="37" t="s">
        <v>166</v>
      </c>
      <c r="F2098" s="44" t="s">
        <v>166</v>
      </c>
      <c r="G2098" s="33" t="s">
        <v>166</v>
      </c>
      <c r="H2098" s="33" t="s">
        <v>166</v>
      </c>
      <c r="I2098" s="30"/>
      <c r="J2098" s="18" t="s">
        <v>166</v>
      </c>
      <c r="K2098" s="36" t="s">
        <v>166</v>
      </c>
      <c r="L2098" s="21"/>
    </row>
    <row r="2099" spans="1:12" x14ac:dyDescent="0.3">
      <c r="A2099" s="28" t="s">
        <v>166</v>
      </c>
      <c r="B2099" s="36" t="s">
        <v>166</v>
      </c>
      <c r="C2099" s="36" t="s">
        <v>1767</v>
      </c>
      <c r="D2099" s="30" t="s">
        <v>166</v>
      </c>
      <c r="E2099" s="37" t="s">
        <v>166</v>
      </c>
      <c r="F2099" s="44" t="s">
        <v>166</v>
      </c>
      <c r="G2099" s="33" t="s">
        <v>166</v>
      </c>
      <c r="H2099" s="33" t="s">
        <v>166</v>
      </c>
      <c r="I2099" s="30"/>
      <c r="J2099" s="18" t="s">
        <v>166</v>
      </c>
      <c r="K2099" s="36" t="s">
        <v>166</v>
      </c>
      <c r="L2099" s="21"/>
    </row>
    <row r="2100" spans="1:12" x14ac:dyDescent="0.3">
      <c r="A2100" s="28" t="s">
        <v>166</v>
      </c>
      <c r="B2100" s="36" t="s">
        <v>166</v>
      </c>
      <c r="C2100" s="36" t="s">
        <v>1767</v>
      </c>
      <c r="D2100" s="30" t="s">
        <v>166</v>
      </c>
      <c r="E2100" s="37" t="s">
        <v>166</v>
      </c>
      <c r="F2100" s="44" t="s">
        <v>166</v>
      </c>
      <c r="G2100" s="33" t="s">
        <v>166</v>
      </c>
      <c r="H2100" s="33" t="s">
        <v>166</v>
      </c>
      <c r="I2100" s="30"/>
      <c r="J2100" s="18" t="s">
        <v>166</v>
      </c>
      <c r="K2100" s="36" t="s">
        <v>166</v>
      </c>
      <c r="L2100" s="21"/>
    </row>
    <row r="2101" spans="1:12" x14ac:dyDescent="0.3">
      <c r="A2101" s="28" t="s">
        <v>166</v>
      </c>
      <c r="B2101" s="36" t="s">
        <v>166</v>
      </c>
      <c r="C2101" s="36" t="s">
        <v>1767</v>
      </c>
      <c r="D2101" s="30" t="s">
        <v>166</v>
      </c>
      <c r="E2101" s="37" t="s">
        <v>166</v>
      </c>
      <c r="F2101" s="44" t="s">
        <v>166</v>
      </c>
      <c r="G2101" s="33" t="s">
        <v>166</v>
      </c>
      <c r="H2101" s="33" t="s">
        <v>166</v>
      </c>
      <c r="I2101" s="30"/>
      <c r="J2101" s="18" t="s">
        <v>166</v>
      </c>
      <c r="K2101" s="36" t="s">
        <v>166</v>
      </c>
      <c r="L2101" s="21"/>
    </row>
    <row r="2102" spans="1:12" x14ac:dyDescent="0.3">
      <c r="A2102" s="28" t="s">
        <v>166</v>
      </c>
      <c r="B2102" s="36" t="s">
        <v>166</v>
      </c>
      <c r="C2102" s="36" t="s">
        <v>1767</v>
      </c>
      <c r="D2102" s="30" t="s">
        <v>166</v>
      </c>
      <c r="E2102" s="37" t="s">
        <v>166</v>
      </c>
      <c r="F2102" s="44" t="s">
        <v>166</v>
      </c>
      <c r="G2102" s="33" t="s">
        <v>166</v>
      </c>
      <c r="H2102" s="33" t="s">
        <v>166</v>
      </c>
      <c r="I2102" s="30"/>
      <c r="J2102" s="18" t="s">
        <v>166</v>
      </c>
      <c r="K2102" s="36" t="s">
        <v>166</v>
      </c>
      <c r="L2102" s="21"/>
    </row>
    <row r="2103" spans="1:12" x14ac:dyDescent="0.3">
      <c r="A2103" s="28" t="s">
        <v>166</v>
      </c>
      <c r="B2103" s="36" t="s">
        <v>166</v>
      </c>
      <c r="C2103" s="36" t="s">
        <v>1767</v>
      </c>
      <c r="D2103" s="30" t="s">
        <v>166</v>
      </c>
      <c r="E2103" s="37" t="s">
        <v>166</v>
      </c>
      <c r="F2103" s="44" t="s">
        <v>166</v>
      </c>
      <c r="G2103" s="33" t="s">
        <v>166</v>
      </c>
      <c r="H2103" s="33" t="s">
        <v>166</v>
      </c>
      <c r="I2103" s="30"/>
      <c r="J2103" s="18" t="s">
        <v>166</v>
      </c>
      <c r="K2103" s="36" t="s">
        <v>166</v>
      </c>
      <c r="L2103" s="21"/>
    </row>
    <row r="2104" spans="1:12" x14ac:dyDescent="0.3">
      <c r="A2104" s="28" t="s">
        <v>166</v>
      </c>
      <c r="B2104" s="36" t="s">
        <v>166</v>
      </c>
      <c r="C2104" s="36" t="s">
        <v>1767</v>
      </c>
      <c r="D2104" s="30" t="s">
        <v>166</v>
      </c>
      <c r="E2104" s="37" t="s">
        <v>166</v>
      </c>
      <c r="F2104" s="44" t="s">
        <v>166</v>
      </c>
      <c r="G2104" s="33" t="s">
        <v>166</v>
      </c>
      <c r="H2104" s="33" t="s">
        <v>166</v>
      </c>
      <c r="I2104" s="30"/>
      <c r="J2104" s="18" t="s">
        <v>166</v>
      </c>
      <c r="K2104" s="36" t="s">
        <v>166</v>
      </c>
      <c r="L2104" s="21"/>
    </row>
    <row r="2105" spans="1:12" x14ac:dyDescent="0.3">
      <c r="A2105" s="28" t="s">
        <v>166</v>
      </c>
      <c r="B2105" s="36" t="s">
        <v>166</v>
      </c>
      <c r="C2105" s="36" t="s">
        <v>1767</v>
      </c>
      <c r="D2105" s="30" t="s">
        <v>166</v>
      </c>
      <c r="E2105" s="37" t="s">
        <v>166</v>
      </c>
      <c r="F2105" s="44" t="s">
        <v>166</v>
      </c>
      <c r="G2105" s="33" t="s">
        <v>166</v>
      </c>
      <c r="H2105" s="33" t="s">
        <v>166</v>
      </c>
      <c r="I2105" s="30"/>
      <c r="J2105" s="18" t="s">
        <v>166</v>
      </c>
      <c r="K2105" s="36" t="s">
        <v>166</v>
      </c>
      <c r="L2105" s="21"/>
    </row>
    <row r="2106" spans="1:12" x14ac:dyDescent="0.3">
      <c r="A2106" s="28" t="s">
        <v>166</v>
      </c>
      <c r="B2106" s="36" t="s">
        <v>166</v>
      </c>
      <c r="C2106" s="36" t="s">
        <v>1767</v>
      </c>
      <c r="D2106" s="30" t="s">
        <v>166</v>
      </c>
      <c r="E2106" s="37" t="s">
        <v>166</v>
      </c>
      <c r="F2106" s="44" t="s">
        <v>166</v>
      </c>
      <c r="G2106" s="33" t="s">
        <v>166</v>
      </c>
      <c r="H2106" s="33" t="s">
        <v>166</v>
      </c>
      <c r="I2106" s="30"/>
      <c r="J2106" s="18" t="s">
        <v>166</v>
      </c>
      <c r="K2106" s="36" t="s">
        <v>166</v>
      </c>
      <c r="L2106" s="21"/>
    </row>
    <row r="2107" spans="1:12" x14ac:dyDescent="0.3">
      <c r="A2107" s="28" t="s">
        <v>166</v>
      </c>
      <c r="B2107" s="36" t="s">
        <v>166</v>
      </c>
      <c r="C2107" s="36" t="s">
        <v>1767</v>
      </c>
      <c r="D2107" s="30" t="s">
        <v>166</v>
      </c>
      <c r="E2107" s="37" t="s">
        <v>166</v>
      </c>
      <c r="F2107" s="44" t="s">
        <v>166</v>
      </c>
      <c r="G2107" s="33" t="s">
        <v>166</v>
      </c>
      <c r="H2107" s="33" t="s">
        <v>166</v>
      </c>
      <c r="I2107" s="30"/>
      <c r="J2107" s="18" t="s">
        <v>166</v>
      </c>
      <c r="K2107" s="36" t="s">
        <v>166</v>
      </c>
      <c r="L2107" s="21"/>
    </row>
    <row r="2108" spans="1:12" x14ac:dyDescent="0.3">
      <c r="A2108" s="28" t="s">
        <v>166</v>
      </c>
      <c r="B2108" s="36" t="s">
        <v>166</v>
      </c>
      <c r="C2108" s="36" t="s">
        <v>1767</v>
      </c>
      <c r="D2108" s="30" t="s">
        <v>166</v>
      </c>
      <c r="E2108" s="37" t="s">
        <v>166</v>
      </c>
      <c r="F2108" s="44" t="s">
        <v>166</v>
      </c>
      <c r="G2108" s="33" t="s">
        <v>166</v>
      </c>
      <c r="H2108" s="33" t="s">
        <v>166</v>
      </c>
      <c r="I2108" s="30"/>
      <c r="J2108" s="18" t="s">
        <v>166</v>
      </c>
      <c r="K2108" s="36" t="s">
        <v>166</v>
      </c>
      <c r="L2108" s="21"/>
    </row>
    <row r="2109" spans="1:12" x14ac:dyDescent="0.3">
      <c r="A2109" s="28" t="s">
        <v>166</v>
      </c>
      <c r="B2109" s="36" t="s">
        <v>166</v>
      </c>
      <c r="C2109" s="36" t="s">
        <v>1767</v>
      </c>
      <c r="D2109" s="30" t="s">
        <v>166</v>
      </c>
      <c r="E2109" s="37" t="s">
        <v>166</v>
      </c>
      <c r="F2109" s="44" t="s">
        <v>166</v>
      </c>
      <c r="G2109" s="33" t="s">
        <v>166</v>
      </c>
      <c r="H2109" s="33" t="s">
        <v>166</v>
      </c>
      <c r="I2109" s="30"/>
      <c r="J2109" s="18" t="s">
        <v>166</v>
      </c>
      <c r="K2109" s="36" t="s">
        <v>166</v>
      </c>
      <c r="L2109" s="21"/>
    </row>
    <row r="2110" spans="1:12" x14ac:dyDescent="0.3">
      <c r="A2110" s="28" t="s">
        <v>166</v>
      </c>
      <c r="B2110" s="36" t="s">
        <v>166</v>
      </c>
      <c r="C2110" s="36" t="s">
        <v>1767</v>
      </c>
      <c r="D2110" s="30" t="s">
        <v>166</v>
      </c>
      <c r="E2110" s="37" t="s">
        <v>166</v>
      </c>
      <c r="F2110" s="44" t="s">
        <v>166</v>
      </c>
      <c r="G2110" s="33" t="s">
        <v>166</v>
      </c>
      <c r="H2110" s="33" t="s">
        <v>166</v>
      </c>
      <c r="I2110" s="30"/>
      <c r="J2110" s="18" t="s">
        <v>166</v>
      </c>
      <c r="K2110" s="36" t="s">
        <v>166</v>
      </c>
      <c r="L2110" s="21"/>
    </row>
    <row r="2111" spans="1:12" x14ac:dyDescent="0.3">
      <c r="A2111" s="28" t="s">
        <v>166</v>
      </c>
      <c r="B2111" s="36" t="s">
        <v>166</v>
      </c>
      <c r="C2111" s="36" t="s">
        <v>1767</v>
      </c>
      <c r="D2111" s="30" t="s">
        <v>166</v>
      </c>
      <c r="E2111" s="37" t="s">
        <v>166</v>
      </c>
      <c r="F2111" s="44" t="s">
        <v>166</v>
      </c>
      <c r="G2111" s="33" t="s">
        <v>166</v>
      </c>
      <c r="H2111" s="33" t="s">
        <v>166</v>
      </c>
      <c r="I2111" s="30"/>
      <c r="J2111" s="18" t="s">
        <v>166</v>
      </c>
      <c r="K2111" s="36" t="s">
        <v>166</v>
      </c>
      <c r="L2111" s="21"/>
    </row>
    <row r="2112" spans="1:12" x14ac:dyDescent="0.3">
      <c r="A2112" s="28" t="s">
        <v>166</v>
      </c>
      <c r="B2112" s="36" t="s">
        <v>166</v>
      </c>
      <c r="C2112" s="36" t="s">
        <v>1767</v>
      </c>
      <c r="D2112" s="30" t="s">
        <v>166</v>
      </c>
      <c r="E2112" s="37" t="s">
        <v>166</v>
      </c>
      <c r="F2112" s="44" t="s">
        <v>166</v>
      </c>
      <c r="G2112" s="33" t="s">
        <v>166</v>
      </c>
      <c r="H2112" s="33" t="s">
        <v>166</v>
      </c>
      <c r="I2112" s="30"/>
      <c r="J2112" s="18" t="s">
        <v>166</v>
      </c>
      <c r="K2112" s="36" t="s">
        <v>166</v>
      </c>
      <c r="L2112" s="21"/>
    </row>
    <row r="2113" spans="1:12" x14ac:dyDescent="0.3">
      <c r="A2113" s="28" t="s">
        <v>166</v>
      </c>
      <c r="B2113" s="36" t="s">
        <v>166</v>
      </c>
      <c r="C2113" s="36" t="s">
        <v>1767</v>
      </c>
      <c r="D2113" s="30" t="s">
        <v>166</v>
      </c>
      <c r="E2113" s="37" t="s">
        <v>166</v>
      </c>
      <c r="F2113" s="44" t="s">
        <v>166</v>
      </c>
      <c r="G2113" s="33" t="s">
        <v>166</v>
      </c>
      <c r="H2113" s="33" t="s">
        <v>166</v>
      </c>
      <c r="I2113" s="30"/>
      <c r="J2113" s="18" t="s">
        <v>166</v>
      </c>
      <c r="K2113" s="36" t="s">
        <v>166</v>
      </c>
      <c r="L2113" s="21"/>
    </row>
    <row r="2114" spans="1:12" x14ac:dyDescent="0.3">
      <c r="A2114" s="28" t="s">
        <v>166</v>
      </c>
      <c r="B2114" s="36" t="s">
        <v>166</v>
      </c>
      <c r="C2114" s="36" t="s">
        <v>1767</v>
      </c>
      <c r="D2114" s="30" t="s">
        <v>166</v>
      </c>
      <c r="E2114" s="37" t="s">
        <v>166</v>
      </c>
      <c r="F2114" s="44" t="s">
        <v>166</v>
      </c>
      <c r="G2114" s="33" t="s">
        <v>166</v>
      </c>
      <c r="H2114" s="33" t="s">
        <v>166</v>
      </c>
      <c r="I2114" s="30"/>
      <c r="J2114" s="18" t="s">
        <v>166</v>
      </c>
      <c r="K2114" s="36" t="s">
        <v>166</v>
      </c>
      <c r="L2114" s="21"/>
    </row>
    <row r="2115" spans="1:12" x14ac:dyDescent="0.3">
      <c r="A2115" s="28" t="s">
        <v>166</v>
      </c>
      <c r="B2115" s="36" t="s">
        <v>166</v>
      </c>
      <c r="C2115" s="36" t="s">
        <v>1767</v>
      </c>
      <c r="D2115" s="30" t="s">
        <v>166</v>
      </c>
      <c r="E2115" s="37" t="s">
        <v>166</v>
      </c>
      <c r="F2115" s="44" t="s">
        <v>166</v>
      </c>
      <c r="G2115" s="33" t="s">
        <v>166</v>
      </c>
      <c r="H2115" s="33" t="s">
        <v>166</v>
      </c>
      <c r="I2115" s="30"/>
      <c r="J2115" s="18" t="s">
        <v>166</v>
      </c>
      <c r="K2115" s="36" t="s">
        <v>166</v>
      </c>
      <c r="L2115" s="21"/>
    </row>
    <row r="2116" spans="1:12" x14ac:dyDescent="0.3">
      <c r="A2116" s="28" t="s">
        <v>166</v>
      </c>
      <c r="B2116" s="36" t="s">
        <v>166</v>
      </c>
      <c r="C2116" s="36" t="s">
        <v>1767</v>
      </c>
      <c r="D2116" s="30" t="s">
        <v>166</v>
      </c>
      <c r="E2116" s="37" t="s">
        <v>166</v>
      </c>
      <c r="F2116" s="44" t="s">
        <v>166</v>
      </c>
      <c r="G2116" s="33" t="s">
        <v>166</v>
      </c>
      <c r="H2116" s="33" t="s">
        <v>166</v>
      </c>
      <c r="I2116" s="30"/>
      <c r="J2116" s="18" t="s">
        <v>166</v>
      </c>
      <c r="K2116" s="36" t="s">
        <v>166</v>
      </c>
      <c r="L2116" s="21"/>
    </row>
    <row r="2117" spans="1:12" x14ac:dyDescent="0.3">
      <c r="A2117" s="28" t="s">
        <v>166</v>
      </c>
      <c r="B2117" s="36" t="s">
        <v>166</v>
      </c>
      <c r="C2117" s="36" t="s">
        <v>1767</v>
      </c>
      <c r="D2117" s="30" t="s">
        <v>166</v>
      </c>
      <c r="E2117" s="37" t="s">
        <v>166</v>
      </c>
      <c r="F2117" s="44" t="s">
        <v>166</v>
      </c>
      <c r="G2117" s="33" t="s">
        <v>166</v>
      </c>
      <c r="H2117" s="33" t="s">
        <v>166</v>
      </c>
      <c r="I2117" s="30"/>
      <c r="J2117" s="18" t="s">
        <v>166</v>
      </c>
      <c r="K2117" s="36" t="s">
        <v>166</v>
      </c>
      <c r="L2117" s="21"/>
    </row>
    <row r="2118" spans="1:12" x14ac:dyDescent="0.3">
      <c r="A2118" s="28" t="s">
        <v>166</v>
      </c>
      <c r="B2118" s="36" t="s">
        <v>166</v>
      </c>
      <c r="C2118" s="36" t="s">
        <v>1767</v>
      </c>
      <c r="D2118" s="30" t="s">
        <v>166</v>
      </c>
      <c r="E2118" s="37" t="s">
        <v>166</v>
      </c>
      <c r="F2118" s="44" t="s">
        <v>166</v>
      </c>
      <c r="G2118" s="33" t="s">
        <v>166</v>
      </c>
      <c r="H2118" s="33" t="s">
        <v>166</v>
      </c>
      <c r="I2118" s="30"/>
      <c r="J2118" s="18" t="s">
        <v>166</v>
      </c>
      <c r="K2118" s="36" t="s">
        <v>166</v>
      </c>
      <c r="L2118" s="21"/>
    </row>
    <row r="2119" spans="1:12" x14ac:dyDescent="0.3">
      <c r="A2119" s="28" t="s">
        <v>166</v>
      </c>
      <c r="B2119" s="36" t="s">
        <v>166</v>
      </c>
      <c r="C2119" s="36" t="s">
        <v>1767</v>
      </c>
      <c r="D2119" s="30" t="s">
        <v>166</v>
      </c>
      <c r="E2119" s="37" t="s">
        <v>166</v>
      </c>
      <c r="F2119" s="44" t="s">
        <v>166</v>
      </c>
      <c r="G2119" s="33" t="s">
        <v>166</v>
      </c>
      <c r="H2119" s="33" t="s">
        <v>166</v>
      </c>
      <c r="I2119" s="30"/>
      <c r="J2119" s="18" t="s">
        <v>166</v>
      </c>
      <c r="K2119" s="36" t="s">
        <v>166</v>
      </c>
      <c r="L2119" s="21"/>
    </row>
    <row r="2120" spans="1:12" x14ac:dyDescent="0.3">
      <c r="A2120" s="28" t="s">
        <v>166</v>
      </c>
      <c r="B2120" s="36" t="s">
        <v>166</v>
      </c>
      <c r="C2120" s="36" t="s">
        <v>1767</v>
      </c>
      <c r="D2120" s="30" t="s">
        <v>166</v>
      </c>
      <c r="E2120" s="37" t="s">
        <v>166</v>
      </c>
      <c r="F2120" s="44" t="s">
        <v>166</v>
      </c>
      <c r="G2120" s="33" t="s">
        <v>166</v>
      </c>
      <c r="H2120" s="33" t="s">
        <v>166</v>
      </c>
      <c r="I2120" s="30"/>
      <c r="J2120" s="18" t="s">
        <v>166</v>
      </c>
      <c r="K2120" s="36" t="s">
        <v>166</v>
      </c>
      <c r="L2120" s="21"/>
    </row>
    <row r="2121" spans="1:12" x14ac:dyDescent="0.3">
      <c r="A2121" s="28" t="s">
        <v>166</v>
      </c>
      <c r="B2121" s="36" t="s">
        <v>166</v>
      </c>
      <c r="C2121" s="36" t="s">
        <v>1767</v>
      </c>
      <c r="D2121" s="30" t="s">
        <v>166</v>
      </c>
      <c r="E2121" s="37" t="s">
        <v>166</v>
      </c>
      <c r="F2121" s="44" t="s">
        <v>166</v>
      </c>
      <c r="G2121" s="33" t="s">
        <v>166</v>
      </c>
      <c r="H2121" s="33" t="s">
        <v>166</v>
      </c>
      <c r="I2121" s="30"/>
      <c r="J2121" s="18" t="s">
        <v>166</v>
      </c>
      <c r="K2121" s="36" t="s">
        <v>166</v>
      </c>
      <c r="L2121" s="21"/>
    </row>
    <row r="2122" spans="1:12" x14ac:dyDescent="0.3">
      <c r="A2122" s="28" t="s">
        <v>166</v>
      </c>
      <c r="B2122" s="36" t="s">
        <v>166</v>
      </c>
      <c r="C2122" s="36" t="s">
        <v>1767</v>
      </c>
      <c r="D2122" s="30" t="s">
        <v>166</v>
      </c>
      <c r="E2122" s="37" t="s">
        <v>166</v>
      </c>
      <c r="F2122" s="44" t="s">
        <v>166</v>
      </c>
      <c r="G2122" s="33" t="s">
        <v>166</v>
      </c>
      <c r="H2122" s="33" t="s">
        <v>166</v>
      </c>
      <c r="I2122" s="30"/>
      <c r="J2122" s="18" t="s">
        <v>166</v>
      </c>
      <c r="K2122" s="36" t="s">
        <v>166</v>
      </c>
      <c r="L2122" s="21"/>
    </row>
    <row r="2123" spans="1:12" x14ac:dyDescent="0.3">
      <c r="A2123" s="28" t="s">
        <v>166</v>
      </c>
      <c r="B2123" s="36" t="s">
        <v>166</v>
      </c>
      <c r="C2123" s="36" t="s">
        <v>1767</v>
      </c>
      <c r="D2123" s="30" t="s">
        <v>166</v>
      </c>
      <c r="E2123" s="37" t="s">
        <v>166</v>
      </c>
      <c r="F2123" s="44" t="s">
        <v>166</v>
      </c>
      <c r="G2123" s="33" t="s">
        <v>166</v>
      </c>
      <c r="H2123" s="33" t="s">
        <v>166</v>
      </c>
      <c r="I2123" s="30"/>
      <c r="J2123" s="18" t="s">
        <v>166</v>
      </c>
      <c r="K2123" s="36" t="s">
        <v>166</v>
      </c>
      <c r="L2123" s="21"/>
    </row>
    <row r="2124" spans="1:12" x14ac:dyDescent="0.3">
      <c r="A2124" s="28" t="s">
        <v>166</v>
      </c>
      <c r="B2124" s="36" t="s">
        <v>166</v>
      </c>
      <c r="C2124" s="36" t="s">
        <v>1767</v>
      </c>
      <c r="D2124" s="30" t="s">
        <v>166</v>
      </c>
      <c r="E2124" s="37" t="s">
        <v>166</v>
      </c>
      <c r="F2124" s="44" t="s">
        <v>166</v>
      </c>
      <c r="G2124" s="33" t="s">
        <v>166</v>
      </c>
      <c r="H2124" s="33" t="s">
        <v>166</v>
      </c>
      <c r="I2124" s="30"/>
      <c r="J2124" s="18" t="s">
        <v>166</v>
      </c>
      <c r="K2124" s="36" t="s">
        <v>166</v>
      </c>
      <c r="L2124" s="21"/>
    </row>
    <row r="2125" spans="1:12" x14ac:dyDescent="0.3">
      <c r="A2125" s="28" t="s">
        <v>166</v>
      </c>
      <c r="B2125" s="36" t="s">
        <v>166</v>
      </c>
      <c r="C2125" s="36" t="s">
        <v>1767</v>
      </c>
      <c r="D2125" s="30" t="s">
        <v>166</v>
      </c>
      <c r="E2125" s="37" t="s">
        <v>166</v>
      </c>
      <c r="F2125" s="44" t="s">
        <v>166</v>
      </c>
      <c r="G2125" s="33" t="s">
        <v>166</v>
      </c>
      <c r="H2125" s="33" t="s">
        <v>166</v>
      </c>
      <c r="I2125" s="30"/>
      <c r="J2125" s="18" t="s">
        <v>166</v>
      </c>
      <c r="K2125" s="36" t="s">
        <v>166</v>
      </c>
      <c r="L2125" s="21"/>
    </row>
    <row r="2126" spans="1:12" x14ac:dyDescent="0.3">
      <c r="A2126" s="28" t="s">
        <v>166</v>
      </c>
      <c r="B2126" s="36" t="s">
        <v>166</v>
      </c>
      <c r="C2126" s="36" t="s">
        <v>1767</v>
      </c>
      <c r="D2126" s="30" t="s">
        <v>166</v>
      </c>
      <c r="E2126" s="37" t="s">
        <v>166</v>
      </c>
      <c r="F2126" s="44" t="s">
        <v>166</v>
      </c>
      <c r="G2126" s="33" t="s">
        <v>166</v>
      </c>
      <c r="H2126" s="33" t="s">
        <v>166</v>
      </c>
      <c r="I2126" s="30"/>
      <c r="J2126" s="18" t="s">
        <v>166</v>
      </c>
      <c r="K2126" s="36" t="s">
        <v>166</v>
      </c>
      <c r="L2126" s="21"/>
    </row>
    <row r="2127" spans="1:12" x14ac:dyDescent="0.3">
      <c r="A2127" s="28" t="s">
        <v>166</v>
      </c>
      <c r="B2127" s="36" t="s">
        <v>166</v>
      </c>
      <c r="C2127" s="36" t="s">
        <v>1767</v>
      </c>
      <c r="D2127" s="30" t="s">
        <v>166</v>
      </c>
      <c r="E2127" s="37" t="s">
        <v>166</v>
      </c>
      <c r="F2127" s="44" t="s">
        <v>166</v>
      </c>
      <c r="G2127" s="33" t="s">
        <v>166</v>
      </c>
      <c r="H2127" s="33" t="s">
        <v>166</v>
      </c>
      <c r="I2127" s="30"/>
      <c r="J2127" s="18" t="s">
        <v>166</v>
      </c>
      <c r="K2127" s="36" t="s">
        <v>166</v>
      </c>
      <c r="L2127" s="21"/>
    </row>
    <row r="2128" spans="1:12" x14ac:dyDescent="0.3">
      <c r="A2128" s="28" t="s">
        <v>166</v>
      </c>
      <c r="B2128" s="36" t="s">
        <v>166</v>
      </c>
      <c r="C2128" s="36" t="s">
        <v>1767</v>
      </c>
      <c r="D2128" s="30" t="s">
        <v>166</v>
      </c>
      <c r="E2128" s="37" t="s">
        <v>166</v>
      </c>
      <c r="F2128" s="44" t="s">
        <v>166</v>
      </c>
      <c r="G2128" s="33" t="s">
        <v>166</v>
      </c>
      <c r="H2128" s="33" t="s">
        <v>166</v>
      </c>
      <c r="I2128" s="30"/>
      <c r="J2128" s="18" t="s">
        <v>166</v>
      </c>
      <c r="K2128" s="36" t="s">
        <v>166</v>
      </c>
      <c r="L2128" s="21"/>
    </row>
    <row r="2129" spans="1:12" x14ac:dyDescent="0.3">
      <c r="A2129" s="28" t="s">
        <v>166</v>
      </c>
      <c r="B2129" s="36" t="s">
        <v>166</v>
      </c>
      <c r="C2129" s="36" t="s">
        <v>1767</v>
      </c>
      <c r="D2129" s="30" t="s">
        <v>166</v>
      </c>
      <c r="E2129" s="37" t="s">
        <v>166</v>
      </c>
      <c r="F2129" s="44" t="s">
        <v>166</v>
      </c>
      <c r="G2129" s="33" t="s">
        <v>166</v>
      </c>
      <c r="H2129" s="33" t="s">
        <v>166</v>
      </c>
      <c r="I2129" s="30"/>
      <c r="J2129" s="18" t="s">
        <v>166</v>
      </c>
      <c r="K2129" s="36" t="s">
        <v>166</v>
      </c>
      <c r="L2129" s="21"/>
    </row>
    <row r="2130" spans="1:12" x14ac:dyDescent="0.3">
      <c r="A2130" s="28" t="s">
        <v>166</v>
      </c>
      <c r="B2130" s="36" t="s">
        <v>166</v>
      </c>
      <c r="C2130" s="36" t="s">
        <v>1767</v>
      </c>
      <c r="D2130" s="30" t="s">
        <v>166</v>
      </c>
      <c r="E2130" s="37" t="s">
        <v>166</v>
      </c>
      <c r="F2130" s="44" t="s">
        <v>166</v>
      </c>
      <c r="G2130" s="33" t="s">
        <v>166</v>
      </c>
      <c r="H2130" s="33" t="s">
        <v>166</v>
      </c>
      <c r="I2130" s="30"/>
      <c r="J2130" s="18" t="s">
        <v>166</v>
      </c>
      <c r="K2130" s="36" t="s">
        <v>166</v>
      </c>
      <c r="L2130" s="21"/>
    </row>
    <row r="2131" spans="1:12" x14ac:dyDescent="0.3">
      <c r="A2131" s="28" t="s">
        <v>166</v>
      </c>
      <c r="B2131" s="36" t="s">
        <v>166</v>
      </c>
      <c r="C2131" s="36" t="s">
        <v>1767</v>
      </c>
      <c r="D2131" s="30" t="s">
        <v>166</v>
      </c>
      <c r="E2131" s="37" t="s">
        <v>166</v>
      </c>
      <c r="F2131" s="44" t="s">
        <v>166</v>
      </c>
      <c r="G2131" s="33" t="s">
        <v>166</v>
      </c>
      <c r="H2131" s="33" t="s">
        <v>166</v>
      </c>
      <c r="I2131" s="30"/>
      <c r="J2131" s="18" t="s">
        <v>166</v>
      </c>
      <c r="K2131" s="36" t="s">
        <v>166</v>
      </c>
      <c r="L2131" s="21"/>
    </row>
    <row r="2132" spans="1:12" x14ac:dyDescent="0.3">
      <c r="A2132" s="28" t="s">
        <v>166</v>
      </c>
      <c r="B2132" s="36" t="s">
        <v>166</v>
      </c>
      <c r="C2132" s="36" t="s">
        <v>1767</v>
      </c>
      <c r="D2132" s="30" t="s">
        <v>166</v>
      </c>
      <c r="E2132" s="37" t="s">
        <v>166</v>
      </c>
      <c r="F2132" s="44" t="s">
        <v>166</v>
      </c>
      <c r="G2132" s="33" t="s">
        <v>166</v>
      </c>
      <c r="H2132" s="33" t="s">
        <v>166</v>
      </c>
      <c r="I2132" s="30"/>
      <c r="J2132" s="18" t="s">
        <v>166</v>
      </c>
      <c r="K2132" s="36" t="s">
        <v>166</v>
      </c>
      <c r="L2132" s="21"/>
    </row>
    <row r="2133" spans="1:12" x14ac:dyDescent="0.3">
      <c r="A2133" s="28" t="s">
        <v>166</v>
      </c>
      <c r="B2133" s="36" t="s">
        <v>166</v>
      </c>
      <c r="C2133" s="36" t="s">
        <v>1767</v>
      </c>
      <c r="D2133" s="30" t="s">
        <v>166</v>
      </c>
      <c r="E2133" s="37" t="s">
        <v>166</v>
      </c>
      <c r="F2133" s="44" t="s">
        <v>166</v>
      </c>
      <c r="G2133" s="33" t="s">
        <v>166</v>
      </c>
      <c r="H2133" s="33" t="s">
        <v>166</v>
      </c>
      <c r="I2133" s="30"/>
      <c r="J2133" s="18" t="s">
        <v>166</v>
      </c>
      <c r="K2133" s="36" t="s">
        <v>166</v>
      </c>
      <c r="L2133" s="21"/>
    </row>
    <row r="2134" spans="1:12" x14ac:dyDescent="0.3">
      <c r="A2134" s="28" t="s">
        <v>166</v>
      </c>
      <c r="B2134" s="36" t="s">
        <v>166</v>
      </c>
      <c r="C2134" s="36" t="s">
        <v>1767</v>
      </c>
      <c r="D2134" s="30" t="s">
        <v>166</v>
      </c>
      <c r="E2134" s="37" t="s">
        <v>166</v>
      </c>
      <c r="F2134" s="44" t="s">
        <v>166</v>
      </c>
      <c r="G2134" s="33" t="s">
        <v>166</v>
      </c>
      <c r="H2134" s="33" t="s">
        <v>166</v>
      </c>
      <c r="I2134" s="30"/>
      <c r="J2134" s="18" t="s">
        <v>166</v>
      </c>
      <c r="K2134" s="36" t="s">
        <v>166</v>
      </c>
      <c r="L2134" s="21"/>
    </row>
    <row r="2135" spans="1:12" x14ac:dyDescent="0.3">
      <c r="A2135" s="28" t="s">
        <v>166</v>
      </c>
      <c r="B2135" s="36" t="s">
        <v>166</v>
      </c>
      <c r="C2135" s="36" t="s">
        <v>1767</v>
      </c>
      <c r="D2135" s="30" t="s">
        <v>166</v>
      </c>
      <c r="E2135" s="37" t="s">
        <v>166</v>
      </c>
      <c r="F2135" s="44" t="s">
        <v>166</v>
      </c>
      <c r="G2135" s="33" t="s">
        <v>166</v>
      </c>
      <c r="H2135" s="33" t="s">
        <v>166</v>
      </c>
      <c r="I2135" s="30"/>
      <c r="J2135" s="18" t="s">
        <v>166</v>
      </c>
      <c r="K2135" s="36" t="s">
        <v>166</v>
      </c>
      <c r="L2135" s="21"/>
    </row>
    <row r="2136" spans="1:12" x14ac:dyDescent="0.3">
      <c r="A2136" s="28" t="s">
        <v>166</v>
      </c>
      <c r="B2136" s="36" t="s">
        <v>166</v>
      </c>
      <c r="C2136" s="36" t="s">
        <v>1767</v>
      </c>
      <c r="D2136" s="30" t="s">
        <v>166</v>
      </c>
      <c r="E2136" s="37" t="s">
        <v>166</v>
      </c>
      <c r="F2136" s="44" t="s">
        <v>166</v>
      </c>
      <c r="G2136" s="33" t="s">
        <v>166</v>
      </c>
      <c r="H2136" s="33" t="s">
        <v>166</v>
      </c>
      <c r="I2136" s="30"/>
      <c r="J2136" s="18" t="s">
        <v>166</v>
      </c>
      <c r="K2136" s="36" t="s">
        <v>166</v>
      </c>
      <c r="L2136" s="21"/>
    </row>
    <row r="2137" spans="1:12" x14ac:dyDescent="0.3">
      <c r="A2137" s="28" t="s">
        <v>166</v>
      </c>
      <c r="B2137" s="36" t="s">
        <v>166</v>
      </c>
      <c r="C2137" s="36" t="s">
        <v>1767</v>
      </c>
      <c r="D2137" s="30" t="s">
        <v>166</v>
      </c>
      <c r="E2137" s="37" t="s">
        <v>166</v>
      </c>
      <c r="F2137" s="44" t="s">
        <v>166</v>
      </c>
      <c r="G2137" s="33" t="s">
        <v>166</v>
      </c>
      <c r="H2137" s="33" t="s">
        <v>166</v>
      </c>
      <c r="I2137" s="30"/>
      <c r="J2137" s="18" t="s">
        <v>166</v>
      </c>
      <c r="K2137" s="36" t="s">
        <v>166</v>
      </c>
      <c r="L2137" s="21"/>
    </row>
    <row r="2138" spans="1:12" x14ac:dyDescent="0.3">
      <c r="A2138" s="28" t="s">
        <v>166</v>
      </c>
      <c r="B2138" s="36" t="s">
        <v>166</v>
      </c>
      <c r="C2138" s="36" t="s">
        <v>1767</v>
      </c>
      <c r="D2138" s="30" t="s">
        <v>166</v>
      </c>
      <c r="E2138" s="37" t="s">
        <v>166</v>
      </c>
      <c r="F2138" s="44" t="s">
        <v>166</v>
      </c>
      <c r="G2138" s="33" t="s">
        <v>166</v>
      </c>
      <c r="H2138" s="33" t="s">
        <v>166</v>
      </c>
      <c r="I2138" s="30"/>
      <c r="J2138" s="18" t="s">
        <v>166</v>
      </c>
      <c r="K2138" s="36" t="s">
        <v>166</v>
      </c>
      <c r="L2138" s="21"/>
    </row>
    <row r="2139" spans="1:12" x14ac:dyDescent="0.3">
      <c r="A2139" s="28" t="s">
        <v>166</v>
      </c>
      <c r="B2139" s="36" t="s">
        <v>166</v>
      </c>
      <c r="C2139" s="36" t="s">
        <v>1767</v>
      </c>
      <c r="D2139" s="30" t="s">
        <v>166</v>
      </c>
      <c r="E2139" s="37" t="s">
        <v>166</v>
      </c>
      <c r="F2139" s="44" t="s">
        <v>166</v>
      </c>
      <c r="G2139" s="33" t="s">
        <v>166</v>
      </c>
      <c r="H2139" s="33" t="s">
        <v>166</v>
      </c>
      <c r="I2139" s="30"/>
      <c r="J2139" s="18" t="s">
        <v>166</v>
      </c>
      <c r="K2139" s="36" t="s">
        <v>166</v>
      </c>
      <c r="L2139" s="21"/>
    </row>
    <row r="2140" spans="1:12" x14ac:dyDescent="0.3">
      <c r="A2140" s="28" t="s">
        <v>166</v>
      </c>
      <c r="B2140" s="36" t="s">
        <v>166</v>
      </c>
      <c r="C2140" s="36" t="s">
        <v>1767</v>
      </c>
      <c r="D2140" s="30" t="s">
        <v>166</v>
      </c>
      <c r="E2140" s="37" t="s">
        <v>166</v>
      </c>
      <c r="F2140" s="44" t="s">
        <v>166</v>
      </c>
      <c r="G2140" s="33" t="s">
        <v>166</v>
      </c>
      <c r="H2140" s="33" t="s">
        <v>166</v>
      </c>
      <c r="I2140" s="30"/>
      <c r="J2140" s="18" t="s">
        <v>166</v>
      </c>
      <c r="K2140" s="36" t="s">
        <v>166</v>
      </c>
      <c r="L2140" s="21"/>
    </row>
    <row r="2141" spans="1:12" x14ac:dyDescent="0.3">
      <c r="A2141" s="28" t="s">
        <v>166</v>
      </c>
      <c r="B2141" s="36" t="s">
        <v>166</v>
      </c>
      <c r="C2141" s="36" t="s">
        <v>1767</v>
      </c>
      <c r="D2141" s="30" t="s">
        <v>166</v>
      </c>
      <c r="E2141" s="37" t="s">
        <v>166</v>
      </c>
      <c r="F2141" s="44" t="s">
        <v>166</v>
      </c>
      <c r="G2141" s="33" t="s">
        <v>166</v>
      </c>
      <c r="H2141" s="33" t="s">
        <v>166</v>
      </c>
      <c r="I2141" s="30"/>
      <c r="J2141" s="18" t="s">
        <v>166</v>
      </c>
      <c r="K2141" s="36" t="s">
        <v>166</v>
      </c>
      <c r="L2141" s="21"/>
    </row>
    <row r="2142" spans="1:12" x14ac:dyDescent="0.3">
      <c r="A2142" s="28" t="s">
        <v>166</v>
      </c>
      <c r="B2142" s="36" t="s">
        <v>166</v>
      </c>
      <c r="C2142" s="36" t="s">
        <v>1767</v>
      </c>
      <c r="D2142" s="30" t="s">
        <v>166</v>
      </c>
      <c r="E2142" s="37" t="s">
        <v>166</v>
      </c>
      <c r="F2142" s="44" t="s">
        <v>166</v>
      </c>
      <c r="G2142" s="33" t="s">
        <v>166</v>
      </c>
      <c r="H2142" s="33" t="s">
        <v>166</v>
      </c>
      <c r="I2142" s="30"/>
      <c r="J2142" s="18" t="s">
        <v>166</v>
      </c>
      <c r="K2142" s="36" t="s">
        <v>166</v>
      </c>
      <c r="L2142" s="21"/>
    </row>
    <row r="2143" spans="1:12" x14ac:dyDescent="0.3">
      <c r="A2143" s="28" t="s">
        <v>166</v>
      </c>
      <c r="B2143" s="36" t="s">
        <v>166</v>
      </c>
      <c r="C2143" s="36" t="s">
        <v>1767</v>
      </c>
      <c r="D2143" s="30" t="s">
        <v>166</v>
      </c>
      <c r="E2143" s="37" t="s">
        <v>166</v>
      </c>
      <c r="F2143" s="44" t="s">
        <v>166</v>
      </c>
      <c r="G2143" s="33" t="s">
        <v>166</v>
      </c>
      <c r="H2143" s="33" t="s">
        <v>166</v>
      </c>
      <c r="I2143" s="30"/>
      <c r="J2143" s="18" t="s">
        <v>166</v>
      </c>
      <c r="K2143" s="36" t="s">
        <v>166</v>
      </c>
      <c r="L2143" s="21"/>
    </row>
    <row r="2144" spans="1:12" x14ac:dyDescent="0.3">
      <c r="A2144" s="28" t="s">
        <v>166</v>
      </c>
      <c r="B2144" s="36" t="s">
        <v>166</v>
      </c>
      <c r="C2144" s="36" t="s">
        <v>1767</v>
      </c>
      <c r="D2144" s="30" t="s">
        <v>166</v>
      </c>
      <c r="E2144" s="37" t="s">
        <v>166</v>
      </c>
      <c r="F2144" s="44" t="s">
        <v>166</v>
      </c>
      <c r="G2144" s="33" t="s">
        <v>166</v>
      </c>
      <c r="H2144" s="33" t="s">
        <v>166</v>
      </c>
      <c r="I2144" s="30"/>
      <c r="J2144" s="18" t="s">
        <v>166</v>
      </c>
      <c r="K2144" s="36" t="s">
        <v>166</v>
      </c>
      <c r="L2144" s="21"/>
    </row>
    <row r="2145" spans="1:12" x14ac:dyDescent="0.3">
      <c r="A2145" s="28" t="s">
        <v>166</v>
      </c>
      <c r="B2145" s="36" t="s">
        <v>166</v>
      </c>
      <c r="C2145" s="36" t="s">
        <v>1767</v>
      </c>
      <c r="D2145" s="30" t="s">
        <v>166</v>
      </c>
      <c r="E2145" s="37" t="s">
        <v>166</v>
      </c>
      <c r="F2145" s="44" t="s">
        <v>166</v>
      </c>
      <c r="G2145" s="33" t="s">
        <v>166</v>
      </c>
      <c r="H2145" s="33" t="s">
        <v>166</v>
      </c>
      <c r="I2145" s="30"/>
      <c r="J2145" s="18" t="s">
        <v>166</v>
      </c>
      <c r="K2145" s="36" t="s">
        <v>166</v>
      </c>
      <c r="L2145" s="21"/>
    </row>
    <row r="2146" spans="1:12" x14ac:dyDescent="0.3">
      <c r="A2146" s="28" t="s">
        <v>166</v>
      </c>
      <c r="B2146" s="36" t="s">
        <v>166</v>
      </c>
      <c r="C2146" s="36" t="s">
        <v>1767</v>
      </c>
      <c r="D2146" s="30" t="s">
        <v>166</v>
      </c>
      <c r="E2146" s="37" t="s">
        <v>166</v>
      </c>
      <c r="F2146" s="44" t="s">
        <v>166</v>
      </c>
      <c r="G2146" s="33" t="s">
        <v>166</v>
      </c>
      <c r="H2146" s="33" t="s">
        <v>166</v>
      </c>
      <c r="I2146" s="30"/>
      <c r="J2146" s="18" t="s">
        <v>166</v>
      </c>
      <c r="K2146" s="36" t="s">
        <v>166</v>
      </c>
      <c r="L2146" s="21"/>
    </row>
    <row r="2147" spans="1:12" x14ac:dyDescent="0.3">
      <c r="A2147" s="28" t="s">
        <v>166</v>
      </c>
      <c r="B2147" s="36" t="s">
        <v>166</v>
      </c>
      <c r="C2147" s="36" t="s">
        <v>1767</v>
      </c>
      <c r="D2147" s="30" t="s">
        <v>166</v>
      </c>
      <c r="E2147" s="37" t="s">
        <v>166</v>
      </c>
      <c r="F2147" s="44" t="s">
        <v>166</v>
      </c>
      <c r="G2147" s="33" t="s">
        <v>166</v>
      </c>
      <c r="H2147" s="33" t="s">
        <v>166</v>
      </c>
      <c r="I2147" s="30"/>
      <c r="J2147" s="18" t="s">
        <v>166</v>
      </c>
      <c r="K2147" s="36" t="s">
        <v>166</v>
      </c>
      <c r="L2147" s="21"/>
    </row>
    <row r="2148" spans="1:12" x14ac:dyDescent="0.3">
      <c r="A2148" s="28" t="s">
        <v>166</v>
      </c>
      <c r="B2148" s="36" t="s">
        <v>166</v>
      </c>
      <c r="C2148" s="36" t="s">
        <v>1767</v>
      </c>
      <c r="D2148" s="30" t="s">
        <v>166</v>
      </c>
      <c r="E2148" s="37" t="s">
        <v>166</v>
      </c>
      <c r="F2148" s="44" t="s">
        <v>166</v>
      </c>
      <c r="G2148" s="33" t="s">
        <v>166</v>
      </c>
      <c r="H2148" s="33" t="s">
        <v>166</v>
      </c>
      <c r="I2148" s="30"/>
      <c r="J2148" s="18" t="s">
        <v>166</v>
      </c>
      <c r="K2148" s="36" t="s">
        <v>166</v>
      </c>
      <c r="L2148" s="21"/>
    </row>
    <row r="2149" spans="1:12" x14ac:dyDescent="0.3">
      <c r="A2149" s="28" t="s">
        <v>166</v>
      </c>
      <c r="B2149" s="36" t="s">
        <v>166</v>
      </c>
      <c r="C2149" s="36" t="s">
        <v>1767</v>
      </c>
      <c r="D2149" s="30" t="s">
        <v>166</v>
      </c>
      <c r="E2149" s="37" t="s">
        <v>166</v>
      </c>
      <c r="F2149" s="44" t="s">
        <v>166</v>
      </c>
      <c r="G2149" s="33" t="s">
        <v>166</v>
      </c>
      <c r="H2149" s="33" t="s">
        <v>166</v>
      </c>
      <c r="I2149" s="30"/>
      <c r="J2149" s="18" t="s">
        <v>166</v>
      </c>
      <c r="K2149" s="36" t="s">
        <v>166</v>
      </c>
      <c r="L2149" s="21"/>
    </row>
    <row r="2150" spans="1:12" x14ac:dyDescent="0.3">
      <c r="A2150" s="28" t="s">
        <v>166</v>
      </c>
      <c r="B2150" s="36" t="s">
        <v>166</v>
      </c>
      <c r="C2150" s="36" t="s">
        <v>1767</v>
      </c>
      <c r="D2150" s="30" t="s">
        <v>166</v>
      </c>
      <c r="E2150" s="37" t="s">
        <v>166</v>
      </c>
      <c r="F2150" s="44" t="s">
        <v>166</v>
      </c>
      <c r="G2150" s="33" t="s">
        <v>166</v>
      </c>
      <c r="H2150" s="33" t="s">
        <v>166</v>
      </c>
      <c r="I2150" s="30"/>
      <c r="J2150" s="18" t="s">
        <v>166</v>
      </c>
      <c r="K2150" s="36" t="s">
        <v>166</v>
      </c>
      <c r="L2150" s="21"/>
    </row>
    <row r="2151" spans="1:12" x14ac:dyDescent="0.3">
      <c r="A2151" s="28" t="s">
        <v>166</v>
      </c>
      <c r="B2151" s="36" t="s">
        <v>166</v>
      </c>
      <c r="C2151" s="36" t="s">
        <v>1767</v>
      </c>
      <c r="D2151" s="30" t="s">
        <v>166</v>
      </c>
      <c r="E2151" s="37" t="s">
        <v>166</v>
      </c>
      <c r="F2151" s="44" t="s">
        <v>166</v>
      </c>
      <c r="G2151" s="33" t="s">
        <v>166</v>
      </c>
      <c r="H2151" s="33" t="s">
        <v>166</v>
      </c>
      <c r="I2151" s="30"/>
      <c r="J2151" s="18" t="s">
        <v>166</v>
      </c>
      <c r="K2151" s="36" t="s">
        <v>166</v>
      </c>
      <c r="L2151" s="21"/>
    </row>
    <row r="2152" spans="1:12" x14ac:dyDescent="0.3">
      <c r="A2152" s="28" t="s">
        <v>166</v>
      </c>
      <c r="B2152" s="36" t="s">
        <v>166</v>
      </c>
      <c r="C2152" s="36" t="s">
        <v>1767</v>
      </c>
      <c r="D2152" s="30" t="s">
        <v>166</v>
      </c>
      <c r="E2152" s="37" t="s">
        <v>166</v>
      </c>
      <c r="F2152" s="44" t="s">
        <v>166</v>
      </c>
      <c r="G2152" s="33" t="s">
        <v>166</v>
      </c>
      <c r="H2152" s="33" t="s">
        <v>166</v>
      </c>
      <c r="I2152" s="30"/>
      <c r="J2152" s="18" t="s">
        <v>166</v>
      </c>
      <c r="K2152" s="36" t="s">
        <v>166</v>
      </c>
      <c r="L2152" s="21"/>
    </row>
    <row r="2153" spans="1:12" x14ac:dyDescent="0.3">
      <c r="A2153" s="28" t="s">
        <v>166</v>
      </c>
      <c r="B2153" s="36" t="s">
        <v>166</v>
      </c>
      <c r="C2153" s="36" t="s">
        <v>1767</v>
      </c>
      <c r="D2153" s="30" t="s">
        <v>166</v>
      </c>
      <c r="E2153" s="37" t="s">
        <v>166</v>
      </c>
      <c r="F2153" s="44" t="s">
        <v>166</v>
      </c>
      <c r="G2153" s="33" t="s">
        <v>166</v>
      </c>
      <c r="H2153" s="33" t="s">
        <v>166</v>
      </c>
      <c r="I2153" s="30"/>
      <c r="J2153" s="18" t="s">
        <v>166</v>
      </c>
      <c r="K2153" s="36" t="s">
        <v>166</v>
      </c>
      <c r="L2153" s="21"/>
    </row>
    <row r="2154" spans="1:12" x14ac:dyDescent="0.3">
      <c r="A2154" s="28" t="s">
        <v>166</v>
      </c>
      <c r="B2154" s="36" t="s">
        <v>166</v>
      </c>
      <c r="C2154" s="36" t="s">
        <v>1767</v>
      </c>
      <c r="D2154" s="30" t="s">
        <v>166</v>
      </c>
      <c r="E2154" s="37" t="s">
        <v>166</v>
      </c>
      <c r="F2154" s="44" t="s">
        <v>166</v>
      </c>
      <c r="G2154" s="33" t="s">
        <v>166</v>
      </c>
      <c r="H2154" s="33" t="s">
        <v>166</v>
      </c>
      <c r="I2154" s="30"/>
      <c r="J2154" s="18" t="s">
        <v>166</v>
      </c>
      <c r="K2154" s="36" t="s">
        <v>166</v>
      </c>
      <c r="L2154" s="21"/>
    </row>
    <row r="2155" spans="1:12" x14ac:dyDescent="0.3">
      <c r="A2155" s="28" t="s">
        <v>166</v>
      </c>
      <c r="B2155" s="36" t="s">
        <v>166</v>
      </c>
      <c r="C2155" s="36" t="s">
        <v>1767</v>
      </c>
      <c r="D2155" s="30" t="s">
        <v>166</v>
      </c>
      <c r="E2155" s="37" t="s">
        <v>166</v>
      </c>
      <c r="F2155" s="44" t="s">
        <v>166</v>
      </c>
      <c r="G2155" s="33" t="s">
        <v>166</v>
      </c>
      <c r="H2155" s="33" t="s">
        <v>166</v>
      </c>
      <c r="I2155" s="30"/>
      <c r="J2155" s="18" t="s">
        <v>166</v>
      </c>
      <c r="K2155" s="36" t="s">
        <v>166</v>
      </c>
      <c r="L2155" s="21"/>
    </row>
    <row r="2156" spans="1:12" x14ac:dyDescent="0.3">
      <c r="A2156" s="28" t="s">
        <v>166</v>
      </c>
      <c r="B2156" s="36" t="s">
        <v>166</v>
      </c>
      <c r="C2156" s="36" t="s">
        <v>1767</v>
      </c>
      <c r="D2156" s="30" t="s">
        <v>166</v>
      </c>
      <c r="E2156" s="37" t="s">
        <v>166</v>
      </c>
      <c r="F2156" s="44" t="s">
        <v>166</v>
      </c>
      <c r="G2156" s="33" t="s">
        <v>166</v>
      </c>
      <c r="H2156" s="33" t="s">
        <v>166</v>
      </c>
      <c r="I2156" s="30"/>
      <c r="J2156" s="18" t="s">
        <v>166</v>
      </c>
      <c r="K2156" s="36" t="s">
        <v>166</v>
      </c>
      <c r="L2156" s="21"/>
    </row>
    <row r="2157" spans="1:12" x14ac:dyDescent="0.3">
      <c r="A2157" s="28" t="s">
        <v>166</v>
      </c>
      <c r="B2157" s="36" t="s">
        <v>166</v>
      </c>
      <c r="C2157" s="36" t="s">
        <v>1767</v>
      </c>
      <c r="D2157" s="30" t="s">
        <v>166</v>
      </c>
      <c r="E2157" s="37" t="s">
        <v>166</v>
      </c>
      <c r="F2157" s="44" t="s">
        <v>166</v>
      </c>
      <c r="G2157" s="33" t="s">
        <v>166</v>
      </c>
      <c r="H2157" s="33" t="s">
        <v>166</v>
      </c>
      <c r="I2157" s="30"/>
      <c r="J2157" s="18" t="s">
        <v>166</v>
      </c>
      <c r="K2157" s="36" t="s">
        <v>166</v>
      </c>
      <c r="L2157" s="21"/>
    </row>
    <row r="2158" spans="1:12" x14ac:dyDescent="0.3">
      <c r="A2158" s="28" t="s">
        <v>166</v>
      </c>
      <c r="B2158" s="36" t="s">
        <v>166</v>
      </c>
      <c r="C2158" s="36" t="s">
        <v>1767</v>
      </c>
      <c r="D2158" s="30" t="s">
        <v>166</v>
      </c>
      <c r="E2158" s="37" t="s">
        <v>166</v>
      </c>
      <c r="F2158" s="44" t="s">
        <v>166</v>
      </c>
      <c r="G2158" s="33" t="s">
        <v>166</v>
      </c>
      <c r="H2158" s="33" t="s">
        <v>166</v>
      </c>
      <c r="I2158" s="30"/>
      <c r="J2158" s="18" t="s">
        <v>166</v>
      </c>
      <c r="K2158" s="36" t="s">
        <v>166</v>
      </c>
      <c r="L2158" s="21"/>
    </row>
    <row r="2159" spans="1:12" x14ac:dyDescent="0.3">
      <c r="A2159" s="28" t="s">
        <v>166</v>
      </c>
      <c r="B2159" s="36" t="s">
        <v>166</v>
      </c>
      <c r="C2159" s="36" t="s">
        <v>1767</v>
      </c>
      <c r="D2159" s="30" t="s">
        <v>166</v>
      </c>
      <c r="E2159" s="37" t="s">
        <v>166</v>
      </c>
      <c r="F2159" s="44" t="s">
        <v>166</v>
      </c>
      <c r="G2159" s="33" t="s">
        <v>166</v>
      </c>
      <c r="H2159" s="33" t="s">
        <v>166</v>
      </c>
      <c r="I2159" s="30"/>
      <c r="J2159" s="18" t="s">
        <v>166</v>
      </c>
      <c r="K2159" s="36" t="s">
        <v>166</v>
      </c>
      <c r="L2159" s="21"/>
    </row>
    <row r="2160" spans="1:12" x14ac:dyDescent="0.3">
      <c r="A2160" s="28" t="s">
        <v>166</v>
      </c>
      <c r="B2160" s="36" t="s">
        <v>166</v>
      </c>
      <c r="C2160" s="36" t="s">
        <v>1767</v>
      </c>
      <c r="D2160" s="30" t="s">
        <v>166</v>
      </c>
      <c r="E2160" s="37" t="s">
        <v>166</v>
      </c>
      <c r="F2160" s="44" t="s">
        <v>166</v>
      </c>
      <c r="G2160" s="33" t="s">
        <v>166</v>
      </c>
      <c r="H2160" s="33" t="s">
        <v>166</v>
      </c>
      <c r="I2160" s="30"/>
      <c r="J2160" s="18" t="s">
        <v>166</v>
      </c>
      <c r="K2160" s="36" t="s">
        <v>166</v>
      </c>
      <c r="L2160" s="21"/>
    </row>
    <row r="2161" spans="1:12" x14ac:dyDescent="0.3">
      <c r="A2161" s="28" t="s">
        <v>166</v>
      </c>
      <c r="B2161" s="36" t="s">
        <v>166</v>
      </c>
      <c r="C2161" s="36" t="s">
        <v>1767</v>
      </c>
      <c r="D2161" s="30" t="s">
        <v>166</v>
      </c>
      <c r="E2161" s="37" t="s">
        <v>166</v>
      </c>
      <c r="F2161" s="44" t="s">
        <v>166</v>
      </c>
      <c r="G2161" s="33" t="s">
        <v>166</v>
      </c>
      <c r="H2161" s="33" t="s">
        <v>166</v>
      </c>
      <c r="I2161" s="30"/>
      <c r="J2161" s="18" t="s">
        <v>166</v>
      </c>
      <c r="K2161" s="36" t="s">
        <v>166</v>
      </c>
      <c r="L2161" s="21"/>
    </row>
    <row r="2162" spans="1:12" x14ac:dyDescent="0.3">
      <c r="A2162" s="28" t="s">
        <v>166</v>
      </c>
      <c r="B2162" s="36" t="s">
        <v>166</v>
      </c>
      <c r="C2162" s="36" t="s">
        <v>1767</v>
      </c>
      <c r="D2162" s="30" t="s">
        <v>166</v>
      </c>
      <c r="E2162" s="37" t="s">
        <v>166</v>
      </c>
      <c r="F2162" s="44" t="s">
        <v>166</v>
      </c>
      <c r="G2162" s="33" t="s">
        <v>166</v>
      </c>
      <c r="H2162" s="33" t="s">
        <v>166</v>
      </c>
      <c r="I2162" s="30"/>
      <c r="J2162" s="18" t="s">
        <v>166</v>
      </c>
      <c r="K2162" s="36" t="s">
        <v>166</v>
      </c>
      <c r="L2162" s="21"/>
    </row>
    <row r="2163" spans="1:12" x14ac:dyDescent="0.3">
      <c r="A2163" s="28" t="s">
        <v>166</v>
      </c>
      <c r="B2163" s="36" t="s">
        <v>166</v>
      </c>
      <c r="C2163" s="36" t="s">
        <v>1767</v>
      </c>
      <c r="D2163" s="30" t="s">
        <v>166</v>
      </c>
      <c r="E2163" s="37" t="s">
        <v>166</v>
      </c>
      <c r="F2163" s="44" t="s">
        <v>166</v>
      </c>
      <c r="G2163" s="33" t="s">
        <v>166</v>
      </c>
      <c r="H2163" s="33" t="s">
        <v>166</v>
      </c>
      <c r="I2163" s="30"/>
      <c r="J2163" s="18" t="s">
        <v>166</v>
      </c>
      <c r="K2163" s="36" t="s">
        <v>166</v>
      </c>
      <c r="L2163" s="21"/>
    </row>
    <row r="2164" spans="1:12" x14ac:dyDescent="0.3">
      <c r="A2164" s="28" t="s">
        <v>166</v>
      </c>
      <c r="B2164" s="36" t="s">
        <v>166</v>
      </c>
      <c r="C2164" s="36" t="s">
        <v>1767</v>
      </c>
      <c r="D2164" s="30" t="s">
        <v>166</v>
      </c>
      <c r="E2164" s="37" t="s">
        <v>166</v>
      </c>
      <c r="F2164" s="44" t="s">
        <v>166</v>
      </c>
      <c r="G2164" s="33" t="s">
        <v>166</v>
      </c>
      <c r="H2164" s="33" t="s">
        <v>166</v>
      </c>
      <c r="I2164" s="30"/>
      <c r="J2164" s="18" t="s">
        <v>166</v>
      </c>
      <c r="K2164" s="36" t="s">
        <v>166</v>
      </c>
      <c r="L2164" s="21"/>
    </row>
    <row r="2165" spans="1:12" x14ac:dyDescent="0.3">
      <c r="A2165" s="28" t="s">
        <v>166</v>
      </c>
      <c r="B2165" s="36" t="s">
        <v>166</v>
      </c>
      <c r="C2165" s="36" t="s">
        <v>1767</v>
      </c>
      <c r="D2165" s="30" t="s">
        <v>166</v>
      </c>
      <c r="E2165" s="37" t="s">
        <v>166</v>
      </c>
      <c r="F2165" s="44" t="s">
        <v>166</v>
      </c>
      <c r="G2165" s="33" t="s">
        <v>166</v>
      </c>
      <c r="H2165" s="33" t="s">
        <v>166</v>
      </c>
      <c r="I2165" s="30"/>
      <c r="J2165" s="18" t="s">
        <v>166</v>
      </c>
      <c r="K2165" s="36" t="s">
        <v>166</v>
      </c>
      <c r="L2165" s="21"/>
    </row>
    <row r="2166" spans="1:12" x14ac:dyDescent="0.3">
      <c r="A2166" s="28" t="s">
        <v>166</v>
      </c>
      <c r="B2166" s="36" t="s">
        <v>166</v>
      </c>
      <c r="C2166" s="36" t="s">
        <v>1767</v>
      </c>
      <c r="D2166" s="30" t="s">
        <v>166</v>
      </c>
      <c r="E2166" s="37" t="s">
        <v>166</v>
      </c>
      <c r="F2166" s="44" t="s">
        <v>166</v>
      </c>
      <c r="G2166" s="33" t="s">
        <v>166</v>
      </c>
      <c r="H2166" s="33" t="s">
        <v>166</v>
      </c>
      <c r="I2166" s="30"/>
      <c r="J2166" s="18" t="s">
        <v>166</v>
      </c>
      <c r="K2166" s="36" t="s">
        <v>166</v>
      </c>
      <c r="L2166" s="21"/>
    </row>
    <row r="2167" spans="1:12" x14ac:dyDescent="0.3">
      <c r="A2167" s="28" t="s">
        <v>166</v>
      </c>
      <c r="B2167" s="36" t="s">
        <v>166</v>
      </c>
      <c r="C2167" s="36" t="s">
        <v>1767</v>
      </c>
      <c r="D2167" s="30" t="s">
        <v>166</v>
      </c>
      <c r="E2167" s="37" t="s">
        <v>166</v>
      </c>
      <c r="F2167" s="44" t="s">
        <v>166</v>
      </c>
      <c r="G2167" s="33" t="s">
        <v>166</v>
      </c>
      <c r="H2167" s="33" t="s">
        <v>166</v>
      </c>
      <c r="I2167" s="30"/>
      <c r="J2167" s="18" t="s">
        <v>166</v>
      </c>
      <c r="K2167" s="36" t="s">
        <v>166</v>
      </c>
      <c r="L2167" s="21"/>
    </row>
    <row r="2168" spans="1:12" x14ac:dyDescent="0.3">
      <c r="A2168" s="28" t="s">
        <v>166</v>
      </c>
      <c r="B2168" s="36" t="s">
        <v>166</v>
      </c>
      <c r="C2168" s="36" t="s">
        <v>1767</v>
      </c>
      <c r="D2168" s="30" t="s">
        <v>166</v>
      </c>
      <c r="E2168" s="37" t="s">
        <v>166</v>
      </c>
      <c r="F2168" s="44" t="s">
        <v>166</v>
      </c>
      <c r="G2168" s="33" t="s">
        <v>166</v>
      </c>
      <c r="H2168" s="33" t="s">
        <v>166</v>
      </c>
      <c r="I2168" s="30"/>
      <c r="J2168" s="18" t="s">
        <v>166</v>
      </c>
      <c r="K2168" s="36" t="s">
        <v>166</v>
      </c>
      <c r="L2168" s="21"/>
    </row>
    <row r="2169" spans="1:12" x14ac:dyDescent="0.3">
      <c r="A2169" s="28" t="s">
        <v>166</v>
      </c>
      <c r="B2169" s="36" t="s">
        <v>166</v>
      </c>
      <c r="C2169" s="36" t="s">
        <v>1767</v>
      </c>
      <c r="D2169" s="30" t="s">
        <v>166</v>
      </c>
      <c r="E2169" s="37" t="s">
        <v>166</v>
      </c>
      <c r="F2169" s="44" t="s">
        <v>166</v>
      </c>
      <c r="G2169" s="33" t="s">
        <v>166</v>
      </c>
      <c r="H2169" s="33" t="s">
        <v>166</v>
      </c>
      <c r="I2169" s="30"/>
      <c r="J2169" s="18" t="s">
        <v>166</v>
      </c>
      <c r="K2169" s="36" t="s">
        <v>166</v>
      </c>
      <c r="L2169" s="21"/>
    </row>
    <row r="2170" spans="1:12" x14ac:dyDescent="0.3">
      <c r="A2170" s="28" t="s">
        <v>166</v>
      </c>
      <c r="B2170" s="36" t="s">
        <v>166</v>
      </c>
      <c r="C2170" s="36" t="s">
        <v>1767</v>
      </c>
      <c r="D2170" s="30" t="s">
        <v>166</v>
      </c>
      <c r="E2170" s="37" t="s">
        <v>166</v>
      </c>
      <c r="F2170" s="44" t="s">
        <v>166</v>
      </c>
      <c r="G2170" s="33" t="s">
        <v>166</v>
      </c>
      <c r="H2170" s="33" t="s">
        <v>166</v>
      </c>
      <c r="I2170" s="30"/>
      <c r="J2170" s="18" t="s">
        <v>166</v>
      </c>
      <c r="K2170" s="36" t="s">
        <v>166</v>
      </c>
      <c r="L2170" s="21"/>
    </row>
    <row r="2171" spans="1:12" x14ac:dyDescent="0.3">
      <c r="A2171" s="28" t="s">
        <v>166</v>
      </c>
      <c r="B2171" s="36" t="s">
        <v>166</v>
      </c>
      <c r="C2171" s="36" t="s">
        <v>1767</v>
      </c>
      <c r="D2171" s="30" t="s">
        <v>166</v>
      </c>
      <c r="E2171" s="37" t="s">
        <v>166</v>
      </c>
      <c r="F2171" s="44" t="s">
        <v>166</v>
      </c>
      <c r="G2171" s="33" t="s">
        <v>166</v>
      </c>
      <c r="H2171" s="33" t="s">
        <v>166</v>
      </c>
      <c r="I2171" s="30"/>
      <c r="J2171" s="18" t="s">
        <v>166</v>
      </c>
      <c r="K2171" s="36" t="s">
        <v>166</v>
      </c>
      <c r="L2171" s="21"/>
    </row>
    <row r="2172" spans="1:12" x14ac:dyDescent="0.3">
      <c r="A2172" s="28" t="s">
        <v>166</v>
      </c>
      <c r="B2172" s="36" t="s">
        <v>166</v>
      </c>
      <c r="C2172" s="36" t="s">
        <v>1767</v>
      </c>
      <c r="D2172" s="30" t="s">
        <v>166</v>
      </c>
      <c r="E2172" s="37" t="s">
        <v>166</v>
      </c>
      <c r="F2172" s="44" t="s">
        <v>166</v>
      </c>
      <c r="G2172" s="33" t="s">
        <v>166</v>
      </c>
      <c r="H2172" s="33" t="s">
        <v>166</v>
      </c>
      <c r="I2172" s="30"/>
      <c r="J2172" s="18" t="s">
        <v>166</v>
      </c>
      <c r="K2172" s="36" t="s">
        <v>166</v>
      </c>
      <c r="L2172" s="21"/>
    </row>
    <row r="2173" spans="1:12" x14ac:dyDescent="0.3">
      <c r="A2173" s="28" t="s">
        <v>166</v>
      </c>
      <c r="B2173" s="36" t="s">
        <v>166</v>
      </c>
      <c r="C2173" s="36" t="s">
        <v>1767</v>
      </c>
      <c r="D2173" s="30" t="s">
        <v>166</v>
      </c>
      <c r="E2173" s="37" t="s">
        <v>166</v>
      </c>
      <c r="F2173" s="44" t="s">
        <v>166</v>
      </c>
      <c r="G2173" s="33" t="s">
        <v>166</v>
      </c>
      <c r="H2173" s="33" t="s">
        <v>166</v>
      </c>
      <c r="I2173" s="30"/>
      <c r="J2173" s="18" t="s">
        <v>166</v>
      </c>
      <c r="K2173" s="36" t="s">
        <v>166</v>
      </c>
      <c r="L2173" s="21"/>
    </row>
    <row r="2174" spans="1:12" x14ac:dyDescent="0.3">
      <c r="A2174" s="28" t="s">
        <v>166</v>
      </c>
      <c r="B2174" s="36" t="s">
        <v>166</v>
      </c>
      <c r="C2174" s="36" t="s">
        <v>1767</v>
      </c>
      <c r="D2174" s="30" t="s">
        <v>166</v>
      </c>
      <c r="E2174" s="37" t="s">
        <v>166</v>
      </c>
      <c r="F2174" s="44" t="s">
        <v>166</v>
      </c>
      <c r="G2174" s="33" t="s">
        <v>166</v>
      </c>
      <c r="H2174" s="33" t="s">
        <v>166</v>
      </c>
      <c r="I2174" s="30"/>
      <c r="J2174" s="18" t="s">
        <v>166</v>
      </c>
      <c r="K2174" s="36" t="s">
        <v>166</v>
      </c>
      <c r="L2174" s="21"/>
    </row>
    <row r="2175" spans="1:12" x14ac:dyDescent="0.3">
      <c r="A2175" s="28" t="s">
        <v>166</v>
      </c>
      <c r="B2175" s="36" t="s">
        <v>166</v>
      </c>
      <c r="C2175" s="36" t="s">
        <v>1767</v>
      </c>
      <c r="D2175" s="30" t="s">
        <v>166</v>
      </c>
      <c r="E2175" s="37" t="s">
        <v>166</v>
      </c>
      <c r="F2175" s="44" t="s">
        <v>166</v>
      </c>
      <c r="G2175" s="33" t="s">
        <v>166</v>
      </c>
      <c r="H2175" s="33" t="s">
        <v>166</v>
      </c>
      <c r="I2175" s="30"/>
      <c r="J2175" s="18" t="s">
        <v>166</v>
      </c>
      <c r="K2175" s="36" t="s">
        <v>166</v>
      </c>
      <c r="L2175" s="21"/>
    </row>
    <row r="2176" spans="1:12" x14ac:dyDescent="0.3">
      <c r="A2176" s="28" t="s">
        <v>166</v>
      </c>
      <c r="B2176" s="36" t="s">
        <v>166</v>
      </c>
      <c r="C2176" s="36" t="s">
        <v>1767</v>
      </c>
      <c r="D2176" s="30" t="s">
        <v>166</v>
      </c>
      <c r="E2176" s="37" t="s">
        <v>166</v>
      </c>
      <c r="F2176" s="44" t="s">
        <v>166</v>
      </c>
      <c r="G2176" s="33" t="s">
        <v>166</v>
      </c>
      <c r="H2176" s="33" t="s">
        <v>166</v>
      </c>
      <c r="I2176" s="30"/>
      <c r="J2176" s="18" t="s">
        <v>166</v>
      </c>
      <c r="K2176" s="36" t="s">
        <v>166</v>
      </c>
      <c r="L2176" s="21"/>
    </row>
    <row r="2177" spans="1:12" x14ac:dyDescent="0.3">
      <c r="A2177" s="28" t="s">
        <v>166</v>
      </c>
      <c r="B2177" s="36" t="s">
        <v>166</v>
      </c>
      <c r="C2177" s="36" t="s">
        <v>1767</v>
      </c>
      <c r="D2177" s="30" t="s">
        <v>166</v>
      </c>
      <c r="E2177" s="37" t="s">
        <v>166</v>
      </c>
      <c r="F2177" s="44" t="s">
        <v>166</v>
      </c>
      <c r="G2177" s="33" t="s">
        <v>166</v>
      </c>
      <c r="H2177" s="33" t="s">
        <v>166</v>
      </c>
      <c r="I2177" s="30"/>
      <c r="J2177" s="18" t="s">
        <v>166</v>
      </c>
      <c r="K2177" s="36" t="s">
        <v>166</v>
      </c>
      <c r="L2177" s="21"/>
    </row>
    <row r="2178" spans="1:12" x14ac:dyDescent="0.3">
      <c r="A2178" s="28" t="s">
        <v>166</v>
      </c>
      <c r="B2178" s="36" t="s">
        <v>166</v>
      </c>
      <c r="C2178" s="36" t="s">
        <v>1767</v>
      </c>
      <c r="D2178" s="30" t="s">
        <v>166</v>
      </c>
      <c r="E2178" s="37" t="s">
        <v>166</v>
      </c>
      <c r="F2178" s="44" t="s">
        <v>166</v>
      </c>
      <c r="G2178" s="33" t="s">
        <v>166</v>
      </c>
      <c r="H2178" s="33" t="s">
        <v>166</v>
      </c>
      <c r="I2178" s="30"/>
      <c r="J2178" s="18" t="s">
        <v>166</v>
      </c>
      <c r="K2178" s="36" t="s">
        <v>166</v>
      </c>
      <c r="L2178" s="21"/>
    </row>
    <row r="2179" spans="1:12" x14ac:dyDescent="0.3">
      <c r="A2179" s="28" t="s">
        <v>166</v>
      </c>
      <c r="B2179" s="36" t="s">
        <v>166</v>
      </c>
      <c r="C2179" s="36" t="s">
        <v>1767</v>
      </c>
      <c r="D2179" s="30" t="s">
        <v>166</v>
      </c>
      <c r="E2179" s="37" t="s">
        <v>166</v>
      </c>
      <c r="F2179" s="44" t="s">
        <v>166</v>
      </c>
      <c r="G2179" s="33" t="s">
        <v>166</v>
      </c>
      <c r="H2179" s="33" t="s">
        <v>166</v>
      </c>
      <c r="I2179" s="30"/>
      <c r="J2179" s="18" t="s">
        <v>166</v>
      </c>
      <c r="K2179" s="36" t="s">
        <v>166</v>
      </c>
      <c r="L2179" s="21"/>
    </row>
    <row r="2180" spans="1:12" x14ac:dyDescent="0.3">
      <c r="A2180" s="28" t="s">
        <v>166</v>
      </c>
      <c r="B2180" s="36" t="s">
        <v>166</v>
      </c>
      <c r="C2180" s="36" t="s">
        <v>1767</v>
      </c>
      <c r="D2180" s="30" t="s">
        <v>166</v>
      </c>
      <c r="E2180" s="37" t="s">
        <v>166</v>
      </c>
      <c r="F2180" s="44" t="s">
        <v>166</v>
      </c>
      <c r="G2180" s="33" t="s">
        <v>166</v>
      </c>
      <c r="H2180" s="33" t="s">
        <v>166</v>
      </c>
      <c r="I2180" s="30"/>
      <c r="J2180" s="18" t="s">
        <v>166</v>
      </c>
      <c r="K2180" s="36" t="s">
        <v>166</v>
      </c>
      <c r="L2180" s="21"/>
    </row>
    <row r="2181" spans="1:12" x14ac:dyDescent="0.3">
      <c r="A2181" s="28" t="s">
        <v>166</v>
      </c>
      <c r="B2181" s="36" t="s">
        <v>166</v>
      </c>
      <c r="C2181" s="36" t="s">
        <v>1767</v>
      </c>
      <c r="D2181" s="30" t="s">
        <v>166</v>
      </c>
      <c r="E2181" s="37" t="s">
        <v>166</v>
      </c>
      <c r="F2181" s="44" t="s">
        <v>166</v>
      </c>
      <c r="G2181" s="33" t="s">
        <v>166</v>
      </c>
      <c r="H2181" s="33" t="s">
        <v>166</v>
      </c>
      <c r="I2181" s="30"/>
      <c r="J2181" s="18" t="s">
        <v>166</v>
      </c>
      <c r="K2181" s="36" t="s">
        <v>166</v>
      </c>
      <c r="L2181" s="21"/>
    </row>
    <row r="2182" spans="1:12" x14ac:dyDescent="0.3">
      <c r="A2182" s="28" t="s">
        <v>166</v>
      </c>
      <c r="B2182" s="36" t="s">
        <v>166</v>
      </c>
      <c r="C2182" s="36" t="s">
        <v>1767</v>
      </c>
      <c r="D2182" s="30" t="s">
        <v>166</v>
      </c>
      <c r="E2182" s="37" t="s">
        <v>166</v>
      </c>
      <c r="F2182" s="44" t="s">
        <v>166</v>
      </c>
      <c r="G2182" s="33" t="s">
        <v>166</v>
      </c>
      <c r="H2182" s="33" t="s">
        <v>166</v>
      </c>
      <c r="I2182" s="30"/>
      <c r="J2182" s="18" t="s">
        <v>166</v>
      </c>
      <c r="K2182" s="36" t="s">
        <v>166</v>
      </c>
      <c r="L2182" s="21"/>
    </row>
    <row r="2183" spans="1:12" x14ac:dyDescent="0.3">
      <c r="A2183" s="28" t="s">
        <v>166</v>
      </c>
      <c r="B2183" s="36" t="s">
        <v>166</v>
      </c>
      <c r="C2183" s="36" t="s">
        <v>1767</v>
      </c>
      <c r="D2183" s="30" t="s">
        <v>166</v>
      </c>
      <c r="E2183" s="37" t="s">
        <v>166</v>
      </c>
      <c r="F2183" s="44" t="s">
        <v>166</v>
      </c>
      <c r="G2183" s="33" t="s">
        <v>166</v>
      </c>
      <c r="H2183" s="33" t="s">
        <v>166</v>
      </c>
      <c r="I2183" s="30"/>
      <c r="J2183" s="18" t="s">
        <v>166</v>
      </c>
      <c r="K2183" s="36" t="s">
        <v>166</v>
      </c>
      <c r="L2183" s="21"/>
    </row>
    <row r="2184" spans="1:12" x14ac:dyDescent="0.3">
      <c r="A2184" s="28" t="s">
        <v>166</v>
      </c>
      <c r="B2184" s="36" t="s">
        <v>166</v>
      </c>
      <c r="C2184" s="36" t="s">
        <v>1767</v>
      </c>
      <c r="D2184" s="30" t="s">
        <v>166</v>
      </c>
      <c r="E2184" s="37" t="s">
        <v>166</v>
      </c>
      <c r="F2184" s="44" t="s">
        <v>166</v>
      </c>
      <c r="G2184" s="33" t="s">
        <v>166</v>
      </c>
      <c r="H2184" s="33" t="s">
        <v>166</v>
      </c>
      <c r="I2184" s="30"/>
      <c r="J2184" s="18" t="s">
        <v>166</v>
      </c>
      <c r="K2184" s="36" t="s">
        <v>166</v>
      </c>
      <c r="L2184" s="21"/>
    </row>
    <row r="2185" spans="1:12" x14ac:dyDescent="0.3">
      <c r="A2185" s="28" t="s">
        <v>166</v>
      </c>
      <c r="B2185" s="36" t="s">
        <v>166</v>
      </c>
      <c r="C2185" s="36" t="s">
        <v>1767</v>
      </c>
      <c r="D2185" s="30" t="s">
        <v>166</v>
      </c>
      <c r="E2185" s="37" t="s">
        <v>166</v>
      </c>
      <c r="F2185" s="44" t="s">
        <v>166</v>
      </c>
      <c r="G2185" s="33" t="s">
        <v>166</v>
      </c>
      <c r="H2185" s="33" t="s">
        <v>166</v>
      </c>
      <c r="I2185" s="30"/>
      <c r="J2185" s="18" t="s">
        <v>166</v>
      </c>
      <c r="K2185" s="36" t="s">
        <v>166</v>
      </c>
      <c r="L2185" s="21"/>
    </row>
    <row r="2186" spans="1:12" x14ac:dyDescent="0.3">
      <c r="A2186" s="28" t="s">
        <v>166</v>
      </c>
      <c r="B2186" s="36" t="s">
        <v>166</v>
      </c>
      <c r="C2186" s="36" t="s">
        <v>1767</v>
      </c>
      <c r="D2186" s="30" t="s">
        <v>166</v>
      </c>
      <c r="E2186" s="37" t="s">
        <v>166</v>
      </c>
      <c r="F2186" s="44" t="s">
        <v>166</v>
      </c>
      <c r="G2186" s="33" t="s">
        <v>166</v>
      </c>
      <c r="H2186" s="33" t="s">
        <v>166</v>
      </c>
      <c r="I2186" s="30"/>
      <c r="J2186" s="18" t="s">
        <v>166</v>
      </c>
      <c r="K2186" s="36" t="s">
        <v>166</v>
      </c>
      <c r="L2186" s="21"/>
    </row>
    <row r="2187" spans="1:12" x14ac:dyDescent="0.3">
      <c r="A2187" s="28" t="s">
        <v>166</v>
      </c>
      <c r="B2187" s="36" t="s">
        <v>166</v>
      </c>
      <c r="C2187" s="36" t="s">
        <v>1767</v>
      </c>
      <c r="D2187" s="30" t="s">
        <v>166</v>
      </c>
      <c r="E2187" s="37" t="s">
        <v>166</v>
      </c>
      <c r="F2187" s="44" t="s">
        <v>166</v>
      </c>
      <c r="G2187" s="33" t="s">
        <v>166</v>
      </c>
      <c r="H2187" s="33" t="s">
        <v>166</v>
      </c>
      <c r="I2187" s="30"/>
      <c r="J2187" s="18" t="s">
        <v>166</v>
      </c>
      <c r="K2187" s="36" t="s">
        <v>166</v>
      </c>
      <c r="L2187" s="21"/>
    </row>
    <row r="2188" spans="1:12" x14ac:dyDescent="0.3">
      <c r="A2188" s="28" t="s">
        <v>166</v>
      </c>
      <c r="B2188" s="36" t="s">
        <v>166</v>
      </c>
      <c r="C2188" s="36" t="s">
        <v>1767</v>
      </c>
      <c r="D2188" s="30" t="s">
        <v>166</v>
      </c>
      <c r="E2188" s="37" t="s">
        <v>166</v>
      </c>
      <c r="F2188" s="44" t="s">
        <v>166</v>
      </c>
      <c r="G2188" s="33" t="s">
        <v>166</v>
      </c>
      <c r="H2188" s="33" t="s">
        <v>166</v>
      </c>
      <c r="I2188" s="30"/>
      <c r="J2188" s="18" t="s">
        <v>166</v>
      </c>
      <c r="K2188" s="36" t="s">
        <v>166</v>
      </c>
      <c r="L2188" s="21"/>
    </row>
    <row r="2189" spans="1:12" x14ac:dyDescent="0.3">
      <c r="A2189" s="28" t="s">
        <v>166</v>
      </c>
      <c r="B2189" s="36" t="s">
        <v>166</v>
      </c>
      <c r="C2189" s="36" t="s">
        <v>1767</v>
      </c>
      <c r="D2189" s="30" t="s">
        <v>166</v>
      </c>
      <c r="E2189" s="37" t="s">
        <v>166</v>
      </c>
      <c r="F2189" s="44" t="s">
        <v>166</v>
      </c>
      <c r="G2189" s="33" t="s">
        <v>166</v>
      </c>
      <c r="H2189" s="33" t="s">
        <v>166</v>
      </c>
      <c r="I2189" s="30"/>
      <c r="J2189" s="18" t="s">
        <v>166</v>
      </c>
      <c r="K2189" s="36" t="s">
        <v>166</v>
      </c>
      <c r="L2189" s="21"/>
    </row>
    <row r="2190" spans="1:12" x14ac:dyDescent="0.3">
      <c r="A2190" s="28" t="s">
        <v>166</v>
      </c>
      <c r="B2190" s="36" t="s">
        <v>166</v>
      </c>
      <c r="C2190" s="36" t="s">
        <v>1767</v>
      </c>
      <c r="D2190" s="30" t="s">
        <v>166</v>
      </c>
      <c r="E2190" s="37" t="s">
        <v>166</v>
      </c>
      <c r="F2190" s="44" t="s">
        <v>166</v>
      </c>
      <c r="G2190" s="33" t="s">
        <v>166</v>
      </c>
      <c r="H2190" s="33" t="s">
        <v>166</v>
      </c>
      <c r="I2190" s="30"/>
      <c r="J2190" s="18" t="s">
        <v>166</v>
      </c>
      <c r="K2190" s="36" t="s">
        <v>166</v>
      </c>
      <c r="L2190" s="21"/>
    </row>
    <row r="2191" spans="1:12" x14ac:dyDescent="0.3">
      <c r="A2191" s="28" t="s">
        <v>166</v>
      </c>
      <c r="B2191" s="36" t="s">
        <v>166</v>
      </c>
      <c r="C2191" s="36" t="s">
        <v>1767</v>
      </c>
      <c r="D2191" s="30" t="s">
        <v>166</v>
      </c>
      <c r="E2191" s="37" t="s">
        <v>166</v>
      </c>
      <c r="F2191" s="44" t="s">
        <v>166</v>
      </c>
      <c r="G2191" s="33" t="s">
        <v>166</v>
      </c>
      <c r="H2191" s="33" t="s">
        <v>166</v>
      </c>
      <c r="I2191" s="30"/>
      <c r="J2191" s="18" t="s">
        <v>166</v>
      </c>
      <c r="K2191" s="36" t="s">
        <v>166</v>
      </c>
      <c r="L2191" s="21"/>
    </row>
    <row r="2192" spans="1:12" x14ac:dyDescent="0.3">
      <c r="A2192" s="28" t="s">
        <v>166</v>
      </c>
      <c r="B2192" s="36" t="s">
        <v>166</v>
      </c>
      <c r="C2192" s="36" t="s">
        <v>1767</v>
      </c>
      <c r="D2192" s="30" t="s">
        <v>166</v>
      </c>
      <c r="E2192" s="37" t="s">
        <v>166</v>
      </c>
      <c r="F2192" s="44" t="s">
        <v>166</v>
      </c>
      <c r="G2192" s="33" t="s">
        <v>166</v>
      </c>
      <c r="H2192" s="33" t="s">
        <v>166</v>
      </c>
      <c r="I2192" s="30"/>
      <c r="J2192" s="18" t="s">
        <v>166</v>
      </c>
      <c r="K2192" s="36" t="s">
        <v>166</v>
      </c>
      <c r="L2192" s="21"/>
    </row>
    <row r="2193" spans="1:12" x14ac:dyDescent="0.3">
      <c r="A2193" s="28" t="s">
        <v>166</v>
      </c>
      <c r="B2193" s="36" t="s">
        <v>166</v>
      </c>
      <c r="C2193" s="36" t="s">
        <v>1767</v>
      </c>
      <c r="D2193" s="30" t="s">
        <v>166</v>
      </c>
      <c r="E2193" s="37" t="s">
        <v>166</v>
      </c>
      <c r="F2193" s="44" t="s">
        <v>166</v>
      </c>
      <c r="G2193" s="33" t="s">
        <v>166</v>
      </c>
      <c r="H2193" s="33" t="s">
        <v>166</v>
      </c>
      <c r="I2193" s="30"/>
      <c r="J2193" s="18" t="s">
        <v>166</v>
      </c>
      <c r="K2193" s="36" t="s">
        <v>166</v>
      </c>
      <c r="L2193" s="21"/>
    </row>
    <row r="2194" spans="1:12" x14ac:dyDescent="0.3">
      <c r="A2194" s="28" t="s">
        <v>166</v>
      </c>
      <c r="B2194" s="36" t="s">
        <v>166</v>
      </c>
      <c r="C2194" s="36" t="s">
        <v>1767</v>
      </c>
      <c r="D2194" s="30" t="s">
        <v>166</v>
      </c>
      <c r="E2194" s="37" t="s">
        <v>166</v>
      </c>
      <c r="F2194" s="44" t="s">
        <v>166</v>
      </c>
      <c r="G2194" s="33" t="s">
        <v>166</v>
      </c>
      <c r="H2194" s="33" t="s">
        <v>166</v>
      </c>
      <c r="I2194" s="30"/>
      <c r="J2194" s="18" t="s">
        <v>166</v>
      </c>
      <c r="K2194" s="36" t="s">
        <v>166</v>
      </c>
      <c r="L2194" s="21"/>
    </row>
    <row r="2195" spans="1:12" x14ac:dyDescent="0.3">
      <c r="A2195" s="28" t="s">
        <v>166</v>
      </c>
      <c r="B2195" s="36" t="s">
        <v>166</v>
      </c>
      <c r="C2195" s="36" t="s">
        <v>1767</v>
      </c>
      <c r="D2195" s="30" t="s">
        <v>166</v>
      </c>
      <c r="E2195" s="37" t="s">
        <v>166</v>
      </c>
      <c r="F2195" s="44" t="s">
        <v>166</v>
      </c>
      <c r="G2195" s="33" t="s">
        <v>166</v>
      </c>
      <c r="H2195" s="33" t="s">
        <v>166</v>
      </c>
      <c r="I2195" s="30"/>
      <c r="J2195" s="18" t="s">
        <v>166</v>
      </c>
      <c r="K2195" s="36" t="s">
        <v>166</v>
      </c>
      <c r="L2195" s="21"/>
    </row>
    <row r="2196" spans="1:12" x14ac:dyDescent="0.3">
      <c r="A2196" s="28" t="s">
        <v>166</v>
      </c>
      <c r="B2196" s="36" t="s">
        <v>166</v>
      </c>
      <c r="C2196" s="36" t="s">
        <v>1767</v>
      </c>
      <c r="D2196" s="30" t="s">
        <v>166</v>
      </c>
      <c r="E2196" s="37" t="s">
        <v>166</v>
      </c>
      <c r="F2196" s="44" t="s">
        <v>166</v>
      </c>
      <c r="G2196" s="33" t="s">
        <v>166</v>
      </c>
      <c r="H2196" s="33" t="s">
        <v>166</v>
      </c>
      <c r="I2196" s="30"/>
      <c r="J2196" s="18" t="s">
        <v>166</v>
      </c>
      <c r="K2196" s="36" t="s">
        <v>166</v>
      </c>
      <c r="L2196" s="21"/>
    </row>
    <row r="2197" spans="1:12" x14ac:dyDescent="0.3">
      <c r="A2197" s="28" t="s">
        <v>166</v>
      </c>
      <c r="B2197" s="36" t="s">
        <v>166</v>
      </c>
      <c r="C2197" s="36" t="s">
        <v>1767</v>
      </c>
      <c r="D2197" s="30" t="s">
        <v>166</v>
      </c>
      <c r="E2197" s="37" t="s">
        <v>166</v>
      </c>
      <c r="F2197" s="44" t="s">
        <v>166</v>
      </c>
      <c r="G2197" s="33" t="s">
        <v>166</v>
      </c>
      <c r="H2197" s="33" t="s">
        <v>166</v>
      </c>
      <c r="I2197" s="30"/>
      <c r="J2197" s="18" t="s">
        <v>166</v>
      </c>
      <c r="K2197" s="36" t="s">
        <v>166</v>
      </c>
      <c r="L2197" s="21"/>
    </row>
    <row r="2198" spans="1:12" x14ac:dyDescent="0.3">
      <c r="A2198" s="28" t="s">
        <v>166</v>
      </c>
      <c r="B2198" s="36" t="s">
        <v>166</v>
      </c>
      <c r="C2198" s="36" t="s">
        <v>1767</v>
      </c>
      <c r="D2198" s="30" t="s">
        <v>166</v>
      </c>
      <c r="E2198" s="37" t="s">
        <v>166</v>
      </c>
      <c r="F2198" s="44" t="s">
        <v>166</v>
      </c>
      <c r="G2198" s="33" t="s">
        <v>166</v>
      </c>
      <c r="H2198" s="33" t="s">
        <v>166</v>
      </c>
      <c r="I2198" s="30"/>
      <c r="J2198" s="18" t="s">
        <v>166</v>
      </c>
      <c r="K2198" s="36" t="s">
        <v>166</v>
      </c>
      <c r="L2198" s="21"/>
    </row>
    <row r="2199" spans="1:12" x14ac:dyDescent="0.3">
      <c r="A2199" s="28" t="s">
        <v>166</v>
      </c>
      <c r="B2199" s="36" t="s">
        <v>166</v>
      </c>
      <c r="C2199" s="36" t="s">
        <v>1767</v>
      </c>
      <c r="D2199" s="30" t="s">
        <v>166</v>
      </c>
      <c r="E2199" s="37" t="s">
        <v>166</v>
      </c>
      <c r="F2199" s="44" t="s">
        <v>166</v>
      </c>
      <c r="G2199" s="33" t="s">
        <v>166</v>
      </c>
      <c r="H2199" s="33" t="s">
        <v>166</v>
      </c>
      <c r="I2199" s="30"/>
      <c r="J2199" s="18" t="s">
        <v>166</v>
      </c>
      <c r="K2199" s="36" t="s">
        <v>166</v>
      </c>
      <c r="L2199" s="21"/>
    </row>
    <row r="2200" spans="1:12" x14ac:dyDescent="0.3">
      <c r="A2200" s="28" t="s">
        <v>166</v>
      </c>
      <c r="B2200" s="36" t="s">
        <v>166</v>
      </c>
      <c r="C2200" s="36" t="s">
        <v>1767</v>
      </c>
      <c r="D2200" s="30" t="s">
        <v>166</v>
      </c>
      <c r="E2200" s="37" t="s">
        <v>166</v>
      </c>
      <c r="F2200" s="44" t="s">
        <v>166</v>
      </c>
      <c r="G2200" s="33" t="s">
        <v>166</v>
      </c>
      <c r="H2200" s="33" t="s">
        <v>166</v>
      </c>
      <c r="I2200" s="30"/>
      <c r="J2200" s="18" t="s">
        <v>166</v>
      </c>
      <c r="K2200" s="36" t="s">
        <v>166</v>
      </c>
      <c r="L2200" s="21"/>
    </row>
    <row r="2201" spans="1:12" x14ac:dyDescent="0.3">
      <c r="A2201" s="28" t="s">
        <v>166</v>
      </c>
      <c r="B2201" s="36" t="s">
        <v>166</v>
      </c>
      <c r="C2201" s="36" t="s">
        <v>1767</v>
      </c>
      <c r="D2201" s="30" t="s">
        <v>166</v>
      </c>
      <c r="E2201" s="37" t="s">
        <v>166</v>
      </c>
      <c r="F2201" s="44" t="s">
        <v>166</v>
      </c>
      <c r="G2201" s="33" t="s">
        <v>166</v>
      </c>
      <c r="H2201" s="33" t="s">
        <v>166</v>
      </c>
      <c r="I2201" s="30"/>
      <c r="J2201" s="18" t="s">
        <v>166</v>
      </c>
      <c r="K2201" s="36" t="s">
        <v>166</v>
      </c>
      <c r="L2201" s="21"/>
    </row>
    <row r="2202" spans="1:12" x14ac:dyDescent="0.3">
      <c r="A2202" s="28" t="s">
        <v>166</v>
      </c>
      <c r="B2202" s="36" t="s">
        <v>166</v>
      </c>
      <c r="C2202" s="36" t="s">
        <v>1767</v>
      </c>
      <c r="D2202" s="30" t="s">
        <v>166</v>
      </c>
      <c r="E2202" s="37" t="s">
        <v>166</v>
      </c>
      <c r="F2202" s="44" t="s">
        <v>166</v>
      </c>
      <c r="G2202" s="33" t="s">
        <v>166</v>
      </c>
      <c r="H2202" s="33" t="s">
        <v>166</v>
      </c>
      <c r="I2202" s="30"/>
      <c r="J2202" s="18" t="s">
        <v>166</v>
      </c>
      <c r="K2202" s="36" t="s">
        <v>166</v>
      </c>
      <c r="L2202" s="21"/>
    </row>
    <row r="2203" spans="1:12" x14ac:dyDescent="0.3">
      <c r="A2203" s="28" t="s">
        <v>166</v>
      </c>
      <c r="B2203" s="36" t="s">
        <v>166</v>
      </c>
      <c r="C2203" s="36" t="s">
        <v>1767</v>
      </c>
      <c r="D2203" s="30" t="s">
        <v>166</v>
      </c>
      <c r="E2203" s="37" t="s">
        <v>166</v>
      </c>
      <c r="F2203" s="44" t="s">
        <v>166</v>
      </c>
      <c r="G2203" s="33" t="s">
        <v>166</v>
      </c>
      <c r="H2203" s="33" t="s">
        <v>166</v>
      </c>
      <c r="I2203" s="30"/>
      <c r="J2203" s="18" t="s">
        <v>166</v>
      </c>
      <c r="K2203" s="36" t="s">
        <v>166</v>
      </c>
      <c r="L2203" s="21"/>
    </row>
    <row r="2204" spans="1:12" x14ac:dyDescent="0.3">
      <c r="A2204" s="28" t="s">
        <v>166</v>
      </c>
      <c r="B2204" s="36" t="s">
        <v>166</v>
      </c>
      <c r="C2204" s="36" t="s">
        <v>1767</v>
      </c>
      <c r="D2204" s="30" t="s">
        <v>166</v>
      </c>
      <c r="E2204" s="37" t="s">
        <v>166</v>
      </c>
      <c r="F2204" s="44" t="s">
        <v>166</v>
      </c>
      <c r="G2204" s="33" t="s">
        <v>166</v>
      </c>
      <c r="H2204" s="33" t="s">
        <v>166</v>
      </c>
      <c r="I2204" s="30"/>
      <c r="J2204" s="18" t="s">
        <v>166</v>
      </c>
      <c r="K2204" s="36" t="s">
        <v>166</v>
      </c>
      <c r="L2204" s="21"/>
    </row>
    <row r="2205" spans="1:12" x14ac:dyDescent="0.3">
      <c r="A2205" s="28" t="s">
        <v>166</v>
      </c>
      <c r="B2205" s="36" t="s">
        <v>166</v>
      </c>
      <c r="C2205" s="36" t="s">
        <v>1767</v>
      </c>
      <c r="D2205" s="30" t="s">
        <v>166</v>
      </c>
      <c r="E2205" s="37" t="s">
        <v>166</v>
      </c>
      <c r="F2205" s="44" t="s">
        <v>166</v>
      </c>
      <c r="G2205" s="33" t="s">
        <v>166</v>
      </c>
      <c r="H2205" s="33" t="s">
        <v>166</v>
      </c>
      <c r="I2205" s="30"/>
      <c r="J2205" s="18" t="s">
        <v>166</v>
      </c>
      <c r="K2205" s="36" t="s">
        <v>166</v>
      </c>
      <c r="L2205" s="21"/>
    </row>
    <row r="2206" spans="1:12" x14ac:dyDescent="0.3">
      <c r="A2206" s="28" t="s">
        <v>166</v>
      </c>
      <c r="B2206" s="36" t="s">
        <v>166</v>
      </c>
      <c r="C2206" s="36" t="s">
        <v>1767</v>
      </c>
      <c r="D2206" s="30" t="s">
        <v>166</v>
      </c>
      <c r="E2206" s="37" t="s">
        <v>166</v>
      </c>
      <c r="F2206" s="44" t="s">
        <v>166</v>
      </c>
      <c r="G2206" s="33" t="s">
        <v>166</v>
      </c>
      <c r="H2206" s="33" t="s">
        <v>166</v>
      </c>
      <c r="I2206" s="30"/>
      <c r="J2206" s="18" t="s">
        <v>166</v>
      </c>
      <c r="K2206" s="36" t="s">
        <v>166</v>
      </c>
      <c r="L2206" s="21"/>
    </row>
    <row r="2207" spans="1:12" x14ac:dyDescent="0.3">
      <c r="A2207" s="28" t="s">
        <v>166</v>
      </c>
      <c r="B2207" s="36" t="s">
        <v>166</v>
      </c>
      <c r="C2207" s="36" t="s">
        <v>1767</v>
      </c>
      <c r="D2207" s="30" t="s">
        <v>166</v>
      </c>
      <c r="E2207" s="37" t="s">
        <v>166</v>
      </c>
      <c r="F2207" s="44" t="s">
        <v>166</v>
      </c>
      <c r="G2207" s="33" t="s">
        <v>166</v>
      </c>
      <c r="H2207" s="33" t="s">
        <v>166</v>
      </c>
      <c r="I2207" s="30"/>
      <c r="J2207" s="18" t="s">
        <v>166</v>
      </c>
      <c r="K2207" s="36" t="s">
        <v>166</v>
      </c>
      <c r="L2207" s="21"/>
    </row>
    <row r="2208" spans="1:12" x14ac:dyDescent="0.3">
      <c r="A2208" s="28" t="s">
        <v>166</v>
      </c>
      <c r="B2208" s="36" t="s">
        <v>166</v>
      </c>
      <c r="C2208" s="36" t="s">
        <v>1767</v>
      </c>
      <c r="D2208" s="30" t="s">
        <v>166</v>
      </c>
      <c r="E2208" s="37" t="s">
        <v>166</v>
      </c>
      <c r="F2208" s="44" t="s">
        <v>166</v>
      </c>
      <c r="G2208" s="33" t="s">
        <v>166</v>
      </c>
      <c r="H2208" s="33" t="s">
        <v>166</v>
      </c>
      <c r="I2208" s="30"/>
      <c r="J2208" s="18" t="s">
        <v>166</v>
      </c>
      <c r="K2208" s="36" t="s">
        <v>166</v>
      </c>
      <c r="L2208" s="21"/>
    </row>
    <row r="2209" spans="1:12" x14ac:dyDescent="0.3">
      <c r="A2209" s="28" t="s">
        <v>166</v>
      </c>
      <c r="B2209" s="36" t="s">
        <v>166</v>
      </c>
      <c r="C2209" s="36" t="s">
        <v>1767</v>
      </c>
      <c r="D2209" s="30" t="s">
        <v>166</v>
      </c>
      <c r="E2209" s="37" t="s">
        <v>166</v>
      </c>
      <c r="F2209" s="44" t="s">
        <v>166</v>
      </c>
      <c r="G2209" s="33" t="s">
        <v>166</v>
      </c>
      <c r="H2209" s="33" t="s">
        <v>166</v>
      </c>
      <c r="I2209" s="30"/>
      <c r="J2209" s="18" t="s">
        <v>166</v>
      </c>
      <c r="K2209" s="36" t="s">
        <v>166</v>
      </c>
      <c r="L2209" s="21"/>
    </row>
    <row r="2210" spans="1:12" x14ac:dyDescent="0.3">
      <c r="A2210" s="28" t="s">
        <v>166</v>
      </c>
      <c r="B2210" s="36" t="s">
        <v>166</v>
      </c>
      <c r="C2210" s="36" t="s">
        <v>1767</v>
      </c>
      <c r="D2210" s="30" t="s">
        <v>166</v>
      </c>
      <c r="E2210" s="37" t="s">
        <v>166</v>
      </c>
      <c r="F2210" s="44" t="s">
        <v>166</v>
      </c>
      <c r="G2210" s="33" t="s">
        <v>166</v>
      </c>
      <c r="H2210" s="33" t="s">
        <v>166</v>
      </c>
      <c r="I2210" s="30"/>
      <c r="J2210" s="18" t="s">
        <v>166</v>
      </c>
      <c r="K2210" s="36" t="s">
        <v>166</v>
      </c>
      <c r="L2210" s="21"/>
    </row>
    <row r="2211" spans="1:12" x14ac:dyDescent="0.3">
      <c r="A2211" s="28" t="s">
        <v>166</v>
      </c>
      <c r="B2211" s="36" t="s">
        <v>166</v>
      </c>
      <c r="C2211" s="36" t="s">
        <v>1767</v>
      </c>
      <c r="D2211" s="30" t="s">
        <v>166</v>
      </c>
      <c r="E2211" s="37" t="s">
        <v>166</v>
      </c>
      <c r="F2211" s="44" t="s">
        <v>166</v>
      </c>
      <c r="G2211" s="33" t="s">
        <v>166</v>
      </c>
      <c r="H2211" s="33" t="s">
        <v>166</v>
      </c>
      <c r="I2211" s="30"/>
      <c r="J2211" s="18" t="s">
        <v>166</v>
      </c>
      <c r="K2211" s="36" t="s">
        <v>166</v>
      </c>
      <c r="L2211" s="21"/>
    </row>
    <row r="2212" spans="1:12" x14ac:dyDescent="0.3">
      <c r="A2212" s="28" t="s">
        <v>166</v>
      </c>
      <c r="B2212" s="36" t="s">
        <v>166</v>
      </c>
      <c r="C2212" s="36" t="s">
        <v>1767</v>
      </c>
      <c r="D2212" s="30" t="s">
        <v>166</v>
      </c>
      <c r="E2212" s="37" t="s">
        <v>166</v>
      </c>
      <c r="F2212" s="44" t="s">
        <v>166</v>
      </c>
      <c r="G2212" s="33" t="s">
        <v>166</v>
      </c>
      <c r="H2212" s="33" t="s">
        <v>166</v>
      </c>
      <c r="I2212" s="30"/>
      <c r="J2212" s="18" t="s">
        <v>166</v>
      </c>
      <c r="K2212" s="36" t="s">
        <v>166</v>
      </c>
      <c r="L2212" s="21"/>
    </row>
    <row r="2213" spans="1:12" x14ac:dyDescent="0.3">
      <c r="A2213" s="28" t="s">
        <v>166</v>
      </c>
      <c r="B2213" s="36" t="s">
        <v>166</v>
      </c>
      <c r="C2213" s="36" t="s">
        <v>1767</v>
      </c>
      <c r="D2213" s="30" t="s">
        <v>166</v>
      </c>
      <c r="E2213" s="37" t="s">
        <v>166</v>
      </c>
      <c r="F2213" s="44" t="s">
        <v>166</v>
      </c>
      <c r="G2213" s="33" t="s">
        <v>166</v>
      </c>
      <c r="H2213" s="33" t="s">
        <v>166</v>
      </c>
      <c r="I2213" s="30"/>
      <c r="J2213" s="18" t="s">
        <v>166</v>
      </c>
      <c r="K2213" s="36" t="s">
        <v>166</v>
      </c>
      <c r="L2213" s="21"/>
    </row>
    <row r="2214" spans="1:12" x14ac:dyDescent="0.3">
      <c r="A2214" s="28" t="s">
        <v>166</v>
      </c>
      <c r="B2214" s="36" t="s">
        <v>166</v>
      </c>
      <c r="C2214" s="36" t="s">
        <v>1767</v>
      </c>
      <c r="D2214" s="30" t="s">
        <v>166</v>
      </c>
      <c r="E2214" s="37" t="s">
        <v>166</v>
      </c>
      <c r="F2214" s="44" t="s">
        <v>166</v>
      </c>
      <c r="G2214" s="33" t="s">
        <v>166</v>
      </c>
      <c r="H2214" s="33" t="s">
        <v>166</v>
      </c>
      <c r="I2214" s="30"/>
      <c r="J2214" s="18" t="s">
        <v>166</v>
      </c>
      <c r="K2214" s="36" t="s">
        <v>166</v>
      </c>
      <c r="L2214" s="21"/>
    </row>
    <row r="2215" spans="1:12" x14ac:dyDescent="0.3">
      <c r="A2215" s="28" t="s">
        <v>166</v>
      </c>
      <c r="B2215" s="36" t="s">
        <v>166</v>
      </c>
      <c r="C2215" s="36" t="s">
        <v>1767</v>
      </c>
      <c r="D2215" s="30" t="s">
        <v>166</v>
      </c>
      <c r="E2215" s="37" t="s">
        <v>166</v>
      </c>
      <c r="F2215" s="44" t="s">
        <v>166</v>
      </c>
      <c r="G2215" s="33" t="s">
        <v>166</v>
      </c>
      <c r="H2215" s="33" t="s">
        <v>166</v>
      </c>
      <c r="I2215" s="30"/>
      <c r="J2215" s="18" t="s">
        <v>166</v>
      </c>
      <c r="K2215" s="36" t="s">
        <v>166</v>
      </c>
      <c r="L2215" s="21"/>
    </row>
    <row r="2216" spans="1:12" x14ac:dyDescent="0.3">
      <c r="A2216" s="28" t="s">
        <v>166</v>
      </c>
      <c r="B2216" s="36" t="s">
        <v>166</v>
      </c>
      <c r="C2216" s="36" t="s">
        <v>1767</v>
      </c>
      <c r="D2216" s="30" t="s">
        <v>166</v>
      </c>
      <c r="E2216" s="37" t="s">
        <v>166</v>
      </c>
      <c r="F2216" s="44" t="s">
        <v>166</v>
      </c>
      <c r="G2216" s="33" t="s">
        <v>166</v>
      </c>
      <c r="H2216" s="33" t="s">
        <v>166</v>
      </c>
      <c r="I2216" s="30"/>
      <c r="J2216" s="18" t="s">
        <v>166</v>
      </c>
      <c r="K2216" s="36" t="s">
        <v>166</v>
      </c>
      <c r="L2216" s="21"/>
    </row>
    <row r="2217" spans="1:12" x14ac:dyDescent="0.3">
      <c r="A2217" s="28" t="s">
        <v>166</v>
      </c>
      <c r="B2217" s="36" t="s">
        <v>166</v>
      </c>
      <c r="C2217" s="36" t="s">
        <v>1767</v>
      </c>
      <c r="D2217" s="30" t="s">
        <v>166</v>
      </c>
      <c r="E2217" s="37" t="s">
        <v>166</v>
      </c>
      <c r="F2217" s="44" t="s">
        <v>166</v>
      </c>
      <c r="G2217" s="33" t="s">
        <v>166</v>
      </c>
      <c r="H2217" s="33" t="s">
        <v>166</v>
      </c>
      <c r="I2217" s="30"/>
      <c r="J2217" s="18" t="s">
        <v>166</v>
      </c>
      <c r="K2217" s="36" t="s">
        <v>166</v>
      </c>
      <c r="L2217" s="21"/>
    </row>
    <row r="2218" spans="1:12" x14ac:dyDescent="0.3">
      <c r="A2218" s="28" t="s">
        <v>166</v>
      </c>
      <c r="B2218" s="36" t="s">
        <v>166</v>
      </c>
      <c r="C2218" s="36" t="s">
        <v>1767</v>
      </c>
      <c r="D2218" s="30" t="s">
        <v>166</v>
      </c>
      <c r="E2218" s="37" t="s">
        <v>166</v>
      </c>
      <c r="F2218" s="44" t="s">
        <v>166</v>
      </c>
      <c r="G2218" s="33" t="s">
        <v>166</v>
      </c>
      <c r="H2218" s="33" t="s">
        <v>166</v>
      </c>
      <c r="I2218" s="30"/>
      <c r="J2218" s="18" t="s">
        <v>166</v>
      </c>
      <c r="K2218" s="36" t="s">
        <v>166</v>
      </c>
      <c r="L2218" s="21"/>
    </row>
    <row r="2219" spans="1:12" x14ac:dyDescent="0.3">
      <c r="A2219" s="28" t="s">
        <v>166</v>
      </c>
      <c r="B2219" s="36" t="s">
        <v>166</v>
      </c>
      <c r="C2219" s="36" t="s">
        <v>1767</v>
      </c>
      <c r="D2219" s="30" t="s">
        <v>166</v>
      </c>
      <c r="E2219" s="37" t="s">
        <v>166</v>
      </c>
      <c r="F2219" s="44" t="s">
        <v>166</v>
      </c>
      <c r="G2219" s="33" t="s">
        <v>166</v>
      </c>
      <c r="H2219" s="33" t="s">
        <v>166</v>
      </c>
      <c r="I2219" s="30"/>
      <c r="J2219" s="18" t="s">
        <v>166</v>
      </c>
      <c r="K2219" s="36" t="s">
        <v>166</v>
      </c>
      <c r="L2219" s="21"/>
    </row>
    <row r="2220" spans="1:12" x14ac:dyDescent="0.3">
      <c r="A2220" s="28" t="s">
        <v>166</v>
      </c>
      <c r="B2220" s="36" t="s">
        <v>166</v>
      </c>
      <c r="C2220" s="36" t="s">
        <v>1767</v>
      </c>
      <c r="D2220" s="30" t="s">
        <v>166</v>
      </c>
      <c r="E2220" s="37" t="s">
        <v>166</v>
      </c>
      <c r="F2220" s="44" t="s">
        <v>166</v>
      </c>
      <c r="G2220" s="33" t="s">
        <v>166</v>
      </c>
      <c r="H2220" s="33" t="s">
        <v>166</v>
      </c>
      <c r="I2220" s="30"/>
      <c r="J2220" s="18" t="s">
        <v>166</v>
      </c>
      <c r="K2220" s="36" t="s">
        <v>166</v>
      </c>
      <c r="L2220" s="21"/>
    </row>
    <row r="2221" spans="1:12" x14ac:dyDescent="0.3">
      <c r="A2221" s="28" t="s">
        <v>166</v>
      </c>
      <c r="B2221" s="36" t="s">
        <v>166</v>
      </c>
      <c r="C2221" s="36" t="s">
        <v>1767</v>
      </c>
      <c r="D2221" s="30" t="s">
        <v>166</v>
      </c>
      <c r="E2221" s="37" t="s">
        <v>166</v>
      </c>
      <c r="F2221" s="44" t="s">
        <v>166</v>
      </c>
      <c r="G2221" s="33" t="s">
        <v>166</v>
      </c>
      <c r="H2221" s="33" t="s">
        <v>166</v>
      </c>
      <c r="I2221" s="30"/>
      <c r="J2221" s="18" t="s">
        <v>166</v>
      </c>
      <c r="K2221" s="36" t="s">
        <v>166</v>
      </c>
      <c r="L2221" s="21"/>
    </row>
    <row r="2222" spans="1:12" x14ac:dyDescent="0.3">
      <c r="A2222" s="28" t="s">
        <v>166</v>
      </c>
      <c r="B2222" s="36" t="s">
        <v>166</v>
      </c>
      <c r="C2222" s="36" t="s">
        <v>1767</v>
      </c>
      <c r="D2222" s="30" t="s">
        <v>166</v>
      </c>
      <c r="E2222" s="37" t="s">
        <v>166</v>
      </c>
      <c r="F2222" s="44" t="s">
        <v>166</v>
      </c>
      <c r="G2222" s="33" t="s">
        <v>166</v>
      </c>
      <c r="H2222" s="33" t="s">
        <v>166</v>
      </c>
      <c r="I2222" s="30"/>
      <c r="J2222" s="18" t="s">
        <v>166</v>
      </c>
      <c r="K2222" s="36" t="s">
        <v>166</v>
      </c>
      <c r="L2222" s="21"/>
    </row>
    <row r="2223" spans="1:12" x14ac:dyDescent="0.3">
      <c r="A2223" s="28" t="s">
        <v>166</v>
      </c>
      <c r="B2223" s="36" t="s">
        <v>166</v>
      </c>
      <c r="C2223" s="36" t="s">
        <v>1767</v>
      </c>
      <c r="D2223" s="30" t="s">
        <v>166</v>
      </c>
      <c r="E2223" s="37" t="s">
        <v>166</v>
      </c>
      <c r="F2223" s="44" t="s">
        <v>166</v>
      </c>
      <c r="G2223" s="33" t="s">
        <v>166</v>
      </c>
      <c r="H2223" s="33" t="s">
        <v>166</v>
      </c>
      <c r="I2223" s="30"/>
      <c r="J2223" s="18" t="s">
        <v>166</v>
      </c>
      <c r="K2223" s="36" t="s">
        <v>166</v>
      </c>
      <c r="L2223" s="21"/>
    </row>
    <row r="2224" spans="1:12" x14ac:dyDescent="0.3">
      <c r="A2224" s="28" t="s">
        <v>166</v>
      </c>
      <c r="B2224" s="36" t="s">
        <v>166</v>
      </c>
      <c r="C2224" s="36" t="s">
        <v>1767</v>
      </c>
      <c r="D2224" s="30" t="s">
        <v>166</v>
      </c>
      <c r="E2224" s="37" t="s">
        <v>166</v>
      </c>
      <c r="F2224" s="44" t="s">
        <v>166</v>
      </c>
      <c r="G2224" s="33" t="s">
        <v>166</v>
      </c>
      <c r="H2224" s="33" t="s">
        <v>166</v>
      </c>
      <c r="I2224" s="30"/>
      <c r="J2224" s="18" t="s">
        <v>166</v>
      </c>
      <c r="K2224" s="36" t="s">
        <v>166</v>
      </c>
      <c r="L2224" s="21"/>
    </row>
    <row r="2225" spans="1:12" x14ac:dyDescent="0.3">
      <c r="A2225" s="28" t="s">
        <v>166</v>
      </c>
      <c r="B2225" s="36" t="s">
        <v>166</v>
      </c>
      <c r="C2225" s="36" t="s">
        <v>1767</v>
      </c>
      <c r="D2225" s="30" t="s">
        <v>166</v>
      </c>
      <c r="E2225" s="37" t="s">
        <v>166</v>
      </c>
      <c r="F2225" s="44" t="s">
        <v>166</v>
      </c>
      <c r="G2225" s="33" t="s">
        <v>166</v>
      </c>
      <c r="H2225" s="33" t="s">
        <v>166</v>
      </c>
      <c r="I2225" s="30"/>
      <c r="J2225" s="18" t="s">
        <v>166</v>
      </c>
      <c r="K2225" s="36" t="s">
        <v>166</v>
      </c>
      <c r="L2225" s="21"/>
    </row>
    <row r="2226" spans="1:12" x14ac:dyDescent="0.3">
      <c r="A2226" s="28" t="s">
        <v>166</v>
      </c>
      <c r="B2226" s="36" t="s">
        <v>166</v>
      </c>
      <c r="C2226" s="36" t="s">
        <v>1767</v>
      </c>
      <c r="D2226" s="30" t="s">
        <v>166</v>
      </c>
      <c r="E2226" s="37" t="s">
        <v>166</v>
      </c>
      <c r="F2226" s="44" t="s">
        <v>166</v>
      </c>
      <c r="G2226" s="33" t="s">
        <v>166</v>
      </c>
      <c r="H2226" s="33" t="s">
        <v>166</v>
      </c>
      <c r="I2226" s="30"/>
      <c r="J2226" s="18" t="s">
        <v>166</v>
      </c>
      <c r="K2226" s="36" t="s">
        <v>166</v>
      </c>
      <c r="L2226" s="21"/>
    </row>
    <row r="2227" spans="1:12" x14ac:dyDescent="0.3">
      <c r="A2227" s="28" t="s">
        <v>166</v>
      </c>
      <c r="B2227" s="36" t="s">
        <v>166</v>
      </c>
      <c r="C2227" s="36" t="s">
        <v>1767</v>
      </c>
      <c r="D2227" s="30" t="s">
        <v>166</v>
      </c>
      <c r="E2227" s="37" t="s">
        <v>166</v>
      </c>
      <c r="F2227" s="44" t="s">
        <v>166</v>
      </c>
      <c r="G2227" s="33" t="s">
        <v>166</v>
      </c>
      <c r="H2227" s="33" t="s">
        <v>166</v>
      </c>
      <c r="I2227" s="30"/>
      <c r="J2227" s="18" t="s">
        <v>166</v>
      </c>
      <c r="K2227" s="36" t="s">
        <v>166</v>
      </c>
      <c r="L2227" s="21"/>
    </row>
    <row r="2228" spans="1:12" x14ac:dyDescent="0.3">
      <c r="A2228" s="28" t="s">
        <v>166</v>
      </c>
      <c r="B2228" s="36" t="s">
        <v>166</v>
      </c>
      <c r="C2228" s="36" t="s">
        <v>1767</v>
      </c>
      <c r="D2228" s="30" t="s">
        <v>166</v>
      </c>
      <c r="E2228" s="37" t="s">
        <v>166</v>
      </c>
      <c r="F2228" s="44" t="s">
        <v>166</v>
      </c>
      <c r="G2228" s="33" t="s">
        <v>166</v>
      </c>
      <c r="H2228" s="33" t="s">
        <v>166</v>
      </c>
      <c r="I2228" s="30"/>
      <c r="J2228" s="18" t="s">
        <v>166</v>
      </c>
      <c r="K2228" s="36" t="s">
        <v>166</v>
      </c>
      <c r="L2228" s="21"/>
    </row>
    <row r="2229" spans="1:12" x14ac:dyDescent="0.3">
      <c r="A2229" s="28" t="s">
        <v>166</v>
      </c>
      <c r="B2229" s="36" t="s">
        <v>166</v>
      </c>
      <c r="C2229" s="36" t="s">
        <v>1767</v>
      </c>
      <c r="D2229" s="30" t="s">
        <v>166</v>
      </c>
      <c r="E2229" s="37" t="s">
        <v>166</v>
      </c>
      <c r="F2229" s="44" t="s">
        <v>166</v>
      </c>
      <c r="G2229" s="33" t="s">
        <v>166</v>
      </c>
      <c r="H2229" s="33" t="s">
        <v>166</v>
      </c>
      <c r="I2229" s="30"/>
      <c r="J2229" s="18" t="s">
        <v>166</v>
      </c>
      <c r="K2229" s="36" t="s">
        <v>166</v>
      </c>
      <c r="L2229" s="21"/>
    </row>
    <row r="2230" spans="1:12" x14ac:dyDescent="0.3">
      <c r="A2230" s="28" t="s">
        <v>166</v>
      </c>
      <c r="B2230" s="36" t="s">
        <v>166</v>
      </c>
      <c r="C2230" s="36" t="s">
        <v>1767</v>
      </c>
      <c r="D2230" s="30" t="s">
        <v>166</v>
      </c>
      <c r="E2230" s="37" t="s">
        <v>166</v>
      </c>
      <c r="F2230" s="44" t="s">
        <v>166</v>
      </c>
      <c r="G2230" s="33" t="s">
        <v>166</v>
      </c>
      <c r="H2230" s="33" t="s">
        <v>166</v>
      </c>
      <c r="I2230" s="30"/>
      <c r="J2230" s="18" t="s">
        <v>166</v>
      </c>
      <c r="K2230" s="36" t="s">
        <v>166</v>
      </c>
      <c r="L2230" s="21"/>
    </row>
    <row r="2231" spans="1:12" x14ac:dyDescent="0.3">
      <c r="A2231" s="28" t="s">
        <v>166</v>
      </c>
      <c r="B2231" s="36" t="s">
        <v>166</v>
      </c>
      <c r="C2231" s="36" t="s">
        <v>1767</v>
      </c>
      <c r="D2231" s="30" t="s">
        <v>166</v>
      </c>
      <c r="E2231" s="37" t="s">
        <v>166</v>
      </c>
      <c r="F2231" s="44" t="s">
        <v>166</v>
      </c>
      <c r="G2231" s="33" t="s">
        <v>166</v>
      </c>
      <c r="H2231" s="33" t="s">
        <v>166</v>
      </c>
      <c r="I2231" s="30"/>
      <c r="J2231" s="18" t="s">
        <v>166</v>
      </c>
      <c r="K2231" s="36" t="s">
        <v>166</v>
      </c>
      <c r="L2231" s="21"/>
    </row>
    <row r="2232" spans="1:12" x14ac:dyDescent="0.3">
      <c r="A2232" s="28" t="s">
        <v>166</v>
      </c>
      <c r="B2232" s="36" t="s">
        <v>166</v>
      </c>
      <c r="C2232" s="36" t="s">
        <v>1767</v>
      </c>
      <c r="D2232" s="30" t="s">
        <v>166</v>
      </c>
      <c r="E2232" s="37" t="s">
        <v>166</v>
      </c>
      <c r="F2232" s="44" t="s">
        <v>166</v>
      </c>
      <c r="G2232" s="33" t="s">
        <v>166</v>
      </c>
      <c r="H2232" s="33" t="s">
        <v>166</v>
      </c>
      <c r="I2232" s="30"/>
      <c r="J2232" s="18" t="s">
        <v>166</v>
      </c>
      <c r="K2232" s="36" t="s">
        <v>166</v>
      </c>
      <c r="L2232" s="21"/>
    </row>
    <row r="2233" spans="1:12" x14ac:dyDescent="0.3">
      <c r="A2233" s="28" t="s">
        <v>166</v>
      </c>
      <c r="B2233" s="36" t="s">
        <v>166</v>
      </c>
      <c r="C2233" s="36" t="s">
        <v>1767</v>
      </c>
      <c r="D2233" s="30" t="s">
        <v>166</v>
      </c>
      <c r="E2233" s="37" t="s">
        <v>166</v>
      </c>
      <c r="F2233" s="44" t="s">
        <v>166</v>
      </c>
      <c r="G2233" s="33" t="s">
        <v>166</v>
      </c>
      <c r="H2233" s="33" t="s">
        <v>166</v>
      </c>
      <c r="I2233" s="30"/>
      <c r="J2233" s="18" t="s">
        <v>166</v>
      </c>
      <c r="K2233" s="36" t="s">
        <v>166</v>
      </c>
      <c r="L2233" s="21"/>
    </row>
    <row r="2234" spans="1:12" x14ac:dyDescent="0.3">
      <c r="A2234" s="28" t="s">
        <v>166</v>
      </c>
      <c r="B2234" s="36" t="s">
        <v>166</v>
      </c>
      <c r="C2234" s="36" t="s">
        <v>1767</v>
      </c>
      <c r="D2234" s="30" t="s">
        <v>166</v>
      </c>
      <c r="E2234" s="37" t="s">
        <v>166</v>
      </c>
      <c r="F2234" s="44" t="s">
        <v>166</v>
      </c>
      <c r="G2234" s="33" t="s">
        <v>166</v>
      </c>
      <c r="H2234" s="33" t="s">
        <v>166</v>
      </c>
      <c r="I2234" s="30"/>
      <c r="J2234" s="18" t="s">
        <v>166</v>
      </c>
      <c r="K2234" s="36" t="s">
        <v>166</v>
      </c>
      <c r="L2234" s="21"/>
    </row>
    <row r="2235" spans="1:12" x14ac:dyDescent="0.3">
      <c r="A2235" s="28" t="s">
        <v>166</v>
      </c>
      <c r="B2235" s="36" t="s">
        <v>166</v>
      </c>
      <c r="C2235" s="36" t="s">
        <v>1767</v>
      </c>
      <c r="D2235" s="30" t="s">
        <v>166</v>
      </c>
      <c r="E2235" s="37" t="s">
        <v>166</v>
      </c>
      <c r="F2235" s="44" t="s">
        <v>166</v>
      </c>
      <c r="G2235" s="33" t="s">
        <v>166</v>
      </c>
      <c r="H2235" s="33" t="s">
        <v>166</v>
      </c>
      <c r="I2235" s="30"/>
      <c r="J2235" s="18" t="s">
        <v>166</v>
      </c>
      <c r="K2235" s="36" t="s">
        <v>166</v>
      </c>
      <c r="L2235" s="21"/>
    </row>
    <row r="2236" spans="1:12" x14ac:dyDescent="0.3">
      <c r="A2236" s="28" t="s">
        <v>166</v>
      </c>
      <c r="B2236" s="36" t="s">
        <v>166</v>
      </c>
      <c r="C2236" s="36" t="s">
        <v>1767</v>
      </c>
      <c r="D2236" s="30" t="s">
        <v>166</v>
      </c>
      <c r="E2236" s="37" t="s">
        <v>166</v>
      </c>
      <c r="F2236" s="44" t="s">
        <v>166</v>
      </c>
      <c r="G2236" s="33" t="s">
        <v>166</v>
      </c>
      <c r="H2236" s="33" t="s">
        <v>166</v>
      </c>
      <c r="I2236" s="30"/>
      <c r="J2236" s="18" t="s">
        <v>166</v>
      </c>
      <c r="K2236" s="36" t="s">
        <v>166</v>
      </c>
      <c r="L2236" s="21"/>
    </row>
    <row r="2237" spans="1:12" x14ac:dyDescent="0.3">
      <c r="A2237" s="28" t="s">
        <v>166</v>
      </c>
      <c r="B2237" s="36" t="s">
        <v>166</v>
      </c>
      <c r="C2237" s="36" t="s">
        <v>1767</v>
      </c>
      <c r="D2237" s="30" t="s">
        <v>166</v>
      </c>
      <c r="E2237" s="37" t="s">
        <v>166</v>
      </c>
      <c r="F2237" s="44" t="s">
        <v>166</v>
      </c>
      <c r="G2237" s="33" t="s">
        <v>166</v>
      </c>
      <c r="H2237" s="33" t="s">
        <v>166</v>
      </c>
      <c r="I2237" s="30"/>
      <c r="J2237" s="18" t="s">
        <v>166</v>
      </c>
      <c r="K2237" s="36" t="s">
        <v>166</v>
      </c>
      <c r="L2237" s="21"/>
    </row>
    <row r="2238" spans="1:12" x14ac:dyDescent="0.3">
      <c r="A2238" s="28" t="s">
        <v>166</v>
      </c>
      <c r="B2238" s="36" t="s">
        <v>166</v>
      </c>
      <c r="C2238" s="36" t="s">
        <v>1767</v>
      </c>
      <c r="D2238" s="30" t="s">
        <v>166</v>
      </c>
      <c r="E2238" s="37" t="s">
        <v>166</v>
      </c>
      <c r="F2238" s="44" t="s">
        <v>166</v>
      </c>
      <c r="G2238" s="33" t="s">
        <v>166</v>
      </c>
      <c r="H2238" s="33" t="s">
        <v>166</v>
      </c>
      <c r="I2238" s="30"/>
      <c r="J2238" s="18" t="s">
        <v>166</v>
      </c>
      <c r="K2238" s="36" t="s">
        <v>166</v>
      </c>
      <c r="L2238" s="21"/>
    </row>
    <row r="2239" spans="1:12" x14ac:dyDescent="0.3">
      <c r="A2239" s="28" t="s">
        <v>166</v>
      </c>
      <c r="B2239" s="36" t="s">
        <v>166</v>
      </c>
      <c r="C2239" s="36" t="s">
        <v>1767</v>
      </c>
      <c r="D2239" s="30" t="s">
        <v>166</v>
      </c>
      <c r="E2239" s="37" t="s">
        <v>166</v>
      </c>
      <c r="F2239" s="44" t="s">
        <v>166</v>
      </c>
      <c r="G2239" s="33" t="s">
        <v>166</v>
      </c>
      <c r="H2239" s="33" t="s">
        <v>166</v>
      </c>
      <c r="I2239" s="30"/>
      <c r="J2239" s="18" t="s">
        <v>166</v>
      </c>
      <c r="K2239" s="36" t="s">
        <v>166</v>
      </c>
      <c r="L2239" s="21"/>
    </row>
    <row r="2240" spans="1:12" x14ac:dyDescent="0.3">
      <c r="A2240" s="28" t="s">
        <v>166</v>
      </c>
      <c r="B2240" s="36" t="s">
        <v>166</v>
      </c>
      <c r="C2240" s="36" t="s">
        <v>1767</v>
      </c>
      <c r="D2240" s="30" t="s">
        <v>166</v>
      </c>
      <c r="E2240" s="37" t="s">
        <v>166</v>
      </c>
      <c r="F2240" s="44" t="s">
        <v>166</v>
      </c>
      <c r="G2240" s="33" t="s">
        <v>166</v>
      </c>
      <c r="H2240" s="33" t="s">
        <v>166</v>
      </c>
      <c r="I2240" s="30"/>
      <c r="J2240" s="18" t="s">
        <v>166</v>
      </c>
      <c r="K2240" s="36" t="s">
        <v>166</v>
      </c>
      <c r="L2240" s="21"/>
    </row>
    <row r="2241" spans="1:12" x14ac:dyDescent="0.3">
      <c r="A2241" s="28" t="s">
        <v>166</v>
      </c>
      <c r="B2241" s="36" t="s">
        <v>166</v>
      </c>
      <c r="C2241" s="36" t="s">
        <v>1767</v>
      </c>
      <c r="D2241" s="30" t="s">
        <v>166</v>
      </c>
      <c r="E2241" s="37" t="s">
        <v>166</v>
      </c>
      <c r="F2241" s="44" t="s">
        <v>166</v>
      </c>
      <c r="G2241" s="33" t="s">
        <v>166</v>
      </c>
      <c r="H2241" s="33" t="s">
        <v>166</v>
      </c>
      <c r="I2241" s="30"/>
      <c r="J2241" s="18" t="s">
        <v>166</v>
      </c>
      <c r="K2241" s="36" t="s">
        <v>166</v>
      </c>
      <c r="L2241" s="21"/>
    </row>
    <row r="2242" spans="1:12" x14ac:dyDescent="0.3">
      <c r="A2242" s="28" t="s">
        <v>166</v>
      </c>
      <c r="B2242" s="36" t="s">
        <v>166</v>
      </c>
      <c r="C2242" s="36" t="s">
        <v>1767</v>
      </c>
      <c r="D2242" s="30" t="s">
        <v>166</v>
      </c>
      <c r="E2242" s="37" t="s">
        <v>166</v>
      </c>
      <c r="F2242" s="44" t="s">
        <v>166</v>
      </c>
      <c r="G2242" s="33" t="s">
        <v>166</v>
      </c>
      <c r="H2242" s="33" t="s">
        <v>166</v>
      </c>
      <c r="I2242" s="30"/>
      <c r="J2242" s="18" t="s">
        <v>166</v>
      </c>
      <c r="K2242" s="36" t="s">
        <v>166</v>
      </c>
      <c r="L2242" s="21"/>
    </row>
    <row r="2243" spans="1:12" x14ac:dyDescent="0.3">
      <c r="A2243" s="28" t="s">
        <v>166</v>
      </c>
      <c r="B2243" s="36" t="s">
        <v>166</v>
      </c>
      <c r="C2243" s="36" t="s">
        <v>1767</v>
      </c>
      <c r="D2243" s="30" t="s">
        <v>166</v>
      </c>
      <c r="E2243" s="37" t="s">
        <v>166</v>
      </c>
      <c r="F2243" s="44" t="s">
        <v>166</v>
      </c>
      <c r="G2243" s="33" t="s">
        <v>166</v>
      </c>
      <c r="H2243" s="33" t="s">
        <v>166</v>
      </c>
      <c r="I2243" s="30"/>
      <c r="J2243" s="18" t="s">
        <v>166</v>
      </c>
      <c r="K2243" s="36" t="s">
        <v>166</v>
      </c>
      <c r="L2243" s="21"/>
    </row>
    <row r="2244" spans="1:12" x14ac:dyDescent="0.3">
      <c r="A2244" s="28" t="s">
        <v>166</v>
      </c>
      <c r="B2244" s="36" t="s">
        <v>166</v>
      </c>
      <c r="C2244" s="36" t="s">
        <v>1767</v>
      </c>
      <c r="D2244" s="30" t="s">
        <v>166</v>
      </c>
      <c r="E2244" s="37" t="s">
        <v>166</v>
      </c>
      <c r="F2244" s="44" t="s">
        <v>166</v>
      </c>
      <c r="G2244" s="33" t="s">
        <v>166</v>
      </c>
      <c r="H2244" s="33" t="s">
        <v>166</v>
      </c>
      <c r="I2244" s="30"/>
      <c r="J2244" s="18" t="s">
        <v>166</v>
      </c>
      <c r="K2244" s="36" t="s">
        <v>166</v>
      </c>
      <c r="L2244" s="21"/>
    </row>
    <row r="2245" spans="1:12" x14ac:dyDescent="0.3">
      <c r="A2245" s="28" t="s">
        <v>166</v>
      </c>
      <c r="B2245" s="36" t="s">
        <v>166</v>
      </c>
      <c r="C2245" s="36" t="s">
        <v>1767</v>
      </c>
      <c r="D2245" s="30" t="s">
        <v>166</v>
      </c>
      <c r="E2245" s="37" t="s">
        <v>166</v>
      </c>
      <c r="F2245" s="44" t="s">
        <v>166</v>
      </c>
      <c r="G2245" s="33" t="s">
        <v>166</v>
      </c>
      <c r="H2245" s="33" t="s">
        <v>166</v>
      </c>
      <c r="I2245" s="30"/>
      <c r="J2245" s="18" t="s">
        <v>166</v>
      </c>
      <c r="K2245" s="36" t="s">
        <v>166</v>
      </c>
      <c r="L2245" s="21"/>
    </row>
    <row r="2246" spans="1:12" x14ac:dyDescent="0.3">
      <c r="A2246" s="28" t="s">
        <v>166</v>
      </c>
      <c r="B2246" s="36" t="s">
        <v>166</v>
      </c>
      <c r="C2246" s="36" t="s">
        <v>1767</v>
      </c>
      <c r="D2246" s="30" t="s">
        <v>166</v>
      </c>
      <c r="E2246" s="37" t="s">
        <v>166</v>
      </c>
      <c r="F2246" s="44" t="s">
        <v>166</v>
      </c>
      <c r="G2246" s="33" t="s">
        <v>166</v>
      </c>
      <c r="H2246" s="33" t="s">
        <v>166</v>
      </c>
      <c r="I2246" s="30"/>
      <c r="J2246" s="18" t="s">
        <v>166</v>
      </c>
      <c r="K2246" s="36" t="s">
        <v>166</v>
      </c>
      <c r="L2246" s="21"/>
    </row>
    <row r="2247" spans="1:12" x14ac:dyDescent="0.3">
      <c r="A2247" s="28" t="s">
        <v>166</v>
      </c>
      <c r="B2247" s="36" t="s">
        <v>166</v>
      </c>
      <c r="C2247" s="36" t="s">
        <v>1767</v>
      </c>
      <c r="D2247" s="30" t="s">
        <v>166</v>
      </c>
      <c r="E2247" s="37" t="s">
        <v>166</v>
      </c>
      <c r="F2247" s="44" t="s">
        <v>166</v>
      </c>
      <c r="G2247" s="33" t="s">
        <v>166</v>
      </c>
      <c r="H2247" s="33" t="s">
        <v>166</v>
      </c>
      <c r="I2247" s="30"/>
      <c r="J2247" s="18" t="s">
        <v>166</v>
      </c>
      <c r="K2247" s="36" t="s">
        <v>166</v>
      </c>
      <c r="L2247" s="21"/>
    </row>
    <row r="2248" spans="1:12" x14ac:dyDescent="0.3">
      <c r="A2248" s="28" t="s">
        <v>166</v>
      </c>
      <c r="B2248" s="36" t="s">
        <v>166</v>
      </c>
      <c r="C2248" s="36" t="s">
        <v>1767</v>
      </c>
      <c r="D2248" s="30" t="s">
        <v>166</v>
      </c>
      <c r="E2248" s="37" t="s">
        <v>166</v>
      </c>
      <c r="F2248" s="44" t="s">
        <v>166</v>
      </c>
      <c r="G2248" s="33" t="s">
        <v>166</v>
      </c>
      <c r="H2248" s="33" t="s">
        <v>166</v>
      </c>
      <c r="I2248" s="30"/>
      <c r="J2248" s="18" t="s">
        <v>166</v>
      </c>
      <c r="K2248" s="36" t="s">
        <v>166</v>
      </c>
      <c r="L2248" s="21"/>
    </row>
    <row r="2249" spans="1:12" x14ac:dyDescent="0.3">
      <c r="A2249" s="28" t="s">
        <v>166</v>
      </c>
      <c r="B2249" s="36" t="s">
        <v>166</v>
      </c>
      <c r="C2249" s="36" t="s">
        <v>1767</v>
      </c>
      <c r="D2249" s="30" t="s">
        <v>166</v>
      </c>
      <c r="E2249" s="37" t="s">
        <v>166</v>
      </c>
      <c r="F2249" s="44" t="s">
        <v>166</v>
      </c>
      <c r="G2249" s="33" t="s">
        <v>166</v>
      </c>
      <c r="H2249" s="33" t="s">
        <v>166</v>
      </c>
      <c r="I2249" s="30"/>
      <c r="J2249" s="18" t="s">
        <v>166</v>
      </c>
      <c r="K2249" s="36" t="s">
        <v>166</v>
      </c>
      <c r="L2249" s="21"/>
    </row>
    <row r="2250" spans="1:12" x14ac:dyDescent="0.3">
      <c r="A2250" s="28" t="s">
        <v>166</v>
      </c>
      <c r="B2250" s="36" t="s">
        <v>166</v>
      </c>
      <c r="C2250" s="36" t="s">
        <v>1767</v>
      </c>
      <c r="D2250" s="30" t="s">
        <v>166</v>
      </c>
      <c r="E2250" s="37" t="s">
        <v>166</v>
      </c>
      <c r="F2250" s="44" t="s">
        <v>166</v>
      </c>
      <c r="G2250" s="33" t="s">
        <v>166</v>
      </c>
      <c r="H2250" s="33" t="s">
        <v>166</v>
      </c>
      <c r="I2250" s="30"/>
      <c r="J2250" s="18" t="s">
        <v>166</v>
      </c>
      <c r="K2250" s="36" t="s">
        <v>166</v>
      </c>
      <c r="L2250" s="21"/>
    </row>
    <row r="2251" spans="1:12" x14ac:dyDescent="0.3">
      <c r="A2251" s="28" t="s">
        <v>166</v>
      </c>
      <c r="B2251" s="36" t="s">
        <v>166</v>
      </c>
      <c r="C2251" s="36" t="s">
        <v>1767</v>
      </c>
      <c r="D2251" s="30" t="s">
        <v>166</v>
      </c>
      <c r="E2251" s="37" t="s">
        <v>166</v>
      </c>
      <c r="F2251" s="44" t="s">
        <v>166</v>
      </c>
      <c r="G2251" s="33" t="s">
        <v>166</v>
      </c>
      <c r="H2251" s="33" t="s">
        <v>166</v>
      </c>
      <c r="I2251" s="30"/>
      <c r="J2251" s="18" t="s">
        <v>166</v>
      </c>
      <c r="K2251" s="36" t="s">
        <v>166</v>
      </c>
      <c r="L2251" s="21"/>
    </row>
    <row r="2252" spans="1:12" x14ac:dyDescent="0.3">
      <c r="A2252" s="28" t="s">
        <v>166</v>
      </c>
      <c r="B2252" s="36" t="s">
        <v>166</v>
      </c>
      <c r="C2252" s="36" t="s">
        <v>1767</v>
      </c>
      <c r="D2252" s="30" t="s">
        <v>166</v>
      </c>
      <c r="E2252" s="37" t="s">
        <v>166</v>
      </c>
      <c r="F2252" s="44" t="s">
        <v>166</v>
      </c>
      <c r="G2252" s="33" t="s">
        <v>166</v>
      </c>
      <c r="H2252" s="33" t="s">
        <v>166</v>
      </c>
      <c r="I2252" s="30"/>
      <c r="J2252" s="18" t="s">
        <v>166</v>
      </c>
      <c r="K2252" s="36" t="s">
        <v>166</v>
      </c>
      <c r="L2252" s="21"/>
    </row>
    <row r="2253" spans="1:12" x14ac:dyDescent="0.3">
      <c r="A2253" s="28" t="s">
        <v>166</v>
      </c>
      <c r="B2253" s="36" t="s">
        <v>166</v>
      </c>
      <c r="C2253" s="36" t="s">
        <v>1767</v>
      </c>
      <c r="D2253" s="30" t="s">
        <v>166</v>
      </c>
      <c r="E2253" s="37" t="s">
        <v>166</v>
      </c>
      <c r="F2253" s="44" t="s">
        <v>166</v>
      </c>
      <c r="G2253" s="33" t="s">
        <v>166</v>
      </c>
      <c r="H2253" s="33" t="s">
        <v>166</v>
      </c>
      <c r="I2253" s="30"/>
      <c r="J2253" s="18" t="s">
        <v>166</v>
      </c>
      <c r="K2253" s="36" t="s">
        <v>166</v>
      </c>
      <c r="L2253" s="21"/>
    </row>
    <row r="2254" spans="1:12" x14ac:dyDescent="0.3">
      <c r="A2254" s="28" t="s">
        <v>166</v>
      </c>
      <c r="B2254" s="36" t="s">
        <v>166</v>
      </c>
      <c r="C2254" s="36" t="s">
        <v>1767</v>
      </c>
      <c r="D2254" s="30" t="s">
        <v>166</v>
      </c>
      <c r="E2254" s="37" t="s">
        <v>166</v>
      </c>
      <c r="F2254" s="44" t="s">
        <v>166</v>
      </c>
      <c r="G2254" s="33" t="s">
        <v>166</v>
      </c>
      <c r="H2254" s="33" t="s">
        <v>166</v>
      </c>
      <c r="I2254" s="30"/>
      <c r="J2254" s="18" t="s">
        <v>166</v>
      </c>
      <c r="K2254" s="36" t="s">
        <v>166</v>
      </c>
      <c r="L2254" s="21"/>
    </row>
    <row r="2255" spans="1:12" x14ac:dyDescent="0.3">
      <c r="A2255" s="28" t="s">
        <v>166</v>
      </c>
      <c r="B2255" s="36" t="s">
        <v>166</v>
      </c>
      <c r="C2255" s="36" t="s">
        <v>1767</v>
      </c>
      <c r="D2255" s="30" t="s">
        <v>166</v>
      </c>
      <c r="E2255" s="37" t="s">
        <v>166</v>
      </c>
      <c r="F2255" s="44" t="s">
        <v>166</v>
      </c>
      <c r="G2255" s="33" t="s">
        <v>166</v>
      </c>
      <c r="H2255" s="33" t="s">
        <v>166</v>
      </c>
      <c r="I2255" s="30"/>
      <c r="J2255" s="18" t="s">
        <v>166</v>
      </c>
      <c r="K2255" s="36" t="s">
        <v>166</v>
      </c>
      <c r="L2255" s="21"/>
    </row>
    <row r="2256" spans="1:12" x14ac:dyDescent="0.3">
      <c r="A2256" s="28" t="s">
        <v>166</v>
      </c>
      <c r="B2256" s="36" t="s">
        <v>166</v>
      </c>
      <c r="C2256" s="36" t="s">
        <v>1767</v>
      </c>
      <c r="D2256" s="30" t="s">
        <v>166</v>
      </c>
      <c r="E2256" s="37" t="s">
        <v>166</v>
      </c>
      <c r="F2256" s="44" t="s">
        <v>166</v>
      </c>
      <c r="G2256" s="33" t="s">
        <v>166</v>
      </c>
      <c r="H2256" s="33" t="s">
        <v>166</v>
      </c>
      <c r="I2256" s="30"/>
      <c r="J2256" s="18" t="s">
        <v>166</v>
      </c>
      <c r="K2256" s="36" t="s">
        <v>166</v>
      </c>
      <c r="L2256" s="21"/>
    </row>
    <row r="2257" spans="1:12" x14ac:dyDescent="0.3">
      <c r="A2257" s="28" t="s">
        <v>166</v>
      </c>
      <c r="B2257" s="36" t="s">
        <v>166</v>
      </c>
      <c r="C2257" s="36" t="s">
        <v>1767</v>
      </c>
      <c r="D2257" s="30" t="s">
        <v>166</v>
      </c>
      <c r="E2257" s="37" t="s">
        <v>166</v>
      </c>
      <c r="F2257" s="44" t="s">
        <v>166</v>
      </c>
      <c r="G2257" s="33" t="s">
        <v>166</v>
      </c>
      <c r="H2257" s="33" t="s">
        <v>166</v>
      </c>
      <c r="I2257" s="30"/>
      <c r="J2257" s="18" t="s">
        <v>166</v>
      </c>
      <c r="K2257" s="36" t="s">
        <v>166</v>
      </c>
      <c r="L2257" s="21"/>
    </row>
    <row r="2258" spans="1:12" x14ac:dyDescent="0.3">
      <c r="A2258" s="28" t="s">
        <v>166</v>
      </c>
      <c r="B2258" s="36" t="s">
        <v>166</v>
      </c>
      <c r="C2258" s="36" t="s">
        <v>1767</v>
      </c>
      <c r="D2258" s="30" t="s">
        <v>166</v>
      </c>
      <c r="E2258" s="37" t="s">
        <v>166</v>
      </c>
      <c r="F2258" s="44" t="s">
        <v>166</v>
      </c>
      <c r="G2258" s="33" t="s">
        <v>166</v>
      </c>
      <c r="H2258" s="33" t="s">
        <v>166</v>
      </c>
      <c r="I2258" s="30"/>
      <c r="J2258" s="18" t="s">
        <v>166</v>
      </c>
      <c r="K2258" s="36" t="s">
        <v>166</v>
      </c>
      <c r="L2258" s="21"/>
    </row>
    <row r="2259" spans="1:12" x14ac:dyDescent="0.3">
      <c r="A2259" s="28" t="s">
        <v>166</v>
      </c>
      <c r="B2259" s="36" t="s">
        <v>166</v>
      </c>
      <c r="C2259" s="36" t="s">
        <v>1767</v>
      </c>
      <c r="D2259" s="30" t="s">
        <v>166</v>
      </c>
      <c r="E2259" s="37" t="s">
        <v>166</v>
      </c>
      <c r="F2259" s="44" t="s">
        <v>166</v>
      </c>
      <c r="G2259" s="33" t="s">
        <v>166</v>
      </c>
      <c r="H2259" s="33" t="s">
        <v>166</v>
      </c>
      <c r="I2259" s="30"/>
      <c r="J2259" s="18" t="s">
        <v>166</v>
      </c>
      <c r="K2259" s="36" t="s">
        <v>166</v>
      </c>
      <c r="L2259" s="21"/>
    </row>
    <row r="2260" spans="1:12" x14ac:dyDescent="0.3">
      <c r="A2260" s="28" t="s">
        <v>166</v>
      </c>
      <c r="B2260" s="36" t="s">
        <v>166</v>
      </c>
      <c r="C2260" s="36" t="s">
        <v>1767</v>
      </c>
      <c r="D2260" s="30" t="s">
        <v>166</v>
      </c>
      <c r="E2260" s="37" t="s">
        <v>166</v>
      </c>
      <c r="F2260" s="44" t="s">
        <v>166</v>
      </c>
      <c r="G2260" s="33" t="s">
        <v>166</v>
      </c>
      <c r="H2260" s="33" t="s">
        <v>166</v>
      </c>
      <c r="I2260" s="30"/>
      <c r="J2260" s="18" t="s">
        <v>166</v>
      </c>
      <c r="K2260" s="36" t="s">
        <v>166</v>
      </c>
      <c r="L2260" s="21"/>
    </row>
    <row r="2261" spans="1:12" x14ac:dyDescent="0.3">
      <c r="A2261" s="28" t="s">
        <v>166</v>
      </c>
      <c r="B2261" s="36" t="s">
        <v>166</v>
      </c>
      <c r="C2261" s="36" t="s">
        <v>1767</v>
      </c>
      <c r="D2261" s="30" t="s">
        <v>166</v>
      </c>
      <c r="E2261" s="37" t="s">
        <v>166</v>
      </c>
      <c r="F2261" s="44" t="s">
        <v>166</v>
      </c>
      <c r="G2261" s="33" t="s">
        <v>166</v>
      </c>
      <c r="H2261" s="33" t="s">
        <v>166</v>
      </c>
      <c r="I2261" s="30"/>
      <c r="J2261" s="18" t="s">
        <v>166</v>
      </c>
      <c r="K2261" s="36" t="s">
        <v>166</v>
      </c>
      <c r="L2261" s="21"/>
    </row>
    <row r="2262" spans="1:12" x14ac:dyDescent="0.3">
      <c r="A2262" s="28" t="s">
        <v>166</v>
      </c>
      <c r="B2262" s="36" t="s">
        <v>166</v>
      </c>
      <c r="C2262" s="36" t="s">
        <v>1767</v>
      </c>
      <c r="D2262" s="30" t="s">
        <v>166</v>
      </c>
      <c r="E2262" s="37" t="s">
        <v>166</v>
      </c>
      <c r="F2262" s="44" t="s">
        <v>166</v>
      </c>
      <c r="G2262" s="33" t="s">
        <v>166</v>
      </c>
      <c r="H2262" s="33" t="s">
        <v>166</v>
      </c>
      <c r="I2262" s="30"/>
      <c r="J2262" s="18" t="s">
        <v>166</v>
      </c>
      <c r="K2262" s="36" t="s">
        <v>166</v>
      </c>
      <c r="L2262" s="21"/>
    </row>
    <row r="2263" spans="1:12" x14ac:dyDescent="0.3">
      <c r="A2263" s="28" t="s">
        <v>166</v>
      </c>
      <c r="B2263" s="36" t="s">
        <v>166</v>
      </c>
      <c r="C2263" s="36" t="s">
        <v>1767</v>
      </c>
      <c r="D2263" s="30" t="s">
        <v>166</v>
      </c>
      <c r="E2263" s="37" t="s">
        <v>166</v>
      </c>
      <c r="F2263" s="44" t="s">
        <v>166</v>
      </c>
      <c r="G2263" s="33" t="s">
        <v>166</v>
      </c>
      <c r="H2263" s="33" t="s">
        <v>166</v>
      </c>
      <c r="I2263" s="30"/>
      <c r="J2263" s="18" t="s">
        <v>166</v>
      </c>
      <c r="K2263" s="36" t="s">
        <v>166</v>
      </c>
      <c r="L2263" s="21"/>
    </row>
    <row r="2264" spans="1:12" x14ac:dyDescent="0.3">
      <c r="A2264" s="28" t="s">
        <v>166</v>
      </c>
      <c r="B2264" s="36" t="s">
        <v>166</v>
      </c>
      <c r="C2264" s="36" t="s">
        <v>1767</v>
      </c>
      <c r="D2264" s="30" t="s">
        <v>166</v>
      </c>
      <c r="E2264" s="37" t="s">
        <v>166</v>
      </c>
      <c r="F2264" s="44" t="s">
        <v>166</v>
      </c>
      <c r="G2264" s="33" t="s">
        <v>166</v>
      </c>
      <c r="H2264" s="33" t="s">
        <v>166</v>
      </c>
      <c r="I2264" s="30"/>
      <c r="J2264" s="18" t="s">
        <v>166</v>
      </c>
      <c r="K2264" s="36" t="s">
        <v>166</v>
      </c>
      <c r="L2264" s="21"/>
    </row>
    <row r="2265" spans="1:12" x14ac:dyDescent="0.3">
      <c r="A2265" s="28" t="s">
        <v>166</v>
      </c>
      <c r="B2265" s="36" t="s">
        <v>166</v>
      </c>
      <c r="C2265" s="36" t="s">
        <v>1767</v>
      </c>
      <c r="D2265" s="30" t="s">
        <v>166</v>
      </c>
      <c r="E2265" s="37" t="s">
        <v>166</v>
      </c>
      <c r="F2265" s="44" t="s">
        <v>166</v>
      </c>
      <c r="G2265" s="33" t="s">
        <v>166</v>
      </c>
      <c r="H2265" s="33" t="s">
        <v>166</v>
      </c>
      <c r="I2265" s="30"/>
      <c r="J2265" s="18" t="s">
        <v>166</v>
      </c>
      <c r="K2265" s="36" t="s">
        <v>166</v>
      </c>
      <c r="L2265" s="21"/>
    </row>
    <row r="2266" spans="1:12" x14ac:dyDescent="0.3">
      <c r="A2266" s="28" t="s">
        <v>166</v>
      </c>
      <c r="B2266" s="36" t="s">
        <v>166</v>
      </c>
      <c r="C2266" s="36" t="s">
        <v>1767</v>
      </c>
      <c r="D2266" s="30" t="s">
        <v>166</v>
      </c>
      <c r="E2266" s="37" t="s">
        <v>166</v>
      </c>
      <c r="F2266" s="44" t="s">
        <v>166</v>
      </c>
      <c r="G2266" s="33" t="s">
        <v>166</v>
      </c>
      <c r="H2266" s="33" t="s">
        <v>166</v>
      </c>
      <c r="I2266" s="30"/>
      <c r="J2266" s="18" t="s">
        <v>166</v>
      </c>
      <c r="K2266" s="36" t="s">
        <v>166</v>
      </c>
      <c r="L2266" s="21"/>
    </row>
    <row r="2267" spans="1:12" x14ac:dyDescent="0.3">
      <c r="A2267" s="28" t="s">
        <v>166</v>
      </c>
      <c r="B2267" s="36" t="s">
        <v>166</v>
      </c>
      <c r="C2267" s="36" t="s">
        <v>1767</v>
      </c>
      <c r="D2267" s="30" t="s">
        <v>166</v>
      </c>
      <c r="E2267" s="37" t="s">
        <v>166</v>
      </c>
      <c r="F2267" s="44" t="s">
        <v>166</v>
      </c>
      <c r="G2267" s="33" t="s">
        <v>166</v>
      </c>
      <c r="H2267" s="33" t="s">
        <v>166</v>
      </c>
      <c r="I2267" s="30"/>
      <c r="J2267" s="18" t="s">
        <v>166</v>
      </c>
      <c r="K2267" s="36" t="s">
        <v>166</v>
      </c>
      <c r="L2267" s="21"/>
    </row>
    <row r="2268" spans="1:12" x14ac:dyDescent="0.3">
      <c r="A2268" s="28" t="s">
        <v>166</v>
      </c>
      <c r="B2268" s="36" t="s">
        <v>166</v>
      </c>
      <c r="C2268" s="36" t="s">
        <v>1767</v>
      </c>
      <c r="D2268" s="30" t="s">
        <v>166</v>
      </c>
      <c r="E2268" s="37" t="s">
        <v>166</v>
      </c>
      <c r="F2268" s="44" t="s">
        <v>166</v>
      </c>
      <c r="G2268" s="33" t="s">
        <v>166</v>
      </c>
      <c r="H2268" s="33" t="s">
        <v>166</v>
      </c>
      <c r="I2268" s="30"/>
      <c r="J2268" s="18" t="s">
        <v>166</v>
      </c>
      <c r="K2268" s="36" t="s">
        <v>166</v>
      </c>
      <c r="L2268" s="21"/>
    </row>
    <row r="2269" spans="1:12" x14ac:dyDescent="0.3">
      <c r="A2269" s="28" t="s">
        <v>166</v>
      </c>
      <c r="B2269" s="36" t="s">
        <v>166</v>
      </c>
      <c r="C2269" s="36" t="s">
        <v>1767</v>
      </c>
      <c r="D2269" s="30" t="s">
        <v>166</v>
      </c>
      <c r="E2269" s="37" t="s">
        <v>166</v>
      </c>
      <c r="F2269" s="44" t="s">
        <v>166</v>
      </c>
      <c r="G2269" s="33" t="s">
        <v>166</v>
      </c>
      <c r="H2269" s="33" t="s">
        <v>166</v>
      </c>
      <c r="I2269" s="30"/>
      <c r="J2269" s="18" t="s">
        <v>166</v>
      </c>
      <c r="K2269" s="36" t="s">
        <v>166</v>
      </c>
      <c r="L2269" s="21"/>
    </row>
    <row r="2270" spans="1:12" x14ac:dyDescent="0.3">
      <c r="A2270" s="28" t="s">
        <v>166</v>
      </c>
      <c r="B2270" s="36" t="s">
        <v>166</v>
      </c>
      <c r="C2270" s="36" t="s">
        <v>1767</v>
      </c>
      <c r="D2270" s="30" t="s">
        <v>166</v>
      </c>
      <c r="E2270" s="37" t="s">
        <v>166</v>
      </c>
      <c r="F2270" s="44" t="s">
        <v>166</v>
      </c>
      <c r="G2270" s="33" t="s">
        <v>166</v>
      </c>
      <c r="H2270" s="33" t="s">
        <v>166</v>
      </c>
      <c r="I2270" s="30"/>
      <c r="J2270" s="18" t="s">
        <v>166</v>
      </c>
      <c r="K2270" s="36" t="s">
        <v>166</v>
      </c>
      <c r="L2270" s="21"/>
    </row>
    <row r="2271" spans="1:12" x14ac:dyDescent="0.3">
      <c r="A2271" s="28" t="s">
        <v>166</v>
      </c>
      <c r="B2271" s="36" t="s">
        <v>166</v>
      </c>
      <c r="C2271" s="36" t="s">
        <v>1767</v>
      </c>
      <c r="D2271" s="30" t="s">
        <v>166</v>
      </c>
      <c r="E2271" s="37" t="s">
        <v>166</v>
      </c>
      <c r="F2271" s="44" t="s">
        <v>166</v>
      </c>
      <c r="G2271" s="33" t="s">
        <v>166</v>
      </c>
      <c r="H2271" s="33" t="s">
        <v>166</v>
      </c>
      <c r="I2271" s="30"/>
      <c r="J2271" s="18" t="s">
        <v>166</v>
      </c>
      <c r="K2271" s="36" t="s">
        <v>166</v>
      </c>
      <c r="L2271" s="21"/>
    </row>
    <row r="2272" spans="1:12" x14ac:dyDescent="0.3">
      <c r="A2272" s="28" t="s">
        <v>166</v>
      </c>
      <c r="B2272" s="36" t="s">
        <v>166</v>
      </c>
      <c r="C2272" s="36" t="s">
        <v>1767</v>
      </c>
      <c r="D2272" s="30" t="s">
        <v>166</v>
      </c>
      <c r="E2272" s="37" t="s">
        <v>166</v>
      </c>
      <c r="F2272" s="44" t="s">
        <v>166</v>
      </c>
      <c r="G2272" s="33" t="s">
        <v>166</v>
      </c>
      <c r="H2272" s="33" t="s">
        <v>166</v>
      </c>
      <c r="I2272" s="30"/>
      <c r="J2272" s="18" t="s">
        <v>166</v>
      </c>
      <c r="K2272" s="36" t="s">
        <v>166</v>
      </c>
      <c r="L2272" s="21"/>
    </row>
    <row r="2273" spans="1:12" x14ac:dyDescent="0.3">
      <c r="A2273" s="28" t="s">
        <v>166</v>
      </c>
      <c r="B2273" s="36" t="s">
        <v>166</v>
      </c>
      <c r="C2273" s="36" t="s">
        <v>1767</v>
      </c>
      <c r="D2273" s="30" t="s">
        <v>166</v>
      </c>
      <c r="E2273" s="37" t="s">
        <v>166</v>
      </c>
      <c r="F2273" s="44" t="s">
        <v>166</v>
      </c>
      <c r="G2273" s="33" t="s">
        <v>166</v>
      </c>
      <c r="H2273" s="33" t="s">
        <v>166</v>
      </c>
      <c r="I2273" s="30"/>
      <c r="J2273" s="18" t="s">
        <v>166</v>
      </c>
      <c r="K2273" s="36" t="s">
        <v>166</v>
      </c>
      <c r="L2273" s="21"/>
    </row>
    <row r="2274" spans="1:12" x14ac:dyDescent="0.3">
      <c r="A2274" s="28" t="s">
        <v>166</v>
      </c>
      <c r="B2274" s="36" t="s">
        <v>166</v>
      </c>
      <c r="C2274" s="36" t="s">
        <v>1767</v>
      </c>
      <c r="D2274" s="30" t="s">
        <v>166</v>
      </c>
      <c r="E2274" s="37" t="s">
        <v>166</v>
      </c>
      <c r="F2274" s="44" t="s">
        <v>166</v>
      </c>
      <c r="G2274" s="33" t="s">
        <v>166</v>
      </c>
      <c r="H2274" s="33" t="s">
        <v>166</v>
      </c>
      <c r="I2274" s="30"/>
      <c r="J2274" s="18" t="s">
        <v>166</v>
      </c>
      <c r="K2274" s="36" t="s">
        <v>166</v>
      </c>
      <c r="L2274" s="21"/>
    </row>
    <row r="2275" spans="1:12" x14ac:dyDescent="0.3">
      <c r="A2275" s="28" t="s">
        <v>166</v>
      </c>
      <c r="B2275" s="36" t="s">
        <v>166</v>
      </c>
      <c r="C2275" s="36" t="s">
        <v>1767</v>
      </c>
      <c r="D2275" s="30" t="s">
        <v>166</v>
      </c>
      <c r="E2275" s="37" t="s">
        <v>166</v>
      </c>
      <c r="F2275" s="44" t="s">
        <v>166</v>
      </c>
      <c r="G2275" s="33" t="s">
        <v>166</v>
      </c>
      <c r="H2275" s="33" t="s">
        <v>166</v>
      </c>
      <c r="I2275" s="30"/>
      <c r="J2275" s="18" t="s">
        <v>166</v>
      </c>
      <c r="K2275" s="36" t="s">
        <v>166</v>
      </c>
      <c r="L2275" s="21"/>
    </row>
    <row r="2276" spans="1:12" x14ac:dyDescent="0.3">
      <c r="A2276" s="28" t="s">
        <v>166</v>
      </c>
      <c r="B2276" s="36" t="s">
        <v>166</v>
      </c>
      <c r="C2276" s="36" t="s">
        <v>1767</v>
      </c>
      <c r="D2276" s="30" t="s">
        <v>166</v>
      </c>
      <c r="E2276" s="37" t="s">
        <v>166</v>
      </c>
      <c r="F2276" s="44" t="s">
        <v>166</v>
      </c>
      <c r="G2276" s="33" t="s">
        <v>166</v>
      </c>
      <c r="H2276" s="33" t="s">
        <v>166</v>
      </c>
      <c r="I2276" s="30"/>
      <c r="J2276" s="18" t="s">
        <v>166</v>
      </c>
      <c r="K2276" s="36" t="s">
        <v>166</v>
      </c>
      <c r="L2276" s="21"/>
    </row>
    <row r="2277" spans="1:12" x14ac:dyDescent="0.3">
      <c r="A2277" s="28" t="s">
        <v>166</v>
      </c>
      <c r="B2277" s="36" t="s">
        <v>166</v>
      </c>
      <c r="C2277" s="36" t="s">
        <v>1767</v>
      </c>
      <c r="D2277" s="30" t="s">
        <v>166</v>
      </c>
      <c r="E2277" s="37" t="s">
        <v>166</v>
      </c>
      <c r="F2277" s="44" t="s">
        <v>166</v>
      </c>
      <c r="G2277" s="33" t="s">
        <v>166</v>
      </c>
      <c r="H2277" s="33" t="s">
        <v>166</v>
      </c>
      <c r="I2277" s="30"/>
      <c r="J2277" s="18" t="s">
        <v>166</v>
      </c>
      <c r="K2277" s="36" t="s">
        <v>166</v>
      </c>
      <c r="L2277" s="21"/>
    </row>
    <row r="2278" spans="1:12" x14ac:dyDescent="0.3">
      <c r="A2278" s="28" t="s">
        <v>166</v>
      </c>
      <c r="B2278" s="36" t="s">
        <v>166</v>
      </c>
      <c r="C2278" s="36" t="s">
        <v>1767</v>
      </c>
      <c r="D2278" s="30" t="s">
        <v>166</v>
      </c>
      <c r="E2278" s="37" t="s">
        <v>166</v>
      </c>
      <c r="F2278" s="44" t="s">
        <v>166</v>
      </c>
      <c r="G2278" s="33" t="s">
        <v>166</v>
      </c>
      <c r="H2278" s="33" t="s">
        <v>166</v>
      </c>
      <c r="I2278" s="30"/>
      <c r="J2278" s="18" t="s">
        <v>166</v>
      </c>
      <c r="K2278" s="36" t="s">
        <v>166</v>
      </c>
      <c r="L2278" s="21"/>
    </row>
    <row r="2279" spans="1:12" x14ac:dyDescent="0.3">
      <c r="A2279" s="28" t="s">
        <v>166</v>
      </c>
      <c r="B2279" s="36" t="s">
        <v>166</v>
      </c>
      <c r="C2279" s="36" t="s">
        <v>1767</v>
      </c>
      <c r="D2279" s="30" t="s">
        <v>166</v>
      </c>
      <c r="E2279" s="37" t="s">
        <v>166</v>
      </c>
      <c r="F2279" s="44" t="s">
        <v>166</v>
      </c>
      <c r="G2279" s="33" t="s">
        <v>166</v>
      </c>
      <c r="H2279" s="33" t="s">
        <v>166</v>
      </c>
      <c r="I2279" s="30"/>
      <c r="J2279" s="18" t="s">
        <v>166</v>
      </c>
      <c r="K2279" s="36" t="s">
        <v>166</v>
      </c>
      <c r="L2279" s="21"/>
    </row>
    <row r="2280" spans="1:12" x14ac:dyDescent="0.3">
      <c r="A2280" s="28" t="s">
        <v>166</v>
      </c>
      <c r="B2280" s="36" t="s">
        <v>166</v>
      </c>
      <c r="C2280" s="36" t="s">
        <v>1767</v>
      </c>
      <c r="D2280" s="30" t="s">
        <v>166</v>
      </c>
      <c r="E2280" s="37" t="s">
        <v>166</v>
      </c>
      <c r="F2280" s="44" t="s">
        <v>166</v>
      </c>
      <c r="G2280" s="33" t="s">
        <v>166</v>
      </c>
      <c r="H2280" s="33" t="s">
        <v>166</v>
      </c>
      <c r="I2280" s="30"/>
      <c r="J2280" s="18" t="s">
        <v>166</v>
      </c>
      <c r="K2280" s="36" t="s">
        <v>166</v>
      </c>
      <c r="L2280" s="21"/>
    </row>
    <row r="2281" spans="1:12" x14ac:dyDescent="0.3">
      <c r="A2281" s="28" t="s">
        <v>166</v>
      </c>
      <c r="B2281" s="36" t="s">
        <v>166</v>
      </c>
      <c r="C2281" s="36" t="s">
        <v>1767</v>
      </c>
      <c r="D2281" s="30" t="s">
        <v>166</v>
      </c>
      <c r="E2281" s="37" t="s">
        <v>166</v>
      </c>
      <c r="F2281" s="44" t="s">
        <v>166</v>
      </c>
      <c r="G2281" s="33" t="s">
        <v>166</v>
      </c>
      <c r="H2281" s="33" t="s">
        <v>166</v>
      </c>
      <c r="I2281" s="30"/>
      <c r="J2281" s="18" t="s">
        <v>166</v>
      </c>
      <c r="K2281" s="36" t="s">
        <v>166</v>
      </c>
      <c r="L2281" s="21"/>
    </row>
    <row r="2282" spans="1:12" x14ac:dyDescent="0.3">
      <c r="A2282" s="28" t="s">
        <v>166</v>
      </c>
      <c r="B2282" s="36" t="s">
        <v>166</v>
      </c>
      <c r="C2282" s="36" t="s">
        <v>1767</v>
      </c>
      <c r="D2282" s="30" t="s">
        <v>166</v>
      </c>
      <c r="E2282" s="37" t="s">
        <v>166</v>
      </c>
      <c r="F2282" s="44" t="s">
        <v>166</v>
      </c>
      <c r="G2282" s="33" t="s">
        <v>166</v>
      </c>
      <c r="H2282" s="33" t="s">
        <v>166</v>
      </c>
      <c r="I2282" s="30"/>
      <c r="J2282" s="18" t="s">
        <v>166</v>
      </c>
      <c r="K2282" s="36" t="s">
        <v>166</v>
      </c>
      <c r="L2282" s="21"/>
    </row>
    <row r="2283" spans="1:12" x14ac:dyDescent="0.3">
      <c r="A2283" s="28" t="s">
        <v>166</v>
      </c>
      <c r="B2283" s="36" t="s">
        <v>166</v>
      </c>
      <c r="C2283" s="36" t="s">
        <v>1767</v>
      </c>
      <c r="D2283" s="30" t="s">
        <v>166</v>
      </c>
      <c r="E2283" s="37" t="s">
        <v>166</v>
      </c>
      <c r="F2283" s="44" t="s">
        <v>166</v>
      </c>
      <c r="G2283" s="33" t="s">
        <v>166</v>
      </c>
      <c r="H2283" s="33" t="s">
        <v>166</v>
      </c>
      <c r="I2283" s="30"/>
      <c r="J2283" s="18" t="s">
        <v>166</v>
      </c>
      <c r="K2283" s="36" t="s">
        <v>166</v>
      </c>
      <c r="L2283" s="21"/>
    </row>
    <row r="2284" spans="1:12" x14ac:dyDescent="0.3">
      <c r="A2284" s="28" t="s">
        <v>166</v>
      </c>
      <c r="B2284" s="36" t="s">
        <v>166</v>
      </c>
      <c r="C2284" s="36" t="s">
        <v>1767</v>
      </c>
      <c r="D2284" s="30" t="s">
        <v>166</v>
      </c>
      <c r="E2284" s="37" t="s">
        <v>166</v>
      </c>
      <c r="F2284" s="44" t="s">
        <v>166</v>
      </c>
      <c r="G2284" s="33" t="s">
        <v>166</v>
      </c>
      <c r="H2284" s="33" t="s">
        <v>166</v>
      </c>
      <c r="I2284" s="30"/>
      <c r="J2284" s="18" t="s">
        <v>166</v>
      </c>
      <c r="K2284" s="36" t="s">
        <v>166</v>
      </c>
      <c r="L2284" s="21"/>
    </row>
    <row r="2285" spans="1:12" x14ac:dyDescent="0.3">
      <c r="A2285" s="28" t="s">
        <v>166</v>
      </c>
      <c r="B2285" s="36" t="s">
        <v>166</v>
      </c>
      <c r="C2285" s="36" t="s">
        <v>1767</v>
      </c>
      <c r="D2285" s="30" t="s">
        <v>166</v>
      </c>
      <c r="E2285" s="37" t="s">
        <v>166</v>
      </c>
      <c r="F2285" s="44" t="s">
        <v>166</v>
      </c>
      <c r="G2285" s="33" t="s">
        <v>166</v>
      </c>
      <c r="H2285" s="33" t="s">
        <v>166</v>
      </c>
      <c r="I2285" s="30"/>
      <c r="J2285" s="18" t="s">
        <v>166</v>
      </c>
      <c r="K2285" s="36" t="s">
        <v>166</v>
      </c>
      <c r="L2285" s="21"/>
    </row>
    <row r="2286" spans="1:12" x14ac:dyDescent="0.3">
      <c r="A2286" s="28" t="s">
        <v>166</v>
      </c>
      <c r="B2286" s="36" t="s">
        <v>166</v>
      </c>
      <c r="C2286" s="36" t="s">
        <v>1767</v>
      </c>
      <c r="D2286" s="30" t="s">
        <v>166</v>
      </c>
      <c r="E2286" s="37" t="s">
        <v>166</v>
      </c>
      <c r="F2286" s="44" t="s">
        <v>166</v>
      </c>
      <c r="G2286" s="33" t="s">
        <v>166</v>
      </c>
      <c r="H2286" s="33" t="s">
        <v>166</v>
      </c>
      <c r="I2286" s="30"/>
      <c r="J2286" s="18" t="s">
        <v>166</v>
      </c>
      <c r="K2286" s="36" t="s">
        <v>166</v>
      </c>
      <c r="L2286" s="21"/>
    </row>
    <row r="2287" spans="1:12" x14ac:dyDescent="0.3">
      <c r="A2287" s="28" t="s">
        <v>166</v>
      </c>
      <c r="B2287" s="36" t="s">
        <v>166</v>
      </c>
      <c r="C2287" s="36" t="s">
        <v>1767</v>
      </c>
      <c r="D2287" s="30" t="s">
        <v>166</v>
      </c>
      <c r="E2287" s="37" t="s">
        <v>166</v>
      </c>
      <c r="F2287" s="44" t="s">
        <v>166</v>
      </c>
      <c r="G2287" s="33" t="s">
        <v>166</v>
      </c>
      <c r="H2287" s="33" t="s">
        <v>166</v>
      </c>
      <c r="I2287" s="30"/>
      <c r="J2287" s="18" t="s">
        <v>166</v>
      </c>
      <c r="K2287" s="36" t="s">
        <v>166</v>
      </c>
      <c r="L2287" s="21"/>
    </row>
    <row r="2288" spans="1:12" x14ac:dyDescent="0.3">
      <c r="A2288" s="28" t="s">
        <v>166</v>
      </c>
      <c r="B2288" s="36" t="s">
        <v>166</v>
      </c>
      <c r="C2288" s="36" t="s">
        <v>1767</v>
      </c>
      <c r="D2288" s="30" t="s">
        <v>166</v>
      </c>
      <c r="E2288" s="37" t="s">
        <v>166</v>
      </c>
      <c r="F2288" s="44" t="s">
        <v>166</v>
      </c>
      <c r="G2288" s="33" t="s">
        <v>166</v>
      </c>
      <c r="H2288" s="33" t="s">
        <v>166</v>
      </c>
      <c r="I2288" s="30"/>
      <c r="J2288" s="18" t="s">
        <v>166</v>
      </c>
      <c r="K2288" s="36" t="s">
        <v>166</v>
      </c>
      <c r="L2288" s="21"/>
    </row>
    <row r="2289" spans="1:12" x14ac:dyDescent="0.3">
      <c r="A2289" s="28" t="s">
        <v>166</v>
      </c>
      <c r="B2289" s="36" t="s">
        <v>166</v>
      </c>
      <c r="C2289" s="36" t="s">
        <v>1767</v>
      </c>
      <c r="D2289" s="30" t="s">
        <v>166</v>
      </c>
      <c r="E2289" s="37" t="s">
        <v>166</v>
      </c>
      <c r="F2289" s="44" t="s">
        <v>166</v>
      </c>
      <c r="G2289" s="33" t="s">
        <v>166</v>
      </c>
      <c r="H2289" s="33" t="s">
        <v>166</v>
      </c>
      <c r="I2289" s="30"/>
      <c r="J2289" s="18" t="s">
        <v>166</v>
      </c>
      <c r="K2289" s="36" t="s">
        <v>166</v>
      </c>
      <c r="L2289" s="21"/>
    </row>
    <row r="2290" spans="1:12" x14ac:dyDescent="0.3">
      <c r="A2290" s="28" t="s">
        <v>166</v>
      </c>
      <c r="B2290" s="36" t="s">
        <v>166</v>
      </c>
      <c r="C2290" s="36" t="s">
        <v>1767</v>
      </c>
      <c r="D2290" s="30" t="s">
        <v>166</v>
      </c>
      <c r="E2290" s="37" t="s">
        <v>166</v>
      </c>
      <c r="F2290" s="44" t="s">
        <v>166</v>
      </c>
      <c r="G2290" s="33" t="s">
        <v>166</v>
      </c>
      <c r="H2290" s="33" t="s">
        <v>166</v>
      </c>
      <c r="I2290" s="30"/>
      <c r="J2290" s="18" t="s">
        <v>166</v>
      </c>
      <c r="K2290" s="36" t="s">
        <v>166</v>
      </c>
      <c r="L2290" s="21"/>
    </row>
    <row r="2291" spans="1:12" x14ac:dyDescent="0.3">
      <c r="A2291" s="28" t="s">
        <v>166</v>
      </c>
      <c r="B2291" s="36" t="s">
        <v>166</v>
      </c>
      <c r="C2291" s="36" t="s">
        <v>1767</v>
      </c>
      <c r="D2291" s="30" t="s">
        <v>166</v>
      </c>
      <c r="E2291" s="37" t="s">
        <v>166</v>
      </c>
      <c r="F2291" s="44" t="s">
        <v>166</v>
      </c>
      <c r="G2291" s="33" t="s">
        <v>166</v>
      </c>
      <c r="H2291" s="33" t="s">
        <v>166</v>
      </c>
      <c r="I2291" s="30"/>
      <c r="J2291" s="18" t="s">
        <v>166</v>
      </c>
      <c r="K2291" s="36" t="s">
        <v>166</v>
      </c>
      <c r="L2291" s="21"/>
    </row>
    <row r="2292" spans="1:12" x14ac:dyDescent="0.3">
      <c r="A2292" s="28" t="s">
        <v>166</v>
      </c>
      <c r="B2292" s="36" t="s">
        <v>166</v>
      </c>
      <c r="C2292" s="36" t="s">
        <v>1767</v>
      </c>
      <c r="D2292" s="30" t="s">
        <v>166</v>
      </c>
      <c r="E2292" s="37" t="s">
        <v>166</v>
      </c>
      <c r="F2292" s="44" t="s">
        <v>166</v>
      </c>
      <c r="G2292" s="33" t="s">
        <v>166</v>
      </c>
      <c r="H2292" s="33" t="s">
        <v>166</v>
      </c>
      <c r="I2292" s="30"/>
      <c r="J2292" s="18" t="s">
        <v>166</v>
      </c>
      <c r="K2292" s="36" t="s">
        <v>166</v>
      </c>
      <c r="L2292" s="21"/>
    </row>
    <row r="2293" spans="1:12" x14ac:dyDescent="0.3">
      <c r="A2293" s="28" t="s">
        <v>166</v>
      </c>
      <c r="B2293" s="36" t="s">
        <v>166</v>
      </c>
      <c r="C2293" s="36" t="s">
        <v>1767</v>
      </c>
      <c r="D2293" s="30" t="s">
        <v>166</v>
      </c>
      <c r="E2293" s="37" t="s">
        <v>166</v>
      </c>
      <c r="F2293" s="44" t="s">
        <v>166</v>
      </c>
      <c r="G2293" s="33" t="s">
        <v>166</v>
      </c>
      <c r="H2293" s="33" t="s">
        <v>166</v>
      </c>
      <c r="I2293" s="30"/>
      <c r="J2293" s="18" t="s">
        <v>166</v>
      </c>
      <c r="K2293" s="36" t="s">
        <v>166</v>
      </c>
      <c r="L2293" s="21"/>
    </row>
    <row r="2294" spans="1:12" x14ac:dyDescent="0.3">
      <c r="A2294" s="28" t="s">
        <v>166</v>
      </c>
      <c r="B2294" s="36" t="s">
        <v>166</v>
      </c>
      <c r="C2294" s="36" t="s">
        <v>1767</v>
      </c>
      <c r="D2294" s="30" t="s">
        <v>166</v>
      </c>
      <c r="E2294" s="37" t="s">
        <v>166</v>
      </c>
      <c r="F2294" s="44" t="s">
        <v>166</v>
      </c>
      <c r="G2294" s="33" t="s">
        <v>166</v>
      </c>
      <c r="H2294" s="33" t="s">
        <v>166</v>
      </c>
      <c r="I2294" s="30"/>
      <c r="J2294" s="18" t="s">
        <v>166</v>
      </c>
      <c r="K2294" s="36" t="s">
        <v>166</v>
      </c>
      <c r="L2294" s="21"/>
    </row>
    <row r="2295" spans="1:12" x14ac:dyDescent="0.3">
      <c r="A2295" s="28" t="s">
        <v>166</v>
      </c>
      <c r="B2295" s="36" t="s">
        <v>166</v>
      </c>
      <c r="C2295" s="36" t="s">
        <v>1767</v>
      </c>
      <c r="D2295" s="30" t="s">
        <v>166</v>
      </c>
      <c r="E2295" s="37" t="s">
        <v>166</v>
      </c>
      <c r="F2295" s="44" t="s">
        <v>166</v>
      </c>
      <c r="G2295" s="33" t="s">
        <v>166</v>
      </c>
      <c r="H2295" s="33" t="s">
        <v>166</v>
      </c>
      <c r="I2295" s="30"/>
      <c r="J2295" s="18" t="s">
        <v>166</v>
      </c>
      <c r="K2295" s="36" t="s">
        <v>166</v>
      </c>
      <c r="L2295" s="21"/>
    </row>
    <row r="2296" spans="1:12" x14ac:dyDescent="0.3">
      <c r="A2296" s="28" t="s">
        <v>166</v>
      </c>
      <c r="B2296" s="36" t="s">
        <v>166</v>
      </c>
      <c r="C2296" s="36" t="s">
        <v>1767</v>
      </c>
      <c r="D2296" s="30" t="s">
        <v>166</v>
      </c>
      <c r="E2296" s="37" t="s">
        <v>166</v>
      </c>
      <c r="F2296" s="44" t="s">
        <v>166</v>
      </c>
      <c r="G2296" s="33" t="s">
        <v>166</v>
      </c>
      <c r="H2296" s="33" t="s">
        <v>166</v>
      </c>
      <c r="I2296" s="30"/>
      <c r="J2296" s="18" t="s">
        <v>166</v>
      </c>
      <c r="K2296" s="36" t="s">
        <v>166</v>
      </c>
      <c r="L2296" s="21"/>
    </row>
    <row r="2297" spans="1:12" x14ac:dyDescent="0.3">
      <c r="A2297" s="28" t="s">
        <v>166</v>
      </c>
      <c r="B2297" s="36" t="s">
        <v>166</v>
      </c>
      <c r="C2297" s="36" t="s">
        <v>1767</v>
      </c>
      <c r="D2297" s="30" t="s">
        <v>166</v>
      </c>
      <c r="E2297" s="37" t="s">
        <v>166</v>
      </c>
      <c r="F2297" s="44" t="s">
        <v>166</v>
      </c>
      <c r="G2297" s="33" t="s">
        <v>166</v>
      </c>
      <c r="H2297" s="33" t="s">
        <v>166</v>
      </c>
      <c r="I2297" s="30"/>
      <c r="J2297" s="18" t="s">
        <v>166</v>
      </c>
      <c r="K2297" s="36" t="s">
        <v>166</v>
      </c>
      <c r="L2297" s="21"/>
    </row>
    <row r="2298" spans="1:12" x14ac:dyDescent="0.3">
      <c r="A2298" s="28" t="s">
        <v>166</v>
      </c>
      <c r="B2298" s="36" t="s">
        <v>166</v>
      </c>
      <c r="C2298" s="36" t="s">
        <v>1767</v>
      </c>
      <c r="D2298" s="30" t="s">
        <v>166</v>
      </c>
      <c r="E2298" s="37" t="s">
        <v>166</v>
      </c>
      <c r="F2298" s="44" t="s">
        <v>166</v>
      </c>
      <c r="G2298" s="33" t="s">
        <v>166</v>
      </c>
      <c r="H2298" s="33" t="s">
        <v>166</v>
      </c>
      <c r="I2298" s="30"/>
      <c r="J2298" s="18" t="s">
        <v>166</v>
      </c>
      <c r="K2298" s="36" t="s">
        <v>166</v>
      </c>
      <c r="L2298" s="21"/>
    </row>
    <row r="2299" spans="1:12" x14ac:dyDescent="0.3">
      <c r="A2299" s="28" t="s">
        <v>166</v>
      </c>
      <c r="B2299" s="36" t="s">
        <v>166</v>
      </c>
      <c r="C2299" s="36" t="s">
        <v>1767</v>
      </c>
      <c r="D2299" s="30" t="s">
        <v>166</v>
      </c>
      <c r="E2299" s="37" t="s">
        <v>166</v>
      </c>
      <c r="F2299" s="44" t="s">
        <v>166</v>
      </c>
      <c r="G2299" s="33" t="s">
        <v>166</v>
      </c>
      <c r="H2299" s="33" t="s">
        <v>166</v>
      </c>
      <c r="I2299" s="30"/>
      <c r="J2299" s="18" t="s">
        <v>166</v>
      </c>
      <c r="K2299" s="36" t="s">
        <v>166</v>
      </c>
      <c r="L2299" s="21"/>
    </row>
    <row r="2300" spans="1:12" x14ac:dyDescent="0.3">
      <c r="A2300" s="28" t="s">
        <v>166</v>
      </c>
      <c r="B2300" s="36" t="s">
        <v>166</v>
      </c>
      <c r="C2300" s="36" t="s">
        <v>1767</v>
      </c>
      <c r="D2300" s="30" t="s">
        <v>166</v>
      </c>
      <c r="E2300" s="37" t="s">
        <v>166</v>
      </c>
      <c r="F2300" s="44" t="s">
        <v>166</v>
      </c>
      <c r="G2300" s="33" t="s">
        <v>166</v>
      </c>
      <c r="H2300" s="33" t="s">
        <v>166</v>
      </c>
      <c r="I2300" s="30"/>
      <c r="J2300" s="18" t="s">
        <v>166</v>
      </c>
      <c r="K2300" s="36" t="s">
        <v>166</v>
      </c>
      <c r="L2300" s="21"/>
    </row>
    <row r="2301" spans="1:12" x14ac:dyDescent="0.3">
      <c r="A2301" s="28" t="s">
        <v>166</v>
      </c>
      <c r="B2301" s="36" t="s">
        <v>166</v>
      </c>
      <c r="C2301" s="36" t="s">
        <v>1767</v>
      </c>
      <c r="D2301" s="30" t="s">
        <v>166</v>
      </c>
      <c r="E2301" s="37" t="s">
        <v>166</v>
      </c>
      <c r="F2301" s="44" t="s">
        <v>166</v>
      </c>
      <c r="G2301" s="33" t="s">
        <v>166</v>
      </c>
      <c r="H2301" s="33" t="s">
        <v>166</v>
      </c>
      <c r="I2301" s="30"/>
      <c r="J2301" s="18" t="s">
        <v>166</v>
      </c>
      <c r="K2301" s="36" t="s">
        <v>166</v>
      </c>
      <c r="L2301" s="21"/>
    </row>
    <row r="2302" spans="1:12" x14ac:dyDescent="0.3">
      <c r="A2302" s="28" t="s">
        <v>166</v>
      </c>
      <c r="B2302" s="36" t="s">
        <v>166</v>
      </c>
      <c r="C2302" s="36" t="s">
        <v>1767</v>
      </c>
      <c r="D2302" s="30" t="s">
        <v>166</v>
      </c>
      <c r="E2302" s="37" t="s">
        <v>166</v>
      </c>
      <c r="F2302" s="44" t="s">
        <v>166</v>
      </c>
      <c r="G2302" s="33" t="s">
        <v>166</v>
      </c>
      <c r="H2302" s="33" t="s">
        <v>166</v>
      </c>
      <c r="I2302" s="30"/>
      <c r="J2302" s="18" t="s">
        <v>166</v>
      </c>
      <c r="K2302" s="36" t="s">
        <v>166</v>
      </c>
      <c r="L2302" s="21"/>
    </row>
    <row r="2303" spans="1:12" x14ac:dyDescent="0.3">
      <c r="A2303" s="28" t="s">
        <v>166</v>
      </c>
      <c r="B2303" s="36" t="s">
        <v>166</v>
      </c>
      <c r="C2303" s="36" t="s">
        <v>1767</v>
      </c>
      <c r="D2303" s="30" t="s">
        <v>166</v>
      </c>
      <c r="E2303" s="37" t="s">
        <v>166</v>
      </c>
      <c r="F2303" s="44" t="s">
        <v>166</v>
      </c>
      <c r="G2303" s="33" t="s">
        <v>166</v>
      </c>
      <c r="H2303" s="33" t="s">
        <v>166</v>
      </c>
      <c r="I2303" s="30"/>
      <c r="J2303" s="18" t="s">
        <v>166</v>
      </c>
      <c r="K2303" s="36" t="s">
        <v>166</v>
      </c>
      <c r="L2303" s="21"/>
    </row>
    <row r="2304" spans="1:12" x14ac:dyDescent="0.3">
      <c r="A2304" s="28" t="s">
        <v>166</v>
      </c>
      <c r="B2304" s="36" t="s">
        <v>166</v>
      </c>
      <c r="C2304" s="36" t="s">
        <v>1767</v>
      </c>
      <c r="D2304" s="30" t="s">
        <v>166</v>
      </c>
      <c r="E2304" s="37" t="s">
        <v>166</v>
      </c>
      <c r="F2304" s="44" t="s">
        <v>166</v>
      </c>
      <c r="G2304" s="33" t="s">
        <v>166</v>
      </c>
      <c r="H2304" s="33" t="s">
        <v>166</v>
      </c>
      <c r="I2304" s="30"/>
      <c r="J2304" s="18" t="s">
        <v>166</v>
      </c>
      <c r="K2304" s="36" t="s">
        <v>166</v>
      </c>
      <c r="L2304" s="21"/>
    </row>
    <row r="2305" spans="1:12" x14ac:dyDescent="0.3">
      <c r="A2305" s="28" t="s">
        <v>166</v>
      </c>
      <c r="B2305" s="36" t="s">
        <v>166</v>
      </c>
      <c r="C2305" s="36" t="s">
        <v>1767</v>
      </c>
      <c r="D2305" s="30" t="s">
        <v>166</v>
      </c>
      <c r="E2305" s="37" t="s">
        <v>166</v>
      </c>
      <c r="F2305" s="44" t="s">
        <v>166</v>
      </c>
      <c r="G2305" s="33" t="s">
        <v>166</v>
      </c>
      <c r="H2305" s="33" t="s">
        <v>166</v>
      </c>
      <c r="I2305" s="30"/>
      <c r="J2305" s="18" t="s">
        <v>166</v>
      </c>
      <c r="K2305" s="36" t="s">
        <v>166</v>
      </c>
      <c r="L2305" s="21"/>
    </row>
    <row r="2306" spans="1:12" x14ac:dyDescent="0.3">
      <c r="A2306" s="28" t="s">
        <v>166</v>
      </c>
      <c r="B2306" s="36" t="s">
        <v>166</v>
      </c>
      <c r="C2306" s="36" t="s">
        <v>1767</v>
      </c>
      <c r="D2306" s="30" t="s">
        <v>166</v>
      </c>
      <c r="E2306" s="37" t="s">
        <v>166</v>
      </c>
      <c r="F2306" s="44" t="s">
        <v>166</v>
      </c>
      <c r="G2306" s="33" t="s">
        <v>166</v>
      </c>
      <c r="H2306" s="33" t="s">
        <v>166</v>
      </c>
      <c r="I2306" s="30"/>
      <c r="J2306" s="18" t="s">
        <v>166</v>
      </c>
      <c r="K2306" s="36" t="s">
        <v>166</v>
      </c>
      <c r="L2306" s="21"/>
    </row>
    <row r="2307" spans="1:12" x14ac:dyDescent="0.3">
      <c r="A2307" s="28" t="s">
        <v>166</v>
      </c>
      <c r="B2307" s="36" t="s">
        <v>166</v>
      </c>
      <c r="C2307" s="36" t="s">
        <v>1767</v>
      </c>
      <c r="D2307" s="30" t="s">
        <v>166</v>
      </c>
      <c r="E2307" s="37" t="s">
        <v>166</v>
      </c>
      <c r="F2307" s="44" t="s">
        <v>166</v>
      </c>
      <c r="G2307" s="33" t="s">
        <v>166</v>
      </c>
      <c r="H2307" s="33" t="s">
        <v>166</v>
      </c>
      <c r="I2307" s="30"/>
      <c r="J2307" s="18" t="s">
        <v>166</v>
      </c>
      <c r="K2307" s="36" t="s">
        <v>166</v>
      </c>
      <c r="L2307" s="21"/>
    </row>
    <row r="2308" spans="1:12" x14ac:dyDescent="0.3">
      <c r="A2308" s="28" t="s">
        <v>166</v>
      </c>
      <c r="B2308" s="36" t="s">
        <v>166</v>
      </c>
      <c r="C2308" s="36" t="s">
        <v>1767</v>
      </c>
      <c r="D2308" s="30" t="s">
        <v>166</v>
      </c>
      <c r="E2308" s="37" t="s">
        <v>166</v>
      </c>
      <c r="F2308" s="44" t="s">
        <v>166</v>
      </c>
      <c r="G2308" s="33" t="s">
        <v>166</v>
      </c>
      <c r="H2308" s="33" t="s">
        <v>166</v>
      </c>
      <c r="I2308" s="30"/>
      <c r="J2308" s="18" t="s">
        <v>166</v>
      </c>
      <c r="K2308" s="36" t="s">
        <v>166</v>
      </c>
      <c r="L2308" s="21"/>
    </row>
    <row r="2309" spans="1:12" x14ac:dyDescent="0.3">
      <c r="A2309" s="28" t="s">
        <v>166</v>
      </c>
      <c r="B2309" s="36" t="s">
        <v>166</v>
      </c>
      <c r="C2309" s="36" t="s">
        <v>1767</v>
      </c>
      <c r="D2309" s="30" t="s">
        <v>166</v>
      </c>
      <c r="E2309" s="37" t="s">
        <v>166</v>
      </c>
      <c r="F2309" s="44" t="s">
        <v>166</v>
      </c>
      <c r="G2309" s="33" t="s">
        <v>166</v>
      </c>
      <c r="H2309" s="33" t="s">
        <v>166</v>
      </c>
      <c r="I2309" s="30"/>
      <c r="J2309" s="18" t="s">
        <v>166</v>
      </c>
      <c r="K2309" s="36" t="s">
        <v>166</v>
      </c>
      <c r="L2309" s="21"/>
    </row>
    <row r="2310" spans="1:12" x14ac:dyDescent="0.3">
      <c r="A2310" s="28" t="s">
        <v>166</v>
      </c>
      <c r="B2310" s="36" t="s">
        <v>166</v>
      </c>
      <c r="C2310" s="36" t="s">
        <v>1767</v>
      </c>
      <c r="D2310" s="30" t="s">
        <v>166</v>
      </c>
      <c r="E2310" s="37" t="s">
        <v>166</v>
      </c>
      <c r="F2310" s="44" t="s">
        <v>166</v>
      </c>
      <c r="G2310" s="33" t="s">
        <v>166</v>
      </c>
      <c r="H2310" s="33" t="s">
        <v>166</v>
      </c>
      <c r="I2310" s="30"/>
      <c r="J2310" s="18" t="s">
        <v>166</v>
      </c>
      <c r="K2310" s="36" t="s">
        <v>166</v>
      </c>
      <c r="L2310" s="21"/>
    </row>
    <row r="2311" spans="1:12" x14ac:dyDescent="0.3">
      <c r="A2311" s="28" t="s">
        <v>166</v>
      </c>
      <c r="B2311" s="36" t="s">
        <v>166</v>
      </c>
      <c r="C2311" s="36" t="s">
        <v>1767</v>
      </c>
      <c r="D2311" s="30" t="s">
        <v>166</v>
      </c>
      <c r="E2311" s="37" t="s">
        <v>166</v>
      </c>
      <c r="F2311" s="44" t="s">
        <v>166</v>
      </c>
      <c r="G2311" s="33" t="s">
        <v>166</v>
      </c>
      <c r="H2311" s="33" t="s">
        <v>166</v>
      </c>
      <c r="I2311" s="30"/>
      <c r="J2311" s="18" t="s">
        <v>166</v>
      </c>
      <c r="K2311" s="36" t="s">
        <v>166</v>
      </c>
      <c r="L2311" s="21"/>
    </row>
    <row r="2312" spans="1:12" x14ac:dyDescent="0.3">
      <c r="A2312" s="28" t="s">
        <v>166</v>
      </c>
      <c r="B2312" s="36" t="s">
        <v>166</v>
      </c>
      <c r="C2312" s="36" t="s">
        <v>1767</v>
      </c>
      <c r="D2312" s="30" t="s">
        <v>166</v>
      </c>
      <c r="E2312" s="37" t="s">
        <v>166</v>
      </c>
      <c r="F2312" s="44" t="s">
        <v>166</v>
      </c>
      <c r="G2312" s="33" t="s">
        <v>166</v>
      </c>
      <c r="H2312" s="33" t="s">
        <v>166</v>
      </c>
      <c r="I2312" s="30"/>
      <c r="J2312" s="18" t="s">
        <v>166</v>
      </c>
      <c r="K2312" s="36" t="s">
        <v>166</v>
      </c>
      <c r="L2312" s="21"/>
    </row>
    <row r="2313" spans="1:12" x14ac:dyDescent="0.3">
      <c r="A2313" s="28" t="s">
        <v>166</v>
      </c>
      <c r="B2313" s="36" t="s">
        <v>166</v>
      </c>
      <c r="C2313" s="36" t="s">
        <v>1767</v>
      </c>
      <c r="D2313" s="30" t="s">
        <v>166</v>
      </c>
      <c r="E2313" s="37" t="s">
        <v>166</v>
      </c>
      <c r="F2313" s="44" t="s">
        <v>166</v>
      </c>
      <c r="G2313" s="33" t="s">
        <v>166</v>
      </c>
      <c r="H2313" s="33" t="s">
        <v>166</v>
      </c>
      <c r="I2313" s="30"/>
      <c r="J2313" s="18" t="s">
        <v>166</v>
      </c>
      <c r="K2313" s="36" t="s">
        <v>166</v>
      </c>
      <c r="L2313" s="21"/>
    </row>
    <row r="2314" spans="1:12" x14ac:dyDescent="0.3">
      <c r="A2314" s="28" t="s">
        <v>166</v>
      </c>
      <c r="B2314" s="36" t="s">
        <v>166</v>
      </c>
      <c r="C2314" s="36" t="s">
        <v>1767</v>
      </c>
      <c r="D2314" s="30" t="s">
        <v>166</v>
      </c>
      <c r="E2314" s="37" t="s">
        <v>166</v>
      </c>
      <c r="F2314" s="44" t="s">
        <v>166</v>
      </c>
      <c r="G2314" s="33" t="s">
        <v>166</v>
      </c>
      <c r="H2314" s="33" t="s">
        <v>166</v>
      </c>
      <c r="I2314" s="30"/>
      <c r="J2314" s="18" t="s">
        <v>166</v>
      </c>
      <c r="K2314" s="36" t="s">
        <v>166</v>
      </c>
      <c r="L2314" s="21"/>
    </row>
    <row r="2315" spans="1:12" x14ac:dyDescent="0.3">
      <c r="A2315" s="28" t="s">
        <v>166</v>
      </c>
      <c r="B2315" s="36" t="s">
        <v>166</v>
      </c>
      <c r="C2315" s="36" t="s">
        <v>1767</v>
      </c>
      <c r="D2315" s="30" t="s">
        <v>166</v>
      </c>
      <c r="E2315" s="37" t="s">
        <v>166</v>
      </c>
      <c r="F2315" s="44" t="s">
        <v>166</v>
      </c>
      <c r="G2315" s="33" t="s">
        <v>166</v>
      </c>
      <c r="H2315" s="33" t="s">
        <v>166</v>
      </c>
      <c r="I2315" s="30"/>
      <c r="J2315" s="18" t="s">
        <v>166</v>
      </c>
      <c r="K2315" s="36" t="s">
        <v>166</v>
      </c>
      <c r="L2315" s="21"/>
    </row>
    <row r="2316" spans="1:12" x14ac:dyDescent="0.3">
      <c r="A2316" s="28" t="s">
        <v>166</v>
      </c>
      <c r="B2316" s="36" t="s">
        <v>166</v>
      </c>
      <c r="C2316" s="36" t="s">
        <v>1767</v>
      </c>
      <c r="D2316" s="30" t="s">
        <v>166</v>
      </c>
      <c r="E2316" s="37" t="s">
        <v>166</v>
      </c>
      <c r="F2316" s="44" t="s">
        <v>166</v>
      </c>
      <c r="G2316" s="33" t="s">
        <v>166</v>
      </c>
      <c r="H2316" s="33" t="s">
        <v>166</v>
      </c>
      <c r="I2316" s="30"/>
      <c r="J2316" s="18" t="s">
        <v>166</v>
      </c>
      <c r="K2316" s="36" t="s">
        <v>166</v>
      </c>
      <c r="L2316" s="21"/>
    </row>
    <row r="2317" spans="1:12" x14ac:dyDescent="0.3">
      <c r="A2317" s="28" t="s">
        <v>166</v>
      </c>
      <c r="B2317" s="36" t="s">
        <v>166</v>
      </c>
      <c r="C2317" s="36" t="s">
        <v>1767</v>
      </c>
      <c r="D2317" s="30" t="s">
        <v>166</v>
      </c>
      <c r="E2317" s="37" t="s">
        <v>166</v>
      </c>
      <c r="F2317" s="44" t="s">
        <v>166</v>
      </c>
      <c r="G2317" s="33" t="s">
        <v>166</v>
      </c>
      <c r="H2317" s="33" t="s">
        <v>166</v>
      </c>
      <c r="I2317" s="30"/>
      <c r="J2317" s="18" t="s">
        <v>166</v>
      </c>
      <c r="K2317" s="36" t="s">
        <v>166</v>
      </c>
      <c r="L2317" s="21"/>
    </row>
    <row r="2318" spans="1:12" x14ac:dyDescent="0.3">
      <c r="A2318" s="28" t="s">
        <v>166</v>
      </c>
      <c r="B2318" s="36" t="s">
        <v>166</v>
      </c>
      <c r="C2318" s="36" t="s">
        <v>1767</v>
      </c>
      <c r="D2318" s="30" t="s">
        <v>166</v>
      </c>
      <c r="E2318" s="37" t="s">
        <v>166</v>
      </c>
      <c r="F2318" s="44" t="s">
        <v>166</v>
      </c>
      <c r="G2318" s="33" t="s">
        <v>166</v>
      </c>
      <c r="H2318" s="33" t="s">
        <v>166</v>
      </c>
      <c r="I2318" s="30"/>
      <c r="J2318" s="18" t="s">
        <v>166</v>
      </c>
      <c r="K2318" s="36" t="s">
        <v>166</v>
      </c>
      <c r="L2318" s="21"/>
    </row>
    <row r="2319" spans="1:12" x14ac:dyDescent="0.3">
      <c r="A2319" s="28" t="s">
        <v>166</v>
      </c>
      <c r="B2319" s="36" t="s">
        <v>166</v>
      </c>
      <c r="C2319" s="36" t="s">
        <v>1767</v>
      </c>
      <c r="D2319" s="30" t="s">
        <v>166</v>
      </c>
      <c r="E2319" s="37" t="s">
        <v>166</v>
      </c>
      <c r="F2319" s="44" t="s">
        <v>166</v>
      </c>
      <c r="G2319" s="33" t="s">
        <v>166</v>
      </c>
      <c r="H2319" s="33" t="s">
        <v>166</v>
      </c>
      <c r="I2319" s="30"/>
      <c r="J2319" s="18" t="s">
        <v>166</v>
      </c>
      <c r="K2319" s="36" t="s">
        <v>166</v>
      </c>
      <c r="L2319" s="21"/>
    </row>
    <row r="2320" spans="1:12" x14ac:dyDescent="0.3">
      <c r="A2320" s="28" t="s">
        <v>166</v>
      </c>
      <c r="B2320" s="36" t="s">
        <v>166</v>
      </c>
      <c r="C2320" s="36" t="s">
        <v>1767</v>
      </c>
      <c r="D2320" s="30" t="s">
        <v>166</v>
      </c>
      <c r="E2320" s="37" t="s">
        <v>166</v>
      </c>
      <c r="F2320" s="44" t="s">
        <v>166</v>
      </c>
      <c r="G2320" s="33" t="s">
        <v>166</v>
      </c>
      <c r="H2320" s="33" t="s">
        <v>166</v>
      </c>
      <c r="I2320" s="30"/>
      <c r="J2320" s="18" t="s">
        <v>166</v>
      </c>
      <c r="K2320" s="36" t="s">
        <v>166</v>
      </c>
      <c r="L2320" s="21"/>
    </row>
    <row r="2321" spans="1:12" x14ac:dyDescent="0.3">
      <c r="A2321" s="28" t="s">
        <v>166</v>
      </c>
      <c r="B2321" s="36" t="s">
        <v>166</v>
      </c>
      <c r="C2321" s="36" t="s">
        <v>1767</v>
      </c>
      <c r="D2321" s="30" t="s">
        <v>166</v>
      </c>
      <c r="E2321" s="37" t="s">
        <v>166</v>
      </c>
      <c r="F2321" s="44" t="s">
        <v>166</v>
      </c>
      <c r="G2321" s="33" t="s">
        <v>166</v>
      </c>
      <c r="H2321" s="33" t="s">
        <v>166</v>
      </c>
      <c r="I2321" s="30"/>
      <c r="J2321" s="18" t="s">
        <v>166</v>
      </c>
      <c r="K2321" s="36" t="s">
        <v>166</v>
      </c>
      <c r="L2321" s="21"/>
    </row>
    <row r="2322" spans="1:12" x14ac:dyDescent="0.3">
      <c r="A2322" s="28" t="s">
        <v>166</v>
      </c>
      <c r="B2322" s="36" t="s">
        <v>166</v>
      </c>
      <c r="C2322" s="36" t="s">
        <v>1767</v>
      </c>
      <c r="D2322" s="30" t="s">
        <v>166</v>
      </c>
      <c r="E2322" s="37" t="s">
        <v>166</v>
      </c>
      <c r="F2322" s="44" t="s">
        <v>166</v>
      </c>
      <c r="G2322" s="33" t="s">
        <v>166</v>
      </c>
      <c r="H2322" s="33" t="s">
        <v>166</v>
      </c>
      <c r="I2322" s="30"/>
      <c r="J2322" s="18" t="s">
        <v>166</v>
      </c>
      <c r="K2322" s="36" t="s">
        <v>166</v>
      </c>
      <c r="L2322" s="21"/>
    </row>
    <row r="2323" spans="1:12" x14ac:dyDescent="0.3">
      <c r="A2323" s="28" t="s">
        <v>166</v>
      </c>
      <c r="B2323" s="36" t="s">
        <v>166</v>
      </c>
      <c r="C2323" s="36" t="s">
        <v>1767</v>
      </c>
      <c r="D2323" s="30" t="s">
        <v>166</v>
      </c>
      <c r="E2323" s="37" t="s">
        <v>166</v>
      </c>
      <c r="F2323" s="44" t="s">
        <v>166</v>
      </c>
      <c r="G2323" s="33" t="s">
        <v>166</v>
      </c>
      <c r="H2323" s="33" t="s">
        <v>166</v>
      </c>
      <c r="I2323" s="30"/>
      <c r="J2323" s="18" t="s">
        <v>166</v>
      </c>
      <c r="K2323" s="36" t="s">
        <v>166</v>
      </c>
      <c r="L2323" s="21"/>
    </row>
    <row r="2324" spans="1:12" x14ac:dyDescent="0.3">
      <c r="A2324" s="28" t="s">
        <v>166</v>
      </c>
      <c r="B2324" s="36" t="s">
        <v>166</v>
      </c>
      <c r="C2324" s="36" t="s">
        <v>1767</v>
      </c>
      <c r="D2324" s="30" t="s">
        <v>166</v>
      </c>
      <c r="E2324" s="37" t="s">
        <v>166</v>
      </c>
      <c r="F2324" s="44" t="s">
        <v>166</v>
      </c>
      <c r="G2324" s="33" t="s">
        <v>166</v>
      </c>
      <c r="H2324" s="33" t="s">
        <v>166</v>
      </c>
      <c r="I2324" s="30"/>
      <c r="J2324" s="18" t="s">
        <v>166</v>
      </c>
      <c r="K2324" s="36" t="s">
        <v>166</v>
      </c>
      <c r="L2324" s="21"/>
    </row>
    <row r="2325" spans="1:12" x14ac:dyDescent="0.3">
      <c r="A2325" s="28" t="s">
        <v>166</v>
      </c>
      <c r="B2325" s="36" t="s">
        <v>166</v>
      </c>
      <c r="C2325" s="36" t="s">
        <v>1767</v>
      </c>
      <c r="D2325" s="30" t="s">
        <v>166</v>
      </c>
      <c r="E2325" s="37" t="s">
        <v>166</v>
      </c>
      <c r="F2325" s="44" t="s">
        <v>166</v>
      </c>
      <c r="G2325" s="33" t="s">
        <v>166</v>
      </c>
      <c r="H2325" s="33" t="s">
        <v>166</v>
      </c>
      <c r="I2325" s="30"/>
      <c r="J2325" s="18" t="s">
        <v>166</v>
      </c>
      <c r="K2325" s="36" t="s">
        <v>166</v>
      </c>
      <c r="L2325" s="21"/>
    </row>
    <row r="2326" spans="1:12" x14ac:dyDescent="0.3">
      <c r="A2326" s="28" t="s">
        <v>166</v>
      </c>
      <c r="B2326" s="36" t="s">
        <v>166</v>
      </c>
      <c r="C2326" s="36" t="s">
        <v>1767</v>
      </c>
      <c r="D2326" s="30" t="s">
        <v>166</v>
      </c>
      <c r="E2326" s="37" t="s">
        <v>166</v>
      </c>
      <c r="F2326" s="44" t="s">
        <v>166</v>
      </c>
      <c r="G2326" s="33" t="s">
        <v>166</v>
      </c>
      <c r="H2326" s="33" t="s">
        <v>166</v>
      </c>
      <c r="I2326" s="30"/>
      <c r="J2326" s="18" t="s">
        <v>166</v>
      </c>
      <c r="K2326" s="36" t="s">
        <v>166</v>
      </c>
      <c r="L2326" s="21"/>
    </row>
    <row r="2327" spans="1:12" x14ac:dyDescent="0.3">
      <c r="A2327" s="28" t="s">
        <v>166</v>
      </c>
      <c r="B2327" s="36" t="s">
        <v>166</v>
      </c>
      <c r="C2327" s="36" t="s">
        <v>1767</v>
      </c>
      <c r="D2327" s="30" t="s">
        <v>166</v>
      </c>
      <c r="E2327" s="37" t="s">
        <v>166</v>
      </c>
      <c r="F2327" s="44" t="s">
        <v>166</v>
      </c>
      <c r="G2327" s="33" t="s">
        <v>166</v>
      </c>
      <c r="H2327" s="33" t="s">
        <v>166</v>
      </c>
      <c r="I2327" s="30"/>
      <c r="J2327" s="18" t="s">
        <v>166</v>
      </c>
      <c r="K2327" s="36" t="s">
        <v>166</v>
      </c>
      <c r="L2327" s="21"/>
    </row>
    <row r="2328" spans="1:12" x14ac:dyDescent="0.3">
      <c r="A2328" s="28" t="s">
        <v>166</v>
      </c>
      <c r="B2328" s="36" t="s">
        <v>166</v>
      </c>
      <c r="C2328" s="36" t="s">
        <v>1767</v>
      </c>
      <c r="D2328" s="30" t="s">
        <v>166</v>
      </c>
      <c r="E2328" s="37" t="s">
        <v>166</v>
      </c>
      <c r="F2328" s="44" t="s">
        <v>166</v>
      </c>
      <c r="G2328" s="33" t="s">
        <v>166</v>
      </c>
      <c r="H2328" s="33" t="s">
        <v>166</v>
      </c>
      <c r="I2328" s="30"/>
      <c r="J2328" s="18" t="s">
        <v>166</v>
      </c>
      <c r="K2328" s="36" t="s">
        <v>166</v>
      </c>
      <c r="L2328" s="21"/>
    </row>
    <row r="2329" spans="1:12" x14ac:dyDescent="0.3">
      <c r="A2329" s="28" t="s">
        <v>166</v>
      </c>
      <c r="B2329" s="36" t="s">
        <v>166</v>
      </c>
      <c r="C2329" s="36" t="s">
        <v>1767</v>
      </c>
      <c r="D2329" s="30" t="s">
        <v>166</v>
      </c>
      <c r="E2329" s="37" t="s">
        <v>166</v>
      </c>
      <c r="F2329" s="44" t="s">
        <v>166</v>
      </c>
      <c r="G2329" s="33" t="s">
        <v>166</v>
      </c>
      <c r="H2329" s="33" t="s">
        <v>166</v>
      </c>
      <c r="I2329" s="30"/>
      <c r="J2329" s="18" t="s">
        <v>166</v>
      </c>
      <c r="K2329" s="36" t="s">
        <v>166</v>
      </c>
      <c r="L2329" s="21"/>
    </row>
    <row r="2330" spans="1:12" x14ac:dyDescent="0.3">
      <c r="A2330" s="28" t="s">
        <v>166</v>
      </c>
      <c r="B2330" s="36" t="s">
        <v>166</v>
      </c>
      <c r="C2330" s="36" t="s">
        <v>1767</v>
      </c>
      <c r="D2330" s="30" t="s">
        <v>166</v>
      </c>
      <c r="E2330" s="37" t="s">
        <v>166</v>
      </c>
      <c r="F2330" s="44" t="s">
        <v>166</v>
      </c>
      <c r="G2330" s="33" t="s">
        <v>166</v>
      </c>
      <c r="H2330" s="33" t="s">
        <v>166</v>
      </c>
      <c r="I2330" s="30"/>
      <c r="J2330" s="18" t="s">
        <v>166</v>
      </c>
      <c r="K2330" s="36" t="s">
        <v>166</v>
      </c>
      <c r="L2330" s="21"/>
    </row>
    <row r="2331" spans="1:12" x14ac:dyDescent="0.3">
      <c r="A2331" s="28" t="s">
        <v>166</v>
      </c>
      <c r="B2331" s="36" t="s">
        <v>166</v>
      </c>
      <c r="C2331" s="36" t="s">
        <v>1767</v>
      </c>
      <c r="D2331" s="30" t="s">
        <v>166</v>
      </c>
      <c r="E2331" s="37" t="s">
        <v>166</v>
      </c>
      <c r="F2331" s="44" t="s">
        <v>166</v>
      </c>
      <c r="G2331" s="33" t="s">
        <v>166</v>
      </c>
      <c r="H2331" s="33" t="s">
        <v>166</v>
      </c>
      <c r="I2331" s="30"/>
      <c r="J2331" s="18" t="s">
        <v>166</v>
      </c>
      <c r="K2331" s="36" t="s">
        <v>166</v>
      </c>
      <c r="L2331" s="21"/>
    </row>
    <row r="2332" spans="1:12" x14ac:dyDescent="0.3">
      <c r="A2332" s="28" t="s">
        <v>166</v>
      </c>
      <c r="B2332" s="36" t="s">
        <v>166</v>
      </c>
      <c r="C2332" s="36" t="s">
        <v>1767</v>
      </c>
      <c r="D2332" s="30" t="s">
        <v>166</v>
      </c>
      <c r="E2332" s="37" t="s">
        <v>166</v>
      </c>
      <c r="F2332" s="44" t="s">
        <v>166</v>
      </c>
      <c r="G2332" s="33" t="s">
        <v>166</v>
      </c>
      <c r="H2332" s="33" t="s">
        <v>166</v>
      </c>
      <c r="I2332" s="30"/>
      <c r="J2332" s="18" t="s">
        <v>166</v>
      </c>
      <c r="K2332" s="36" t="s">
        <v>166</v>
      </c>
      <c r="L2332" s="21"/>
    </row>
    <row r="2333" spans="1:12" x14ac:dyDescent="0.3">
      <c r="A2333" s="28" t="s">
        <v>166</v>
      </c>
      <c r="B2333" s="36" t="s">
        <v>166</v>
      </c>
      <c r="C2333" s="36" t="s">
        <v>1767</v>
      </c>
      <c r="D2333" s="30" t="s">
        <v>166</v>
      </c>
      <c r="E2333" s="37" t="s">
        <v>166</v>
      </c>
      <c r="F2333" s="44" t="s">
        <v>166</v>
      </c>
      <c r="G2333" s="33" t="s">
        <v>166</v>
      </c>
      <c r="H2333" s="33" t="s">
        <v>166</v>
      </c>
      <c r="I2333" s="30"/>
      <c r="J2333" s="18" t="s">
        <v>166</v>
      </c>
      <c r="K2333" s="36" t="s">
        <v>166</v>
      </c>
      <c r="L2333" s="21"/>
    </row>
    <row r="2334" spans="1:12" x14ac:dyDescent="0.3">
      <c r="A2334" s="28" t="s">
        <v>166</v>
      </c>
      <c r="B2334" s="36" t="s">
        <v>166</v>
      </c>
      <c r="C2334" s="36" t="s">
        <v>1767</v>
      </c>
      <c r="D2334" s="30" t="s">
        <v>166</v>
      </c>
      <c r="E2334" s="37" t="s">
        <v>166</v>
      </c>
      <c r="F2334" s="44" t="s">
        <v>166</v>
      </c>
      <c r="G2334" s="33" t="s">
        <v>166</v>
      </c>
      <c r="H2334" s="33" t="s">
        <v>166</v>
      </c>
      <c r="I2334" s="30"/>
      <c r="J2334" s="18" t="s">
        <v>166</v>
      </c>
      <c r="K2334" s="36" t="s">
        <v>166</v>
      </c>
      <c r="L2334" s="21"/>
    </row>
    <row r="2335" spans="1:12" x14ac:dyDescent="0.3">
      <c r="A2335" s="28" t="s">
        <v>166</v>
      </c>
      <c r="B2335" s="36" t="s">
        <v>166</v>
      </c>
      <c r="C2335" s="36" t="s">
        <v>1767</v>
      </c>
      <c r="D2335" s="30" t="s">
        <v>166</v>
      </c>
      <c r="E2335" s="37" t="s">
        <v>166</v>
      </c>
      <c r="F2335" s="44" t="s">
        <v>166</v>
      </c>
      <c r="G2335" s="33" t="s">
        <v>166</v>
      </c>
      <c r="H2335" s="33" t="s">
        <v>166</v>
      </c>
      <c r="I2335" s="30"/>
      <c r="J2335" s="18" t="s">
        <v>166</v>
      </c>
      <c r="K2335" s="36" t="s">
        <v>166</v>
      </c>
      <c r="L2335" s="21"/>
    </row>
    <row r="2336" spans="1:12" x14ac:dyDescent="0.3">
      <c r="A2336" s="28" t="s">
        <v>166</v>
      </c>
      <c r="B2336" s="36" t="s">
        <v>166</v>
      </c>
      <c r="C2336" s="36" t="s">
        <v>1767</v>
      </c>
      <c r="D2336" s="30" t="s">
        <v>166</v>
      </c>
      <c r="E2336" s="37" t="s">
        <v>166</v>
      </c>
      <c r="F2336" s="44" t="s">
        <v>166</v>
      </c>
      <c r="G2336" s="33" t="s">
        <v>166</v>
      </c>
      <c r="H2336" s="33" t="s">
        <v>166</v>
      </c>
      <c r="I2336" s="30"/>
      <c r="J2336" s="18" t="s">
        <v>166</v>
      </c>
      <c r="K2336" s="36" t="s">
        <v>166</v>
      </c>
      <c r="L2336" s="21"/>
    </row>
    <row r="2337" spans="1:12" x14ac:dyDescent="0.3">
      <c r="A2337" s="28" t="s">
        <v>166</v>
      </c>
      <c r="B2337" s="36" t="s">
        <v>166</v>
      </c>
      <c r="C2337" s="36" t="s">
        <v>1767</v>
      </c>
      <c r="D2337" s="30" t="s">
        <v>166</v>
      </c>
      <c r="E2337" s="37" t="s">
        <v>166</v>
      </c>
      <c r="F2337" s="44" t="s">
        <v>166</v>
      </c>
      <c r="G2337" s="33" t="s">
        <v>166</v>
      </c>
      <c r="H2337" s="33" t="s">
        <v>166</v>
      </c>
      <c r="I2337" s="30"/>
      <c r="J2337" s="18" t="s">
        <v>166</v>
      </c>
      <c r="K2337" s="36" t="s">
        <v>166</v>
      </c>
      <c r="L2337" s="21"/>
    </row>
    <row r="2338" spans="1:12" x14ac:dyDescent="0.3">
      <c r="A2338" s="28" t="s">
        <v>166</v>
      </c>
      <c r="B2338" s="36" t="s">
        <v>166</v>
      </c>
      <c r="C2338" s="36" t="s">
        <v>1767</v>
      </c>
      <c r="D2338" s="30" t="s">
        <v>166</v>
      </c>
      <c r="E2338" s="37" t="s">
        <v>166</v>
      </c>
      <c r="F2338" s="44" t="s">
        <v>166</v>
      </c>
      <c r="G2338" s="33" t="s">
        <v>166</v>
      </c>
      <c r="H2338" s="33" t="s">
        <v>166</v>
      </c>
      <c r="I2338" s="30"/>
      <c r="J2338" s="18" t="s">
        <v>166</v>
      </c>
      <c r="K2338" s="36" t="s">
        <v>166</v>
      </c>
      <c r="L2338" s="21"/>
    </row>
    <row r="2339" spans="1:12" x14ac:dyDescent="0.3">
      <c r="A2339" s="28" t="s">
        <v>166</v>
      </c>
      <c r="B2339" s="36" t="s">
        <v>166</v>
      </c>
      <c r="C2339" s="36" t="s">
        <v>1767</v>
      </c>
      <c r="D2339" s="30" t="s">
        <v>166</v>
      </c>
      <c r="E2339" s="37" t="s">
        <v>166</v>
      </c>
      <c r="F2339" s="44" t="s">
        <v>166</v>
      </c>
      <c r="G2339" s="33" t="s">
        <v>166</v>
      </c>
      <c r="H2339" s="33" t="s">
        <v>166</v>
      </c>
      <c r="I2339" s="30"/>
      <c r="J2339" s="18" t="s">
        <v>166</v>
      </c>
      <c r="K2339" s="36" t="s">
        <v>166</v>
      </c>
      <c r="L2339" s="21"/>
    </row>
    <row r="2340" spans="1:12" x14ac:dyDescent="0.3">
      <c r="A2340" s="28" t="s">
        <v>166</v>
      </c>
      <c r="B2340" s="36" t="s">
        <v>166</v>
      </c>
      <c r="C2340" s="36" t="s">
        <v>1767</v>
      </c>
      <c r="D2340" s="30" t="s">
        <v>166</v>
      </c>
      <c r="E2340" s="37" t="s">
        <v>166</v>
      </c>
      <c r="F2340" s="44" t="s">
        <v>166</v>
      </c>
      <c r="G2340" s="33" t="s">
        <v>166</v>
      </c>
      <c r="H2340" s="33" t="s">
        <v>166</v>
      </c>
      <c r="I2340" s="30"/>
      <c r="J2340" s="18" t="s">
        <v>166</v>
      </c>
      <c r="K2340" s="36" t="s">
        <v>166</v>
      </c>
      <c r="L2340" s="21"/>
    </row>
    <row r="2341" spans="1:12" x14ac:dyDescent="0.3">
      <c r="A2341" s="28" t="s">
        <v>166</v>
      </c>
      <c r="B2341" s="36" t="s">
        <v>166</v>
      </c>
      <c r="C2341" s="36" t="s">
        <v>1767</v>
      </c>
      <c r="D2341" s="30" t="s">
        <v>166</v>
      </c>
      <c r="E2341" s="37" t="s">
        <v>166</v>
      </c>
      <c r="F2341" s="44" t="s">
        <v>166</v>
      </c>
      <c r="G2341" s="33" t="s">
        <v>166</v>
      </c>
      <c r="H2341" s="33" t="s">
        <v>166</v>
      </c>
      <c r="I2341" s="30"/>
      <c r="J2341" s="18" t="s">
        <v>166</v>
      </c>
      <c r="K2341" s="36" t="s">
        <v>166</v>
      </c>
      <c r="L2341" s="21"/>
    </row>
    <row r="2342" spans="1:12" x14ac:dyDescent="0.3">
      <c r="A2342" s="28" t="s">
        <v>166</v>
      </c>
      <c r="B2342" s="36" t="s">
        <v>166</v>
      </c>
      <c r="C2342" s="36" t="s">
        <v>1767</v>
      </c>
      <c r="D2342" s="30" t="s">
        <v>166</v>
      </c>
      <c r="E2342" s="37" t="s">
        <v>166</v>
      </c>
      <c r="F2342" s="44" t="s">
        <v>166</v>
      </c>
      <c r="G2342" s="33" t="s">
        <v>166</v>
      </c>
      <c r="H2342" s="33" t="s">
        <v>166</v>
      </c>
      <c r="I2342" s="30"/>
      <c r="J2342" s="18" t="s">
        <v>166</v>
      </c>
      <c r="K2342" s="36" t="s">
        <v>166</v>
      </c>
      <c r="L2342" s="21"/>
    </row>
    <row r="2343" spans="1:12" x14ac:dyDescent="0.3">
      <c r="A2343" s="28" t="s">
        <v>166</v>
      </c>
      <c r="B2343" s="36" t="s">
        <v>166</v>
      </c>
      <c r="C2343" s="36" t="s">
        <v>1767</v>
      </c>
      <c r="D2343" s="30" t="s">
        <v>166</v>
      </c>
      <c r="E2343" s="37" t="s">
        <v>166</v>
      </c>
      <c r="F2343" s="44" t="s">
        <v>166</v>
      </c>
      <c r="G2343" s="33" t="s">
        <v>166</v>
      </c>
      <c r="H2343" s="33" t="s">
        <v>166</v>
      </c>
      <c r="I2343" s="30"/>
      <c r="J2343" s="18" t="s">
        <v>166</v>
      </c>
      <c r="K2343" s="36" t="s">
        <v>166</v>
      </c>
      <c r="L2343" s="21"/>
    </row>
    <row r="2344" spans="1:12" x14ac:dyDescent="0.3">
      <c r="A2344" s="28" t="s">
        <v>166</v>
      </c>
      <c r="B2344" s="36" t="s">
        <v>166</v>
      </c>
      <c r="C2344" s="36" t="s">
        <v>1767</v>
      </c>
      <c r="D2344" s="30" t="s">
        <v>166</v>
      </c>
      <c r="E2344" s="37" t="s">
        <v>166</v>
      </c>
      <c r="F2344" s="44" t="s">
        <v>166</v>
      </c>
      <c r="G2344" s="33" t="s">
        <v>166</v>
      </c>
      <c r="H2344" s="33" t="s">
        <v>166</v>
      </c>
      <c r="I2344" s="30"/>
      <c r="J2344" s="18" t="s">
        <v>166</v>
      </c>
      <c r="K2344" s="36" t="s">
        <v>166</v>
      </c>
      <c r="L2344" s="21"/>
    </row>
    <row r="2345" spans="1:12" x14ac:dyDescent="0.3">
      <c r="A2345" s="28" t="s">
        <v>166</v>
      </c>
      <c r="B2345" s="36" t="s">
        <v>166</v>
      </c>
      <c r="C2345" s="36" t="s">
        <v>1767</v>
      </c>
      <c r="D2345" s="30" t="s">
        <v>166</v>
      </c>
      <c r="E2345" s="37" t="s">
        <v>166</v>
      </c>
      <c r="F2345" s="44" t="s">
        <v>166</v>
      </c>
      <c r="G2345" s="33" t="s">
        <v>166</v>
      </c>
      <c r="H2345" s="33" t="s">
        <v>166</v>
      </c>
      <c r="I2345" s="30"/>
      <c r="J2345" s="18" t="s">
        <v>166</v>
      </c>
      <c r="K2345" s="36" t="s">
        <v>166</v>
      </c>
      <c r="L2345" s="21"/>
    </row>
    <row r="2346" spans="1:12" x14ac:dyDescent="0.3">
      <c r="A2346" s="28" t="s">
        <v>166</v>
      </c>
      <c r="B2346" s="36" t="s">
        <v>166</v>
      </c>
      <c r="C2346" s="36" t="s">
        <v>1767</v>
      </c>
      <c r="D2346" s="30" t="s">
        <v>166</v>
      </c>
      <c r="E2346" s="37" t="s">
        <v>166</v>
      </c>
      <c r="F2346" s="44" t="s">
        <v>166</v>
      </c>
      <c r="G2346" s="33" t="s">
        <v>166</v>
      </c>
      <c r="H2346" s="33" t="s">
        <v>166</v>
      </c>
      <c r="I2346" s="30"/>
      <c r="J2346" s="18" t="s">
        <v>166</v>
      </c>
      <c r="K2346" s="36" t="s">
        <v>166</v>
      </c>
      <c r="L2346" s="21"/>
    </row>
    <row r="2347" spans="1:12" x14ac:dyDescent="0.3">
      <c r="A2347" s="28" t="s">
        <v>166</v>
      </c>
      <c r="B2347" s="36" t="s">
        <v>166</v>
      </c>
      <c r="C2347" s="36" t="s">
        <v>1767</v>
      </c>
      <c r="D2347" s="30" t="s">
        <v>166</v>
      </c>
      <c r="E2347" s="37" t="s">
        <v>166</v>
      </c>
      <c r="F2347" s="44" t="s">
        <v>166</v>
      </c>
      <c r="G2347" s="33" t="s">
        <v>166</v>
      </c>
      <c r="H2347" s="33" t="s">
        <v>166</v>
      </c>
      <c r="I2347" s="30"/>
      <c r="J2347" s="18" t="s">
        <v>166</v>
      </c>
      <c r="K2347" s="36" t="s">
        <v>166</v>
      </c>
      <c r="L2347" s="21"/>
    </row>
    <row r="2348" spans="1:12" x14ac:dyDescent="0.3">
      <c r="A2348" s="28" t="s">
        <v>166</v>
      </c>
      <c r="B2348" s="36" t="s">
        <v>166</v>
      </c>
      <c r="C2348" s="36" t="s">
        <v>1767</v>
      </c>
      <c r="D2348" s="30" t="s">
        <v>166</v>
      </c>
      <c r="E2348" s="37" t="s">
        <v>166</v>
      </c>
      <c r="F2348" s="44" t="s">
        <v>166</v>
      </c>
      <c r="G2348" s="33" t="s">
        <v>166</v>
      </c>
      <c r="H2348" s="33" t="s">
        <v>166</v>
      </c>
      <c r="I2348" s="30"/>
      <c r="J2348" s="18" t="s">
        <v>166</v>
      </c>
      <c r="K2348" s="36" t="s">
        <v>166</v>
      </c>
      <c r="L2348" s="21"/>
    </row>
    <row r="2349" spans="1:12" x14ac:dyDescent="0.3">
      <c r="A2349" s="28" t="s">
        <v>166</v>
      </c>
      <c r="B2349" s="36" t="s">
        <v>166</v>
      </c>
      <c r="C2349" s="36" t="s">
        <v>1767</v>
      </c>
      <c r="D2349" s="30" t="s">
        <v>166</v>
      </c>
      <c r="E2349" s="37" t="s">
        <v>166</v>
      </c>
      <c r="F2349" s="44" t="s">
        <v>166</v>
      </c>
      <c r="G2349" s="33" t="s">
        <v>166</v>
      </c>
      <c r="H2349" s="33" t="s">
        <v>166</v>
      </c>
      <c r="I2349" s="30"/>
      <c r="J2349" s="18" t="s">
        <v>166</v>
      </c>
      <c r="K2349" s="36" t="s">
        <v>166</v>
      </c>
      <c r="L2349" s="21"/>
    </row>
    <row r="2350" spans="1:12" x14ac:dyDescent="0.3">
      <c r="A2350" s="28" t="s">
        <v>166</v>
      </c>
      <c r="B2350" s="36" t="s">
        <v>166</v>
      </c>
      <c r="C2350" s="36" t="s">
        <v>1767</v>
      </c>
      <c r="D2350" s="30" t="s">
        <v>166</v>
      </c>
      <c r="E2350" s="37" t="s">
        <v>166</v>
      </c>
      <c r="F2350" s="44" t="s">
        <v>166</v>
      </c>
      <c r="G2350" s="33" t="s">
        <v>166</v>
      </c>
      <c r="H2350" s="33" t="s">
        <v>166</v>
      </c>
      <c r="I2350" s="30"/>
      <c r="J2350" s="18" t="s">
        <v>166</v>
      </c>
      <c r="K2350" s="36" t="s">
        <v>166</v>
      </c>
      <c r="L2350" s="21"/>
    </row>
    <row r="2351" spans="1:12" x14ac:dyDescent="0.3">
      <c r="A2351" s="28" t="s">
        <v>166</v>
      </c>
      <c r="B2351" s="36" t="s">
        <v>166</v>
      </c>
      <c r="C2351" s="36" t="s">
        <v>1767</v>
      </c>
      <c r="D2351" s="30" t="s">
        <v>166</v>
      </c>
      <c r="E2351" s="37" t="s">
        <v>166</v>
      </c>
      <c r="F2351" s="44" t="s">
        <v>166</v>
      </c>
      <c r="G2351" s="33" t="s">
        <v>166</v>
      </c>
      <c r="H2351" s="33" t="s">
        <v>166</v>
      </c>
      <c r="I2351" s="30"/>
      <c r="J2351" s="18" t="s">
        <v>166</v>
      </c>
      <c r="K2351" s="36" t="s">
        <v>166</v>
      </c>
      <c r="L2351" s="21"/>
    </row>
    <row r="2352" spans="1:12" x14ac:dyDescent="0.3">
      <c r="A2352" s="28" t="s">
        <v>166</v>
      </c>
      <c r="B2352" s="36" t="s">
        <v>166</v>
      </c>
      <c r="C2352" s="36" t="s">
        <v>1767</v>
      </c>
      <c r="D2352" s="30" t="s">
        <v>166</v>
      </c>
      <c r="E2352" s="37" t="s">
        <v>166</v>
      </c>
      <c r="F2352" s="44" t="s">
        <v>166</v>
      </c>
      <c r="G2352" s="33" t="s">
        <v>166</v>
      </c>
      <c r="H2352" s="33" t="s">
        <v>166</v>
      </c>
      <c r="I2352" s="30"/>
      <c r="J2352" s="18" t="s">
        <v>166</v>
      </c>
      <c r="K2352" s="36" t="s">
        <v>166</v>
      </c>
      <c r="L2352" s="21"/>
    </row>
    <row r="2353" spans="1:12" x14ac:dyDescent="0.3">
      <c r="A2353" s="28" t="s">
        <v>166</v>
      </c>
      <c r="B2353" s="36" t="s">
        <v>166</v>
      </c>
      <c r="C2353" s="36" t="s">
        <v>1767</v>
      </c>
      <c r="D2353" s="30" t="s">
        <v>166</v>
      </c>
      <c r="E2353" s="37" t="s">
        <v>166</v>
      </c>
      <c r="F2353" s="44" t="s">
        <v>166</v>
      </c>
      <c r="G2353" s="33" t="s">
        <v>166</v>
      </c>
      <c r="H2353" s="33" t="s">
        <v>166</v>
      </c>
      <c r="I2353" s="30"/>
      <c r="J2353" s="18" t="s">
        <v>166</v>
      </c>
      <c r="K2353" s="36" t="s">
        <v>166</v>
      </c>
      <c r="L2353" s="21"/>
    </row>
    <row r="2354" spans="1:12" x14ac:dyDescent="0.3">
      <c r="A2354" s="28" t="s">
        <v>166</v>
      </c>
      <c r="B2354" s="36" t="s">
        <v>166</v>
      </c>
      <c r="C2354" s="36" t="s">
        <v>1767</v>
      </c>
      <c r="D2354" s="30" t="s">
        <v>166</v>
      </c>
      <c r="E2354" s="37" t="s">
        <v>166</v>
      </c>
      <c r="F2354" s="44" t="s">
        <v>166</v>
      </c>
      <c r="G2354" s="33" t="s">
        <v>166</v>
      </c>
      <c r="H2354" s="33" t="s">
        <v>166</v>
      </c>
      <c r="I2354" s="30"/>
      <c r="J2354" s="18" t="s">
        <v>166</v>
      </c>
      <c r="K2354" s="36" t="s">
        <v>166</v>
      </c>
      <c r="L2354" s="21"/>
    </row>
    <row r="2355" spans="1:12" x14ac:dyDescent="0.3">
      <c r="A2355" s="28" t="s">
        <v>166</v>
      </c>
      <c r="B2355" s="36" t="s">
        <v>166</v>
      </c>
      <c r="C2355" s="36" t="s">
        <v>1767</v>
      </c>
      <c r="D2355" s="30" t="s">
        <v>166</v>
      </c>
      <c r="E2355" s="37" t="s">
        <v>166</v>
      </c>
      <c r="F2355" s="44" t="s">
        <v>166</v>
      </c>
      <c r="G2355" s="33" t="s">
        <v>166</v>
      </c>
      <c r="H2355" s="33" t="s">
        <v>166</v>
      </c>
      <c r="I2355" s="30"/>
      <c r="J2355" s="18" t="s">
        <v>166</v>
      </c>
      <c r="K2355" s="36" t="s">
        <v>166</v>
      </c>
      <c r="L2355" s="21"/>
    </row>
    <row r="2356" spans="1:12" x14ac:dyDescent="0.3">
      <c r="A2356" s="28" t="s">
        <v>166</v>
      </c>
      <c r="B2356" s="36" t="s">
        <v>166</v>
      </c>
      <c r="C2356" s="36" t="s">
        <v>1767</v>
      </c>
      <c r="D2356" s="30" t="s">
        <v>166</v>
      </c>
      <c r="E2356" s="37" t="s">
        <v>166</v>
      </c>
      <c r="F2356" s="44" t="s">
        <v>166</v>
      </c>
      <c r="G2356" s="33" t="s">
        <v>166</v>
      </c>
      <c r="H2356" s="33" t="s">
        <v>166</v>
      </c>
      <c r="I2356" s="30"/>
      <c r="J2356" s="18" t="s">
        <v>166</v>
      </c>
      <c r="K2356" s="36" t="s">
        <v>166</v>
      </c>
      <c r="L2356" s="21"/>
    </row>
    <row r="2357" spans="1:12" x14ac:dyDescent="0.3">
      <c r="A2357" s="28" t="s">
        <v>166</v>
      </c>
      <c r="B2357" s="36" t="s">
        <v>166</v>
      </c>
      <c r="C2357" s="36" t="s">
        <v>1767</v>
      </c>
      <c r="D2357" s="30" t="s">
        <v>166</v>
      </c>
      <c r="E2357" s="37" t="s">
        <v>166</v>
      </c>
      <c r="F2357" s="44" t="s">
        <v>166</v>
      </c>
      <c r="G2357" s="33" t="s">
        <v>166</v>
      </c>
      <c r="H2357" s="33" t="s">
        <v>166</v>
      </c>
      <c r="I2357" s="30"/>
      <c r="J2357" s="18" t="s">
        <v>166</v>
      </c>
      <c r="K2357" s="36" t="s">
        <v>166</v>
      </c>
      <c r="L2357" s="21"/>
    </row>
    <row r="2358" spans="1:12" x14ac:dyDescent="0.3">
      <c r="A2358" s="28" t="s">
        <v>166</v>
      </c>
      <c r="B2358" s="36" t="s">
        <v>166</v>
      </c>
      <c r="C2358" s="36" t="s">
        <v>1767</v>
      </c>
      <c r="D2358" s="30" t="s">
        <v>166</v>
      </c>
      <c r="E2358" s="37" t="s">
        <v>166</v>
      </c>
      <c r="F2358" s="44" t="s">
        <v>166</v>
      </c>
      <c r="G2358" s="33" t="s">
        <v>166</v>
      </c>
      <c r="H2358" s="33" t="s">
        <v>166</v>
      </c>
      <c r="I2358" s="30"/>
      <c r="J2358" s="18" t="s">
        <v>166</v>
      </c>
      <c r="K2358" s="36" t="s">
        <v>166</v>
      </c>
      <c r="L2358" s="21"/>
    </row>
    <row r="2359" spans="1:12" x14ac:dyDescent="0.3">
      <c r="A2359" s="28" t="s">
        <v>166</v>
      </c>
      <c r="B2359" s="36" t="s">
        <v>166</v>
      </c>
      <c r="C2359" s="36" t="s">
        <v>1767</v>
      </c>
      <c r="D2359" s="30" t="s">
        <v>166</v>
      </c>
      <c r="E2359" s="37" t="s">
        <v>166</v>
      </c>
      <c r="F2359" s="44" t="s">
        <v>166</v>
      </c>
      <c r="G2359" s="33" t="s">
        <v>166</v>
      </c>
      <c r="H2359" s="33" t="s">
        <v>166</v>
      </c>
      <c r="I2359" s="30"/>
      <c r="J2359" s="18" t="s">
        <v>166</v>
      </c>
      <c r="K2359" s="36" t="s">
        <v>166</v>
      </c>
      <c r="L2359" s="21"/>
    </row>
    <row r="2360" spans="1:12" x14ac:dyDescent="0.3">
      <c r="A2360" s="28" t="s">
        <v>166</v>
      </c>
      <c r="B2360" s="36" t="s">
        <v>166</v>
      </c>
      <c r="C2360" s="36" t="s">
        <v>1767</v>
      </c>
      <c r="D2360" s="30" t="s">
        <v>166</v>
      </c>
      <c r="E2360" s="37" t="s">
        <v>166</v>
      </c>
      <c r="F2360" s="44" t="s">
        <v>166</v>
      </c>
      <c r="G2360" s="33" t="s">
        <v>166</v>
      </c>
      <c r="H2360" s="33" t="s">
        <v>166</v>
      </c>
      <c r="I2360" s="30"/>
      <c r="J2360" s="18" t="s">
        <v>166</v>
      </c>
      <c r="K2360" s="36" t="s">
        <v>166</v>
      </c>
      <c r="L2360" s="21"/>
    </row>
    <row r="2361" spans="1:12" x14ac:dyDescent="0.3">
      <c r="A2361" s="28" t="s">
        <v>166</v>
      </c>
      <c r="B2361" s="36" t="s">
        <v>166</v>
      </c>
      <c r="C2361" s="36" t="s">
        <v>1767</v>
      </c>
      <c r="D2361" s="30" t="s">
        <v>166</v>
      </c>
      <c r="E2361" s="37" t="s">
        <v>166</v>
      </c>
      <c r="F2361" s="44" t="s">
        <v>166</v>
      </c>
      <c r="G2361" s="33" t="s">
        <v>166</v>
      </c>
      <c r="H2361" s="33" t="s">
        <v>166</v>
      </c>
      <c r="I2361" s="30"/>
      <c r="J2361" s="18" t="s">
        <v>166</v>
      </c>
      <c r="K2361" s="36" t="s">
        <v>166</v>
      </c>
      <c r="L2361" s="21"/>
    </row>
    <row r="2362" spans="1:12" x14ac:dyDescent="0.3">
      <c r="A2362" s="28" t="s">
        <v>166</v>
      </c>
      <c r="B2362" s="36" t="s">
        <v>166</v>
      </c>
      <c r="C2362" s="36" t="s">
        <v>1767</v>
      </c>
      <c r="D2362" s="30" t="s">
        <v>166</v>
      </c>
      <c r="E2362" s="37" t="s">
        <v>166</v>
      </c>
      <c r="F2362" s="44" t="s">
        <v>166</v>
      </c>
      <c r="G2362" s="33" t="s">
        <v>166</v>
      </c>
      <c r="H2362" s="33" t="s">
        <v>166</v>
      </c>
      <c r="I2362" s="30"/>
      <c r="J2362" s="18" t="s">
        <v>166</v>
      </c>
      <c r="K2362" s="36" t="s">
        <v>166</v>
      </c>
      <c r="L2362" s="21"/>
    </row>
    <row r="2363" spans="1:12" x14ac:dyDescent="0.3">
      <c r="A2363" s="28" t="s">
        <v>166</v>
      </c>
      <c r="B2363" s="36" t="s">
        <v>166</v>
      </c>
      <c r="C2363" s="36" t="s">
        <v>1767</v>
      </c>
      <c r="D2363" s="30" t="s">
        <v>166</v>
      </c>
      <c r="E2363" s="37" t="s">
        <v>166</v>
      </c>
      <c r="F2363" s="44" t="s">
        <v>166</v>
      </c>
      <c r="G2363" s="33" t="s">
        <v>166</v>
      </c>
      <c r="H2363" s="33" t="s">
        <v>166</v>
      </c>
      <c r="I2363" s="30"/>
      <c r="J2363" s="18" t="s">
        <v>166</v>
      </c>
      <c r="K2363" s="36" t="s">
        <v>166</v>
      </c>
      <c r="L2363" s="21"/>
    </row>
    <row r="2364" spans="1:12" x14ac:dyDescent="0.3">
      <c r="A2364" s="28" t="s">
        <v>166</v>
      </c>
      <c r="B2364" s="36" t="s">
        <v>166</v>
      </c>
      <c r="C2364" s="36" t="s">
        <v>1767</v>
      </c>
      <c r="D2364" s="30" t="s">
        <v>166</v>
      </c>
      <c r="E2364" s="37" t="s">
        <v>166</v>
      </c>
      <c r="F2364" s="44" t="s">
        <v>166</v>
      </c>
      <c r="G2364" s="33" t="s">
        <v>166</v>
      </c>
      <c r="H2364" s="33" t="s">
        <v>166</v>
      </c>
      <c r="I2364" s="30"/>
      <c r="J2364" s="18" t="s">
        <v>166</v>
      </c>
      <c r="K2364" s="36" t="s">
        <v>166</v>
      </c>
      <c r="L2364" s="21"/>
    </row>
    <row r="2365" spans="1:12" x14ac:dyDescent="0.3">
      <c r="A2365" s="28" t="s">
        <v>166</v>
      </c>
      <c r="B2365" s="36" t="s">
        <v>166</v>
      </c>
      <c r="C2365" s="36" t="s">
        <v>1767</v>
      </c>
      <c r="D2365" s="30" t="s">
        <v>166</v>
      </c>
      <c r="E2365" s="37" t="s">
        <v>166</v>
      </c>
      <c r="F2365" s="44" t="s">
        <v>166</v>
      </c>
      <c r="G2365" s="33" t="s">
        <v>166</v>
      </c>
      <c r="H2365" s="33" t="s">
        <v>166</v>
      </c>
      <c r="I2365" s="30"/>
      <c r="J2365" s="18" t="s">
        <v>166</v>
      </c>
      <c r="K2365" s="36" t="s">
        <v>166</v>
      </c>
      <c r="L2365" s="21"/>
    </row>
    <row r="2366" spans="1:12" x14ac:dyDescent="0.3">
      <c r="A2366" s="28" t="s">
        <v>166</v>
      </c>
      <c r="B2366" s="36" t="s">
        <v>166</v>
      </c>
      <c r="C2366" s="36" t="s">
        <v>1767</v>
      </c>
      <c r="D2366" s="30" t="s">
        <v>166</v>
      </c>
      <c r="E2366" s="37" t="s">
        <v>166</v>
      </c>
      <c r="F2366" s="44" t="s">
        <v>166</v>
      </c>
      <c r="G2366" s="33" t="s">
        <v>166</v>
      </c>
      <c r="H2366" s="33" t="s">
        <v>166</v>
      </c>
      <c r="I2366" s="30"/>
      <c r="J2366" s="18" t="s">
        <v>166</v>
      </c>
      <c r="K2366" s="36" t="s">
        <v>166</v>
      </c>
      <c r="L2366" s="21"/>
    </row>
    <row r="2367" spans="1:12" x14ac:dyDescent="0.3">
      <c r="A2367" s="28" t="s">
        <v>166</v>
      </c>
      <c r="B2367" s="36" t="s">
        <v>166</v>
      </c>
      <c r="C2367" s="36" t="s">
        <v>1767</v>
      </c>
      <c r="D2367" s="30" t="s">
        <v>166</v>
      </c>
      <c r="E2367" s="37" t="s">
        <v>166</v>
      </c>
      <c r="F2367" s="44" t="s">
        <v>166</v>
      </c>
      <c r="G2367" s="33" t="s">
        <v>166</v>
      </c>
      <c r="H2367" s="33" t="s">
        <v>166</v>
      </c>
      <c r="I2367" s="30"/>
      <c r="J2367" s="18" t="s">
        <v>166</v>
      </c>
      <c r="K2367" s="36" t="s">
        <v>166</v>
      </c>
      <c r="L2367" s="21"/>
    </row>
    <row r="2368" spans="1:12" x14ac:dyDescent="0.3">
      <c r="A2368" s="28" t="s">
        <v>166</v>
      </c>
      <c r="B2368" s="36" t="s">
        <v>166</v>
      </c>
      <c r="C2368" s="36" t="s">
        <v>1767</v>
      </c>
      <c r="D2368" s="30" t="s">
        <v>166</v>
      </c>
      <c r="E2368" s="37" t="s">
        <v>166</v>
      </c>
      <c r="F2368" s="44" t="s">
        <v>166</v>
      </c>
      <c r="G2368" s="33" t="s">
        <v>166</v>
      </c>
      <c r="H2368" s="33" t="s">
        <v>166</v>
      </c>
      <c r="I2368" s="30"/>
      <c r="J2368" s="18" t="s">
        <v>166</v>
      </c>
      <c r="K2368" s="36" t="s">
        <v>166</v>
      </c>
      <c r="L2368" s="21"/>
    </row>
    <row r="2369" spans="1:12" x14ac:dyDescent="0.3">
      <c r="A2369" s="28" t="s">
        <v>166</v>
      </c>
      <c r="B2369" s="36" t="s">
        <v>166</v>
      </c>
      <c r="C2369" s="36" t="s">
        <v>1767</v>
      </c>
      <c r="D2369" s="30" t="s">
        <v>166</v>
      </c>
      <c r="E2369" s="37" t="s">
        <v>166</v>
      </c>
      <c r="F2369" s="44" t="s">
        <v>166</v>
      </c>
      <c r="G2369" s="33" t="s">
        <v>166</v>
      </c>
      <c r="H2369" s="33" t="s">
        <v>166</v>
      </c>
      <c r="I2369" s="30"/>
      <c r="J2369" s="18" t="s">
        <v>166</v>
      </c>
      <c r="K2369" s="36" t="s">
        <v>166</v>
      </c>
      <c r="L2369" s="21"/>
    </row>
    <row r="2370" spans="1:12" x14ac:dyDescent="0.3">
      <c r="A2370" s="28" t="s">
        <v>166</v>
      </c>
      <c r="B2370" s="36" t="s">
        <v>166</v>
      </c>
      <c r="C2370" s="36" t="s">
        <v>1767</v>
      </c>
      <c r="D2370" s="30" t="s">
        <v>166</v>
      </c>
      <c r="E2370" s="37" t="s">
        <v>166</v>
      </c>
      <c r="F2370" s="44" t="s">
        <v>166</v>
      </c>
      <c r="G2370" s="33" t="s">
        <v>166</v>
      </c>
      <c r="H2370" s="33" t="s">
        <v>166</v>
      </c>
      <c r="I2370" s="30"/>
      <c r="J2370" s="18" t="s">
        <v>166</v>
      </c>
      <c r="K2370" s="36" t="s">
        <v>166</v>
      </c>
      <c r="L2370" s="21"/>
    </row>
    <row r="2371" spans="1:12" x14ac:dyDescent="0.3">
      <c r="A2371" s="28" t="s">
        <v>166</v>
      </c>
      <c r="B2371" s="36" t="s">
        <v>166</v>
      </c>
      <c r="C2371" s="36" t="s">
        <v>1767</v>
      </c>
      <c r="D2371" s="30" t="s">
        <v>166</v>
      </c>
      <c r="E2371" s="37" t="s">
        <v>166</v>
      </c>
      <c r="F2371" s="44" t="s">
        <v>166</v>
      </c>
      <c r="G2371" s="33" t="s">
        <v>166</v>
      </c>
      <c r="H2371" s="33" t="s">
        <v>166</v>
      </c>
      <c r="I2371" s="30"/>
      <c r="J2371" s="18" t="s">
        <v>166</v>
      </c>
      <c r="K2371" s="36" t="s">
        <v>166</v>
      </c>
      <c r="L2371" s="21"/>
    </row>
    <row r="2372" spans="1:12" x14ac:dyDescent="0.3">
      <c r="A2372" s="28" t="s">
        <v>166</v>
      </c>
      <c r="B2372" s="36" t="s">
        <v>166</v>
      </c>
      <c r="C2372" s="36" t="s">
        <v>1767</v>
      </c>
      <c r="D2372" s="30" t="s">
        <v>166</v>
      </c>
      <c r="E2372" s="37" t="s">
        <v>166</v>
      </c>
      <c r="F2372" s="44" t="s">
        <v>166</v>
      </c>
      <c r="G2372" s="33" t="s">
        <v>166</v>
      </c>
      <c r="H2372" s="33" t="s">
        <v>166</v>
      </c>
      <c r="I2372" s="30"/>
      <c r="J2372" s="18" t="s">
        <v>166</v>
      </c>
      <c r="K2372" s="36" t="s">
        <v>166</v>
      </c>
      <c r="L2372" s="21"/>
    </row>
    <row r="2373" spans="1:12" x14ac:dyDescent="0.3">
      <c r="A2373" s="28" t="s">
        <v>166</v>
      </c>
      <c r="B2373" s="36" t="s">
        <v>166</v>
      </c>
      <c r="C2373" s="36" t="s">
        <v>1767</v>
      </c>
      <c r="D2373" s="30" t="s">
        <v>166</v>
      </c>
      <c r="E2373" s="37" t="s">
        <v>166</v>
      </c>
      <c r="F2373" s="44" t="s">
        <v>166</v>
      </c>
      <c r="G2373" s="33" t="s">
        <v>166</v>
      </c>
      <c r="H2373" s="33" t="s">
        <v>166</v>
      </c>
      <c r="I2373" s="30"/>
      <c r="J2373" s="18" t="s">
        <v>166</v>
      </c>
      <c r="K2373" s="36" t="s">
        <v>166</v>
      </c>
      <c r="L2373" s="21"/>
    </row>
    <row r="2374" spans="1:12" x14ac:dyDescent="0.3">
      <c r="A2374" s="28" t="s">
        <v>166</v>
      </c>
      <c r="B2374" s="36" t="s">
        <v>166</v>
      </c>
      <c r="C2374" s="36" t="s">
        <v>1767</v>
      </c>
      <c r="D2374" s="30" t="s">
        <v>166</v>
      </c>
      <c r="E2374" s="37" t="s">
        <v>166</v>
      </c>
      <c r="F2374" s="44" t="s">
        <v>166</v>
      </c>
      <c r="G2374" s="33" t="s">
        <v>166</v>
      </c>
      <c r="H2374" s="33" t="s">
        <v>166</v>
      </c>
      <c r="I2374" s="30"/>
      <c r="J2374" s="18" t="s">
        <v>166</v>
      </c>
      <c r="K2374" s="36" t="s">
        <v>166</v>
      </c>
      <c r="L2374" s="21"/>
    </row>
    <row r="2375" spans="1:12" x14ac:dyDescent="0.3">
      <c r="A2375" s="28" t="s">
        <v>166</v>
      </c>
      <c r="B2375" s="36" t="s">
        <v>166</v>
      </c>
      <c r="C2375" s="36" t="s">
        <v>1767</v>
      </c>
      <c r="D2375" s="30" t="s">
        <v>166</v>
      </c>
      <c r="E2375" s="37" t="s">
        <v>166</v>
      </c>
      <c r="F2375" s="44" t="s">
        <v>166</v>
      </c>
      <c r="G2375" s="33" t="s">
        <v>166</v>
      </c>
      <c r="H2375" s="33" t="s">
        <v>166</v>
      </c>
      <c r="I2375" s="30"/>
      <c r="J2375" s="18" t="s">
        <v>166</v>
      </c>
      <c r="K2375" s="36" t="s">
        <v>166</v>
      </c>
      <c r="L2375" s="21"/>
    </row>
    <row r="2376" spans="1:12" x14ac:dyDescent="0.3">
      <c r="A2376" s="28" t="s">
        <v>166</v>
      </c>
      <c r="B2376" s="36" t="s">
        <v>166</v>
      </c>
      <c r="C2376" s="36" t="s">
        <v>1767</v>
      </c>
      <c r="D2376" s="30" t="s">
        <v>166</v>
      </c>
      <c r="E2376" s="37" t="s">
        <v>166</v>
      </c>
      <c r="F2376" s="44" t="s">
        <v>166</v>
      </c>
      <c r="G2376" s="33" t="s">
        <v>166</v>
      </c>
      <c r="H2376" s="33" t="s">
        <v>166</v>
      </c>
      <c r="I2376" s="30"/>
      <c r="J2376" s="18" t="s">
        <v>166</v>
      </c>
      <c r="K2376" s="36" t="s">
        <v>166</v>
      </c>
      <c r="L2376" s="21"/>
    </row>
    <row r="2377" spans="1:12" x14ac:dyDescent="0.3">
      <c r="A2377" s="28" t="s">
        <v>166</v>
      </c>
      <c r="B2377" s="36" t="s">
        <v>166</v>
      </c>
      <c r="C2377" s="36" t="s">
        <v>1767</v>
      </c>
      <c r="D2377" s="30" t="s">
        <v>166</v>
      </c>
      <c r="E2377" s="37" t="s">
        <v>166</v>
      </c>
      <c r="F2377" s="44" t="s">
        <v>166</v>
      </c>
      <c r="G2377" s="33" t="s">
        <v>166</v>
      </c>
      <c r="H2377" s="33" t="s">
        <v>166</v>
      </c>
      <c r="I2377" s="30"/>
      <c r="J2377" s="18" t="s">
        <v>166</v>
      </c>
      <c r="K2377" s="36" t="s">
        <v>166</v>
      </c>
      <c r="L2377" s="21"/>
    </row>
    <row r="2378" spans="1:12" x14ac:dyDescent="0.3">
      <c r="A2378" s="28" t="s">
        <v>166</v>
      </c>
      <c r="B2378" s="36" t="s">
        <v>166</v>
      </c>
      <c r="C2378" s="36" t="s">
        <v>1767</v>
      </c>
      <c r="D2378" s="30" t="s">
        <v>166</v>
      </c>
      <c r="E2378" s="37" t="s">
        <v>166</v>
      </c>
      <c r="F2378" s="44" t="s">
        <v>166</v>
      </c>
      <c r="G2378" s="33" t="s">
        <v>166</v>
      </c>
      <c r="H2378" s="33" t="s">
        <v>166</v>
      </c>
      <c r="I2378" s="30"/>
      <c r="J2378" s="18" t="s">
        <v>166</v>
      </c>
      <c r="K2378" s="36" t="s">
        <v>166</v>
      </c>
      <c r="L2378" s="21"/>
    </row>
    <row r="2379" spans="1:12" x14ac:dyDescent="0.3">
      <c r="A2379" s="28" t="s">
        <v>166</v>
      </c>
      <c r="B2379" s="36" t="s">
        <v>166</v>
      </c>
      <c r="C2379" s="36" t="s">
        <v>1767</v>
      </c>
      <c r="D2379" s="30" t="s">
        <v>166</v>
      </c>
      <c r="E2379" s="37" t="s">
        <v>166</v>
      </c>
      <c r="F2379" s="44" t="s">
        <v>166</v>
      </c>
      <c r="G2379" s="33" t="s">
        <v>166</v>
      </c>
      <c r="H2379" s="33" t="s">
        <v>166</v>
      </c>
      <c r="I2379" s="30"/>
      <c r="J2379" s="18" t="s">
        <v>166</v>
      </c>
      <c r="K2379" s="36" t="s">
        <v>166</v>
      </c>
      <c r="L2379" s="21"/>
    </row>
    <row r="2380" spans="1:12" x14ac:dyDescent="0.3">
      <c r="A2380" s="28" t="s">
        <v>166</v>
      </c>
      <c r="B2380" s="36" t="s">
        <v>166</v>
      </c>
      <c r="C2380" s="36" t="s">
        <v>1767</v>
      </c>
      <c r="D2380" s="30" t="s">
        <v>166</v>
      </c>
      <c r="E2380" s="37" t="s">
        <v>166</v>
      </c>
      <c r="F2380" s="44" t="s">
        <v>166</v>
      </c>
      <c r="G2380" s="33" t="s">
        <v>166</v>
      </c>
      <c r="H2380" s="33" t="s">
        <v>166</v>
      </c>
      <c r="I2380" s="30"/>
      <c r="J2380" s="18" t="s">
        <v>166</v>
      </c>
      <c r="K2380" s="36" t="s">
        <v>166</v>
      </c>
      <c r="L2380" s="21"/>
    </row>
    <row r="2381" spans="1:12" x14ac:dyDescent="0.3">
      <c r="A2381" s="28" t="s">
        <v>166</v>
      </c>
      <c r="B2381" s="36" t="s">
        <v>166</v>
      </c>
      <c r="C2381" s="36" t="s">
        <v>1767</v>
      </c>
      <c r="D2381" s="30" t="s">
        <v>166</v>
      </c>
      <c r="E2381" s="37" t="s">
        <v>166</v>
      </c>
      <c r="F2381" s="44" t="s">
        <v>166</v>
      </c>
      <c r="G2381" s="33" t="s">
        <v>166</v>
      </c>
      <c r="H2381" s="33" t="s">
        <v>166</v>
      </c>
      <c r="I2381" s="30"/>
      <c r="J2381" s="18" t="s">
        <v>166</v>
      </c>
      <c r="K2381" s="36" t="s">
        <v>166</v>
      </c>
      <c r="L2381" s="21"/>
    </row>
    <row r="2382" spans="1:12" x14ac:dyDescent="0.3">
      <c r="A2382" s="28" t="s">
        <v>166</v>
      </c>
      <c r="B2382" s="36" t="s">
        <v>166</v>
      </c>
      <c r="C2382" s="36" t="s">
        <v>1767</v>
      </c>
      <c r="D2382" s="30" t="s">
        <v>166</v>
      </c>
      <c r="E2382" s="37" t="s">
        <v>166</v>
      </c>
      <c r="F2382" s="44" t="s">
        <v>166</v>
      </c>
      <c r="G2382" s="33" t="s">
        <v>166</v>
      </c>
      <c r="H2382" s="33" t="s">
        <v>166</v>
      </c>
      <c r="I2382" s="30"/>
      <c r="J2382" s="18" t="s">
        <v>166</v>
      </c>
      <c r="K2382" s="36" t="s">
        <v>166</v>
      </c>
      <c r="L2382" s="21"/>
    </row>
    <row r="2383" spans="1:12" x14ac:dyDescent="0.3">
      <c r="A2383" s="28" t="s">
        <v>166</v>
      </c>
      <c r="B2383" s="36" t="s">
        <v>166</v>
      </c>
      <c r="C2383" s="36" t="s">
        <v>1767</v>
      </c>
      <c r="D2383" s="30" t="s">
        <v>166</v>
      </c>
      <c r="E2383" s="37" t="s">
        <v>166</v>
      </c>
      <c r="F2383" s="44" t="s">
        <v>166</v>
      </c>
      <c r="G2383" s="33" t="s">
        <v>166</v>
      </c>
      <c r="H2383" s="33" t="s">
        <v>166</v>
      </c>
      <c r="I2383" s="30"/>
      <c r="J2383" s="18" t="s">
        <v>166</v>
      </c>
      <c r="K2383" s="36" t="s">
        <v>166</v>
      </c>
      <c r="L2383" s="21"/>
    </row>
    <row r="2384" spans="1:12" x14ac:dyDescent="0.3">
      <c r="A2384" s="28" t="s">
        <v>166</v>
      </c>
      <c r="B2384" s="36" t="s">
        <v>166</v>
      </c>
      <c r="C2384" s="36" t="s">
        <v>1767</v>
      </c>
      <c r="D2384" s="30" t="s">
        <v>166</v>
      </c>
      <c r="E2384" s="37" t="s">
        <v>166</v>
      </c>
      <c r="F2384" s="44" t="s">
        <v>166</v>
      </c>
      <c r="G2384" s="33" t="s">
        <v>166</v>
      </c>
      <c r="H2384" s="33" t="s">
        <v>166</v>
      </c>
      <c r="I2384" s="30"/>
      <c r="J2384" s="18" t="s">
        <v>166</v>
      </c>
      <c r="K2384" s="36" t="s">
        <v>166</v>
      </c>
      <c r="L2384" s="21"/>
    </row>
    <row r="2385" spans="1:12" x14ac:dyDescent="0.3">
      <c r="A2385" s="28" t="s">
        <v>166</v>
      </c>
      <c r="B2385" s="36" t="s">
        <v>166</v>
      </c>
      <c r="C2385" s="36" t="s">
        <v>1767</v>
      </c>
      <c r="D2385" s="30" t="s">
        <v>166</v>
      </c>
      <c r="E2385" s="37" t="s">
        <v>166</v>
      </c>
      <c r="F2385" s="44" t="s">
        <v>166</v>
      </c>
      <c r="G2385" s="33" t="s">
        <v>166</v>
      </c>
      <c r="H2385" s="33" t="s">
        <v>166</v>
      </c>
      <c r="I2385" s="30"/>
      <c r="J2385" s="18" t="s">
        <v>166</v>
      </c>
      <c r="K2385" s="36" t="s">
        <v>166</v>
      </c>
      <c r="L2385" s="21"/>
    </row>
    <row r="2386" spans="1:12" x14ac:dyDescent="0.3">
      <c r="A2386" s="28" t="s">
        <v>166</v>
      </c>
      <c r="B2386" s="36" t="s">
        <v>166</v>
      </c>
      <c r="C2386" s="36" t="s">
        <v>1767</v>
      </c>
      <c r="D2386" s="30" t="s">
        <v>166</v>
      </c>
      <c r="E2386" s="37" t="s">
        <v>166</v>
      </c>
      <c r="F2386" s="44" t="s">
        <v>166</v>
      </c>
      <c r="G2386" s="33" t="s">
        <v>166</v>
      </c>
      <c r="H2386" s="33" t="s">
        <v>166</v>
      </c>
      <c r="I2386" s="30"/>
      <c r="J2386" s="18" t="s">
        <v>166</v>
      </c>
      <c r="K2386" s="36" t="s">
        <v>166</v>
      </c>
      <c r="L2386" s="21"/>
    </row>
    <row r="2387" spans="1:12" x14ac:dyDescent="0.3">
      <c r="A2387" s="28" t="s">
        <v>166</v>
      </c>
      <c r="B2387" s="36" t="s">
        <v>166</v>
      </c>
      <c r="C2387" s="36" t="s">
        <v>1767</v>
      </c>
      <c r="D2387" s="30" t="s">
        <v>166</v>
      </c>
      <c r="E2387" s="37" t="s">
        <v>166</v>
      </c>
      <c r="F2387" s="44" t="s">
        <v>166</v>
      </c>
      <c r="G2387" s="33" t="s">
        <v>166</v>
      </c>
      <c r="H2387" s="33" t="s">
        <v>166</v>
      </c>
      <c r="I2387" s="30"/>
      <c r="J2387" s="18" t="s">
        <v>166</v>
      </c>
      <c r="K2387" s="36" t="s">
        <v>166</v>
      </c>
      <c r="L2387" s="21"/>
    </row>
    <row r="2388" spans="1:12" x14ac:dyDescent="0.3">
      <c r="A2388" s="28" t="s">
        <v>166</v>
      </c>
      <c r="B2388" s="36" t="s">
        <v>166</v>
      </c>
      <c r="C2388" s="36" t="s">
        <v>1767</v>
      </c>
      <c r="D2388" s="30" t="s">
        <v>166</v>
      </c>
      <c r="E2388" s="37" t="s">
        <v>166</v>
      </c>
      <c r="F2388" s="44" t="s">
        <v>166</v>
      </c>
      <c r="G2388" s="33" t="s">
        <v>166</v>
      </c>
      <c r="H2388" s="33" t="s">
        <v>166</v>
      </c>
      <c r="I2388" s="30"/>
      <c r="J2388" s="18" t="s">
        <v>166</v>
      </c>
      <c r="K2388" s="36" t="s">
        <v>166</v>
      </c>
      <c r="L2388" s="21"/>
    </row>
    <row r="2389" spans="1:12" x14ac:dyDescent="0.3">
      <c r="A2389" s="28" t="s">
        <v>166</v>
      </c>
      <c r="B2389" s="36" t="s">
        <v>166</v>
      </c>
      <c r="C2389" s="36" t="s">
        <v>1767</v>
      </c>
      <c r="D2389" s="30" t="s">
        <v>166</v>
      </c>
      <c r="E2389" s="37" t="s">
        <v>166</v>
      </c>
      <c r="F2389" s="44" t="s">
        <v>166</v>
      </c>
      <c r="G2389" s="33" t="s">
        <v>166</v>
      </c>
      <c r="H2389" s="33" t="s">
        <v>166</v>
      </c>
      <c r="I2389" s="30"/>
      <c r="J2389" s="18" t="s">
        <v>166</v>
      </c>
      <c r="K2389" s="36" t="s">
        <v>166</v>
      </c>
      <c r="L2389" s="21"/>
    </row>
    <row r="2390" spans="1:12" x14ac:dyDescent="0.3">
      <c r="A2390" s="28" t="s">
        <v>166</v>
      </c>
      <c r="B2390" s="36" t="s">
        <v>166</v>
      </c>
      <c r="C2390" s="36" t="s">
        <v>1767</v>
      </c>
      <c r="D2390" s="30" t="s">
        <v>166</v>
      </c>
      <c r="E2390" s="37" t="s">
        <v>166</v>
      </c>
      <c r="F2390" s="44" t="s">
        <v>166</v>
      </c>
      <c r="G2390" s="33" t="s">
        <v>166</v>
      </c>
      <c r="H2390" s="33" t="s">
        <v>166</v>
      </c>
      <c r="I2390" s="30"/>
      <c r="J2390" s="18" t="s">
        <v>166</v>
      </c>
      <c r="K2390" s="36" t="s">
        <v>166</v>
      </c>
      <c r="L2390" s="21"/>
    </row>
    <row r="2391" spans="1:12" x14ac:dyDescent="0.3">
      <c r="A2391" s="28" t="s">
        <v>166</v>
      </c>
      <c r="B2391" s="36" t="s">
        <v>166</v>
      </c>
      <c r="C2391" s="36" t="s">
        <v>1767</v>
      </c>
      <c r="D2391" s="30" t="s">
        <v>166</v>
      </c>
      <c r="E2391" s="37" t="s">
        <v>166</v>
      </c>
      <c r="F2391" s="44" t="s">
        <v>166</v>
      </c>
      <c r="G2391" s="33" t="s">
        <v>166</v>
      </c>
      <c r="H2391" s="33" t="s">
        <v>166</v>
      </c>
      <c r="I2391" s="30"/>
      <c r="J2391" s="18" t="s">
        <v>166</v>
      </c>
      <c r="K2391" s="36" t="s">
        <v>166</v>
      </c>
      <c r="L2391" s="21"/>
    </row>
    <row r="2392" spans="1:12" x14ac:dyDescent="0.3">
      <c r="A2392" s="28" t="s">
        <v>166</v>
      </c>
      <c r="B2392" s="36" t="s">
        <v>166</v>
      </c>
      <c r="C2392" s="36" t="s">
        <v>1767</v>
      </c>
      <c r="D2392" s="30" t="s">
        <v>166</v>
      </c>
      <c r="E2392" s="37" t="s">
        <v>166</v>
      </c>
      <c r="F2392" s="44" t="s">
        <v>166</v>
      </c>
      <c r="G2392" s="33" t="s">
        <v>166</v>
      </c>
      <c r="H2392" s="33" t="s">
        <v>166</v>
      </c>
      <c r="I2392" s="30"/>
      <c r="J2392" s="18" t="s">
        <v>166</v>
      </c>
      <c r="K2392" s="36" t="s">
        <v>166</v>
      </c>
      <c r="L2392" s="21"/>
    </row>
    <row r="2393" spans="1:12" x14ac:dyDescent="0.3">
      <c r="A2393" s="28" t="s">
        <v>166</v>
      </c>
      <c r="B2393" s="36" t="s">
        <v>166</v>
      </c>
      <c r="C2393" s="36" t="s">
        <v>1767</v>
      </c>
      <c r="D2393" s="30" t="s">
        <v>166</v>
      </c>
      <c r="E2393" s="37" t="s">
        <v>166</v>
      </c>
      <c r="F2393" s="44" t="s">
        <v>166</v>
      </c>
      <c r="G2393" s="33" t="s">
        <v>166</v>
      </c>
      <c r="H2393" s="33" t="s">
        <v>166</v>
      </c>
      <c r="I2393" s="30"/>
      <c r="J2393" s="18" t="s">
        <v>166</v>
      </c>
      <c r="K2393" s="36" t="s">
        <v>166</v>
      </c>
      <c r="L2393" s="21"/>
    </row>
    <row r="2394" spans="1:12" x14ac:dyDescent="0.3">
      <c r="A2394" s="28" t="s">
        <v>166</v>
      </c>
      <c r="B2394" s="36" t="s">
        <v>166</v>
      </c>
      <c r="C2394" s="36" t="s">
        <v>1767</v>
      </c>
      <c r="D2394" s="30" t="s">
        <v>166</v>
      </c>
      <c r="E2394" s="37" t="s">
        <v>166</v>
      </c>
      <c r="F2394" s="44" t="s">
        <v>166</v>
      </c>
      <c r="G2394" s="33" t="s">
        <v>166</v>
      </c>
      <c r="H2394" s="33" t="s">
        <v>166</v>
      </c>
      <c r="I2394" s="30"/>
      <c r="J2394" s="18" t="s">
        <v>166</v>
      </c>
      <c r="K2394" s="36" t="s">
        <v>166</v>
      </c>
      <c r="L2394" s="21"/>
    </row>
    <row r="2395" spans="1:12" x14ac:dyDescent="0.3">
      <c r="A2395" s="28" t="s">
        <v>166</v>
      </c>
      <c r="B2395" s="36" t="s">
        <v>166</v>
      </c>
      <c r="C2395" s="36" t="s">
        <v>1767</v>
      </c>
      <c r="D2395" s="30" t="s">
        <v>166</v>
      </c>
      <c r="E2395" s="37" t="s">
        <v>166</v>
      </c>
      <c r="F2395" s="44" t="s">
        <v>166</v>
      </c>
      <c r="G2395" s="33" t="s">
        <v>166</v>
      </c>
      <c r="H2395" s="33" t="s">
        <v>166</v>
      </c>
      <c r="I2395" s="30"/>
      <c r="J2395" s="18" t="s">
        <v>166</v>
      </c>
      <c r="K2395" s="36" t="s">
        <v>166</v>
      </c>
      <c r="L2395" s="21"/>
    </row>
    <row r="2396" spans="1:12" x14ac:dyDescent="0.3">
      <c r="A2396" s="28" t="s">
        <v>166</v>
      </c>
      <c r="B2396" s="36" t="s">
        <v>166</v>
      </c>
      <c r="C2396" s="36" t="s">
        <v>1767</v>
      </c>
      <c r="D2396" s="30" t="s">
        <v>166</v>
      </c>
      <c r="E2396" s="37" t="s">
        <v>166</v>
      </c>
      <c r="F2396" s="44" t="s">
        <v>166</v>
      </c>
      <c r="G2396" s="33" t="s">
        <v>166</v>
      </c>
      <c r="H2396" s="33" t="s">
        <v>166</v>
      </c>
      <c r="I2396" s="30"/>
      <c r="J2396" s="18" t="s">
        <v>166</v>
      </c>
      <c r="K2396" s="36" t="s">
        <v>166</v>
      </c>
      <c r="L2396" s="21"/>
    </row>
    <row r="2397" spans="1:12" x14ac:dyDescent="0.3">
      <c r="A2397" s="28" t="s">
        <v>166</v>
      </c>
      <c r="B2397" s="36" t="s">
        <v>166</v>
      </c>
      <c r="C2397" s="36" t="s">
        <v>1767</v>
      </c>
      <c r="D2397" s="30" t="s">
        <v>166</v>
      </c>
      <c r="E2397" s="37" t="s">
        <v>166</v>
      </c>
      <c r="F2397" s="44" t="s">
        <v>166</v>
      </c>
      <c r="G2397" s="33" t="s">
        <v>166</v>
      </c>
      <c r="H2397" s="33" t="s">
        <v>166</v>
      </c>
      <c r="I2397" s="30"/>
      <c r="J2397" s="18" t="s">
        <v>166</v>
      </c>
      <c r="K2397" s="36" t="s">
        <v>166</v>
      </c>
      <c r="L2397" s="21"/>
    </row>
    <row r="2398" spans="1:12" x14ac:dyDescent="0.3">
      <c r="A2398" s="28" t="s">
        <v>166</v>
      </c>
      <c r="B2398" s="36" t="s">
        <v>166</v>
      </c>
      <c r="C2398" s="36" t="s">
        <v>1767</v>
      </c>
      <c r="D2398" s="30" t="s">
        <v>166</v>
      </c>
      <c r="E2398" s="37" t="s">
        <v>166</v>
      </c>
      <c r="F2398" s="44" t="s">
        <v>166</v>
      </c>
      <c r="G2398" s="33" t="s">
        <v>166</v>
      </c>
      <c r="H2398" s="33" t="s">
        <v>166</v>
      </c>
      <c r="I2398" s="30"/>
      <c r="J2398" s="18" t="s">
        <v>166</v>
      </c>
      <c r="K2398" s="36" t="s">
        <v>166</v>
      </c>
      <c r="L2398" s="21"/>
    </row>
    <row r="2399" spans="1:12" x14ac:dyDescent="0.3">
      <c r="A2399" s="28" t="s">
        <v>166</v>
      </c>
      <c r="B2399" s="36" t="s">
        <v>166</v>
      </c>
      <c r="C2399" s="36" t="s">
        <v>1767</v>
      </c>
      <c r="D2399" s="30" t="s">
        <v>166</v>
      </c>
      <c r="E2399" s="37" t="s">
        <v>166</v>
      </c>
      <c r="F2399" s="44" t="s">
        <v>166</v>
      </c>
      <c r="G2399" s="33" t="s">
        <v>166</v>
      </c>
      <c r="H2399" s="33" t="s">
        <v>166</v>
      </c>
      <c r="I2399" s="30"/>
      <c r="J2399" s="18" t="s">
        <v>166</v>
      </c>
      <c r="K2399" s="36" t="s">
        <v>166</v>
      </c>
      <c r="L2399" s="21"/>
    </row>
    <row r="2400" spans="1:12" x14ac:dyDescent="0.3">
      <c r="A2400" s="28" t="s">
        <v>166</v>
      </c>
      <c r="B2400" s="36" t="s">
        <v>166</v>
      </c>
      <c r="C2400" s="36" t="s">
        <v>1767</v>
      </c>
      <c r="D2400" s="30" t="s">
        <v>166</v>
      </c>
      <c r="E2400" s="37" t="s">
        <v>166</v>
      </c>
      <c r="F2400" s="44" t="s">
        <v>166</v>
      </c>
      <c r="G2400" s="33" t="s">
        <v>166</v>
      </c>
      <c r="H2400" s="33" t="s">
        <v>166</v>
      </c>
      <c r="I2400" s="30"/>
      <c r="J2400" s="18" t="s">
        <v>166</v>
      </c>
      <c r="K2400" s="36" t="s">
        <v>166</v>
      </c>
      <c r="L2400" s="21"/>
    </row>
    <row r="2401" spans="1:12" x14ac:dyDescent="0.3">
      <c r="A2401" s="28" t="s">
        <v>166</v>
      </c>
      <c r="B2401" s="36" t="s">
        <v>166</v>
      </c>
      <c r="C2401" s="36" t="s">
        <v>1767</v>
      </c>
      <c r="D2401" s="30" t="s">
        <v>166</v>
      </c>
      <c r="E2401" s="37" t="s">
        <v>166</v>
      </c>
      <c r="F2401" s="44" t="s">
        <v>166</v>
      </c>
      <c r="G2401" s="33" t="s">
        <v>166</v>
      </c>
      <c r="H2401" s="33" t="s">
        <v>166</v>
      </c>
      <c r="I2401" s="30"/>
      <c r="J2401" s="18" t="s">
        <v>166</v>
      </c>
      <c r="K2401" s="36" t="s">
        <v>166</v>
      </c>
      <c r="L2401" s="21"/>
    </row>
    <row r="2402" spans="1:12" x14ac:dyDescent="0.3">
      <c r="A2402" s="28" t="s">
        <v>166</v>
      </c>
      <c r="B2402" s="36" t="s">
        <v>166</v>
      </c>
      <c r="C2402" s="36" t="s">
        <v>1767</v>
      </c>
      <c r="D2402" s="30" t="s">
        <v>166</v>
      </c>
      <c r="E2402" s="37" t="s">
        <v>166</v>
      </c>
      <c r="F2402" s="44" t="s">
        <v>166</v>
      </c>
      <c r="G2402" s="33" t="s">
        <v>166</v>
      </c>
      <c r="H2402" s="33" t="s">
        <v>166</v>
      </c>
      <c r="I2402" s="30"/>
      <c r="J2402" s="18" t="s">
        <v>166</v>
      </c>
      <c r="K2402" s="36" t="s">
        <v>166</v>
      </c>
      <c r="L2402" s="21"/>
    </row>
    <row r="2403" spans="1:12" x14ac:dyDescent="0.3">
      <c r="A2403" s="28" t="s">
        <v>166</v>
      </c>
      <c r="B2403" s="36" t="s">
        <v>166</v>
      </c>
      <c r="C2403" s="36" t="s">
        <v>1767</v>
      </c>
      <c r="D2403" s="30" t="s">
        <v>166</v>
      </c>
      <c r="E2403" s="37" t="s">
        <v>166</v>
      </c>
      <c r="F2403" s="44" t="s">
        <v>166</v>
      </c>
      <c r="G2403" s="33" t="s">
        <v>166</v>
      </c>
      <c r="H2403" s="33" t="s">
        <v>166</v>
      </c>
      <c r="I2403" s="30"/>
      <c r="J2403" s="18" t="s">
        <v>166</v>
      </c>
      <c r="K2403" s="36" t="s">
        <v>166</v>
      </c>
      <c r="L2403" s="21"/>
    </row>
    <row r="2404" spans="1:12" x14ac:dyDescent="0.3">
      <c r="A2404" s="28" t="s">
        <v>166</v>
      </c>
      <c r="B2404" s="36" t="s">
        <v>166</v>
      </c>
      <c r="C2404" s="36" t="s">
        <v>1767</v>
      </c>
      <c r="D2404" s="30" t="s">
        <v>166</v>
      </c>
      <c r="E2404" s="37" t="s">
        <v>166</v>
      </c>
      <c r="F2404" s="44" t="s">
        <v>166</v>
      </c>
      <c r="G2404" s="33" t="s">
        <v>166</v>
      </c>
      <c r="H2404" s="33" t="s">
        <v>166</v>
      </c>
      <c r="I2404" s="30"/>
      <c r="J2404" s="18" t="s">
        <v>166</v>
      </c>
      <c r="K2404" s="36" t="s">
        <v>166</v>
      </c>
      <c r="L2404" s="21"/>
    </row>
    <row r="2405" spans="1:12" x14ac:dyDescent="0.3">
      <c r="A2405" s="28" t="s">
        <v>166</v>
      </c>
      <c r="B2405" s="36" t="s">
        <v>166</v>
      </c>
      <c r="C2405" s="36" t="s">
        <v>1767</v>
      </c>
      <c r="D2405" s="30" t="s">
        <v>166</v>
      </c>
      <c r="E2405" s="37" t="s">
        <v>166</v>
      </c>
      <c r="F2405" s="44" t="s">
        <v>166</v>
      </c>
      <c r="G2405" s="33" t="s">
        <v>166</v>
      </c>
      <c r="H2405" s="33" t="s">
        <v>166</v>
      </c>
      <c r="I2405" s="30"/>
      <c r="J2405" s="18" t="s">
        <v>166</v>
      </c>
      <c r="K2405" s="36" t="s">
        <v>166</v>
      </c>
      <c r="L2405" s="21"/>
    </row>
    <row r="2406" spans="1:12" x14ac:dyDescent="0.3">
      <c r="A2406" s="28" t="s">
        <v>166</v>
      </c>
      <c r="B2406" s="36" t="s">
        <v>166</v>
      </c>
      <c r="C2406" s="36" t="s">
        <v>1767</v>
      </c>
      <c r="D2406" s="30" t="s">
        <v>166</v>
      </c>
      <c r="E2406" s="37" t="s">
        <v>166</v>
      </c>
      <c r="F2406" s="44" t="s">
        <v>166</v>
      </c>
      <c r="G2406" s="33" t="s">
        <v>166</v>
      </c>
      <c r="H2406" s="33" t="s">
        <v>166</v>
      </c>
      <c r="I2406" s="30"/>
      <c r="J2406" s="18" t="s">
        <v>166</v>
      </c>
      <c r="K2406" s="36" t="s">
        <v>166</v>
      </c>
      <c r="L2406" s="21"/>
    </row>
    <row r="2407" spans="1:12" x14ac:dyDescent="0.3">
      <c r="A2407" s="28" t="s">
        <v>166</v>
      </c>
      <c r="B2407" s="36" t="s">
        <v>166</v>
      </c>
      <c r="C2407" s="36" t="s">
        <v>1767</v>
      </c>
      <c r="D2407" s="30" t="s">
        <v>166</v>
      </c>
      <c r="E2407" s="37" t="s">
        <v>166</v>
      </c>
      <c r="F2407" s="44" t="s">
        <v>166</v>
      </c>
      <c r="G2407" s="33" t="s">
        <v>166</v>
      </c>
      <c r="H2407" s="33" t="s">
        <v>166</v>
      </c>
      <c r="I2407" s="30"/>
      <c r="J2407" s="18" t="s">
        <v>166</v>
      </c>
      <c r="K2407" s="36" t="s">
        <v>166</v>
      </c>
      <c r="L2407" s="21"/>
    </row>
    <row r="2408" spans="1:12" x14ac:dyDescent="0.3">
      <c r="A2408" s="28" t="s">
        <v>166</v>
      </c>
      <c r="B2408" s="36" t="s">
        <v>166</v>
      </c>
      <c r="C2408" s="36" t="s">
        <v>1767</v>
      </c>
      <c r="D2408" s="30" t="s">
        <v>166</v>
      </c>
      <c r="E2408" s="37" t="s">
        <v>166</v>
      </c>
      <c r="F2408" s="44" t="s">
        <v>166</v>
      </c>
      <c r="G2408" s="33" t="s">
        <v>166</v>
      </c>
      <c r="H2408" s="33" t="s">
        <v>166</v>
      </c>
      <c r="I2408" s="30"/>
      <c r="J2408" s="18" t="s">
        <v>166</v>
      </c>
      <c r="K2408" s="36" t="s">
        <v>166</v>
      </c>
      <c r="L2408" s="21"/>
    </row>
    <row r="2409" spans="1:12" x14ac:dyDescent="0.3">
      <c r="A2409" s="28" t="s">
        <v>166</v>
      </c>
      <c r="B2409" s="36" t="s">
        <v>166</v>
      </c>
      <c r="C2409" s="36" t="s">
        <v>1767</v>
      </c>
      <c r="D2409" s="30" t="s">
        <v>166</v>
      </c>
      <c r="E2409" s="37" t="s">
        <v>166</v>
      </c>
      <c r="F2409" s="44" t="s">
        <v>166</v>
      </c>
      <c r="G2409" s="33" t="s">
        <v>166</v>
      </c>
      <c r="H2409" s="33" t="s">
        <v>166</v>
      </c>
      <c r="I2409" s="30"/>
      <c r="J2409" s="18" t="s">
        <v>166</v>
      </c>
      <c r="K2409" s="36" t="s">
        <v>166</v>
      </c>
      <c r="L2409" s="21"/>
    </row>
    <row r="2410" spans="1:12" x14ac:dyDescent="0.3">
      <c r="A2410" s="28" t="s">
        <v>166</v>
      </c>
      <c r="B2410" s="36" t="s">
        <v>166</v>
      </c>
      <c r="C2410" s="36" t="s">
        <v>1767</v>
      </c>
      <c r="D2410" s="30" t="s">
        <v>166</v>
      </c>
      <c r="E2410" s="37" t="s">
        <v>166</v>
      </c>
      <c r="F2410" s="44" t="s">
        <v>166</v>
      </c>
      <c r="G2410" s="33" t="s">
        <v>166</v>
      </c>
      <c r="H2410" s="33" t="s">
        <v>166</v>
      </c>
      <c r="I2410" s="30"/>
      <c r="J2410" s="18" t="s">
        <v>166</v>
      </c>
      <c r="K2410" s="36" t="s">
        <v>166</v>
      </c>
      <c r="L2410" s="21"/>
    </row>
    <row r="2411" spans="1:12" x14ac:dyDescent="0.3">
      <c r="A2411" s="28" t="s">
        <v>166</v>
      </c>
      <c r="B2411" s="36" t="s">
        <v>166</v>
      </c>
      <c r="C2411" s="36" t="s">
        <v>1767</v>
      </c>
      <c r="D2411" s="30" t="s">
        <v>166</v>
      </c>
      <c r="E2411" s="37" t="s">
        <v>166</v>
      </c>
      <c r="F2411" s="44" t="s">
        <v>166</v>
      </c>
      <c r="G2411" s="33" t="s">
        <v>166</v>
      </c>
      <c r="H2411" s="33" t="s">
        <v>166</v>
      </c>
      <c r="I2411" s="30"/>
      <c r="J2411" s="18" t="s">
        <v>166</v>
      </c>
      <c r="K2411" s="36" t="s">
        <v>166</v>
      </c>
      <c r="L2411" s="21"/>
    </row>
    <row r="2412" spans="1:12" x14ac:dyDescent="0.3">
      <c r="A2412" s="28" t="s">
        <v>166</v>
      </c>
      <c r="B2412" s="36" t="s">
        <v>166</v>
      </c>
      <c r="C2412" s="36" t="s">
        <v>1767</v>
      </c>
      <c r="D2412" s="30" t="s">
        <v>166</v>
      </c>
      <c r="E2412" s="37" t="s">
        <v>166</v>
      </c>
      <c r="F2412" s="44" t="s">
        <v>166</v>
      </c>
      <c r="G2412" s="33" t="s">
        <v>166</v>
      </c>
      <c r="H2412" s="33" t="s">
        <v>166</v>
      </c>
      <c r="I2412" s="30"/>
      <c r="J2412" s="18" t="s">
        <v>166</v>
      </c>
      <c r="K2412" s="36" t="s">
        <v>166</v>
      </c>
      <c r="L2412" s="21"/>
    </row>
    <row r="2413" spans="1:12" x14ac:dyDescent="0.3">
      <c r="A2413" s="28" t="s">
        <v>166</v>
      </c>
      <c r="B2413" s="36" t="s">
        <v>166</v>
      </c>
      <c r="C2413" s="36" t="s">
        <v>1767</v>
      </c>
      <c r="D2413" s="30" t="s">
        <v>166</v>
      </c>
      <c r="E2413" s="37" t="s">
        <v>166</v>
      </c>
      <c r="F2413" s="44" t="s">
        <v>166</v>
      </c>
      <c r="G2413" s="33" t="s">
        <v>166</v>
      </c>
      <c r="H2413" s="33" t="s">
        <v>166</v>
      </c>
      <c r="I2413" s="30"/>
      <c r="J2413" s="18" t="s">
        <v>166</v>
      </c>
      <c r="K2413" s="36" t="s">
        <v>166</v>
      </c>
      <c r="L2413" s="21"/>
    </row>
    <row r="2414" spans="1:12" x14ac:dyDescent="0.3">
      <c r="A2414" s="28" t="s">
        <v>166</v>
      </c>
      <c r="B2414" s="36" t="s">
        <v>166</v>
      </c>
      <c r="C2414" s="36" t="s">
        <v>1767</v>
      </c>
      <c r="D2414" s="30" t="s">
        <v>166</v>
      </c>
      <c r="E2414" s="37" t="s">
        <v>166</v>
      </c>
      <c r="F2414" s="44" t="s">
        <v>166</v>
      </c>
      <c r="G2414" s="33" t="s">
        <v>166</v>
      </c>
      <c r="H2414" s="33" t="s">
        <v>166</v>
      </c>
      <c r="I2414" s="30"/>
      <c r="J2414" s="18" t="s">
        <v>166</v>
      </c>
      <c r="K2414" s="36" t="s">
        <v>166</v>
      </c>
      <c r="L2414" s="21"/>
    </row>
    <row r="2415" spans="1:12" x14ac:dyDescent="0.3">
      <c r="A2415" s="28" t="s">
        <v>166</v>
      </c>
      <c r="B2415" s="36" t="s">
        <v>166</v>
      </c>
      <c r="C2415" s="36" t="s">
        <v>1767</v>
      </c>
      <c r="D2415" s="30" t="s">
        <v>166</v>
      </c>
      <c r="E2415" s="37" t="s">
        <v>166</v>
      </c>
      <c r="F2415" s="44" t="s">
        <v>166</v>
      </c>
      <c r="G2415" s="33" t="s">
        <v>166</v>
      </c>
      <c r="H2415" s="33" t="s">
        <v>166</v>
      </c>
      <c r="I2415" s="30"/>
      <c r="J2415" s="18" t="s">
        <v>166</v>
      </c>
      <c r="K2415" s="36" t="s">
        <v>166</v>
      </c>
      <c r="L2415" s="21"/>
    </row>
    <row r="2416" spans="1:12" x14ac:dyDescent="0.3">
      <c r="A2416" s="28" t="s">
        <v>166</v>
      </c>
      <c r="B2416" s="36" t="s">
        <v>166</v>
      </c>
      <c r="C2416" s="36" t="s">
        <v>1767</v>
      </c>
      <c r="D2416" s="30" t="s">
        <v>166</v>
      </c>
      <c r="E2416" s="37" t="s">
        <v>166</v>
      </c>
      <c r="F2416" s="44" t="s">
        <v>166</v>
      </c>
      <c r="G2416" s="33" t="s">
        <v>166</v>
      </c>
      <c r="H2416" s="33" t="s">
        <v>166</v>
      </c>
      <c r="I2416" s="30"/>
      <c r="J2416" s="18" t="s">
        <v>166</v>
      </c>
      <c r="K2416" s="36" t="s">
        <v>166</v>
      </c>
      <c r="L2416" s="21"/>
    </row>
    <row r="2417" spans="1:12" x14ac:dyDescent="0.3">
      <c r="A2417" s="28" t="s">
        <v>166</v>
      </c>
      <c r="B2417" s="36" t="s">
        <v>166</v>
      </c>
      <c r="C2417" s="36" t="s">
        <v>1767</v>
      </c>
      <c r="D2417" s="30" t="s">
        <v>166</v>
      </c>
      <c r="E2417" s="37" t="s">
        <v>166</v>
      </c>
      <c r="F2417" s="44" t="s">
        <v>166</v>
      </c>
      <c r="G2417" s="33" t="s">
        <v>166</v>
      </c>
      <c r="H2417" s="33" t="s">
        <v>166</v>
      </c>
      <c r="I2417" s="30"/>
      <c r="J2417" s="18" t="s">
        <v>166</v>
      </c>
      <c r="K2417" s="36" t="s">
        <v>166</v>
      </c>
      <c r="L2417" s="21"/>
    </row>
    <row r="2418" spans="1:12" x14ac:dyDescent="0.3">
      <c r="A2418" s="28" t="s">
        <v>166</v>
      </c>
      <c r="B2418" s="36" t="s">
        <v>166</v>
      </c>
      <c r="C2418" s="36" t="s">
        <v>1767</v>
      </c>
      <c r="D2418" s="30" t="s">
        <v>166</v>
      </c>
      <c r="E2418" s="37" t="s">
        <v>166</v>
      </c>
      <c r="F2418" s="44" t="s">
        <v>166</v>
      </c>
      <c r="G2418" s="33" t="s">
        <v>166</v>
      </c>
      <c r="H2418" s="33" t="s">
        <v>166</v>
      </c>
      <c r="I2418" s="30"/>
      <c r="J2418" s="18" t="s">
        <v>166</v>
      </c>
      <c r="K2418" s="36" t="s">
        <v>166</v>
      </c>
      <c r="L2418" s="21"/>
    </row>
    <row r="2419" spans="1:12" x14ac:dyDescent="0.3">
      <c r="A2419" s="28" t="s">
        <v>166</v>
      </c>
      <c r="B2419" s="36" t="s">
        <v>166</v>
      </c>
      <c r="C2419" s="36" t="s">
        <v>1767</v>
      </c>
      <c r="D2419" s="30" t="s">
        <v>166</v>
      </c>
      <c r="E2419" s="37" t="s">
        <v>166</v>
      </c>
      <c r="F2419" s="44" t="s">
        <v>166</v>
      </c>
      <c r="G2419" s="33" t="s">
        <v>166</v>
      </c>
      <c r="H2419" s="33" t="s">
        <v>166</v>
      </c>
      <c r="I2419" s="30"/>
      <c r="J2419" s="18" t="s">
        <v>166</v>
      </c>
      <c r="K2419" s="36" t="s">
        <v>166</v>
      </c>
      <c r="L2419" s="21"/>
    </row>
    <row r="2420" spans="1:12" x14ac:dyDescent="0.3">
      <c r="A2420" s="28" t="s">
        <v>166</v>
      </c>
      <c r="B2420" s="36" t="s">
        <v>166</v>
      </c>
      <c r="C2420" s="36" t="s">
        <v>1767</v>
      </c>
      <c r="D2420" s="30" t="s">
        <v>166</v>
      </c>
      <c r="E2420" s="37" t="s">
        <v>166</v>
      </c>
      <c r="F2420" s="44" t="s">
        <v>166</v>
      </c>
      <c r="G2420" s="33" t="s">
        <v>166</v>
      </c>
      <c r="H2420" s="33" t="s">
        <v>166</v>
      </c>
      <c r="I2420" s="30"/>
      <c r="J2420" s="18" t="s">
        <v>166</v>
      </c>
      <c r="K2420" s="36" t="s">
        <v>166</v>
      </c>
      <c r="L2420" s="21"/>
    </row>
    <row r="2421" spans="1:12" x14ac:dyDescent="0.3">
      <c r="A2421" s="28" t="s">
        <v>166</v>
      </c>
      <c r="B2421" s="36" t="s">
        <v>166</v>
      </c>
      <c r="C2421" s="36" t="s">
        <v>1767</v>
      </c>
      <c r="D2421" s="30" t="s">
        <v>166</v>
      </c>
      <c r="E2421" s="37" t="s">
        <v>166</v>
      </c>
      <c r="F2421" s="44" t="s">
        <v>166</v>
      </c>
      <c r="G2421" s="33" t="s">
        <v>166</v>
      </c>
      <c r="H2421" s="33" t="s">
        <v>166</v>
      </c>
      <c r="I2421" s="30"/>
      <c r="J2421" s="18" t="s">
        <v>166</v>
      </c>
      <c r="K2421" s="36" t="s">
        <v>166</v>
      </c>
      <c r="L2421" s="21"/>
    </row>
    <row r="2422" spans="1:12" x14ac:dyDescent="0.3">
      <c r="A2422" s="28" t="s">
        <v>166</v>
      </c>
      <c r="B2422" s="36" t="s">
        <v>166</v>
      </c>
      <c r="C2422" s="36" t="s">
        <v>1767</v>
      </c>
      <c r="D2422" s="30" t="s">
        <v>166</v>
      </c>
      <c r="E2422" s="37" t="s">
        <v>166</v>
      </c>
      <c r="F2422" s="44" t="s">
        <v>166</v>
      </c>
      <c r="G2422" s="33" t="s">
        <v>166</v>
      </c>
      <c r="H2422" s="33" t="s">
        <v>166</v>
      </c>
      <c r="I2422" s="30"/>
      <c r="J2422" s="18" t="s">
        <v>166</v>
      </c>
      <c r="K2422" s="36" t="s">
        <v>166</v>
      </c>
      <c r="L2422" s="21"/>
    </row>
    <row r="2423" spans="1:12" x14ac:dyDescent="0.3">
      <c r="A2423" s="28" t="s">
        <v>166</v>
      </c>
      <c r="B2423" s="36" t="s">
        <v>166</v>
      </c>
      <c r="C2423" s="36" t="s">
        <v>1767</v>
      </c>
      <c r="D2423" s="30" t="s">
        <v>166</v>
      </c>
      <c r="E2423" s="37" t="s">
        <v>166</v>
      </c>
      <c r="F2423" s="44" t="s">
        <v>166</v>
      </c>
      <c r="G2423" s="33" t="s">
        <v>166</v>
      </c>
      <c r="H2423" s="33" t="s">
        <v>166</v>
      </c>
      <c r="I2423" s="30"/>
      <c r="J2423" s="18" t="s">
        <v>166</v>
      </c>
      <c r="K2423" s="36" t="s">
        <v>166</v>
      </c>
      <c r="L2423" s="21"/>
    </row>
    <row r="2424" spans="1:12" x14ac:dyDescent="0.3">
      <c r="A2424" s="28" t="s">
        <v>166</v>
      </c>
      <c r="B2424" s="36" t="s">
        <v>166</v>
      </c>
      <c r="C2424" s="36" t="s">
        <v>1767</v>
      </c>
      <c r="D2424" s="30" t="s">
        <v>166</v>
      </c>
      <c r="E2424" s="37" t="s">
        <v>166</v>
      </c>
      <c r="F2424" s="44" t="s">
        <v>166</v>
      </c>
      <c r="G2424" s="33" t="s">
        <v>166</v>
      </c>
      <c r="H2424" s="33" t="s">
        <v>166</v>
      </c>
      <c r="I2424" s="30"/>
      <c r="J2424" s="18" t="s">
        <v>166</v>
      </c>
      <c r="K2424" s="36" t="s">
        <v>166</v>
      </c>
      <c r="L2424" s="21"/>
    </row>
    <row r="2425" spans="1:12" x14ac:dyDescent="0.3">
      <c r="A2425" s="28" t="s">
        <v>166</v>
      </c>
      <c r="B2425" s="36" t="s">
        <v>166</v>
      </c>
      <c r="C2425" s="36" t="s">
        <v>1767</v>
      </c>
      <c r="D2425" s="30" t="s">
        <v>166</v>
      </c>
      <c r="E2425" s="37" t="s">
        <v>166</v>
      </c>
      <c r="F2425" s="44" t="s">
        <v>166</v>
      </c>
      <c r="G2425" s="33" t="s">
        <v>166</v>
      </c>
      <c r="H2425" s="33" t="s">
        <v>166</v>
      </c>
      <c r="I2425" s="30"/>
      <c r="J2425" s="18" t="s">
        <v>166</v>
      </c>
      <c r="K2425" s="36" t="s">
        <v>166</v>
      </c>
      <c r="L2425" s="21"/>
    </row>
    <row r="2426" spans="1:12" x14ac:dyDescent="0.3">
      <c r="A2426" s="28" t="s">
        <v>166</v>
      </c>
      <c r="B2426" s="36" t="s">
        <v>166</v>
      </c>
      <c r="C2426" s="36" t="s">
        <v>1767</v>
      </c>
      <c r="D2426" s="30" t="s">
        <v>166</v>
      </c>
      <c r="E2426" s="37" t="s">
        <v>166</v>
      </c>
      <c r="F2426" s="44" t="s">
        <v>166</v>
      </c>
      <c r="G2426" s="33" t="s">
        <v>166</v>
      </c>
      <c r="H2426" s="33" t="s">
        <v>166</v>
      </c>
      <c r="I2426" s="30"/>
      <c r="J2426" s="18" t="s">
        <v>166</v>
      </c>
      <c r="K2426" s="36" t="s">
        <v>166</v>
      </c>
      <c r="L2426" s="21"/>
    </row>
    <row r="2427" spans="1:12" x14ac:dyDescent="0.3">
      <c r="A2427" s="28" t="s">
        <v>166</v>
      </c>
      <c r="B2427" s="36" t="s">
        <v>166</v>
      </c>
      <c r="C2427" s="36" t="s">
        <v>1767</v>
      </c>
      <c r="D2427" s="30" t="s">
        <v>166</v>
      </c>
      <c r="E2427" s="37" t="s">
        <v>166</v>
      </c>
      <c r="F2427" s="44" t="s">
        <v>166</v>
      </c>
      <c r="G2427" s="33" t="s">
        <v>166</v>
      </c>
      <c r="H2427" s="33" t="s">
        <v>166</v>
      </c>
      <c r="I2427" s="30"/>
      <c r="J2427" s="18" t="s">
        <v>166</v>
      </c>
      <c r="K2427" s="36" t="s">
        <v>166</v>
      </c>
      <c r="L2427" s="21"/>
    </row>
    <row r="2428" spans="1:12" x14ac:dyDescent="0.3">
      <c r="A2428" s="28" t="s">
        <v>166</v>
      </c>
      <c r="B2428" s="36" t="s">
        <v>166</v>
      </c>
      <c r="C2428" s="36" t="s">
        <v>1767</v>
      </c>
      <c r="D2428" s="30" t="s">
        <v>166</v>
      </c>
      <c r="E2428" s="37" t="s">
        <v>166</v>
      </c>
      <c r="F2428" s="44" t="s">
        <v>166</v>
      </c>
      <c r="G2428" s="33" t="s">
        <v>166</v>
      </c>
      <c r="H2428" s="33" t="s">
        <v>166</v>
      </c>
      <c r="I2428" s="30"/>
      <c r="J2428" s="18" t="s">
        <v>166</v>
      </c>
      <c r="K2428" s="36" t="s">
        <v>166</v>
      </c>
      <c r="L2428" s="21"/>
    </row>
    <row r="2429" spans="1:12" x14ac:dyDescent="0.3">
      <c r="A2429" s="28" t="s">
        <v>166</v>
      </c>
      <c r="B2429" s="36" t="s">
        <v>166</v>
      </c>
      <c r="C2429" s="36" t="s">
        <v>1767</v>
      </c>
      <c r="D2429" s="30" t="s">
        <v>166</v>
      </c>
      <c r="E2429" s="37" t="s">
        <v>166</v>
      </c>
      <c r="F2429" s="44" t="s">
        <v>166</v>
      </c>
      <c r="G2429" s="33" t="s">
        <v>166</v>
      </c>
      <c r="H2429" s="33" t="s">
        <v>166</v>
      </c>
      <c r="I2429" s="30"/>
      <c r="J2429" s="18" t="s">
        <v>166</v>
      </c>
      <c r="K2429" s="36" t="s">
        <v>166</v>
      </c>
      <c r="L2429" s="21"/>
    </row>
    <row r="2430" spans="1:12" x14ac:dyDescent="0.3">
      <c r="A2430" s="28" t="s">
        <v>166</v>
      </c>
      <c r="B2430" s="36" t="s">
        <v>166</v>
      </c>
      <c r="C2430" s="36" t="s">
        <v>1767</v>
      </c>
      <c r="D2430" s="30" t="s">
        <v>166</v>
      </c>
      <c r="E2430" s="37" t="s">
        <v>166</v>
      </c>
      <c r="F2430" s="44" t="s">
        <v>166</v>
      </c>
      <c r="G2430" s="33" t="s">
        <v>166</v>
      </c>
      <c r="H2430" s="33" t="s">
        <v>166</v>
      </c>
      <c r="I2430" s="30"/>
      <c r="J2430" s="18" t="s">
        <v>166</v>
      </c>
      <c r="K2430" s="36" t="s">
        <v>166</v>
      </c>
      <c r="L2430" s="21"/>
    </row>
    <row r="2431" spans="1:12" x14ac:dyDescent="0.3">
      <c r="A2431" s="28" t="s">
        <v>166</v>
      </c>
      <c r="B2431" s="36" t="s">
        <v>166</v>
      </c>
      <c r="C2431" s="36" t="s">
        <v>1767</v>
      </c>
      <c r="D2431" s="30" t="s">
        <v>166</v>
      </c>
      <c r="E2431" s="37" t="s">
        <v>166</v>
      </c>
      <c r="F2431" s="44" t="s">
        <v>166</v>
      </c>
      <c r="G2431" s="33" t="s">
        <v>166</v>
      </c>
      <c r="H2431" s="33" t="s">
        <v>166</v>
      </c>
      <c r="I2431" s="30"/>
      <c r="J2431" s="18" t="s">
        <v>166</v>
      </c>
      <c r="K2431" s="36" t="s">
        <v>166</v>
      </c>
      <c r="L2431" s="21"/>
    </row>
    <row r="2432" spans="1:12" x14ac:dyDescent="0.3">
      <c r="A2432" s="28" t="s">
        <v>166</v>
      </c>
      <c r="B2432" s="36" t="s">
        <v>166</v>
      </c>
      <c r="C2432" s="36" t="s">
        <v>1767</v>
      </c>
      <c r="D2432" s="30" t="s">
        <v>166</v>
      </c>
      <c r="E2432" s="37" t="s">
        <v>166</v>
      </c>
      <c r="F2432" s="44" t="s">
        <v>166</v>
      </c>
      <c r="G2432" s="33" t="s">
        <v>166</v>
      </c>
      <c r="H2432" s="33" t="s">
        <v>166</v>
      </c>
      <c r="I2432" s="30"/>
      <c r="J2432" s="18" t="s">
        <v>166</v>
      </c>
      <c r="K2432" s="36" t="s">
        <v>166</v>
      </c>
      <c r="L2432" s="21"/>
    </row>
    <row r="2433" spans="1:12" x14ac:dyDescent="0.3">
      <c r="A2433" s="28" t="s">
        <v>166</v>
      </c>
      <c r="B2433" s="36" t="s">
        <v>166</v>
      </c>
      <c r="C2433" s="36" t="s">
        <v>1767</v>
      </c>
      <c r="D2433" s="30" t="s">
        <v>166</v>
      </c>
      <c r="E2433" s="37" t="s">
        <v>166</v>
      </c>
      <c r="F2433" s="44" t="s">
        <v>166</v>
      </c>
      <c r="G2433" s="33" t="s">
        <v>166</v>
      </c>
      <c r="H2433" s="33" t="s">
        <v>166</v>
      </c>
      <c r="I2433" s="30"/>
      <c r="J2433" s="18" t="s">
        <v>166</v>
      </c>
      <c r="K2433" s="36" t="s">
        <v>166</v>
      </c>
      <c r="L2433" s="21"/>
    </row>
    <row r="2434" spans="1:12" x14ac:dyDescent="0.3">
      <c r="A2434" s="28" t="s">
        <v>166</v>
      </c>
      <c r="B2434" s="36" t="s">
        <v>166</v>
      </c>
      <c r="C2434" s="36" t="s">
        <v>1767</v>
      </c>
      <c r="D2434" s="30" t="s">
        <v>166</v>
      </c>
      <c r="E2434" s="37" t="s">
        <v>166</v>
      </c>
      <c r="F2434" s="44" t="s">
        <v>166</v>
      </c>
      <c r="G2434" s="33" t="s">
        <v>166</v>
      </c>
      <c r="H2434" s="33" t="s">
        <v>166</v>
      </c>
      <c r="I2434" s="30"/>
      <c r="J2434" s="18" t="s">
        <v>166</v>
      </c>
      <c r="K2434" s="36" t="s">
        <v>166</v>
      </c>
      <c r="L2434" s="21"/>
    </row>
    <row r="2435" spans="1:12" x14ac:dyDescent="0.3">
      <c r="A2435" s="28" t="s">
        <v>166</v>
      </c>
      <c r="B2435" s="36" t="s">
        <v>166</v>
      </c>
      <c r="C2435" s="36" t="s">
        <v>1767</v>
      </c>
      <c r="D2435" s="30" t="s">
        <v>166</v>
      </c>
      <c r="E2435" s="37" t="s">
        <v>166</v>
      </c>
      <c r="F2435" s="44" t="s">
        <v>166</v>
      </c>
      <c r="G2435" s="33" t="s">
        <v>166</v>
      </c>
      <c r="H2435" s="33" t="s">
        <v>166</v>
      </c>
      <c r="I2435" s="30"/>
      <c r="J2435" s="18" t="s">
        <v>166</v>
      </c>
      <c r="K2435" s="36" t="s">
        <v>166</v>
      </c>
      <c r="L2435" s="21"/>
    </row>
    <row r="2436" spans="1:12" x14ac:dyDescent="0.3">
      <c r="A2436" s="28" t="s">
        <v>166</v>
      </c>
      <c r="B2436" s="36" t="s">
        <v>166</v>
      </c>
      <c r="C2436" s="36" t="s">
        <v>1767</v>
      </c>
      <c r="D2436" s="30" t="s">
        <v>166</v>
      </c>
      <c r="E2436" s="37" t="s">
        <v>166</v>
      </c>
      <c r="F2436" s="44" t="s">
        <v>166</v>
      </c>
      <c r="G2436" s="33" t="s">
        <v>166</v>
      </c>
      <c r="H2436" s="33" t="s">
        <v>166</v>
      </c>
      <c r="I2436" s="30"/>
      <c r="J2436" s="18" t="s">
        <v>166</v>
      </c>
      <c r="K2436" s="36" t="s">
        <v>166</v>
      </c>
      <c r="L2436" s="21"/>
    </row>
    <row r="2437" spans="1:12" x14ac:dyDescent="0.3">
      <c r="A2437" s="28" t="s">
        <v>166</v>
      </c>
      <c r="B2437" s="36" t="s">
        <v>166</v>
      </c>
      <c r="C2437" s="36" t="s">
        <v>1767</v>
      </c>
      <c r="D2437" s="30" t="s">
        <v>166</v>
      </c>
      <c r="E2437" s="37" t="s">
        <v>166</v>
      </c>
      <c r="F2437" s="44" t="s">
        <v>166</v>
      </c>
      <c r="G2437" s="33" t="s">
        <v>166</v>
      </c>
      <c r="H2437" s="33" t="s">
        <v>166</v>
      </c>
      <c r="I2437" s="30"/>
      <c r="J2437" s="18" t="s">
        <v>166</v>
      </c>
      <c r="K2437" s="36" t="s">
        <v>166</v>
      </c>
      <c r="L2437" s="21"/>
    </row>
    <row r="2438" spans="1:12" x14ac:dyDescent="0.3">
      <c r="A2438" s="28" t="s">
        <v>166</v>
      </c>
      <c r="B2438" s="36" t="s">
        <v>166</v>
      </c>
      <c r="C2438" s="36" t="s">
        <v>1767</v>
      </c>
      <c r="D2438" s="30" t="s">
        <v>166</v>
      </c>
      <c r="E2438" s="37" t="s">
        <v>166</v>
      </c>
      <c r="F2438" s="44" t="s">
        <v>166</v>
      </c>
      <c r="G2438" s="33" t="s">
        <v>166</v>
      </c>
      <c r="H2438" s="33" t="s">
        <v>166</v>
      </c>
      <c r="I2438" s="30"/>
      <c r="J2438" s="18" t="s">
        <v>166</v>
      </c>
      <c r="K2438" s="36" t="s">
        <v>166</v>
      </c>
      <c r="L2438" s="21"/>
    </row>
    <row r="2439" spans="1:12" x14ac:dyDescent="0.3">
      <c r="A2439" s="28" t="s">
        <v>166</v>
      </c>
      <c r="B2439" s="36" t="s">
        <v>166</v>
      </c>
      <c r="C2439" s="36" t="s">
        <v>1767</v>
      </c>
      <c r="D2439" s="30" t="s">
        <v>166</v>
      </c>
      <c r="E2439" s="37" t="s">
        <v>166</v>
      </c>
      <c r="F2439" s="44" t="s">
        <v>166</v>
      </c>
      <c r="G2439" s="33" t="s">
        <v>166</v>
      </c>
      <c r="H2439" s="33" t="s">
        <v>166</v>
      </c>
      <c r="I2439" s="30"/>
      <c r="J2439" s="18" t="s">
        <v>166</v>
      </c>
      <c r="K2439" s="36" t="s">
        <v>166</v>
      </c>
      <c r="L2439" s="21"/>
    </row>
    <row r="2440" spans="1:12" x14ac:dyDescent="0.3">
      <c r="A2440" s="28" t="s">
        <v>166</v>
      </c>
      <c r="B2440" s="36" t="s">
        <v>166</v>
      </c>
      <c r="C2440" s="36" t="s">
        <v>1767</v>
      </c>
      <c r="D2440" s="30" t="s">
        <v>166</v>
      </c>
      <c r="E2440" s="37" t="s">
        <v>166</v>
      </c>
      <c r="F2440" s="44" t="s">
        <v>166</v>
      </c>
      <c r="G2440" s="33" t="s">
        <v>166</v>
      </c>
      <c r="H2440" s="33" t="s">
        <v>166</v>
      </c>
      <c r="I2440" s="30"/>
      <c r="J2440" s="18" t="s">
        <v>166</v>
      </c>
      <c r="K2440" s="36" t="s">
        <v>166</v>
      </c>
      <c r="L2440" s="21"/>
    </row>
    <row r="2441" spans="1:12" x14ac:dyDescent="0.3">
      <c r="A2441" s="28" t="s">
        <v>166</v>
      </c>
      <c r="B2441" s="36" t="s">
        <v>166</v>
      </c>
      <c r="C2441" s="36" t="s">
        <v>1767</v>
      </c>
      <c r="D2441" s="30" t="s">
        <v>166</v>
      </c>
      <c r="E2441" s="37" t="s">
        <v>166</v>
      </c>
      <c r="F2441" s="44" t="s">
        <v>166</v>
      </c>
      <c r="G2441" s="33" t="s">
        <v>166</v>
      </c>
      <c r="H2441" s="33" t="s">
        <v>166</v>
      </c>
      <c r="I2441" s="30"/>
      <c r="J2441" s="18" t="s">
        <v>166</v>
      </c>
      <c r="K2441" s="36" t="s">
        <v>166</v>
      </c>
      <c r="L2441" s="21"/>
    </row>
    <row r="2442" spans="1:12" x14ac:dyDescent="0.3">
      <c r="A2442" s="28" t="s">
        <v>166</v>
      </c>
      <c r="B2442" s="36" t="s">
        <v>166</v>
      </c>
      <c r="C2442" s="36" t="s">
        <v>1767</v>
      </c>
      <c r="D2442" s="30" t="s">
        <v>166</v>
      </c>
      <c r="E2442" s="37" t="s">
        <v>166</v>
      </c>
      <c r="F2442" s="44" t="s">
        <v>166</v>
      </c>
      <c r="G2442" s="33" t="s">
        <v>166</v>
      </c>
      <c r="H2442" s="33" t="s">
        <v>166</v>
      </c>
      <c r="I2442" s="30"/>
      <c r="J2442" s="18" t="s">
        <v>166</v>
      </c>
      <c r="K2442" s="36" t="s">
        <v>166</v>
      </c>
      <c r="L2442" s="21"/>
    </row>
    <row r="2443" spans="1:12" x14ac:dyDescent="0.3">
      <c r="A2443" s="28" t="s">
        <v>166</v>
      </c>
      <c r="B2443" s="36" t="s">
        <v>166</v>
      </c>
      <c r="C2443" s="36" t="s">
        <v>1767</v>
      </c>
      <c r="D2443" s="30" t="s">
        <v>166</v>
      </c>
      <c r="E2443" s="37" t="s">
        <v>166</v>
      </c>
      <c r="F2443" s="44" t="s">
        <v>166</v>
      </c>
      <c r="G2443" s="33" t="s">
        <v>166</v>
      </c>
      <c r="H2443" s="33" t="s">
        <v>166</v>
      </c>
      <c r="I2443" s="30"/>
      <c r="J2443" s="18" t="s">
        <v>166</v>
      </c>
      <c r="K2443" s="36" t="s">
        <v>166</v>
      </c>
      <c r="L2443" s="21"/>
    </row>
    <row r="2444" spans="1:12" x14ac:dyDescent="0.3">
      <c r="A2444" s="28" t="s">
        <v>166</v>
      </c>
      <c r="B2444" s="36" t="s">
        <v>166</v>
      </c>
      <c r="C2444" s="36" t="s">
        <v>1767</v>
      </c>
      <c r="D2444" s="30" t="s">
        <v>166</v>
      </c>
      <c r="E2444" s="37" t="s">
        <v>166</v>
      </c>
      <c r="F2444" s="44" t="s">
        <v>166</v>
      </c>
      <c r="G2444" s="33" t="s">
        <v>166</v>
      </c>
      <c r="H2444" s="33" t="s">
        <v>166</v>
      </c>
      <c r="I2444" s="30"/>
      <c r="J2444" s="18" t="s">
        <v>166</v>
      </c>
      <c r="K2444" s="36" t="s">
        <v>166</v>
      </c>
      <c r="L2444" s="21"/>
    </row>
    <row r="2445" spans="1:12" x14ac:dyDescent="0.3">
      <c r="A2445" s="28" t="s">
        <v>166</v>
      </c>
      <c r="B2445" s="36" t="s">
        <v>166</v>
      </c>
      <c r="C2445" s="36" t="s">
        <v>1767</v>
      </c>
      <c r="D2445" s="30" t="s">
        <v>166</v>
      </c>
      <c r="E2445" s="37" t="s">
        <v>166</v>
      </c>
      <c r="F2445" s="44" t="s">
        <v>166</v>
      </c>
      <c r="G2445" s="33" t="s">
        <v>166</v>
      </c>
      <c r="H2445" s="33" t="s">
        <v>166</v>
      </c>
      <c r="I2445" s="30"/>
      <c r="J2445" s="18" t="s">
        <v>166</v>
      </c>
      <c r="K2445" s="36" t="s">
        <v>166</v>
      </c>
      <c r="L2445" s="21"/>
    </row>
    <row r="2446" spans="1:12" x14ac:dyDescent="0.3">
      <c r="A2446" s="28" t="s">
        <v>166</v>
      </c>
      <c r="B2446" s="36" t="s">
        <v>166</v>
      </c>
      <c r="C2446" s="36" t="s">
        <v>1767</v>
      </c>
      <c r="D2446" s="30" t="s">
        <v>166</v>
      </c>
      <c r="E2446" s="37" t="s">
        <v>166</v>
      </c>
      <c r="F2446" s="44" t="s">
        <v>166</v>
      </c>
      <c r="G2446" s="33" t="s">
        <v>166</v>
      </c>
      <c r="H2446" s="33" t="s">
        <v>166</v>
      </c>
      <c r="I2446" s="30"/>
      <c r="J2446" s="18" t="s">
        <v>166</v>
      </c>
      <c r="K2446" s="36" t="s">
        <v>166</v>
      </c>
      <c r="L2446" s="21"/>
    </row>
    <row r="2447" spans="1:12" x14ac:dyDescent="0.3">
      <c r="A2447" s="28" t="s">
        <v>166</v>
      </c>
      <c r="B2447" s="36" t="s">
        <v>166</v>
      </c>
      <c r="C2447" s="36" t="s">
        <v>1767</v>
      </c>
      <c r="D2447" s="30" t="s">
        <v>166</v>
      </c>
      <c r="E2447" s="37" t="s">
        <v>166</v>
      </c>
      <c r="F2447" s="44" t="s">
        <v>166</v>
      </c>
      <c r="G2447" s="33" t="s">
        <v>166</v>
      </c>
      <c r="H2447" s="33" t="s">
        <v>166</v>
      </c>
      <c r="I2447" s="30"/>
      <c r="J2447" s="18" t="s">
        <v>166</v>
      </c>
      <c r="K2447" s="36" t="s">
        <v>166</v>
      </c>
      <c r="L2447" s="21"/>
    </row>
    <row r="2448" spans="1:12" x14ac:dyDescent="0.3">
      <c r="A2448" s="28" t="s">
        <v>166</v>
      </c>
      <c r="B2448" s="36" t="s">
        <v>166</v>
      </c>
      <c r="C2448" s="36" t="s">
        <v>1767</v>
      </c>
      <c r="D2448" s="30" t="s">
        <v>166</v>
      </c>
      <c r="E2448" s="37" t="s">
        <v>166</v>
      </c>
      <c r="F2448" s="44" t="s">
        <v>166</v>
      </c>
      <c r="G2448" s="33" t="s">
        <v>166</v>
      </c>
      <c r="H2448" s="33" t="s">
        <v>166</v>
      </c>
      <c r="I2448" s="30"/>
      <c r="J2448" s="18" t="s">
        <v>166</v>
      </c>
      <c r="K2448" s="36" t="s">
        <v>166</v>
      </c>
      <c r="L2448" s="21"/>
    </row>
    <row r="2449" spans="1:12" x14ac:dyDescent="0.3">
      <c r="A2449" s="28" t="s">
        <v>166</v>
      </c>
      <c r="B2449" s="36" t="s">
        <v>166</v>
      </c>
      <c r="C2449" s="36" t="s">
        <v>1767</v>
      </c>
      <c r="D2449" s="30" t="s">
        <v>166</v>
      </c>
      <c r="E2449" s="37" t="s">
        <v>166</v>
      </c>
      <c r="F2449" s="44" t="s">
        <v>166</v>
      </c>
      <c r="G2449" s="33" t="s">
        <v>166</v>
      </c>
      <c r="H2449" s="33" t="s">
        <v>166</v>
      </c>
      <c r="I2449" s="30"/>
      <c r="J2449" s="18" t="s">
        <v>166</v>
      </c>
      <c r="K2449" s="36" t="s">
        <v>166</v>
      </c>
      <c r="L2449" s="21"/>
    </row>
    <row r="2450" spans="1:12" x14ac:dyDescent="0.3">
      <c r="A2450" s="28" t="s">
        <v>166</v>
      </c>
      <c r="B2450" s="36" t="s">
        <v>166</v>
      </c>
      <c r="C2450" s="36" t="s">
        <v>1767</v>
      </c>
      <c r="D2450" s="30" t="s">
        <v>166</v>
      </c>
      <c r="E2450" s="37" t="s">
        <v>166</v>
      </c>
      <c r="F2450" s="44" t="s">
        <v>166</v>
      </c>
      <c r="G2450" s="33" t="s">
        <v>166</v>
      </c>
      <c r="H2450" s="33" t="s">
        <v>166</v>
      </c>
      <c r="I2450" s="30"/>
      <c r="J2450" s="18" t="s">
        <v>166</v>
      </c>
      <c r="K2450" s="36" t="s">
        <v>166</v>
      </c>
      <c r="L2450" s="21"/>
    </row>
    <row r="2451" spans="1:12" x14ac:dyDescent="0.3">
      <c r="A2451" s="28" t="s">
        <v>166</v>
      </c>
      <c r="B2451" s="36" t="s">
        <v>166</v>
      </c>
      <c r="C2451" s="36" t="s">
        <v>1767</v>
      </c>
      <c r="D2451" s="30" t="s">
        <v>166</v>
      </c>
      <c r="E2451" s="37" t="s">
        <v>166</v>
      </c>
      <c r="F2451" s="44" t="s">
        <v>166</v>
      </c>
      <c r="G2451" s="33" t="s">
        <v>166</v>
      </c>
      <c r="H2451" s="33" t="s">
        <v>166</v>
      </c>
      <c r="I2451" s="30"/>
      <c r="J2451" s="18" t="s">
        <v>166</v>
      </c>
      <c r="K2451" s="36" t="s">
        <v>166</v>
      </c>
      <c r="L2451" s="21"/>
    </row>
    <row r="2452" spans="1:12" x14ac:dyDescent="0.3">
      <c r="A2452" s="28" t="s">
        <v>166</v>
      </c>
      <c r="B2452" s="36" t="s">
        <v>166</v>
      </c>
      <c r="C2452" s="36" t="s">
        <v>1767</v>
      </c>
      <c r="D2452" s="30" t="s">
        <v>166</v>
      </c>
      <c r="E2452" s="37" t="s">
        <v>166</v>
      </c>
      <c r="F2452" s="44" t="s">
        <v>166</v>
      </c>
      <c r="G2452" s="33" t="s">
        <v>166</v>
      </c>
      <c r="H2452" s="33" t="s">
        <v>166</v>
      </c>
      <c r="I2452" s="30"/>
      <c r="J2452" s="18" t="s">
        <v>166</v>
      </c>
      <c r="K2452" s="36" t="s">
        <v>166</v>
      </c>
      <c r="L2452" s="21"/>
    </row>
    <row r="2453" spans="1:12" x14ac:dyDescent="0.3">
      <c r="A2453" s="28" t="s">
        <v>166</v>
      </c>
      <c r="B2453" s="36" t="s">
        <v>166</v>
      </c>
      <c r="C2453" s="36" t="s">
        <v>1767</v>
      </c>
      <c r="D2453" s="30" t="s">
        <v>166</v>
      </c>
      <c r="E2453" s="37" t="s">
        <v>166</v>
      </c>
      <c r="F2453" s="44" t="s">
        <v>166</v>
      </c>
      <c r="G2453" s="33" t="s">
        <v>166</v>
      </c>
      <c r="H2453" s="33" t="s">
        <v>166</v>
      </c>
      <c r="I2453" s="30"/>
      <c r="J2453" s="18" t="s">
        <v>166</v>
      </c>
      <c r="K2453" s="36" t="s">
        <v>166</v>
      </c>
      <c r="L2453" s="21"/>
    </row>
    <row r="2454" spans="1:12" x14ac:dyDescent="0.3">
      <c r="A2454" s="28" t="s">
        <v>166</v>
      </c>
      <c r="B2454" s="36" t="s">
        <v>166</v>
      </c>
      <c r="C2454" s="36" t="s">
        <v>1767</v>
      </c>
      <c r="D2454" s="30" t="s">
        <v>166</v>
      </c>
      <c r="E2454" s="37" t="s">
        <v>166</v>
      </c>
      <c r="F2454" s="44" t="s">
        <v>166</v>
      </c>
      <c r="G2454" s="33" t="s">
        <v>166</v>
      </c>
      <c r="H2454" s="33" t="s">
        <v>166</v>
      </c>
      <c r="I2454" s="30"/>
      <c r="J2454" s="18" t="s">
        <v>166</v>
      </c>
      <c r="K2454" s="36" t="s">
        <v>166</v>
      </c>
      <c r="L2454" s="21"/>
    </row>
    <row r="2455" spans="1:12" x14ac:dyDescent="0.3">
      <c r="A2455" s="28" t="s">
        <v>166</v>
      </c>
      <c r="B2455" s="36" t="s">
        <v>166</v>
      </c>
      <c r="C2455" s="36" t="s">
        <v>1767</v>
      </c>
      <c r="D2455" s="30" t="s">
        <v>166</v>
      </c>
      <c r="E2455" s="37" t="s">
        <v>166</v>
      </c>
      <c r="F2455" s="44" t="s">
        <v>166</v>
      </c>
      <c r="G2455" s="33" t="s">
        <v>166</v>
      </c>
      <c r="H2455" s="33" t="s">
        <v>166</v>
      </c>
      <c r="I2455" s="30"/>
      <c r="J2455" s="18" t="s">
        <v>166</v>
      </c>
      <c r="K2455" s="36" t="s">
        <v>166</v>
      </c>
      <c r="L2455" s="21"/>
    </row>
    <row r="2456" spans="1:12" x14ac:dyDescent="0.3">
      <c r="A2456" s="28" t="s">
        <v>166</v>
      </c>
      <c r="B2456" s="36" t="s">
        <v>166</v>
      </c>
      <c r="C2456" s="36" t="s">
        <v>1767</v>
      </c>
      <c r="D2456" s="30" t="s">
        <v>166</v>
      </c>
      <c r="E2456" s="37" t="s">
        <v>166</v>
      </c>
      <c r="F2456" s="44" t="s">
        <v>166</v>
      </c>
      <c r="G2456" s="33" t="s">
        <v>166</v>
      </c>
      <c r="H2456" s="33" t="s">
        <v>166</v>
      </c>
      <c r="I2456" s="30"/>
      <c r="J2456" s="18" t="s">
        <v>166</v>
      </c>
      <c r="K2456" s="36" t="s">
        <v>166</v>
      </c>
      <c r="L2456" s="21"/>
    </row>
    <row r="2457" spans="1:12" x14ac:dyDescent="0.3">
      <c r="A2457" s="28" t="s">
        <v>166</v>
      </c>
      <c r="B2457" s="36" t="s">
        <v>166</v>
      </c>
      <c r="C2457" s="36" t="s">
        <v>1767</v>
      </c>
      <c r="D2457" s="30" t="s">
        <v>166</v>
      </c>
      <c r="E2457" s="37" t="s">
        <v>166</v>
      </c>
      <c r="F2457" s="44" t="s">
        <v>166</v>
      </c>
      <c r="G2457" s="33" t="s">
        <v>166</v>
      </c>
      <c r="H2457" s="33" t="s">
        <v>166</v>
      </c>
      <c r="I2457" s="30"/>
      <c r="J2457" s="18" t="s">
        <v>166</v>
      </c>
      <c r="K2457" s="36" t="s">
        <v>166</v>
      </c>
      <c r="L2457" s="21"/>
    </row>
    <row r="2458" spans="1:12" x14ac:dyDescent="0.3">
      <c r="A2458" s="28" t="s">
        <v>166</v>
      </c>
      <c r="B2458" s="36" t="s">
        <v>166</v>
      </c>
      <c r="C2458" s="36" t="s">
        <v>1767</v>
      </c>
      <c r="D2458" s="30" t="s">
        <v>166</v>
      </c>
      <c r="E2458" s="37" t="s">
        <v>166</v>
      </c>
      <c r="F2458" s="44" t="s">
        <v>166</v>
      </c>
      <c r="G2458" s="33" t="s">
        <v>166</v>
      </c>
      <c r="H2458" s="33" t="s">
        <v>166</v>
      </c>
      <c r="I2458" s="30"/>
      <c r="J2458" s="18" t="s">
        <v>166</v>
      </c>
      <c r="K2458" s="36" t="s">
        <v>166</v>
      </c>
      <c r="L2458" s="21"/>
    </row>
    <row r="2459" spans="1:12" x14ac:dyDescent="0.3">
      <c r="A2459" s="28" t="s">
        <v>166</v>
      </c>
      <c r="B2459" s="36" t="s">
        <v>166</v>
      </c>
      <c r="C2459" s="36" t="s">
        <v>1767</v>
      </c>
      <c r="D2459" s="30" t="s">
        <v>166</v>
      </c>
      <c r="E2459" s="37" t="s">
        <v>166</v>
      </c>
      <c r="F2459" s="44" t="s">
        <v>166</v>
      </c>
      <c r="G2459" s="33" t="s">
        <v>166</v>
      </c>
      <c r="H2459" s="33" t="s">
        <v>166</v>
      </c>
      <c r="I2459" s="30"/>
      <c r="J2459" s="18" t="s">
        <v>166</v>
      </c>
      <c r="K2459" s="36" t="s">
        <v>166</v>
      </c>
      <c r="L2459" s="21"/>
    </row>
    <row r="2460" spans="1:12" x14ac:dyDescent="0.3">
      <c r="A2460" s="28" t="s">
        <v>166</v>
      </c>
      <c r="B2460" s="36" t="s">
        <v>166</v>
      </c>
      <c r="C2460" s="36" t="s">
        <v>1767</v>
      </c>
      <c r="D2460" s="30" t="s">
        <v>166</v>
      </c>
      <c r="E2460" s="37" t="s">
        <v>166</v>
      </c>
      <c r="F2460" s="44" t="s">
        <v>166</v>
      </c>
      <c r="G2460" s="33" t="s">
        <v>166</v>
      </c>
      <c r="H2460" s="33" t="s">
        <v>166</v>
      </c>
      <c r="I2460" s="30"/>
      <c r="J2460" s="18" t="s">
        <v>166</v>
      </c>
      <c r="K2460" s="36" t="s">
        <v>166</v>
      </c>
      <c r="L2460" s="21"/>
    </row>
    <row r="2461" spans="1:12" x14ac:dyDescent="0.3">
      <c r="A2461" s="28" t="s">
        <v>166</v>
      </c>
      <c r="B2461" s="36" t="s">
        <v>166</v>
      </c>
      <c r="C2461" s="36" t="s">
        <v>1767</v>
      </c>
      <c r="D2461" s="30" t="s">
        <v>166</v>
      </c>
      <c r="E2461" s="37" t="s">
        <v>166</v>
      </c>
      <c r="F2461" s="44" t="s">
        <v>166</v>
      </c>
      <c r="G2461" s="33" t="s">
        <v>166</v>
      </c>
      <c r="H2461" s="33" t="s">
        <v>166</v>
      </c>
      <c r="I2461" s="30"/>
      <c r="J2461" s="18" t="s">
        <v>166</v>
      </c>
      <c r="K2461" s="36" t="s">
        <v>166</v>
      </c>
      <c r="L2461" s="21"/>
    </row>
    <row r="2462" spans="1:12" x14ac:dyDescent="0.3">
      <c r="A2462" s="28" t="s">
        <v>166</v>
      </c>
      <c r="B2462" s="36" t="s">
        <v>166</v>
      </c>
      <c r="C2462" s="36" t="s">
        <v>1767</v>
      </c>
      <c r="D2462" s="30" t="s">
        <v>166</v>
      </c>
      <c r="E2462" s="37" t="s">
        <v>166</v>
      </c>
      <c r="F2462" s="44" t="s">
        <v>166</v>
      </c>
      <c r="G2462" s="33" t="s">
        <v>166</v>
      </c>
      <c r="H2462" s="33" t="s">
        <v>166</v>
      </c>
      <c r="I2462" s="30"/>
      <c r="J2462" s="18" t="s">
        <v>166</v>
      </c>
      <c r="K2462" s="36" t="s">
        <v>166</v>
      </c>
      <c r="L2462" s="21"/>
    </row>
    <row r="2463" spans="1:12" x14ac:dyDescent="0.3">
      <c r="A2463" s="28" t="s">
        <v>166</v>
      </c>
      <c r="B2463" s="36" t="s">
        <v>166</v>
      </c>
      <c r="C2463" s="36" t="s">
        <v>1767</v>
      </c>
      <c r="D2463" s="30" t="s">
        <v>166</v>
      </c>
      <c r="E2463" s="37" t="s">
        <v>166</v>
      </c>
      <c r="F2463" s="44" t="s">
        <v>166</v>
      </c>
      <c r="G2463" s="33" t="s">
        <v>166</v>
      </c>
      <c r="H2463" s="33" t="s">
        <v>166</v>
      </c>
      <c r="I2463" s="30"/>
      <c r="J2463" s="18" t="s">
        <v>166</v>
      </c>
      <c r="K2463" s="36" t="s">
        <v>166</v>
      </c>
      <c r="L2463" s="21"/>
    </row>
    <row r="2464" spans="1:12" x14ac:dyDescent="0.3">
      <c r="A2464" s="28" t="s">
        <v>166</v>
      </c>
      <c r="B2464" s="36" t="s">
        <v>166</v>
      </c>
      <c r="C2464" s="36" t="s">
        <v>1767</v>
      </c>
      <c r="D2464" s="30" t="s">
        <v>166</v>
      </c>
      <c r="E2464" s="37" t="s">
        <v>166</v>
      </c>
      <c r="F2464" s="44" t="s">
        <v>166</v>
      </c>
      <c r="G2464" s="33" t="s">
        <v>166</v>
      </c>
      <c r="H2464" s="33" t="s">
        <v>166</v>
      </c>
      <c r="I2464" s="30"/>
      <c r="J2464" s="18" t="s">
        <v>166</v>
      </c>
      <c r="K2464" s="36" t="s">
        <v>166</v>
      </c>
      <c r="L2464" s="21"/>
    </row>
    <row r="2465" spans="1:12" x14ac:dyDescent="0.3">
      <c r="A2465" s="28" t="s">
        <v>166</v>
      </c>
      <c r="B2465" s="36" t="s">
        <v>166</v>
      </c>
      <c r="C2465" s="36" t="s">
        <v>1767</v>
      </c>
      <c r="D2465" s="30" t="s">
        <v>166</v>
      </c>
      <c r="E2465" s="37" t="s">
        <v>166</v>
      </c>
      <c r="F2465" s="44" t="s">
        <v>166</v>
      </c>
      <c r="G2465" s="33" t="s">
        <v>166</v>
      </c>
      <c r="H2465" s="33" t="s">
        <v>166</v>
      </c>
      <c r="I2465" s="30"/>
      <c r="J2465" s="18" t="s">
        <v>166</v>
      </c>
      <c r="K2465" s="36" t="s">
        <v>166</v>
      </c>
      <c r="L2465" s="21"/>
    </row>
    <row r="2466" spans="1:12" x14ac:dyDescent="0.3">
      <c r="A2466" s="28" t="s">
        <v>166</v>
      </c>
      <c r="B2466" s="36" t="s">
        <v>166</v>
      </c>
      <c r="C2466" s="36" t="s">
        <v>1767</v>
      </c>
      <c r="D2466" s="30" t="s">
        <v>166</v>
      </c>
      <c r="E2466" s="37" t="s">
        <v>166</v>
      </c>
      <c r="F2466" s="44" t="s">
        <v>166</v>
      </c>
      <c r="G2466" s="33" t="s">
        <v>166</v>
      </c>
      <c r="H2466" s="33" t="s">
        <v>166</v>
      </c>
      <c r="I2466" s="30"/>
      <c r="J2466" s="18" t="s">
        <v>166</v>
      </c>
      <c r="K2466" s="36" t="s">
        <v>166</v>
      </c>
      <c r="L2466" s="21"/>
    </row>
    <row r="2467" spans="1:12" x14ac:dyDescent="0.3">
      <c r="A2467" s="28" t="s">
        <v>166</v>
      </c>
      <c r="B2467" s="36" t="s">
        <v>166</v>
      </c>
      <c r="C2467" s="36" t="s">
        <v>1767</v>
      </c>
      <c r="D2467" s="30" t="s">
        <v>166</v>
      </c>
      <c r="E2467" s="37" t="s">
        <v>166</v>
      </c>
      <c r="F2467" s="44" t="s">
        <v>166</v>
      </c>
      <c r="G2467" s="33" t="s">
        <v>166</v>
      </c>
      <c r="H2467" s="33" t="s">
        <v>166</v>
      </c>
      <c r="I2467" s="30"/>
      <c r="J2467" s="18" t="s">
        <v>166</v>
      </c>
      <c r="K2467" s="36" t="s">
        <v>166</v>
      </c>
      <c r="L2467" s="21"/>
    </row>
    <row r="2468" spans="1:12" x14ac:dyDescent="0.3">
      <c r="A2468" s="28" t="s">
        <v>166</v>
      </c>
      <c r="B2468" s="36" t="s">
        <v>166</v>
      </c>
      <c r="C2468" s="36" t="s">
        <v>1767</v>
      </c>
      <c r="D2468" s="30" t="s">
        <v>166</v>
      </c>
      <c r="E2468" s="37" t="s">
        <v>166</v>
      </c>
      <c r="F2468" s="44" t="s">
        <v>166</v>
      </c>
      <c r="G2468" s="33" t="s">
        <v>166</v>
      </c>
      <c r="H2468" s="33" t="s">
        <v>166</v>
      </c>
      <c r="I2468" s="30"/>
      <c r="J2468" s="18" t="s">
        <v>166</v>
      </c>
      <c r="K2468" s="36" t="s">
        <v>166</v>
      </c>
      <c r="L2468" s="21"/>
    </row>
    <row r="2469" spans="1:12" x14ac:dyDescent="0.3">
      <c r="A2469" s="28" t="s">
        <v>166</v>
      </c>
      <c r="B2469" s="36" t="s">
        <v>166</v>
      </c>
      <c r="C2469" s="36" t="s">
        <v>1767</v>
      </c>
      <c r="D2469" s="30" t="s">
        <v>166</v>
      </c>
      <c r="E2469" s="37" t="s">
        <v>166</v>
      </c>
      <c r="F2469" s="44" t="s">
        <v>166</v>
      </c>
      <c r="G2469" s="33" t="s">
        <v>166</v>
      </c>
      <c r="H2469" s="33" t="s">
        <v>166</v>
      </c>
      <c r="I2469" s="30"/>
      <c r="J2469" s="18" t="s">
        <v>166</v>
      </c>
      <c r="K2469" s="36" t="s">
        <v>166</v>
      </c>
      <c r="L2469" s="21"/>
    </row>
    <row r="2470" spans="1:12" x14ac:dyDescent="0.3">
      <c r="A2470" s="28" t="s">
        <v>166</v>
      </c>
      <c r="B2470" s="36" t="s">
        <v>166</v>
      </c>
      <c r="C2470" s="36" t="s">
        <v>1767</v>
      </c>
      <c r="D2470" s="30" t="s">
        <v>166</v>
      </c>
      <c r="E2470" s="37" t="s">
        <v>166</v>
      </c>
      <c r="F2470" s="44" t="s">
        <v>166</v>
      </c>
      <c r="G2470" s="33" t="s">
        <v>166</v>
      </c>
      <c r="H2470" s="33" t="s">
        <v>166</v>
      </c>
      <c r="I2470" s="30"/>
      <c r="J2470" s="18" t="s">
        <v>166</v>
      </c>
      <c r="K2470" s="36" t="s">
        <v>166</v>
      </c>
      <c r="L2470" s="21"/>
    </row>
    <row r="2471" spans="1:12" x14ac:dyDescent="0.3">
      <c r="A2471" s="28" t="s">
        <v>166</v>
      </c>
      <c r="B2471" s="36" t="s">
        <v>166</v>
      </c>
      <c r="C2471" s="36" t="s">
        <v>1767</v>
      </c>
      <c r="D2471" s="30" t="s">
        <v>166</v>
      </c>
      <c r="E2471" s="37" t="s">
        <v>166</v>
      </c>
      <c r="F2471" s="44" t="s">
        <v>166</v>
      </c>
      <c r="G2471" s="33" t="s">
        <v>166</v>
      </c>
      <c r="H2471" s="33" t="s">
        <v>166</v>
      </c>
      <c r="I2471" s="30"/>
      <c r="J2471" s="18" t="s">
        <v>166</v>
      </c>
      <c r="K2471" s="36" t="s">
        <v>166</v>
      </c>
      <c r="L2471" s="21"/>
    </row>
    <row r="2472" spans="1:12" x14ac:dyDescent="0.3">
      <c r="A2472" s="28" t="s">
        <v>166</v>
      </c>
      <c r="B2472" s="36" t="s">
        <v>166</v>
      </c>
      <c r="C2472" s="36" t="s">
        <v>1767</v>
      </c>
      <c r="D2472" s="30" t="s">
        <v>166</v>
      </c>
      <c r="E2472" s="37" t="s">
        <v>166</v>
      </c>
      <c r="F2472" s="44" t="s">
        <v>166</v>
      </c>
      <c r="G2472" s="33" t="s">
        <v>166</v>
      </c>
      <c r="H2472" s="33" t="s">
        <v>166</v>
      </c>
      <c r="I2472" s="30"/>
      <c r="J2472" s="18" t="s">
        <v>166</v>
      </c>
      <c r="K2472" s="36" t="s">
        <v>166</v>
      </c>
      <c r="L2472" s="21"/>
    </row>
    <row r="2473" spans="1:12" x14ac:dyDescent="0.3">
      <c r="A2473" s="28" t="s">
        <v>166</v>
      </c>
      <c r="B2473" s="36" t="s">
        <v>166</v>
      </c>
      <c r="C2473" s="36" t="s">
        <v>1767</v>
      </c>
      <c r="D2473" s="30" t="s">
        <v>166</v>
      </c>
      <c r="E2473" s="37" t="s">
        <v>166</v>
      </c>
      <c r="F2473" s="44" t="s">
        <v>166</v>
      </c>
      <c r="G2473" s="33" t="s">
        <v>166</v>
      </c>
      <c r="H2473" s="33" t="s">
        <v>166</v>
      </c>
      <c r="I2473" s="30"/>
      <c r="J2473" s="18" t="s">
        <v>166</v>
      </c>
      <c r="K2473" s="36" t="s">
        <v>166</v>
      </c>
      <c r="L2473" s="21"/>
    </row>
    <row r="2474" spans="1:12" x14ac:dyDescent="0.3">
      <c r="A2474" s="28" t="s">
        <v>166</v>
      </c>
      <c r="B2474" s="36" t="s">
        <v>166</v>
      </c>
      <c r="C2474" s="36" t="s">
        <v>1767</v>
      </c>
      <c r="D2474" s="30" t="s">
        <v>166</v>
      </c>
      <c r="E2474" s="37" t="s">
        <v>166</v>
      </c>
      <c r="F2474" s="44" t="s">
        <v>166</v>
      </c>
      <c r="G2474" s="33" t="s">
        <v>166</v>
      </c>
      <c r="H2474" s="33" t="s">
        <v>166</v>
      </c>
      <c r="I2474" s="30"/>
      <c r="J2474" s="18" t="s">
        <v>166</v>
      </c>
      <c r="K2474" s="36" t="s">
        <v>166</v>
      </c>
      <c r="L2474" s="21"/>
    </row>
    <row r="2475" spans="1:12" x14ac:dyDescent="0.3">
      <c r="A2475" s="28" t="s">
        <v>166</v>
      </c>
      <c r="B2475" s="36" t="s">
        <v>166</v>
      </c>
      <c r="C2475" s="36" t="s">
        <v>1767</v>
      </c>
      <c r="D2475" s="30" t="s">
        <v>166</v>
      </c>
      <c r="E2475" s="37" t="s">
        <v>166</v>
      </c>
      <c r="F2475" s="44" t="s">
        <v>166</v>
      </c>
      <c r="G2475" s="33" t="s">
        <v>166</v>
      </c>
      <c r="H2475" s="33" t="s">
        <v>166</v>
      </c>
      <c r="I2475" s="30"/>
      <c r="J2475" s="18" t="s">
        <v>166</v>
      </c>
      <c r="K2475" s="36" t="s">
        <v>166</v>
      </c>
      <c r="L2475" s="21"/>
    </row>
    <row r="2476" spans="1:12" x14ac:dyDescent="0.3">
      <c r="A2476" s="28" t="s">
        <v>166</v>
      </c>
      <c r="B2476" s="36" t="s">
        <v>166</v>
      </c>
      <c r="C2476" s="36" t="s">
        <v>1767</v>
      </c>
      <c r="D2476" s="30" t="s">
        <v>166</v>
      </c>
      <c r="E2476" s="37" t="s">
        <v>166</v>
      </c>
      <c r="F2476" s="44" t="s">
        <v>166</v>
      </c>
      <c r="G2476" s="33" t="s">
        <v>166</v>
      </c>
      <c r="H2476" s="33" t="s">
        <v>166</v>
      </c>
      <c r="I2476" s="30"/>
      <c r="J2476" s="18" t="s">
        <v>166</v>
      </c>
      <c r="K2476" s="36" t="s">
        <v>166</v>
      </c>
      <c r="L2476" s="21"/>
    </row>
    <row r="2477" spans="1:12" x14ac:dyDescent="0.3">
      <c r="A2477" s="28" t="s">
        <v>166</v>
      </c>
      <c r="B2477" s="36" t="s">
        <v>166</v>
      </c>
      <c r="C2477" s="36" t="s">
        <v>1767</v>
      </c>
      <c r="D2477" s="30" t="s">
        <v>166</v>
      </c>
      <c r="E2477" s="37" t="s">
        <v>166</v>
      </c>
      <c r="F2477" s="44" t="s">
        <v>166</v>
      </c>
      <c r="G2477" s="33" t="s">
        <v>166</v>
      </c>
      <c r="H2477" s="33" t="s">
        <v>166</v>
      </c>
      <c r="I2477" s="30"/>
      <c r="J2477" s="18" t="s">
        <v>166</v>
      </c>
      <c r="K2477" s="36" t="s">
        <v>166</v>
      </c>
      <c r="L2477" s="21"/>
    </row>
    <row r="2478" spans="1:12" x14ac:dyDescent="0.3">
      <c r="A2478" s="28" t="s">
        <v>166</v>
      </c>
      <c r="B2478" s="36" t="s">
        <v>166</v>
      </c>
      <c r="C2478" s="36" t="s">
        <v>1767</v>
      </c>
      <c r="D2478" s="30" t="s">
        <v>166</v>
      </c>
      <c r="E2478" s="37" t="s">
        <v>166</v>
      </c>
      <c r="F2478" s="44" t="s">
        <v>166</v>
      </c>
      <c r="G2478" s="33" t="s">
        <v>166</v>
      </c>
      <c r="H2478" s="33" t="s">
        <v>166</v>
      </c>
      <c r="I2478" s="30"/>
      <c r="J2478" s="18" t="s">
        <v>166</v>
      </c>
      <c r="K2478" s="36" t="s">
        <v>166</v>
      </c>
      <c r="L2478" s="21"/>
    </row>
    <row r="2479" spans="1:12" x14ac:dyDescent="0.3">
      <c r="A2479" s="28" t="s">
        <v>166</v>
      </c>
      <c r="B2479" s="36" t="s">
        <v>166</v>
      </c>
      <c r="C2479" s="36" t="s">
        <v>1767</v>
      </c>
      <c r="D2479" s="30" t="s">
        <v>166</v>
      </c>
      <c r="E2479" s="37" t="s">
        <v>166</v>
      </c>
      <c r="F2479" s="44" t="s">
        <v>166</v>
      </c>
      <c r="G2479" s="33" t="s">
        <v>166</v>
      </c>
      <c r="H2479" s="33" t="s">
        <v>166</v>
      </c>
      <c r="I2479" s="30"/>
      <c r="J2479" s="18" t="s">
        <v>166</v>
      </c>
      <c r="K2479" s="36" t="s">
        <v>166</v>
      </c>
      <c r="L2479" s="21"/>
    </row>
    <row r="2480" spans="1:12" x14ac:dyDescent="0.3">
      <c r="A2480" s="28" t="s">
        <v>166</v>
      </c>
      <c r="B2480" s="36" t="s">
        <v>166</v>
      </c>
      <c r="C2480" s="36" t="s">
        <v>1767</v>
      </c>
      <c r="D2480" s="30" t="s">
        <v>166</v>
      </c>
      <c r="E2480" s="37" t="s">
        <v>166</v>
      </c>
      <c r="F2480" s="44" t="s">
        <v>166</v>
      </c>
      <c r="G2480" s="33" t="s">
        <v>166</v>
      </c>
      <c r="H2480" s="33" t="s">
        <v>166</v>
      </c>
      <c r="I2480" s="30"/>
      <c r="J2480" s="18" t="s">
        <v>166</v>
      </c>
      <c r="K2480" s="36" t="s">
        <v>166</v>
      </c>
      <c r="L2480" s="21"/>
    </row>
    <row r="2481" spans="1:12" x14ac:dyDescent="0.3">
      <c r="A2481" s="28" t="s">
        <v>166</v>
      </c>
      <c r="B2481" s="36" t="s">
        <v>166</v>
      </c>
      <c r="C2481" s="36" t="s">
        <v>1767</v>
      </c>
      <c r="D2481" s="30" t="s">
        <v>166</v>
      </c>
      <c r="E2481" s="37" t="s">
        <v>166</v>
      </c>
      <c r="F2481" s="44" t="s">
        <v>166</v>
      </c>
      <c r="G2481" s="33" t="s">
        <v>166</v>
      </c>
      <c r="H2481" s="33" t="s">
        <v>166</v>
      </c>
      <c r="I2481" s="30"/>
      <c r="J2481" s="18" t="s">
        <v>166</v>
      </c>
      <c r="K2481" s="36" t="s">
        <v>166</v>
      </c>
      <c r="L2481" s="21"/>
    </row>
    <row r="2482" spans="1:12" x14ac:dyDescent="0.3">
      <c r="A2482" s="28" t="s">
        <v>166</v>
      </c>
      <c r="B2482" s="36" t="s">
        <v>166</v>
      </c>
      <c r="C2482" s="36" t="s">
        <v>1767</v>
      </c>
      <c r="D2482" s="30" t="s">
        <v>166</v>
      </c>
      <c r="E2482" s="37" t="s">
        <v>166</v>
      </c>
      <c r="F2482" s="44" t="s">
        <v>166</v>
      </c>
      <c r="G2482" s="33" t="s">
        <v>166</v>
      </c>
      <c r="H2482" s="33" t="s">
        <v>166</v>
      </c>
      <c r="I2482" s="30"/>
      <c r="J2482" s="18" t="s">
        <v>166</v>
      </c>
      <c r="K2482" s="36" t="s">
        <v>166</v>
      </c>
      <c r="L2482" s="21"/>
    </row>
    <row r="2483" spans="1:12" x14ac:dyDescent="0.3">
      <c r="A2483" s="28" t="s">
        <v>166</v>
      </c>
      <c r="B2483" s="36" t="s">
        <v>166</v>
      </c>
      <c r="C2483" s="36" t="s">
        <v>1767</v>
      </c>
      <c r="D2483" s="30" t="s">
        <v>166</v>
      </c>
      <c r="E2483" s="37" t="s">
        <v>166</v>
      </c>
      <c r="F2483" s="44" t="s">
        <v>166</v>
      </c>
      <c r="G2483" s="33" t="s">
        <v>166</v>
      </c>
      <c r="H2483" s="33" t="s">
        <v>166</v>
      </c>
      <c r="I2483" s="30"/>
      <c r="J2483" s="18" t="s">
        <v>166</v>
      </c>
      <c r="K2483" s="36" t="s">
        <v>166</v>
      </c>
      <c r="L2483" s="21"/>
    </row>
    <row r="2484" spans="1:12" x14ac:dyDescent="0.3">
      <c r="A2484" s="28" t="s">
        <v>166</v>
      </c>
      <c r="B2484" s="36" t="s">
        <v>166</v>
      </c>
      <c r="C2484" s="36" t="s">
        <v>1767</v>
      </c>
      <c r="D2484" s="30" t="s">
        <v>166</v>
      </c>
      <c r="E2484" s="37" t="s">
        <v>166</v>
      </c>
      <c r="F2484" s="44" t="s">
        <v>166</v>
      </c>
      <c r="G2484" s="33" t="s">
        <v>166</v>
      </c>
      <c r="H2484" s="33" t="s">
        <v>166</v>
      </c>
      <c r="I2484" s="30"/>
      <c r="J2484" s="18" t="s">
        <v>166</v>
      </c>
      <c r="K2484" s="36" t="s">
        <v>166</v>
      </c>
      <c r="L2484" s="21"/>
    </row>
    <row r="2485" spans="1:12" x14ac:dyDescent="0.3">
      <c r="A2485" s="28" t="s">
        <v>166</v>
      </c>
      <c r="B2485" s="36" t="s">
        <v>166</v>
      </c>
      <c r="C2485" s="36" t="s">
        <v>1767</v>
      </c>
      <c r="D2485" s="30" t="s">
        <v>166</v>
      </c>
      <c r="E2485" s="37" t="s">
        <v>166</v>
      </c>
      <c r="F2485" s="44" t="s">
        <v>166</v>
      </c>
      <c r="G2485" s="33" t="s">
        <v>166</v>
      </c>
      <c r="H2485" s="33" t="s">
        <v>166</v>
      </c>
      <c r="I2485" s="30"/>
      <c r="J2485" s="18" t="s">
        <v>166</v>
      </c>
      <c r="K2485" s="36" t="s">
        <v>166</v>
      </c>
      <c r="L2485" s="21"/>
    </row>
    <row r="2486" spans="1:12" x14ac:dyDescent="0.3">
      <c r="A2486" s="28" t="s">
        <v>166</v>
      </c>
      <c r="B2486" s="36" t="s">
        <v>166</v>
      </c>
      <c r="C2486" s="36" t="s">
        <v>1767</v>
      </c>
      <c r="D2486" s="30" t="s">
        <v>166</v>
      </c>
      <c r="E2486" s="37" t="s">
        <v>166</v>
      </c>
      <c r="F2486" s="44" t="s">
        <v>166</v>
      </c>
      <c r="G2486" s="33" t="s">
        <v>166</v>
      </c>
      <c r="H2486" s="33" t="s">
        <v>166</v>
      </c>
      <c r="I2486" s="30"/>
      <c r="J2486" s="18" t="s">
        <v>166</v>
      </c>
      <c r="K2486" s="36" t="s">
        <v>166</v>
      </c>
      <c r="L2486" s="21"/>
    </row>
    <row r="2487" spans="1:12" x14ac:dyDescent="0.3">
      <c r="A2487" s="28" t="s">
        <v>166</v>
      </c>
      <c r="B2487" s="36" t="s">
        <v>166</v>
      </c>
      <c r="C2487" s="36" t="s">
        <v>1767</v>
      </c>
      <c r="D2487" s="30" t="s">
        <v>166</v>
      </c>
      <c r="E2487" s="37" t="s">
        <v>166</v>
      </c>
      <c r="F2487" s="44" t="s">
        <v>166</v>
      </c>
      <c r="G2487" s="33" t="s">
        <v>166</v>
      </c>
      <c r="H2487" s="33" t="s">
        <v>166</v>
      </c>
      <c r="I2487" s="30"/>
      <c r="J2487" s="18" t="s">
        <v>166</v>
      </c>
      <c r="K2487" s="36" t="s">
        <v>166</v>
      </c>
      <c r="L2487" s="21"/>
    </row>
    <row r="2488" spans="1:12" x14ac:dyDescent="0.3">
      <c r="A2488" s="28" t="s">
        <v>166</v>
      </c>
      <c r="B2488" s="36" t="s">
        <v>166</v>
      </c>
      <c r="C2488" s="36" t="s">
        <v>1767</v>
      </c>
      <c r="D2488" s="30" t="s">
        <v>166</v>
      </c>
      <c r="E2488" s="37" t="s">
        <v>166</v>
      </c>
      <c r="F2488" s="44" t="s">
        <v>166</v>
      </c>
      <c r="G2488" s="33" t="s">
        <v>166</v>
      </c>
      <c r="H2488" s="33" t="s">
        <v>166</v>
      </c>
      <c r="I2488" s="30"/>
      <c r="J2488" s="18" t="s">
        <v>166</v>
      </c>
      <c r="K2488" s="36" t="s">
        <v>166</v>
      </c>
      <c r="L2488" s="21"/>
    </row>
    <row r="2489" spans="1:12" x14ac:dyDescent="0.3">
      <c r="A2489" s="28" t="s">
        <v>166</v>
      </c>
      <c r="B2489" s="36" t="s">
        <v>166</v>
      </c>
      <c r="C2489" s="36" t="s">
        <v>1767</v>
      </c>
      <c r="D2489" s="30" t="s">
        <v>166</v>
      </c>
      <c r="E2489" s="37" t="s">
        <v>166</v>
      </c>
      <c r="F2489" s="44" t="s">
        <v>166</v>
      </c>
      <c r="G2489" s="33" t="s">
        <v>166</v>
      </c>
      <c r="H2489" s="33" t="s">
        <v>166</v>
      </c>
      <c r="I2489" s="30"/>
      <c r="J2489" s="18" t="s">
        <v>166</v>
      </c>
      <c r="K2489" s="36" t="s">
        <v>166</v>
      </c>
      <c r="L2489" s="21"/>
    </row>
    <row r="2490" spans="1:12" x14ac:dyDescent="0.3">
      <c r="A2490" s="28" t="s">
        <v>166</v>
      </c>
      <c r="B2490" s="36" t="s">
        <v>166</v>
      </c>
      <c r="C2490" s="36" t="s">
        <v>1767</v>
      </c>
      <c r="D2490" s="30" t="s">
        <v>166</v>
      </c>
      <c r="E2490" s="37" t="s">
        <v>166</v>
      </c>
      <c r="F2490" s="44" t="s">
        <v>166</v>
      </c>
      <c r="G2490" s="33" t="s">
        <v>166</v>
      </c>
      <c r="H2490" s="33" t="s">
        <v>166</v>
      </c>
      <c r="I2490" s="30"/>
      <c r="J2490" s="18" t="s">
        <v>166</v>
      </c>
      <c r="K2490" s="36" t="s">
        <v>166</v>
      </c>
      <c r="L2490" s="21"/>
    </row>
    <row r="2491" spans="1:12" x14ac:dyDescent="0.3">
      <c r="A2491" s="28" t="s">
        <v>166</v>
      </c>
      <c r="B2491" s="36" t="s">
        <v>166</v>
      </c>
      <c r="C2491" s="36" t="s">
        <v>1767</v>
      </c>
      <c r="D2491" s="30" t="s">
        <v>166</v>
      </c>
      <c r="E2491" s="37" t="s">
        <v>166</v>
      </c>
      <c r="F2491" s="44" t="s">
        <v>166</v>
      </c>
      <c r="G2491" s="33" t="s">
        <v>166</v>
      </c>
      <c r="H2491" s="33" t="s">
        <v>166</v>
      </c>
      <c r="I2491" s="30"/>
      <c r="J2491" s="18" t="s">
        <v>166</v>
      </c>
      <c r="K2491" s="36" t="s">
        <v>166</v>
      </c>
      <c r="L2491" s="21"/>
    </row>
    <row r="2492" spans="1:12" x14ac:dyDescent="0.3">
      <c r="A2492" s="28" t="s">
        <v>166</v>
      </c>
      <c r="B2492" s="36" t="s">
        <v>166</v>
      </c>
      <c r="C2492" s="36" t="s">
        <v>1767</v>
      </c>
      <c r="D2492" s="30" t="s">
        <v>166</v>
      </c>
      <c r="E2492" s="37" t="s">
        <v>166</v>
      </c>
      <c r="F2492" s="44" t="s">
        <v>166</v>
      </c>
      <c r="G2492" s="33" t="s">
        <v>166</v>
      </c>
      <c r="H2492" s="33" t="s">
        <v>166</v>
      </c>
      <c r="I2492" s="30"/>
      <c r="J2492" s="18" t="s">
        <v>166</v>
      </c>
      <c r="K2492" s="36" t="s">
        <v>166</v>
      </c>
      <c r="L2492" s="21"/>
    </row>
    <row r="2493" spans="1:12" x14ac:dyDescent="0.3">
      <c r="A2493" s="28" t="s">
        <v>166</v>
      </c>
      <c r="B2493" s="36" t="s">
        <v>166</v>
      </c>
      <c r="C2493" s="36" t="s">
        <v>1767</v>
      </c>
      <c r="D2493" s="30" t="s">
        <v>166</v>
      </c>
      <c r="E2493" s="37" t="s">
        <v>166</v>
      </c>
      <c r="F2493" s="44" t="s">
        <v>166</v>
      </c>
      <c r="G2493" s="33" t="s">
        <v>166</v>
      </c>
      <c r="H2493" s="33" t="s">
        <v>166</v>
      </c>
      <c r="I2493" s="30"/>
      <c r="J2493" s="18" t="s">
        <v>166</v>
      </c>
      <c r="K2493" s="36" t="s">
        <v>166</v>
      </c>
      <c r="L2493" s="21"/>
    </row>
    <row r="2494" spans="1:12" x14ac:dyDescent="0.3">
      <c r="A2494" s="28" t="s">
        <v>166</v>
      </c>
      <c r="B2494" s="36" t="s">
        <v>166</v>
      </c>
      <c r="C2494" s="36" t="s">
        <v>1767</v>
      </c>
      <c r="D2494" s="30" t="s">
        <v>166</v>
      </c>
      <c r="E2494" s="37" t="s">
        <v>166</v>
      </c>
      <c r="F2494" s="44" t="s">
        <v>166</v>
      </c>
      <c r="G2494" s="33" t="s">
        <v>166</v>
      </c>
      <c r="H2494" s="33" t="s">
        <v>166</v>
      </c>
      <c r="I2494" s="30"/>
      <c r="J2494" s="18" t="s">
        <v>166</v>
      </c>
      <c r="K2494" s="36" t="s">
        <v>166</v>
      </c>
      <c r="L2494" s="21"/>
    </row>
    <row r="2495" spans="1:12" x14ac:dyDescent="0.3">
      <c r="A2495" s="28" t="s">
        <v>166</v>
      </c>
      <c r="B2495" s="36" t="s">
        <v>166</v>
      </c>
      <c r="C2495" s="36" t="s">
        <v>1767</v>
      </c>
      <c r="D2495" s="30" t="s">
        <v>166</v>
      </c>
      <c r="E2495" s="37" t="s">
        <v>166</v>
      </c>
      <c r="F2495" s="44" t="s">
        <v>166</v>
      </c>
      <c r="G2495" s="33" t="s">
        <v>166</v>
      </c>
      <c r="H2495" s="33" t="s">
        <v>166</v>
      </c>
      <c r="I2495" s="30"/>
      <c r="J2495" s="18" t="s">
        <v>166</v>
      </c>
      <c r="K2495" s="36" t="s">
        <v>166</v>
      </c>
      <c r="L2495" s="21"/>
    </row>
    <row r="2496" spans="1:12" x14ac:dyDescent="0.3">
      <c r="A2496" s="28" t="s">
        <v>166</v>
      </c>
      <c r="B2496" s="36" t="s">
        <v>166</v>
      </c>
      <c r="C2496" s="36" t="s">
        <v>1767</v>
      </c>
      <c r="D2496" s="30" t="s">
        <v>166</v>
      </c>
      <c r="E2496" s="37" t="s">
        <v>166</v>
      </c>
      <c r="F2496" s="44" t="s">
        <v>166</v>
      </c>
      <c r="G2496" s="33" t="s">
        <v>166</v>
      </c>
      <c r="H2496" s="33" t="s">
        <v>166</v>
      </c>
      <c r="I2496" s="30"/>
      <c r="J2496" s="18" t="s">
        <v>166</v>
      </c>
      <c r="K2496" s="36" t="s">
        <v>166</v>
      </c>
      <c r="L2496" s="21"/>
    </row>
    <row r="2497" spans="1:12" x14ac:dyDescent="0.3">
      <c r="A2497" s="28" t="s">
        <v>166</v>
      </c>
      <c r="B2497" s="36" t="s">
        <v>166</v>
      </c>
      <c r="C2497" s="36" t="s">
        <v>1767</v>
      </c>
      <c r="D2497" s="30" t="s">
        <v>166</v>
      </c>
      <c r="E2497" s="37" t="s">
        <v>166</v>
      </c>
      <c r="F2497" s="44" t="s">
        <v>166</v>
      </c>
      <c r="G2497" s="33" t="s">
        <v>166</v>
      </c>
      <c r="H2497" s="33" t="s">
        <v>166</v>
      </c>
      <c r="I2497" s="30"/>
      <c r="J2497" s="18" t="s">
        <v>166</v>
      </c>
      <c r="K2497" s="36" t="s">
        <v>166</v>
      </c>
      <c r="L2497" s="21"/>
    </row>
    <row r="2498" spans="1:12" x14ac:dyDescent="0.3">
      <c r="A2498" s="28" t="s">
        <v>166</v>
      </c>
      <c r="B2498" s="36" t="s">
        <v>166</v>
      </c>
      <c r="C2498" s="36" t="s">
        <v>1767</v>
      </c>
      <c r="D2498" s="30" t="s">
        <v>166</v>
      </c>
      <c r="E2498" s="37" t="s">
        <v>166</v>
      </c>
      <c r="F2498" s="44" t="s">
        <v>166</v>
      </c>
      <c r="G2498" s="33" t="s">
        <v>166</v>
      </c>
      <c r="H2498" s="33" t="s">
        <v>166</v>
      </c>
      <c r="I2498" s="30"/>
      <c r="J2498" s="18" t="s">
        <v>166</v>
      </c>
      <c r="K2498" s="36" t="s">
        <v>166</v>
      </c>
      <c r="L2498" s="21"/>
    </row>
    <row r="2499" spans="1:12" x14ac:dyDescent="0.3">
      <c r="A2499" s="28" t="s">
        <v>166</v>
      </c>
      <c r="B2499" s="36" t="s">
        <v>166</v>
      </c>
      <c r="C2499" s="36" t="s">
        <v>1767</v>
      </c>
      <c r="D2499" s="30" t="s">
        <v>166</v>
      </c>
      <c r="E2499" s="37" t="s">
        <v>166</v>
      </c>
      <c r="F2499" s="44" t="s">
        <v>166</v>
      </c>
      <c r="G2499" s="33" t="s">
        <v>166</v>
      </c>
      <c r="H2499" s="33" t="s">
        <v>166</v>
      </c>
      <c r="I2499" s="30"/>
      <c r="J2499" s="18" t="s">
        <v>166</v>
      </c>
      <c r="K2499" s="36" t="s">
        <v>166</v>
      </c>
      <c r="L2499" s="21"/>
    </row>
    <row r="2500" spans="1:12" x14ac:dyDescent="0.3">
      <c r="A2500" s="28" t="s">
        <v>166</v>
      </c>
      <c r="B2500" s="36" t="s">
        <v>166</v>
      </c>
      <c r="C2500" s="36" t="s">
        <v>1767</v>
      </c>
      <c r="D2500" s="30" t="s">
        <v>166</v>
      </c>
      <c r="E2500" s="37" t="s">
        <v>166</v>
      </c>
      <c r="F2500" s="44" t="s">
        <v>166</v>
      </c>
      <c r="G2500" s="33" t="s">
        <v>166</v>
      </c>
      <c r="H2500" s="33" t="s">
        <v>166</v>
      </c>
      <c r="I2500" s="30"/>
      <c r="J2500" s="18" t="s">
        <v>166</v>
      </c>
      <c r="K2500" s="36" t="s">
        <v>166</v>
      </c>
      <c r="L2500" s="21"/>
    </row>
    <row r="2501" spans="1:12" x14ac:dyDescent="0.3">
      <c r="A2501" s="28" t="s">
        <v>166</v>
      </c>
      <c r="B2501" s="36" t="s">
        <v>166</v>
      </c>
      <c r="C2501" s="36" t="s">
        <v>1767</v>
      </c>
      <c r="D2501" s="30" t="s">
        <v>166</v>
      </c>
      <c r="E2501" s="37" t="s">
        <v>166</v>
      </c>
      <c r="F2501" s="44" t="s">
        <v>166</v>
      </c>
      <c r="G2501" s="33" t="s">
        <v>166</v>
      </c>
      <c r="H2501" s="33" t="s">
        <v>166</v>
      </c>
      <c r="I2501" s="30"/>
      <c r="J2501" s="18" t="s">
        <v>166</v>
      </c>
      <c r="K2501" s="36" t="s">
        <v>166</v>
      </c>
      <c r="L2501" s="21"/>
    </row>
    <row r="2502" spans="1:12" x14ac:dyDescent="0.3">
      <c r="A2502" s="28" t="s">
        <v>166</v>
      </c>
      <c r="B2502" s="36" t="s">
        <v>166</v>
      </c>
      <c r="C2502" s="36" t="s">
        <v>1767</v>
      </c>
      <c r="D2502" s="30" t="s">
        <v>166</v>
      </c>
      <c r="E2502" s="37" t="s">
        <v>166</v>
      </c>
      <c r="F2502" s="44" t="s">
        <v>166</v>
      </c>
      <c r="G2502" s="33" t="s">
        <v>166</v>
      </c>
      <c r="H2502" s="33" t="s">
        <v>166</v>
      </c>
      <c r="I2502" s="30"/>
      <c r="J2502" s="18" t="s">
        <v>166</v>
      </c>
      <c r="K2502" s="36" t="s">
        <v>166</v>
      </c>
      <c r="L2502" s="21"/>
    </row>
    <row r="2503" spans="1:12" x14ac:dyDescent="0.3">
      <c r="A2503" s="28" t="s">
        <v>166</v>
      </c>
      <c r="B2503" s="36" t="s">
        <v>166</v>
      </c>
      <c r="C2503" s="36" t="s">
        <v>1767</v>
      </c>
      <c r="D2503" s="30" t="s">
        <v>166</v>
      </c>
      <c r="E2503" s="37" t="s">
        <v>166</v>
      </c>
      <c r="F2503" s="44" t="s">
        <v>166</v>
      </c>
      <c r="G2503" s="33" t="s">
        <v>166</v>
      </c>
      <c r="H2503" s="33" t="s">
        <v>166</v>
      </c>
      <c r="I2503" s="30"/>
      <c r="J2503" s="18" t="s">
        <v>166</v>
      </c>
      <c r="K2503" s="36" t="s">
        <v>166</v>
      </c>
      <c r="L2503" s="21"/>
    </row>
    <row r="2504" spans="1:12" x14ac:dyDescent="0.3">
      <c r="A2504" s="28" t="s">
        <v>166</v>
      </c>
      <c r="B2504" s="36" t="s">
        <v>166</v>
      </c>
      <c r="C2504" s="36" t="s">
        <v>1767</v>
      </c>
      <c r="D2504" s="30" t="s">
        <v>166</v>
      </c>
      <c r="E2504" s="37" t="s">
        <v>166</v>
      </c>
      <c r="F2504" s="44" t="s">
        <v>166</v>
      </c>
      <c r="G2504" s="33" t="s">
        <v>166</v>
      </c>
      <c r="H2504" s="33" t="s">
        <v>166</v>
      </c>
      <c r="I2504" s="30"/>
      <c r="J2504" s="18" t="s">
        <v>166</v>
      </c>
      <c r="K2504" s="36" t="s">
        <v>166</v>
      </c>
      <c r="L2504" s="21"/>
    </row>
    <row r="2505" spans="1:12" x14ac:dyDescent="0.3">
      <c r="A2505" s="28" t="s">
        <v>166</v>
      </c>
      <c r="B2505" s="36" t="s">
        <v>166</v>
      </c>
      <c r="C2505" s="36" t="s">
        <v>1767</v>
      </c>
      <c r="D2505" s="30" t="s">
        <v>166</v>
      </c>
      <c r="E2505" s="37" t="s">
        <v>166</v>
      </c>
      <c r="F2505" s="44" t="s">
        <v>166</v>
      </c>
      <c r="G2505" s="33" t="s">
        <v>166</v>
      </c>
      <c r="H2505" s="33" t="s">
        <v>166</v>
      </c>
      <c r="I2505" s="30"/>
      <c r="J2505" s="18" t="s">
        <v>166</v>
      </c>
      <c r="K2505" s="36" t="s">
        <v>166</v>
      </c>
      <c r="L2505" s="21"/>
    </row>
    <row r="2506" spans="1:12" x14ac:dyDescent="0.3">
      <c r="A2506" s="28" t="s">
        <v>166</v>
      </c>
      <c r="B2506" s="36" t="s">
        <v>166</v>
      </c>
      <c r="C2506" s="36" t="s">
        <v>1767</v>
      </c>
      <c r="D2506" s="30" t="s">
        <v>166</v>
      </c>
      <c r="E2506" s="37" t="s">
        <v>166</v>
      </c>
      <c r="F2506" s="44" t="s">
        <v>166</v>
      </c>
      <c r="G2506" s="33" t="s">
        <v>166</v>
      </c>
      <c r="H2506" s="33" t="s">
        <v>166</v>
      </c>
      <c r="I2506" s="30"/>
      <c r="J2506" s="18" t="s">
        <v>166</v>
      </c>
      <c r="K2506" s="36" t="s">
        <v>166</v>
      </c>
      <c r="L2506" s="21"/>
    </row>
    <row r="2507" spans="1:12" x14ac:dyDescent="0.3">
      <c r="A2507" s="28" t="s">
        <v>166</v>
      </c>
      <c r="B2507" s="36" t="s">
        <v>166</v>
      </c>
      <c r="C2507" s="36" t="s">
        <v>1767</v>
      </c>
      <c r="D2507" s="30" t="s">
        <v>166</v>
      </c>
      <c r="E2507" s="37" t="s">
        <v>166</v>
      </c>
      <c r="F2507" s="44" t="s">
        <v>166</v>
      </c>
      <c r="G2507" s="33" t="s">
        <v>166</v>
      </c>
      <c r="H2507" s="33" t="s">
        <v>166</v>
      </c>
      <c r="I2507" s="30"/>
      <c r="J2507" s="18" t="s">
        <v>166</v>
      </c>
      <c r="K2507" s="36" t="s">
        <v>166</v>
      </c>
      <c r="L2507" s="21"/>
    </row>
    <row r="2508" spans="1:12" x14ac:dyDescent="0.3">
      <c r="A2508" s="28" t="s">
        <v>166</v>
      </c>
      <c r="B2508" s="36" t="s">
        <v>166</v>
      </c>
      <c r="C2508" s="36" t="s">
        <v>1767</v>
      </c>
      <c r="D2508" s="30" t="s">
        <v>166</v>
      </c>
      <c r="E2508" s="37" t="s">
        <v>166</v>
      </c>
      <c r="F2508" s="44" t="s">
        <v>166</v>
      </c>
      <c r="G2508" s="33" t="s">
        <v>166</v>
      </c>
      <c r="H2508" s="33" t="s">
        <v>166</v>
      </c>
      <c r="I2508" s="30"/>
      <c r="J2508" s="18" t="s">
        <v>166</v>
      </c>
      <c r="K2508" s="36" t="s">
        <v>166</v>
      </c>
      <c r="L2508" s="21"/>
    </row>
    <row r="2509" spans="1:12" x14ac:dyDescent="0.3">
      <c r="A2509" s="28" t="s">
        <v>166</v>
      </c>
      <c r="B2509" s="36" t="s">
        <v>166</v>
      </c>
      <c r="C2509" s="36" t="s">
        <v>1767</v>
      </c>
      <c r="D2509" s="30" t="s">
        <v>166</v>
      </c>
      <c r="E2509" s="37" t="s">
        <v>166</v>
      </c>
      <c r="F2509" s="44" t="s">
        <v>166</v>
      </c>
      <c r="G2509" s="33" t="s">
        <v>166</v>
      </c>
      <c r="H2509" s="33" t="s">
        <v>166</v>
      </c>
      <c r="I2509" s="30"/>
      <c r="J2509" s="18" t="s">
        <v>166</v>
      </c>
      <c r="K2509" s="36" t="s">
        <v>166</v>
      </c>
      <c r="L2509" s="21"/>
    </row>
    <row r="2510" spans="1:12" x14ac:dyDescent="0.3">
      <c r="A2510" s="28" t="s">
        <v>166</v>
      </c>
      <c r="B2510" s="36" t="s">
        <v>166</v>
      </c>
      <c r="C2510" s="36" t="s">
        <v>1767</v>
      </c>
      <c r="D2510" s="30" t="s">
        <v>166</v>
      </c>
      <c r="E2510" s="37" t="s">
        <v>166</v>
      </c>
      <c r="F2510" s="44" t="s">
        <v>166</v>
      </c>
      <c r="G2510" s="33" t="s">
        <v>166</v>
      </c>
      <c r="H2510" s="33" t="s">
        <v>166</v>
      </c>
      <c r="I2510" s="30"/>
      <c r="J2510" s="18" t="s">
        <v>166</v>
      </c>
      <c r="K2510" s="36" t="s">
        <v>166</v>
      </c>
      <c r="L2510" s="21"/>
    </row>
    <row r="2511" spans="1:12" x14ac:dyDescent="0.3">
      <c r="A2511" s="28" t="s">
        <v>166</v>
      </c>
      <c r="B2511" s="36" t="s">
        <v>166</v>
      </c>
      <c r="C2511" s="36" t="s">
        <v>1767</v>
      </c>
      <c r="D2511" s="30" t="s">
        <v>166</v>
      </c>
      <c r="E2511" s="37" t="s">
        <v>166</v>
      </c>
      <c r="F2511" s="44" t="s">
        <v>166</v>
      </c>
      <c r="G2511" s="33" t="s">
        <v>166</v>
      </c>
      <c r="H2511" s="33" t="s">
        <v>166</v>
      </c>
      <c r="I2511" s="30"/>
      <c r="J2511" s="18" t="s">
        <v>166</v>
      </c>
      <c r="K2511" s="36" t="s">
        <v>166</v>
      </c>
      <c r="L2511" s="21"/>
    </row>
    <row r="2512" spans="1:12" x14ac:dyDescent="0.3">
      <c r="A2512" s="28" t="s">
        <v>166</v>
      </c>
      <c r="B2512" s="36" t="s">
        <v>166</v>
      </c>
      <c r="C2512" s="36" t="s">
        <v>1767</v>
      </c>
      <c r="D2512" s="30" t="s">
        <v>166</v>
      </c>
      <c r="E2512" s="37" t="s">
        <v>166</v>
      </c>
      <c r="F2512" s="44" t="s">
        <v>166</v>
      </c>
      <c r="G2512" s="33" t="s">
        <v>166</v>
      </c>
      <c r="H2512" s="33" t="s">
        <v>166</v>
      </c>
      <c r="I2512" s="30"/>
      <c r="J2512" s="18" t="s">
        <v>166</v>
      </c>
      <c r="K2512" s="36" t="s">
        <v>166</v>
      </c>
      <c r="L2512" s="21"/>
    </row>
    <row r="2513" spans="1:12" x14ac:dyDescent="0.3">
      <c r="A2513" s="28" t="s">
        <v>166</v>
      </c>
      <c r="B2513" s="36" t="s">
        <v>166</v>
      </c>
      <c r="C2513" s="36" t="s">
        <v>1767</v>
      </c>
      <c r="D2513" s="30" t="s">
        <v>166</v>
      </c>
      <c r="E2513" s="37" t="s">
        <v>166</v>
      </c>
      <c r="F2513" s="44" t="s">
        <v>166</v>
      </c>
      <c r="G2513" s="33" t="s">
        <v>166</v>
      </c>
      <c r="H2513" s="33" t="s">
        <v>166</v>
      </c>
      <c r="I2513" s="30"/>
      <c r="J2513" s="18" t="s">
        <v>166</v>
      </c>
      <c r="K2513" s="36" t="s">
        <v>166</v>
      </c>
      <c r="L2513" s="21"/>
    </row>
    <row r="2514" spans="1:12" x14ac:dyDescent="0.3">
      <c r="A2514" s="28" t="s">
        <v>166</v>
      </c>
      <c r="B2514" s="36" t="s">
        <v>166</v>
      </c>
      <c r="C2514" s="36" t="s">
        <v>1767</v>
      </c>
      <c r="D2514" s="30" t="s">
        <v>166</v>
      </c>
      <c r="E2514" s="37" t="s">
        <v>166</v>
      </c>
      <c r="F2514" s="44" t="s">
        <v>166</v>
      </c>
      <c r="G2514" s="33" t="s">
        <v>166</v>
      </c>
      <c r="H2514" s="33" t="s">
        <v>166</v>
      </c>
      <c r="I2514" s="30"/>
      <c r="J2514" s="18" t="s">
        <v>166</v>
      </c>
      <c r="K2514" s="36" t="s">
        <v>166</v>
      </c>
      <c r="L2514" s="21"/>
    </row>
    <row r="2515" spans="1:12" x14ac:dyDescent="0.3">
      <c r="A2515" s="28" t="s">
        <v>166</v>
      </c>
      <c r="B2515" s="36" t="s">
        <v>166</v>
      </c>
      <c r="C2515" s="36" t="s">
        <v>1767</v>
      </c>
      <c r="D2515" s="30" t="s">
        <v>166</v>
      </c>
      <c r="E2515" s="37" t="s">
        <v>166</v>
      </c>
      <c r="F2515" s="44" t="s">
        <v>166</v>
      </c>
      <c r="G2515" s="33" t="s">
        <v>166</v>
      </c>
      <c r="H2515" s="33" t="s">
        <v>166</v>
      </c>
      <c r="I2515" s="30"/>
      <c r="J2515" s="18" t="s">
        <v>166</v>
      </c>
      <c r="K2515" s="36" t="s">
        <v>166</v>
      </c>
      <c r="L2515" s="21"/>
    </row>
    <row r="2516" spans="1:12" x14ac:dyDescent="0.3">
      <c r="A2516" s="28" t="s">
        <v>166</v>
      </c>
      <c r="B2516" s="36" t="s">
        <v>166</v>
      </c>
      <c r="C2516" s="36" t="s">
        <v>1767</v>
      </c>
      <c r="D2516" s="30" t="s">
        <v>166</v>
      </c>
      <c r="E2516" s="37" t="s">
        <v>166</v>
      </c>
      <c r="F2516" s="44" t="s">
        <v>166</v>
      </c>
      <c r="G2516" s="33" t="s">
        <v>166</v>
      </c>
      <c r="H2516" s="33" t="s">
        <v>166</v>
      </c>
      <c r="I2516" s="30"/>
      <c r="J2516" s="18" t="s">
        <v>166</v>
      </c>
      <c r="K2516" s="36" t="s">
        <v>166</v>
      </c>
      <c r="L2516" s="21"/>
    </row>
    <row r="2517" spans="1:12" x14ac:dyDescent="0.3">
      <c r="A2517" s="28" t="s">
        <v>166</v>
      </c>
      <c r="B2517" s="36" t="s">
        <v>166</v>
      </c>
      <c r="C2517" s="36" t="s">
        <v>1767</v>
      </c>
      <c r="D2517" s="30" t="s">
        <v>166</v>
      </c>
      <c r="E2517" s="37" t="s">
        <v>166</v>
      </c>
      <c r="F2517" s="44" t="s">
        <v>166</v>
      </c>
      <c r="G2517" s="33" t="s">
        <v>166</v>
      </c>
      <c r="H2517" s="33" t="s">
        <v>166</v>
      </c>
      <c r="I2517" s="30"/>
      <c r="J2517" s="18" t="s">
        <v>166</v>
      </c>
      <c r="K2517" s="36" t="s">
        <v>166</v>
      </c>
      <c r="L2517" s="21"/>
    </row>
    <row r="2518" spans="1:12" x14ac:dyDescent="0.3">
      <c r="A2518" s="28" t="s">
        <v>166</v>
      </c>
      <c r="B2518" s="36" t="s">
        <v>166</v>
      </c>
      <c r="C2518" s="36" t="s">
        <v>1767</v>
      </c>
      <c r="D2518" s="30" t="s">
        <v>166</v>
      </c>
      <c r="E2518" s="37" t="s">
        <v>166</v>
      </c>
      <c r="F2518" s="44" t="s">
        <v>166</v>
      </c>
      <c r="G2518" s="33" t="s">
        <v>166</v>
      </c>
      <c r="H2518" s="33" t="s">
        <v>166</v>
      </c>
      <c r="I2518" s="30"/>
      <c r="J2518" s="18" t="s">
        <v>166</v>
      </c>
      <c r="K2518" s="36" t="s">
        <v>166</v>
      </c>
      <c r="L2518" s="21"/>
    </row>
    <row r="2519" spans="1:12" x14ac:dyDescent="0.3">
      <c r="A2519" s="28" t="s">
        <v>166</v>
      </c>
      <c r="B2519" s="36" t="s">
        <v>166</v>
      </c>
      <c r="C2519" s="36" t="s">
        <v>1767</v>
      </c>
      <c r="D2519" s="30" t="s">
        <v>166</v>
      </c>
      <c r="E2519" s="37" t="s">
        <v>166</v>
      </c>
      <c r="F2519" s="44" t="s">
        <v>166</v>
      </c>
      <c r="G2519" s="33" t="s">
        <v>166</v>
      </c>
      <c r="H2519" s="33" t="s">
        <v>166</v>
      </c>
      <c r="I2519" s="30"/>
      <c r="J2519" s="18" t="s">
        <v>166</v>
      </c>
      <c r="K2519" s="36" t="s">
        <v>166</v>
      </c>
      <c r="L2519" s="21"/>
    </row>
    <row r="2520" spans="1:12" x14ac:dyDescent="0.3">
      <c r="A2520" s="28" t="s">
        <v>166</v>
      </c>
      <c r="B2520" s="36" t="s">
        <v>166</v>
      </c>
      <c r="C2520" s="36" t="s">
        <v>1767</v>
      </c>
      <c r="D2520" s="30" t="s">
        <v>166</v>
      </c>
      <c r="E2520" s="37" t="s">
        <v>166</v>
      </c>
      <c r="F2520" s="44" t="s">
        <v>166</v>
      </c>
      <c r="G2520" s="33" t="s">
        <v>166</v>
      </c>
      <c r="H2520" s="33" t="s">
        <v>166</v>
      </c>
      <c r="I2520" s="30"/>
      <c r="J2520" s="18" t="s">
        <v>166</v>
      </c>
      <c r="K2520" s="36" t="s">
        <v>166</v>
      </c>
      <c r="L2520" s="21"/>
    </row>
    <row r="2521" spans="1:12" x14ac:dyDescent="0.3">
      <c r="A2521" s="28" t="s">
        <v>166</v>
      </c>
      <c r="B2521" s="36" t="s">
        <v>166</v>
      </c>
      <c r="C2521" s="36" t="s">
        <v>1767</v>
      </c>
      <c r="D2521" s="30" t="s">
        <v>166</v>
      </c>
      <c r="E2521" s="37" t="s">
        <v>166</v>
      </c>
      <c r="F2521" s="44" t="s">
        <v>166</v>
      </c>
      <c r="G2521" s="33" t="s">
        <v>166</v>
      </c>
      <c r="H2521" s="33" t="s">
        <v>166</v>
      </c>
      <c r="I2521" s="30"/>
      <c r="J2521" s="18" t="s">
        <v>166</v>
      </c>
      <c r="K2521" s="36" t="s">
        <v>166</v>
      </c>
      <c r="L2521" s="21"/>
    </row>
    <row r="2522" spans="1:12" x14ac:dyDescent="0.3">
      <c r="A2522" s="28" t="s">
        <v>166</v>
      </c>
      <c r="B2522" s="36" t="s">
        <v>166</v>
      </c>
      <c r="C2522" s="36" t="s">
        <v>1767</v>
      </c>
      <c r="D2522" s="30" t="s">
        <v>166</v>
      </c>
      <c r="E2522" s="37" t="s">
        <v>166</v>
      </c>
      <c r="F2522" s="44" t="s">
        <v>166</v>
      </c>
      <c r="G2522" s="33" t="s">
        <v>166</v>
      </c>
      <c r="H2522" s="33" t="s">
        <v>166</v>
      </c>
      <c r="I2522" s="30"/>
      <c r="J2522" s="18" t="s">
        <v>166</v>
      </c>
      <c r="K2522" s="36" t="s">
        <v>166</v>
      </c>
      <c r="L2522" s="21"/>
    </row>
    <row r="2523" spans="1:12" x14ac:dyDescent="0.3">
      <c r="A2523" s="28" t="s">
        <v>166</v>
      </c>
      <c r="B2523" s="36" t="s">
        <v>166</v>
      </c>
      <c r="C2523" s="36" t="s">
        <v>1767</v>
      </c>
      <c r="D2523" s="30" t="s">
        <v>166</v>
      </c>
      <c r="E2523" s="37" t="s">
        <v>166</v>
      </c>
      <c r="F2523" s="44" t="s">
        <v>166</v>
      </c>
      <c r="G2523" s="33" t="s">
        <v>166</v>
      </c>
      <c r="H2523" s="33" t="s">
        <v>166</v>
      </c>
      <c r="I2523" s="30"/>
      <c r="J2523" s="18" t="s">
        <v>166</v>
      </c>
      <c r="K2523" s="36" t="s">
        <v>166</v>
      </c>
      <c r="L2523" s="21"/>
    </row>
    <row r="2524" spans="1:12" x14ac:dyDescent="0.3">
      <c r="A2524" s="28" t="s">
        <v>166</v>
      </c>
      <c r="B2524" s="36" t="s">
        <v>166</v>
      </c>
      <c r="C2524" s="36" t="s">
        <v>1767</v>
      </c>
      <c r="D2524" s="30" t="s">
        <v>166</v>
      </c>
      <c r="E2524" s="37" t="s">
        <v>166</v>
      </c>
      <c r="F2524" s="44" t="s">
        <v>166</v>
      </c>
      <c r="G2524" s="33" t="s">
        <v>166</v>
      </c>
      <c r="H2524" s="33" t="s">
        <v>166</v>
      </c>
      <c r="I2524" s="30"/>
      <c r="J2524" s="18" t="s">
        <v>166</v>
      </c>
      <c r="K2524" s="36" t="s">
        <v>166</v>
      </c>
      <c r="L2524" s="21"/>
    </row>
    <row r="2525" spans="1:12" x14ac:dyDescent="0.3">
      <c r="A2525" s="28" t="s">
        <v>166</v>
      </c>
      <c r="B2525" s="36" t="s">
        <v>166</v>
      </c>
      <c r="C2525" s="36" t="s">
        <v>1767</v>
      </c>
      <c r="D2525" s="30" t="s">
        <v>166</v>
      </c>
      <c r="E2525" s="37" t="s">
        <v>166</v>
      </c>
      <c r="F2525" s="44" t="s">
        <v>166</v>
      </c>
      <c r="G2525" s="33" t="s">
        <v>166</v>
      </c>
      <c r="H2525" s="33" t="s">
        <v>166</v>
      </c>
      <c r="I2525" s="30"/>
      <c r="J2525" s="18" t="s">
        <v>166</v>
      </c>
      <c r="K2525" s="36" t="s">
        <v>166</v>
      </c>
      <c r="L2525" s="21"/>
    </row>
    <row r="2526" spans="1:12" x14ac:dyDescent="0.3">
      <c r="A2526" s="28" t="s">
        <v>166</v>
      </c>
      <c r="B2526" s="36" t="s">
        <v>166</v>
      </c>
      <c r="C2526" s="36" t="s">
        <v>1767</v>
      </c>
      <c r="D2526" s="30" t="s">
        <v>166</v>
      </c>
      <c r="E2526" s="37" t="s">
        <v>166</v>
      </c>
      <c r="F2526" s="44" t="s">
        <v>166</v>
      </c>
      <c r="G2526" s="33" t="s">
        <v>166</v>
      </c>
      <c r="H2526" s="33" t="s">
        <v>166</v>
      </c>
      <c r="I2526" s="30"/>
      <c r="J2526" s="18" t="s">
        <v>166</v>
      </c>
      <c r="K2526" s="36" t="s">
        <v>166</v>
      </c>
      <c r="L2526" s="21"/>
    </row>
    <row r="2527" spans="1:12" x14ac:dyDescent="0.3">
      <c r="A2527" s="28" t="s">
        <v>166</v>
      </c>
      <c r="B2527" s="36" t="s">
        <v>166</v>
      </c>
      <c r="C2527" s="36" t="s">
        <v>1767</v>
      </c>
      <c r="D2527" s="30" t="s">
        <v>166</v>
      </c>
      <c r="E2527" s="37" t="s">
        <v>166</v>
      </c>
      <c r="F2527" s="44" t="s">
        <v>166</v>
      </c>
      <c r="G2527" s="33" t="s">
        <v>166</v>
      </c>
      <c r="H2527" s="33" t="s">
        <v>166</v>
      </c>
      <c r="I2527" s="30"/>
      <c r="J2527" s="18" t="s">
        <v>166</v>
      </c>
      <c r="K2527" s="36" t="s">
        <v>166</v>
      </c>
      <c r="L2527" s="21"/>
    </row>
    <row r="2528" spans="1:12" x14ac:dyDescent="0.3">
      <c r="A2528" s="28" t="s">
        <v>166</v>
      </c>
      <c r="B2528" s="36" t="s">
        <v>166</v>
      </c>
      <c r="C2528" s="36" t="s">
        <v>1767</v>
      </c>
      <c r="D2528" s="30" t="s">
        <v>166</v>
      </c>
      <c r="E2528" s="37" t="s">
        <v>166</v>
      </c>
      <c r="F2528" s="44" t="s">
        <v>166</v>
      </c>
      <c r="G2528" s="33" t="s">
        <v>166</v>
      </c>
      <c r="H2528" s="33" t="s">
        <v>166</v>
      </c>
      <c r="I2528" s="30"/>
      <c r="J2528" s="18" t="s">
        <v>166</v>
      </c>
      <c r="K2528" s="36" t="s">
        <v>166</v>
      </c>
      <c r="L2528" s="21"/>
    </row>
    <row r="2529" spans="1:12" x14ac:dyDescent="0.3">
      <c r="A2529" s="28" t="s">
        <v>166</v>
      </c>
      <c r="B2529" s="36" t="s">
        <v>166</v>
      </c>
      <c r="C2529" s="36" t="s">
        <v>1767</v>
      </c>
      <c r="D2529" s="30" t="s">
        <v>166</v>
      </c>
      <c r="E2529" s="37" t="s">
        <v>166</v>
      </c>
      <c r="F2529" s="44" t="s">
        <v>166</v>
      </c>
      <c r="G2529" s="33" t="s">
        <v>166</v>
      </c>
      <c r="H2529" s="33" t="s">
        <v>166</v>
      </c>
      <c r="I2529" s="30"/>
      <c r="J2529" s="18" t="s">
        <v>166</v>
      </c>
      <c r="K2529" s="36" t="s">
        <v>166</v>
      </c>
      <c r="L2529" s="21"/>
    </row>
    <row r="2530" spans="1:12" x14ac:dyDescent="0.3">
      <c r="A2530" s="28" t="s">
        <v>166</v>
      </c>
      <c r="B2530" s="36" t="s">
        <v>166</v>
      </c>
      <c r="C2530" s="36" t="s">
        <v>1767</v>
      </c>
      <c r="D2530" s="30" t="s">
        <v>166</v>
      </c>
      <c r="E2530" s="37" t="s">
        <v>166</v>
      </c>
      <c r="F2530" s="44" t="s">
        <v>166</v>
      </c>
      <c r="G2530" s="33" t="s">
        <v>166</v>
      </c>
      <c r="H2530" s="33" t="s">
        <v>166</v>
      </c>
      <c r="I2530" s="30"/>
      <c r="J2530" s="18" t="s">
        <v>166</v>
      </c>
      <c r="K2530" s="36" t="s">
        <v>166</v>
      </c>
      <c r="L2530" s="21"/>
    </row>
    <row r="2531" spans="1:12" x14ac:dyDescent="0.3">
      <c r="A2531" s="28" t="s">
        <v>166</v>
      </c>
      <c r="B2531" s="36" t="s">
        <v>166</v>
      </c>
      <c r="C2531" s="36" t="s">
        <v>1767</v>
      </c>
      <c r="D2531" s="30" t="s">
        <v>166</v>
      </c>
      <c r="E2531" s="37" t="s">
        <v>166</v>
      </c>
      <c r="F2531" s="44" t="s">
        <v>166</v>
      </c>
      <c r="G2531" s="33" t="s">
        <v>166</v>
      </c>
      <c r="H2531" s="33" t="s">
        <v>166</v>
      </c>
      <c r="I2531" s="30"/>
      <c r="J2531" s="18" t="s">
        <v>166</v>
      </c>
      <c r="K2531" s="36" t="s">
        <v>166</v>
      </c>
      <c r="L2531" s="21"/>
    </row>
    <row r="2532" spans="1:12" x14ac:dyDescent="0.3">
      <c r="A2532" s="28" t="s">
        <v>166</v>
      </c>
      <c r="B2532" s="36" t="s">
        <v>166</v>
      </c>
      <c r="C2532" s="36" t="s">
        <v>1767</v>
      </c>
      <c r="D2532" s="30" t="s">
        <v>166</v>
      </c>
      <c r="E2532" s="37" t="s">
        <v>166</v>
      </c>
      <c r="F2532" s="44" t="s">
        <v>166</v>
      </c>
      <c r="G2532" s="33" t="s">
        <v>166</v>
      </c>
      <c r="H2532" s="33" t="s">
        <v>166</v>
      </c>
      <c r="I2532" s="30"/>
      <c r="J2532" s="18" t="s">
        <v>166</v>
      </c>
      <c r="K2532" s="36" t="s">
        <v>166</v>
      </c>
      <c r="L2532" s="21"/>
    </row>
    <row r="2533" spans="1:12" x14ac:dyDescent="0.3">
      <c r="A2533" s="28" t="s">
        <v>166</v>
      </c>
      <c r="B2533" s="36" t="s">
        <v>166</v>
      </c>
      <c r="C2533" s="36" t="s">
        <v>1767</v>
      </c>
      <c r="D2533" s="30" t="s">
        <v>166</v>
      </c>
      <c r="E2533" s="37" t="s">
        <v>166</v>
      </c>
      <c r="F2533" s="44" t="s">
        <v>166</v>
      </c>
      <c r="G2533" s="33" t="s">
        <v>166</v>
      </c>
      <c r="H2533" s="33" t="s">
        <v>166</v>
      </c>
      <c r="I2533" s="30"/>
      <c r="J2533" s="18" t="s">
        <v>166</v>
      </c>
      <c r="K2533" s="36" t="s">
        <v>166</v>
      </c>
      <c r="L2533" s="21"/>
    </row>
    <row r="2534" spans="1:12" x14ac:dyDescent="0.3">
      <c r="A2534" s="28" t="s">
        <v>166</v>
      </c>
      <c r="B2534" s="36" t="s">
        <v>166</v>
      </c>
      <c r="C2534" s="36" t="s">
        <v>1767</v>
      </c>
      <c r="D2534" s="30" t="s">
        <v>166</v>
      </c>
      <c r="E2534" s="37" t="s">
        <v>166</v>
      </c>
      <c r="F2534" s="44" t="s">
        <v>166</v>
      </c>
      <c r="G2534" s="33" t="s">
        <v>166</v>
      </c>
      <c r="H2534" s="33" t="s">
        <v>166</v>
      </c>
      <c r="I2534" s="30"/>
      <c r="J2534" s="18" t="s">
        <v>166</v>
      </c>
      <c r="K2534" s="36" t="s">
        <v>166</v>
      </c>
      <c r="L2534" s="21"/>
    </row>
    <row r="2535" spans="1:12" x14ac:dyDescent="0.3">
      <c r="A2535" s="28" t="s">
        <v>166</v>
      </c>
      <c r="B2535" s="36" t="s">
        <v>166</v>
      </c>
      <c r="C2535" s="36" t="s">
        <v>1767</v>
      </c>
      <c r="D2535" s="30" t="s">
        <v>166</v>
      </c>
      <c r="E2535" s="37" t="s">
        <v>166</v>
      </c>
      <c r="F2535" s="44" t="s">
        <v>166</v>
      </c>
      <c r="G2535" s="33" t="s">
        <v>166</v>
      </c>
      <c r="H2535" s="33" t="s">
        <v>166</v>
      </c>
      <c r="I2535" s="30"/>
      <c r="J2535" s="18" t="s">
        <v>166</v>
      </c>
      <c r="K2535" s="36" t="s">
        <v>166</v>
      </c>
      <c r="L2535" s="21"/>
    </row>
    <row r="2536" spans="1:12" x14ac:dyDescent="0.3">
      <c r="A2536" s="28" t="s">
        <v>166</v>
      </c>
      <c r="B2536" s="36" t="s">
        <v>166</v>
      </c>
      <c r="C2536" s="36" t="s">
        <v>1767</v>
      </c>
      <c r="D2536" s="30" t="s">
        <v>166</v>
      </c>
      <c r="E2536" s="37" t="s">
        <v>166</v>
      </c>
      <c r="F2536" s="44" t="s">
        <v>166</v>
      </c>
      <c r="G2536" s="33" t="s">
        <v>166</v>
      </c>
      <c r="H2536" s="33" t="s">
        <v>166</v>
      </c>
      <c r="I2536" s="30"/>
      <c r="J2536" s="18" t="s">
        <v>166</v>
      </c>
      <c r="K2536" s="36" t="s">
        <v>166</v>
      </c>
      <c r="L2536" s="21"/>
    </row>
    <row r="2537" spans="1:12" x14ac:dyDescent="0.3">
      <c r="A2537" s="28" t="s">
        <v>166</v>
      </c>
      <c r="B2537" s="36" t="s">
        <v>166</v>
      </c>
      <c r="C2537" s="36" t="s">
        <v>1767</v>
      </c>
      <c r="D2537" s="30" t="s">
        <v>166</v>
      </c>
      <c r="E2537" s="37" t="s">
        <v>166</v>
      </c>
      <c r="F2537" s="44" t="s">
        <v>166</v>
      </c>
      <c r="G2537" s="33" t="s">
        <v>166</v>
      </c>
      <c r="H2537" s="33" t="s">
        <v>166</v>
      </c>
      <c r="I2537" s="30"/>
      <c r="J2537" s="18" t="s">
        <v>166</v>
      </c>
      <c r="K2537" s="36" t="s">
        <v>166</v>
      </c>
      <c r="L2537" s="21"/>
    </row>
    <row r="2538" spans="1:12" x14ac:dyDescent="0.3">
      <c r="A2538" s="28" t="s">
        <v>166</v>
      </c>
      <c r="B2538" s="36" t="s">
        <v>166</v>
      </c>
      <c r="C2538" s="36" t="s">
        <v>1767</v>
      </c>
      <c r="D2538" s="30" t="s">
        <v>166</v>
      </c>
      <c r="E2538" s="37" t="s">
        <v>166</v>
      </c>
      <c r="F2538" s="44" t="s">
        <v>166</v>
      </c>
      <c r="G2538" s="33" t="s">
        <v>166</v>
      </c>
      <c r="H2538" s="33" t="s">
        <v>166</v>
      </c>
      <c r="I2538" s="30"/>
      <c r="J2538" s="18" t="s">
        <v>166</v>
      </c>
      <c r="K2538" s="36" t="s">
        <v>166</v>
      </c>
      <c r="L2538" s="21"/>
    </row>
    <row r="2539" spans="1:12" x14ac:dyDescent="0.3">
      <c r="A2539" s="28" t="s">
        <v>166</v>
      </c>
      <c r="B2539" s="36" t="s">
        <v>166</v>
      </c>
      <c r="C2539" s="36" t="s">
        <v>1767</v>
      </c>
      <c r="D2539" s="30" t="s">
        <v>166</v>
      </c>
      <c r="E2539" s="37" t="s">
        <v>166</v>
      </c>
      <c r="F2539" s="44" t="s">
        <v>166</v>
      </c>
      <c r="G2539" s="33" t="s">
        <v>166</v>
      </c>
      <c r="H2539" s="33" t="s">
        <v>166</v>
      </c>
      <c r="I2539" s="30"/>
      <c r="J2539" s="18" t="s">
        <v>166</v>
      </c>
      <c r="K2539" s="36" t="s">
        <v>166</v>
      </c>
      <c r="L2539" s="21"/>
    </row>
    <row r="2540" spans="1:12" x14ac:dyDescent="0.3">
      <c r="A2540" s="28" t="s">
        <v>166</v>
      </c>
      <c r="B2540" s="36" t="s">
        <v>166</v>
      </c>
      <c r="C2540" s="36" t="s">
        <v>1767</v>
      </c>
      <c r="D2540" s="30" t="s">
        <v>166</v>
      </c>
      <c r="E2540" s="37" t="s">
        <v>166</v>
      </c>
      <c r="F2540" s="44" t="s">
        <v>166</v>
      </c>
      <c r="G2540" s="33" t="s">
        <v>166</v>
      </c>
      <c r="H2540" s="33" t="s">
        <v>166</v>
      </c>
      <c r="I2540" s="30"/>
      <c r="J2540" s="18" t="s">
        <v>166</v>
      </c>
      <c r="K2540" s="36" t="s">
        <v>166</v>
      </c>
      <c r="L2540" s="21"/>
    </row>
    <row r="2541" spans="1:12" x14ac:dyDescent="0.3">
      <c r="A2541" s="28" t="s">
        <v>166</v>
      </c>
      <c r="B2541" s="36" t="s">
        <v>166</v>
      </c>
      <c r="C2541" s="36" t="s">
        <v>1767</v>
      </c>
      <c r="D2541" s="30" t="s">
        <v>166</v>
      </c>
      <c r="E2541" s="37" t="s">
        <v>166</v>
      </c>
      <c r="F2541" s="44" t="s">
        <v>166</v>
      </c>
      <c r="G2541" s="33" t="s">
        <v>166</v>
      </c>
      <c r="H2541" s="33" t="s">
        <v>166</v>
      </c>
      <c r="I2541" s="30"/>
      <c r="J2541" s="18" t="s">
        <v>166</v>
      </c>
      <c r="K2541" s="36" t="s">
        <v>166</v>
      </c>
      <c r="L2541" s="21"/>
    </row>
    <row r="2542" spans="1:12" x14ac:dyDescent="0.3">
      <c r="A2542" s="28" t="s">
        <v>166</v>
      </c>
      <c r="B2542" s="36" t="s">
        <v>166</v>
      </c>
      <c r="C2542" s="36" t="s">
        <v>1767</v>
      </c>
      <c r="D2542" s="30" t="s">
        <v>166</v>
      </c>
      <c r="E2542" s="37" t="s">
        <v>166</v>
      </c>
      <c r="F2542" s="44" t="s">
        <v>166</v>
      </c>
      <c r="G2542" s="33" t="s">
        <v>166</v>
      </c>
      <c r="H2542" s="33" t="s">
        <v>166</v>
      </c>
      <c r="I2542" s="30"/>
      <c r="J2542" s="18" t="s">
        <v>166</v>
      </c>
      <c r="K2542" s="36" t="s">
        <v>166</v>
      </c>
      <c r="L2542" s="21"/>
    </row>
    <row r="2543" spans="1:12" x14ac:dyDescent="0.3">
      <c r="A2543" s="28" t="s">
        <v>166</v>
      </c>
      <c r="B2543" s="36" t="s">
        <v>166</v>
      </c>
      <c r="C2543" s="36" t="s">
        <v>1767</v>
      </c>
      <c r="D2543" s="30" t="s">
        <v>166</v>
      </c>
      <c r="E2543" s="37" t="s">
        <v>166</v>
      </c>
      <c r="F2543" s="44" t="s">
        <v>166</v>
      </c>
      <c r="G2543" s="33" t="s">
        <v>166</v>
      </c>
      <c r="H2543" s="33" t="s">
        <v>166</v>
      </c>
      <c r="I2543" s="30"/>
      <c r="J2543" s="18" t="s">
        <v>166</v>
      </c>
      <c r="K2543" s="36" t="s">
        <v>166</v>
      </c>
      <c r="L2543" s="21"/>
    </row>
    <row r="2544" spans="1:12" x14ac:dyDescent="0.3">
      <c r="A2544" s="28" t="s">
        <v>166</v>
      </c>
      <c r="B2544" s="36" t="s">
        <v>166</v>
      </c>
      <c r="C2544" s="36" t="s">
        <v>1767</v>
      </c>
      <c r="D2544" s="30" t="s">
        <v>166</v>
      </c>
      <c r="E2544" s="37" t="s">
        <v>166</v>
      </c>
      <c r="F2544" s="44" t="s">
        <v>166</v>
      </c>
      <c r="G2544" s="33" t="s">
        <v>166</v>
      </c>
      <c r="H2544" s="33" t="s">
        <v>166</v>
      </c>
      <c r="I2544" s="30"/>
      <c r="J2544" s="18" t="s">
        <v>166</v>
      </c>
      <c r="K2544" s="36" t="s">
        <v>166</v>
      </c>
      <c r="L2544" s="21"/>
    </row>
    <row r="2545" spans="1:12" x14ac:dyDescent="0.3">
      <c r="A2545" s="28" t="s">
        <v>166</v>
      </c>
      <c r="B2545" s="36" t="s">
        <v>166</v>
      </c>
      <c r="C2545" s="36" t="s">
        <v>1767</v>
      </c>
      <c r="D2545" s="30" t="s">
        <v>166</v>
      </c>
      <c r="E2545" s="37" t="s">
        <v>166</v>
      </c>
      <c r="F2545" s="44" t="s">
        <v>166</v>
      </c>
      <c r="G2545" s="33" t="s">
        <v>166</v>
      </c>
      <c r="H2545" s="33" t="s">
        <v>166</v>
      </c>
      <c r="I2545" s="30"/>
      <c r="J2545" s="18" t="s">
        <v>166</v>
      </c>
      <c r="K2545" s="36" t="s">
        <v>166</v>
      </c>
      <c r="L2545" s="21"/>
    </row>
    <row r="2546" spans="1:12" x14ac:dyDescent="0.3">
      <c r="A2546" s="28" t="s">
        <v>166</v>
      </c>
      <c r="B2546" s="36" t="s">
        <v>166</v>
      </c>
      <c r="C2546" s="36" t="s">
        <v>1767</v>
      </c>
      <c r="D2546" s="30" t="s">
        <v>166</v>
      </c>
      <c r="E2546" s="37" t="s">
        <v>166</v>
      </c>
      <c r="F2546" s="44" t="s">
        <v>166</v>
      </c>
      <c r="G2546" s="33" t="s">
        <v>166</v>
      </c>
      <c r="H2546" s="33" t="s">
        <v>166</v>
      </c>
      <c r="I2546" s="30"/>
      <c r="J2546" s="18" t="s">
        <v>166</v>
      </c>
      <c r="K2546" s="36" t="s">
        <v>166</v>
      </c>
      <c r="L2546" s="21"/>
    </row>
    <row r="2547" spans="1:12" x14ac:dyDescent="0.3">
      <c r="A2547" s="28" t="s">
        <v>166</v>
      </c>
      <c r="B2547" s="36" t="s">
        <v>166</v>
      </c>
      <c r="C2547" s="36" t="s">
        <v>1767</v>
      </c>
      <c r="D2547" s="30" t="s">
        <v>166</v>
      </c>
      <c r="E2547" s="37" t="s">
        <v>166</v>
      </c>
      <c r="F2547" s="44" t="s">
        <v>166</v>
      </c>
      <c r="G2547" s="33" t="s">
        <v>166</v>
      </c>
      <c r="H2547" s="33" t="s">
        <v>166</v>
      </c>
      <c r="I2547" s="30"/>
      <c r="J2547" s="18" t="s">
        <v>166</v>
      </c>
      <c r="K2547" s="36" t="s">
        <v>166</v>
      </c>
      <c r="L2547" s="21"/>
    </row>
    <row r="2548" spans="1:12" x14ac:dyDescent="0.3">
      <c r="A2548" s="28" t="s">
        <v>166</v>
      </c>
      <c r="B2548" s="36" t="s">
        <v>166</v>
      </c>
      <c r="C2548" s="36" t="s">
        <v>1767</v>
      </c>
      <c r="D2548" s="30" t="s">
        <v>166</v>
      </c>
      <c r="E2548" s="37" t="s">
        <v>166</v>
      </c>
      <c r="F2548" s="44" t="s">
        <v>166</v>
      </c>
      <c r="G2548" s="33" t="s">
        <v>166</v>
      </c>
      <c r="H2548" s="33" t="s">
        <v>166</v>
      </c>
      <c r="I2548" s="30"/>
      <c r="J2548" s="18" t="s">
        <v>166</v>
      </c>
      <c r="K2548" s="36" t="s">
        <v>166</v>
      </c>
      <c r="L2548" s="21"/>
    </row>
    <row r="2549" spans="1:12" x14ac:dyDescent="0.3">
      <c r="A2549" s="28" t="s">
        <v>166</v>
      </c>
      <c r="B2549" s="36" t="s">
        <v>166</v>
      </c>
      <c r="C2549" s="36" t="s">
        <v>1767</v>
      </c>
      <c r="D2549" s="30" t="s">
        <v>166</v>
      </c>
      <c r="E2549" s="37" t="s">
        <v>166</v>
      </c>
      <c r="F2549" s="44" t="s">
        <v>166</v>
      </c>
      <c r="G2549" s="33" t="s">
        <v>166</v>
      </c>
      <c r="H2549" s="33" t="s">
        <v>166</v>
      </c>
      <c r="I2549" s="30"/>
      <c r="J2549" s="18" t="s">
        <v>166</v>
      </c>
      <c r="K2549" s="36" t="s">
        <v>166</v>
      </c>
      <c r="L2549" s="21"/>
    </row>
    <row r="2550" spans="1:12" x14ac:dyDescent="0.3">
      <c r="A2550" s="28" t="s">
        <v>166</v>
      </c>
      <c r="B2550" s="36" t="s">
        <v>166</v>
      </c>
      <c r="C2550" s="36" t="s">
        <v>1767</v>
      </c>
      <c r="D2550" s="30" t="s">
        <v>166</v>
      </c>
      <c r="E2550" s="37" t="s">
        <v>166</v>
      </c>
      <c r="F2550" s="44" t="s">
        <v>166</v>
      </c>
      <c r="G2550" s="33" t="s">
        <v>166</v>
      </c>
      <c r="H2550" s="33" t="s">
        <v>166</v>
      </c>
      <c r="I2550" s="30"/>
      <c r="J2550" s="18" t="s">
        <v>166</v>
      </c>
      <c r="K2550" s="36" t="s">
        <v>166</v>
      </c>
      <c r="L2550" s="21"/>
    </row>
    <row r="2551" spans="1:12" x14ac:dyDescent="0.3">
      <c r="A2551" s="28" t="s">
        <v>166</v>
      </c>
      <c r="B2551" s="36" t="s">
        <v>166</v>
      </c>
      <c r="C2551" s="36" t="s">
        <v>1767</v>
      </c>
      <c r="D2551" s="30" t="s">
        <v>166</v>
      </c>
      <c r="E2551" s="37" t="s">
        <v>166</v>
      </c>
      <c r="F2551" s="44" t="s">
        <v>166</v>
      </c>
      <c r="G2551" s="33" t="s">
        <v>166</v>
      </c>
      <c r="H2551" s="33" t="s">
        <v>166</v>
      </c>
      <c r="I2551" s="30"/>
      <c r="J2551" s="18" t="s">
        <v>166</v>
      </c>
      <c r="K2551" s="36" t="s">
        <v>166</v>
      </c>
      <c r="L2551" s="21"/>
    </row>
    <row r="2552" spans="1:12" x14ac:dyDescent="0.3">
      <c r="A2552" s="28" t="s">
        <v>166</v>
      </c>
      <c r="B2552" s="36" t="s">
        <v>166</v>
      </c>
      <c r="C2552" s="36" t="s">
        <v>1767</v>
      </c>
      <c r="D2552" s="30" t="s">
        <v>166</v>
      </c>
      <c r="E2552" s="37" t="s">
        <v>166</v>
      </c>
      <c r="F2552" s="44" t="s">
        <v>166</v>
      </c>
      <c r="G2552" s="33" t="s">
        <v>166</v>
      </c>
      <c r="H2552" s="33" t="s">
        <v>166</v>
      </c>
      <c r="I2552" s="30"/>
      <c r="J2552" s="18" t="s">
        <v>166</v>
      </c>
      <c r="K2552" s="36" t="s">
        <v>166</v>
      </c>
      <c r="L2552" s="21"/>
    </row>
    <row r="2553" spans="1:12" x14ac:dyDescent="0.3">
      <c r="A2553" s="28" t="s">
        <v>166</v>
      </c>
      <c r="B2553" s="36" t="s">
        <v>166</v>
      </c>
      <c r="C2553" s="36" t="s">
        <v>1767</v>
      </c>
      <c r="D2553" s="30" t="s">
        <v>166</v>
      </c>
      <c r="E2553" s="37" t="s">
        <v>166</v>
      </c>
      <c r="F2553" s="44" t="s">
        <v>166</v>
      </c>
      <c r="G2553" s="33" t="s">
        <v>166</v>
      </c>
      <c r="H2553" s="33" t="s">
        <v>166</v>
      </c>
      <c r="I2553" s="30"/>
      <c r="J2553" s="18" t="s">
        <v>166</v>
      </c>
      <c r="K2553" s="36" t="s">
        <v>166</v>
      </c>
      <c r="L2553" s="21"/>
    </row>
    <row r="2554" spans="1:12" x14ac:dyDescent="0.3">
      <c r="A2554" s="28" t="s">
        <v>166</v>
      </c>
      <c r="B2554" s="36" t="s">
        <v>166</v>
      </c>
      <c r="C2554" s="36" t="s">
        <v>1767</v>
      </c>
      <c r="D2554" s="30" t="s">
        <v>166</v>
      </c>
      <c r="E2554" s="37" t="s">
        <v>166</v>
      </c>
      <c r="F2554" s="44" t="s">
        <v>166</v>
      </c>
      <c r="G2554" s="33" t="s">
        <v>166</v>
      </c>
      <c r="H2554" s="33" t="s">
        <v>166</v>
      </c>
      <c r="I2554" s="30"/>
      <c r="J2554" s="18" t="s">
        <v>166</v>
      </c>
      <c r="K2554" s="36" t="s">
        <v>166</v>
      </c>
      <c r="L2554" s="21"/>
    </row>
    <row r="2555" spans="1:12" x14ac:dyDescent="0.3">
      <c r="A2555" s="28" t="s">
        <v>166</v>
      </c>
      <c r="B2555" s="36" t="s">
        <v>166</v>
      </c>
      <c r="C2555" s="36" t="s">
        <v>1767</v>
      </c>
      <c r="D2555" s="30" t="s">
        <v>166</v>
      </c>
      <c r="E2555" s="37" t="s">
        <v>166</v>
      </c>
      <c r="F2555" s="44" t="s">
        <v>166</v>
      </c>
      <c r="G2555" s="33" t="s">
        <v>166</v>
      </c>
      <c r="H2555" s="33" t="s">
        <v>166</v>
      </c>
      <c r="I2555" s="30"/>
      <c r="J2555" s="18" t="s">
        <v>166</v>
      </c>
      <c r="K2555" s="36" t="s">
        <v>166</v>
      </c>
      <c r="L2555" s="21"/>
    </row>
    <row r="2556" spans="1:12" x14ac:dyDescent="0.3">
      <c r="A2556" s="28" t="s">
        <v>166</v>
      </c>
      <c r="B2556" s="36" t="s">
        <v>166</v>
      </c>
      <c r="C2556" s="36" t="s">
        <v>1767</v>
      </c>
      <c r="D2556" s="30" t="s">
        <v>166</v>
      </c>
      <c r="E2556" s="37" t="s">
        <v>166</v>
      </c>
      <c r="F2556" s="44" t="s">
        <v>166</v>
      </c>
      <c r="G2556" s="33" t="s">
        <v>166</v>
      </c>
      <c r="H2556" s="33" t="s">
        <v>166</v>
      </c>
      <c r="I2556" s="30"/>
      <c r="J2556" s="18" t="s">
        <v>166</v>
      </c>
      <c r="K2556" s="36" t="s">
        <v>166</v>
      </c>
      <c r="L2556" s="21"/>
    </row>
    <row r="2557" spans="1:12" x14ac:dyDescent="0.3">
      <c r="A2557" s="28" t="s">
        <v>166</v>
      </c>
      <c r="B2557" s="36" t="s">
        <v>166</v>
      </c>
      <c r="C2557" s="36" t="s">
        <v>1767</v>
      </c>
      <c r="D2557" s="30" t="s">
        <v>166</v>
      </c>
      <c r="E2557" s="37" t="s">
        <v>166</v>
      </c>
      <c r="F2557" s="44" t="s">
        <v>166</v>
      </c>
      <c r="G2557" s="33" t="s">
        <v>166</v>
      </c>
      <c r="H2557" s="33" t="s">
        <v>166</v>
      </c>
      <c r="I2557" s="30"/>
      <c r="J2557" s="18" t="s">
        <v>166</v>
      </c>
      <c r="K2557" s="36" t="s">
        <v>166</v>
      </c>
      <c r="L2557" s="21"/>
    </row>
    <row r="2558" spans="1:12" x14ac:dyDescent="0.3">
      <c r="A2558" s="28" t="s">
        <v>166</v>
      </c>
      <c r="B2558" s="36" t="s">
        <v>166</v>
      </c>
      <c r="C2558" s="36" t="s">
        <v>1767</v>
      </c>
      <c r="D2558" s="30" t="s">
        <v>166</v>
      </c>
      <c r="E2558" s="37" t="s">
        <v>166</v>
      </c>
      <c r="F2558" s="44" t="s">
        <v>166</v>
      </c>
      <c r="G2558" s="33" t="s">
        <v>166</v>
      </c>
      <c r="H2558" s="33" t="s">
        <v>166</v>
      </c>
      <c r="I2558" s="30"/>
      <c r="J2558" s="18" t="s">
        <v>166</v>
      </c>
      <c r="K2558" s="36" t="s">
        <v>166</v>
      </c>
      <c r="L2558" s="21"/>
    </row>
    <row r="2559" spans="1:12" x14ac:dyDescent="0.3">
      <c r="A2559" s="28" t="s">
        <v>166</v>
      </c>
      <c r="B2559" s="36" t="s">
        <v>166</v>
      </c>
      <c r="C2559" s="36" t="s">
        <v>1767</v>
      </c>
      <c r="D2559" s="30" t="s">
        <v>166</v>
      </c>
      <c r="E2559" s="37" t="s">
        <v>166</v>
      </c>
      <c r="F2559" s="44" t="s">
        <v>166</v>
      </c>
      <c r="G2559" s="33" t="s">
        <v>166</v>
      </c>
      <c r="H2559" s="33" t="s">
        <v>166</v>
      </c>
      <c r="I2559" s="30"/>
      <c r="J2559" s="18" t="s">
        <v>166</v>
      </c>
      <c r="K2559" s="36" t="s">
        <v>166</v>
      </c>
      <c r="L2559" s="21"/>
    </row>
    <row r="2560" spans="1:12" x14ac:dyDescent="0.3">
      <c r="A2560" s="28" t="s">
        <v>166</v>
      </c>
      <c r="B2560" s="36" t="s">
        <v>166</v>
      </c>
      <c r="C2560" s="36" t="s">
        <v>1767</v>
      </c>
      <c r="D2560" s="30" t="s">
        <v>166</v>
      </c>
      <c r="E2560" s="37" t="s">
        <v>166</v>
      </c>
      <c r="F2560" s="44" t="s">
        <v>166</v>
      </c>
      <c r="G2560" s="33" t="s">
        <v>166</v>
      </c>
      <c r="H2560" s="33" t="s">
        <v>166</v>
      </c>
      <c r="I2560" s="30"/>
      <c r="J2560" s="18" t="s">
        <v>166</v>
      </c>
      <c r="K2560" s="36" t="s">
        <v>166</v>
      </c>
      <c r="L2560" s="21"/>
    </row>
    <row r="2561" spans="1:12" x14ac:dyDescent="0.3">
      <c r="A2561" s="28" t="s">
        <v>166</v>
      </c>
      <c r="B2561" s="36" t="s">
        <v>166</v>
      </c>
      <c r="C2561" s="36" t="s">
        <v>1767</v>
      </c>
      <c r="D2561" s="30" t="s">
        <v>166</v>
      </c>
      <c r="E2561" s="37" t="s">
        <v>166</v>
      </c>
      <c r="F2561" s="44" t="s">
        <v>166</v>
      </c>
      <c r="G2561" s="33" t="s">
        <v>166</v>
      </c>
      <c r="H2561" s="33" t="s">
        <v>166</v>
      </c>
      <c r="I2561" s="30"/>
      <c r="J2561" s="18" t="s">
        <v>166</v>
      </c>
      <c r="K2561" s="36" t="s">
        <v>166</v>
      </c>
      <c r="L2561" s="21"/>
    </row>
    <row r="2562" spans="1:12" x14ac:dyDescent="0.3">
      <c r="A2562" s="28" t="s">
        <v>166</v>
      </c>
      <c r="B2562" s="36" t="s">
        <v>166</v>
      </c>
      <c r="C2562" s="36" t="s">
        <v>1767</v>
      </c>
      <c r="D2562" s="30" t="s">
        <v>166</v>
      </c>
      <c r="E2562" s="37" t="s">
        <v>166</v>
      </c>
      <c r="F2562" s="44" t="s">
        <v>166</v>
      </c>
      <c r="G2562" s="33" t="s">
        <v>166</v>
      </c>
      <c r="H2562" s="33" t="s">
        <v>166</v>
      </c>
      <c r="I2562" s="30"/>
      <c r="J2562" s="18" t="s">
        <v>166</v>
      </c>
      <c r="K2562" s="36" t="s">
        <v>166</v>
      </c>
      <c r="L2562" s="21"/>
    </row>
    <row r="2563" spans="1:12" x14ac:dyDescent="0.3">
      <c r="A2563" s="28" t="s">
        <v>166</v>
      </c>
      <c r="B2563" s="36" t="s">
        <v>166</v>
      </c>
      <c r="C2563" s="36" t="s">
        <v>1767</v>
      </c>
      <c r="D2563" s="30" t="s">
        <v>166</v>
      </c>
      <c r="E2563" s="37" t="s">
        <v>166</v>
      </c>
      <c r="F2563" s="44" t="s">
        <v>166</v>
      </c>
      <c r="G2563" s="33" t="s">
        <v>166</v>
      </c>
      <c r="H2563" s="33" t="s">
        <v>166</v>
      </c>
      <c r="I2563" s="30"/>
      <c r="J2563" s="18" t="s">
        <v>166</v>
      </c>
      <c r="K2563" s="36" t="s">
        <v>166</v>
      </c>
      <c r="L2563" s="21"/>
    </row>
    <row r="2564" spans="1:12" x14ac:dyDescent="0.3">
      <c r="A2564" s="28" t="s">
        <v>166</v>
      </c>
      <c r="B2564" s="36" t="s">
        <v>166</v>
      </c>
      <c r="C2564" s="36" t="s">
        <v>1767</v>
      </c>
      <c r="D2564" s="30" t="s">
        <v>166</v>
      </c>
      <c r="E2564" s="37" t="s">
        <v>166</v>
      </c>
      <c r="F2564" s="44" t="s">
        <v>166</v>
      </c>
      <c r="G2564" s="33" t="s">
        <v>166</v>
      </c>
      <c r="H2564" s="33" t="s">
        <v>166</v>
      </c>
      <c r="I2564" s="30"/>
      <c r="J2564" s="18" t="s">
        <v>166</v>
      </c>
      <c r="K2564" s="36" t="s">
        <v>166</v>
      </c>
      <c r="L2564" s="21"/>
    </row>
    <row r="2565" spans="1:12" x14ac:dyDescent="0.3">
      <c r="A2565" s="28" t="s">
        <v>166</v>
      </c>
      <c r="B2565" s="36" t="s">
        <v>166</v>
      </c>
      <c r="C2565" s="36" t="s">
        <v>1767</v>
      </c>
      <c r="D2565" s="30" t="s">
        <v>166</v>
      </c>
      <c r="E2565" s="37" t="s">
        <v>166</v>
      </c>
      <c r="F2565" s="44" t="s">
        <v>166</v>
      </c>
      <c r="G2565" s="33" t="s">
        <v>166</v>
      </c>
      <c r="H2565" s="33" t="s">
        <v>166</v>
      </c>
      <c r="I2565" s="30"/>
      <c r="J2565" s="18" t="s">
        <v>166</v>
      </c>
      <c r="K2565" s="36" t="s">
        <v>166</v>
      </c>
      <c r="L2565" s="21"/>
    </row>
    <row r="2566" spans="1:12" x14ac:dyDescent="0.3">
      <c r="A2566" s="28" t="s">
        <v>166</v>
      </c>
      <c r="B2566" s="36" t="s">
        <v>166</v>
      </c>
      <c r="C2566" s="36" t="s">
        <v>1767</v>
      </c>
      <c r="D2566" s="30" t="s">
        <v>166</v>
      </c>
      <c r="E2566" s="37" t="s">
        <v>166</v>
      </c>
      <c r="F2566" s="44" t="s">
        <v>166</v>
      </c>
      <c r="G2566" s="33" t="s">
        <v>166</v>
      </c>
      <c r="H2566" s="33" t="s">
        <v>166</v>
      </c>
      <c r="I2566" s="30"/>
      <c r="J2566" s="18" t="s">
        <v>166</v>
      </c>
      <c r="K2566" s="36" t="s">
        <v>166</v>
      </c>
      <c r="L2566" s="21"/>
    </row>
    <row r="2567" spans="1:12" x14ac:dyDescent="0.3">
      <c r="A2567" s="28" t="s">
        <v>166</v>
      </c>
      <c r="B2567" s="36" t="s">
        <v>166</v>
      </c>
      <c r="C2567" s="36" t="s">
        <v>1767</v>
      </c>
      <c r="D2567" s="30" t="s">
        <v>166</v>
      </c>
      <c r="E2567" s="37" t="s">
        <v>166</v>
      </c>
      <c r="F2567" s="44" t="s">
        <v>166</v>
      </c>
      <c r="G2567" s="33" t="s">
        <v>166</v>
      </c>
      <c r="H2567" s="33" t="s">
        <v>166</v>
      </c>
      <c r="I2567" s="30"/>
      <c r="J2567" s="18" t="s">
        <v>166</v>
      </c>
      <c r="K2567" s="36" t="s">
        <v>166</v>
      </c>
      <c r="L2567" s="21"/>
    </row>
    <row r="2568" spans="1:12" x14ac:dyDescent="0.3">
      <c r="A2568" s="28" t="s">
        <v>166</v>
      </c>
      <c r="B2568" s="36" t="s">
        <v>166</v>
      </c>
      <c r="C2568" s="36" t="s">
        <v>1767</v>
      </c>
      <c r="D2568" s="30" t="s">
        <v>166</v>
      </c>
      <c r="E2568" s="37" t="s">
        <v>166</v>
      </c>
      <c r="F2568" s="44" t="s">
        <v>166</v>
      </c>
      <c r="G2568" s="33" t="s">
        <v>166</v>
      </c>
      <c r="H2568" s="33" t="s">
        <v>166</v>
      </c>
      <c r="I2568" s="30"/>
      <c r="J2568" s="18" t="s">
        <v>166</v>
      </c>
      <c r="K2568" s="36" t="s">
        <v>166</v>
      </c>
      <c r="L2568" s="21"/>
    </row>
    <row r="2569" spans="1:12" x14ac:dyDescent="0.3">
      <c r="A2569" s="28" t="s">
        <v>166</v>
      </c>
      <c r="B2569" s="36" t="s">
        <v>166</v>
      </c>
      <c r="C2569" s="36" t="s">
        <v>1767</v>
      </c>
      <c r="D2569" s="30" t="s">
        <v>166</v>
      </c>
      <c r="E2569" s="37" t="s">
        <v>166</v>
      </c>
      <c r="F2569" s="44" t="s">
        <v>166</v>
      </c>
      <c r="G2569" s="33" t="s">
        <v>166</v>
      </c>
      <c r="H2569" s="33" t="s">
        <v>166</v>
      </c>
      <c r="I2569" s="30"/>
      <c r="J2569" s="18" t="s">
        <v>166</v>
      </c>
      <c r="K2569" s="36" t="s">
        <v>166</v>
      </c>
      <c r="L2569" s="21"/>
    </row>
    <row r="2570" spans="1:12" x14ac:dyDescent="0.3">
      <c r="A2570" s="28" t="s">
        <v>166</v>
      </c>
      <c r="B2570" s="36" t="s">
        <v>166</v>
      </c>
      <c r="C2570" s="36" t="s">
        <v>1767</v>
      </c>
      <c r="D2570" s="30" t="s">
        <v>166</v>
      </c>
      <c r="E2570" s="37" t="s">
        <v>166</v>
      </c>
      <c r="F2570" s="44" t="s">
        <v>166</v>
      </c>
      <c r="G2570" s="33" t="s">
        <v>166</v>
      </c>
      <c r="H2570" s="33" t="s">
        <v>166</v>
      </c>
      <c r="I2570" s="30"/>
      <c r="J2570" s="18" t="s">
        <v>166</v>
      </c>
      <c r="K2570" s="36" t="s">
        <v>166</v>
      </c>
      <c r="L2570" s="21"/>
    </row>
    <row r="2571" spans="1:12" x14ac:dyDescent="0.3">
      <c r="A2571" s="28" t="s">
        <v>166</v>
      </c>
      <c r="B2571" s="36" t="s">
        <v>166</v>
      </c>
      <c r="C2571" s="36" t="s">
        <v>1767</v>
      </c>
      <c r="D2571" s="30" t="s">
        <v>166</v>
      </c>
      <c r="E2571" s="37" t="s">
        <v>166</v>
      </c>
      <c r="F2571" s="44" t="s">
        <v>166</v>
      </c>
      <c r="G2571" s="33" t="s">
        <v>166</v>
      </c>
      <c r="H2571" s="33" t="s">
        <v>166</v>
      </c>
      <c r="I2571" s="30"/>
      <c r="J2571" s="18" t="s">
        <v>166</v>
      </c>
      <c r="K2571" s="36" t="s">
        <v>166</v>
      </c>
      <c r="L2571" s="21"/>
    </row>
    <row r="2572" spans="1:12" x14ac:dyDescent="0.3">
      <c r="A2572" s="28" t="s">
        <v>166</v>
      </c>
      <c r="B2572" s="36" t="s">
        <v>166</v>
      </c>
      <c r="C2572" s="36" t="s">
        <v>1767</v>
      </c>
      <c r="D2572" s="30" t="s">
        <v>166</v>
      </c>
      <c r="E2572" s="37" t="s">
        <v>166</v>
      </c>
      <c r="F2572" s="44" t="s">
        <v>166</v>
      </c>
      <c r="G2572" s="33" t="s">
        <v>166</v>
      </c>
      <c r="H2572" s="33" t="s">
        <v>166</v>
      </c>
      <c r="I2572" s="30"/>
      <c r="J2572" s="18" t="s">
        <v>166</v>
      </c>
      <c r="K2572" s="36" t="s">
        <v>166</v>
      </c>
      <c r="L2572" s="21"/>
    </row>
    <row r="2573" spans="1:12" x14ac:dyDescent="0.3">
      <c r="A2573" s="28" t="s">
        <v>166</v>
      </c>
      <c r="B2573" s="36" t="s">
        <v>166</v>
      </c>
      <c r="C2573" s="36" t="s">
        <v>1767</v>
      </c>
      <c r="D2573" s="30" t="s">
        <v>166</v>
      </c>
      <c r="E2573" s="37" t="s">
        <v>166</v>
      </c>
      <c r="F2573" s="44" t="s">
        <v>166</v>
      </c>
      <c r="G2573" s="33" t="s">
        <v>166</v>
      </c>
      <c r="H2573" s="33" t="s">
        <v>166</v>
      </c>
      <c r="I2573" s="30"/>
      <c r="J2573" s="18" t="s">
        <v>166</v>
      </c>
      <c r="K2573" s="36" t="s">
        <v>166</v>
      </c>
      <c r="L2573" s="21"/>
    </row>
    <row r="2574" spans="1:12" x14ac:dyDescent="0.3">
      <c r="A2574" s="28" t="s">
        <v>166</v>
      </c>
      <c r="B2574" s="36" t="s">
        <v>166</v>
      </c>
      <c r="C2574" s="36" t="s">
        <v>1767</v>
      </c>
      <c r="D2574" s="30" t="s">
        <v>166</v>
      </c>
      <c r="E2574" s="37" t="s">
        <v>166</v>
      </c>
      <c r="F2574" s="44" t="s">
        <v>166</v>
      </c>
      <c r="G2574" s="33" t="s">
        <v>166</v>
      </c>
      <c r="H2574" s="33" t="s">
        <v>166</v>
      </c>
      <c r="I2574" s="30"/>
      <c r="J2574" s="18" t="s">
        <v>166</v>
      </c>
      <c r="K2574" s="36" t="s">
        <v>166</v>
      </c>
      <c r="L2574" s="21"/>
    </row>
    <row r="2575" spans="1:12" x14ac:dyDescent="0.3">
      <c r="A2575" s="28" t="s">
        <v>166</v>
      </c>
      <c r="B2575" s="36" t="s">
        <v>166</v>
      </c>
      <c r="C2575" s="36" t="s">
        <v>1767</v>
      </c>
      <c r="D2575" s="30" t="s">
        <v>166</v>
      </c>
      <c r="E2575" s="37" t="s">
        <v>166</v>
      </c>
      <c r="F2575" s="44" t="s">
        <v>166</v>
      </c>
      <c r="G2575" s="33" t="s">
        <v>166</v>
      </c>
      <c r="H2575" s="33" t="s">
        <v>166</v>
      </c>
      <c r="I2575" s="30"/>
      <c r="J2575" s="18" t="s">
        <v>166</v>
      </c>
      <c r="K2575" s="36" t="s">
        <v>166</v>
      </c>
      <c r="L2575" s="21"/>
    </row>
    <row r="2576" spans="1:12" x14ac:dyDescent="0.3">
      <c r="A2576" s="28" t="s">
        <v>166</v>
      </c>
      <c r="B2576" s="36" t="s">
        <v>166</v>
      </c>
      <c r="C2576" s="36" t="s">
        <v>1767</v>
      </c>
      <c r="D2576" s="30" t="s">
        <v>166</v>
      </c>
      <c r="E2576" s="37" t="s">
        <v>166</v>
      </c>
      <c r="F2576" s="44" t="s">
        <v>166</v>
      </c>
      <c r="G2576" s="33" t="s">
        <v>166</v>
      </c>
      <c r="H2576" s="33" t="s">
        <v>166</v>
      </c>
      <c r="I2576" s="30"/>
      <c r="J2576" s="18" t="s">
        <v>166</v>
      </c>
      <c r="K2576" s="36" t="s">
        <v>166</v>
      </c>
      <c r="L2576" s="21"/>
    </row>
    <row r="2577" spans="1:12" x14ac:dyDescent="0.3">
      <c r="A2577" s="28" t="s">
        <v>166</v>
      </c>
      <c r="B2577" s="36" t="s">
        <v>166</v>
      </c>
      <c r="C2577" s="36" t="s">
        <v>1767</v>
      </c>
      <c r="D2577" s="30" t="s">
        <v>166</v>
      </c>
      <c r="E2577" s="37" t="s">
        <v>166</v>
      </c>
      <c r="F2577" s="44" t="s">
        <v>166</v>
      </c>
      <c r="G2577" s="33" t="s">
        <v>166</v>
      </c>
      <c r="H2577" s="33" t="s">
        <v>166</v>
      </c>
      <c r="I2577" s="30"/>
      <c r="J2577" s="18" t="s">
        <v>166</v>
      </c>
      <c r="K2577" s="36" t="s">
        <v>166</v>
      </c>
      <c r="L2577" s="21"/>
    </row>
    <row r="2578" spans="1:12" x14ac:dyDescent="0.3">
      <c r="A2578" s="28" t="s">
        <v>166</v>
      </c>
      <c r="B2578" s="36" t="s">
        <v>166</v>
      </c>
      <c r="C2578" s="36" t="s">
        <v>1767</v>
      </c>
      <c r="D2578" s="30" t="s">
        <v>166</v>
      </c>
      <c r="E2578" s="37" t="s">
        <v>166</v>
      </c>
      <c r="F2578" s="44" t="s">
        <v>166</v>
      </c>
      <c r="G2578" s="33" t="s">
        <v>166</v>
      </c>
      <c r="H2578" s="33" t="s">
        <v>166</v>
      </c>
      <c r="I2578" s="30"/>
      <c r="J2578" s="18" t="s">
        <v>166</v>
      </c>
      <c r="K2578" s="36" t="s">
        <v>166</v>
      </c>
      <c r="L2578" s="21"/>
    </row>
    <row r="2579" spans="1:12" x14ac:dyDescent="0.3">
      <c r="A2579" s="28" t="s">
        <v>166</v>
      </c>
      <c r="B2579" s="36" t="s">
        <v>166</v>
      </c>
      <c r="C2579" s="36" t="s">
        <v>1767</v>
      </c>
      <c r="D2579" s="30" t="s">
        <v>166</v>
      </c>
      <c r="E2579" s="37" t="s">
        <v>166</v>
      </c>
      <c r="F2579" s="44" t="s">
        <v>166</v>
      </c>
      <c r="G2579" s="33" t="s">
        <v>166</v>
      </c>
      <c r="H2579" s="33" t="s">
        <v>166</v>
      </c>
      <c r="I2579" s="30"/>
      <c r="J2579" s="18" t="s">
        <v>166</v>
      </c>
      <c r="K2579" s="36" t="s">
        <v>166</v>
      </c>
      <c r="L2579" s="21"/>
    </row>
    <row r="2580" spans="1:12" x14ac:dyDescent="0.3">
      <c r="A2580" s="28" t="s">
        <v>166</v>
      </c>
      <c r="B2580" s="36" t="s">
        <v>166</v>
      </c>
      <c r="C2580" s="36" t="s">
        <v>1767</v>
      </c>
      <c r="D2580" s="30" t="s">
        <v>166</v>
      </c>
      <c r="E2580" s="37" t="s">
        <v>166</v>
      </c>
      <c r="F2580" s="44" t="s">
        <v>166</v>
      </c>
      <c r="G2580" s="33" t="s">
        <v>166</v>
      </c>
      <c r="H2580" s="33" t="s">
        <v>166</v>
      </c>
      <c r="I2580" s="30"/>
      <c r="J2580" s="18" t="s">
        <v>166</v>
      </c>
      <c r="K2580" s="36" t="s">
        <v>166</v>
      </c>
      <c r="L2580" s="21"/>
    </row>
    <row r="2581" spans="1:12" x14ac:dyDescent="0.3">
      <c r="A2581" s="28" t="s">
        <v>166</v>
      </c>
      <c r="B2581" s="36" t="s">
        <v>166</v>
      </c>
      <c r="C2581" s="36" t="s">
        <v>1767</v>
      </c>
      <c r="D2581" s="30" t="s">
        <v>166</v>
      </c>
      <c r="E2581" s="37" t="s">
        <v>166</v>
      </c>
      <c r="F2581" s="44" t="s">
        <v>166</v>
      </c>
      <c r="G2581" s="33" t="s">
        <v>166</v>
      </c>
      <c r="H2581" s="33" t="s">
        <v>166</v>
      </c>
      <c r="I2581" s="30"/>
      <c r="J2581" s="18" t="s">
        <v>166</v>
      </c>
      <c r="K2581" s="36" t="s">
        <v>166</v>
      </c>
      <c r="L2581" s="21"/>
    </row>
    <row r="2582" spans="1:12" x14ac:dyDescent="0.3">
      <c r="A2582" s="28" t="s">
        <v>166</v>
      </c>
      <c r="B2582" s="36" t="s">
        <v>166</v>
      </c>
      <c r="C2582" s="36" t="s">
        <v>1767</v>
      </c>
      <c r="D2582" s="30" t="s">
        <v>166</v>
      </c>
      <c r="E2582" s="37" t="s">
        <v>166</v>
      </c>
      <c r="F2582" s="44" t="s">
        <v>166</v>
      </c>
      <c r="G2582" s="33" t="s">
        <v>166</v>
      </c>
      <c r="H2582" s="33" t="s">
        <v>166</v>
      </c>
      <c r="I2582" s="30"/>
      <c r="J2582" s="18" t="s">
        <v>166</v>
      </c>
      <c r="K2582" s="36" t="s">
        <v>166</v>
      </c>
      <c r="L2582" s="21"/>
    </row>
    <row r="2583" spans="1:12" x14ac:dyDescent="0.3">
      <c r="A2583" s="28" t="s">
        <v>166</v>
      </c>
      <c r="B2583" s="36" t="s">
        <v>166</v>
      </c>
      <c r="C2583" s="36" t="s">
        <v>1767</v>
      </c>
      <c r="D2583" s="30" t="s">
        <v>166</v>
      </c>
      <c r="E2583" s="37" t="s">
        <v>166</v>
      </c>
      <c r="F2583" s="44" t="s">
        <v>166</v>
      </c>
      <c r="G2583" s="33" t="s">
        <v>166</v>
      </c>
      <c r="H2583" s="33" t="s">
        <v>166</v>
      </c>
      <c r="I2583" s="30"/>
      <c r="J2583" s="18" t="s">
        <v>166</v>
      </c>
      <c r="K2583" s="36" t="s">
        <v>166</v>
      </c>
      <c r="L2583" s="21"/>
    </row>
    <row r="2584" spans="1:12" x14ac:dyDescent="0.3">
      <c r="A2584" s="28" t="s">
        <v>166</v>
      </c>
      <c r="B2584" s="36" t="s">
        <v>166</v>
      </c>
      <c r="C2584" s="36" t="s">
        <v>1767</v>
      </c>
      <c r="D2584" s="30" t="s">
        <v>166</v>
      </c>
      <c r="E2584" s="37" t="s">
        <v>166</v>
      </c>
      <c r="F2584" s="44" t="s">
        <v>166</v>
      </c>
      <c r="G2584" s="33" t="s">
        <v>166</v>
      </c>
      <c r="H2584" s="33" t="s">
        <v>166</v>
      </c>
      <c r="I2584" s="30"/>
      <c r="J2584" s="18" t="s">
        <v>166</v>
      </c>
      <c r="K2584" s="36" t="s">
        <v>166</v>
      </c>
      <c r="L2584" s="21"/>
    </row>
    <row r="2585" spans="1:12" x14ac:dyDescent="0.3">
      <c r="A2585" s="28" t="s">
        <v>166</v>
      </c>
      <c r="B2585" s="36" t="s">
        <v>166</v>
      </c>
      <c r="C2585" s="36" t="s">
        <v>1767</v>
      </c>
      <c r="D2585" s="30" t="s">
        <v>166</v>
      </c>
      <c r="E2585" s="37" t="s">
        <v>166</v>
      </c>
      <c r="F2585" s="44" t="s">
        <v>166</v>
      </c>
      <c r="G2585" s="33" t="s">
        <v>166</v>
      </c>
      <c r="H2585" s="33" t="s">
        <v>166</v>
      </c>
      <c r="I2585" s="30"/>
      <c r="J2585" s="18" t="s">
        <v>166</v>
      </c>
      <c r="K2585" s="36" t="s">
        <v>166</v>
      </c>
      <c r="L2585" s="21"/>
    </row>
    <row r="2586" spans="1:12" x14ac:dyDescent="0.3">
      <c r="A2586" s="28" t="s">
        <v>166</v>
      </c>
      <c r="B2586" s="36" t="s">
        <v>166</v>
      </c>
      <c r="C2586" s="36" t="s">
        <v>1767</v>
      </c>
      <c r="D2586" s="30" t="s">
        <v>166</v>
      </c>
      <c r="E2586" s="37" t="s">
        <v>166</v>
      </c>
      <c r="F2586" s="44" t="s">
        <v>166</v>
      </c>
      <c r="G2586" s="33" t="s">
        <v>166</v>
      </c>
      <c r="H2586" s="33" t="s">
        <v>166</v>
      </c>
      <c r="I2586" s="30"/>
      <c r="J2586" s="18" t="s">
        <v>166</v>
      </c>
      <c r="K2586" s="36" t="s">
        <v>166</v>
      </c>
      <c r="L2586" s="21"/>
    </row>
    <row r="2587" spans="1:12" x14ac:dyDescent="0.3">
      <c r="A2587" s="28" t="s">
        <v>166</v>
      </c>
      <c r="B2587" s="36" t="s">
        <v>166</v>
      </c>
      <c r="C2587" s="36" t="s">
        <v>1767</v>
      </c>
      <c r="D2587" s="30" t="s">
        <v>166</v>
      </c>
      <c r="E2587" s="37" t="s">
        <v>166</v>
      </c>
      <c r="F2587" s="44" t="s">
        <v>166</v>
      </c>
      <c r="G2587" s="33" t="s">
        <v>166</v>
      </c>
      <c r="H2587" s="33" t="s">
        <v>166</v>
      </c>
      <c r="I2587" s="30"/>
      <c r="J2587" s="18" t="s">
        <v>166</v>
      </c>
      <c r="K2587" s="36" t="s">
        <v>166</v>
      </c>
      <c r="L2587" s="21"/>
    </row>
    <row r="2588" spans="1:12" x14ac:dyDescent="0.3">
      <c r="A2588" s="28" t="s">
        <v>166</v>
      </c>
      <c r="B2588" s="36" t="s">
        <v>166</v>
      </c>
      <c r="C2588" s="36" t="s">
        <v>1767</v>
      </c>
      <c r="D2588" s="30" t="s">
        <v>166</v>
      </c>
      <c r="E2588" s="37" t="s">
        <v>166</v>
      </c>
      <c r="F2588" s="44" t="s">
        <v>166</v>
      </c>
      <c r="G2588" s="33" t="s">
        <v>166</v>
      </c>
      <c r="H2588" s="33" t="s">
        <v>166</v>
      </c>
      <c r="I2588" s="30"/>
      <c r="J2588" s="18" t="s">
        <v>166</v>
      </c>
      <c r="K2588" s="36" t="s">
        <v>166</v>
      </c>
      <c r="L2588" s="21"/>
    </row>
    <row r="2589" spans="1:12" x14ac:dyDescent="0.3">
      <c r="A2589" s="28" t="s">
        <v>166</v>
      </c>
      <c r="B2589" s="36" t="s">
        <v>166</v>
      </c>
      <c r="C2589" s="36" t="s">
        <v>1767</v>
      </c>
      <c r="D2589" s="30" t="s">
        <v>166</v>
      </c>
      <c r="E2589" s="37" t="s">
        <v>166</v>
      </c>
      <c r="F2589" s="44" t="s">
        <v>166</v>
      </c>
      <c r="G2589" s="33" t="s">
        <v>166</v>
      </c>
      <c r="H2589" s="33" t="s">
        <v>166</v>
      </c>
      <c r="I2589" s="30"/>
      <c r="J2589" s="18" t="s">
        <v>166</v>
      </c>
      <c r="K2589" s="36" t="s">
        <v>166</v>
      </c>
      <c r="L2589" s="21"/>
    </row>
    <row r="2590" spans="1:12" x14ac:dyDescent="0.3">
      <c r="A2590" s="28" t="s">
        <v>166</v>
      </c>
      <c r="B2590" s="36" t="s">
        <v>166</v>
      </c>
      <c r="C2590" s="36" t="s">
        <v>1767</v>
      </c>
      <c r="D2590" s="30" t="s">
        <v>166</v>
      </c>
      <c r="E2590" s="37" t="s">
        <v>166</v>
      </c>
      <c r="F2590" s="44" t="s">
        <v>166</v>
      </c>
      <c r="G2590" s="33" t="s">
        <v>166</v>
      </c>
      <c r="H2590" s="33" t="s">
        <v>166</v>
      </c>
      <c r="I2590" s="30"/>
      <c r="J2590" s="18" t="s">
        <v>166</v>
      </c>
      <c r="K2590" s="36" t="s">
        <v>166</v>
      </c>
      <c r="L2590" s="21"/>
    </row>
    <row r="2591" spans="1:12" x14ac:dyDescent="0.3">
      <c r="A2591" s="28" t="s">
        <v>166</v>
      </c>
      <c r="B2591" s="36" t="s">
        <v>166</v>
      </c>
      <c r="C2591" s="36" t="s">
        <v>1767</v>
      </c>
      <c r="D2591" s="30" t="s">
        <v>166</v>
      </c>
      <c r="E2591" s="37" t="s">
        <v>166</v>
      </c>
      <c r="F2591" s="44" t="s">
        <v>166</v>
      </c>
      <c r="G2591" s="33" t="s">
        <v>166</v>
      </c>
      <c r="H2591" s="33" t="s">
        <v>166</v>
      </c>
      <c r="I2591" s="30"/>
      <c r="J2591" s="18" t="s">
        <v>166</v>
      </c>
      <c r="K2591" s="36" t="s">
        <v>166</v>
      </c>
      <c r="L2591" s="21"/>
    </row>
    <row r="2592" spans="1:12" x14ac:dyDescent="0.3">
      <c r="A2592" s="28" t="s">
        <v>166</v>
      </c>
      <c r="B2592" s="36" t="s">
        <v>166</v>
      </c>
      <c r="C2592" s="36" t="s">
        <v>1767</v>
      </c>
      <c r="D2592" s="30" t="s">
        <v>166</v>
      </c>
      <c r="E2592" s="37" t="s">
        <v>166</v>
      </c>
      <c r="F2592" s="44" t="s">
        <v>166</v>
      </c>
      <c r="G2592" s="33" t="s">
        <v>166</v>
      </c>
      <c r="H2592" s="33" t="s">
        <v>166</v>
      </c>
      <c r="I2592" s="30"/>
      <c r="J2592" s="18" t="s">
        <v>166</v>
      </c>
      <c r="K2592" s="36" t="s">
        <v>166</v>
      </c>
      <c r="L2592" s="21"/>
    </row>
    <row r="2593" spans="1:12" x14ac:dyDescent="0.3">
      <c r="A2593" s="28" t="s">
        <v>166</v>
      </c>
      <c r="B2593" s="36" t="s">
        <v>166</v>
      </c>
      <c r="C2593" s="36" t="s">
        <v>1767</v>
      </c>
      <c r="D2593" s="30" t="s">
        <v>166</v>
      </c>
      <c r="E2593" s="37" t="s">
        <v>166</v>
      </c>
      <c r="F2593" s="44" t="s">
        <v>166</v>
      </c>
      <c r="G2593" s="33" t="s">
        <v>166</v>
      </c>
      <c r="H2593" s="33" t="s">
        <v>166</v>
      </c>
      <c r="I2593" s="30"/>
      <c r="J2593" s="18" t="s">
        <v>166</v>
      </c>
      <c r="K2593" s="36" t="s">
        <v>166</v>
      </c>
      <c r="L2593" s="21"/>
    </row>
    <row r="2594" spans="1:12" x14ac:dyDescent="0.3">
      <c r="A2594" s="28" t="s">
        <v>166</v>
      </c>
      <c r="B2594" s="36" t="s">
        <v>166</v>
      </c>
      <c r="C2594" s="36" t="s">
        <v>1767</v>
      </c>
      <c r="D2594" s="30" t="s">
        <v>166</v>
      </c>
      <c r="E2594" s="37" t="s">
        <v>166</v>
      </c>
      <c r="F2594" s="44" t="s">
        <v>166</v>
      </c>
      <c r="G2594" s="33" t="s">
        <v>166</v>
      </c>
      <c r="H2594" s="33" t="s">
        <v>166</v>
      </c>
      <c r="I2594" s="30"/>
      <c r="J2594" s="18" t="s">
        <v>166</v>
      </c>
      <c r="K2594" s="36" t="s">
        <v>166</v>
      </c>
      <c r="L2594" s="21"/>
    </row>
    <row r="2595" spans="1:12" x14ac:dyDescent="0.3">
      <c r="A2595" s="28" t="s">
        <v>166</v>
      </c>
      <c r="B2595" s="36" t="s">
        <v>166</v>
      </c>
      <c r="C2595" s="36" t="s">
        <v>1767</v>
      </c>
      <c r="D2595" s="30" t="s">
        <v>166</v>
      </c>
      <c r="E2595" s="37" t="s">
        <v>166</v>
      </c>
      <c r="F2595" s="44" t="s">
        <v>166</v>
      </c>
      <c r="G2595" s="33" t="s">
        <v>166</v>
      </c>
      <c r="H2595" s="33" t="s">
        <v>166</v>
      </c>
      <c r="I2595" s="30"/>
      <c r="J2595" s="18" t="s">
        <v>166</v>
      </c>
      <c r="K2595" s="36" t="s">
        <v>166</v>
      </c>
      <c r="L2595" s="21"/>
    </row>
    <row r="2596" spans="1:12" x14ac:dyDescent="0.3">
      <c r="A2596" s="28" t="s">
        <v>166</v>
      </c>
      <c r="B2596" s="36" t="s">
        <v>166</v>
      </c>
      <c r="C2596" s="36" t="s">
        <v>1767</v>
      </c>
      <c r="D2596" s="30" t="s">
        <v>166</v>
      </c>
      <c r="E2596" s="37" t="s">
        <v>166</v>
      </c>
      <c r="F2596" s="44" t="s">
        <v>166</v>
      </c>
      <c r="G2596" s="33" t="s">
        <v>166</v>
      </c>
      <c r="H2596" s="33" t="s">
        <v>166</v>
      </c>
      <c r="I2596" s="30"/>
      <c r="J2596" s="18" t="s">
        <v>166</v>
      </c>
      <c r="K2596" s="36" t="s">
        <v>166</v>
      </c>
      <c r="L2596" s="21"/>
    </row>
    <row r="2597" spans="1:12" x14ac:dyDescent="0.3">
      <c r="A2597" s="28" t="s">
        <v>166</v>
      </c>
      <c r="B2597" s="36" t="s">
        <v>166</v>
      </c>
      <c r="C2597" s="36" t="s">
        <v>1767</v>
      </c>
      <c r="D2597" s="30" t="s">
        <v>166</v>
      </c>
      <c r="E2597" s="37" t="s">
        <v>166</v>
      </c>
      <c r="F2597" s="44" t="s">
        <v>166</v>
      </c>
      <c r="G2597" s="33" t="s">
        <v>166</v>
      </c>
      <c r="H2597" s="33" t="s">
        <v>166</v>
      </c>
      <c r="I2597" s="30"/>
      <c r="J2597" s="18" t="s">
        <v>166</v>
      </c>
      <c r="K2597" s="36" t="s">
        <v>166</v>
      </c>
      <c r="L2597" s="21"/>
    </row>
    <row r="2598" spans="1:12" x14ac:dyDescent="0.3">
      <c r="A2598" s="28" t="s">
        <v>166</v>
      </c>
      <c r="B2598" s="36" t="s">
        <v>166</v>
      </c>
      <c r="C2598" s="36" t="s">
        <v>1767</v>
      </c>
      <c r="D2598" s="30" t="s">
        <v>166</v>
      </c>
      <c r="E2598" s="37" t="s">
        <v>166</v>
      </c>
      <c r="F2598" s="44" t="s">
        <v>166</v>
      </c>
      <c r="G2598" s="33" t="s">
        <v>166</v>
      </c>
      <c r="H2598" s="33" t="s">
        <v>166</v>
      </c>
      <c r="I2598" s="30"/>
      <c r="J2598" s="18" t="s">
        <v>166</v>
      </c>
      <c r="K2598" s="36" t="s">
        <v>166</v>
      </c>
      <c r="L2598" s="21"/>
    </row>
    <row r="2599" spans="1:12" x14ac:dyDescent="0.3">
      <c r="A2599" s="28" t="s">
        <v>166</v>
      </c>
      <c r="B2599" s="36" t="s">
        <v>166</v>
      </c>
      <c r="C2599" s="36" t="s">
        <v>1767</v>
      </c>
      <c r="D2599" s="30" t="s">
        <v>166</v>
      </c>
      <c r="E2599" s="37" t="s">
        <v>166</v>
      </c>
      <c r="F2599" s="44" t="s">
        <v>166</v>
      </c>
      <c r="G2599" s="33" t="s">
        <v>166</v>
      </c>
      <c r="H2599" s="33" t="s">
        <v>166</v>
      </c>
      <c r="I2599" s="30"/>
      <c r="J2599" s="18" t="s">
        <v>166</v>
      </c>
      <c r="K2599" s="36" t="s">
        <v>166</v>
      </c>
      <c r="L2599" s="21"/>
    </row>
    <row r="2600" spans="1:12" x14ac:dyDescent="0.3">
      <c r="A2600" s="28" t="s">
        <v>166</v>
      </c>
      <c r="B2600" s="36" t="s">
        <v>166</v>
      </c>
      <c r="C2600" s="36" t="s">
        <v>1767</v>
      </c>
      <c r="D2600" s="30" t="s">
        <v>166</v>
      </c>
      <c r="E2600" s="37" t="s">
        <v>166</v>
      </c>
      <c r="F2600" s="44" t="s">
        <v>166</v>
      </c>
      <c r="G2600" s="33" t="s">
        <v>166</v>
      </c>
      <c r="H2600" s="33" t="s">
        <v>166</v>
      </c>
      <c r="I2600" s="30"/>
      <c r="J2600" s="18" t="s">
        <v>166</v>
      </c>
      <c r="K2600" s="36" t="s">
        <v>166</v>
      </c>
      <c r="L2600" s="21"/>
    </row>
    <row r="2601" spans="1:12" x14ac:dyDescent="0.3">
      <c r="A2601" s="28" t="s">
        <v>166</v>
      </c>
      <c r="B2601" s="36" t="s">
        <v>166</v>
      </c>
      <c r="C2601" s="36" t="s">
        <v>1767</v>
      </c>
      <c r="D2601" s="30" t="s">
        <v>166</v>
      </c>
      <c r="E2601" s="37" t="s">
        <v>166</v>
      </c>
      <c r="F2601" s="44" t="s">
        <v>166</v>
      </c>
      <c r="G2601" s="33" t="s">
        <v>166</v>
      </c>
      <c r="H2601" s="33" t="s">
        <v>166</v>
      </c>
      <c r="I2601" s="30"/>
      <c r="J2601" s="18" t="s">
        <v>166</v>
      </c>
      <c r="K2601" s="36" t="s">
        <v>166</v>
      </c>
      <c r="L2601" s="21"/>
    </row>
    <row r="2602" spans="1:12" x14ac:dyDescent="0.3">
      <c r="A2602" s="28" t="s">
        <v>166</v>
      </c>
      <c r="B2602" s="36" t="s">
        <v>166</v>
      </c>
      <c r="C2602" s="36" t="s">
        <v>1767</v>
      </c>
      <c r="D2602" s="30" t="s">
        <v>166</v>
      </c>
      <c r="E2602" s="37" t="s">
        <v>166</v>
      </c>
      <c r="F2602" s="44" t="s">
        <v>166</v>
      </c>
      <c r="G2602" s="33" t="s">
        <v>166</v>
      </c>
      <c r="H2602" s="33" t="s">
        <v>166</v>
      </c>
      <c r="I2602" s="30"/>
      <c r="J2602" s="18" t="s">
        <v>166</v>
      </c>
      <c r="K2602" s="36" t="s">
        <v>166</v>
      </c>
      <c r="L2602" s="21"/>
    </row>
    <row r="2603" spans="1:12" x14ac:dyDescent="0.3">
      <c r="A2603" s="28" t="s">
        <v>166</v>
      </c>
      <c r="B2603" s="36" t="s">
        <v>166</v>
      </c>
      <c r="C2603" s="36" t="s">
        <v>1767</v>
      </c>
      <c r="D2603" s="30" t="s">
        <v>166</v>
      </c>
      <c r="E2603" s="37" t="s">
        <v>166</v>
      </c>
      <c r="F2603" s="44" t="s">
        <v>166</v>
      </c>
      <c r="G2603" s="33" t="s">
        <v>166</v>
      </c>
      <c r="H2603" s="33" t="s">
        <v>166</v>
      </c>
      <c r="I2603" s="30"/>
      <c r="J2603" s="18" t="s">
        <v>166</v>
      </c>
      <c r="K2603" s="36" t="s">
        <v>166</v>
      </c>
      <c r="L2603" s="21"/>
    </row>
    <row r="2604" spans="1:12" x14ac:dyDescent="0.3">
      <c r="A2604" s="28" t="s">
        <v>166</v>
      </c>
      <c r="B2604" s="36" t="s">
        <v>166</v>
      </c>
      <c r="C2604" s="36" t="s">
        <v>1767</v>
      </c>
      <c r="D2604" s="30" t="s">
        <v>166</v>
      </c>
      <c r="E2604" s="37" t="s">
        <v>166</v>
      </c>
      <c r="F2604" s="44" t="s">
        <v>166</v>
      </c>
      <c r="G2604" s="33" t="s">
        <v>166</v>
      </c>
      <c r="H2604" s="33" t="s">
        <v>166</v>
      </c>
      <c r="I2604" s="30"/>
      <c r="J2604" s="18" t="s">
        <v>166</v>
      </c>
      <c r="K2604" s="36" t="s">
        <v>166</v>
      </c>
      <c r="L2604" s="21"/>
    </row>
    <row r="2605" spans="1:12" x14ac:dyDescent="0.3">
      <c r="A2605" s="28" t="s">
        <v>166</v>
      </c>
      <c r="B2605" s="36" t="s">
        <v>166</v>
      </c>
      <c r="C2605" s="36" t="s">
        <v>1767</v>
      </c>
      <c r="D2605" s="30" t="s">
        <v>166</v>
      </c>
      <c r="E2605" s="37" t="s">
        <v>166</v>
      </c>
      <c r="F2605" s="44" t="s">
        <v>166</v>
      </c>
      <c r="G2605" s="33" t="s">
        <v>166</v>
      </c>
      <c r="H2605" s="33" t="s">
        <v>166</v>
      </c>
      <c r="I2605" s="30"/>
      <c r="J2605" s="18" t="s">
        <v>166</v>
      </c>
      <c r="K2605" s="36" t="s">
        <v>166</v>
      </c>
      <c r="L2605" s="21"/>
    </row>
    <row r="2606" spans="1:12" x14ac:dyDescent="0.3">
      <c r="A2606" s="28" t="s">
        <v>166</v>
      </c>
      <c r="B2606" s="36" t="s">
        <v>166</v>
      </c>
      <c r="C2606" s="36" t="s">
        <v>1767</v>
      </c>
      <c r="D2606" s="30" t="s">
        <v>166</v>
      </c>
      <c r="E2606" s="37" t="s">
        <v>166</v>
      </c>
      <c r="F2606" s="44" t="s">
        <v>166</v>
      </c>
      <c r="G2606" s="33" t="s">
        <v>166</v>
      </c>
      <c r="H2606" s="33" t="s">
        <v>166</v>
      </c>
      <c r="I2606" s="30"/>
      <c r="J2606" s="18" t="s">
        <v>166</v>
      </c>
      <c r="K2606" s="36" t="s">
        <v>166</v>
      </c>
      <c r="L2606" s="21"/>
    </row>
    <row r="2607" spans="1:12" x14ac:dyDescent="0.3">
      <c r="A2607" s="28" t="s">
        <v>166</v>
      </c>
      <c r="B2607" s="36" t="s">
        <v>166</v>
      </c>
      <c r="C2607" s="36" t="s">
        <v>1767</v>
      </c>
      <c r="D2607" s="30" t="s">
        <v>166</v>
      </c>
      <c r="E2607" s="37" t="s">
        <v>166</v>
      </c>
      <c r="F2607" s="44" t="s">
        <v>166</v>
      </c>
      <c r="G2607" s="33" t="s">
        <v>166</v>
      </c>
      <c r="H2607" s="33" t="s">
        <v>166</v>
      </c>
      <c r="I2607" s="30"/>
      <c r="J2607" s="18" t="s">
        <v>166</v>
      </c>
      <c r="K2607" s="36" t="s">
        <v>166</v>
      </c>
      <c r="L2607" s="21"/>
    </row>
    <row r="2608" spans="1:12" x14ac:dyDescent="0.3">
      <c r="A2608" s="28" t="s">
        <v>166</v>
      </c>
      <c r="B2608" s="36" t="s">
        <v>166</v>
      </c>
      <c r="C2608" s="36" t="s">
        <v>1767</v>
      </c>
      <c r="D2608" s="30" t="s">
        <v>166</v>
      </c>
      <c r="E2608" s="37" t="s">
        <v>166</v>
      </c>
      <c r="F2608" s="44" t="s">
        <v>166</v>
      </c>
      <c r="G2608" s="33" t="s">
        <v>166</v>
      </c>
      <c r="H2608" s="33" t="s">
        <v>166</v>
      </c>
      <c r="I2608" s="30"/>
      <c r="J2608" s="18" t="s">
        <v>166</v>
      </c>
      <c r="K2608" s="36" t="s">
        <v>166</v>
      </c>
      <c r="L2608" s="21"/>
    </row>
    <row r="2609" spans="1:12" x14ac:dyDescent="0.3">
      <c r="A2609" s="28" t="s">
        <v>166</v>
      </c>
      <c r="B2609" s="36" t="s">
        <v>166</v>
      </c>
      <c r="C2609" s="36" t="s">
        <v>1767</v>
      </c>
      <c r="D2609" s="30" t="s">
        <v>166</v>
      </c>
      <c r="E2609" s="37" t="s">
        <v>166</v>
      </c>
      <c r="F2609" s="44" t="s">
        <v>166</v>
      </c>
      <c r="G2609" s="33" t="s">
        <v>166</v>
      </c>
      <c r="H2609" s="33" t="s">
        <v>166</v>
      </c>
      <c r="I2609" s="30"/>
      <c r="J2609" s="18" t="s">
        <v>166</v>
      </c>
      <c r="K2609" s="36" t="s">
        <v>166</v>
      </c>
      <c r="L2609" s="21"/>
    </row>
    <row r="2610" spans="1:12" x14ac:dyDescent="0.3">
      <c r="A2610" s="28" t="s">
        <v>166</v>
      </c>
      <c r="B2610" s="36" t="s">
        <v>166</v>
      </c>
      <c r="C2610" s="36" t="s">
        <v>1767</v>
      </c>
      <c r="D2610" s="30" t="s">
        <v>166</v>
      </c>
      <c r="E2610" s="37" t="s">
        <v>166</v>
      </c>
      <c r="F2610" s="44" t="s">
        <v>166</v>
      </c>
      <c r="G2610" s="33" t="s">
        <v>166</v>
      </c>
      <c r="H2610" s="33" t="s">
        <v>166</v>
      </c>
      <c r="I2610" s="30"/>
      <c r="J2610" s="18" t="s">
        <v>166</v>
      </c>
      <c r="K2610" s="36" t="s">
        <v>166</v>
      </c>
      <c r="L2610" s="21"/>
    </row>
    <row r="2611" spans="1:12" x14ac:dyDescent="0.3">
      <c r="A2611" s="28" t="s">
        <v>166</v>
      </c>
      <c r="B2611" s="36" t="s">
        <v>166</v>
      </c>
      <c r="C2611" s="36" t="s">
        <v>1767</v>
      </c>
      <c r="D2611" s="30" t="s">
        <v>166</v>
      </c>
      <c r="E2611" s="37" t="s">
        <v>166</v>
      </c>
      <c r="F2611" s="44" t="s">
        <v>166</v>
      </c>
      <c r="G2611" s="33" t="s">
        <v>166</v>
      </c>
      <c r="H2611" s="33" t="s">
        <v>166</v>
      </c>
      <c r="I2611" s="30"/>
      <c r="J2611" s="18" t="s">
        <v>166</v>
      </c>
      <c r="K2611" s="36" t="s">
        <v>166</v>
      </c>
      <c r="L2611" s="21"/>
    </row>
    <row r="2612" spans="1:12" x14ac:dyDescent="0.3">
      <c r="A2612" s="28" t="s">
        <v>166</v>
      </c>
      <c r="B2612" s="36" t="s">
        <v>166</v>
      </c>
      <c r="C2612" s="36" t="s">
        <v>1767</v>
      </c>
      <c r="D2612" s="30" t="s">
        <v>166</v>
      </c>
      <c r="E2612" s="37" t="s">
        <v>166</v>
      </c>
      <c r="F2612" s="44" t="s">
        <v>166</v>
      </c>
      <c r="G2612" s="33" t="s">
        <v>166</v>
      </c>
      <c r="H2612" s="33" t="s">
        <v>166</v>
      </c>
      <c r="I2612" s="30"/>
      <c r="J2612" s="18" t="s">
        <v>166</v>
      </c>
      <c r="K2612" s="36" t="s">
        <v>166</v>
      </c>
      <c r="L2612" s="21"/>
    </row>
    <row r="2613" spans="1:12" x14ac:dyDescent="0.3">
      <c r="A2613" s="28" t="s">
        <v>166</v>
      </c>
      <c r="B2613" s="36" t="s">
        <v>166</v>
      </c>
      <c r="C2613" s="36" t="s">
        <v>1767</v>
      </c>
      <c r="D2613" s="30" t="s">
        <v>166</v>
      </c>
      <c r="E2613" s="37" t="s">
        <v>166</v>
      </c>
      <c r="F2613" s="44" t="s">
        <v>166</v>
      </c>
      <c r="G2613" s="33" t="s">
        <v>166</v>
      </c>
      <c r="H2613" s="33" t="s">
        <v>166</v>
      </c>
      <c r="I2613" s="30"/>
      <c r="J2613" s="18" t="s">
        <v>166</v>
      </c>
      <c r="K2613" s="36" t="s">
        <v>166</v>
      </c>
      <c r="L2613" s="21"/>
    </row>
    <row r="2614" spans="1:12" x14ac:dyDescent="0.3">
      <c r="A2614" s="28" t="s">
        <v>166</v>
      </c>
      <c r="B2614" s="36" t="s">
        <v>166</v>
      </c>
      <c r="C2614" s="36" t="s">
        <v>1767</v>
      </c>
      <c r="D2614" s="30" t="s">
        <v>166</v>
      </c>
      <c r="E2614" s="37" t="s">
        <v>166</v>
      </c>
      <c r="F2614" s="44" t="s">
        <v>166</v>
      </c>
      <c r="G2614" s="33" t="s">
        <v>166</v>
      </c>
      <c r="H2614" s="33" t="s">
        <v>166</v>
      </c>
      <c r="I2614" s="30"/>
      <c r="J2614" s="18" t="s">
        <v>166</v>
      </c>
      <c r="K2614" s="36" t="s">
        <v>166</v>
      </c>
      <c r="L2614" s="21"/>
    </row>
    <row r="2615" spans="1:12" x14ac:dyDescent="0.3">
      <c r="A2615" s="28" t="s">
        <v>166</v>
      </c>
      <c r="B2615" s="36" t="s">
        <v>166</v>
      </c>
      <c r="C2615" s="36" t="s">
        <v>1767</v>
      </c>
      <c r="D2615" s="30" t="s">
        <v>166</v>
      </c>
      <c r="E2615" s="37" t="s">
        <v>166</v>
      </c>
      <c r="F2615" s="44" t="s">
        <v>166</v>
      </c>
      <c r="G2615" s="33" t="s">
        <v>166</v>
      </c>
      <c r="H2615" s="33" t="s">
        <v>166</v>
      </c>
      <c r="I2615" s="30"/>
      <c r="J2615" s="18" t="s">
        <v>166</v>
      </c>
      <c r="K2615" s="36" t="s">
        <v>166</v>
      </c>
      <c r="L2615" s="21"/>
    </row>
    <row r="2616" spans="1:12" x14ac:dyDescent="0.3">
      <c r="A2616" s="28" t="s">
        <v>166</v>
      </c>
      <c r="B2616" s="36" t="s">
        <v>166</v>
      </c>
      <c r="C2616" s="36" t="s">
        <v>1767</v>
      </c>
      <c r="D2616" s="30" t="s">
        <v>166</v>
      </c>
      <c r="E2616" s="37" t="s">
        <v>166</v>
      </c>
      <c r="F2616" s="44" t="s">
        <v>166</v>
      </c>
      <c r="G2616" s="33" t="s">
        <v>166</v>
      </c>
      <c r="H2616" s="33" t="s">
        <v>166</v>
      </c>
      <c r="I2616" s="30"/>
      <c r="J2616" s="18" t="s">
        <v>166</v>
      </c>
      <c r="K2616" s="36" t="s">
        <v>166</v>
      </c>
      <c r="L2616" s="21"/>
    </row>
    <row r="2617" spans="1:12" x14ac:dyDescent="0.3">
      <c r="A2617" s="28" t="s">
        <v>166</v>
      </c>
      <c r="B2617" s="36" t="s">
        <v>166</v>
      </c>
      <c r="C2617" s="36" t="s">
        <v>1767</v>
      </c>
      <c r="D2617" s="30" t="s">
        <v>166</v>
      </c>
      <c r="E2617" s="37" t="s">
        <v>166</v>
      </c>
      <c r="F2617" s="44" t="s">
        <v>166</v>
      </c>
      <c r="G2617" s="33" t="s">
        <v>166</v>
      </c>
      <c r="H2617" s="33" t="s">
        <v>166</v>
      </c>
      <c r="I2617" s="30"/>
      <c r="J2617" s="18" t="s">
        <v>166</v>
      </c>
      <c r="K2617" s="36" t="s">
        <v>166</v>
      </c>
      <c r="L2617" s="21"/>
    </row>
    <row r="2618" spans="1:12" x14ac:dyDescent="0.3">
      <c r="J2618" s="18" t="s">
        <v>166</v>
      </c>
      <c r="L2618" s="21"/>
    </row>
  </sheetData>
  <mergeCells count="1">
    <mergeCell ref="A1:I1"/>
  </mergeCells>
  <conditionalFormatting sqref="I2618:I1048576 I2:I456">
    <cfRule type="containsText" dxfId="14" priority="13" operator="containsText" text="RAL 7004">
      <formula>NOT(ISERROR(SEARCH("RAL 7004",I2)))</formula>
    </cfRule>
    <cfRule type="containsText" dxfId="13" priority="14" operator="containsText" text="RAL 1021">
      <formula>NOT(ISERROR(SEARCH("RAL 1021",I2)))</formula>
    </cfRule>
    <cfRule type="containsText" dxfId="12" priority="15" operator="containsText" text="RAL 5015">
      <formula>NOT(ISERROR(SEARCH("RAL 5015",I2)))</formula>
    </cfRule>
  </conditionalFormatting>
  <conditionalFormatting sqref="I574:I2617">
    <cfRule type="containsText" dxfId="11" priority="10" operator="containsText" text="RAL 7004">
      <formula>NOT(ISERROR(SEARCH("RAL 7004",I574)))</formula>
    </cfRule>
    <cfRule type="containsText" dxfId="10" priority="11" operator="containsText" text="RAL 1021">
      <formula>NOT(ISERROR(SEARCH("RAL 1021",I574)))</formula>
    </cfRule>
    <cfRule type="containsText" dxfId="9" priority="12" operator="containsText" text="RAL 5015">
      <formula>NOT(ISERROR(SEARCH("RAL 5015",I574)))</formula>
    </cfRule>
  </conditionalFormatting>
  <conditionalFormatting sqref="I510:I548">
    <cfRule type="containsText" dxfId="8" priority="7" operator="containsText" text="RAL 7004">
      <formula>NOT(ISERROR(SEARCH("RAL 7004",I510)))</formula>
    </cfRule>
    <cfRule type="containsText" dxfId="7" priority="8" operator="containsText" text="RAL 1021">
      <formula>NOT(ISERROR(SEARCH("RAL 1021",I510)))</formula>
    </cfRule>
    <cfRule type="containsText" dxfId="6" priority="9" operator="containsText" text="RAL 5015">
      <formula>NOT(ISERROR(SEARCH("RAL 5015",I510)))</formula>
    </cfRule>
  </conditionalFormatting>
  <conditionalFormatting sqref="I457:I509">
    <cfRule type="containsText" dxfId="5" priority="4" operator="containsText" text="RAL 7004">
      <formula>NOT(ISERROR(SEARCH("RAL 7004",I457)))</formula>
    </cfRule>
    <cfRule type="containsText" dxfId="4" priority="5" operator="containsText" text="RAL 1021">
      <formula>NOT(ISERROR(SEARCH("RAL 1021",I457)))</formula>
    </cfRule>
    <cfRule type="containsText" dxfId="3" priority="6" operator="containsText" text="RAL 5015">
      <formula>NOT(ISERROR(SEARCH("RAL 5015",I457)))</formula>
    </cfRule>
  </conditionalFormatting>
  <conditionalFormatting sqref="I549:I573">
    <cfRule type="containsText" dxfId="2" priority="1" operator="containsText" text="RAL 7004">
      <formula>NOT(ISERROR(SEARCH("RAL 7004",I549)))</formula>
    </cfRule>
    <cfRule type="containsText" dxfId="1" priority="2" operator="containsText" text="RAL 1021">
      <formula>NOT(ISERROR(SEARCH("RAL 1021",I549)))</formula>
    </cfRule>
    <cfRule type="containsText" dxfId="0" priority="3" operator="containsText" text="RAL 5015">
      <formula>NOT(ISERROR(SEARCH("RAL 5015",I549)))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1 очередь</vt:lpstr>
      <vt:lpstr>2 очередь</vt:lpstr>
      <vt:lpstr>3 очередь</vt:lpstr>
      <vt:lpstr>4 очередь</vt:lpstr>
      <vt:lpstr>Ведомость метизов</vt:lpstr>
      <vt:lpstr>замена</vt:lpstr>
      <vt:lpstr>Отгрузки</vt:lpstr>
      <vt:lpstr>ВОМ-1</vt:lpstr>
      <vt:lpstr>'1 очередь'!_FilterDatabase</vt:lpstr>
      <vt:lpstr>'1 очередь'!Print_Area</vt:lpstr>
      <vt:lpstr>'1 очередь'!Область_печати</vt:lpstr>
      <vt:lpstr>'2 очередь'!Область_печати</vt:lpstr>
      <vt:lpstr>'3 очередь'!Область_печати</vt:lpstr>
      <vt:lpstr>'4 очередь'!Область_печати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 Naumov</dc:creator>
  <cp:lastModifiedBy>Мария Чудотворцева</cp:lastModifiedBy>
  <cp:lastPrinted>2025-10-08T10:52:41Z</cp:lastPrinted>
  <dcterms:created xsi:type="dcterms:W3CDTF">2024-11-25T13:33:32Z</dcterms:created>
  <dcterms:modified xsi:type="dcterms:W3CDTF">2026-02-14T12:01:41Z</dcterms:modified>
</cp:coreProperties>
</file>